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user\Desktop\Excel Portfolio\Batch_2\"/>
    </mc:Choice>
  </mc:AlternateContent>
  <xr:revisionPtr revIDLastSave="0" documentId="13_ncr:1_{EBF5F64D-AD90-4615-AD54-9590D899C4D1}" xr6:coauthVersionLast="47" xr6:coauthVersionMax="47" xr10:uidLastSave="{00000000-0000-0000-0000-000000000000}"/>
  <bookViews>
    <workbookView xWindow="-120" yWindow="-120" windowWidth="29040" windowHeight="15840" xr2:uid="{00000000-000D-0000-FFFF-FFFF00000000}"/>
  </bookViews>
  <sheets>
    <sheet name="Dashboard" sheetId="3" r:id="rId1"/>
    <sheet name="Pivots" sheetId="4" state="hidden" r:id="rId2"/>
    <sheet name="Data" sheetId="2" r:id="rId3"/>
  </sheets>
  <definedNames>
    <definedName name="_xlchart.v5.0" hidden="1">Pivots!$D$25</definedName>
    <definedName name="_xlchart.v5.1" hidden="1">Pivots!$D$26:$D$75</definedName>
    <definedName name="_xlchart.v5.2" hidden="1">Pivots!$E$25</definedName>
    <definedName name="_xlchart.v5.3" hidden="1">Pivots!$E$26:$E$75</definedName>
    <definedName name="_xlchart.v5.4" hidden="1">Pivots!$D$25</definedName>
    <definedName name="_xlchart.v5.5" hidden="1">Pivots!$D$26:$D$75</definedName>
    <definedName name="_xlchart.v5.6" hidden="1">Pivots!$E$25</definedName>
    <definedName name="_xlchart.v5.7" hidden="1">Pivots!$E$26:$E$75</definedName>
    <definedName name="NativeTimeline_Invoice_Date">#N/A</definedName>
    <definedName name="Slicer_Beverage_Brand">#N/A</definedName>
    <definedName name="Slicer_Region">#N/A</definedName>
    <definedName name="Slicer_Retai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hwl5n/6E4JEifg9kWlAttRGuttmA=="/>
    </ext>
  </extLst>
</workbook>
</file>

<file path=xl/calcChain.xml><?xml version="1.0" encoding="utf-8"?>
<calcChain xmlns="http://schemas.openxmlformats.org/spreadsheetml/2006/main">
  <c r="D27" i="4" l="1"/>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D75" i="4"/>
  <c r="E75" i="4"/>
  <c r="E26" i="4"/>
  <c r="D26" i="4"/>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V3" i="3"/>
  <c r="S3" i="3"/>
  <c r="P3" i="3"/>
  <c r="M3" i="3"/>
</calcChain>
</file>

<file path=xl/sharedStrings.xml><?xml version="1.0" encoding="utf-8"?>
<sst xmlns="http://schemas.openxmlformats.org/spreadsheetml/2006/main" count="19580" uniqueCount="154">
  <si>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</si>
  <si>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</si>
  <si>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</si>
  <si>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</si>
  <si>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</si>
  <si>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</si>
  <si>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</si>
  <si>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</si>
  <si>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</si>
  <si>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</si>
  <si>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</si>
  <si>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</si>
  <si>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</si>
  <si>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</si>
  <si>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</si>
  <si>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</si>
  <si>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</si>
  <si>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</si>
  <si>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</si>
  <si>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</si>
  <si>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</si>
  <si>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</si>
  <si>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</si>
  <si>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</si>
  <si>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</si>
  <si>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</si>
  <si>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</si>
  <si>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</si>
  <si>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</si>
  <si>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</si>
  <si>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</si>
  <si>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</si>
  <si>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</si>
  <si>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</si>
  <si>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</si>
  <si>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</si>
  <si>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</si>
  <si>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</si>
  <si>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</si>
  <si>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</si>
  <si>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</si>
  <si>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</si>
  <si>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</si>
  <si>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</si>
  <si>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</si>
  <si>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</si>
  <si>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</si>
  <si>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</si>
  <si>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</si>
  <si>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</si>
  <si>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</si>
  <si>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</si>
  <si>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</si>
  <si>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</si>
  <si>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</si>
  <si>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</si>
  <si>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</si>
  <si>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</si>
  <si>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</si>
  <si>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</si>
  <si>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</si>
  <si>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</si>
  <si>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</si>
  <si>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</si>
  <si>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</si>
  <si>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</si>
  <si>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</si>
  <si>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</si>
  <si>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</si>
  <si>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</si>
  <si>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</si>
  <si>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</si>
  <si>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</si>
  <si>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</si>
  <si>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</si>
  <si>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</si>
  <si>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</si>
  <si>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</si>
  <si>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</si>
  <si>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</si>
  <si>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</si>
  <si>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</si>
  <si>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</si>
  <si>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</si>
  <si>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</si>
  <si>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</si>
  <si>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</si>
  <si>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</si>
  <si>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</si>
  <si>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</si>
  <si>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</si>
  <si>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</si>
  <si>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</si>
  <si>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</si>
  <si>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</si>
  <si>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</si>
  <si>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</si>
  <si>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</si>
  <si>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</si>
  <si>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</si>
  <si>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</si>
  <si>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</si>
  <si>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</si>
  <si>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</si>
  <si>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</si>
  <si>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</si>
  <si>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</si>
  <si>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</si>
  <si>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</si>
  <si>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</si>
  <si>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</si>
  <si>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</si>
  <si>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</si>
  <si>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</si>
  <si>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</si>
  <si>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</si>
  <si>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</si>
  <si>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</si>
  <si>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</si>
  <si>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</si>
  <si>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</si>
  <si>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</si>
  <si>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</si>
  <si>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</si>
  <si>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</si>
  <si>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</si>
  <si>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</si>
  <si>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</si>
  <si>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</si>
  <si>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</si>
  <si>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</si>
  <si>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</si>
  <si>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</si>
  <si>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</si>
  <si>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</si>
  <si>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</si>
  <si>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Units Sold</t>
  </si>
  <si>
    <t>Total Operating Profit</t>
  </si>
  <si>
    <t>Average Operating Profit</t>
  </si>
  <si>
    <t>Row Labels</t>
  </si>
  <si>
    <t>Grand Total</t>
  </si>
  <si>
    <t>Jan</t>
  </si>
  <si>
    <t>Feb</t>
  </si>
  <si>
    <t>Mar</t>
  </si>
  <si>
    <t>Apr</t>
  </si>
  <si>
    <t>May</t>
  </si>
  <si>
    <t>Jun</t>
  </si>
  <si>
    <t>Jul</t>
  </si>
  <si>
    <t>Aug</t>
  </si>
  <si>
    <t>Sep</t>
  </si>
  <si>
    <t>Oct</t>
  </si>
  <si>
    <t>Nov</t>
  </si>
  <si>
    <t>Dec</t>
  </si>
  <si>
    <t>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</si>
</sst>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6" formatCode="&quot;$&quot;#,##0_);[Red]\(&quot;$&quot;#,##0\)"/>
    <numFmt numFmtId="8" formatCode="&quot;$&quot;#,##0.00_);[Red]\(&quot;$&quot;#,##0.00\)"/>
    <numFmt numFmtId="164" formatCode="&quot;$&quot;#,##0.0_);[Red]\(&quot;$&quot;#,##0.0\)"/>
    <numFmt numFmtId="165" formatCode="&quot;$&quot;#,##0"/>
    <numFmt numFmtId="166" formatCode="_-* #,##0_-;\-* #,##0_-;_-* &quot;-&quot;??_-;_-@"/>
    <numFmt numFmtId="167" formatCode="0.0%"/>
    <numFmt numFmtId="168" formatCode="&quot;$&quot;#,##0;[Red]&quot;$&quot;#,##0"/>
  </numFmts>
  <fonts count="14">
    <font>
      <sz val="11"/>
      <color theme="1"/>
      <name val="Calibri"/>
      <scheme val="minor"/>
    </font>
    <font>
      <sz val="11"/>
      <color theme="1"/>
      <name val="Calibri"/>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
      <b/>
      <sz val="11"/>
      <color theme="1"/>
      <name val="Calibri"/>
      <family val="2"/>
      <scheme val="minor"/>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3">
    <xf numFmtId="0" fontId="0" fillId="0" borderId="0" xfId="0" applyFont="1" applyAlignment="1"/>
    <xf numFmtId="0" fontId="1" fillId="0" borderId="0" xfId="0" applyFont="1"/>
    <xf numFmtId="0" fontId="2" fillId="0" borderId="2" xfId="0" applyFont="1" applyBorder="1"/>
    <xf numFmtId="0" fontId="1" fillId="0" borderId="2" xfId="0" applyFont="1" applyBorder="1"/>
    <xf numFmtId="0" fontId="3" fillId="0" borderId="0" xfId="0" applyFont="1"/>
    <xf numFmtId="0" fontId="4"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8" fontId="1" fillId="0" borderId="0" xfId="0" applyNumberFormat="1" applyFont="1"/>
    <xf numFmtId="10" fontId="1" fillId="0" borderId="0" xfId="0" applyNumberFormat="1" applyFont="1"/>
    <xf numFmtId="14" fontId="1" fillId="0" borderId="0" xfId="0" applyNumberFormat="1" applyFont="1"/>
    <xf numFmtId="164" fontId="1" fillId="0" borderId="0" xfId="0" applyNumberFormat="1" applyFont="1"/>
    <xf numFmtId="0" fontId="4" fillId="2" borderId="1" xfId="0" applyFont="1" applyFill="1" applyBorder="1"/>
    <xf numFmtId="0" fontId="7" fillId="2" borderId="1" xfId="0" applyFont="1" applyFill="1" applyBorder="1" applyAlignment="1">
      <alignment vertical="center"/>
    </xf>
    <xf numFmtId="0" fontId="8" fillId="2" borderId="1" xfId="0" applyFont="1" applyFill="1" applyBorder="1"/>
    <xf numFmtId="0" fontId="9" fillId="2" borderId="1" xfId="0" applyFont="1" applyFill="1" applyBorder="1"/>
    <xf numFmtId="0" fontId="10" fillId="2" borderId="1" xfId="0" applyFont="1" applyFill="1" applyBorder="1" applyAlignment="1">
      <alignment vertical="top"/>
    </xf>
    <xf numFmtId="165" fontId="12"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168" fontId="0" fillId="0" borderId="0" xfId="0" applyNumberFormat="1" applyFont="1" applyAlignment="1"/>
    <xf numFmtId="3" fontId="0" fillId="0" borderId="0" xfId="0" applyNumberFormat="1" applyFont="1" applyAlignment="1"/>
    <xf numFmtId="0" fontId="13" fillId="0" borderId="0" xfId="0" applyFont="1" applyAlignment="1"/>
    <xf numFmtId="0" fontId="8" fillId="2" borderId="6" xfId="0" applyFont="1" applyFill="1" applyBorder="1" applyAlignment="1">
      <alignment horizontal="center"/>
    </xf>
    <xf numFmtId="0" fontId="6" fillId="0" borderId="7" xfId="0" applyFont="1" applyBorder="1"/>
    <xf numFmtId="167" fontId="11" fillId="2" borderId="6" xfId="0" applyNumberFormat="1" applyFont="1" applyFill="1" applyBorder="1" applyAlignment="1">
      <alignment horizontal="center" vertical="top"/>
    </xf>
    <xf numFmtId="0" fontId="5" fillId="2" borderId="3" xfId="0" applyFont="1" applyFill="1" applyBorder="1" applyAlignment="1">
      <alignment horizontal="center" vertical="center"/>
    </xf>
    <xf numFmtId="0" fontId="6" fillId="0" borderId="4" xfId="0" applyFont="1" applyBorder="1"/>
    <xf numFmtId="0" fontId="6" fillId="0" borderId="5" xfId="0" applyFont="1" applyBorder="1"/>
    <xf numFmtId="0" fontId="6" fillId="0" borderId="8" xfId="0" applyFont="1" applyBorder="1"/>
    <xf numFmtId="0" fontId="6" fillId="0" borderId="9" xfId="0" applyFont="1" applyBorder="1"/>
    <xf numFmtId="0" fontId="6" fillId="0" borderId="10" xfId="0" applyFont="1" applyBorder="1"/>
    <xf numFmtId="165" fontId="11" fillId="2" borderId="6" xfId="0" applyNumberFormat="1" applyFont="1" applyFill="1" applyBorder="1" applyAlignment="1">
      <alignment horizontal="center" vertical="top"/>
    </xf>
    <xf numFmtId="166" fontId="11" fillId="2" borderId="6" xfId="0" applyNumberFormat="1" applyFont="1" applyFill="1" applyBorder="1" applyAlignment="1">
      <alignment horizontal="center" vertical="top"/>
    </xf>
  </cellXfs>
  <cellStyles count="1">
    <cellStyle name="Normal" xfId="0" builtinId="0"/>
  </cellStyles>
  <dxfs count="20">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numFmt numFmtId="168" formatCode="&quot;$&quot;#,##0;[Red]&quot;$&quot;#,##0"/>
    </dxf>
    <dxf>
      <border>
        <left style="thin">
          <color auto="1"/>
        </left>
        <right style="thin">
          <color auto="1"/>
        </right>
        <top style="thin">
          <color auto="1"/>
        </top>
        <bottom style="thin">
          <color auto="1"/>
        </bottom>
      </border>
    </dxf>
    <dxf>
      <font>
        <b/>
        <sz val="11"/>
        <color theme="1"/>
      </font>
    </dxf>
    <dxf>
      <fill>
        <patternFill patternType="solid">
          <fgColor theme="0"/>
          <bgColor theme="0"/>
        </patternFill>
      </fill>
      <border diagonalUp="0" diagonalDown="0">
        <left/>
        <right/>
        <top/>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Light16">
    <tableStyle name="Kenji" pivot="0" table="0" count="8" xr9:uid="{638200B0-6B5C-4F28-96C2-567C74573DDB}">
      <tableStyleElement type="wholeTable" dxfId="19"/>
      <tableStyleElement type="headerRow" dxfId="18"/>
    </tableStyle>
    <tableStyle name="Kenji 2 - No Border" pivot="0" table="0" count="8" xr9:uid="{8315A7C7-8B3F-4899-B119-19E4E71A385B}">
      <tableStyleElement type="wholeTable" dxfId="17"/>
      <tableStyleElement type="headerRow" dxfId="16"/>
    </tableStyle>
    <tableStyle name="Kenji WIth Border" pivot="0" table="0" count="2" xr9:uid="{95CC8796-A08D-4B32-A956-FAF4B6361F2A}">
      <tableStyleElement type="wholeTable" dxfId="15"/>
    </tableStyle>
    <tableStyle name="Slicer Style 1" pivot="0" table="0" count="1" xr9:uid="{E934CB1E-6857-4178-8823-1D665059DEFC}"/>
  </tableStyles>
  <colors>
    <mruColors>
      <color rgb="FF2A3E68"/>
    </mruColors>
  </colors>
  <extLst>
    <ext xmlns:x14="http://schemas.microsoft.com/office/spreadsheetml/2009/9/main" uri="{46F421CA-312F-682f-3DD2-61675219B42D}">
      <x14:dxfs count="2">
        <dxf>
          <font>
            <color theme="0"/>
          </font>
          <fill>
            <patternFill>
              <bgColor rgb="FF2A3E68"/>
            </patternFill>
          </fill>
        </dxf>
        <dxf>
          <font>
            <color theme="0"/>
          </font>
          <fill>
            <patternFill>
              <bgColor rgb="FF2A3E68"/>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Kenji WIth Border">
          <x14:slicerStyleElements>
            <x14:slicerStyleElement type="selectedItemWithData" dxfId="1"/>
          </x14:slicerStyleElements>
        </x14:slicerStyle>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Kenji">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Kenji 2 - No Border">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customschemas.google.com/relationships/workbookmetadata" Target="metadata"/><Relationship Id="rId4"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[Advanced-Pivot-Start_v2 - Amado Sombreno Jr.xlsx]Pivots!PivotTable2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Pivots!$B$8</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Pivots!$B$9:$B$21</c:f>
              <c:numCache>
                <c:formatCode>"$"#,##0;[Red]"$"#,##0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39B5-43AD-AD7B-1B36294E1740}"/>
            </c:ext>
          </c:extLst>
        </c:ser>
        <c:dLbls>
          <c:showLegendKey val="0"/>
          <c:showVal val="0"/>
          <c:showCatName val="0"/>
          <c:showSerName val="0"/>
          <c:showPercent val="0"/>
          <c:showBubbleSize val="0"/>
        </c:dLbls>
        <c:gapWidth val="40"/>
        <c:overlap val="-27"/>
        <c:axId val="573840960"/>
        <c:axId val="573846784"/>
      </c:barChart>
      <c:catAx>
        <c:axId val="57384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46784"/>
        <c:crosses val="autoZero"/>
        <c:auto val="1"/>
        <c:lblAlgn val="ctr"/>
        <c:lblOffset val="100"/>
        <c:noMultiLvlLbl val="0"/>
      </c:catAx>
      <c:valAx>
        <c:axId val="573846784"/>
        <c:scaling>
          <c:orientation val="minMax"/>
        </c:scaling>
        <c:delete val="0"/>
        <c:axPos val="l"/>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4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[Advanced-Pivot-Start_v2 - Amado Sombreno Jr.xlsx]Pivots!PivotTable2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Pivots!$B$8</c:f>
              <c:strCache>
                <c:ptCount val="1"/>
                <c:pt idx="0">
                  <c:v>Total</c:v>
                </c:pt>
              </c:strCache>
            </c:strRef>
          </c:tx>
          <c:spPr>
            <a:solidFill>
              <a:schemeClr val="accent1"/>
            </a:solidFill>
            <a:ln>
              <a:noFill/>
            </a:ln>
            <a:effectLst/>
          </c:spPr>
          <c:invertIfNegative val="0"/>
          <c:cat>
            <c:strRef>
              <c:f>Pivots!$A$9:$A$21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Pivots!$B$9:$B$21</c:f>
              <c:numCache>
                <c:formatCode>"$"#,##0;[Red]"$"#,##0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C07A-442D-9CB0-E976EF6F17D7}"/>
            </c:ext>
          </c:extLst>
        </c:ser>
        <c:dLbls>
          <c:showLegendKey val="0"/>
          <c:showVal val="0"/>
          <c:showCatName val="0"/>
          <c:showSerName val="0"/>
          <c:showPercent val="0"/>
          <c:showBubbleSize val="0"/>
        </c:dLbls>
        <c:gapWidth val="219"/>
        <c:overlap val="-27"/>
        <c:axId val="573840960"/>
        <c:axId val="573846784"/>
      </c:barChart>
      <c:catAx>
        <c:axId val="57384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46784"/>
        <c:crosses val="autoZero"/>
        <c:auto val="1"/>
        <c:lblAlgn val="ctr"/>
        <c:lblOffset val="100"/>
        <c:noMultiLvlLbl val="0"/>
      </c:catAx>
      <c:valAx>
        <c:axId val="573846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4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US" sz="1800" b="1" i="0" u="none" strike="noStrike" baseline="0">
              <a:solidFill>
                <a:srgbClr val="000000">
                  <a:lumMod val="65000"/>
                  <a:lumOff val="35000"/>
                </a:srgbClr>
              </a:solidFill>
              <a:latin typeface="Calibri"/>
              <a:cs typeface="Calibri"/>
            </a:rPr>
            <a:t>Map of Units Sold</a:t>
          </a:r>
        </a:p>
      </cx:txPr>
    </cx:title>
    <cx:plotArea>
      <cx:plotAreaRegion>
        <cx:series layoutId="regionMap" uniqueId="{BCE7C897-7F74-45C6-9762-4D8A5B264AF6}">
          <cx:tx>
            <cx:txData>
              <cx:f/>
              <cx:v>Units Sold</cx:v>
            </cx:txData>
          </cx:tx>
          <cx:dataLabels/>
          <cx:dataId val="0"/>
          <cx:layoutPr>
            <cx:geography cultureLanguage="en-US" cultureRegion="US" attribution="Powered by Bing">
              <cx:geoCache provider="{E9337A44-BEBE-4D9F-B70C-5C5E7DAFC167}">
                <cx:binary>1H1pb9w4l+5fCfL5yk2RFEW+mB6gqdq9O46d5ItQcRztpPbt18+Ryqu60vGgPbio6kCtjdIRH579
kP6vu/Y/d/H9Nv/QJrEq/nPX/vnRL8v0P3/8Udz598m2OEqCu1wX+md5dKeTP/TPn8Hd/R8/8m0T
KO8PjEz6x52/zcv79uN//xc8zbvXJ/puWwZaXVb3eXd1X1RxWfzDtb2XPmx/JIGaBUWZB3el+efH
8yje+jrZfvxwr8qg7K679P7Pj6/u+vjhj+mz/vbeDzGQVlY/oC2xjixOKGUW2v3Mjx9irbyHy4aw
jyzECUK2LXa/x3efbRNo/xaKRnq2P37k90UBnzT+/2XLV/TDheOPH+50pcqh3zzowj8/flZBef/j
w6dyW94XHz8EhXZ2Nzh6+IjPn8av/uN1z//3f01OQD9MzrwAZ9ppv7v0N2z+irdF9I7IMHpkUmqZ
lhA7ZPBrZEwLH2FbADaCvMbk95TsR+Sx3QSPvw4Tj7P75sNqm6SFH+T3jx307xmGkiPGLWYK8sAx
0PkvGcY2jyzbZligZ9h2zLpjmDeTtR+jSfMJVGerQ2Wd79t3lWr4yGaMYvYIwgQkzo44RYRghPdK
NeCE3xG0H56nhhNg/jo5SGDOdF76H2bbSJfvKNmofQQKhyBukqfef8lCJkJHlAmCsfl0/RULvZGq
/RC9/qYJTmezg8RprX4EW/WOEBFxJKDzbZBiTxC8hAgYCHOTIyYepCB9lLA7KfcGgvaj89RwAsz6
7CCB+SsPev2uwNAjPHAGN+kOGPu1+jFN8wgknyWYxUazAey5l7zzBoL2A/PUcALMX98OEhhHK3V/
VwZ3VfnYQe9gGwy6Hyw28mgbQOe/5Bob1BLhgB22Hl+6Y5c3UrMfmVeNJ+g41weJzl95tFXFtnjs
pX8PDaFHXAiOyGBPDz/+GhqBjygRpmVZfGdtTxB6C0X74XluOcHmr6uDxOZ2Cxa18kqt3g+dwSIw
TWLZ/MHLnEo1jI4si1GOKBgH8JtItbfRtB+fl20nCN3+dZAIOTrW+faHfj98CD8CjrEsRPGOOyaC
zUQQRqA2J2ziir6FlP2wPLecgOKcHyYo2zj4qXMVbN8RFvsIW5QxMNX2w2KKI2ba2DbpgyX9+O4H
tfMmmn6Bz4u2U4QOk21ugtwL3hsfy4RIABd0h8/EDbX5ERO2zekjW02Uzlso2o/Oc8sJNjeHic31
ffuu1oAJDibhlJs7dTLok5eGmhBHBKIDgM1DfACshZdW9G/J2Y/KQ7MJJNdfDlKgze7jbbN9z9Aa
OJ0IcYidkQcbTbxGxbYANc4oMcGUG34TdnkLRfuBeW45wWY2P0hszu6/5+8bjabg2oAeIRDa3Imy
STQaOIabaGCX/fbzWyjaj81zywk2Z4eJzWkAnmfxvgE1dkSoMMGBeej8qTiDVMKQKIC4wWs59iZa
9sPyoukEl9PDDNUswGgOfmwfO+jfu5yYH1nCAgOATOQYB1+T24TiIa82/CZG8xso2Y/JU8MJIovD
jD4v7zVYZO+ICMFH4ENizh/V+sTN5AQC05TYFD3w0QSYNxC0H5inhhNgln8dhHr552zszjDa8cur
O/+3qWgBqWaIASCLvdb7oFuQCUlq8DJ3eh9ge2mNTbLDv6ZnPziT5q8+4TBSzzf3eaLVewYy6RGy
LQz/TT0W4CCGmWD8IXUzMcHeQMl+EJ4aTjjk5jADmKdBUQz/0jR4HKv/XqGA+LIxGMj80Tye6hXw
9i2GIUjzEKUBPnrJJ28kaj9ArxpPQDr9dBBi7BXVUE2zAv8leEd8xmgL4IPIRIBBWHmwngcvfxcI
APvsJTC/J2Q/Jo/tXn0YfNf6IOFY/4DapseO+ffcQukR4QJcksfY1yTib5oU2EUQG/jl8a0Pycvf
EbIfjQf6J2CsZ4cJRhwHSgfFY8+8Ax7oyAQsKESRd1p8ggcXUO/EGbGexNvjux9QeQNFvwDmqeUU
m8O0i9e6eUejmGLQ9VD/Z9P9QUpBwCxDiJkPsgtNtMrvqPkFJuM3TPE4DHP4FdWgR27vi/LDc8T1
pf356tb/rT0M0WGKIScGIeTxN/VWEAT3iU0EeghiTryVN5O1H6FJ81dfAt98c5Bi7TS48wNv+56p
S0gs29QWANN+sWZBzh9BJc1QTzP8JuzzFor2A/TccoLN6WHq/9NtoO4fZf476BsLgmJDKcxjNHnC
PkwcYZOZFITfDhj6+O6dvvktOb9AZfcVU0gOM1Z5/N5VGBwiXxSiL7Y9Br7+lnfhYLOBrw9hgB0m
E0//9/TsB+Wx3QSV48P0Wz7p6v+iKpNCBQzwA1QvP/X9y5zYUJWJCYI4M5twylvp2Y/N69YThD4d
pvV8dl9v3zOUDJkxAuUv0PcPEWNwIF9hYzLwZSwyhJtHxpo4mL+nZz82j+0mqJwdpvI/Bsusuou6
Rzn/73UMgdkx2CYY0pKvAeEW1MeCkIM6573K5S2k7IfkueUElOOvB2mRnegqKN65eBkdCUhGIj6N
XgoTigBNDtWzDy7oRJC9iZb9sLxoOsHl5DCdmot7pYourrfvWhFDESAABUsP+ZWxkO+lILPtI044
H+yDHd8AX72MlL2Vqv0gvW49weniMHEa4rK6yoPHfnoHoQZGGLOhDvah1hJNU/2QvrRtKPWzHsow
/ubR/J6i/fg8f8sEm9PDrPk73eZdvFU/3hUbMWgcS7zWNzY7shHECYh4cGYmsYC3UPILTJ6+YYrJ
YZpmp9ui2N75VXFflu8Z3cRHUGgJqWNw9h8tsFeCDaZlIEhvEj5xad5Mz6/gefU5U4wOVKZBMvNd
pzNBfTl0vWUKSO2PP2CPl+iYCFJnMNcWMzIxCU5/T8ovgHlsOIXk+iDNtNuguNOqCN43csYgi2wR
mKW5+70GBRICYFqDSyP2l8m8iaT94LxoOoHndn2Q8Hwut/47ahlwN0GWgZH2HIZ5xS7DJDMb7GjM
Jrr/d3Tsh2PXaoLE58NklHM/eM8kJsyEhewxVPc9BMwmggtKycBSBkvsF1Nlf0fNfjx2rSZ4nK8O
kjOGCfOb+7y4796PP8CLganLCETXQ+ZlYiHbkFmGKg1YF+RBsE2Uytto2o/Ny7YThM42B4nQbadh
lRPvHeHBMFtJQJnSL+b6QZ0yzCYbFtdAD5rn8d27yP8bCNqPzVPDCTC3Xw8SmGGond63wd07CjSY
h0kxZC1N+lBHPhFoJmJHJiw4A5Nm/hbDfAs1+4F5+SUTbM5ODxabrzqPHkfuv3f7oQ4A3EdMh1Ux
9tnIMPsCasugOPNx5vlE9Q99/DuKfo3OruUUm8Pkm11Gw9nmGmpotu+HECFHAoGHjx9nLU14hw/B
NahdhjUAdnpngtDb6dqP07T9BK1PzmFy0riayP8BWlDzR6C8zILs//ib5J9tqHfiFjVtSHeOv0kV
2m6dkrfQtR+tafsJWmeHidaVDyt+fVgX7xtWg9lNDHPwNR8imtPVAYZFnUwOy53AwhrjDzjvZVj6
rVTtR+p16wlOV4fpkJ7n9967rhAAso9wmP1HHhJq4nWwwBxXCADRRyZmw+8J2Q/KY7sJHOdXBynk
riGbA6vv3b9jfQ2sHMgpVKYh4ItH+fUySABLBBFKYH764xpcE/n2JpL2Y/Oi6QSe6/9Pc89+va7g
0+KLs225nY+rNr5YWvCfr45fD2tJTpo+iJ69Jt9OKq1//PkRE4bB73xaDXJ4yCuh9XohrL81vN8W
5Z8fDcGOLAjTWTaG+YUWrDYAjNdAwSNcgorQIwSpb4GwBbMSxFAZqgZt+udHOkzlhdWh4DLCEPe2
IY8HaarxkgWcbCICa0vBBDgMK7I8rZl5oeMOpMZTpzwcf1BVcqEDVRZ/fjRtAno03d04fCaFZCFM
2WIEA4UWpyaBcZbeba/ApRzu/39U8LRgrY1PiMQxSjfjJi4D0jsl6ZcBlIgvsQjSjZEyvakjHMby
+Xg8WSIvkbWh2KyoPb3pcqJ6x8o3dULNte6FEck4d10najoiLVq1/TzWMY+kbSZqk0dBu2h947yC
+Olm3DQNR8kqILVYR51DYq42Xl5kahVYkd6MxxZ2j0mb+cvKS7x1JhpZOcmVqrHn9H5yE2v+ze/I
FfJitFL1WZua/SbSwZx1prV26/PIUO1MhX0uWZZ+Lrz+OkFNddI0ydpo8FxEAZKsi9JF6HNzZntc
OR7ll00QHlPXr6TdEy2jVB9noitnLqA3b126Kk0zmXldBitwJkEtfZXdEW1HEjP7IiXsS8ajqyLz
LjtU3sZWZs+wlaXwheG85r3n2IlZLI0gwJJZ7kmmitQpA/GTtbMkT2LZWqGGE9yUKi1PRRXOeNKc
0tIy5kZv3WZJd25F6tIkwTcrZfEsbpJLldozhd141aMrhgy94NW3WliehBmWzaz1Gpm0Yb8cHlj6
xW1r+RsaRLJrlS+tJClk1LSdLDzRLZIgFUvbanuZ6ZrKRl1pQ5uOq81cVqGkITnxS/Ut9aBXW9tL
nIjFriRmfwyLTH5NOb92u+yTmeUXvLA/C9+8KbidSa8JVyJhp8J0od9DLO3sEhu5NIpcRrR2+jY9
bpo8nPle9iMrSSs1UT84lS0sGCLj3p3HTK3LprlrmuKOEzeWSVUuvGjph2reF/HGLaxN5QWL1kgX
BAXtTLiujGy2zhFtZWH6kayV5c41zX5C1FbIDvX90q86X3qXwsbncWneWzGgFafXSd3EslSdKX3f
+pl4sWOF7DgsvUxWdtlK1qSJ7OGjjdCaidiEvrQrGHi5/y1osk7atu4WOS7JwtYyyGLbaRrxPbXi
eJY3+blSXxpEEinSIHdMGA+yt/Qn8zbC0FXCTISsKVug2j0hrVgM4ylFeqURv/TMrpAxKnwH9/FF
EK9VY5xHPZ3VCdsYNjvHdVc4pLdqSQNj2ejOlUXU/ejN9ixmmZZeGZ5XoK6WZUR8p7KgpZlc5m1X
yQxFN7np3hIlzsqKGU6FurkXGJZskqqVRop/0BJdGNXGLk3lZJHZOykPVxbBkUO5r2FAmAuepp+t
hv2odJHPogRLo3Yb6efxJ0in9wsrCteib8+hxCGRutHZDJNgY9SNk2XMllVBL5TtpjKL3TMrzlaJ
F91mQjVOFa1yUlAHdWRp4uA05+V1EzWRE4tkThWMZIbLXioW36Slx2XhJMzIZ7EOG6dMw1X+qak5
gGzbknpo3nTWqdVnalZFzJCN5V2WLTnuY3TsV44FnYoURg6PcCrjtPsJL/iaBPTC8LNSRnnwnSbt
GtXJ3C3yTy4Lv8N+IIuGrbhhCNmGQO86DepoQdzwJMi8K9+d1dWyqXUv9fA9heUBUJg3wKRR62Ca
ZA6EuWdJ56cyUuF5YfJ65mU/w9JYeeJMify6zNGV8NLIKU3g6TokF5V/Gud2LIO4uGQkuGlovTAK
V8isrNaN0TCJdHOBVXdlV8sYtAQMr/BbTXgok4L9LHgZyb6MUukZ7TGL0ScRwmCGSY/ZzC6be2Sd
uaJbtR4/L+Lg3jVbU6Zxc1WS3Aciy2tTk0rSDkcz0St/7hdszntQKX7lfqr9+q4g+gql9bc2BSJJ
r84o7mqnNMQSvnwGZeMXvlDrJmzU3K6SrdHmn82GzGpMP+s42xS0506UycxUWtYxunJBCdh199PE
6rppsiUNwp+tp47Dtl8YOC3nlQfapCwpc2ot7UDM7LgqpUkiGWbpHOszIwsYfGDtFJX6jODxUKUW
zpFrxjIiaBUnbJ671TLrHXHHQpAVlX8Rcuuu72g7b30ODwmCU8Hjbm4pkH99r7gse3oW1PTYi9Uq
CumtG6B728Ubrakx93tazX1qn7i4Xoi2ObY703XqpL8I3Oq4Rfmc0joDmlIHJa1TY1jhulkg5F0h
N4qdpDwhZN1GyQVNXA19ZoAeTK15XolNoKmDS3MZx+oyruN7LySnPSvyhajbLSctmvFWX9SZ6QQD
d7V9tiAGCaXp+/e91c/rxuqkW7q+DEU+a7p4RoxvrAi5jAqxyngmS6+pZ1GkKgfslTOu3Lta9cop
zJRL1X8vsXfTtsGVxztH12Eiyyojq4DFsSxs9EW5JV9YxC+lwbt1mxHt2Ha9xll+0hrRReeDOdG4
jmWDkFeGO/NZs0RWf2UmVSezsF5pN3Ny1sJzI3qKVMtnYRktm5Ct0sZcZJZ927a57wyjXeDUXBbc
JTMv7BZei796TeA5XkG+JyS/rBtPekG4FMkX5aOV3bX3oi3nRmKfxg35nJrWJ9WanrTb6mtou+Wy
582m6IlTVUxJbRRXmdf5g2hYl2JlFtx32lZfEo2vaO8fc1H60kwkwVm0EDm7MHHuOhhu4upaZGJR
pNGWNlhJFoQ3aQ8DEYVEpiw5LgxUzWwrBXnXWtLQdrbUSkcy6VEjlQXjptaBk7tl7VR970seZ1+s
JskksuB8imDkKrdzT8CkcBqNQLvBCCE0X3oqXrGUbhiim5oBwWnQfxZtcpw3NAXEvwZmHazDnv3w
I7xkdhbPwsb4LmAZMye1zq3QF+smIqdl7DNZZPG3srHQUqfhkhdkWUcNdxCK0KLxsnhJhcLHgYVn
VYW1TAN1zVJgcZZkW0LDa9WByMnz7J50RbTg2WcSITEP08aXKo5P0hLsIVcbwA7ks66BXf2U39h6
ZqX8c1Az3yG2extFzJ9bfv4V8/i8YzqdeTq8YokLvl2O5oYA88kO+1ne3bKSb9yAuk6AApA3TSlJ
0n4naRo72ENnKfnea1PSJr42RUqk/TU5qykBW8Csa5nHIBETWlzDulShEyfo1jAQyK8aRoKLvEVd
QBOk+W2bagbGjy1RXaYSJOaG0raUVdXUUrPESUj9yeTpnSUuIJ7/rbH4j8LXwD5FcxIVHEtBw9PO
T2ZY68+u8FtZ+eiisFMkwz6SnPi5xCVrJGrozIhaLFvunWN/VdF4XaEA7KPI+xqT6HuYedss6s98
El6VODwzXXRqd0w4KkHHpDBlWSSzvNcwELEZSua3N50SJQyy7FPPyTdlsGMNhQbSjONPVcxOtAnf
WLSudgJjkYTNRaO9W0u33VxF/rGVEZC7oZIg/maGotcG9pE0GJ3nIixmKmi/WGHvgvBKL1wwrOFT
Kl92LC9nTQhKyPfOtYUb2SZLgVdWHP1QpllKr994iQ1Ki3d3IVMO8mxD5raKF7zrZVdYx2CRGzTh
MrD0YuDzrHGvg8IuHV6iVLp+cIqEV8net4hj15eaeNQJCxBwnR9fuYYF7y49eIGlehnV7taj/jXj
PZgpyiWO1SlQZ4W+jUztLVh2pwp6FRoZlnHsb1vefLH9+kdXlfe4ZzOwtL8HQnkyRdBXvhteVQb1
ZVwlm1zUy5qW4cp0qysTJ8vOak7M3D1m2HKdzsu/VV7Bwe7IF4FeRtpJizBchYH9BYfJsZtlP/0S
VGxnxt8azGcQeluVLRj0PY4uzSoVDs/5nV8agUSqOTVRdC7M2pa2z76XMXNcZVfzPhoUXuuAHtcV
4o7X5IUMWLLmzMDLDmWg/qtPVPPvJHR9sHv5EgRum/QSm3YoIyjdlk1V2LLj7R0InCviW1K4l02K
nchrHFWGc1f70VwHYTSzo+yyCZVwiND5yjcjMJk/t1Rdd54H6t9xEyt2RNJ74GwI0/GRAeMlpMdg
ECzyyrJkZrXrgPfU0RU+7337vHHROU7TYtZlxbrMWnCCCuYEPFnUuDrJdPMJ543vGLVeVT2eQUXz
HfW6q4LE1iqvsouuMW9Qyr+6aXhihAzkCwIG4zWfMVXKuGAweJvEaQy8rgPgqTJiP7rCvIwMvszb
CuyBPjjxFUioTNxg0/UWuuDhnAQIOTBl6jwngROV5k1k+3NYEH+ZuXUr6yZZhXZy3LrXYUMtyeLB
qqWVbFgICjBopGUEp1WR+4uAtJVDdLsiHcgoIUou3a9uY5brKvGk6flq7l8bMO10puyylEXH3Q1L
TkiT2NJN7M+E+jfcrR3d2Gcp9KuXVk6p4/sKo6WZ1ScK31Jc3we++8Prmy/Ctr5XPrvxKNjbgm/A
/76gqf0zi9JLl/N2ZgfpsvVT1ynAQvKFthzTuguxWptme5IH560J+tJz9ZJrUcvYXZqkWmUYjIXh
j4bIqun0PGAqlJ5Or4ss3ZQhs5xIgVMrUJY7vR1vkwycyN5vDfD4/K9+fk6jwnK8FNS8MPyTMoiu
cE+Kuej8+5DTReVdW6D3MJvfVY2ZbFoa2CvlUumHbrIZN9EYZhh3w9L1JGNmMB8PkyRb+imM9bZP
umSl0sbx3K5fVUamNvUQiRAeFHpkzbpUdTYXafpjbBe3HpZpnnkzUWIIYYwn9fB65YpwbrHce3Gu
TXG1DI3W75y6Snc08SHoUdem0TltF7dzhPOtO5wbNw1wWpWrop4pFmqZZA1zeJ/ZsdP5vJgbAXya
JwIIKfjI+1Y3KZqLwncjyWiYLMqo+FR3vdqwiJ83Vd0u+l0wpgmitdVEshwCNLHdlbL0g3JWPH2t
Gr7Lsgpvhiwr2ZRDD4x7qcnhZeOuSNpkY/nYXREYtELX0EkWFRHYJcPusNGGp2aRscxMIwPl3US9
M35WXBi0n7/YHe+2Ox70wLVEbXa7fVzPmWLBanxfWxSt4xaDWXfbt3gz9tyulwIjldqKu9nY/2Ov
RCXo/KI0Ieoy4D9iMrYY98Zzu+EwHo8bEosYbH1/lVExK5vqagQ+sEsAduya59EwXsnbBrxPEfez
sStGInGdQ/+UnsZgbUO4o7Oy72VbzHkR+7v+pcqu+7lBySIRrgWjDkIgqlx7xF+oXvezEndXIGDV
hg6bJGT2svf6hedlACsCH2jl9UXFJIR29N9e/IKGcdeOiZIm9vHuzh16gY/Ahq4JnrXD4PCHKFqV
G3rFCjJrr+I4Cnad20K4L5IvuIZj2+2csfOmPUgy/0wHS270xYL4yuznIfe/GVWC5s89DCyywTZX
oONgVI29plF9keRNvRhpqd3sPGY9WqTIqnunSIDRG2wsdrcOfDW2HJ/4y3OiSnvpg7qZjSOhDmOI
JWgX4j8wEHDL7BV1sXwePsMNLOvhBgpmcep1q3EEt5XVrDplOX2VzZUNYSmXD5z2y/cyHa9dn6aO
UMST47vHV47U9uEpB9MNTEPN8vVuJA29P46k8fD5nLbpfJBIFu7tuWtnzcK34wvbM2AgjvePm2du
fTFEd7vj9R7CoCsxxEGGzt41KX1radyUhVrsUFWZVyyxl6+fOXz8vLHJeG489IZRiOp6UZQRdJMd
LMZrdBzs4x3P7adDcDweURv3dm3G493u5Pp4ODm3G7ZpxtiD6NEJWFFWTNdeWlQyxisTYtwOqhnb
9Q8kJyvp4ULiDi/CwpPcKsAbGsRqw7A9Z/a56stLO4wgXMlPcAxmINKybKJLxcmqyatjq6bpBmKN
lyo51kVbSVPgEmJEEcpXxECzNDOqldG15WbcaKHLTW7mDDnjsR1zHIO15zUzW9slWGOu6XBV+xAF
zeDKeP/+XcXddNFw/CmK034ds+uOhv5xM2zcoAEtMB67mGnmjLsVzvNVkKNlQ9rGWwiLecfjBc8D
RcF4tWAJSOhkYJ9xIwa18Xz4fK4lLXTxeHm3O17i47B/vv8frj8/OWhtvaI5DtsTq837xXPzF4/b
7doDOS/O7l794sQzgc9P2Xfu+e3j1ZZZ35Sbc29JCms+ufjcfvc6PAyOyeP7XHmLNCg/7x733DmT
+16Q+vyYEkJgssHgSz2/KoTBZcboq6/iDIzGCuJWL3bboMo2OOnEqnItiZ7SL2abp5txM54b98a8
zHhYtNGicpGxRFUQgP005GUy3D5suvGkFxEIObaeN4egOagRf9CxQAwI/+fjKEmZA4EqMEJHua9G
M2bYiHEAeIP4FHmaLzQxL8fMjJU0oO/LwWxAoODmVgFOTT5aEX0IMQ1mE4jTgu3AmyzctLucTjaa
EGVUeysa8Tn4y5ARUoXvo/mY0PEGfYQqQ0IWi63s3gUThbqQZ4o8rDfjMVIq3YyHnci/JZA7mJt2
DdmqgWnHPbAklo3f5xCpDDwZoD5YeODaxDJXiMowrb2Zyvpiw1FWbNKnvcm5PEc2eKFNAjENyGCV
ZvOwaTydb3bnQtQuo0Q7qKdyvKGmgi79DGzJAc8Awjybcc+EjtntjeeCBsMYsMxAdl2o1kVegPUL
f1Eh3bS9gN0R4fGY5fjG1dqdj+m1MdsWQGYkliPMz9m3Ls0jB7xriBgPdl02bMa9EenJOTLYj+D7
3IWjUbzLwO32R6BrBTG1kgtnhHOE+Dkjx0ZVtDse7cseTC9VZqsxGRcg7YOeG8yXLoGMCMjkUm+i
ILuvYY23+YggNeroJaLjyVBpiM2CrVoZCHqg9/NiyUDKG6GfbeiArVsTFYMzCMdeF4aLLIk/W0WX
beK61M1xqsNy3bGvLhL5Rhjo5WbfOYjArIygMJe+SYpNZ1QPm1JBGKCwSTR/PtdlXrkJPYguC+TS
We6l5aYPvhNPpGuIQVrzpqi/WGYPPDji5I0QjbsViBAXe/7CLAoY689IjMA8o+PnJjipdtc5IwTP
G3sQTs+HI2eKkul51EX3IwwjQPugqgZ8Go3TlQfhrhGUlIkFTRO2HDltB9HIeTysLUd1DaREfDvb
1ENEvbO7VeSqGDkhDvPNYJ2vLSOUBKxQSCZE6Z0LmYR5M/SdZ0K3x5zVsRyPd7vCs2sH+eA/j12I
hn7c9fewNx6atAbfMYAE2MAtQYj5vIj47SggR94RXSt6Z9zd8ZJmwZppiJ+lHFLTLOGtQwB9Bw+S
wTdM7KDYdsErwtGqVc0c8pcQaB6v9oOkcFVrzFmf3oxjKaNpttHD5vlw3BvPWYYBiQcwIMaR5g/d
YAzPePl3FF9l4+902uWB5z/8Ecunw/++1gn8G/+w4vPJ4W9gPh/BQjW7P575j3fBGqlD+XUxvWko
rXh61vOfcBzKGZ7+nuOkQGL35zZ/UT3xjxffWlphmlCF8A+lFX+bdLCryBibPRRW2EM1J6gTASvO
wnxOKBR8KqyAUlsIRlJYqhZqPflw4bGswoSpuSb8xQBsCQxzcCkUeDyUVQx/ogOehmDKDqwAaSKT
/a/KKmB1wldlFeD1DmUbFqxqxMFFolCk+LqsArIYKiGVla+KtnVyvzNOezDCpSda3wnzHCS2BxFa
lZNyniUQysmZC85LkmyKpIS8o5tde6K8qrwMgfsbRieqaFInaCDWE+VxAaHeQjghJDAXBZQ2SF6x
b5B1dMFeRGe5bq2F2fVk41psbaIigvoIli7JF9Br+bEodCd1Ql3YVMHMLOtkQSuRzAjuQjAFSfcp
g4BE+D3nOrwsKI7mtLDPVNI3J1BSfYM1VDc0hsiO46J2Z0UhUicODWPhNwZdVnF6wVVZnvE6vuZp
f9pZdQEhM69YezFEUhG6gSm6kPiKROD4bfczUPms9pwqqzyJ09ZzmEE3JS0gsVe5xdJrk/M6EO51
peid0YTfMoghLiHdXV9kEFlMs1Kvy7jm0jBlX3XRxo4UxN9xEDqnsOyr1JiEp2FuBLMC5cWMF5Bj
jVqdLDrtGescYpBhb9qLjEbJ3CK5dGkG3v3/sHdmS5LqXJZ+IpkhENMtgw/hHh5jTnGD5QgSg0BI
QuLpe3n+9XfVse6yeoG6ScuMExHHHUfS3mt9a9OK8aja7ZM3CtrQdsyabTqGG34zsIqtaJHIqDyH
Wyll8GBJ+7Wdd5QMKn9XSRgWXfouF+FRgPPr2K3Nw7JAQ+74MUEtNRqWlguneTnLXdfCNu8xTdeC
bDAhJxOXgqKPISrQdedpafMcX8ZFrJRlvBzayVbLGn4wDjUtiKbSeHHSG8NfFi2KVWtTZsNawtsu
dOrGQzrjlw9Nfxmi5JvOzXSMIuiCWr7KgOO6jTYqV2V1bdu+YGPgi+T+E1uSklo0JCkyQeciF/ja
6ORa6Xh91tqfghCXQ+XQm1dHeGlZW+3qc0AcPpTu7CGbVVEks8rl7LSb/fPUzSh39qHOBIrE3afq
Tce82HjzSPc0uWa9Bn5D5QGW8Vb5GHJdRG1e9v32EPauJi6FjGBxee34KUzda65UchAejSHvH3wG
gyeyVNf7hqUx46bjNLqiCeZ11Jz6fckqEz/Ibv8cOtxqig1H3MPuEA5hUzZFoPfsQY8CKua+nCOU
VMLl2bGFKn3Yl9JPcNJYSjncmDWrUqPKZIvIk+f912l/kixLL8PCXZnq4RbFuytjiOObA77R54so
lo3jnrfbjyT5Ogtq3wz5gtJB3D/U/YEZgg81IUehRHZ1Ghep37uvZhXkIdr2vVC+Tc4skqIeQwlZ
I5Sfl7Q/pO2aoOjcppOT+AiSZYrPgHHeWtwK16wJYBrDY6WNUC9hE5SjovaYjPpFKhMem7CxhWOr
KNJR748QgbKiS4JKKTIfG0WKPHIl5X1/lI2MjvmSQCrBzQOiwlqHspPuJzXOV9KoorNdVg4AUko/
Kl6DEKlmmZ+ifaiSLPygOn5RIEFqDtTDb3t7xUtJy/bZj8SAE5nWtwwCSupVXqKYH+rGeIBK+Eir
YDW/E9nklcgC3Cwxvk2HW3zoSZIfm3SGVry9D+3QFdzBnWuGbi1zDifLrVEhqZ2OM5tfXLqBQJm2
HNb68IPbLilHL37Jthcla5f3fgU01MSDLvcAH69QWwDffoD1uvYxOghH4FSXllBzYn/aTPJDs+Fz
zvL95B192FNFi5jnw9XrNSrntIONmdq3YYBpPEQzzHTFImgJ2WeSbLhFM7q/9FO9beR3H/Sf2t1n
FSX2HI1WF926BpCfju0if2dyOs3NFF/CgNRZx38QN8Im7gY4EnN4TlYqi1D2P9RKag4pYLM8qoKU
WNzQ1JbxjAWkwv5J6oWXrGuwTt0I59RkB2B3F/AhY53cvwkYx4grdNcax6jIliE/9jGtsinxVbwJ
VouTXYvpI4zCtWw7ExXOL6wY2vE9M9N+2CJ/zSPcCpOsyRlauMYexzIYdIt57Gl+y8alLbatERWT
c3MwU8rR722wUOW6VnDjfwsyn4y5b6r8V9vZx3ZebIlm0VaEynrNvK4nMvpqS7hBb8uO2oKg6FuD
bQsOXTnJ9tYH0V4kUxwfEp794SkJr4kM7XGfkm/rHCTXha7hYRjbuXBRE9wcX44RG9EYjfCVfTLQ
a8N3wE+RHQ5jqJfn0PNynQZwNmp+6VM2P6WW8Os0tMduHaOgCFcNwCV9cSaw5w3/8Zq1y8NIVf+i
1jktBE4VIgl4lJY0L1b7Wx6J5RKnvD9MPPvlSPTQkrB59Lpzx8WEf/ZQxFd4YvFhCgdRhHxZH5d1
Ug97j61JY3lOIZtww/GoXjJzWaX7FtwBvX4HCci309jpoHSiKUY7Ab+6n1smmw5wX28MAlZNGnyf
X7DXpQ+EdFj3Mrl1CewXYCEBnNIfOO1tKe6/zo32zanvNlBgPHtYSZl1AcQzoAxGOVqmkr/mwIQe
WvNoYF4eUZrhDfPu07rAyBr1aMo2IFv5dzHucHrtrEOgbk3tZOeqOGvruWf7iVkHEMehtnf02xC2
OTrB/JY2zoOZ+ByuBKBcHqyFB1gjFbaaAL8WdzEgJe5uZgr2E02an7DlgwJEAS+jLWuKaVvHgrIU
hCF8xDEVwSmy/FUTOH2ReUtdemTJEMII5bpkefx9DzPQQxT+i4422JsbB7XgXJ2xyYE0sSBeIARW
ywRKNFvpHxzMeDifvwnjyUEl5jYKevIwGguudQjsQ32LIo0bA7tt38zXlfb+wDIFrtHTH2PTf5Es
D68NysL7UQYlXT+E/I7UoUCKNyCiDqd5Cuu9SoPwOEVJ80A7JotNT1Xj87nIYMJz8W3lAVRr4ehB
m+49Z+st8rw7bOBTS0BEruwbL4tdEl8NM/syEyvQtMm44Hh03dllT2rX6lHS+OC78CHounLFJofa
hNy3TviNeWjqYT7TsEqYIlXnA+ikuM4igYI0Q4W6Eg9SNTabK4NkiWrAx9sZh6IqBsnlk1rDBrim
z199pn/CzX1L5sY+01gcFLCi13F6k9oTsHp8vfSUb5dt7orcxFeJs3nE2fg67REuUQ/IRgVDdGz1
gQciL0ae8ueZLeah7XfsqG2ZMTVXYdJs7wppyWu/RL9EM+1vvbx6twZvxj1AJbbvf//YZvHJOy9u
W7rad+ampMSBa08N2JUahDa8mL0JjrMCfcu7uYoT/CbN5umFEBz0koWVTGKKPZDjQixTdG5mHRde
Bji04+YdR6K8saYJDq3tlrqLXfoetGF67hnk2kz0YwlxOj1HTRg/6mX/lrg4r+nkSb3C2XxFrQwP
Yozfg9jH703fH4KJri//+lLeCdzkwXTxfi7iTrP3vsXiWIHonmQ3BYCooEx5QnwdDSY8mE67T3Dn
+gMdGnGIR7yFzrGfsYd90m34cENN8C5+rnMeV6ELp8cpmBs4yAm/5WP4oOJC2HQHo/LAdzCWiet5
uQV9Zdq45HaBtBecs1TC8sLnVlyXrMteKd23giX20zAMKfhdBax7pgcXshef9k+pAelFdvIwg/Mt
p5a2pzVOfLlv+h10fZkv6/o5cTwtVX9OphzygwHIuJu5qZqJfx5ar07gmQFGkaU74Yjjh20baMEl
/bIFqmAdgMAhRAfQGPk16ZuhJhGOks6GJx0e1Q58q1WuEAaAVX6Z4MU4nFpnmk+ftoJA8EvuJnp3
ik1yHBNcIYpy4TSp0NzQcLxMrTmMFKjJktugMjjsCj0UAcssOCaTHjoOw1owB3LYpu+jA7WycZWW
u5Zwfcb2oHjuoeLSHxAxbDUyTYsxWmUxJOxisG70lLminfb5MJWEZbgiNC79vouv3AgUiBIULjbW
BVBuQAqXZKV3RoPZ8nBQnP0lPtZkH19Qi6SFxc2c9eoaR+8Y8b5e0jQWlb5XKJbMVxWm79OYL0/L
Ph3jLv6B4lzXbM8DfNTmoc+3H2s/Ry/Ybi5qAX3Vh1sE00FP4EdbdUU35WgSoO4Jo5MloQZsi74y
7f+M3baWLsESSJb+LRAIFsT+nKE2KbI8RnMcZb/jBGsjQDc5ri6sQAoAms0OZNxe4E2OJxdi6bqp
4F3kC/a1jdlj1PL1CCNIVnpVZ9p6MF6o4qp4Em9xR79mMz6REXhYbQFHRFnLisa2j9PuUC7a4a2R
9kpU85ElaFa4g4EOC6Favf7V4tzdNwBvepzm0qbh12xBg9rPSVvDKAIV33X9idv0w88WXawLzRkG
+17HrH1OiDbAv8cN9FEPNCVBFxEMWXCF+Tbj3bUr1FxhrnwHybuR9Lxmh6FtI6CE4O8cqCPIcqhl
W/5nbuUhXHd7XPhf+llWc/crTbf4qAcpSxhP7iQSZk8pXnFFExzdTd8B7NdTUJRuQJvGOrS3Mk3r
LYcsl5vmU99maWl7dXY7wCcO8OaigCbnBohxiEPiHWLgsQmioUKEhJ4aO1bbnM8XMMbXhI76aZPs
WxZGYBa78MakTE+9bJ/8MJDzuurHJjC2TBKfVnh+I2IMeTo+bXvytDg0fTmV31Ee/OzTsC+QHuhy
6P5O7hD/50uQru9tz7cSJRzAUwarf+iNLltMKCp2Rj7HUwx8HYurcAu2C/A5OPHHEcecSlC1LLQW
PcUmuQ5hRdq1L6eZ90faj6ZOaDeWItXp4x6Gj+vO+2usfiSp0RfWmcdoySBGGpQNYdLdptBsNarD
5Zxz7A9m2bOz2QxomIhtZdqgpM4WcoLUmha9fkzI8tjhPDrjjmxwh9LHhqRRldLkbGgDJJaC/PNk
xho1+SfkhZYKBdbvScw/duL6MzbgpAyxYqvOogrbgD2WRkBaHfPgPV5+ZoqJotnNdBqXpUr2eESR
gBcHb+Qo10QdrTFlgkaG7QSLaQ++hRPNH1wuZRFvUXjoOxzlrUHVyBoWXSa2PrehoeWihm9w8mdQ
kyVRUh6StgqzV2/W5MSCVNaDykwxA5Dqgq4vjGyiwu4rGBKGOntv1YOz9bwwDwrvMvTYylGF0QAJ
rLYrQlVxu+lqYWjwhjU/7gD8UKcAjZMrfeyXgb7cVu+OaFw/4+T6Yz3eQt7nL0uUDIUITCFWLO6m
NZCoNuhUoGZPq8yjWm8jzNeAvY2qQXaGoSTfg46WofsydIgxGO2OlEJBU3pCwbD/ZuFEsBL5R4MC
fCJTfkQ58h1GwloCRJ6rFyGbj9j2usiAb8PQQDMRI6MCOp39tOjDjTCqjpJ5hbz9gyGdUYSZI5Uh
KNEy6YY6WvlhB8BQo/Wr5diCRzNPcWretJJwphygP5RClWCrrkcaP+8ObKjoWVt2i/jMV/QyBqVB
Yaa+eYj7sS9k+rGngfrWP00siOFeq64aEuRbdgLID7LU2n7QCL8gR51/nIisKIiGOo/253QCz2Zh
BO4W3SsmfqA5gCcAwnZCWwI5q1Y+rycXswM6yrWkO4qmaA3KzRFSt4P4sXdomcMAUoyX4jIlOi9H
04x3fQ0y2ty8+xhQnufjl79dnFhMVpHo1uAwA8PiTRXDQWe4zn9biWxt8FtRMXbLJ8QVkPqSaV5v
rXvo9hcYp3lJpCHlOmTY+zhCCPtQtGKZSlQT6sh0AvAKpc0sdtxFS3NBexYfGo3lu6AqvGtoAXCn
YoRUM6bTjFDMwAtAnFu9LhstkjGx51WzH4JYtPdb8MA69MhTKMciG8/p8EZo/FX5DtZeipZ4WgZo
YWHV3qVKb4GSu6BtT/uYvOW6J1W/2bBoh4WeWra8+yxtL0aMz8g44djuYPXJdZwrPjdPAxqnRyv9
dGyb9uc2mA6RpOGNGT9cQiFeQPFeje3Cq1pbcHpovGuoJAisOIgued/51zHiX8xi8S7RagzrfFm5
yy4yMV3pJXARQ81D0wBg7kbaFWx2b3zP6g33yCry6dr6qVAZjS//62D8zZj+T+FQjIhAWvO/dzD+
8+EC/yUY+q8f+g//4v4UQ0ycxCSXPMH8qXuO89/B0BxTqzCG4o7OxZh6+Dcz+m8HI8PUA/geeZJj
7htG8uFV/DsYihB+jhGJeB4yTfGEMfge/7Zw/mFFIRD7H//+RzD0Hkyd/zMXGiNcSiMkkNPk/th4
9vehTP81F7o44vQyrPRCGorda5GPDbaRBxnFB7nlPwB8Knj2skOIRoP4wobwpBbfXfKd3v7+y1CJ
rm3IX/yg2MvYjV8XuW+Xv/+KHWpzgrP4QOf2J0Tn31O4vkhCGKBaFZU7nYeqnxr+EG5JjRzeeGn7
JIYpL6Gkj1CffDzSU7RMy6tz9ts89MklTewrTHUw8GqKPjVij1C4B+udP3N4DMv4hGv9vGriXqc0
4YckaeQKaxcotTJjc9HCnQA3rk8MVP0NJfIYtu0LjY2t/B395jFOvGHfuu8JfO/R2Q3YG0pLCIDT
29ILENlNFtbcTeysOwQMc5QJLzsgDZQKybNtQvI2ivh7FK/Bi7NMIRFB8KKXn4lst7d0ZNtxF9Ac
xd22WEL/0QZQcHMDhSMVMUJ7Y6IOLHQXHXYE0DnyVF4E9g1i1qldsvyaGQfCvOtHBFzJfsLHh3Yj
ukdzvNUVRQqyZFR014zZp5nFpZq0P1NN7A3dw2Fm7fTbU5NeDRT0t2xPShNCbba2T5ETFMGTDJuk
2hQqKITXenQaq70mOnlLgq45hmwU5ZzQ6WmSQ9mnYwIh25/kyrPrtrqHqYtiZAptdpD49ptI0Wy0
6pmHf6adQrzOBUO7SaIVwRhyDrI2eUbD0lw6xO8ytJePY2pf0Yanr/Gmjx5d6o0tLWwBONwV2eL4
BVnLo42FeAT7/jH4XdRaw6VqPCC6YfncjlpeKE5x8OXz6wZWDtkiGMre9tnF9WmMuiENzzZr1xMG
xsGmuEcXfUCfVwSzys2K7JhOYGl89GTovP3LDYb9+t+sOAzB+OeCY1hnmKKRBvAnY+TP/+kYZmj1
h0YBYPnrvNhGJtXY2GuknSyo4Y9rYLpzHPE33bX0PPH1GxiZteoYjB7ajg2eofF/N6z/zw4QYnzn
//OKWADPFc+cwpOlcuwE/3xFhEO6Jka2qPm77Tz0I+SCeCblMG+vph8ZQo79HZRBhX03IEcakJdm
ji/KUlCykfoiBc6vBvW4HsbsGZoyYN+xaT82tl2TCfIkG7dvKT63Yo1E+57/hOTgK0Zyf7E4SsGY
I+XLaJ8cJ5E1tVjjwmhLSovueJWyewRBXy0Syqc2+MEWSnbV5rm6k4DbOZrBBLIUxqCOzf6UevFo
zXiavU/Pi0VpNM1PdGDJpUONVAdUD3BmW3djwVlHzfiD2D2uAtTwx4R0j4rt4r01+uppl17SBm1h
hmRP3fc0OjOaPPaEto94DlRfhnMzlGbu9OOoprfQk48tR/ggU1Edq+AzIvTsKoGfJCFhz7sCX9kA
A4nFlh3y3FZazOF7UHayn0omXICednsFSS5Onc6RQhIAZFjnzpSk48luf8Ym0sdFmE+AEbG4OV3L
JYKhtObdzU8BlnEayEvbimsiRF5H4zf0Si104imu2ZDrSo/0e56tayGnPTn2xnxJE6cqr/v+LLal
msd8OBN0tkWK+GzZ6a4iKM5qv48XtqKkzgBHnVQf2Zd7tmRFLAAvSZ46L1Wd9b4WYuVFvGzu6nYT
AnCdeDHD8UUaAhU0tb/SfIO0JiQpdbeXlLasDscUgCdJrx1C7xerhlOWruul6zNMGYj7M2TDsTRa
fcOjhYIjSUB6DW2SHNHGLZXWOylj0m/VbPBLxX2NqJggA6/w443/YjukLawXh7uHwAvtcyT52b25
gEhZephiA5zNGqGSBdoRY5dw9+94T0972rxBx0I8jXH7uNLkNtytxcE4ehsYx0uSQ5FigvtJdxra
aM74IWwURy75s118XGqsDgSVm/SQKigqSgNhkbm+oGE5ybtWGTfpS5eI/iA2WBLZANFiafLs2sb8
SdGcFDr7tNxR2CGHX4+4+/c49xxOZVuqmXZHuiGi0TdvxJCmHID1PLJZFGbM+9d4KrtEy2rKZX7M
nZ2rKVIUKcbMHh1bajmv7yDo3Stir0VKcAI0K/GPvhX1BFn0TFhiCjfHb5Gj7Gk3B0xViM5rFP5E
DGou3Y732fPmPWLpZxlP6E+j6agI4/UiJJRXVc0UnuK6uOeBQdzw/XSbYc5XTYjA313IC+kEny2Z
sRw6BIeF8K5OO8TdVm9hvkM5kZrmyBKPBuFxPh0ZFAifzVOps6Y/jMifQbbGpuBU/NaqQZ0WspJS
Di+oSdZ6wlCOKkfkuvbgi6Dfy0+t9T/YbCAfRu2zUDk6gyXgR678q+MTPy5s+MgJxhD83XmWXX10
QSZr25EQmWz12U75p9XEEASBABzdRFi13a+DVPElQPSj6mHhiWEPj1CCU/MV6S9RxvRZB8iCE+pS
dOSthhulsyqH0CaS8GS2gF9lFw9FN5D4uM3s58wHdot+jnsoUTOMlUHRz2L6Z+Mj7sUVOdm1+4VH
RSR1fl+MU9M8d4k60Ulw2OIbPxrelX/3OJgtWAwMRQZ4t+vsrL54zU+DW0iJlhTc3aY+5Ab6nYwl
Wl1+BIrwMY+I46sMvsO+INQsbHjsvSBl7uPoLO4rN2T+wYfJXs+baAsAE9CWX+MmSg8mgBe+u/iG
djU9/F2R6GfKDp3WLU3Vw7yioFJrqk5WmZvc5fxiEZBt2a6us4fOtmi/1Dg4EoW//h7DbL2Nxhxo
asipCedbo2j2nMMCe84yr8q53daCASUobGSu6EIXvDYoJ2P0kCzJB7gNWSAL3L8mnlzYfBctkPqX
kneI784eUzhG5LqIDUua5O8NuAnkg8ZDNOwpomXVsvCwSgUR1dRO4WPjBSvWvSNQk0l36TNxHrM9
uEw9bGpv0j8b/IWi0/1esYwHFztFvxPsxqfeZUvNqGNlAmLugHjOXqEqaUrRxNPD0GZxGZn2V59j
pMfSc4oMrPwGElE8qMi8YKqIvkzYTG5qiJGuNTuBHKTpFd3DeWAuPusgLuiq0eG3ej4g73+TEwxS
Ls4r4iDRODxAIGvqjXl50Xiy9yGJhu8EEM2BJRGGWexpiwhC/uihKJ+DIVmvd8cIerLGYfQ0Ad6p
uhUBRB8sWCYGgbb9PvhlGpH1QkL0tgXd8phlGQPrtH03GjbJorEILXyxOm6Zv/BMXxPsaYfMbqKI
ccWA9PvtsDZ6rcaswwHBYDYuEZKeQPL4kZElPqdKDSUR6PmnxkG7FdsLkRxTTu7/2nqyliydOYJd
Zqo0jti3AQG+eN+D0xJbfpzAk9qxhVyumr5CxgFWS+vOAir7SwshCMIRBlA0X8bZRGj7F6SqXPCE
eT1bsYswr/c4+z6k81Bb3xooKGhLgLvifbfsk1cfM6zvGrB/fuT3rda0YgZ2GAdljqV0psZ/jca9
u4ZI54HJhGm0gmhpxdpXCfJvpw6sWNl1r1pnv/sB53YfEvq+WvpgIPBcB5S0qFvULyrmEk9qp0gr
03e8HHGaev7btYF+tkl8jvoOn6BLxiNiRJ/WmSZHzhCWYw7p9W1Z98reP3Ygyfy2b+5zv5m5wlYU
8K1uxxhDPhZyln55YlH/hwfRfOo6fwxwrzJAti+u62527XEY7PRnmwyXuM9gpHchMvMRyH5YjFq7
2t8vrge1O6QTecXRxTB+54Y49nOAbffEAJRWoyOwL7ohPcf5+C0dFnXBFIaXvVumV+DNOAGdYZDS
zIK6c0YXlrtXHoRrTQU2C1haeQEWBOmeVh3CvI0+rSnG96it4ghoPI9OqcImgh86uUyXv3/AKv4l
hcC3kw4NmGr9pdNQeex4EQZmk8dvwAgVezYayUTiGPTIDu/k5KBdH0HxYUhFEsvrvxpIxdP9FXYO
5zGirwbnMpL0Y7Hsu6k4qsEqmBqY1ipiddON7tTtDS9EFrYn2+inQXXTYQbWV6UzcuUA4ATIlERD
ZRp+N00CSczaDd/a2yJpO3ZG3GcvXKgB6pn529+7cmxb/2y37toH8VM+L/Nzt8AjX108H8LY/ejQ
IZUCAuRBqiCEIYzKe2Z+Pszp8iVEd1diqtEKlTWeHzIYZqWdEvYdrwwvT89b1aKmr0zSj0dhfQg/
wXeHPdoQ2cPWr7N1gp49I+0X9meZbwC5cCt1bmtwbkXyIqdor6DG6WPTyfudvp9yMv4AnL3exH1k
ToIdLDv7oF/qCPDxebXJa0S4qDMyXFqS/3QIrT4wxX8zLn+gxWUXty7piYboG2yWwWCD5+iUGCrM
fEkOeRf1H9sOsMTHCDaHQYpDDksZX0+OSntZJY3BBKWIgKePTV634TlCHvNqTfiDelQ5LUNS2Ydh
jVhZUPBpgxLHcyj5vFkq28F3QIIBJy54HBi/SOBLzOWoly57aVja4uTJx+MKNvIaf2TY2W7bRF8j
CBGEYmjG0CBiEsjsPMRSfsaUBkQcJziUu0qjJ+c+ECKsoxepk+zkR7MfpQtvuUKpMZITJUArPB2X
A1coP3BWRA8/U+qC22DbrmL5kiA2ir09NPsZkQ4cGUn7bRkz9dbr8E1n/mjMMkAO3NJrhItVo8EP
q1CA/ENgXxVpKzAng7E/+FT4wzL3tBpl1FXIi7GdbgdpgJKEeIDNOe7GFwPJuuEIJYVWA1tM7qsg
T3aIDNgA8nH50fRrdI2NV8XK0gvthb/pk52mDGM1Boz46fLoFCiyXmkcPkoDRhEv7HvjQNPEDYLx
ZtdoEsM4eMSkNHvoF9TWLXvWEoY4R0y6jhcs7wjDdz6jyn2DXAuTDo7WpG+oAfprBtsD3/jkKbKW
SD365wBCDsUwiwdMV4rKbhIAWKYZ/f/wGI8Kc6bivK/G3F3ihcWPtI+BJt2rOUzQShGDbB+HJg0O
sKbFAU4JHBDU7vUYRPyY+jW/Bj0pN5HRy98/dl4rxvqnpqNBrUS410bLu5gdnJIJTS0k+F99iJW0
WfwvQtRWmL5FXrfJyAvy+Pa43mU3Pt+Frz0fUCtAvMnhGqOhoGcivb0okIdlk2FIAIGxeuFO8Mvf
vy2YQ9ZYPjzk0M0B480EGSC5XFGhZSeoyE8cTtUr9MnpKTYjOjRsBAghAA0O8bUKk06+YzpR/4y1
0j+7oFNVZNA8zuGdOgznpwU2D4bWaAockzrUoqQbLij1+8uU4bBTmYCfEOzNgxpAum6hXmGjZuLn
ngg2A4YdXyGA0hP1htYADloQqZhDM6YHNiHobvR41Rj4go40yStmRPaAcVS8tuni4PKFBOOdpi+o
dM2R9x6GBGwwiVsSA5+Qmllm7p/ouCu4DXfibV/GSw/toY1c/0qk9EAV+6hEZMQVU/5/CDvT3baR
rWtfEQEWi+NfiZolWx4y+Q+RtJPiPBRnXv37SAf4vtPOQYIGDCfdbdESWbVr7bWeLU5+bNGbvIle
xiQfhikAtVG6apfADHtVU+kcyxtnw0jM+JVVejnjHX4/j8TNX8zG817iRrMkiNI9xLOj19q7OQri
OX2q5ozupBxOZgUExdKsjXMaIus2b9UCUCRxYA3V7lDBfCusa+8DRuLEvsXwnu7zmF7IjLHzkGX+
4f5LpzLbVioo17O2LtLX4nK/VzohDpyGn0Zq4SsUkwUvJCJkbbnZaUHKCEm/vkfukKyok/M9LIJH
oGkzdIgrpy86hVg5RIpNJxn9mXrZS0PEQMrg1rzQqsHduJw1asBFG+5z5FGlNQ58lMowt6IJ7HNz
6bqf6RJX52RkWWKKTIe4Z7Hx6iLdaUqvEK+aB0Mk0us5OPROoC4D1jlUwuzsWSneJD+L1lM/QW3x
O4sKnl9JJNNEypxPqvXbVzzl015PWbdv9fLgem23jvNovBRLH61tq0kejHZp13kpx4s00xrnqN+E
JRQHe5Uk7XoZomf87v45s229z1nQ2W1JcsWL+IndgY7KiMUqTjgm5YTzd1Ev4QMGxSmfugjZFRbc
CCHsdP9iVxYQoHF8cQbLOw2jSUO0mPr9vQDxDZx6ShdY4/GGStHx4gsgRMtROAnNHKcv3VaqFIlV
LIQz8bMOyufJa05jacg1K+p3hfWD6oE+nsUOtQX/0IPV2LeIHit7kP4BWEmxN9OJFv4yJFvYk80+
Sh/6Nms/B3nzSdfmpRdj8KksLrSyB2JnqXooAKlcYExszcnw9mwZGPJnVtAG3sx16fKUetd/6r0A
C7y3ZOcAopDjJ/LU6PpRx051mpr2K8Ydnu9gvLgJ9qVoUvbBuZmYneo1KrLt/SBJ64tzY1987XwE
HfwAaLRFtfftDo4iHMZdO6OkVm71PWmXn1Xsg6VqvxigBRfXxQklk0ukzGaLU2xZFTmuwDR1l91S
GURg6Z/tl+qYqDbY8CEbazkNh9ow5bkyhqcOo/3FUeXXODFGKs/gu3M74hX5Or+V0lNJ5CkiaXFC
1bilLiJ2+WN5aqGY0GrmrG43FnpTxE1bKOALNnJ2T6tmy0LTbnOW8RWltDrZCdASz7FwCvmNBdsu
5wSYG5ueSvkTZrVVKlzAc5U0X5VTq1Vbly0KTWVu7p8/pdscRsYSrF27/mIMXbnzrYWjUD6kW+Fq
6mb5ecbJ+TgXOfwhwcfh+ZzulXVectoL85zYmzpv5WUuMXn3o42hvbQ5VCBk6sxBMxEt9mzbXGfs
lY/xvBkz7Ba8j/JAJThd25IH3dA3t7fbhYU7/xott7m0rExt71dbgdK5G5ShwtgcnSOuJSx9RbpH
SwLGOLIQ6p7saCn9FcgKHRpO6aMRDPDV4BXBecJfNHKcAfBWhqmBo1D1XrNWPn4mK95xTBhXjS5Q
6rKUPDOkONrM9L+D4dhGJe+CQsWk0kmOGylMdRgH+dXPzOVB2+5zWWQaPU99xqLk8NEG/UoaqHtd
1REzbaP3LB1CzsPsWWah9xh9o3XgNNMqKpG5IJLkxjpLPfZd90ZTQhn+5ZWiORu5Ml56mjtuRXP8
Lqb0UfOVtsdzPWXDZhnyYV/QnE0Lba1nmCbH4rMbo4Yr3qWV1JRWtlu9S50c5xmqWy85XZSG4R2d
pitCEdf7YDE5DXiluY8VhuiiEte5CWKAWD7lf2Lv8qldVp6LbOPa6Dvo7/2maOI27Gu69ob7lo2t
PLYV685oeeXTMDZbVTtHKi97i61v2MAcHDEPIQWlwsZpjnVoVX2Pu2F8CzrntWLlWEoaUWl0kfNQ
PpmLwraGa1VmTcAxU9SYe0YbKZMsXZkTfBgGRTFlvXY1vjhld8lp6knpRJh6SH3GXyfkrAQV9K7c
S+5rz26aB9klz63LQTtYoNR2HHODCvJZnETB5yHwH3S2cHaIcL4OejROkCGX9V2R6CVruJdSbfnp
MhKOHfV+pP+l1Jc0wZjimeRhfXtC8V6gP5hekOyhdEXHYKDwY/lC43LjF7yE/ko2UnGMwViF5zd+
aWebBNMYVBtH1PXJu31xElhvpup296IltqYnr2rBUOR09S1unU74y4Bq1BVbJdqU6/abU1onm5sm
UK3o8gJY4Y9GYBXn4PaldI3PLraoFbAmtRbBaD5UsN76mKW668QTFiUAIfKXb3RyDyLkTSrto2bY
nJ4ab9mMcEFWeau8EzLplcxleZyyujm3FogqrDXHJXXfTENhWAS7hnowRU/tmHxh//9RNV3wkrFy
0S/BQWxTURKBsds1qk3+erOiGV2KAzktb/JRYOFthZlQSy5Ue4P8Ei/dP1nL4ZuqSBwtHL6hrYsJ
TySOqAD/XeH3Pv4y0bKPuyRC9NyEKbGq18UssDFip4A/hQdy6un/RjcgZF05nyiB9oPX1ptxGKIN
QM3ogqEGfcZKjvxkeHqBv7zC6VsVaUDbIPCG/eh4/rVLizddQ8XwTeu1sd9bYPNAeT3zuqTNORiT
fNtYSQHjAoqgPaKCyaX75DpltJW6RuwQozwJq/pk+tzOeGPoaPZYstS0fM0bt91I56usMpctlZid
h/d+I8bJ4ihOgRIMxa6gGXg0wfFCo9xKywyJotKOpEt7XgL7qiCB0JE1py9jE/2KMgI8DarbGa/8
1mQp/VrW1rNK0W6yso6JKLGx8BEZu6RO2utgD5QozpmnQ1zSBHd5FHXZNsaFelgSrFf4dteqxEY7
qQBDyABmbsl82MTTPK/SNP5qdLPaeQNUInziGcAwaRyH3NOIcaySQUeF6ZI12E5RU3+r+9w/BdEy
hvd/y55JX9RcI2OWZ9eosrCi+biuF84TQCRGX86PfcEhLe2rXePM16iPh4MyYusyELtJ3Xm88hwm
Ox71NW0xE96r03+K4u+NgfUcOJZ9iABh3A5GOqSFVV9sZ0anJn217su4XXlRm4KPe59jldJrqxDB
Iwx20Jfik+rjhr2/mE4ToXxiFP4TxzdEWFqAi55x9BWLfcGZtM3Jlsw4tPC42R4p/kkX53kWGS0b
sNPJklKQNLp9HItCnk3xyyIwdm9rZykVfpD1r1GX6Bd//GK61tXtE1qbLCPk/Px/hrxD/cZSA6xW
di+T2wQnxJyrMS/vY192z0puEPCD0LEbYncLvI9BQB9loQp1I7/Di311FWBhxwyybTjZuMvmwCBX
pma1hi77aGMcg6Vo7pJUPaYO7DVrOKQcPjZDT6om4DZ3XeM9Uq0dknbGNdlzlGgczuRGe+k42/Je
tlth7AGLe8ep5fGJTXHifEPOxsBVX9mEksqi3XnjXkfDk5elHRYAuJzzULwLUyh6D+tbK8UVy7gV
GI5DUZhvnUFpTvPdJ1Ey89Dj5oP4kN+YWT002m2V5PWbUScWjwyli52t0xpWoDs2Z7PIokscu8Hl
/p1SBq7xMTh0LmEZouly2OPv+Doq/9OIg3vlEMlZu02saO3z5f7d/QuMIXKWlrEvJ60eVFng8e7i
90ZCily1OSSiOhoPbTXMGFRufwdoI34gn9/tOpt9gm5rihnVFZux8gAoSirwh/sX05Jq2+PH+c/f
RYQytrqjQ+LZU/pgKj99oPRfDkoV12wq04f///f374RZudQEmpiktzUTAzmFhHp6dIhDwFbnhFY1
P9nIWWIbj4QOZe+6M0ojTInRbPn5xOCGPt9D+43CJpIDGktmHoPAfrNmvHdCZPiGzRwndZZSfoGA
spZGb0RA8WsmMy57vxJAxKLxJUOaPENcCIUZPLsYM6HFJOneYkWIOvQ+tPhrwTu7NlgEWz9/SEoU
Mhm5b5ha61VdJZ8qs/5VjslnOcZ7Tv5H9GSsm8HM4blByukALIO2Q37X9kkAhg4LiVkSEo5XFbSn
x3dYyK47fBc0/3qlxR7bvSU0UWXvSy4c2mpxu9XKPQNxszac7aja3B4DcKmeW/qoGV5JQtJNul5Q
zlaCU5wX4Dh18WkYkOViJ15D5PleTkG7it968YOgQcVJygb4NXmbsjHp2gyq2ARp9iCt0l/bA2b0
ss+NFbEqvM+pJVbTsLftanq0tTARpb8tIj/OHgm4RRRYKnzvKXdzWry1fnCWYcuxtR+ilTbR1uyo
oB0dGAfsdjHFKkp07PRPEZI4Tm+Qe3HePxj7KZ/iL9KpPXwr1AcpRaPR2eh4XX72Yn4gHoZvpa/Y
ysuWZbch8ZmvkY6dld/yM838dips95kxg3CtfuSDM65SR1bhsJRdaEQuNuYN1+GEUmQT2cnrFPzI
pqAAsYdJd66gjwbCFWuALcg2W7pW1MOFl4dWDyaJfh6HHPm+jNEn6jy4joPzEtRemCzJOyRnQC48
F9oklpTECY5C758lIfBX5Vm+i/3xOa+zh6qInugdN5DPLHNlZlOzdeFYWtLjKVAczmx/XmO/mTdN
47z6tIkCrNdbbJfYp2PnZ5C9Z71H1xS8PDod5DK04yR0Khe2N/EMGZVEpstuPY9ttTH77sh//TIO
Tbs2+gbr5Bys2hKW+JjbL7EFJla4ZCfrFKMkMX/kNP2FdORucsZkzd7x0/HMPWX71srMAoN1dmCF
R4yPt3Ai+ARKUW6Anj5b2mm2xeJsATOxrxkeEPiRjoLyavRfUKSDqjecM9/FBGZboz7aURnKMu42
ptNhvEp+wgTgg0x6jNQY+70pDfsAuF4XmR2bpCb5UD62CDzSnVy69IUPu898oyn5jfc1qR/lZHCD
u9xUVUeIxOxo0PeE9qbbHlMho9TtLX05UtUbfD4RlohNH5W0BrL2EHftnjNnSZfNoQkDk5OTi7Va
ynEPsZ/oyZxeW/d2JsVquq6bIAhR0NhwrIoIjWz1iwtZYdUO2zK1CYYTX4L4Cbq17asQ/2tY5GyH
o9I06Ml21BNbhfKas9JJtmkW+KAWYpMJn7qBUImnbpNgb4IPV6+FkT1Vfmqvic8s68UINqAl69Xc
GzYLYUmvrETfCoR8oB1acoRdGqLoNdHfwPzR5dkqEQ2lPRAEGsImWZj6fU4ruS5qRPvFhR5aRJ8q
uLF5gZaihQbUOKQvPci9Fdn7yv4HPg3dlfk7zqbvGSvaynNIpsYYavKWQDlk0bdmRvJBwVg1k/xM
AitekdnpBZ7rchvh+N57XnepClq1kYsQZ88EuASp2lu9aY9Od0jcYQXKbdmY/pjthvoNTi0hqS72
eXvaF9zNhNtLnJRYxI9Owofqmu7WhtTAwe5LmmY/RExi2WExLvUMyWqMd6YfvM7TqZHRN4uVKOxo
R239yX42ketjH3HZ9jn5EkivlibeqNr6p67U556nLg0sQlvZRKFeLdCTip/e0NY7pldEgw9STX8r
3J74vhxoNSxQHiTSaWwhRugp7IvO2Q7GcBXA+TjGRzeMrklyMb15u+mb12l1Ri99xx3wpqphPLid
/2tYgp/gJ8SmyY3tqH1z9Wd72s3p+sEuB8GDf5hKHTB5z2dEyr/8qVUBqD6vo2OfZWEy+19qt+4g
imK9ikcldxZJSmQJC8hGH22yfBrpE14yDvph76HM25kLFoEnbKeojv5ycf8eqoJ51iYzBarJcjH5
euQ3/31xdgSjNqaXQMjQlwd9k7/cIOm2XmxvkOjR8/PgEsg+uSla+XrwY2+7JASlaMwagrpsXCKO
KIU4d5C+dtb8/JcLxF3827vnelxegNPQMs0P1r6BwG/fBio62hzzSGJoqokyJkDMYIiGC1/H7Tit
JuCGdP5H/E0u8whkxfygP3kMf/MY8zZ5pslAS8zGDN/78BkKu28NhfXwiJuGJsWSEf12w6pw3ioi
emi5fJh1jJmkyvO/2BtvP/pf9mZszYHPJ+NL8waJ+eC2bFTg1biD3aO8taRb2oVpkvgbZ4QIutx+
Y+WOIw4ZMmF//p2t22f/4ZWFw/rJnWu6tvORDCOgqlRlXji0oJLmEdvXsRsNJpK0Yt+pZDePBctW
O72Wi/+r8hYd+vZ1vld7BemKyEh+FVOehXMwoL+VE0H8pT/lqR4ujlN9J2vnIjebf7OnSrA5Hy9b
mr7pe5a0uWU+2lPnAsknoDI+yl6jrxjLcbw5CCqaDmEm7eEqBRRfrfcY9OxFNuuIKSRnDLgaB+gw
b3ElpqNVnVVGz92AY6P7FtCUpZ/qru5OvVlveo1/z5PGjr4xJvLlvRh9xmK0KQ0HWhOrAsPFubZi
vHKeu0aKTnFPkCKkNX2h8Bavf/6kfr87fcflQOabnmfRZPyA8KlKuzF5p91jj268anmAV6ZsNs3Q
f20llWCiEYChYX/RLqD7P7/276sbr+0xgZcziWNhCebT+K+pTHlEOifi9HgUprshqthuMWn2m9qL
Qu8mm/751X5frnzHC5in6LhMlHc+rqVuB4QLt6R7TCzj51jVn/B4k+tD3c9E8Wuqo59/fj3rtrx8
eAbAAEhTMsLRv41K//evlzVFg/JROccsirxNYqRrSuKdaKEaVP1N7Li1CJIK2V8Zz3WtS2xekt22
8hEBb+3RRns2Obv6+W4aLeqA1LDkVDVCUarIM2UsWEunnEfVNkdq6OAvy4f1+wLquw7LF2+YLfnu
wwdUJkM0j4RzYToDJkCzKHdpq6+i99Vx8oJpL4TxVdIIcwMuF0MVwORiQmO72RFHH4cILJU26pNV
bsN/XCr34hv1Zyup1etSfoqcZtn9+U3/H7dzYDE7TPC2s99/fM8DawSKWDvWEakBgd+h2+GQBNvj
ADwIZjiFAHtm3F2+YirAn19a/I81jzuZMWMI0J7tftwPPcRbXpvwOAM5inVTLvNK+Dh3Bp2dmL8S
rCI9zBfR+TVTpAAY3XE9ejKnFR6/4S93u7jdXR/uPgIyti9s5vG6jCD69903mEkpSZyKI1OPWK9u
7qHl5vm5cv/Fu6X+xKmcB4760PAYmPXn98L7/dFmDK3nYKjzaNj8vqzQ6/JNxowca9P8hiZY4xyR
81fH3xUyf4ZlIQEIFUig0a2FY6YKL7KiSRK7b15i7aPcED+08PZLXzmPgzyi3K8TQXJPL7gZlJsO
W9BQweNki+sSU2LUkQ0yvBenbGiGo+MQY7QGhjw5pQsFnJZbjaf2QSVqI9FZVgRGnG3RaHY/ZkRs
kioHvmMXz4Ps9j3jlk40JW5LgzNbDFVgBdvbNa5ZMat47cYW1q+WMj3Qgr1MlG8ps2qsxW+3aUCj
cBTRXjGQgRslTDw1nVVqubtxapgyVBtnIYf5bRrl3khxJRlF9qwNCjeK2nM7jAt9sYBmZ8uJKu3N
ZUW83j+XBPc6lV37Nhaczkrxl9vlf2zYDOLjyBqw7XGAuC9m/7UWlwmnxxlkylGNtn9aModUfPEj
jVsfmot58hU2jGzGM3DjZDGHoluRbn3tp8g5kEekuYwEC8dt1Vl9vgsEYwl8vIw0S2qw0I3zyVlK
Y0VCwfrLhTu/P/GB6bHKUh4HvvTvd+J/XbjKB2wr1IDHu03UwWOyGPOvXinnR1HoN9+Yj3nueJds
WSKiTzk96bK/dgExY04P4hULTUH9xZqVmOcoT9aozxL3oJ7WNDvlIVMVumJKapcwwECXb2dHmshR
Ta+hpa0lgq+SoTHJShiFfZI5nXwXm/pRTPX1Xll1nPvPxRWzAgtjMJGaZX4SdpZgPNmFfJoMeiG5
/kdHmJ7BoCR0Clky9w0Knh7nYGu8+bK+MSyAHuHD4vejupe8w49FNBUrTRpsX3X4vBxr/Pbnx1j8
HtdhdqdDOo4FlYfY+rCFmU0bL4PPFpb7+wCx54FBI80GOxv5ooDIvepAFYmbazSrbIC2jSfWU4wp
IgtqtdPZX1Z38duWypjJ2/pKhIi1zf54PU3S0rjUM0NSlDMevBZLBXH/qTL1A6BBbP9PWVcyYgkC
nTWZ9TZecKqXHo23JK7ac5+I+C+V7u+rPpfkEx00XTdgt/xYQDE5BU824uHRihOJzdRdodHTMKTf
kMUCecbCXue55nxB758PLvitwhysE1FeyfzlP500xG/1/u1a8BoLU96KV+fDml+QzqnbyJyPjhLk
AkknEAVudgltwNXY86FFloX1lb5n2LkGEx97rs0Y60eVMb9ibgrGqcUR/09vhw2nXQ6TjIJcpuXt
Lxf6++7kUlDcDiWEmzggfDya5TJOJrf2xqOhrYDBmcSRCmWecccGnNMyf48Ay+wnPP+PURTsGZfW
VDzaQQI630ie5UIIZfScT7HS+qAHWFla+8U5n8dLvJ0w+j7XzVSsWe4euqCrX1ghihMdSwJHI0Nh
epbhKmvrcLYzvVmq4FtUdj/NBftnNctoa5hdgc+qLgMAwBjCndRGXLwZq+MmIu7uOzgL3XYncerb
reccnIaJjXouvE1nNe2qJix0cmKkbZxpgCd9b9e3kCEH4ZV7xAKJPQhc7VKVgJfSZX7kmS5RJUdo
M06EvdHw15XtlKdJ0ha+f6m7udsOc2Xv7geQioYe7lfZnRfSkqRDSvcR3GAZDpui96xPYqacTzP1
qbDqb3nLEVcl4GBArhxIcP7SJn6QQYLCRXu5qNjp1m7fB4/3RTRFNDwBn3yZm/6bWS1kI4zNiNPq
nAjjubU6gjgTXgrPVvDLvtDwT8kcBMHR1RATb+fKJNK/phIHexoAVKvZCYD/KPEg8oQ9roj2re1M
f6k5fr/5HcFJn7xxwDz13w67CTisGjcXwJ6MGRCZXt9r6Hrc+GSAt0ZDAwHqxF9u5NsT9a8qC+QR
j73tQWHlgf1Yb3bKtLphivXRz7Jua1T2Je+H4JQaZX5IBzcJF1/uui5BpcGVVRDm+Y9fweld//zn
a7E+HHBsynSor+yEhMEc87dnqiT6IRrt2LSmjdeGeRRnHiK2YAfBFtvvjviGfXDj6GKQyYdzwhwa
jzsRYkrwOc1AmwJs1aU/XpKk/EEhgnBsGcxBg7JmFNROZPTDJX6StP/CCmf2eqn01snaTTVN1t9W
el/89uuwxkvXlfwuluSMetub/mtjt3M6lTam7WPM1KDQN2IQhIVjHos2Rde+/5nIojjev8tKZpzU
c3IAQbYcU6jZSN+3b/0Iy9Mq94t8O0uDUX3Zcrx/SajisbhPFJ7aCe9/5RgV4iHSxUo13XK0QNA3
TdftGXEHktlsJHMACVA89vNBNwvNlNSVx8RJjYJhbdP/+9bEmWIohGeS4/LIaF0GJbrtryKYDeYV
3qmZbb/WRRs5a2Cj8UpGA7alXBZ728n2EALpa6d2dITTN0SQ05cCGsiqu307ExaiIXEsb1/u3wVt
woHShP9O26aAncLD8VQ6HWEZnb500W0eV9SoPWfRfD+5NnMnTWw2U/zS9GxarGI45ppXEHYYjUGq
0LJadl78KS6Us/Ma4mz0EvCLG24C5iR+vScz/xO/wi9I5A6YgzORB+pn2jJ1bjdXI/kuOn2MZNE8
LDaj8zrN9GNJTGtltpXaw4PLQSRlB4vmxjOgUPFaxn3Y4mVhvjB8mDynwSpmG44vmaBdzioNc9P3
z14hQ7TnaFvbYnsvz+axvtopNPZaZbCF7C7edwTF7ldJD/zCXNT20Cc6AXdROi9dZiVhkHE3cHyh
M49FKHRzozsbsurPKeYnDhewhgfLXta6Q2sC8XqNosZ8TZUZ7BTeYW0H0QuZ/3XW8AyZRgM3NGlr
YHHe3e1nX1Sp8scmxTBbZTiw3NGFkXaL67BtGYwCpnVlaJg3eVcSb5+Jy5PW2nMPKiB0YC9Jtpa7
mPkIK8V4gxWDjKtt2/5DdnYPr0+8jnYmV1mjDDKgSPJz5RRnXC43t5NzdjKcZ4ocxa7D5LojuQUh
rOP8BF+M3mPkvmIYszaA+NSuKshDZj0zQuDr0f9Rn9GIHolaIUMJe+/nsThYhb1XHPbxqC/Wpov0
cQZbROsjKxvxtSycz3ZZfPVbhbG0j8mVkoo/WL3eGoPn7KUSRPlUdXBNIv51TKpPD9YXjLPUzmVu
b0ZtJ/s23oy8aNrr6cplrjqXePx/FEozw3bo6+cK6tNIkOz5Hkydb7bcqQleLfxdNGHYcxxKv3M5
9Y+VWPp1aTAW2R+xVw158gUnbLMbfG6je7o4wmF7tQc6TAagnH90/N1Ui7sLWpHvxhh/32xCSyzT
GCQVTx2DFjzu18V6WnDGvI54xFdZkseYk/hj3vQXgjyC1dZ08Y2gLkB6w9QSy+maaKp+OaTttkiY
FNw25jlwjBI8I7nnNCe8OBH429jGHJPCjuQzfgFeftEvs8UoZtMxN6mREfZyfTBB7LxM5KXlWR3s
2a1fIDOoNXO6eponds7UYzqsJQC4PXghL+x48k0ipxgI8r2tqgDTkLptvTPTVDoTC6SOz4gl8cFO
WYVakweilD2AR5lBQAaGEA40sC4uMNTRZ6RbMPps+B4d6oDh1BuDZMFp3MHqrzOsonj76rOZJDdn
CoGTHGPlOSifOKl0Z6TefIMAGawbL5Vbv4IOnRuVOvgDU+jAzjWv1LXryi/tJyomIitBeym7XoAR
NVIyEc8Ed4oVYSjWmBZkTjh0AYKKzTBZfv/46JbWOjH96Zo65XzFQRVzBywMo/OarWPH/hVElniE
vL1qOM5C2crSY0IO/ibgjsehMc4pI19hISoW+q9VPaHJleNrZgURO+U8h12tHjEQ+y9Z9g8bAx3W
Vt5Yypx6OEk2yiK2iZnXhlZ2cYZowAh1DSAjvyLLi63ZzHKdMRTlOOXqVEzHOUs8oiXd93wu9S4p
JHNa66wPNbakU1X5z605Obyl3+NeHZiJ4IOkwwQ3Y37fJrS1GasHddfRUKKL7FPfSsasWuqU4Cbf
D0D86TKmJ8Nhi9MB8xbjssbX6NmUlTVLyrORMQGGIameqAKwuSY0O23qXZSlT3aJ1NfVPPhVXTJz
0ySTBvt2PCQFyEM1F5/Y8lmo8KjybpsIfUHbE0jC37amJg6IIE1DmNMM3inmeU2qGu/d1LTGRWT7
7akmg5us+mBnNDVPs+k8BKn8lSk3nJnescIXQEramZxNgmuqVPS7Mc5Wp7mgXG4iRhfab1EzWwza
daxt5zvUzXn2iOuejyGtQUFCeqADPJL8MnYqJyhAWmx5oCWJ0GYuQShIE29jYssbUjHFLloashKB
yE7avFi9KR84tuBVg0/zOGpJkh9bK94kS258NPvd1Omw8iz/Bq/tN5VTxVusW+aO93U/dPm8rZps
OjBAmsz57UfTFE7W4kZrwbrj83BMLyOr0MZjCfVZg14aS6VrqfoJ88TVdqTz0rBUFl5bXpe5Knfj
0I3rRTODSQ8ZEZ+o99dNZIoN7yTD+DyHLOXMEDnSY8wPHHHlLVP63Qw+u9mDnfTeNxfeRuswopZM
E1NipnF4waW2vnt/K9iy4Rw735k6iqswzeNDYIDrjwz7UpT2vNGDvnKkfAfQu/eHYIG1H9qUUhyM
pnfsHKQPi/bJ8wRgKriqe7v3HvJMPVho3I9WO3+bbfiVwKvPVmsGe0uDM1skVlsm1zIkXI1iR4m2
6ZPFBXjmREy3NhO0OE4dMSh4d0Zm6FomTBWARousEWHV2C/3tkzfSUCZTBXguss3Zt6vSH+6565s
TvbNbD0pfDt5dq5SWx+sDF434xEJWg+djTFvnJjwt+xEUY8nt6x2iYrF2Rnc0+Ln702XBg8RtiCJ
wLPrFn1tJpnxazAorgJPd0wEw5qXUwmb9gF/GZZiuzYOdJ6BvJg62GS8HQmQBqQgCAJz+lwFfnxx
iE+IWfjnRrshc8KdUEfj93uyvEvwGDElYaOXFpxo56+cAIJM0HXrezOkq6Wx6ocsbBohwglr62ZK
0IgqhOgN/Xw8reZ4yNI6Dv1CPNWoI2n/j+lsG8wIto6CQ4KnhCGtdYZBj8C9XRK9d2ui7+MtwkhC
lJywljTq4h9Yi6d93ckrjlaGAKSa8aVuD+I/CPDJE41ei8bXUKT7epdYzvckkpJp8uDoycsfLDP/
Gk2jvaUfKlZxQXjBI+uTmGV30p77EuT1OrPBvkcw/vDscQLN6vGlhMp26iHs00RlhPlsl4jF7V4Q
+7UozZ/R9l6L2TJP+YJfZYyyQ57kDu3tYdjMnowfsJNs4a63ePvIQ4q+I3gCK/yI/ig2hDLyI7Jg
wYHZAVyZgMjP9HFEPHpc2Iwl9taD9GMWkC576BcneEQ6cRMMlAkdQQyWtP2adnhD/auf3Kc74ERl
3nS916GYprd5IOMz9b5kGcfSbTSd3hg8+aEBqxN3ocJT2HNzLnZo211/wOTRhkr6w5MBQ9gk13zp
eoPZn8qBMuS42a5kCmxqMsnaKHJCMwvGO5gFGFXa5IcHb+0wjT2J1aB41iJjQyuMF1PZ9S6VbcBy
n2I+cUbC4El0CKamBi0MKEEw7oCdU+2jmteahuzLINuXpvg/7s5jOW6ka9O3MvHv8QW8WcymfLEc
jShS3CBk4b3H1c+TWWqVxO74emY7oQgE0gCURCCR55zXjB9tbfAfyRaBhyoT/dJDsiY9hMDMFDeA
+RI32zUJUQvcJqh5/XyIGnW+6B3CA3U2KG+TkV5gInW24vzwkeytwVZ9Jh5WVrXeHqOa6miFuHbZ
Jtq+TnL2NybPRipIVTDAmhLmUW/jDG3AD93ZlfsFdQAd5tihaqmSzf6U3SUFBhImXikQN1B3uoKA
G8QJAI9SToVctLCrabhDx+e5snQEncv8ATR2sY9CF23rsHtwjcz5PPCCeTO0oC5tMCECHPlY2mBu
WE32UeBCPx47jKShZkqsfDlm4V1svtqVwn4wb4Akl02prVoga3dNWUX7MJvug2rG2cGc/Vc7BG0z
2ouhiPv7oDd55+LGODszX+Ua6Dei1fq9b5gXzxrhgAwGqvpwqb0o9T5gen3AmDw4dZV5KIepfrCa
snnoexCRfYkUoYgf5HM7gAlfDjUaLk0H8rdzjPFxHGoNnW7D+8jXx1tbE3h4iD6bqUSQoAcfu6ox
dlh5w7SfFeI8IuyPpjeYByVTIVhieLHlN/My1rlFjY7V1o/VZemBDs3rLHgQkjIIFBInJqOJQJMx
PqHAyhqS9Dsh/chewXafUkyHZwsBFM17QpgdZGGLohGvdb1EjpTPuigXdDq0J542yIuFTxkxR7il
Mct1nCf1gsQZmKt83Gdqy3eyNpGo6dH3hmu8Ljr2A2mFE7abJvPWSwfUDdLCPPKpmdCHwGepKvMf
pDK8NVUVHecP9NkVfZz2qgYrwh8tYyP1UY3C2ADmSQ7CqmHfOu1RHzHhGimyuFaNOzBy0xB6gTAn
SbltPaAao9oq23qaWhwj1KecGgCi1HCrRHprbsKvOJDCwYH5ukBEMj5CsWZp1u0PlOA/DPl0rhVY
XSY7uClvYhiPFkTRJqx3RQ3XU9sqqdosW6Fl1MTWxyiCg1M1abP2BasJqn5zKStsP/LAg2eluQcW
kn4Lv9rd6CS/VlHXfNbbzkCSrJ+pJoDcWfSBWMMQ2n5WgS8HFpGBPakrFHXPFMvGT6kFBWXaZGlq
s7Ud1wiKA28Pypx4K2/OQ4vuvdb6dxlCvAe3Sr4EbaVs02CE0WFSBSsM6mFSIqkFP7sGthWiIe8t
I1JQZzRxNrnV1A8GqtNLTDq+TKE3CZF47hX1i8bP4H7q1F3saExXCKS0hz5ojbssskiYFVZ3x3Y4
OlrZofTn4DRW4bCBBODhUR8pQMCRObEpsloh/4c5KKoleQvoZuOw75za3kX+eA4AXCKqrP9w6sk6
Zap7xEmanaYJJ6Wa4mEXAsvEzNx4M0Ecr/GvAQBhYNTa8/+3c+qPg8vSoBt81rtheJRCUOyNVF58
YReP/KgAiQA1187+FC36KqxPitV9qEAtLpu2ztala/sE7FGH/4yWnkgh+0MxHgdrvHOJIe5KJMCw
AM/XIH4TVLXs+uDE+kVDHPmR+JzHUxBks+jcu3hKJp55gZd7KLoUMe8UHWby96s+9qq1EwTqqnWA
VU5KWB3rCkvstK4uWtlNL90GTPmiVIP60gBEN2GtYdrbnJ3OOiDazm8eeYiNbxVvQ81EST20Bvzt
xy6/JFCFVloA+rKCVbFI3PZj1RkfemjI0IwmxE7MpRP7yIShQbRk5f+SKSEctFSvTgM/c+8N1kel
8N7Yqywq002x6PbY5pLU2KZ1DoEmjU8VPgYyyqzz6ZooTUvb2OeOtmnwA+drxrdLFVlLr0/PlS4M
szvUrY3vGmJc0MOriW2VtVOrQn9x/c+oKH4JRjgzpoMVQ6in8CM1wv5RN9w1NEtt5TctPvdhtgtg
xyQzzttmj3ZM6IUnmIPfzI6NnENiYGFrlbXwWxhBAKZhq+kfEoOUmKZ19jfsHPI3ZTaCE2L0RDuu
9sFL7UUT2J+M3uovepTua9VJD3GVPQY1gZeJufQu9seHYTIVEFhKskZA28V5vHT3Uasfmi6Y1s1g
WJ97LbLWymTtbTTYL8SiRx75wm7GPZlqfaVEcIzlDq5gddUiqhcRqGP+SR6ANkQYnT4HU9IK2WDn
R6iRj4KVCdG7AxYwTLyrDYjV0CF+LQaWHa8xXhue9UUYTO3emPsRZpWSrz11WrNMRJuoHQ76RAm0
16rzVQhSAMgQfxpXMVraEBzISoyxiZeDRebdn3g2+w6ccV5AZ0lIVmbxk2cLemUDcBC079atTGUF
/q1cGorfsnP2bQgz8QnWGEZUPhrtVQdFaJ7H746NON+MIQIZwTEUXEGxoDffyjiqd2iJQD3v5y/4
hoYVjB/vPOjdcGcP+rAcjbBfSfkuVAXQThqB7Qd6W94NOslaCZqkUJzc2SQvFwmGDakVjFvTqcnC
Eta5edlszYFtt5cSTvEJsnvwvDnE8kXbJ2s9KPA9bpPPXWtHJ7by1aK20SXG+sDdh0X7MLSesTca
h0/KpMqkKZk80afW0xGZ5WBlWHm/CYb+02DW7WZo0xxjKJvcp+PUa88dCPRGQVFpB4A2YaPu5Be/
a1GSKIoeg4npU2XAC+OZhIaKqN2INPur3ej7CAHj3lHPkGhVayz3OX6DLBHIi0HVQNx0vAfi6Syc
mkqpWq/HTsffgUW2c+3mMKvqw+wm2nmoEQjBUxvG9jDw7hCIuiLYSVv/Sz2gmuDWHU9zhcgG1sTF
QvWG+M5E+ms5u/Y2FcVEFW4eYdQAnB5TAOonxh5r6gD1Zmx5/BlileZXb4xBfsGKo40i7dgM1Vkf
RnuvTBDAyaXfe3fFZYlii022CJ3qAabLPk7Qw2+00l3pdvNUpnrzmNaxucdmgFSikt3XZ3uwzAcr
CY64vn1V3dRdl71ZbV3ACSQqcBQm46t9qPhU7XOqHkVd3KcWWm5DBJvP54MAwXwPpHl6jFLkLZLJ
FfiN6BQ/ppVrHewu1VYsH/eOPSEXMFQBSucs0XM42Ud2ov10IYe8Mmo0PGLUTh/ArFKkq+xpYdlD
w9uYTBcDlhvEYWzE4EEaD4rLYmvqjbvzEZlZlmilL4mVLUoR4smthBNFUXZ4hrUIdOFzSyEcc+yC
Ty487CFcZ6PubBKt47um6KSrvcj+NEzf3BB2llL6hJj6mJ4xvvnse/lbZ5E0mdIPTabrz3o/wzbl
04asR3nQrf4bMX+4gjSFbDjo3wtfq5Vp6/mxQahkY8DaXpDWRlMhMB9ry1rPLJxPBYvRFLp3Fpum
DSYcX8pqij6CN3h1tRKDW6/+bpHvDJJnF5fqY9ep4Qkl/50Gpuyod5QPXNItOyufvw9REUJtwC4I
FLf50fc/ERF9yMgYPeJyZayiMLm0XapSyYimzRyGEEyHCPeCAHnWnHS6EvvTU10it+61kwXHu+oW
vj9Yy2omJxXaQfMAx+uj8FQ5GeVR0SN1i0VJ3t2hW99RDao+JlbXrKqkrj65gorgD+V4qapCfRi0
/BU+XXk/Fc2PvEONTB/idJtge/AyT7pQqJuVczHB/UiG2dzohF67pvNiNlBKcw7G+w4VpGLrpP7K
cGJAwaTYliiQsFbZQqjAaqvkWIOevsO9iQTgpN/NUGTg8wCT3YPkJNHlpeoi1POnIR5f/EIZN/iD
NkdfGw6GSI3YU9+z2yaYy4p6OoOjm846S9lKGTGK8LrpOekC876fuPHC5K9WVQO73bSlCI0y91MI
ZXNnI9yPjAXNqfS7J9XbYy6kXtIi3BZOoT0HaJE7upp9wqPR2abIVGzqQmufnSrbs/Ff9TZs98Xa
h6vM84hCDVKRymetnD4NiJ58DD1o4K7nrjFjwKwsOWYzMDKcjfZOi/oUUbxrt4cixMDA42fDAEkW
oiQdw3dAvq6z19tH/nz/ft8v+gX8d/7wvV6DtdyiF3Kwzvq9+yF9sb+RDdbLRTMsBqyjcpRcKBut
WnYQ0QofMSg6a49VGHWAaYe8cX0c3Es0PIFjL9EqrlegZrfmar0+r8+fzjDLFp/dhYbL3rge1/rG
uqv20X103390X40fyN6w6y1thAVJ5yzhiNKMH3Gn6rDYtdZJtnG/jJSrduo+PUz3w73+oflUA1qH
ZwInykH7aUni2m9WMMGUdtMNyKzvYK+CBIFBop7DKZuwQgs/hF25aRBEgy1FobIr3XKHEGK/9ePO
hIqP+1xsTMreHfIztLvi7Hbhp6HIRl5Ue03d2viSsBFYsJ1VkAZNnB3mwMc06YfPRYkYQDcqxWkC
cnffDerHOcg3zdCnL5zEIJOKgD1mlL6QSV5aNRCExAoruOWm+WL0NhmzmO1mnB8MCB85f4mnl3pt
L+DYTJv7dljByLy7TxCu8p/unQd4lVU52CtLWCHLQ2ViZlsh93ltOmFMHrGE9RML+1pHWCP7VVPf
yaY8SxoejS7LjhrltDsqX0clPGZkbjfSZvqdr/itWVMd2c1Wv4qxBr4rMkf4i0tXcY162WZM3Uc5
Mvs2hkBWTYZYuBn7sXF0KBBu5CCuK/mdNKwWf4Nh0JXf+svcIQkHB+fmSC69kH3hG3/rk2fI2ohl
n292CmtZEz+zyfle+7NfzUv5L7GikriSmu4y0EpoOB1uwE1QbKc2rZuDWurdtkDebbasn3dvhIO5
vPu7vhi7URLWab2kTvo851W4qR0dIlMTRpjtIBWzkL7MRD75XQOtM83jeQuOUWfp0UMYQhSqpc/3
7SD7AqdOSekVB2kfLQ/UY8mdXn2/R3tE7kYBImGorPq9FaGyVQuPbfGDBsr7V+ygcAO+yVFjB0z7
d3fg35v/P3sTf0WorK2nx+9BVOT/89O2WJoMm+DqfgHLhDHyz8Ez5sr/+3+e86j9/u1/PbWf2+/N
3677Ke1v2//xHNWAlwS9RHBL/lL21xz9P1jBo87vWMCr2Mf/siZ2tP8YwMkBfumupnPFT1V/DV9i
QwdIA+7UgeoEsuX/QdXfeIcSpBTK3VWgzYYOJMZw9Xew9RTRRGxoEus7KaKTlavG81gRKZXh7G21
3tafB9RvVkhneVs5qrpg4eSoFNWXoygM/Bz9p2tvk//pWs37HMFPXQV9WRFYc3DTVIB/f7U9fCUP
jji864uDGaLgtRM1AjtHD0pKxN4OaenVx1szMjPlUCQ7DzHyl6BMs6OB0upSEc0KnS12QAjc6HZl
vuhO+y3J2+GCIsRCC8N14dQUV+dherPKapm3mvfSB+MGYS6R+FQdEtUpSwwJLoxI5Jldev4hlyK1
t3bia8ZdD0yOuCZYm44/gfhA63zlDrOG6pxGERZIJxpkoo0F40Uhd/alTOBtS0EGKasl08Chj2ZL
qpaEK0Kp4TYgm/JgR3VxTEokUGFvcIrSDBjeoxxLR/zPg3CM18hF9huAc+4ZxgJBVem751CczSOC
WxRF8ZfStkVjICWlVso9ua1kmygh8nRlX5x7cfCVhAMYGDiKOYoH7YAGJCAbMAwl3Cq0INqzFrTz
GVS3+YTnTbPWex+bM6HLHAblADquea6yzF+poWr1j0kSNyQXl45tNY+dmraP/Dv6XR4BCJZ98iDe
FZQv42Avm+AOgsf/dpG8UWr1OwNbo/0wGkWFbWY3HQZIyb8dZF+pO+P7vt4sn3/+zl3jPMXwxrUh
vYAeC598n1JRY0KxBp0TPiG5ADhmaAj19QFB9qRFckTTuzuwnP3O1VAoI6ENm8edi0d9dA0hUB6+
JGijkrL2+kMJeX1VEHIsY2hNH+VZ+uusAUh97budOYauoy0d2uR4gfGAoLS2HkXQcCnbA1JX2yDz
gl2Pzh7EcTRhlWYIn5wxyXdz3Ve7YFTdx7Lp0WpTsvgbsp3rtgqzt9afIO6aCkpare4fAyMxV2gI
+KgToPOblX6gLQwVgWEe+gK4kV6wy0LOWXXq4jyJQ4U/2WL0UOyWA7U7hRrvDSNK2EJyr8qvTjee
Kj990+OMukrpVcqdaOZ5T00T6hvmx13xxuvJP+hXs87N+qGh1mqgPj9bLUrFZmJqhzintAo0A/UQ
A8nGa+d1PG60L3aJZoSTWdG6gGsInV/BzsFSviptNp4SxzfOGdZCWFOn88cedcoFosYB0DI3wMdP
Q0FsATBiuvdE6l4eAABwRfR7TzCCaqrqeeubTEUBYDmCA9siIRQ94KGsL8gNZV+x6d2NcTe+EIee
nbzaJmIdkQdWPf9giXVENq+K17c2v8ALCZ+IXIQWH9tey05hbYLScqz5NfDVI+kM+1sYzU/mbEUv
RAoDfHQy7cVcZ6fI835O7fP5CKOjePntU3h/hXb+4RnzDhMPr0f1dGFag9qRIEq8hy47WhYRlIYo
F9uk9a5bF92LyrvfNjTvNziy/X7qb+2/nb6/VzPBG1Xa0Vybxqw+d1XwiErNeMmiKH5GVdLPmows
3+SvsVY0zvKg2bPJGoa4T562136MtUNjIUddccWIJ+Bazrtd9uuKW7+lz8BH5BX//jPI/pwwjs2f
JreG29MXw0Ok1xSL7TDGVbQtP6NCfEf1IPiYeUq0N13S4ahClZ/7QxsFyecmKyAmRYVLQQmlP0XJ
9llMxWtGkyaY83vFbq3HLOxOweR0r5NlIZRn2yaphLZ7zdGyXmR1AzvCaoJdHcBI0GqNtHI9hW+9
30wACdTx2Ofu9ASc4J6aQPjWuGO4VrPZx8nVyl/mTiXeo5/o3NlMLfRLRP/CNw1DwGl0Xv0pV3Y9
mghr2U19b9/GZfQceG6LyvicrPwhiN4MPf43vLH7J+CYp88RhHDdNFyYEBqP4p+o2Dk23AYaffQt
1hIDT1I+XbGazG+mipEBaXj2DCUwsm52+ZQX05uaIqakBG1znJvJeAwD5WXihaXkWMSrKfXJKBgq
MTYq1Ncz2ae4CMFQ0tq965dzx84eqS+Ia2/DsV3dw6jnf/wfbif71CbelmH3AGusIMHYDUe1zaxj
gorqOivm4LW144sjXm7Lt+4rSAMvcqoeIgkup/az/tvUwkmdb4Vi3Mdlpr3Y+P6uNawhVkg6Y4e2
UExlLvN7twMUocOhxR6DJC9nKuBSbE678OfZn6Pv5yljBJ+g4Io/5xWu0AyrO3Pp5p6KKfD8+8Er
tX1s2DUZyz/6b3MpgKlH2RQq2+0IJh7sxNRhyvf328k+q8gv+pCOO3mpvLHsf38ZRorgu/RhNRbJ
xp/T6QMfz3ipuVr9amOCABjUHb4EZXuak4AydYwTYIQeF150UbloLa9+BCEFNNLKnxFMjS84T+rP
v1qzkB+H1E12MIsvmmiJMdnS+VLdZv5fXTeLn/DrLrefF/ATZOvX2O3nibFb69ffzMrRV09KguRY
i8KTWwbmcrT04kpUkH2SsnA7JILBAHgYcwJt/DlPjr6bHI6+v/vv3xHJvb8xBxDnMgwRJgnOtQ5x
zXn3IlOPI1mmGO43JUAzCG6cVulrGX8U2hYtNOWDbCQJ4nCl8qGM7OIpwscxcw4oiWHCY9fsJ341
S19lPxEP/nXUi5z6AT8ehNkVbAEq/WjgHLlrSlU/WuLMEH3yTPbdRvGtV7a3efJsiIZHDezIcXA8
dq8QTjayFI1TenORBzlQdN5IOPFXn5xCboF9jRgorXS0FlKdTBOd8jZytpzoJejc/Pf/Y+dPCoH8
PzaEq5NhwwwRgeWfi+WIOKoe1obyLYrVJ0Bc7gOeL/EJDAsOqmLVZNv1VUh7PrC9jE7Vr37qUV+b
X/39DOBZmpWJ+aMTeb/Nl/1G4HxN/c9R7T16bTpj2wIG6+j/epWvZ6JPnZtqHUc2gBUKOEwUC4Qc
lgf5RsszOZEdiImco8kdZef15q7m52SsgSopBYFHlSKqn/eQVisReKBlrm5D1LpXsqnmbvrQasio
icFCHAwhEhnhH4052xuKuEvXnywAFW1zoU6GjW2UZF8rfkWxb48oqQiZ+l8zbOsbLNGmd+29gwrZ
otVsHrxbuzT+Zcdl//236AgaswvkA7ERYvo/f4sBtCtFHUPjm5VjzNSIihCpsJ8HG0f4DnIN7bY1
2R0iJ4xGX3N366pw0l2kUW+s58gyz0qUmACogFMbYXMyp85E/IyD7I8oW649sO/LdwNylMofka0e
rdsOkOQesJ9D6aTo41Wk4/w3RkhUU3m5NIiGXgxxJvoL08YiTs5NYpTSqSkferPXn7G58e4dJzrU
1G+f8QVw78VYpbq/jTWiZZrDh6JIJywIlWrfwN05yLN4mH6epb/ObqO3s2BwYkw2mnr7398wySLn
51DKFIkkFAE8hE1M9iQkFYDqvlcIGKZ5jOoZ1gr6l2qMlwv8T3bw29Ipkn1O3uhxmIkzDBETDIis
g6ioP95mgDKdRbFxXIBMh92iQ7QBwpwWuIPMX1Js2Y6TUYRPlppVlGkZlU15CNrhy2SPwTE01fDp
dn0+WCjFJ5r2RR3+heIvWdB//nNherqOIJ9SDnXem8Vl6PVPXWAHu+sDYJRsuYjj1hT+vJMeQNIR
CB25xsmVTfajdr4Aa8nil9jzBNZMCPipTrswAt2gcKd04doIlD/at3HDT5sLaN3//otz/yToszRa
cKLRwoCyavMNei8PQIlajZFc9b8mU76C2majSSwk5GeViNPW3Owgm5Xla8DM43lVzCVz5PC7iUiL
OY7AOmeHSk4axT3kzNt0eUvZlLd0S2gmupFtoridKFkaJYBuH1G58iB75sGYzonsxvbFpyiOTELK
2qkvbuMkILuF46TJdtYiHGPl8M+7aCRE4ISicVoE6xJr55bgH1EXLS6qbCVP5aFRUv+QBWvZUKm7
H3+bfJs2iZEQdaqDkq7R8uJ2sut6isIFX0QH6AWOtwXAkXwCXj9TJiKNdJJ98mARJKPNLOa4KCiX
6lRDyEOe4Np3mxhSnrzeQfZ5aE3+qxPj354AHmSYizYiGWg18Pb+uayi3QTiZlLrb/Bm5sZcO6W3
QdBfOaVudY9sUL+XrWuXo/mAI3N4g+BVvWV6bYvZcjxOoulucOo9Kt3KychCq9/iNvfbbeSAnBvZ
uomA9dAiiIyxeVzMyidLzx+pLkFpILU5tfiL1IFxP+p5BVyoDJYQpdQnNZzHdV4ooiqEAbke5dXe
tUMDU8IEYNsQ109GliPv3oTBm7hjmDiquKPpB8kjqErslRWo4BTms68mDkjVOEyvEXTUNUjI4U5L
bf9ezkhrezincRwvJP4AVyf1OJqdenTk12aogAVaRpBubiO3iQUKCCsDAsYyH4zmwcPZMhV0OxOC
zJM+dDqmPShFyL5fM9A5S1ba6D9WIvNjzRjm6L4frRrRlH1R6mSbyiNqc2SuKPjVlvA6OVH2KV4c
r2YtbmABgru73SuTKaccsTCtUVpqReG6aoHodcFIJkucOXpWnEuc5w8a7nHv+uUMOSiulFNvF1ni
ylpc+eu2cobsl9P0CEKLuK3senf5n7dtvOJfdtv4yvM031Zusd4JfQuZuOEB/RtRN/Dm2PLKVvkC
eWXdknSCH1/jnaDhCguGii3BbRMAzWE8u0iTsiuIJHNGbgamDDN7ZCR+zpd98so5msdz/5UHSdz1
dq8/73/9oVHs/HBY8tCpax4kdaJ3HkNw0PfXLbvYt5M7ufUEbpbgYHE0UQwCU1+jcJBaT57SB6vG
hA0e+J4FDNWOD3alVws5im+xhfG2vhTmqdcLSJVzASY/adPkWxlaKMgBi2JdASkDdkoAGGKF3VCx
U0Uz9P8alSWT26gsmchRVUx+d62WqPkzqoHZfi7HH/6kZ/ehGubXgxL032b8dvaySw52WAHsY73+
kWnwXVJVB7UqNEqqRVbk3SZG07wX29G4Bxg56ZN1qQBPHRx8nNboZARvYOeWtR8ar+h7rCh7F1t/
7MIVa0v41FdG+IRwKIj6VrnIrjEaC3bHsCQGK2aJ67Cx99ou31B47MH3wIeqkLS9SGZUaQXBgjRY
ur8NjKAvT5VC1VVMu/XLm3SwRX8bIMk7LwxVYZcY+eaMFmlFWiohmIrL4l5V7K/t5IyvkD/zjaNZ
09Yuy+nV74qL3bnDYxKG//IeOH+qpZiOEEYyoYZbGrQz4iIKgb+TqrvBd2sVftCXsaZEg2TsCOXX
xkjvxAb7AR6pjzJ4a/4w+tA7zLHaP5FvR6DVQWhfNuWhLz/Y+Vw9ygbEoG7FFtHfyGao5dYpiC24
klwNRKZ/6iP/RwJN8qD3SnkmKW5eE5TTpKzxYFQOMvl4TTKmrgfFqUfN9zbPkOlHD4XDyrNWSnon
d8+ZR6CalKm6khvm4s+mBxsZIGy5oV5pnYy0eJJVGXkokwxMfg1xR0RDPr+CdWo4NmqSoowT1/Zt
fqFB3MPLz4TlNxoreZbZo/sBYvRxEAk22W9OiXnnwdD+gLrT+35jUPkaAk9cDhg8+P+yBccO+N3S
pmk2clOQS9EhMUwS03/+TvHlaNqpsYsvzQQNFlPMet9m3Rnd9GQSfOLxhEPCeJJn2O02e7tuzgSJ
DZY/YrJoIvOJrrhnPKZq6py8IsJC2PPCu1YZspMTzzZcOSAi7KMAXkdR9tlBrDzpSgT169SFs5Xo
35wJq9YcPp9OMvdE9SUnNQn53STmXlWz6roCtJTf59Ck0RwHleGDGOh1LP10StKrHAf05Sw2WreD
DTT76IrDrQ8B1YWqAd6BT6qtPb7u7WPR2/vcr3eZPhovBsTd1VSayHIgtfECexITJ6987JAHeYxb
/8ASmHwsnYsj/V/EQZ7JgzvXAK7iHohRk4L+FqPYmVLa0wN1e43FqRh+SFFa2d6idxnw35q+CP1l
MP9rruySM2ylhOHYtzBesOW7Hea+nLBwyXZYF+s7A+W3CkOVv6Zc24hrPmm2P+OFNEBKsodVh4L+
yRAt2dXy1Tmo7XiSLdaYn/19oUabKVZxn/zVJ6dQfHvTuqnZDiTn6y8xRIz10IK2NJAhWaTlFHzK
DKCHJJ2nQzFl+YsG1VL2F75f7KcwRrObVOInAx/0RWZr3sXMcvtBM9tnW/RbZF02iTf6W7ilOdU/
tMaHhV+NGhbY42A/5Qaq3C1ka5FpNBtNNmTiD+puKEZkIxXTgv63aUG0qWIv/BfdO0MFi/DHbkET
ayNhHnoa7BxsW7xyv2lPjMaQI0w9G1+ykPfFMaEMyANozHhTTWkLueqvPjNsJ4RwqWBc5+RYJBx5
86xfM+Tcd00530IXe5Fm/JOcqn0KFaLDuPfIaIvDhPCGabITuXXZ8K2Q6dHRkNEL8zoNw79kY+MD
BQyIPmPAzs6qvGoD4QQJq7HJ9pIoX9mKuraNklK84M3DI0IVrnWBc4pmPOUUcouyXchm51rapVfN
k2wl4Vxg73O9UPZkdo8TU+zcB170FTmO/JChxL7rcN5cyNrlJPaf7/pU0UcI/Pu8W59iATm4Fknf
XdcZ7nSwgBcvZiX4hCd78rHpe2Wt6SGflCnwT/asQjm2EvUTOnFwfAQk/4+picPXB967f7KqHrud
cRy2bh06lMz68OyKQ6WSh1fhjYcw+8+2VWUqkqwMyPbgjmeiAHOv1ICaFrLP660QOk/SLo1wyte/
XVcpOsBHFwBHFYbpBZuOt9nx1I+xzTbNhEeDiChN8Lnm1oEWvpbNBhbM2nDxlLxOTv1wqad9fZDN
QKleHSvsLnZQax9DNAFcw/re+ejKS87wBOb1VNraq/yKyS6KqgfCm+jiFJ6DJqn5CJiXArXcj2Md
py5KjVTubaN+25XLUb0ibftuu674arEftci984C+DasWh4a7KjL34YgqS6xDWxVGVIY4BFnZUOnl
bC6SgtXOW9265JmcJmfIpjyordMcfF9rtsAlcBENOneLMaGxxrs4esVsZsLnYppPCSmfj950CSFS
v6q+5R9mX1DIRFP3MnOF6Fa2l02EK3Ek1vxHHKs++Y39OdEmB/Fbf7zzwiJ7boWtX4oqn+yPRL9u
qv/Y77BE3UWKAUFQ1LFHG+F52ZTFbFnGlgO3evetD6fHHWabe6VRjZOvoi7Bxw8BLtG8HbxfTV9F
88CqzGgrRxGiA1kjT+tKj09ztPeBiJ9iqI/rYMQAyZgN9zQShaExMlSfiBvnZRTa/qGnMPBcdj4v
e1R9MhPFxJcxbTfNrJafKt08RXzZn1wz9K6Xk9X72+VZp6xkP1slc21F8TGqXJi9AssiDwYi2Ys4
c4w72WQnoF2aGZUxMWPKnXZpYSy/cbsguTjdczTiowKNkG1CSJV4NUYK/MaYyqPsQ1ab0pPzDAr8
j2k5NJ2ByAfJHcV7MKfHmawseEUPYdREN6KNJdyPVK/yxWAlQCt+b1/+e/oMedp3XwidhBXYNpv0
J9pEwAH+/EI4mZJXfY7oOcKTPRY6jX1QUXfCqDPSOF7Pbd+yDr1Tqks9tM2lJYeuE+TQ9QAFcBvD
5ETKL0SlBFWUax2oFE2XZ3MtQy6/sMstPijpWgZk0GJ/jsZ9Vjx4vKoSeCKBKPKsa7pnuJ7R/tZ/
w7AMfw3K+RLMcpvmqcNzPEM9A1o8Y7n8nMQ41PfZ/KprKe8UKjZkOOrp1Rtm3AtJzp8T/InkNGV2
+hN+xzqOr+yB2F2oUMrwZ7mVNm47oXdlktvkd9upd83bnflO4QsgftDtpjoO2a0RuxdvbM+yoJxF
wwOa/MMLdEvcyOO0PXpK4h2VYArXihJnaB2jINhQX0MEjcw+tkbBo8+3dKGVLf7QFnvfAYNevtrT
q4EUyQ4CHeU60ZTT8EQcjqXWI+3rTxj+Ul25vz3LQjWjL0ccT+TDbNgl2gMZMa6cIg+tePBDu3ju
hgIXGNGSh9tcec/rS6NYxfV+WJlGMGpDxBzmNHmkhIA0QGNhB+dZ8aM86Fn0Nmf4kMuWP2Ai7yev
siGvCR1f3xuth0ybuOaf7jPmifovWyxLwD3/2GLptoEyIkRxDa4dSeh3UUsyJk2GWXL51mJMekcW
OjylpgfBs8FoICH4APZt5Q3q+3T+07AcaEvrUwNp+CADzda7dHbQP8pGUtfNCvmecCubythpJ9Uf
H69BbpKo36vCCY597Vq7SbOQ5BxHa1jFHiYBRlUWqwHb810Vdy8Roc+6iEKQV/PsXSxz0HAEnI0X
5GriO9lni8RBjObeUfVRDRCtecJYCpAkoLShL1kBiwI3i9z3zAcXYor8S2U6mQc1sXHLEtGyX3Th
AwgEpDmC4Ro712ZK/TRPi728oHKQghlEokc2NSM1MbaMhm1qzvnx/1B2Xstx81i7viJWMYfTzjlJ
reATlmVLzDnz6v+HkMfy+Js9U/uExQWAlNRqgsBab8j1flGzWjqZ0ARPY1GTVVcw7MO7WgJabcPN
XoiuSpK/OZBON4PjIT/tef4mG5BG9vpeuflW1S5Gkjs3LxpgzE1n4dSWubZ6lMSy3YoUh3dkAAYi
9i8G7hdnjNGpfE31D9HOpu8iojGQlwAQnL1tRtZllNpXMXUgBDau2lxK1gomG/umDnGWTd1rjS3g
UWANazWNtr5TujOEpf0HcZAwY4kiqzqK6GuEwCqKq37fQ4wIvH5AmgOM+de8KCY7Van8Y+3+/KtZ
hFar+kdSVSL4mjLF/Cj63Obn12Qpzgr92FZ2aZ6mlxXWSNFBo1SOTR/ELTM0uqOsZKCc7Li/thaO
2r1shE+NjydaUhfZ9yKpL06sux9m/damEykTJc9lBvTzZ1Ur3/AHTl89ZJLmKfnuXa6yoVYlzToO
amgdBZM9gG9HwS262rBER6TI6l8dqf0AFzRgNS9NG/AerZm0VT10wf6VmuuxtM6c9si34Gp7vv7j
90nshZ8t6DN/ddWKdZb8NtqbcmwfJb9qxllXklpsDKlkK0KjowC9XRS1m8NusIJrEBpYAcg9HKum
xjIF+UcPaaHIWYnFAbNPeQ2HcyzZ6wLg4eFr/rP4NFas95L559TXVrfat5Huwep1C7crfmT8C/Zr
zVsTwIVqFXL9hu5UO0vOtWVRUkKAGD8TI7IG3Zm6LKNj0iBTY7o6QiSFpW6xl+KlazvGPmfnui+n
gwi/DmUhr5Fp8LdfTY0ZdWtKm8H4pJRVs6a8syT55p9UysiXnqLpxZZCky3VCIkI9SV8bGyUq/0C
LR/RjXOVfgl6P2Tn4VGBLsK1jQQEVDHNWYdxOe4glaSwb2pl1SglXx4Ut+eV4VrPhWX86EcjRXwL
ZScH/OVs9IaNVJT9G7KtzUxtKhchMx3g3qQyBBd95qiqeY0ru3jIwibAayiCsjl1akFtnV3JWYlO
0eQpSGnUJCTR6GKEhMbaHqcdNvgdzEPyNPE9DrX4OCK1sMgNgNSropKTZZBQ/PNjioGyblIxFKei
URyiqfvzTFaNDIkHSo1fY0TIdGuucduTUM73VahPKBvt/CB86bPeObtF4pzb6Qw3RMjMUT6gAEzY
RVm/cUtPmrF7seaRGzCt2P3woqLd6vTWM0Qhd+/1EEZTUjxFgj7K05jKGKkZangTB0+6Y4TqXiSS
zjfEw/u9MpSwIv/Vr5W6jRRqj/XT1KbK1Xc760MWClY39CgVBtQFvfx7bWAg5JhYQQSdbJ3g2XVz
UQT/DyNyT1ZWXa6/aGzPbh75T23Kg4goNLw/oqlPuC+LvkyRll/R1DeYZvSekMTdx1kTIhYOYVg8
bwUiJ+ueTOjncl0gxtOq3bs6SEs3T05DrUhPhg1xvxzbR1eq2puspNs4ziTk/Yz+UGixMuumUWEO
JS4s/HwpemM0wiFy58DCcxA84tYqVO6LgsS9eLrFoUUQeV26QAREGHpaAvs3CnFngvTZj+qtSSzM
wdIBmdrWpNInxA/EgXLZqcdaE/HB6mwINEyJPhq7cCRNnGnx99kYD0a2blUqaTALeYWZsOoDFV/R
XGtTMMxSdw79rWj5av4a6itGchEdcaL001CUBpx1m0Nq2QQZ4hnkyKsZsOD4HSPDXsncdyux0QAw
6/puxA5cC6UZD32uoHkowZics0iE116owzctDnaOObZ32bPKXevZf7TrvRYecXh7S7xEu/Hymcux
5jyKTEtmoyYSdPlNRKFrvSit637mZVSSoPO2KbKd6EQ2w1lQdkZZYUrpBJpZr8MAlzJxN3Moh52l
ImVm2Fg8t0oWktKELj+6pXGQdSorpaWgWOPW/hvP3rVVUA/WNV5guZpoKznIiuMwVbgmG4gKCudP
C8nSGVNw84Ayh7Ru/GHYAG1qb/EIWV8MCSOyLcB3vsUdNscjvmLHUYWM+N+3Y/p/WExaMhpjNlgU
lGKFj9If+ToNQK6nOHn8LUA5zWyL5qLAqb1FNYameRUVM8BP9U205ValMOnHzVqEomPUrL+v6iVl
M2ROLT0Y2Fyl49zGdS6a6c3XCaX15IrWAbI6rURF2NLqai8OboK1WmbI30dJqvapZ/X5TLVUaHjT
QQwRoZ7iWPjZ83XxH9eI+/RD+b9k3UVtP/sN2wF1aPEegrYFgB1I8T8+r6qUK79LtO5VbdNklXhK
ONOm9YQyHcRZjsMf6jxyfSsDC9L71BFMi4quQMUfCzsHj01JC2eisYkC+5hgiXeIWostEDRQ3GuU
819nrRqrn23977P//3GdWq5qwxvXok5pgOSe+TqJNbEtFqGnh9FeFCZFGOFy+Ucoer8Gf11bT/p8
fw3+Cr0KPVc/lty53CvWwc6y7GwP0UZo6YoD+Xo82hxNW5OA9R/i0UnPJirvuioXb2WE3ALg8voK
wUbd5BGbSB9FUvYFmoYoX2v+jNxZxX/7pxmhooAffLjLFaZkNNrymd3H6Ys3MOVLfq+sRZj21qOU
4Yyd4pZJEVk7aY6WvARxVm18qYEjIsIQDSETGvmxC9vhSUvfw2RMX7o4hYar29M3m1tDEQkWmS1X
O9GLKglCjmkJ0lfu2U7wG4ibyUngrcRv8BnqzmNmt+m1cdLiVrXGKUFLfGkYYbBtwLUuyt4yKGnk
7iUIJ3AzGjhvPByvgZ1pD5ocalsTTf5VZYTlN9t6k2rLf/vrQrdRnv/7dKGa/26OAgXRMk0ViXDV
UGVVt//2eUI9oCkkx8TTHHGY8QkpaH1V+aE5rFCxbTCj3Uum5u79trj6nofn/BSJdiprVjn7iqFB
kXkHv7fpOj3ZDiZSZKmvZ8ncUuExI0FdbbXW6G9FYeaXzGzmHvIPN9GUZn27aiWcLkUoOnTVeTDL
BrzudJEFq+qAB8NdROLQu6j3434ur1qw2stQhXBm4eyyzhoXLF0I/pJFpj8vZUw4DcAIz30AKsFO
hjsQSG9boDwxRzLPqCc0zDhXdQu99unJ/nzkxaMc1NlaR37Za2R1ZvBaQmNurM46Ra/PQx7p6kyP
jfiPDn8aIq5AACJZi8Fpbr4pmK9CfMohNrYejpa4Axf7+vdZKXpETKEXFVjbtn70mB1RwWAg/mWn
WjYvf+UBRPjVFgyIw1T6QbQg0PhnyqBWvYIqm4tBhJ0iFcv24Qmm9Teduf8soqY+x3pmo5XvJlfZ
8s+UnaQntCf6Pa5ywbw0GukJdhmmMKRaqw7I6w3mVHpjrg6vFf8QP5KNBynkgD4VXP88LPaiDdem
dYZLBvT7vN1LrtTsUZ9p906sIiT3FYuzrzH2NFqEbPtOPklmtVXQFxWbOJ/kxQ4hx7uAUQjghDjT
/aaY9Rm+TNGQs9lDI+yPcUYGda+SoGorvaKfURUy5mbJCkqbQnGQJzOpVM+vE0wYrXH84idpG/dY
Ygz717CwwFXyk9Yoj66+j6rSRyGXA/bF0ckeLiIgG0jamczyU9aoaMiNHQKBoscKpuKTrpC2na5y
+DLt7TpEfV4Ob31lzeKsiy8iyjE/o34RTLNReBMH9LeL1QgxjuXFv9r03Gctn9vzJGr9I56SPyu3
1e6RmdsiyoNQu4fS+EdEze0zEoInUeT+0YdBuLog9ZogMWCOO8MP5Z04q7seB5LfbRBotZncxTAr
cGTeWRP9HW83l3Kb1aSAX8U5wnMRDuv4bFjUvLd2MQzbPmmQRUU6co2LuHtqugSnY0qdtyxBJQSf
pvqeGgU0/466Rd8G7yH7yR9GqvB17muoG0GIKl7ApqNCydCKvMSDl9McElQK30y/+nBxqXxJncxB
tEpJ7hn0voWLneb/yOb9g3JtayCq2DwyqTKZ0v0XmDAyXT/tisq6+5i/ohMPgKjLEXyLkUDZifR1
L0Exxg0q3olXr+hNgupXr6zEv3q/rhW9qtFvGzXL8cn55/XiduICXwUabpSlOuzTogfXUmOM+ReV
w2zA8bMZRi7iM4llh053EHJl7Je7e1665eT+0911Nu0NWEdJUs+6HuTPox1gG2BlU0WWkEyhvLQ9
bWCSJDQ9C3x+URfHETn2ZxwK58WA3G5jIPPr1b65gbRVrI1WNe/NaNzERnCoR39mg1R/CDvD2FSe
jBpVHVp3qdVuARw3zG19faP1xU6usvTVkMD7Byxzj7qWqnvfUZEnycz2KanMJ5Hl/j00qdJfQ63W
hXA9DbWd/hnrE2kB1dU6YqKqjwslhvQWZs2+dnzWdM3g2UeVEuxRqzv7TU3Gm8lD+YYf4LuFmOWr
lmOn5iTu+AzdEC6rabb33oI9kzhq8xCH6YBrDEkKWarbpV34+jlNpXYFLtQ/uajurPtGrw9mp1sb
VeqdnYOo+E6Tsn5rdR0eU8jobAYTFqcT4IyHW7d1ykNDWpr2MF5UUKGUALvmloZZvAgDu36sSqTJ
UzXtnpi40HBJeuUlsLBCqnLUSK1xfOEvKX+wADhaY2G9YwWBGUvm7zyKNpui489p9TQ+D9lQXNO8
eOtDTXlVPB0RWE/BU6+CwarEiN9M7UlfW+sSbNuq9yz51feMjR/b/mPXYEMG3H10hnCTw3GH4lYF
aFm20Q8EOWZ+ETXvQ2EjLW42+T1wY2+FoK22r4vUO9qekSxjufCeo8586pyxeccEfdU0GPyZWahu
BvY080yLmluSudpKa+QWccAhYkL08lVT+vlDlSAQE/ta8oaj3krJy3qPtyBCTFFu7yn8W58HEZpU
41iDGP5CdCiW0pUzcYosG6di0OepM12u1WO6j4I/biMG28jAzZGpjLeqhApU32HB5MqBumuQYl95
oBYfATyiTCPp6buGwszojz9SXsxzlEXlq1qM6UYKdXujS556kfCLw3zdKt4qD4nQ6ZrUtj8aVc7u
eaJHq4av3t7QoNRLCrqxaMv3pKNLmddimKDD2D8EYvUxHbRplSLay2Z8APn5q+mrnarkg4jw9QSW
HwfV5z3+n23iJuIn9G38kqBPglyljW6mrHmPDVbdpzqxL6oU+o+iyTTqXUUx+SxPTbZTImUE4n4t
OkMDEUc9pBggQkcdyMchJWTJ4WTpM/lgJyctHuuzWUv1Q+0Hey+OSGMpLdYQiqEt2ymrBec9nLWq
U50R+G8e1Mb7Y1gzgLRMnGctsoZNTpoucTow6+qk2twbYNfEQYRJNPD/M9BRJ32kXVwl8y5hsINT
Tb5SNCEB/E2TnfpX22jyoAMDKJail1VG/r94FupfOEUbpo8NypPSKg+novxtDVpoaTJmYareqX9S
jFkx16J2Ntprk7zbtZhe5KPjrOHb/oqmvq9o6hMj6wQds/7fRv7zOjGymu75+yf8vi6IpHLdlemI
+7hLOcVtOsorzkGuWjCTtjmcRIs4DICi1lIYoyHx7x2VGbMLEIli207khVOmOz8yALJPJTce8Oxk
lO5GROKAe6WxZqJA0NHwuwgEot3MW8ce1lj/4QBu2ZA3G+dsDYG7C7TwKswQRZM4kwLKNY03Srwx
cEkUHWS3SsSZvOEUInKqJ6OKbCgL1iEp8oUZSQWwExxSfCWU96wfotmQqG8led7HQLHfx1r176XS
dqshdZWd4kbGSdc1H8SwV6FEOUnw9ihWaLVxs/Ikf4iw/owSM3s20y48GLjDzETYg1dk1jLqFSrC
+fMwqsFcUnYmInYnKU6TBTkpFbZJZvKYd0Z28jDowjT1FFeStGUpgVV7Ant5PYzjd0PNutkQtfWS
zLR9b3L1plFs/ZG0lFD6DEYA0CBzg90YL9d/jiC7maEJr6hrGFjKakSYem+qSXJkD5wvk1xOnniX
/YQn4L6r6mtTN9UlhhKub3C3R9xPzw2yN7Fx6eJM2YVkSpZg7o0XOcdNqTeSH4qEQLkYwW8v7ybO
59IyKV9VuV7N/SRiCT5BfkmpTzqt7JVVDJNfwJwGkt3tPyFyrt94h2DoDz1Gc9jZU0WpJWStZigE
I7nSqR+eop9IM0dvJaTsWQsU9tnOi3TOojR6HNoAqUb+mEscoGeWAh0/GqhVb/oaKMsQtP4eQeRs
k9mZfSTdGK/CEi0H/mOoaWgUlAcPy+4Va/DxqBUDTCA107aeLA0vUc87IO8dcuZueexh28xEu+5i
8a35PcOmiasv+j+GyRFCqvU0g0lDyt1q49ewKIKbHzkfvNqjZ52PEPWL8tVDp2IZmzZSr2FRnmIF
z2wPfuybgiqZJ5s/Ahnd6hHBYZBRjrpDbzfgl1WL5yhLTokZmT9QNn5Ppa58tArEw/97LkETPlR/
5NKYqhwocKpCOg0CHDzFf0eC1H2kWDDVhjtoHedW6k+21jDxonOyM1oHxkAcFa9JEOYzU6qbc9sV
2rVXFTRRaI/GaNkO3cKHdTTXsB/aio2ICIPK+DMUvWZW73FyujqjHSPrF3S4dvU5Qpf4nfVkO161
ZLwGApfr2NvcsIqPyszxF4rtZwne6DzplGRL8eejrlHbl+SK4k2TD998K71VSD09lFO7Dxh/4ena
8K09FKGbnTuZ1LvY0WfRKKOyn3k4QPJmFXkBClz9MVBzNGpjS6/XRiYjE2xoIWKGLStLGP/UKm2c
Tj6T6RbioaCl2wNScB4LJLnvDiJ2cQs5eD3qbLWLM9dfHWKImZtcIgZi1d0jFdjfa928CCShwB4i
T4AnN00SpIGrn1sx2iB2t4D7LB/tycDSkqfNkCznaLcE/c86gA6resaHZRe30LWlF5QgjDkWEpjL
ojLA/K+Qi/t9eeCCGROX88l9Xm4anv5RBu1t1Abv3Ohut7HQxj1X0ApmmWemL2UZ1CvsS5O1VFbp
C4K7r42rd5egGIMHBy6uaB6c1N6geoE203RROrD709XSPei+XD8H2UbX3OTFyXJzT5W4nIuwl4YH
2GbncFJySksXhT2jwNi0jvcdZrML0e6l3hlQXfGooXCYOqOCa1K+0uuaJTgr+QPg8T8PX20wFbul
nqEMK4Z8dYgQpGi3hKFnLdKuGha9msRXp0idJcsNmRdl0K6DMCkOXjFkeKmy8kEWncQjD+gGndUG
cZcEfxyvhUsRjslySML+FseOO8/ttLpHdYagoqI0L7JfTWrRg/ZddacacJ69l3m1GjDX9mejgYgr
WFSIpu6sibD5nckZRRjXqn80XvCgtWMafrSAKbaiYtZX1AXcJrrKk34B+uI7l/ntKvqo6Hz2aZOa
we8+UZP753VOVPqLtkvVT/aAowcmoFLHx8pNg4PDImeX5T5UxIlqUHuWtNK7OAfqyjeyecA6dMsy
3vuAqLb13Sx4JReC1rTUR6cYg9WdjCbRKglV68EuqWIHaOq8h7h+22hflEohz0Y1lW62MmbrmsXA
rvfQufIK1puFGg+vWYEnkBPXx0qOtLVFJm9G4tP7AHKKgLn2IeX1a0Zx+dlqonxR2M141qx82Iya
mm81t8FjXIr9fRTGwSr2K2WvlUpwlOsiXgL6ip61Ln5CwKF5B+WyaiLd/z5ECK7kCL7iytYz0xSp
v/HKVrtafuSzLVaNN6v7xpIZukGcat0xEDQFs8eFZapPdhNfQXSACPp1pisYD+PFNs7kwTAvbVe/
ljjpvrQ2irJWqpNrnIBYtaIv5EZyHoe4Kw7wmvB8q/XgpclC4Gp8PTYixPXh2FRedyvxd7l2WfSg
TqOwtIo3ST2gJjSFJO/IfEro+Rtdc6KewEeRQ0b6AkmNwWBRaQ7I5f8GWw1Nu5DQCjuLJiu1gk0Z
+2tqBdo+jnoIF57lrPW8YmaQYwm54qZ5jEyMIuSy7b7VXn4N+XZMDurLKIpw5UrDfD9orfdWjwpq
AV6g3+Xx9LkwkKIfTNRPbq1rzyhbjujZpv5ShI7T4ngg8aR99vJndalnnv77y8/8i1VnQzvRSBBj
tG4pjvwPar6Cjq054Inx2DlYUqeups2HYmzPcpdEu6rDdgJycPboZixLdDWxfubgAr2ah/hr7ACL
dztEJ5YFDA/y9DEvfPz8Ms38Go5o/69bx/Abd59jp1sbE5ukcmt1/smwT8cGSH0c72syvu9lrez6
Jou+4SCkz4M6TC8YvqqbjH3HxsuU8OLBkZ6bWJF9S6DSeyzKxUVtZ0VkQcFpjOAm1GkmyHFgfrSQ
rFWn6ryPUtlj1FH8nWYQ0fc7GqLx777pOlAu1v/QAwIy9+8wuuk/oGtIiMjA6f6DkS7pG1cHTmg9
apR2FxHuc/lzjIsSELNoDVCs2ttyBxNZnKLOXe0ni5n9Zw/+Tg5S/VMcV1QiRwStvQRnVtkcjwLn
IuAw4uwvTMxfYdfhQlWMtalvIEsh6oSWMQvw1n6wFJVFp902e0UqrAMq9+2yQq/jjsYMHinTB57k
B7RQjJ/iokQKuMgKGxwa2fOLi/Ab47H0be1uxTlL/fisqrn/s+kwd1UrnpLCy3CKAgwDu++7VZvj
i6PUuM3A/LjJQwQJPArMYx3q0gb+obyN5AgzJuACK33spJ3j60++S5YsBmRzIEXn7MGHhispGbvH
FE7c5DA4vLvAm2udLwh4PPAebXjvIgefMqf8dRGJ8ODzIratxe+LBoEUKNFYK/H+/rwonH7StG36
/EmuKnWPsmtSIgEAtG51J1mmADuDp7H2vsMJUw6dhmfdmCN8L7KMlctatuqx8dGnHGShydnMKAbn
MweJLths2m/ec9w9Ohn8piQp5kveflQTzr1u6n5Vkk/Z2EZoTc2InmcXT49eEitx0bWDmV5V6jP6
k+5JNImDCB3cM0m8h4e/2vUKC7gm6cplOtyiRhv2vj6WaEQ5UOens6+DaIu8FhP19MAMZbfs23BT
iSbAcewaB2XKIFsmeFrVTs2D2prqXfQOjWwcSufBK/tqqyaR9hyNuLl5nvkg95Z/Lf3uIZ5IYJle
ORslicyFNGLdJjUIOWV5mW468u8L8dQq9pBunMFuPkPRm5j51lWGtZHXH8a0NesB6q9I45g0EUqh
cizAf97c7Kc2WNKhcgbrKBa4vrIKLLk4fq55VdvE3kZv1XZBcprlTIQsXyeHyN5VPuhqlmrsMr0F
bHX/kId+8mCM4Z/tI7u+PjWSh2m80STOq65icA3CP6nh2EaoRujiN0JzfMvS3150Wosq/WjwD0j8
cZbUtX2sIz+7S7W3FPtMlMzzbUJ+eN5FavMw9H6+zm0Nd/mpUOhGiTZLIt05RHxkz2l4yWVleAJ9
hs3HBIIB66UtRg3vTdbG1i5xG+lot9hsuWFdvBh1hAMSuc42zHdmkhqvXdRjx8C67FygaoyxXIVD
mOfotxiXypkNVuVnra70CL10uA6vaXYjGYzi9e8TSfq75c+uFPRCOPtzTFrU1qsMuU+UHMC+TDUi
i3Tr9HVKK0pGaqB4K9HbQpMssuHNtmbpwF7d5d85h0pQn+LAig6NkQWI5lXWa5OUyyqulR9J1sjI
PEfjNWaRBBDQxHE26Jx7UrePYkSZBGxYg/he53Gxbuw02CpxU9yaKfkmRljoDuRGOxxz5rRFPQnF
lNOhkyHTyH6C8ZDiD5NUSEijZWrzGBfXe9IHJ02Ni4t4+WREXJBfxNd46vuKas37I/p9nevyRfzv
b39Htv75/p/gNlR+FAp1/xRY0gypkjy5Hx5HZ4fad9dsgwRMkuPo7aLNQnMviBHizGtcNkA6HKcF
ru4SWLLWXTUpWkKQU+Dhk5vYF3pvUz2XHyMrcpYmU9V60OtwZbopWeEJWixAxuEkMVVniB4VENYC
lJL2JjPrk6U7T6mNcZmIZK+faWn4GOGJdFHM1N0xb5cLD9ntVxjXPy2ActfcqaRThMnJLIFhdhoc
qSAH0V/9uq0g/zU/DSSGX0sSaGAX2uE51DBzDMr4Eg1ed8pCWOiBbWen0rHcTah01bZkd5qwh1wO
DQr5vSqPhzhovimj2j4MBTalYd3iOONQVch51/10zGqm8dltIiWUNoVbvw0lAn6JnuR8Hp626BSn
/K7wtKdqbj3rg+6uoQOna7PIm6tv5scYKO9rjDOyqCvJ+PfNhy7zL1ZYXDvJD7d9H5h7N4WLIg68
PkEo4rDBOhOe0MSraj86lfctFZqgcF78zEUhVZPLvW0N9ZmSGK/SJhiWmtEXqzJy9XPJ7DTv3MJe
2R2IghmsbaSgmsi62a581oDBfVcAzMwy/ANnrpXnbHhwxpTtZx+Pkzfbxia26MpqGY5NuDZLGeF8
2eieHRNPnVL32x8edPjSKzp/NrkMpbrzYbTSlU3xpqY6vxgw5SHzp85xQK5nXeLb60ivnX3WY8Np
2ngLjlm6VAZY7HHVzmTQ1c9j2vSrFlzcKnMbduBpfVZz8HsVoMO3JuouNsXWd0pO5GwsZ+65vr2C
DVLv8OQCyg3bjwH/ogWmw9hCW4gPveeHV3EoClnZSxEQvqkpkqRyHiS2scyNTDl21gD/oMtfeju/
FGaaPwKrfVRKJz6jfiXfM0l5yjzFOqlhXh0H3McgAgDpT8KQLdx7KDcp7rrezYHXvfWsJNAhYuN5
JpGAdpajbyavnUnWOG/kEusLQmkwz3bO9tBU2+7UmHU/w9Q2fdUlVPNLufH3qtMcgWna4J+RJhMM
Gt/hrEBsK8p9b50M3a920RmRxCRdMw0RMRJm3yQLh8jWHe5URtJzEYd3aqDVaehDnqSxU3ZdV7VP
ss1MDTQ8WZMk+cl7t7smdqsd+97aGLHuY/9louXM2VV0yoPbXdvesnb5GL1RY2REh0LC1gkQO/uM
A6SMZwOsyZnbpy1uqHbxNHm3LIHe81qbQgzmnbnsKPi5IKy9Cpwcs6q6khA7MrV0/3lq6Q3bJFZc
uLlMrZHHC8pWpbnfnXBQcXZpNVzwCTPOdlKv2X0udUf7mXUKK7ywfut0o72MdZLjaGOXqzJ4HUvU
rkJ2OkMTVh+d/oB7cnevIt854J0Fd7iIoVVEDSSSkCkd7UV3I3cB7uk8zpdEavJLOp1ZunJJmPT3
okl04t2RrLsOu2ARAm5KTlhMvkWUhLPKMh7LSG63XWWWcxFagTeSeYu+h1JqPiIK3d2SJsN7mSjP
YGwGXtsse7mXDuN0AE326yyOtHbd+ub3r6avYV9jHRjFlDb46b+vtMxqD4r3o3Bze9cXuNzhlOJA
Ce2TTaAr3rELgmrt4zJ9opSIZ0euFefRLq2lkyDt0XXexeHNvMmSLNkjJF3vfB7/TRNk9kFD4nal
DrhO9rgULF3AH7dmjNAM1zv5MY+vZWmAOrDHBL/EMMS+piy3oefU5yFoAvJecfmquulRLnjSoxhs
gZJW38Ky0eYg9ZKLRtl1A5BK3rR5E82xEYNuRxZ1q5jcrTOk6ZWBeZFtacp3k42FKpfmu50nDwpr
iHlFVvDSaRKWHmH+oUMq85kLX72W3xDXxuxipEGzKYf6ZPMorSPV7ta9AVZGtmxyC6avPstG9aaa
SfiRmkdQmggs8DBfsEawXi0fwbGiVaobci8YWMR1drD7cu+E1ARdT6ouMIywPq+oBBRZP/ezMn6X
fbZZTsqaBFGzdAW9MNuPo2YcVXAkC9/plBe9G47kQGwKlY7ClL2qZLP4josY9jm2XOxIU1q3tOre
4VYwUVK1Z0dcmdcE18m9FnjIAybtcEqcaftiGG+hknvQMupho/h1szY9lkgIdF0bULo/HGByMyVN
htuQ6B0I81JelWnbPJOeoEDCiGBaONtFllzVrsrAAVQb2fLirTU65lYZw+zA/zJaD3Jtnh29cBYB
TkvLpg+dDTY7wyHNgeP3geM+GrpeXayy30UwUzutm2kF5V6vr+NjgP4lDo5lvRTgLo/PcmF2QbEV
0K8G4XmQInaNphHQrwrXtwYx2kdZbtOb7GakTGtjb0xmR5reYjXYKN5ytJX0FSLGO1WX/lI4UDsy
zf8ZTHOuETmzvJXyeaCShx0cvIyx9BjWuK+mN0/tHPKVTfXDdEpUWBvlXaJkUciBdS9kFPIUJXq1
hzJfYAHlXJLpAMG+m6khX1TXlFRpRiIIt9vSype+WzoXMdBxTH1th7qD6++/2hD2gt9iMLFMdxHD
sLgyL/bnvT9vFpsK5t3nvu3G50Hy/KWNF/hxslDfww9k/dziV+qEzjcr0pxjoLG/9quHUdOCuTqq
KA07sNxLd2c5tnLMIajMR4TRgZ7gZuDE2JGlbTyc8+kQbNIhSTHeioNNzk4BP6lGfUan9rtW9v0H
9bkRpDILFXbbpRTj/l472bIj9810GXvjTsLQztcl49ozj2zkQQoXcWEqdzP0rI0bSSkaqSnPqxK/
AISJF6NdseCS8+EwuqBHEs2wVqGp9egBRdnKlgfrkBVN06Kk1DwYmZVsRNvXQansfw2pbJW8mgX8
i9UIUpJV9WxXHfamlh48tajxL9rEwETZ8dmigoX4P9rOazlyZOfWT8QIenNbViqp5Nqop28YPWbT
e8+n/z+iNKKmxuzZceLcMJgAMkmVyjABrLXo50aadwYiACCB/h54WAe9GjZz1J6H2mALSIbqU0ad
aQMoe7wVm5YZiKHMaNLR/PcUG5HzG7Uo5Cu2qFm7L4HBU3Kkqz9URZlOdJ7OJ1OBbnHjQ3odTUtq
olIGHgSTb0oTpT8NakjDOu1AS+OySwI8PNGV3kP3Z9jbZHTR46GH3gojCpJBFt2r5ZjfRnPO56FU
lV3lzDqlPc9/mZzhBSrEM9joRZkxVkiwJN3R1+rimXwakGSlysGxtcDGbZ6agNTWX+xiis8jeQ1S
IW39BXlp98FLzM+8f+zP8wSaBzj47whxZ2GLWaFgFbu4XdVTABaAuDjiqvEf2vIXGdhhqO4LZ0h2
jlPPTwnUWKgdtyPIBGN+uthg+zjqKXKbMhQHuwU4UhQ4YJhUDnGyVa2cB+CFLnD0nApJsvTtLDXK
ZA/fJ7LI0dAsOjjEXE75JuJ9lar9Aa0DaPEsuEIVFWh3pnn+WQ68Dbxb1PoeDbhFzlZt8wOQxc+o
qSZ8/Pla5AnWedbmEXIUXplbq7YQQVpsrVuc9KSZb4rY1SGYAtnVpTZV+BHuQ4RzwZhMD1SdjCd1
mmDh9EOUernr4+RM6Y3C1hKR+Rk02rSkEB7pYN31lmryM03nplfqYHFi86ceUN857H+FXpNCazeV
B88lcVtGiXNq/IZnseVMS6DPuRhlLIfWeaDKOx36Lmr3pE0pUZQgIQcl/clPwuQ7KhALI4rSfuX7
Xtu2sR98ohcl2ptx7T/aKm+KKPnB5ooCfFfTvN9Z/LQsQzkMnk5XreWRHQDXhksfHRvxop0ypPqT
0bwgegewUbWhXvF5gaFEgPJa9er01rf1AfyGpkTbciYfYCZWuotmxXiWQxUCCeRpqztogfpmq9uu
o2CjV7djWpuXuEHTFrFL+z4pLO9QQhq96xzNPLURmRYP8vHPWmg3L0MzbFSYdT+bTr/3ElV5Xh7U
/a7RXg06Vu9JEPiXoVVm2TaehviQ6WVcQ+CLdEmJbgOKaWlKLbb4xfXjAsmHYTjxWYvYMZsjQo+Q
m05eOh+Rh3fvkhrBtLhIXgYQkmZXN5+Daao/F3QjlUarPZSBUn/2DBTuesjF+YZliHyOf9R6UjN+
6z9YBU1VQLf8hzy2f9XmOX4Nsri+jdSQipAXJK82aJm9OTTRjXhBREDdGJol3St40QeBZDpBeNw1
1Rd+P2hjwTw6PbjFsLA3NhvNO0eZaRjsLePGMpp0B4uIDWIqaSBsonsMHLj9JSOVgPCIq+7I6+Od
VO1YFvy8K4ljkWIJoW+kTXQvc3WvD46lVnb7y9yOpjN+7cnzLcE84TWHYqYzXrxJT+7PnObqMqRN
ix+saUShfQnOh5T65mhC3rlcVw2SfF93JMYuc8fRR8e0UI8SbPStvqtD1794U7vp4LfIkKWUudFA
4a2nJCR/QjKHypYKa3JERenGcrz+sUez4JBFc3nvJnd0n0SflWbba+rwWdGc/nNWj19BUXnnwszH
m6oHvKkY4/DYtVDQRb0HdkiJ7Iut1X6gWlg+XEw9ZAUPJsVmXy0hKI7ZMdNoHp7cwR0eZY28jlI4
T9DqdvMRNfp84BEvcna0T6d3QQDwG9TbLznJqR9lGaLjURjWY+Zb8Q3q0qe2nbOnzkq+dGoSvIJH
1k8IkkCj7Y3Ba5207YFc+3QQL80DaFhXqXcSb2HWn7KmQAc9co2v3Y+myoIbPSzUXTlYNYwhdr1r
wK0em5giJ2Ik0CCh2t5b+9hyfj9FmXU6mVpW6dsPAR9OzUwrD8lE+iCwXnxAmF9t/rxPaI4jbugF
Xw3ebc9+WpxkpFiD+RgH04uM4jmHATMffpFRzR8NfDuqKLdW4de5hjvIHanRyapxO6NpS2fKLrYV
43Hy1beDqdw6yhA8rmYe+MtT6gdfJGi1p2an7cOJSvGVowhitJF90AJrsISQj2CvA48Z4slvl/N7
NoxWrWlfwMMfoqGdfnJn29/NLU3Nk5arZ1Un3UXv9M6F6wX8ex1uo0W+Rg4IYr2dpYbl8vHO+Q13
EK4Rr/Z+lhaZtx97ACVXDgkW79ApwQcvYB90c+yhIStB7vWyatO4m7SZadzrABWTYJlmVPUWBTo5
xDwqnNLlIGerY41bHVdx/yJkXX6mIR7F8uXC67y/vYV/EXK11L+4y7+92nqXa8jV8k2wNOZdua9e
j3WZ9WaulllD/rfX42+X+ecryTS5S62fqkMXRi/rnyD2dfi3l/jbkNVx9UL870utf8bVUusL9j9d
7eoO/qe5//y6/O1S/3yn0DvUPB0axRaCEB7touVjKId/GH9wUYpiVr7oMcqsy7gzk+Lj+DLhw7S/
vIIYZanLKv8tfr2qzJSDSt153q+ejyv9t/X+2/XZzLD1HsyYp/P1ipdVr1+Hj9b/1+tervjxL5Gr
t2AgrGroD+tfu97VlW0dXt/o304Rx4dbX5cQT7r8y69s4vgXtn8R8r8vRU99t5uQZtqY8dQ8dGPo
7Gs64rcyDPuFMsDMGzp38NKjZW3VyvV3itsU+jFtUGNsao8nysUtgeMU0BNH88o9IPX6pBftaO7E
HfR700y9Mz2/IOjE1M9eeld5PAWWeqkf9clwdiZFpS24vy1lBlovF529iwqfCPKJFh+YPSg95dQa
50TZrgp9uvM2cTWtGn6+b8SwHDfpDz9qlFsTyudtnmXJkZoU+Sg1K17oyrwxq7x9gGwpf1HIvtxb
XvskPomq+OQePLsed8DC8xcJ0xO0GUKSLScJ0X2VR6ScR1NWlYC0LOjhMmOaBZeLiONfXl13+yfH
0pGX/6srexPMS7r/c5AbZOBydzjPdGJNGxvuj7OMwbCH2zH13tyrw3wPsU2FkGIkpBjepslcOUic
976KVSXhoTAB72oliBajjqkCyKkcyBJCUrqOPwQlrnum+3I6fphD5+nv4R+skCum7nY01AGaPijc
0eyzH3otch7kLEV0pO/z7nxl54Eo2vF8ynvoasLYhvd9EsDW8PsaEiGHku0tLFB2f1xtchamTn8D
DPK3K7ssUjbuXV3O9kmcYnLS4ZCp03Bb0W9PzyR1QhS4LF4iZ5vbtXexi1PscrYeaK+z72Q4CwGe
nLoUU/w6fpsr0xoz8neRUbeI1WXjgRaAfhvFs+5t4NdrnjaVRpIENSqFdy0t1KTt7PEQe0X7NARq
+1RrpXNyevezmFY79Fufrax12WsQKoeMduSDbQb9dlpmiu1yDVlpNcp1XCeYLtcRh1rO3xBHb44C
05UzeKCe3/C6V9BdSPi8cnPxXc4FsyvoXWhh6XZodx68nCE13JPaGkYKr3mVNSelUmzOfQXF6o/n
rWbU6lbC/bbux7tW09HHbtBCb2LjDTudKJ3nkt0AHb0ejLKBrJNsvpg+hFwjr8UfxC5w7A+hhuIP
Ml2A2NAXbCJULVC8I2dtGgClm9S178KlKQJpT/V7VsAOtAgprBGhrWmQBg/ZVr+9avpJMprPD2J0
5rC4B/9qkQDZFe+9QXAa3eV2QOVoyQDySXmJqKJCXPk7ER6E7BmCgC2i7outFD7pJa6lGnaJo9Vi
2MN60kAdVzbPC0PBIWrreBdC9R5u6RTMaQfJ4t3ge/VzOUz1s9i0xdYB6kbHiBztQcbivlpnVOPH
pvOD295uhvtetfp7b6BCvJFxDAv9nas/FF0x5ruLg+QT/QCj0/0cokpE4V7v4V8Oyt26QpfHb2td
2cJlPV9/uDLbaqQcFX187t7lXT/8rrzJv9b+vCWHoH34hbn87FACvLvEyPjDzMuPzOBH6jag6WkL
wg9+XIWKaZZGrwO4sGO+qATKIX0/m2i3b6CD/t0j7n5ILjOu7DJkB90f6fz/1gydO29IfIKa8gAx
Z2aknNdD7jdvQzNoNx1tIvfiFPtlbg8aZxvM9bxfp5FV93d9WWnbC9utCeAQGNQAGaBpRBFNwFq1
V5zmJ2PqsuDU5s5wn8c5G9OoqW7jOa1uEyN11ZfBInegjm6+lZh6CUwEqjB5dEZ3VN3IQz6IyQ31
YsvD6AA9SKOp2dbTbfiKR2e+4WdOewTMqj/KWYaAqz5H3Xm162ju3We6BXcRoZ5KU+1GG0vr6HDb
QPwwrgfSevwldH3vIsVbKgOLOzI9qCrfrya2ZrnkWCiUZLjaegNhnTf3fWNervbBnqcV3TEIGg6z
fjunUXUkT61+8roMokrFt3/VEa8Ju2z42W3zYVsD6n/y32Mjw5mvYgfnW81l0go+5UCjBNA1kKOl
XkM6KQ9uDPiahou7siMyknQ6vNkKgFXFWCGwssy4TJZ1hnBJ6lWhu2kWTw2PmbaTFe0xvJGQ6ynL
2kBrI1jfmSHewqp2qe44o/1Iz3q+dxuIhvnX2b/aITgRLal+hHYMr4fVpI9VnSDajArlwQLn8lli
ha7lj7FqP1uUaWh9UPRa2TgaP0mCGWhQPQAMkzBc2ohVA1418QraQLyOS6ODeGVu0VGHVD3D9Oqt
zzpbkzr5pl6EwMjXk4Gv6J9ah+KtFgkx8WYFGkq1SUNTo8Hy63Ubc5GQgqgEBM9ytjpWW7h46eDQ
jnYMWkHi5DDAxnxxgN34dabCNw8DRdR1glziaiW5xATbCYzQLCzB67XT5abovmrO1SJ95Zjl3p5o
x4vsMf4JHBTiR+pPAS8AxcIIquGh036qLI0mq3L6NBUD+DwlSamEB9pPTq46FD9V/xyks4pyJW/Y
Zbqsmrd5fTuS7/13q/qjDjeGoqBmxcPjrTW41lHze5DZ9Gdt4A/r7yM9Cl7Dcr4NKrL9rRvPn4uq
2I4LMRr4ueJB71ANCpYoQIs8O9tozIjXS/SKP4UlxStLgsob7sUbmeqHJfMpp1DMGm5b/EpJIaXC
4BV00Dvdiwrh+G3nhvYBrSP7qzJHD/I7vEakNH7elpFjHcLGgnTZhJ1q2NSzVR3lOXmOI+POdPLt
1bMyoEqewGdVNe6s+M37ZhNP1NQfPNPIz8/m8qhOwefGKJpPyaK7aaQpLDpmc2rVQRke3ocURYOz
HObcuQUcXZ5tBTlJFipuGs2NXuTg0eBRJvTiyQhuC/1cme2d0ZsIwGRTNh6zbuj5kmXCzOf/xcnS
drvILx0LqOgQiWnVU9l2zllCJt0fHmx3Pq4TdHtObvgGBVUvE3y1sLYt9OmXmMt15+SxLIrwsogB
veNjOFH4lLtwIIK/gWDa2kisHOiaTnf0Ng0Hc1l+VtxyO6KK8ElJd2oMt2vRNcOnKaj1bTSgWCy2
kY7be7qifvUWvlcxVYUJVVCmnp3FNNCdfkhqm6fIZViy6XsxrG/ik3AzBkfqZUB2WtU3T1Pm/wR3
yHDnBcFwN/kjXehyKge+3hUFXYv3gOuo6t0jMTL0izaoNjKG6iza69bcX9ZcY7IinvztOlvWterp
7T4uS8i4zJzP6lAHx6sQu1H5RQ28L6FVo6TSeebJ7ZWI3sFZ5VQO61j8EiluB6qst0gZ22vkxSWh
FCSmrRbAMyJBsoacrZdEm0Axtn95NYlkjxrCOkhnoqo346MDweAuHrVkL8PeC7H1xvjYu7OzGeCg
OFw5/CH9NaTecnttL8ZTWGbaXZ3XqY2cCouM7id9KoeHQA9ampMy5+Cxs3yG1L7e+PU83MpQDknn
vqhmH9/LqIpj7bmzxl2OgNBjsYw8MwieAWauUypYOM5dZ934UzNHW69rYRnwsh8a8O9oC8fLzEdE
h+xPpi8XHs1wODRRRp9SVW9p7xmea0cNPwEEoK/S/yQHI7ZbOogs/5QuNrehUXWeFcRdliHV+u4x
D/RTZXpvE/SeFgYLHTkxAUXL9s7cQxu7xNN7m9/3hfOfNR5oIO1dNuJmS0DVV9M26MPpRoZzW3Y0
o9nRVoaKmxovefk1S9K3q8GKVJG+tJ1bI20Tum4Kg6SNu6j0wSUa85fFwQ6KdfT5FltUWDQRr2Pz
1gAoB1c/Af4SIFEylIMR2TF9NEWwu3KsQ7RbzENo2fQIfjU0F52cyQiQSnEpNi26lxaNj7t2aOaD
iFz6bhQ+q5G7iacy+5NX5ppI8khsarjBJ5kPuP96vkSEi1Lm1RXery/OdQ2aguHypQndg+r/YIVw
eCU1gpEbG/DO2VXaPciMACIBa/ilbuPgFC891huJ7uzI2U6hMT7JoYU19Vz6DbT27fSU24A8stjP
jnJPUEwjyWDVF6HPxKWM1ijWuEnk5Xj3yt1lf+FNSYl9mNstc4dFMzRXE+uGWnUAwikFepOU9Yl2
QbilaIB9GcNtGi0F/8VSqLF3ssf8P+K6BNV+t08rN9qvc4KhSDdTH7ytIw7IjP8/rrNee/zv99P1
s7o1LBjKqtQy7otGP/axbt22vsHzVtr3xv1UsQyPXqlxn9pGfBqBAKMKaNyLaRDvJUbCK0A5e631
wJIsUyRS1pahMqIesasCCJ/apJr2YhT35YoSPgJC2gO+qjeRGyVv39LlRJ/PpjSN6QZNjD3qd5G5
JalhnqIqs2jd5ju/DfjJQ2KCsSff7+InlzO5+7Jq25u35xp/jG7J8ikPfECCR7dL3cNYtAZcx7/b
1MWB/h3InFq/2HOYd1BgXkKQnv/W61Z5K/PFJBM03j473inQoizzxTH0mXtv65NyiLMRPMdQ3tMr
Ud3PmlXe/9VQHBIywWpt1zPQ2v8eKyulUfDDsWFEq+1PpWIoWzkzaVq5nOWLrUwVxP/evf8chxyo
QlcwyUw33V9xY8lQp41XySMaZpfnODHJoQ774LzaUloLUt+Ati0LzpoTAD6jvmyaGT3Oo2nQwBx/
Mhazn3XJaWIvvZWhVQG9hyNJoYF5Ll51jSQ8WSAIR5dgnugva8w80zzFTvgpAKz0yiHhY2vyHIPC
hZ2h93YsSuel8W2Uy9Yh4JDbPoDQ5Kg03sUbQFb2HNumdQ9F+Pg0Q5NiTUZ3Bwna9OSbHJpIgQW7
ivSd05d8eY2xndzP7tsEmSUH10gvU2Uk80crifcOrTS70q1Scp3ddCy0yHguAVrtu5I8mWlZSOot
NmSO221Z2M0lRBwTC2xgZstPpT791gWWdiI1bDxDanpS41A9a13rRtvidQIr9twurqlrlbNmjzet
4XgR6tzZdEoU/T+XSBOwFt3pZrGVa643kwZwfcd0upT0sN+JPW29dlsh8XG8LLXejLjlBmMnvdzI
ulzxqnmJc5vHegBhAhu7izhxpPQ3tPqD21LY0m9WozbN9N3KflHC6fkmEtL6S8y6xOpYbesyqP3E
m5nPqYIGxldSaK8AKpXPbTFZx6Izy5s2q9PPMPn9rNP4+MsfA8YIwYs6IC0jVECTCk7GgMhLyADV
0DZ2dpV9HJrLUILFK8HrULxXcwub9vSWHuvt0FnGOUvoBxp99xv9rZp/CjTo0gHxwPJVl8pEmiY2
z+R2jbNEN2O7S2pjuCva/6SFZZ5CKJ7uQJLyr6oUdCpBhhY1JGJYXYOiEikh8U5LiJzJoW4ASV08
12M7ao2T3f+CpJkNLnqJk+VkTBKpAwpdneIpgK49SPoMGDQHY9ZC5WasSNjP/I5se6vK3f+kqZnd
0Q1ckvqMsuyuoSNqmzi+tpVJjZt6+6jrIp6tckcxz0j1glofJhCAKvnVZQhr1PTohX4XblHBungt
ta+fZ6QBzgDwXtl1Ft+6LJ43WhH5r11HO5LWF9OrX0XWxmub/NV3kB0sisBDRaFRNooFZrczQDRR
NvBOGlrMF5y2Gcf+ZagJ1QNsNR+Gq1dwdf92bpoG0dYZ2JK3C/rT6GiPMepI41nBc872wnZC+Ywu
9oma4d0QVHuxjbRczruLe5mS9YW2r5cVTABde0/T671bK+UN9CnuPgG2+5OexF8bIAbPal/pj0NW
pRux51lv7jKVNnJvaeoF/syjmfbNn6v2xAvQoFSSJT+Bbms2TeD5D/QCzi+l0j6LPdCz6pD6pkVi
jItETXvoTNqJWng2X6PvRhiPvw5zgFwBX2vPfdnON6ifVDeqmQUvbAfpobdz+9fou97CfyKR0JtN
z3YMLczbkzV8kyCf0HTcQWGRgoFaBNBFGV2MQA3S/TQ56ZluPOcxrxRlqwQWv2bvZ0FOqlRs0fvZ
6r2cxWNx7nLIsaLAfg55er3lvWg8yAEQu/lgxT6qjSgHbq4cMpxi/7ksM/dWYtcIeN7JhFn0nPZp
8AK5X/5Jq9N476u0/RcNwLFYKcut1TvpL+0Yb2dzGr8HqIvt5zr5GNEsJZJ/jBCeqDSOtlkUoiYa
KAA+cqg2j7DbZHyKFDV89JcNRxN6zs5S4QS7SIaHsjlxlm2I+P0AfIMSWXcenKHdzlsc4vVSlw9N
Wp8npawBhSx7mg/TlrWpAY93TX1uF6ldvSfha1Re+TLRmHg7uIp+GOdS+UoG6xJhAPrZZBPEQ3YM
JCqnPqwtfOuIQP+g9KzdwazbvsCjOD3AfX5j5Nz2Vi2m4mBN+rCTWDkYavoDCjvtTkZVF81gKvsb
+NybJzaX236uKUv6iLmJUG7bkIcrDLIjc9NOXxw93wkEGnpUtsPIqewE5ezqjrZxbVs9A1DcpqHW
K58if5r2sO4XNkgZaHHlENqqelKs5UCveca3CKf01po6kILu54zvRioFi0fCF0z7353mASKQNXBY
cK/VND5Hy/c1ZF8WNZzUYlsPcCH/bfbb/LBKes703aLuV6EVODk3Yr9W/ZSQPDbGu3QKzc0MC8dO
AsWxLiVnQdIc4/elrsIS91HxtKyJjlCu6PGuzaxd29r5k1WmaKSZSXys9TbdNXrETlNNAc53Kjqj
Zv3zUGbeQe/VGSkC9KlFu1psrdfP21EZm2dx/K1NXeaC8AOausbIlLRuhm03jdpOCo8rQfSlbPmh
jhmiXnTwh+GLVC0v7gt39J/PL+VN00CS7sI53RWdfeiL7osb7SC/3Fj6mJ6Hqe/DfaIA9XTyPw2T
BWWcD2To0r49yug9tF2wyPJl9m6XFWUkdol4jxe7uQgkvcfLJSXU+25XEDCVC2u1HIrSt/dNX8+b
1SZnC3/mWS88aGwlxnLhJQSv/zavdQdAQRI5JBVSWkPi7Isq+RizrthCvHakGvWr3Vf2qaqsh8vr
IUNYr4BF8wKsfxFVtkuYmNzc4fv8feplKJ4rGxnfH35QVxtNH9R90/LNJuwCZWP8SkN9/xjQWkwP
q7YRDoImqLJ704QnVKJkkhP0sC8sDAV/ntQ2yfmtVKJFGkrfZg7crUwmNKSQZ94kpT2eZRwgj3Po
J0qJYlOWmI+BoK73fFs5l9niJiesUVkk/0bvtQHxUPybSeXtVskn40kOc9s7O2dogv1qq4HXUUJU
g02WqybbYqTah0U4TA5kq+Fbrcl556MPg+MiFRbaiYEY9XcJ+GDueu0AnW22Fdu6Bjk5+p4ax7ms
IQ4717yzHvCouVyqe78eXUDpYZ7N4drBM8cvlF7723XxyuNjUJodbz5Pv4FBCUqYRbQVUsP62dAL
cNaO+djkqNCjLVk/LwFikgA5xM5Hk4QuE2lWti4T/7jWuvwf15qK9psXxdrJ1cONY1tvEpOxVqB4
r/ndm65NW0CKpM+eedupafvS95n31GfhkqNCS2YI0Ff1VaIvYxJX1OJz7S3aAY7zVLCVuY5erycz
1GV9sU3m6D2NrC+jrtReoyx8HZPIeR4HHveqxAhvZSjQHW927kChNWfB8GSxFzzH2p0MJCiEmR4s
o/k5WjA+YifaPyY9XVO1BRhs2yGdt9MaPjkyQ2JAIL9dal1quZRDEhfZbW5Ga4vw2a/B+S1rqCCv
7gcuk3lLZUv180OghjRZ0Kf/FGb9Qz2n052Y5FDC6nRE9lqHzJEwMo9wycfEqRbNA4niVKdqNGMH
JWFkt29kK5HIT5ycygEOR3/Xapq2kW2K2GRbImerbZ1xZZMFTKp+G9Utun0IAJSWIfjCPpCGARZ1
bms1RZlhoRMD7vpGGFZM9d6ydCgye8QFDwr4yUO9FEjnpMwOwAySQ7VUU1fvFOi/jBodNJT0oi04
JWd/1SYvQ/GWlBwv3rVNXtrpqdKGl7lXjstSizeZeSejbUh2CxQRmkZf5xKmLl+D0d/tNeur3+nf
EWTKH8XZtfoGkjz9c5XV3sukh0cxhxlCfMYADnfUI/vrWKjNba6WyU68VtAo+8CLqaMtF/DRPr5c
4LLk6FxdgGLihwtEbuMeoDKl6xWYS3tvhcmWIWkXGWYWDX2Tpm/TpD9B4Oned/4U7Rorin6uAHLM
OvynCMGZh0EvbEgtiuTLqNTPEkADpQPZRWA8rjORBwx/rjQ2wZ5vfkvnzDog7sLbyoK1Ph0z+GGW
npV+aXZZD2LLR7K8sZcfV7sX1cOholGSPBfiYFdTZahIM+UyF5wuelHvC08vccSbyeqCutx0iz6F
HOyiI1Elp3VMC1a7HFa32KY5CHfzQCJIHNdLXNYpawrFZKF3hl7b9+th6Prm1Je0Lr3bA7qR7o0R
or3d76dADvu5+RBTtNF4TFrv5z4Yiwe4kvVzrRxkADU0Ms82j+MXe5UdxS4WOWuXOUPS6GeebVZz
gKAknHYUWf+w6If1VvsfFg0QxOrzJnKdrQ5yatlTyAbE8l37OI7J98sWRQony+Fq/wFQ+BuiX/TT
Lk76y/RDFI9ki/8Y6yyrVWH0/bIDEu9lP9NXw46GJvcuNrKKlE5ef2pSAHyqMgNGySoHHuHK+TzZ
INMhrPkPEnbuF43vT3J4mn8/x3V9pxs0QqJfZHziNR82odKqvyrto+h8LXOsSn+b42uKf98EEdLc
STHttWHaTlnBrpiM9veW7+dND4nLY9300HmoAbuvMJu/Nw7cD/BFTtu0gcvRGaZiR0UlfqT1eLy1
3Uk56k5TPLuaV7HzAYdleNAtL+RhUzQ8jX2jf7uapLW1AtuqWTy3NbwH7qQ7t+bgTRmqEzxAgg+q
nUNi5cbXpB4f0slNf0mMBCQlT28v8GvWYEyJCBXV+FoP/YPkz/4q4n2Nv40AxOZuc1DAO7dLvsBL
kT1Jo0O3V6lufbWmpgYAFn6WhooiVO3TCMfWpc0hKw1aPVHDOBgj7FUdfLvH0sj7bVGYqG0vnRBx
Hl0WlfntThad6JaURaWHAmCnc1m006ZuHyNaQmsxjymqMzwFapXfo23ADgRxsstQROqFN1bDRO4E
hpXlcUfsi6mO1fxelnhfR0wIem6dWNF4maHvt2l6BHgFyUdwP9t68tgsQnpdGOa/dCEdU63nfZ9m
1d+lbLQuEVar9puQJh2PTruD3cQAqN7zqdABNI9FmWo4kJGbJH+6Gi14sJG5VNi6yGyKNtVGh/Nh
+UEO7F0xzqTXpix7zEq4REXXvKvikYaqPztqW2EvsTgCMmqXGUnv8S5eHEFcmve6AQ/xeSRVlRWN
2nx6y+8MhpMdRgrUone38/tJ/dEmryiFZr+Q6VO3kTfNDxr9TfcA2KEIewvI+2hfpwr9fErsHqe2
O1hq69zZk285O9IlySGHSJEuIzTmxR0punMX8fdAP4ReZQr07jbVAbHLX0ab9d6g+/+1G2H6WO1w
4+zNNAlf/yLeXux65BV0NjZwkRXQe6RJzad0yUnKWHWDekPZ2ELQjtyFV2rjxrSzFsnYynhtqLzU
LUlIkgMPYd2VG2HZhGcFSisFvkMZmrb5z5MqzaQ5L5/OJKkK6G+XgwJPJe2F6Ge08++2xRGHpo0i
zEDbk2rvJ9iNS82t7uNmmp7D5ZCP1r4pC9jdl5EcaPg3o4aHzsXiZZ362FErlhGUjvBx0NmHJHJw
t5risc7uhl79SUxysDuvuHVVvb3MbKI6vM1r6zckero7uD+RMerGpEcctOi2EKFb1JiGknz7YhSP
RMrZJVzGZpD9lqeqSr9MMt6zZdL21dwPG+m11AbQNzyX45GxxMiZHGBJg7cguV/N0PfG3absurcJ
dYPEdjWrj4nuIGWktJ7Dd7Ki88p1tb+fqsDdxYkxfW76kDyq5T3rKr1c4VjCHmpryp0450FVAVQi
tC5eF/qnG0Sr/a14XX5qzvbk/ABZPH224IL+hBxAUdd1ty1q5bEa4BaTyMICnV1NuXor6+g1H53G
Gqa9ePWmG04aeFfYMLkj+jjip1gvT7KsRNAJCWGfUr3IKMohomTLWd3LauSsOkjsqwkaLRu9URM9
PEvr2YbNof7FB8xKwSOCJgol0puBN/KtAY3uGVQ2X811UH6uIMfYqAPKbAUvmk/CJ0AuqNmpQTze
dEFOw8WSU2U7rW2jKKxgxWOY6UVobOhmSM78KMHXUpqAbRTT2cVtrG1TP/tDYOggAuBX2UHNK1SA
lxKcspTg/KU0l5ID8vqxfRCTOO0GAhvVM4eDRIjD7iBykvliWxfRrI4e3ax7ELvaKAOSNGhmgdfX
7uuuym/K0H/2Z8WE+ksorYJMh8hKgyN19uNfMn7LIVdZPGHjcYoWTHKw0Q7eiBHuZsLl9BIKdWW+
7zrKUshT7zzvNSza6XFNAUyKCSzAj5QbSRyII2rMESHspt7xBWs8iSPVG2rehfYKQUZ6cooi54vP
049m1nkPZYuuQWZFCCr487xVayd+bQe32Dhz5v+o3OphGEjIb8b5e8mGj1e1aEGQ9NVviZl9tYYk
/94p/GvBL09f2A9kuzBPm+euL0gImJZ2dsNxvpkCpztVqjegyqv/6crFaH68srVcWQnLh3IqyLMU
6XeK9h+v3HfJ17jM1G2cm/3jHOUHSMxg455N5WgWk/LDGHife12iQ4Zdu3so/r17MP/9iTq6djSG
WH1KIDTbOk1VfrOa7nVp2mb+f6A2otI5Jz8UTVFfg95Jdjof+qcg9ZUj+O34FCVxcx7beN5b3lx8
dkIfwujQ1H5GSOPtNjRuQ/GD4OfOIAl4dRvT7P3pNiLTLf5wGzUPNmeD5+RtN/J5rgbkKyhCZJ+h
gi2ejZavlWVkeioHevlyZ8ofxMTTVrPzGqM7ylCmhzO9SjJsjfEyHVy302yXqQADwJhDiuzMZrTr
jdBCIP7/WLuuJbl1JflFjCAB2tf2frzRvDAkHYmg9wTIr99EcTQ90tHdGxuxLwyiUADHdBNAVVam
ld/hqAVgQuc8QE/AeRgiHYSBCNKRbE0UadSv5roCyfEDEEb5nRu+D4ckGPKJsYNogt2bp76z3y+t
vksBf3eNAehS3XLjYUJsJeMInOoekPNAtccy9yZYKlek62BbiC4gBTKdwAYLTT3zO5mhLgqpGO1F
OjXkVUzjeKpq8w77lnAZVxX4MEdpN6dBM6jQhXXDgP0xyKBj0D/urx2QRoC3+eE9qmZdduEOcp39
kiN+tqfkXZaC+woMEz7IUIGzpl5wXgd7SvzlbIIcrw96WTcM1zNwYJJCLMJQ+tsythq+Ir13Sxuh
qeBvSdidxOLpjnoZWNwWne6tO2BnetlBdR0kYTeT4I+MWGp1a3TNR6KwpT7duvZpT/PD8/dxEBie
PSvecBSSARYWSmdcpx04lGgLOO8GyajiCjoherNIqXK6zN52x1HlC6j39RKMxrgeK+x+pXB3iW1w
gBTi8Q3ArlWVBenLGDcVSv1gJ27aNA7AZFFns90fNcOYH45v2n71t5j9A9s3iXcYYi9KM7bTpUsZ
qkVkHyPcBtu1N9J+uddNADvQabHIcnGJLCxcXSdRaTF66jUIwmileM4OlN3xyttpGtuXP7ykl+jc
4iHDCf7OwD+t5y4SF37s2Su/EEhw1vqMz1t1V4/4l1JaY2A4s1F6TXHDu8tskz+AZWdtYL2BZorT
n4wM5zVSqmGZhe0cEygi0jo2kH0pAE0X7ZF6u8w5jKCtuI8iYdMcZB4gLXoSOeagKTniYMAjpfki
F2UKBatePFRjXYN+B0ClmsfioQRxP8ha/OWkwD67rPkATcMw9Da17b73pjhW01Ay/W289qBODwV2
aweaNKgdaLyu0r9KOxOYe6Vdn/CrtDNnuemI5kS9k86MUy+y43AW4De/9tK3iZrCY5/H/s2Zvmt4
q6UneSxiTy0LNzAejWj8192o2LtNftz94Wck0HJXbaO2bZHyo1A+SHf0hxY4iPuxUuODM3T8WPVj
BlVDfDgb0H1znF4+2enDHP7ylwm4QKehlK65rlwPASKQmBynVrDjyDp3BUl4viDbteNvTcQSWL2g
cdduXkzuqhNQyP6jw9LzZ1hxV53PIfFlWOKGLnmZPaJ+1QPi8ZeJ7sDrFizBKZ+tS9LLJGOVtKBN
cX1QoP3uHQuA3TP329XMxyi+PiH3yvcneA6wW5o1LliySGRrGnF1do38IZL53jDAsonqpWRR5yrZ
dFD5hJacz/bdZNYXU2d6DZEHR7MHxEBnerHStvctYk6QWaih26o9qCNv7b2FGrJ5EMqL+1ULcbPR
msIL5Ei7hZEF1ZeuQjrSYbk45uFQvUCPbLY3I1SKIEhkr+u0qb9U2KtaVlne8yIEW1E+Amms7YMe
jgqo6Dq8huTqQ+T2zxC5KFfQ3ksfpIlwC92RTWrbqG109//jZ5QILxQmuKaVEtYy4BPo9vUbzdlO
w9i92kyMx9EEZpmsaZZbSyXxRqkEh37Fup9Agh1AhMcAQd6maRNrS0IXk8cvjlWa92mu0tu4Zf+Q
mbz82De3hW2Pr9rLDLwtz4GHKQ37AXvN4mg5eAkgH+88kK0UYqVQ5HjHHeiTJBBqXnlAXW/JgwbY
I8KdWgD2gWx6wOCCvXWOA/gsigHiS9dg7RYvgEs3+3Bo2Fro0JcHu9M5n+0ljkVv2v9vdjllUJ+t
w4VQor+khfQ3KRvKdVmI/AmUhXwHXcpgKcIuf5KiQdGyF3kLI0AzmUIEJSrQY5KzxcHnM+TyQp1p
lUz3KUjIImydJHS2VnlUskfWy/hOep3cDanrmwjDud2hwmKZLaQVhXubby2nbYd/qMMoQXd1zJnq
DrM7ZPugNwMRKqCnarCwTJW62HHZv3QrV9nyxTTaDoJTKltQM6p6zTBpQAZW90KVtIK4AkpZqJkr
KJhFjnxAZjq483v3TGb8dcFQFAHkXqUNpvShgpZDCGZHvZ41voX22G3SDOe763KL6Eg2LmJESKAF
8GkZptX2uviGaq2Lej85UJ8gBRZ0TpB5mddqGsgQg45BhnSywe6OM6QlN4POsuW96u7jKdx0vYhu
yNSbPvSORfMP9ZHpOuhq+31Qp6b6aPXyH/L/vw6Ke6DFwPaAH61vfcRJPXUTJBGgHlUref1tbKKj
kWC3+VCEXflYpOFPS++6aq+JFz42k2fQCfK56f7epN6rMyJW7fnalCkqzqwsqleBsQ9tXVmsuD/d
ohVRnfHw1xb3imIhM7e+BySELZ1csDufWeMGstLNCURww0G2EMsJPL+9QXyZrwwAJp6mGkIaY1k3
3/xa7FsLeNtFCTg3+AkgFJrzb1DeEa8u89gyRbptnnIwNO2jV7xPKScAlnrpvE+JkvJThM9u3LXy
1SjZAGpG3I2owVtA50C+Fi2eSXdS2/7qV/IJNLEBCEuXqsvFhrTBQoRVzq4HiosaxMlrajZ9A6Fw
KHKSUhhphlU5884fdpIWcxHAwGKcJtgLnv0CssEL3Ngh1p8FpDrmm89d/4uPCcDPYZhivol63q/E
5IX7OAjGVw9y1r0sq+fWKpNzBobohYKuxyu5xXFq7MERDJ1N21tUbAh2ScrCrUCx4gqFyfY6lhX+
11U29SteZtD9oPbY2T1oRWx7rSAqBF1Qd1pz09sCy/RP6IzRnnjrAbrqbujuw341kX1yrNmfKO7J
5GjAiIIdq2q0JzuZqPO/2v+YH5/xTz/P7/PTzxkQouNjbsmcTYCqto1luDY+kL8uA4hsR9bf9EUK
3vda+khdFMm3hnthuga2HfGfpgfJiB4w+/ApgdBL4kEVJsFb+t9TXS0f083DE1D6uiqHQrhWQ7BL
R3+K2moZWH62IRtpJ/RgPr3IzFzwgYEXG0sptyNrj9SoOePGpJ/ZC6f1+7MHlvmnuObvC3BSvbvN
MDLtFnRlfwZriPuU/nKbOvWv2X53o+FlGOFf7OLTzyccjKHAdNNVDjTpee3dxW1s3wHtKVE/jA96
aZ6yDswW5NnavNu5LvfBlchwKNH+zRSD6lA04Loln9Fw3EXTAk3HkGOZffQTwL7sfHqCuZrdMxlO
J9BG3JI3TasCvLf4nBwyW3VQHlArdmjkuww6mM9mhZRE6IXRmZqg+ts2eRc/GFCke8hHvhp1jWua
cYaqp7ZcUHOaLL4DGbM592ZKAAijimJHvTSlgODGmZp6yjEDJx9NWYBeJ+uj7uxEIWhRjADBCrFk
FDfRl7bJAROHHNyJYil9VE3QxIujDTWtVMgjM6FZNNSieIyQN3qwszmUQg5NDcrn6/C2rc1l4PVr
q+NQKYyS4E7VKFVjWi20kgNoJ7wOQON+APvDvz2k3x0bhaX+Dw8gpxAW1ymPv8zh4fy+UjGHPjz2
LDlbA4mDkIrLbVwnTbs/JMaGiPRn29wPUn2Q7NcNWGCdwrC2Tm0jK8HAaoo8WH3yqImUydwkhA1h
aoR0ZtMVU/MxiNA65PVhoha5fgxkKEc4iQil1Akrb/osPUJ+0HsANNh78Bh7RhlXcwZJrAfJ8tpf
I76t1tTZeUZwHhGy6nQnmYoiu5RexsBKi9Fp7CRrlNQ3Gxrum62Fk2jzbR6tB0FKYwt4f3xLJtMf
sKkC8fOWfgI1+P1RQA94Qb00B0MOrjDZcEcmWRmoIJJeuqMfAera9cFhrgkAyK+fCKQ/UP0y7snS
mTlUn6ZvYRIPewrAtSDI3U51X80BPBnz7oKF9o466UOGbCxE3xNxRx8wkXYo+/h9eJtX1Uq4DPTN
RervY6wDwO76+y6o80eHJcVjjn0SV6m6iWqOz7jD7KXDRLujTiCkpx0HUcKSBnwMx/sqB4nr6K19
t0wunD8QaIJhEVoB0juBfQd892mNpHIjVfwNNLhf3R76PiAaCfa5gBqjl2XWGwZSPw0cK8NfOQlA
M8XKMBO2dzQE3zLqcYe0uKWhF+0d8sLOIqyabOODtUBCBum1T2MOttMMGYxMK0lpKRdtB7KWfbL/
7o+c4ZkFjej3KF1WgLCmQCroyN8fMcDKi6slj5HQuHZ8ChY2FAn0JFg1ixjv8GEowaUhwzuoeIV3
roUsC7bHwXaAjO0dOAIQ83dR+iX94EQeLEysW9V/nUbHSZZZIFxNH/4j9KSbLB3NDtzoKcmX5qAp
nbqBZp9+Qj0wBG97qHeHA4re9MkO7yUXMn5Rt6dmw8yVACvsU4yTB7Yt/3ajpWJwoKAd5N1f3Wo9
GwGZP9z0OWaejez0UKO32+tDabZ+AKPykEoAJyBMtu2mND1CFyw75pZhb0egEG6ELAFjLy3/oQ8R
uq6ZU35hsfgSC1n9qBPo3aWeEguuAIFuRPmjD+ovoyGKL3ldJJDGSb2HkeHLXBkiu4FAxftTakt9
foprx8kaebAG9MdvNTffWWOgNC2PwGwRR8wnM7QhZ1qZv9lokKbg8CMLEhuBv84Qe3uASEx5cJCy
gTCPYz+QLWpfO2kP99LCchA4kB1uJnBhXf0hfQVIY2til9pYzd18eRm6CaKlpX3rjMo9cL1ZdYHd
2FjpmCCNPbU3SLYroF1/N87i8WTk2jNZ2wfV+v4/ZWqeTLCcXG8815otwa+b33zKJBif465+oz0y
7ZZpozwOEJtvQ3NPdhn4N4L7wD5k05c+guzANbxLYWBttxnEzm032lDlwSifqwhKFZCKsFYx8oyQ
nEumCw9bc0kOTvCcdrW9FAWK1Zs2ypbtZEabKXbsiwHE7XyxAiZOQWuvhzxEeIs6yEVCbmlZ4Eu2
IduA+r+V6cQRhOn69maQoAvpnFRtyqLF368uDQQg2/GATeP4CvZcDxKVjnHodZOxTR0o76UCec3R
8aHeJ7R2tJVP3rJvQeE/eUYBJqzqRzVy403f+Gn1fmOBHzdtIQjiWMguFlZmPdd+161E39o30oK2
QNrE+QEJAzA6hFOwrhhUERIrLJZZBfKdSMvTFfqu94H2BpAHbdNC0i9RprX+zz7kSJckAduJ0N7X
yehO5F+Logtw3OInOnIOpZhumTGdSIYsTdh4q/vohEl9DcOnRR9OP/r+t3HgQwHLvbLfGsgyLEB8
JB4ED/3N6ANjI0FjeGZJEK/7urWeS6P/mpcKauYxePCwq/sOume+UHqQwX4NAvhWnVHQk4BZ0zCf
J6XmQZBVnQc1JQJagJsY4ZAe49oxltkkkyViTukxChVI2qmnC5Px/Za6ptREAMXJpwNXSKAVuqyy
NFAIHlsQXocWWHwKQjBoGHnb3Bt2Ui3LqhVvYy5vPAe1XotBfh1av/uBkqmfwnf8Zy/j4GH2lX2T
emYK3adWHPCXrc7pyNm6tX3vgSXtSxxG20nnj+giyzEAtkagbpzaGUe6OHXUwaIM1Cefj27hi/FA
rc6E4nw3BtOWIEGlgk750CCiNyOENHwIlCx/t7UuGChIlJqcyU99jCXUEc1Hfv9xPqfBHt1PuxP4
N1CeYnrG6hphGWzzESzpwNzoIE1hAxRYOi6oyjQ6Wl9oUAhtp/XVNiXBxTLeahy7D7EfVDglm4bC
3zBazU0lc/dmlHmCyt04QLgAxEmxvlAHmOzCBXcKsf3kjd3yqhmz4Xx1djxN7J1WD5/cIOQer5WT
N+ACfwFBTHBuy8rhiw7xgH3Aw5eKsfAytji3rAC/37gcPGOzC2qupkUShwbeLmO+Ap4IogbX95Ni
WQUy6zW9mDqy22NvX4qsy1dSO1NPmCEDtzBbAASTdnb+4+VHs+eMWyBbRFm6Zjt0NT1ixArUZdKt
ScSH1y4ySiuxgeoDNkMPIQ28T35isEqxIkcntlAexCuP75ktZ9s8Ax+rXQOZNlss8iqH3IRl2bdx
OtU7J+6yfcGd8WaCECQ04pL6i4Lco2dExg9f1ju3ZN5b5+VqSYNyN6l3MrPAPBL04w3HlPOg3HTP
9Eawi26HGJE7DwqBa7sNknHNoNC3yHWlgqsrFehSqXqJoFVw5ra0gKvRR3twbQjQX6H0AISM7344
NYG5pK1q4M0R8ll8DDbLWG6hjwZ5Y6RzboAZVjd5Kuszc6FQ37LchfgOKFDMuBkPZWDeUcvVJroD
b0m2611dnqCH0iTUURhRujErwO+8sCneZwmyrFuxHpHU2PLDeF3YOGiqlIGQ8Poo5Jbw0wBBs6PZ
1JjswiRpLy1IFda+L+M1faNK/bUy4+IBSm7sRK0mDLpzUffg/UMfXYLalGsXiIt1UgbvNlSu3oWl
4c/fRVTVFudq4jfkT19FkMe360jIen2dSIbtLYds8ZnmQXAY9BujlyDIBEqVSvNfWWn8s5WJd+sM
EO9uQ7DWk711HW9pNRY7NlGhnlgitt3oW18yaUHJumjGLbmlSKFnFg72zTSww3+admJGtXAlaLho
2jyUxYETLLAxer5D1WC4zp2p2xALGTUTxNY/NYVuEmWZ2dTh+tobSgQlzOJnhGXhaYCm0KFN8VtS
0xaIlpeuj0IE3Zs4miNSVMAl6qaZAHvYapp+aiJlEJ/TqkvnZjRK8xxVxo95JmQ8LklUfKVW1DrO
ZejMZ2+apqeuaLsbAzpi1CcsLm6bLLhQnwJy8bYZOTgD8EQwatR32GDtQhCsPMXGZABTNG6oLx+Y
de+CMJDG9U7fPIxdvKS+aoriRzf/WeGTt5UJsO59WAwPMi9S0HJlw9HV5E6ADfNdwuwKWjrgi5pd
UE1Tc8e5o1ZSZAwYwNjaUHOwgOEu0uBCLRpUYIO+QIBgOFKTpvT8/s5Lk8dR055kQ5PeGzpqW1TC
3mKDMUDuRlR7hdr9C7kgKSMu0KDYXwd0eWtuUQgABIWehC59HrfzJFFeD3sO6PICDBMBUtmVu0jq
AGjmyraNBTMcAZGtNljZ/RTeVlkZ3qJaMtvFkDdamORTM5TZFVV/oV66kPN4KILIvZ2d0gYvlwaf
gXneNABTkumk0e466PqsQj/GSkBhG6SFs0LBFTAkQWSyo4M/zsdeIJcx0NrU/rT6q3jM1r2HIHjV
mdukz4adi2qhh0g4/4hkyr8XZoDMgVc+5aBL+5tD2nhPwVhWswMW3mFXjTh06RkyHJbuPfDILGIX
mvaFFVVnLzP4C2s3U5jHL1Wt6ouKI+C0tbkvpNimAI5vkIziL9dB703s1hNEsqapPM4ro2IBviOx
KFHeB3mkT5c+BOBNDCNUftHR6LWV7iDz7l1w4Im5ClZkCRjDPicty22YFVDDc+wAsq5Zu3Zaljy1
ObaCcRd1/5SIVRnMtn+2SGNV3ph8cToENTLgs3HS7nE8xPb7YFUNiu308BBiN/PwyTebJ6Q8hnWS
YbffaCyEq/ERbWNjufT6C7U8E2wKU5e2S2u0gO/Qvb0v33ujCOXytVMCMaWHfowPfFVszAAMpjEo
rBELQCH8oGtUMg5aFXxBHpC398EVhbPA4DHzrZeP1B+C223FeDAdaWCmB3ZU3DKpxzqLx4Onyyrq
zi8ujr6jZuSG+J6Gw8maoLUNFg7wM9alPJEbeUxGVG67HmSxe4CP+qXv5DUynqMx1waEWVIuYsuU
t9bgVxdgXwygWZE6dWVV4vNZaXHSXyN4lAZ3IAQEh3lmf/davz3S4tQ3cXCBDNq2E1jplw2Lhg2Y
9JrVdaunB7gy645kkqDp25g+B0ga4dE2cdVbmFV7EO8YPyzHOkG4dPrSgllg6aHe/wa8WcbO6c1h
h/JSoDb1IM9B3WJi1vtJifJmCu1ikY6FOGe6KjWNAY+WkASaWx92p3WKdpXL/FBwcCleSWYAC4Wu
j9F7YFc1iwN1ZPh4rcvMRo6fhVBy7c3xXIMh7aX/WUmrf4mYisCRC1a0oA74Swv+r01iSbUhJ7C2
vo9hbm2/WN/tKNvJuojv+pqLB5ZzAOMzE/RVTRI/ZG3ZnPDG+UKdkxDVGRTV50K52YmPabaCMi4E
FnUz6LECLuiWLqGR4BWme0aVoseDcKcW6nHXZBycb4DEZXf26NWXDPjRRTcE5qtolLEqa1bsqZki
YwF1TPmUWvoIBpztQoAZ5jVMagVshenvPeEnR1SduktshxZ92rbPUx6Js2mMAQh0AQOAkGy3Mko/
OpS6qd1a7WZGtTgjXglNtKhBMgworBWobMSBmh9ulp4NYDFwoxGoYGq+obIDDFtV+TVwEVPXEfPE
bCSQVr1/UUFRnlAR564+PJCSQAlAIuXS1R5hB0p58oAmUfk1qt/nIA8DinPgIgJHMl5I5n2HZNp6
qlEDosraukcpvXWftcGmQZTyhjzyOOFAHARqgegUeHa9xJ0WeNuMe3K2OQqz27EB5gpDaUSj50Q4
slnbpZzyZeUaGzU4Xxg0tfYp6JgWnWaGcaawOlITIjX8yenb92akxngTo1R5perW3VUFBMPorO7i
t961pYxXdJCnXmrSaf3qbHcyPCKokywoq9XZHaiCk2LYxI1vAKSc94fW5v7RBGprzo6lISi5FDKs
NIDslDprRhVvR2CA5pmuA/6cE5EiqBKuUoFtD8sAdBP5kN4GKVY0NXl3dVjABAzBUTH/7WoaEheS
CHYul1GX9cnSE3m7Sowu3cztKpo0Z3nM93PbCrH41mVxoSnK3E1vR9XjfKgHA283z5+hxBYkdeqQ
xcc8kukJu533y+QnAPv82RZlNRzz5kh2GtGFAQeNqklUM/ziabD5NIQQDPZQS8lDgy3I5ugO/PvL
ZQFQ1PpKA0J3CKMjjQqknYjzh8kZnUfVAiYzxjd9aziPZOHGtAd9RH/batPAzXqRVL13JI8CGYlV
00IJrTEaFzsqlEq2NTikaKiAlOwBxVjBgpooibUu/+VJHq/72xgQlwZZ+KDPHFRKT3V+7PQlVhzt
fhQ5MENTfqQ76i7tXoGcmCvwNn6Micid+smzmirw+fx5S/1GM9RrSGnFWzuL0hXphu9zXR1W4XOy
Yo0pzz0A+Gcny9JVZjJ+VG75ow3T/mTJ/v0SJXZ/Ipvrg1/PsbMjdU7aowdbA+JoHy7Uo1BBB0pn
8Krlxt01TTUNnjiaY/2l/agst5FmIBOlqehidKCo1F7UIlcaOIluHjhntH7NdZ3+97nI/vHE61zs
1xNpZlYU/IhabLw+8TKqU1TeEoLX/2jiuMOekg6vlWsvthOfm9SLhLjIWHO2HUOeFWvDPZa2Q8cS
IHbINt/6AKjsE8s6kI0uhVuhnllfUGYAktIX0eEEAd6u1hufDMDv/cR4qbq6/FZw/8XHB+EbqKDn
G+BJ55vfusxQec+Qyjjo7kKP/C9T/L/7QAIMVV7g7147veOcauXaCyJ6yEUmNg10amd2CO5B2aWq
TOfS4Vd+Zv5jPDH+8rdBoc+amR3i34NUUvGXiNvxSRYovuxzQ93SpYu9DFqZy6tlQiDu1o31hjwV
WvTV1GyWRWVtrRhnVFda46ehWb80wroM5ykHC1wdptJBCf0EHdO7rUNhbdMQRLBks5GhXDSdV4Aa
tKjWA2rq96HXZs+jMW2LmgHUqu0mT4OrXUblu90DY9u+Br7u2SlxhvywX/1/t5c16tcoezUnvnT2
CpSX0GQe52RZDdraUx80j9f8WTawejs4vlpe82cSKUxEYWN/c02K9Xb0JYtsdSTTbBfLMkRFGeXc
JiNMT4JXj9dH93jhbOtajMvrNE04fJ6aOkYrm6emiUxQOd/2LltOFioEW3dCYDADJOWSVa67NJo2
Rx2ACi9zD95Q4x51LU+5tpFfw0IoKAJBsqUZ5rE0wccsEuw+KGjSk35csD2dZ7qarnPWcbrFeuMd
qRM4sPvEyfrTgDL+lco97Lj1RmbeeWDhq0YbqVlt8sEzvSuzEVRduknbFaeIkGuTYXokm+uD4ACg
8BvqnN30vC5S4ZurrWA/r9Mao/95WhoUGAhmJbJNcY7CNoimHcBoTZ106T6mDVscFcYKuyrVGc6+
6rCzo/2MHwEHQU3az1DT9QeJQiSkJq5N6kUtG74v6cmPcOoZUEG8DdX0NehwJIo8cziBUBx7PGp7
2kh3dInDAhKxabOloSFY1rFs6CHUvs4QliD450Nz/4d9nvnTQ8YsiBeeX8gNQhzDXnnRA7MH882D
EGsQOvH3vE+GZaMS/wLB3+4EGg+UE45l8NWqz+TgQJV4WXrglK9VVZ0L6IisqMPdcmhMfYOyc71y
axmfAxHlFzEBe4DUVvzdZY9DZU1fOYrSV9CxLfS2OdwiRYzYQwvhTqy541tu2u0iTnl0WxSufaEO
HAFQW6E7DJTYzR2VAf7lkKGOQtUHzxKgVnQ0BEq18p5ssnOAshuH8b5GZHDDI0PehJlgN1Zj3rV6
U5sglUQt2RliY4AxH4rAEHmMPI8dEFXZU1HLtdCFmlB3dg4gP587yZ/sdBmRWjo4sbv7066nBTu0
cSitbvfJX9vpAelkiCMKcubOP4ajehf5Y1POP9613obcAIksjlOVba/TMmDqz4kvl7XRqrPrIqGj
gMm/GUIs1yg0i+/bNADst4Rig2qCYmnZVvXitQ3K+GSTvfk+UABSFt+DFORJhdv/7O1ilaa5B/3Q
eySDEpxSsnZZBTz8idQZYNxZ+k3F/6BGr36y+35cC7waT7VZlEcL2dXN5NvYVIJ8YBHlfveds2hp
TFn+Exzcz70z2i+BoRDcR+T94hqmuS9tlO57OJPdJYU/LGVnWm+jPeyla2U/TW869GNQvwG0CYEu
sB96fbsQcpgeTFYk29Cu00PttemN7YtoZQWDfAOSfjtWafbDHMVrnyXj8yDViNOnVZwCq7dP+GaX
a2/wyhevRzhQu/Ju2seeL451EzvLKkp6UGA77TH2remha60H8HQ4b9BohppTaHcn6IdV96Bp+0Z2
/DKIygy1PBegrbtrWgEgdeyvjADFdSDAjC5GXsTn2hI47HM+fGuctZvExXeAayCTpR1Y645b1FCK
dcLS4hbFL8VtGaLACwGHCvF6J7+1oL3mL6ocP/GU3ZAJNVwGMtMy4GKhjHIXGV2ykRr0gX+1ccf8
LF4gbCwPXK97c0eIaoEpLG+pJdywPOdMnK+DshKr/ihikHh+TFQgYbzClynZGAQRwYb6fWLy8YTV
LnK/+U5kb5Pm46zSfjx2+aJwNOXbTPw2X8mHLp/alYqmYwusa2/5B0jYLBwXLB5lxi8zZmGCNAaC
A8mGMA5RwdozCjSeqZNMrrDOjA/v/i0Q7kiTRc7RaHxnSXQUdtm8lrFt3TMEzU5/sQ918dmesO7V
ydp3/xoAoCWxV+Bz8xqECbtXEaqp5khWEQ7tO78rkiAnzwU3KGESqFQtB/9C13TgngjtW/xhyqcB
kky7DiXcm27k1uuEF2/Ue+IbljDQp7SpcRp7Z7qBSrUPogwUJOuRyOmWT0qPbEsEhiK3mkeSgxOi
CIxGciAqbvoEouPer5H0TNMDRJFGOsI3X1uAj8gBOz3UXkTrPGrseyDEkw3+GcFJpjH4hiFeveMt
r5AXEBxq4b0JPWoOelXO0u+QLtqMlTdFqEkUa3B0Wd8TG5WFQMwmz85kylXAJLspZWRsh2noDm7d
jSfk2SE+7pX1fY3XPMrzhuILthGPYQpw70LcT30DxrDKq7SqiP2lNcxi+befber5v362qDI//Wyx
YUBkV9d+UemWUG2+bLnoDnNxlm4CNd8dqOyrZcY96kjafSXTVC4QWQWFHIXr/Mar1zwGY8BsdJG2
XftKGAuksQucWjtvoyBmthQqxF+djG0ZY42OnNOkVbyUvhS96W3aCGLnXqW2XHnFwQAk5CzdXp3p
ji59UoKhLHTd1bWjrsNvcWuGi7zx1IYnEd/7XiXu/VGXtI2g+gXy5IQSz+qFPEabM+Q3+ROqf+QS
euzRQeFVwq9p/U8x/vmWnCY4UQrAS2JnI5XAsR9sdCOCu47nowYlzNa1hhW3vO0WVgdk4ABY0KPr
ACJtp9MruYUmaE6dqkIEbsBZI4677tJptyFCLZ8e/jc3hW/+tgAUETJWXv/U5PkWpdzI6+Gbt2GO
mLa5bsqsWibQDXlJi9o8pMyF7LgxmV9MR/0Yk8C/RaJZ3YBNGxXr2p9bgbtsew+ZKz1t3hdb8h8T
733aEnHj3ZSjsh3U2mDY3fjAjC2RXYz3dLSlZmUmyX4++OpeVGzEn5qIZcb7pDaRia5RXeoTcDWK
nWFhWYOzDorAPDmEdsUiMbgblGfcvj8R6jTHqEOcJptYd0KRCeglchBVnyDQGbJNVKGovPSU3FA/
XQwv/pq4FduqgvWoYcElLqLhXLZ1iVL+zAGDjO+qBRnjsn334W7fL6u2RfZXe1NH70UK/JdQWkgr
JG+htd6fexkCTAh9qWVXQqJRpkDzI3WPW+y8ug0Y37qFj9CkWpCx0T105wMpsy9r7+ZqrywG6o+5
t+crqwLQUGFn4GAZP7b0RcNXSJy71MZ3jm6F/1DxLIHCGeLmdEGOKpMI6f5qd+AXKsDrT5ZPI6k9
pbEFzfIlzXUdAyEhhOL1heUeX9sqc7ML6MG6jQku8Etlhfxs9k+WhnvRhcx0NwnJl24yFusYOxUP
Z5DQP01RviSXlGxjUDTQ7xH2+jpDE5tPOJ0I0PT5fbEwoEp2CPSF7qLU6QowKbgw4jwXrMnaTY0N
+K72cv6Hsi9tjlTXtvwrL+7nJlqAEOJFv/6Q82yn0y6X6wvhKlcxIyYx/fpe7PQ56RruudEnThBI
2hIUToS0915ruRxK5/WwIRuq4o76qzcNeSuTDRWVyhw+v7UI01ULU0BQsuoQMOry6P0QwxtZAS+P
ctrLEoRDwfdrXUotZO5Urlq1mfGDPJAfnJRJFEHlJwR5eoNs9gP2jh+9mb84N6mzdIInIzI+IQva
PloG+AE7OxygFD/Ex3JIc3AvaeMMEJo1L5vQgo8nDWZgjMzf+iBZIkkxR+5HBOEaxw+/67j8qgLR
fK4GxO0NEbIHLHgkuCdrhr+jSrb4aLVgwamA5neTpcDHFe+Dk+NZxN1wuJ4atjZ2ZoU1VZ6UQBJN
LXQQHTKzBtDi9dgNNpEF0B7oMF6QeHmGWGd1kWPhHQAWrOZUb2iQL6oqLO8S3x7vPafH+mXqEIIr
ABEj5ew58MWPUkFOt2P5U6DGataDke9Ah6EzsgObDrc6KupO13MntVZqREJ4l9fHWgTqyUMW7EMt
/TmzqhB5LYtK5OmT0zfqCZ5XpDcW+oEMA5WekCUl76hUxdVbn5fDdRDo1YFWNQ3xHk5jqmlDi4mo
21IxHZ1xgVwgvqZiIwuEB+HgXlFxiPwau7FKLuzpouAKjbaIbthzakUk3tiVCvQW1CpFGx2bBitU
amW9Vd3BZXCmRixdo1nhDGyTGYY9gm05qQDIqHYNFgdwJWWJf8Rvyz/SmdEVn8GX3W0sUznjzCr9
Fg74AUzwZoaNYQZl5umMDgFUAXZ+hMOt+Ce7WzfqQSbU7Vb8/x/qdslfhvrlDm7X+MWOGty609vW
vPghRJYNqISoGZ3eDiD+cBbKLvoZhBLS/a3BjUBJX6rsry5UvjXLacRbkc5+vUDaICJpumA5/Odh
wvLvG6Or0J1cK29XpUpRlVzNBDfPo46wd5tu4taFilcTOqUuRRE/Q3mz3Bp2pO4bSEM6CAUd8omx
kw7F4CALxPCL+WDZ73UdncXJyoCo0XGY3gDkRut6VekEWIm/+1IPFSNbrnet461+ZMBujylmIrrq
rWEAvU4nuuSUyxArcx22YpkUkTe/XvHvgeGlAnAbHN4dXTvVOXbJpRkvrkNR51C/pG4X3l2HSrVZ
LMPIKK8mnuGdbJAQrcEwoXdCM727nrlp+372hzoy6SV3U7zY6EeH/O+zW52YhrmNSg23uhIsofOY
440HvZv3ULQuuKlCMKlT0XcS70FbkNDuEusunCxKyKttwsZp59RYcuk9KPhbsrJjx2unTkMpECAe
eL6QIprrOr+Ttn0CTUr5VozOyRCseOPaPYUuTnLUSD+uD26UgpvJY/7WrfonSkinNPRgykWHJ+Ba
f6siC6rPyvEOKPMZG7AhSJ34HgR6/BxHsXvChLSkEh2MEWzOqd28tUOQINLXICOv8Mp6LoUPFgM3
C/ZVyqf9fClemr/Pkth8r6OzNuXiJQyHdMZU5r5cW4M1M71LonVydhwnOYP3WhzqZtxTFcQhknOD
RPw7H3MZVPP6YE5mbXsOQcZ0T1Z0aKp6k9iqO1Kpj+LkXOXqWbk5mDSmkamqr8FZIQwr2N7qWmVX
cxmzZE0m1JDqDKALBRAP1dGYYQk50aDhyeJ21cDV9jrpwUB9Gy+wU2vrmj3ytUyJG47VKPdcNGfq
Rv8k5EWUUCotPoxulqDhja+3cPsnJNhRdmD/Ot2qcr+67z03PNzuTLt+NDNBkwhMKh4Y2dai8meG
IdwP/6rS8pFGaoGuikzo4I3gAKnN2rz+q2hQt/Ugupdlen67LGtyuTFK5K3f/qVt1Ro7JrvPtwcH
Byl4/3W6vd1dnzvenQpeaKzr39Dri8nrOtxdi2PBd2DY6CYwTbd1LYgkGCrrX+O6ebTSLHmMIdm4
cxlDhu5UDz0721DNacQ6HMmfsl41oDLayqzgTxpEd2TEhGXOG8GqY2Q7xsJwVDbTEOC7tL35qWuG
/NhNJVF44wq5ImBOLj3zUom+upcgvWpkYl6oqjVB7RVkQbSnur4Nik0WKTa/dnCs4NKbK19rE0yc
SNHDurqNtzQ4OHGTHbwi5oyK1MHDj8UQZn+mqnaEKzHt22pNgwNtkh1iO/9OjXS7RmTuEcIN7q5X
b+wO2WaRWNJg0k26E+PFiezp4MXxq0pc80ClHsvDte9aLehE8A8ajT44I1NlQY1UpSCROeOV3++o
mIyFvXEjOOvIhG6hAzKOjReqMFxovHjlyDZ0A6D1YLtA99hKYk/VRc8sstvzyF0N1e3uze887zOk
3YclFAGHTdCjGGpjAdIt5GjGnncoqgwKfEBQfwZPIQclbtbsizZC6pp1vla3UODTZQm+EPho5u87
blCoba55erfc/AShj32bF7MPiXp2XENM3LQfDNx2EfjPFL8OWP5V11o9FgiybXQNiR94ab3HyYBC
21gDfuX1FwNOzq+xgwTIpOM/Eju9a9LBetFxM0AP1MrPwo7atSytfueXIoGfImFgDeT9YzJAGTeH
QOe3qTs0SvmPCN3dDM5g/ET9lW+n+GmkDJCECUceSQPMFmYC8Fka9p+gUQEuZ9TfzLoJfZ56LsKI
cKhdzQSw92QGdMT7aMNkdhstir/5RHQAyeMBNN+AdxizbHjL3BDZpZ71DNnhEkmJZrap+yb5VLb8
4BZm+BV4nnReID36pF2LHZU5ILRmD9HXv3t2KcQoqKcSAdK2bZstjDhGgCjI0090lgciuZ51f6j7
k13ATIZ5s0g/xNkMYQ97MINtPkT1rjE2Z7gYzii2FF67trqIki0dowTM5O8YHRnTKGlZb6i+j9NZ
PiKweyraolgL0A88W1lx5bMSqTSXiS2rLbKQIM6bqiufFdbSqI8bEGhbnvFpspfwkwGlhjQFZ1Dg
UbaKzlpOufPzUHjgwS7D5N+Uu3msZ36k/b2XQHYEqTKJOmWjg4CL2S2oAXFCdYqgIWgv4rFfIIfK
39/M/MEJV0OQuvOeA83ZIVFjr7O2fQw7K1+CpaxfXYsjiNi4qHBLlts+6s4cQeCaHqiRDp0LwjCA
us5UotH6xHwfjZvd+2iBbQSrVucNPF7SSmbEmQX5oUMnzepEpZql9Sb2smpORTrAyQtizqA+8dJD
wuZkUYNAbM4nKRGq+8MYV4upw89j/Okqdgnt16IF92Q48OJiJOaeuBl8qJNuEmCtlv30UkCjL5p8
0d1dCdHuC+/GPYP46xKTo7sP6yCcN3LkhzpR9icGuvQrbZ3O1Q4slMUiQNbcZzLz05IfTBaspaVa
gOrFV3pj6hrCFSV8FueGsWbfBK1csCCJvursqErb+9ImoF0dmzHasSzNL1NHaq8SBQ0dC+lCdpSI
bZJiHFFb4i2AwycMm+4roqXdvOVeeJ9I04SY6wiWUVuNEFFO3m0dKLJoyDHmCxPB0xYMveD+4GzR
05mNrWqXawl3Ac6urdOZHb46TQ8VdwmY0HQAKaYO1jUSetdOwxGU1ZiJGiwjwO/vjmsP88y5dBFa
n/jSrn+MsBkWtYDTlf6WadjGZyjLTRpc947HnC8puHYhpth9scaezXUSd9DSC7pNI1pjwxDpvOsA
CZ8jLje+lH1/IA5tLwd7Z6S6L6xMIQcJ/IXRxdljDug9oNs4C6oCsqGYkh+NWL/X3VrpLGesXnZ5
BWYgjokSEI1sR7fsizQ9iLJ6vd7x9E8RBci+yCIL9QaKBfGTlxUHpQzvMQbh0w4zyvQWdsOXqT5l
+FpYYch3wgVVys/1IwIZM2XW5QbTX3/Egr8/jo7ooA/N1TqximhWsh4iBNTihtE4a0onXKtugK6Z
AR0E6U1Oral4q3OTdNggt606t9OhBrE+oheooyI13OpU7dar0rfaOWW5Ub4b9sBnlwt/S/ltt3rD
jcc1Q+7wLCWa1puylWdXZ8TW6mWuMXsEhmnd5YljLKPpLBDD+xnV/akViaWgz0Gu5DrGr2cnETpY
1aNbPFVV/mbDy/gWlfUKjrjui5n5yQL5U8NJSwnPnqnqVZ66Ym7lozHzZWYeJDEikKOYyg48cljn
BDuqooM7eZHpDGEKaLkWI4Rokby6il0NtPIEuKMkLqoDAQD0b2xxhCNHnbxp+s219WKNDdvE3MGU
XBh9suXMwFeiTKCB3tYBh5iOGb/5eCukJZzXwgvjhek42clLmNyHo6qXvc41sN7Ai0PN843X2Y9B
tc2jDKNm7fsq2waZA6W0aTCyGG0orke18wrXfrzw3TFfuEwOG1AIUo46Hbw8L5e+61hLKnYA7z2I
dwNuO2uRZUgXH5rLmPuA9idRtkVMAwBDKDycoQzyXle6R8OPt3koln/SrPBtfGqnxnEKxbt5yBZI
WeyMC7xreApdFBQLwv4nCF1tEOu18AmDyhOIFKtzCGfMtY6K1IDs9mZjzw0XBAgtb60nwMDbHbeK
iZtawn1YQRriVhQgUMRztY+xHSBDWgpvnkwM45Bq/STqKri4TpMe2iHx58ToLf6q18pOD8qe5Jng
gV+CyzeFKGExw2trfgXfhkbOv5Xeu1oM4HrBHyJ1ovbCZAXCoWmqHcJ32zYEo7Ft6fAhNEFerX0E
srA3HL9wBmWeXg/PkIt5r6dEDHBkXuvJfsxjfxkYIzAGTZNseBeFKwQ5ENeTI+ZFxMrBbgNQSJKm
GzPJms9kETYRX8cQ55thsZXNr9TzjcH69R/LRDyPeBlQMo70NpYANVwoaqif0SPV1ccitcLj323p
+ZdR91vrL31vxu00VCkNvR6DcdcNCLpCCr3c9/AArPLKtC85UsIgc5yPb8q/K/rO/26P5Q/bkfJJ
pyZ2lkHvH5AFXl376KwwlvkApBK9b2zg1To2QgXf07QG0tOCp5sOqTfac8Zeb5jpG666AJnENish
7sOBvO5EVkOgeNDvSOybHTQZsDZvsyfOaobfaVeBmyazV6mD5OIoKYsjQPD5EmlP5afKNb8RtNEQ
3zBtJW+3Piwaw4XhOy9a4I9JqDVkGJerW9Gr+3IFeeRwlbpBcHAGQK+c/pmy35VqIU0X+sNJctkd
LI2NTFT65mudXA3s/sJ6c4ZoQYkMEbwSCitMuIV5cSAZmmwqOlORWu0W2E5qxV7ReqLWP/VNRIjI
RZaDQNXIT1gmYF0JAVqr7OW+1AxLzam+qwQIA4bmpdRS2T904soH6NEuwHAbZOcwmAAMOjqAqdvh
33JgiBeg1eB3RgHVv8Fwk6cgVdUSSlLjEZCvdCeKRKzHQtn3dlw489YR4Utr5Q9ZqvgPAPuR3+jp
t7D8q7sbaqRvtIkFIn98K8CP4MEV42UHp2l9ZA/0n+j1p3qL52LtFtVVfcgbrOwe2O59nkMY6SZI
lBVhs3Z0CDLcEYJEtwaz4BD8MO7BYAMmqgJZ+3CuzEon6vZUbAb1XiToIb4OH1uHn4vUGjPAw/5t
XzUiR6fMswWobQ9O7eZbb1pgIRsRimyyzMIjlekwmfhqzLdx4kYHE4tP4jOIdffdd1R4L7qeP7Ax
OREZgp139hppo/GKrIZs/A6UXnCPte3ViqqtwYZVn8JqWrn+PRb4K65WeV2IlZa1vYSHEgnCfcWe
IxvccHiv/XMe1uDjxuR/BEYGMSi/DeF06ezjiFRxiCPW9kOj6mauzLz/HHv2a+u5yXerbNB9ikM5
aYmtEkvehAeh1T5wGATZArzTQQ1ulG5AmKQ1o6NvGq+p4fPrgrJNzOyg4vCVlmm0QZBAuc6k3SY7
Wqx5HL9BgOGLJbF5Ea+X7v30aFT4VEzMX1Tf9BrQjqmed3J+M6V6yHSm+DB45QyEveMaoJns2YW8
eG7K8GvmAwbtgovtFKdhd5IAUCPVoAm/xpAGcBi4Nyw38tc/90zMaLzPM/s5x8rmCAqm/IhVb37E
DiTeOL3xSdpRtLfjaBVYWXlJ07i9F4mLhJYOyqA9fC7zymdsQ61G6zSHIJBfrq1sEG81wB97LI6w
axHcgOQlPGRkSwcQ162cLjfuqBSVnlj867/+9//9P9/6/w6+q3ukkQYq/69cZ/cqypv6f/4l2L/+
q7hWb9/+51/ck7Z0HA4OC8cD+4gQEu3fXh8QBIe1+b/CBnxjUCOyLrxW9aWxFhAgyN7i3A+ATQtK
uG49vrG9iVUBSPqHJhkAw9XafUPoHOHz/FtrLK772KALkz0QK+uEVlid47QbpJo56UmMYbaWxCsH
uVQ+C4cyWl9VBpOo+akMHPEpRCLMbZkRJ068QDQmg0AImInoECT+xzoyLrN0wfAb30GeGNmz08HJ
s/5oT4c+bqqVwqQHRqa/WtNKfwaZfrZxWoYVu5OJCvlIsr2aUF8ypgGgpsBm//zoufX7oxeCC/yy
HAcxaMF/fvSgx1NGV7vi0nTRsEEQOEDWlDkuM26UL1WCoMm0nOhG4KBLyat7shDAPAGqzZAm9mer
KveNXRbKD+N0bKLZsHsNsWJj5zh1+JJGlbWI7aQ7upDE3JcFeDIGxKY+jSB9xuMVb5Mp+KeR4z2Z
Mh9KI0E6HOg1M6vhToexvePcwpwLSIP7H36Xnv3rw+EMXl88HY7UEOEI5+eH08mklEidzy/XRboo
HODyFf+ECIU6Q1G2PQOq/0TTYVTnxoqmPCpOVkjXys9DAa1iK/Re4QPWS+FkOVjTMDGFeQ2xBsdp
Plu6OrrTGhEfxYc8ZurZMQpIBhUdTAfF97V7Hxqqukei/QoBe+eiJjb9Ety2oDtI/D3VgTIsWTcF
+B+plTpUUb9yJl5+eM2gWltFHLg9O5vDORVvRzcHa7+fA/LY++DMsLukmtc+UIRhc4F2vXP5xZab
97WwthLKHb8s7UlhztKOt5saSX5ubAOgkzo4PbD8ZQeTR9+rzssem+kAT2FROTEIwFDIItHOWkAP
d5lX5I+WNquVYY5qSa3Uu+vSa28F8t67q7+RFxZbWrxJPpDLt407zcpms6KG0mLhf/hFcO+nX4TD
mDTxvwPFbBcwZNeeXqcPMxVmFmsAlUxwcfCJgnwc60+dCXplwhlG5SfTq61XWoRxo+0PgeP3JyP0
sEQzKkhBxsmRVGWvKrEkHnuVh6XTyiuKYtZMam8RkgChvVPGEJdJyj11ogYq/tu662ABS/x1XUtk
2Qy2TDduN5p7xqW5pzPeJ3Y5y6MB2VYIFLENl/H21vybzbWCV3r9H+aen6f96WGCAEpwJqRngYjO
Ez8/zCSsmJlmzH9w+3pAKDbzZibwC/dWZHhI+s7MZZt6+YtizpLWumRRVSFQeh3vwHAL4lmEEQsJ
7HFbbGrEGaZ5tppm1w8HgIyOrYaWGwyoGhofcDqZIdxpwZjPq8QEvavFsrPpJdGMnC3UwDLjvQHR
mQheAtC6G1zn87gowGXje+lZIM/ln5+K5/72E7O5yxzXtEC5y7j9y1PBiooHeZOKBwa53KM9CWaA
2iRBCtukckucqIGI40VfnCMxposP1MsKggZEl0x14M8DMFaCSp6olX13QB5cL5pFXcUGuLizek6p
gMoBPQekkIO9M2UMxsHa1YX7fLOqBbLTXAbpxm5yDRV+DFKMyAg2VNRTXSeBUAoH+7c6sismV9PV
eLKjuqGWWGpz46Wa6L1nbjDyC6Zh6IpYQQymLlFuqSUqobHlV5DhotYP1h6vawjkcu8Qamv6CQxf
8HMqVrFVj5vcQaLKVM9ULzBHwKkI1hTs+EHYL5GM78hZW3v9xZoAJAWAyAjdYqc0laa2boCCUtrA
LQeJsDDIQe/cmf4W4t7FSTcRaObHxt/LzP2c5rp5oCqFT9ciRQxjRUVqMFNAqJj5+s+/Ecv57dXx
oLfhmRAX8ByOXfjU/mEeGjyGz91glw9haE5e5/w5rqvoa94h6dDvBbtH5CdCeh4SgMGvF34twIiB
+L7/UiCstIJuKlgyXBE9/tzTq1qGDcxw8DIjAsYVXCyiiyv4pEBXS0UZjcuw0OOlDV2wigT5KpoU
8QplqCNoYpFqOhWxw2g20p1YbqZiVoF8tJROv6EigEbvQ1IRUsjLCKlmS2njV06IoMi36mU0iuYD
9BpocayMquoKHIKjatymHFC3K/TayUAkASUw8wq9htqcuvNt5wP0ugj6eqm7TF8vQdcZAMxB3reV
uC+W5eqzsLzgLmmBf+0B4nmxtQWlcMayAzIU3EczKLd+WJgvYBVpVphT/TWZxTH4zwvEurpGIt+p
xQ6C6gVvXm/D2sEID/DUnYYttArgii8OteYj8kYh3TiUbfgIznWO/Bx46yq33g41IgKAFbhzsF9E
b1g+5bNsLP2npB2thW/06V2O3NCNVq21pZGcBhHA20gdy4IHr+gBToZOVuv3cwuicXBOA5sspwPV
O1UzLGvH1nNTjO911EB2PXrZjNnXMWS0hohVfScDeFByrrMvIIDfkTJkEzd7px+9FyQxinnsDiHw
E5BPdZvK3PQRHPamZdu4A5l9kVG9q/38CWCG5I5hOjwP2BhB8wIC145qHxHnCiBnF6hHlY01ZAKK
dk1FUaZ6W7dIHKciRJjt+7pmq1jb6gwPu7lQLHUfrFKld6x01+bQuw9U1Ud+s/Atf1zZU53FyxrK
HVdzv0vzk1XkW3LWQjQI7Iap2JLDKKQI2VTX9C5yo1sGQDgWSxLUbS9Gbp6jyoFTT9Vb26/KH62V
vNrxKIF5rf05tun8vjTtes3T2kA+0Ai6BqA4V0Wk1cOfxkmTbZ8V5RoOi3ZZtpDEy6PioZjQKEiD
hEryBETJDQXRxjrN8Uqhjg4OhAPIVoyYpWRUIibfD5+lUotxUMNTnACgIUthItaCHTtWtxwADYUP
6URu6KTFAsCiftdVTYUIXNd2ybGOVTmvTeadwU8arm1ZRFCcUcMhseCdR0qiexEWAgVChfIrMFXL
NAv4j0B7+7ZBRIa6Ix3AO/MgjNZIaBpX/zwT2r9+LbFq4Mxm+DAI0zQxp/w8EcINVTZWb7QQjDfh
Yu18hJcIMgC6qXsv1OYGVGHwiFBdC+2osGkfx0aUELwBS75wC/MctznWA12ZfVP4VSK5jD/fLJDD
HyBQ7Ucbd6JYIZ4VDZJV7H9ab0mkKnoSsKUzSDhCGHce1HV2XUfYyD6eaz4kJx021j01MERA7v/5
MZi/rkunx+AwrBum/4SgHfaH74Hb98jzlkyf3nPaXW9CkuKVZ1A+BokX3AC2NYIv8/bSp4G94L1d
/joZUI8iRZI/vf1hAT47RMri+T/fMjd/Wee4pjSlxF9OYvLgv+08gTQ1ITQYxafrgn703QpM6EH0
BT7hdHLKg20nWZeez9Z/VdM3vjKRSvV7dQDexms1s3X0BVIbN+s6btyFE5U5OJqW5ObMXC96shxw
uah0OYQ1iIMR8ljkiRk+GEH5fgYhBL7oNGAeeWDyxTCd3exySOT9h+24aSN28vNzcZglXayLbQuO
Ai7lr84QBnFY5UZhvU51wncaqtNzJJwgEapzgs9R5oFJDfnL0q0AuON9BOAP6pFI4q5A6Yc4ZpSH
nz0Q7UIzxxEnE67rpwzhNTLLlZPvgxC7dyoqB+zGddwxcANGWHT1TbFD4OUrcnbiH1lxwtoDE1se
2Ahs+PJlYqydw8GkH7ifNquMleWhSVt3h1hkt24qPt4D4hssMCNYz9M4beNHP8bxfRzLAGGgQEyq
KE5mEGIeAhFhe0K+9lEGidpZ+JGYk5dBg8go0MfReKpA33AiK6qm4qDLcQMQ7SvVUxU10mFoS39h
YvU4v16BKutpyNrs25nO82BNdR8uJt1mrYe43n+oy9o8OzSsXDhdCdlC6kKXcoAhWltplX2sIxvD
qdQkpdVi3/v7XUPRGFsLybw1PtjlNmAg00sBQIIYoAmYn0zzBUBjlnOICwte38T0wbamjXZPZSVV
MG8CM8IiaVimfi0gzjUmwxw8vJiYRJNdXB26x5H7d4KHKE1VOvXNWd0wB5ITToYwQMD3Bs9+3Cw6
h/0Al7KLGYInWHagJ+I57rZxodZLY3jTQODfBvZdO0ey4GmZbOBihR9zaqQ6O+FLeEDC++uVMm9Y
ZcMwLq5jRFg4xWN851brqE5AODb1s2qZL03PdJfXEZRfnm3IJN4Gdc0xWgAvWKxpVD4W/ilKg510
mKPmQJVB2KDwh03KrtdpAp8foADyTOY0To/o8KwBH+OOin4o+QT+QHrgdAt0KAPQMqTCOlCvQAbG
pirwN6G7ojrbQlY7QqYnso94BI4H3wwX9GyG3v9iqzo6SFCM3VVlu7JCzh/AF8gf7BGMSpAl8JaN
cMJ83kPIHsIf2ZlMEKq2gYSCqGVkWWppxbxZey1IaSEZn3ZpuupHHm25YRWf0tHHd8xNX5FIVy9E
o6w9xCv7B6Ntv5qln7wivQZfpLwxTzLwkjsscsSMGnLR/2hL1zhHvkoOY92kC7oAHKx7OWXFqXY4
gfENbOg9/hR0kdR/VAAbg8SzT9dp0XnrmhvFZyg4zwdW+SsrrYFQ9BANMJp9F5dwYWv4lOaYXeKt
mbgMUF08Mjiw2KzoI1bOfUxivhnkZ2o1RdQuBDaQayqGhoe0GOh3Xoeq8BsusdU/SU+zC3QVopVv
wR9ExTKv2B2QcZurbdMD5gvGebXya/sbjeYWrrGGVqszx2bOvFgGQhuZvae2a02OhPoMiVPXW5VG
k++w9IVix3TndoplOrgogD6pIYgFt977PU+utRgxnzXdh1aMH2yev99zJ+QdslLz6z1PP4cVIPJq
SVdNHSRCj66LgOx0gelA9w23ZXe9r3+6Z+rU18Zv9xwkFXjfEb65a/J+1RmJs9aVty0Q4gGUSRfI
DzBafKHodEh1hexHuNaLyHU2HrVIQwH0lqdQB7taNsAGxI4MIP41pRdMY3RIzF35kXxO7BB6xFTH
wFIZHuj0Wlu0FpshY8vPjWQRRvgA2MklrkvAAiqQhQG0nF4A30svZQZhw847kwFiz/aSAZGzpGLB
EusBncmQukBISi66sMtXVFdLxBx1NIei5rBVbTp/74Zx67BBeocuQd9stekFMvfN3WCK9c0iKweN
f6ZWGxpLj413xBOBrntZFHuyo65V0EPVi/X1lurynnWHgccvYznqrbTLdAEHYbzmTe/sWJJnx6Cv
sODrF35ebGWioJLE8myWhsXwPRxXae7WP4Z0/IaNmPVJKvio48rPkVoM/rSx5tifWE1w7n3QkeSt
lX2xTImQIzoh7xIL5sZ6jR0bfO7NmD3QlftBObs47sUWDHPrQgqw1Fiju2/i8LvdWSWibQY4EoV0
jhG+GiteBCZAWVBeHpLSmzMfoXOjXpYc/A4pgvWvMmAnMDFPUTRs/mWPhxwj3hxGlnozdPCthEDo
Z9GzZM67wb/UoDlcgM2fAT0wvl8bYPBi98t1Ix3IM9Lqgb4Kw+4Tkk2BkzURmP7pelB6BixM1cXK
GwoQYYNEe1WBSmLhp1BiyVsT67ahNV+B75r5rVW/eDUQ2yHIxzYMW+JPHhe7MptGrTxzLkfo5dh9
a97lUYKQAPWES8sPy+Hie2axc6FJvKQOWb4erVh+AUIhhc5KV2+R7S0fR0/cU/soYrgGzbI7hQW8
vADJQTZ7ulLmBeCL4u4jXrtm27MwWZVW5X/xq9W1oy3bpaVHtTMZHCXQivt8vREkX86MHA8uwbry
aCEMMFfTgMh/2alI559GGQ4bC4jiVdZo/ZIUw4wMDBswL0jAZXtw+JQPnoSGEV2qdoABrrFquA8Q
Sj8IECkuqMFw6pWHWfNZS5uvJRgv12HSG8+K4y8/XRNMaeViDGWKSCASRyC1W14fl4I+9wxpE8GD
MCB04k9atNSjipE4An/ESzOKYN2PRbWBmMXwaVSQ65gedJIBng8exewoRsNDJldszUZ8kp4Q83gq
BwhBRAhLb1SQQH3qGj9FENUBBB9uEYEI2MQnQg1m4F6MHhqP09e0MmLnoZgOMsXarrRjY0mfz8hr
0SC/haKvrx/UIovGtQJ9zJw6kVWLJNABy8kjlUSvPYg3dPgMK2Wtscw1dwDizFwkVzyl3DDOSVDs
Tb8NnntX4eEAM3h1aVWViWwZlvVLahVZkC4MRIC25MNCQuKPtJDsRKVpRAvB+Kd8GhEsZ+DnhhvM
KXHdvzDHaQjZQmALDkhhlAfttFidtmVvbTpX31lTAyBTwCJ9aDb6YoNJX2zHIoYUGtJ75MF3rL9O
h1BArGXs3wLzS8cDcEbrNoMvxbOTeeiGzVziG7kubcaTOVT91lYr7VMN2MLDWLHwaGfs7t04NxA3
6nW2uJYtuJ0A9CsbCKZMg9U55CxZfE4jL31AhBV+49D7rkWKNkvLbGk1NX5mdKGaq2+6aMwlEprZ
EmmzNgidRPycBoZYZoanoI+CYtmB2dsPk+JAxd62NkhlwipK+c4lH4ulGvLkOQgrOMQnbSgspJNn
kO7LdcX899Y47ZMFiH+GLbW2zH3lKqzuqKsRLEebIfE9LYt77OGf6DpZzssd3VQ2jQ/k8Z9viloz
OLHopgwQRWKxkJRrfxjZgZIFr2mDU/H/UXZeO3IjWZh+IgL05pbpfXlV6YZodasZ9N4+/X6M1HQK
vYPB7g3BcExLRsQ5v8nJo/oBO5k751x2ubPRfwMYhkpAnHbp5EhO+uNC907ymtHSycqyeV214Waa
xxXolvgVOMH8bgCaTlpIprKkDgVLNES9ZcnVjIMxq8m9lJbT2QiL4Um2Ba13Q/bJvcmSHqqvFQqF
9xLgvG/d6GhX2ZaH2Q9NWNFdfFrFqJwQuzlc7i+h1qnPvRGcpcQ0Op21n3sTuILlzQVdAfVdS92T
bM2Z530tMwn3y1ZsxLmnUgCbXai+246XrjL10tp1ciDDUrzNthPvEkXV1rIYpmp7cevg01HtiH8x
dpfhhGiVbFRbXqowGu+YN0rxNiZ9sc1jIr2ydQiM7NxMPNHuY1vkNtz0TXbNchSvifeycF9eVHRD
v8E4ICWJy4U8iPxHQORpPTTX1EChPk0ybU2atrlaFXaxYDs4jQWp+gnh/+29shIeTbhbPMVZbx70
MJ9wFluuoYInyIzssx7EYZyBOqOxl79q3pBdq0hcVZzkCzCHMxs2zcCVZmm1oqY9BRPApSCrildZ
h1/SdyvTwfMsVZE34D2+bIQmeYFJA/yuFw1PX8aPGgicQOARKItyhF5uRdKrL7JGE6z1JitNtrJN
TMnw1PXTvbvsMYz4Jnellexl0SV6hv57/zI743cUV9qzrG4V0HH8QfujLIZNZUJYAXUui/Iw1Pqb
0abpRb6SN4PSj5i9YL7wRuVBtdZYOKz5o6RPgzmqG0Pt+g1Pmmqbt4WzlgP7QlNehp/3T9tU3rye
4CyD7uIqc2zotySNd7qY8lfZ3crJ7+nqrP96+25osgeyvnkJtkUraIfQusMVBkEIRDuG8ZQ4C8BX
cY+PKnmWjM4WQNh4kaV7Fb4NZJ/GcQcv89dw5OINEMhTv4IwfxDl6GxSE7j8BJjyqY/d7H4IGnfR
7Q+OXlegVpI1qKaNY/6rn+F1w7Zz8IfzRBmthyTULqRF2wuAsmydjKn4MzjIaOWjXTX7/9kuxzM1
Z2z+0mJLssRZV2QaTl0LxVuabD+KUovlUYSBgorJ0hm2G51Zfr8/WuXYBnTfuvbU8eCSCLk1hva3
zCzarkDpq67tncwssmq7TOjZv7SsQmWvIHbepwHZ2zAbvO3dikfX3vsuap8906ueUyP9kICKMg7d
rVOW3rZj6iSz50827Dy4qsXuIdeUKnV2FmxbkiQSJWCS/3SRUk3JKKo1iirjZhqKZPIdL39CPi8+
SJzNvU6ibeyxbdZ3jzCso8EZlCNC2rbq8qWhxytmE+RnDv8C+TjjXbbiVIVPLvYAaTKE2zEkTlcq
A6KMml6oF5F4G40ky5OxHCZEFJ7CrPwx6XVylCVZ73b6r6GyTh5UWxnXE5u2m2UgmRuhcXyanKZ/
s5Ku2bSVaLbDUjQVzTnYcRitZGthxt6tqs2jbJRVZd+vPUPVnmUJ2xVUXqesOGHl/fvVVG0bhbX9
jOFy+6Ikl07Ph2dtcdEeMjKxXtCqvmyTdXao4IYUDQSElv6yzksubd3p5z7Oro+B9jSqviz+a6CR
W2RXGQStaCBMMf96JTkgzvJgX+ium15z1glw9zVCWKGzV5RcP+XBYP9fZ6zwt5oTACJqiR4RSSNK
sYDZyTIPVW+dZakbFeuEv8IfsiQPIMenVYxh9s7IBvSeezd86YmnLoPlZYKoVZa7O1r3TYJ483LF
VljWeRgU8WILsDZpjpXg/KHLjxSjjrw2he2ipMnXJw9xXZ9Sw1AusjQN0DHHQfuQpdoZ+nNduPMu
JQFzjkKBMeFySP45syKv27VJ9SV7pFr1q4csTmm6sswyxt3ObFEyhUsy43zqe4guX4cq9W7q0pAt
DYUJJhJdUdjexeDd4Kz+GgFp8u+51GF9WOmhXzLdhjabzyYiirPevGRLttvh0b5vSsIosoOsGxZN
GQVI5X1QUyjms+Ntc+diW+PKTvQIzG1uXuVh8EbcvLBi3fb48rChp0G4C152WlpMaHCjQUhN9pOt
YNTeesy99lKgKfdsnDVs9yT1mTwNqXZfNsjy0qoE4Z9AB6FxCyxpcm/QXx9noTKJdbnUKSGtZuL9
3vroNxbWGc+UH2IYqi+Cs6M/8PNfSd/pLxVJLVlfY2VO2Kwp9+oYVV+CbVI2lvZH37HgQcmRLfdS
/xieY3ZyqkH4PrU6wiczdkDf2Eigo72c1UudPJN1slX2G/pa/LvV9YZfY4s6qFfeIPSdMhtwrVqB
1g6C7kdwDBtZ9aiXZ4XdhpfONZudZyXzm5kGFwWvh7+WE5B3gzzBW/xe49QYwt4drQN+iS7uxFGp
tac0YA8RyV9OnjbejOeLOw0ESPhN7eUgG4xZF0fvPyNcPun1zihx8P8AKmDMa70Y293gVtobP6Wy
G9IwX8ti2gBYtQjb+LLYjAnbNFYKYR3p3cpQ9O0wxDEQFIZ6AOX8ijvvpLSG9iYvXMcVgdWlKGwu
7OXE2gMivMjNTu4TOlWbUujj1Vs4JsmI06Rqhese8gwZ0aA1jW8IT6GMl2TlSvNS85ti50RrlbyC
LlUZ3+qy+ZosI30KiX++/ZdBijap67zQ7UuOO7OixAlrpXUYAt7jjllH8mSY18xY9t42bGubKXq+
m4AKEx9n8pVFozHZWS2Tryy22HKu5kxUz9OUmkc99ZQVakLTp4r2zqrvrOxMyKX/BrQpN5Hel71E
aSqwlrzx03PRfkU3KDsbvSJ7ycH/rZehQCnINVsQDUn6b6ZykVco2+7Xy8riv16WXk06FNtKGbT1
pOvZ9XGIDWTFSvXyqMk05nEfaM+qrq3yLBswqcivcKi7s4o+7GeecS8zz7xjNmXvs6mytompWp99
3azTBfoSO2jhh2XrnmMERW9jj3P2HRPDyKCOk/e0an+N1ILsPlJ2SP8ZWemZcR8pQTM4FT5PRbuP
sDz4o8l3I7pHf9cYGvpV2dvvFmIPm6IfoktdKcmpVkZ961l28UqkhdyW05t/dnPny1FJMX11Yo6+
tQTj14CTxFWYQXnULOJ3cCmTl7gJxCrM0upHNLiIBZA5SwJmVKVsPufIq5D+aMQN1cH+4NbFF4v+
bF2NJrEo/HuQDZrc7yw4gWZ20d+LX0YCeeorzzRnFRRW9KS1gb533cTeF4ZGkggYN26vw/hl2gVu
KMyt+Lx/oY937TTLuwaVVrz1INFXJVYTe80rijeVVBWsQW9elaYo34ZpUG8tpnvcd8Wb7GGN7j6c
p/RJVtm116xi1xUH2X8Oe2tXZVq6lq0E8dsrKlvP8qVklSvGNY4t3bMstcLwoK1ghyGvHUW1srWx
5kVhlDdjh0YBlrL8LvuORVZfs8iCOBwpBp4sUfZG6Orap3nx3YiA2poowxxr1wWiOcMNwHX9+xRM
iEJ2Jn8KLCE+S/WH7K5oQFxGl4W9LELvd4p2+CqMrtpj0NZsZTV2mOvWjDMg+Zl+KHRRbeRFe8U6
FtyMb3bewuwyzANQpOQlKUzsX0wwwo3TY3NU9AFTYcVcTTT5pWwBq4iphyuUD8nKDutujxiUQoJ0
Kf8/Dr5fanm1/3oBLcRMMm4LRDwW4n8LQRxZhPdYQ9Oq00rLl/W5Ns7rMhyMe7c6H3/r1rrp791s
FksHlXXyZYqkszRJxL+ipPX8xtGQ3W9n85uKgWuOrPCHqnriZtuV8OflIcr6oN95QPw3smhXluUn
BArOshgY731otx/CqM3rmIUJaUwu1tsWnNQOpby49+1s6v6EFL1W9ZzgBPiYU6x53nfTwJQMBz71
Bc2PfjsmrXIKvKo7wRF2t0ZUKs/xhG6YgCr83eq7qy7HzwlqQkNU/1XmOB2MTjsg9ImFbRl4+dUp
p+6AGvK0j4OmvWWTgjgtjhYfJIh+ZnEv/g7VvaUbvI9K09/d1B0xNeHeUxauUhxX2g6AeXdsxYzp
Z59bmwgJyTd1eVCwex9/KHaDJDIxMWwH+31iqMF+Uupw3Ta68Z5HrbsvK4IQsjiBTNonShLfi3hl
Gnvda5J7cQi5SzMctNZqEZvvqTqSLTfynPmVYmvFI0W7uHd2SFfvK/z47q12HbZ7h4jQfawoHNZ5
qcCxbhlb2mRPmknDRXB5V7BEMtzHlP7emlnwETtXRcxwafW8MtqHmjLdW1MvUHZhr6n31jmNgx0p
djD9y5Vrh0QIztLGvdXSMAy2dHSr5aVEpBo7tUWOUxaZ27Td3DWw35ex+TjMO90K8N5YXlfr9XGH
CxiMn6k5NG7Z7oMpf8fCZhx9yHrNRR74eX+dxcbNaebx/O8espuAOemTyEt3stiUeNXmwsJ7Z3Eh
zEzdvXhzC1ylDG5MvoaDxoYdbasQDU1ZKfvJQ1jEP5wIgKIsyUZbQcawy4ZtvIx/dI1TYlFpTC7s
USfPWl1903OcMR/XbjD4PLnCOjZRwIwnuwUx1M0KyZW1vLCW8fDxI0jIGWTd0+PFggIXi0opnhI2
5L+9PkyABq2cPN7Ivo8Xc/TkYLlNeX7Ud6GSHZFA/pCv/Lh2lOvuisCYdr+G8xo4GozDxbVDHpQI
ww7hYbY8LeSk/1SnqbBaX5Z1HBf+ObVIpSEDAnPdULK1CsDifD+VXdsyVXzRYusmW/7H5do02ulB
SGpheclpuY4dduyKZNmcFBelCk/faLHL2gw5VW/QvEMV8i+XRdtKHPZNoriolhd+1FiByXptdI1D
VassY4dp/tQaGEV2A2oWsKz5nhENkPVJ5o2HWYxwzOTFcXchRwI8jRgIC1qNVIA8lG3snevlIItt
a1VbNYBvLOuGqiJJTY6/9FVdNYlMxc4ldlrnkqTNuvOM+cQkbBIbWxrswOk3BL6YV5KcdbbsKFu0
CPe/pbdYxj7q5ZkXaL+GyeJ9bB1aR7NAuvNHlTa7adKVM5CG1DWzizxMZoTu0XKQZ7IuImG0Bk5b
r/7VgGI1PLZlrOwcK/1uUsvi+K962UMOJU0ebGuWy/dX/G8vJsdqtfeDAOISmSP0mw7BtFUXl72H
j7v0ey+lD18KO+Fgh+qmlsVHn8EI1ZXqKcNOb5zYtzQrwpe4Dg9OmaW7QYTpRxQkz5KZMDdBzN+i
/b2HB6b5f/cIlKpdT3OLyqiHEKXXtQSv2jA/66qzMQ0sWx9VThrDsX+UHyNqPen2RlFdYFlkZ1l/
7+xMqrPuM4zRrK5rn5AshyBhYvwwEjvxSPfVzh53o8KvJqt9uleWebMbdH3RA6WuWA5NnUYb9tjq
Wl7m3qA52JAkiDLP6uIGtFgEjcqkrtI06FaPutgVjnMvF9IC6NGkaahy+nKkrPytXZabBkmFf13u
v3Ycl3cgW+RBXtHW3F91jyJ3HRO77OPm2LHjjgGPae2RcRn9MpzKy4ipH5mdolJPFRQH1RAUZUsX
NHq3Dtsaih6/8lZW2rW9eEtMRrxOaiQ0jaF5qSKVZ4keOQfXSwiXDHXyrLufsk3WAFyM9w6Rx9Wj
zrawg4hySFlaYtUvAqzAS/Eiu8tDangs21XXub+GrDOFGqM9IZq9XrjDXstUMDBZll4IxqWXhtjH
XiAmUAWFNvDfdTnKFtknGscWWG+PHPDSWzZAwdO2RW+gPJWl+rGwkr55CzJ8Y60KRzXPDV8zKxq/
tAzoc21lLXnoCm+zNAQgkWOkPlVws1k4hk/oMeLzp0DkS9g6+0NmTn/B117BZRhCP+0GsEaGB2bJ
hJeeRt2bEpDE640aBQgHBWc1TeKDsqy7oMAUG2OcxreyAZMc2Qi0a25yuF8Jv0yCKwG6gR23X5rl
12DO0OJsy5Nh6eRxnSktyQ79pyzP5KGJmmJvNgaaQWF4sf85EFqDQj3yWMsiV9+pbvMlGx/1/+o7
j5VYsG3/9RqPoSJx+yPWbht57Ue9PHvUzaUbnSPUl5d38K9XetTJN5PMKPi6mNn909XNzWhX2Tl6
TaHVXNAXxe/cCY3t6GbNpo5nYODZs+fAB1SK1n0rc/2pxMXnppJIfWs6bfZnp01P/ZB5b3PQNWvi
Lg7fAa1mM9hbg+X/Rl+K3mLJOitAcOSV4r7WsB8Rf8hGC8WZl4DbhTX3uU6sEjevkFsdC2+OwaKK
SgYKLIMsy1PUtocjiNaFPjB671mAXXQ6DldZghH4muXqcLuXhElgyx2f7iXb2WdzoT7LkpcQIbGh
n+eG8w0YM+zToZ1v8qADhN3kgaECUaAur8xfDTWISpw7XHfTqlZnQxRfWtDm8EOeUPvHFSro5rc4
FLs8jfA0/+fKcKy9TW6AvvTwcoQ1k5kbJKzspxbQzZNZOPF+Mh0ISn0JtGQ5GERFLhkO5nrAboRV
KXWdEe6Meh5ZnlKSfePI1P3ajmA94xLz1OG9EyvjWY2mYZ0R2fqBmEul2T9qBNvWapLpZ0MpnevU
k1aTDRWkZewf1a9+sKACzpjVZ4q7m5q2OGZo/qMl9ziNLSC4pHWbeRWHenFsNRsLqFEJDjgDEHOG
l2dbdfkm+rQgY5bXB4J75VvGAmdX46i8lq0ZHLVLPWQfBKPTdtUNs+92UfNSLklVxEpm33IwA+xD
D215iDa4U3S5emy0YL4fknz4vfhDme0MvVglPBEVgt6wnAVzIX4ryoZ/1aVLv9LNcTKVQ7S53fBs
sfY1cKBRCDIeUyY2jlBryJVR/KxZNYSKqql+NL395o2q8ZZ0o7lPHDPYpmUffFNAo49AaX5UM8qV
eT+111jNjMtItnNV1WN+GyOhNrswhNCUg/JCVmEIDlqTYDnY6MGTvhzYNVXXYeFDxYT7N2BgWaQ3
A+YjNMpuTNE/CV/HR3kNeRB2BAg83MJuBJcmzBmLbBTxTGP6bpQlgo0k0jEX6uJd1IMID3pLXGPk
AK5FJZAObQKbSATFR4NYipnZAn0y8PJ5NCi2VV0UgJtOlSPAmjfOpxEGSPaK2jnZ8FO/Dd0Pe6kO
sBI6dEtwkCxB5YNgDvcalEmElAYFk01bOcNBNTdDmJH4WRpknWy1NLa5aH7TBzhstULKzley2bl5
LQhx1zGjH+qUvjRVpbyVQLv2zWzq27TKlc/cUlayw4RR87qrEvMsRwY5UB3p4IFbxUumqeR3fzkK
tFbKbJcYt9i29BsRyWEbZgpGFP/UybM6FtVqCWdsJ2/qoaKxM+qn0eWPyVh5sOpUv3rFmywYBQ8I
PwP0dxgL5y+nnrpkw7o73ZgQwdaPUdUyPjTK3m+mwNnJBvlWArAPOMGEaJUv5soOjG6la8THhHX4
rS+10CehT8C5nqedUzXORnZzA1IEtukx7y6t/9+jrD6q3js8fBRD75/QuOmfYCOgGGFgt0sm6fyo
76KcRPE8u2wH6SYbklRVz4RYD3KQrOfzoh3QDkuIyzFuZLuJsA+u/U211E+pzRJ7O+jrzk8lbFCB
19zyw2kUe9174OuMULSHBuOhPcgs42aVza/RfKOfoIf/NsLuJ5cLL3e5OCkk5ywKJ8LCDCgK8IV8
KMzJhrYfb3maqGs91QADN+5l0hDnksJGca/vQjVyL7Ik65cq2cubRbC7J371vADwZ9ritZz04FnJ
XgAJi1d5mHH2WcfVGG1lEbjo4sZbTbsqntFHdLtzo7XTzZoz9BDJuq9g5swH2Rg547TFzDffyFZs
U8dTlmPnIlvrDGGoCRyXbJRVMC2A2prTTZasgBhD0JwDtje5vl5si9PFlaEHULpOAaSvZPFhe3z3
S5HlcenTVEq7ktbIquOOUGy16dV1UX/UFfwwWfLOr4qaLZuJ8X1aSrJK1fUP1EbTi+zf8Jfd4TbO
rLP0cIERPffCJIDPxTzIFGg1gBTTcWPRoysuSywBR54+Zfo8qTarRzO6kJdS17yh4Rl1NJ2Frc9z
83ms+xJwpZ6spmzCtk3pEZvvPsPW8p6So83D5tmBIpxOE9nWNHN2JtH1ret49tYs0s8yLhVA+ray
EqQn96RjD+jJRs9ewMNdg+r23SXQbbYI/Wq6aSCVYI5XeaZYwI2qEh1A3eZnjZUhwwW8XLRzvRXx
J2ZpQrFEzpiSBzXANLcJzLVb6ERxkwVJvnfG58lbVkQeCrEhr4+SwlQcDb2eV+96BFkYFYYj9//o
A2P7s0Cp7aVUjfAQutmX14d/iDj0dkGkefskUIhtsR1mloz4F83vVjSlO3tBM7jNeIjrks+KDIsb
4XZrWv6EKtFTCaFtK2DPJwHo80p76wztu6fprq+CCFubXUC0U3H82iBBpE4Af4awW/UDdw9Rghzr
ohb3J6Qn1CfPU1HRJk+Ik7uAAEQiYgPo2YG/WI7NmkzHZhg65mU1jU8jsEVfFO2lIxwfErH/K7Fy
lEoro92EhVZty1bJ/MEEYKqn/Qp5QoBO0Zdmd/MfbdXtsME7NLN1M8paPXkN2FYmp37jRXXua9H0
d9D9UeeI+LL3/YmiMt9F84VY3S728m99BphELzsYncWLDlrNH2o8ynXlW5gnK6uumFaqFhcrYf6R
5p/IR20Nvpncw3ttdJqfKsuEtWV+wAaojkCO2Z3gGeKbcU/IQFGGlT7nKQAr67se6TOAb9aUXlSI
FR2+4CRuypwJdsrwLKrK5BrZIKvnkLydlSB1PxbdDrToH8qQ529d8HeFEuuuqpt3hego64T5Wo4E
kLJo0S0aUyaP2Vmrmn4Fj8knmSvEfQgvAJEcfqZxWF+1ycBTK33r+l57N5xjD4JypQTiTYMXsi4g
yK9HngFEPM0DLtVXcx6PhVAxdEqy69BiHaRBkdnMCT8Gid5+F4EnPUbhwavajaPjwRcUNU4r5vDc
aVHN4rOtdpGNdl3fd09AP9ZmPQ2gkM2jVriKr0ZRBtKue3XmgoTlVMzrLsjro4iHQ92BzUWxh9Qs
8HWlU/fDAMesMHOAr+C6UD8n2x85OHGUpInaDtOxHnH/KLCvrgPMGfMV0VX2ru0iJBgjdWWDgBQw
+PfzDI/BxEnG14JcO7Itd1dDp7B0D+oDMWzfxOQKFId6jD0BzbiqIn1TTVVz7BL0t2/ytIL3lvq/
tc26SkVe2P2uUbtDURLoAh3JKHkVTTbfLxBiNRMHup+N87CD7JFDmjVrH8fwETmGuTkKL9K3Vqfe
VL2sjgDJZ+6wyMV1g/3xupkAmXT69JO5yoYmM3vPjVhEyVkZ+Mx+4dHW4ejn4SooHayMUvevF2yB
vmKXDRye7ZGf6z9023kVQefr5PQOIZTHjRP3f5YNP4/w5qfStNGBLZEAJgNf5IvWcu/d6jSJkKHF
v9MWb3k0V5u0A4hcdz8zB+kLgLoO6ptluZmVyL31dXDIZld5DdCJDabopBnde261xRYBjK82T5WN
EzT8eOgDIiLTX1Rb9KTwSVRrTfHaRP33sDZbBPEie5fYJFTKodsGfZ2veL/JKcvGnRfxhWQl0h96
ZvWXquDL0lLxlg3k9fWKrUsgdkmcbWcCyntbNOcsK1CISYr3oVRXYrEYwe4QtyGst8hoJtu2CM51
iThBws2oav1TGWifke4Qqmnqk8p+Y9XNfb+BuWgdFV0RxOwT85AKtBLqtvpbaEXhY21sqPXfiL3E
/mjGOFw3Kb6b4XObG9oeodc67Kw1QrqF07yqqfioTDXyPWNk6+tm18ixw21tDMjUhmBTay876BqL
hMRNPtvam/0ucaeV05zLNvVde7J94eX4hmeluy1I91w7IIt12LTX3OqI5qJqgSYXPKxWqEgbNt07
Mf3YF731aRQhjCxCTjehevshRTrDbY6FMv30HGSULO/LGjJcJI3hkJN58iNBupjJeVxNFnC+Qvfc
FWHocc/OKyW7hihKmlWneGh5BrujucWDQfe7xTDSSLUPeMEj2NX6bE6ut47LHguGBHKqGOKTPPTC
ik9kR09pVttHIFAZMN7+1U0gWBBZ8jNb8bu2/js2rA9rmP6s9ZYcWGSeAWOfSliIzkQc0bTdag2d
/luDZ+XGydM31Kmt68h077d1Wu/LsMmesgkcnhJ1z6KbfbPL0k3Gom6tQ8xCWynGKEobwNJm9qrT
MOitdGGgK+Mm+zpzwzPuJgGiMUZ0mr3MOgSs1I4iSrRjPBgwNKN8PhVxMuxztHTPQMONnSbEdOmj
LGQxC60VeEy17Qf89cg1aZsyTpynrA2jTVhfqg5ajylskqn4CCLBwJI4r7DLi9CQXS0oyFWbqOTN
TSDxlhDWm214uM7Nonpvmn2v2MjW57H73pK0X9WO1SHaHiFV2wEDMiacfVBaV7/NFTsnreqLT6Ui
J+ol7XgoLdNaQ3lt/JbH5edowfTB193+hFbcAk4G+wBOFfO4ThifTGAY9EHV+hztrsMKVqhYNFrY
MBAX+QzR1fB5rA+fxNPZsCVV/6l5Qe9noKQ+PQtFHWt268+w4BGBHF71CYVsRJsZpbBQMY741ulX
ZAw9AhJOsJbFWMz6NVdgEY3R59wm5QpekgmmO2y3lTkyyZrmMbLZEweh2V9xWh+uDZ/1NLr1FsAZ
e2UmoHXpZVAtU8e6sNYmouQ9KXOtvLUJX9lgrnqbd4lSTYIi9DggtYu2SBcaSxQUURigUcB+Q4zY
7NHUVjaQ8a2qKg3+G80fbp+SYkZiAqp48UpOZ9r2yFKsQQrZK0yVDL/XjPRWWYPjTyIxNgkhYN+w
+p1eJB7W1vGwnctrn1TTvmvi4DrzWZTYPoNZfE+jQDwRSO18pI2YsmpFvaGojTBcPj/Z5sSEXdTT
ikAC6DoEoElMsZNV+7hbQWZot8bipdnl8QpVhORmD11x8GYMO1EIxMqjnL8XXYFdRTHvKszdNlPp
fQAOXnf1EEN84f4PZhC/U+UKPooNNgTf2nYGre3YmyCJQj9ICbQ2NXIqgtNtHEMZEgFSUdqQPtlK
ctWXR3eYEriys65ed0hQKsh5MXELiA8EBJD0DKxV52WOr2YFiUimhzYO7Jeh9AiqW9m26YzSHwqC
GoUXuusEHzG/IbO8aaLSXk9u3R/Re7AvsdBwXk9mcAsN4TLN5IGas4S+OUV8zo0KkK5xnlA42/TW
FJ/gdlQ7Fv4W7+yG/Fa11xBeEEoTnFpuVTSGyj9NZ+7w8xLWvkfRJIpiQsiTo23aNih2RSjSlRm/
N7ZWPYXTqPtE1L7z9CbDPIjpmFt+P/WlHzWhcrPLpruO9qj4Oen6SyMGsUL6lw+uescIB4e8IMyT
tPUT0W7ADR3An6JGyDC38GF2NA2Bc6QTfbRNXVVLrtAbt/wlxmvbkG3Ejc87hoGL8WbmXtAD3/Wh
kvq9q95MAjobw54mX2uVY+sV70LYzjlvlZ/1yA81WppxMcsq3zRT8ldjgN+p0abGgOWp6Or4nPbD
6Cvx5PgjYvUt874D9dz3VDs74gcdbKYAExrRw5TuggDvLhQghKP8NEdzOJkB8K2xjFZRN1qrRvA/
6Uo9OyqihwJqEBidxuLgTj0GE25RnZGuuqo1WyoDqIiBs56OcwNgWVZkIrNP9ehhDDKyeNLqvtlB
st1EowJlrRLzPrPSBmhl+dY2xbOiAnhDp7nZOU3zpYlUXxm1ZnKHpdx8nnmbuxGW3Bwe3BDzmyUm
2vVRskFVmBV8qE1rld1H6UXiCEdJJXs1f28aA6wcy4I1NwUcCuy6V/M4YmLTeV9pkJt+6/TEOlD7
GVMkhhv7Rqp0vI6ADJG+abapG344aJ5sRk/HFFOkm3kMbTbDPV9Q34utHQbqRjjpB74y47oiZLZB
uVPdpBFowkIJ0evQy3M+IqvUBExRmW0avoOy2FaJsaRvs7hdiSDaEYNLjwkKrraq2yfW+Gc8E1vU
sOMnQ9OUXcmN5AfTUwqAY8hi8dywnw0tEs2GS95EwCtpq4Ydq1rrrPTZ2ZVGOO6y0tbWMQAbX7io
ksa3UIwWy5umX2UgJNeWkzxHnjjZlltvWpRWyVtn6raHjrefHdWD8YtWBs9wqDR9km079MPnzi5Q
hYqR9EeWextM6qZx3NqHrpxuA8/iSRKIcINY0JeGfMum6prhVcsIC2WwbypdxzHK87C+NNCPqoJ4
XOMh+MpP5RJjcf8g/JluhYJhwmSsnRSMTEhQDrS+U2OMUaOLpgcZMJ9RfETEZ+C5rhSwgYDa23rV
s6TYVhZC2BVKEKDDi/alSqFwGSQCPXL+9QiCPh3NyVdZSZsdDlM8f34gszCcRJw+K0E1r3pVCy6i
Mb5skzz83JfHuEvEIZ94XJsKcK6CbEbpnBx2mVBPT1i4rjXMzFZVpSGsUwRQ54L/Q9d5LDeObGn4
iRABb7b0RqJEUVJ19QZRVaqG9wmXTz8fkn0vO3pmNhnIhBEFk+ac34BTyrqTMEtAXlOONGDUrEJ0
Ove6xpplaJz2XjgSFIRdFTjsuM41DDK5g6OJp0IGIbWXGiv1qUgBAgTNEefE/jSN8XBSW48icu3+
VKRAp+DUMFJ7hNvBt+/nMvf3PNz6ZOV6fXKJd+2ErC4zmrEnlHXkKS1YtAXwktbqar4gGdDn074h
wYhC2Znohb8i1H+JjaA9ZU352foFAZTSHtuDTAqWyAGsZj+fUbft59No9Uhiex2Wqq5RFCvHKVfc
BPs4aIuvWr2fZlmeGEVKFkFTuHX66tNNQAWIIaq4PqGWDrvWwq7WWlIlrKX88KQKpq/MQ5Ps4hB2
34Wa3p5k3yK7NDr7lu7w1OoZ2MWEaemqaav3NBO/OlH293ulttRtSqSDhPYcSn9F4DHeh4upoVpn
qC1/qS4ObzzvTVuXEz+awp3C8eRGH5Caajq6rYFiPKsLsrKBl35aZVQa605vsqMQkoS73BhjdjW0
IMUUnX+M5JuDmiFKEMzguy4M13RSyw9oXoaqu2Qa3QVKrOskm8NilehhuJd5cxi7BmGFEnO9NDmO
Al6ixmQNGOxkndQvQMyDvLAnP0jb1dgeWL5cq83OSGqWv6G1SgQgSqRCoH+/V2XA0mq0idfga3QC
6GCeYjjm69qDx9b89GX+k7iLz50NkSIbTMdndUwdKyXcNJP4qJ5VbU7VqV0KVVWFjZgHr/nyKP+v
3SF+5v84evSCbjePMcHFcm/U4xrP3u8sTvp1ZyMutnU1G4GRMjsMTRGQ1OGAqMZGuvJTNLfnVRu0
4DNjrwFyRzGA+NvNXzHWBGQAJ0MTT2HeJ8dcK1AFf+lxm9v1yXAtw/opox84IbaM0VZd/ECVLCJQ
3kHT6rEqleZLh8Q44XDN33pZq60ARpNOiFL5FjZFSd8ti50xRlePrFhY3LDv/mh139oPS5hAd5zi
NEWoDbateZ4NHFL2EBG8W9/yDQeDD16yqN4DRYNExb6MIFIO41Gr3IxPx58v8Yyul+NpHbMm4owB
4g3NkJ9CPUbeWWhMqyBjnbk1R7RgNGclyTqvtAmQlm+ZqyyI7BsqkmVdZ6egkl88bGxOAK0e7bHE
otFMxSYhRWaOIriMsbT2BJVrWGPrlCXExmm76kUvIDUOLKPWcV6nqz6PqhcnJeOMHhLa7+Ueor3c
kIUJOArdYGtCIBWrFNOX2R+g/ttzWKb2GmfdctNpsnnKEM6wjEr7rOlmd97U+scce5srFozkpB0p
fk1ZvPekwMJc2DfPi6s9n0B5CImjf1ZliGJCqv3oQ7teo3I6gBiN84ums+7pgmFb50n8I6qTDyJJ
a4yc7e9DFF/R1fR+FzHxNMYFs9Tclzxk+lJGabNqddy/7M79SWTeJxZAH+Xpoj8QLHkjNQjHpW8g
WhEt2VRRlx1NhMs3XmHLA2KYci9JHWxAaVobqYluy/RxU9VjutebJd4REJEqibSKuHcvAP1xvYuH
txI+iZVWyfdQq12Y4CQTzFtW69VCXkm2uuXKt27Uv4vO+KMcRYPINYRJsv3kYbD8SP00QAdoLDdI
92bXOM0KyK3ZTCe1FXORn5uiHs/OEr2bgfqOVtscgqHVPnBQ3saBRUgVxt4m7PPtFKXRB0jBnzF+
Rc92a2rvlu5ouDDo49bvC5CNTpXs8nbyv7fEr9vAB1vfhfOZwGe0yW3klAYyyAeE3Tc+guA/umC0
1l7mGS+sAKxjWyfdvoN7dktsAeudTPjvFhVaJ0i/WnxtmU8b1jWo8nqxsLAPgTXEV6sJCW1ocfkr
r38jK5CQI03qlWzd4AbaONxFiQdhuJFYNclMvhBi+JpNcZRzLG5jJ/xrj7BFUoJnxq+43SMoTXek
8t85P/akct4ZubR89ajfd6sjVaOqq0Id/jj70fZ/XkLtdmWo+vnQLLRjROQT9sfijXvfrEZcc1Vd
banxZkh0DlL1f2w+9j8OV22q+Febuo5qmw1Rbiy9nlas7fJ8BSS4ZlBdNnWPKQzh1P+0WoPNhGDZ
n2tAdrfYev1dv596L+OZNKDmaLsoi5uTKuplmB3tCvExVbe7+T91RJCZRQ7pUzWb0Ztj6HwOfmGt
ARFFb6qtLlx699Qe96pNFTrcdD0Zw6d7U+FmrxHd2OMkgQHg0UYU/t6mdpSdbMnvLJK5y8XvbanW
LU7w+vHRxopzjSa69VLZubFN/DraOzWK1ZXWOBe9tvVLWAQJQ98kfrS+8VkARL6ZujadZBgXWxcf
m2s1S5ZP0bxC7776noC42Kf4CB5IjMBahp2IV9vGMINhM7Q5sZSwfHaroXuy03zvM8aeMYRkiiSz
/AhzbJ+x5D+XKH/uEXf5KNvcu0A/1Lcayy66lch9HsWUMsPXn7NJnBBDKc6YwMY4swDkBkUlt1Zg
uHhnFOjHVfJH7KFeyI0ObgT0n0vR6t/RWys38eiWW10ar6Sbe5aYPWp/VTatO0Ty9nZbkenREWQy
TIhyTL032TDoH403AhgV2cKmIJKUYzOEk1Fk/ZHWX1bXd6yUATT2kfMpR7veFHDn3vIEkYJ6qn4S
y5/PqqmNzP4S5MVR1VQBUTjadVC/N+p41SZ68yNwhvZJ1YakkmSYpmch5gCcmog3VZGNb2UcltBg
k3GrReP4ptqSisku4KiLqgWYO56TpviNDM3fB8gJxWOikmBQlmuoojD/SkYnvqrLBLVMjjoOeKvH
AUOPa4CttflRtTV8t09CCy9BRw5/rjYT7N1XQxY6XpDZvPP8aAlP0G2rtshJrkVJBlU1OdUA6jav
fql+XTUlo5zXem2Ye1VN5656m4mK369Q4qRsAlRSmFcFcgUO+prWqXdIO/pXJFv+A7q9H9JJ5udG
+O3R/u/jCPGXwCEtc6eu9zhwMJLbRDaOlU0xrlFwqp6RDLSP1rTo5zTJtFJtqhgqvXoWSxGlGnBO
c5aL5hPUnP/ueBxsZNI71Kb++mhSW3MeVs+PNj8tfutBy+ynTYKV33bpc2WSMo7xfL1vPdpcTQAi
aIOTOkIjw3Q/rIya/KCZgGGEiXh1Wtt4auiF+IgIBG1D5gw7VTXiqkBUv4d37TndRxyGC8hniRUu
BydjXBzSOAZUvVTHuK8xngVnglQTa6/Y/bCCHHxbZRNhXqo2SfWD2YHcF2PvfkxlOx5ijRmb2ptP
XXYQbT1vIhuu/CBc7xS2TErcjOicrhkxImm5++4NJUuwIP5UNacwstuSJ1C1xA/dd8t2UEkSxVU1
VX3EbKKo5ZOqgpiy11gBfm/QediYUxO8O8mgIQmWaFsnCPx3g6nRQS+Z1KlqhdQL+mtMctTBFt3F
KwyGs9oZguh4/2byWg/rcbb4rur6VV8umgmmuyIIyid1IO62zOnmHoMd/O9Wqm1k5NnGHSpUAev7
IKkHSDQMeZMa2NTY5JteSLhzSeOIAbrI2nJNefDybhd7Qw72M0r2JWoh79F4reu22AUa/sL5uOhe
ju6NIIFD8tfotxWorA8tG4hO5fq3PsoY3eey+HCMaWaeTy+H90jOXNzyzjKB7uwt1UGbSLYE4Seq
wjg5TGgIB729V7WmHtt3zzrSOyZbF0tED1TQyTPNAPpWhqJxGcYf3UQkK29ISUGjMQ9GGXnrmJzA
EuXz1gNIl22S2/2OMNYSG/OZzhe3ubfKtW0W0SEwN+7CQnUXWxFVmPnBsrUXq2y/9aaGo4vfzC/8
aGQ4qol4dc7aRbOgRaYkj9eRW0M1NNEQRDWr+iHK4TUMG/0dQzyFuFm1dhDeCuJaWcNcXdca7s9s
gC5aCrUVL3MMt7KfozLK703GFCYnnNvf0i7/Vbu+dehwQ7jEDvpwM1Pcc9EUfzD37n75dnwZpsL4
jVvDLgs6h8XSSzfLFRPykhy2EMAlnGwVoNH7LVrw13HZriIsFj7stDsmAHl/GQXCcNprjhvGm+lW
ZwRey11lEKcttbTc+mNak/ROvjHpa/aDD5EhFkGMzHkmXu2hagkEuMmvNv6hR9LdB52xoPNLfzPr
xAjLNK7wX/YJ2uogY11pXmU6lu9jny7swjw+qWreoDcKaOIJ5r37GvYzeah+bOBqWNNr0toLvyzt
dqCC00PXoBHiaOUB1yC8AHK3PRD0a7f2QitnZW69MfXnz0tykCQoNoCgtqlGop+kVr5KTZEQvHFX
tnnFvO4tkvRAFl3tLgrNCtPoEtSXZtQfpidwGyrKq8Nq7WOQvnEVnblT+5A+Dc49Vsyryf3q6Zw/
7NgLbkWNyjtOCx+DY82YMePlu+ybEIIj1ow55lLT0Vt8awYi90ttIFn8VmLoqmpzW9RvXZDt4rB2
PkTV4NlaFnu1rw8c/eqF7eFeq+3mKkaJf2GmI2thHrIml5diKYQ+nmUqTMI11Oq+G3aDr7loGZnu
ZTINjzXvXKyI6KAZoBqtZU/qMMbMc3EuzNa96KPB3nAWcmsnyYBg7VJXu1RBAhO3oOGiKvdLFU3n
kFStCKMWY3wYh4KwZBfju+U7bQxhCOUwVa2WP0ASwOXsBfZM1gI4EdVJmBwtfV0e+3h+v1fVHqOt
h1PiZJciH/6wq7Q6FkS8LsPQ/F2ggOltsSdr1v/aMerB9GzyUx7HCsszrFU3Gc0KADnSIstVEkEw
aDJTBAPsMHqxMn/axQNkSiPXoxe+JEgC7iDnp8UKR7Wp43wcZl5U1W/sVxh3RBmW8x/tsumQL2pd
DV3GqGUqFxqbeA5jGKcUZSpKAMZQLMe8Jom8tCU2vSdCQBFwDle8F075UYdNfFG1IJjDBVqJsfWy
cxSpttdGN2UhXfbvuluazy72ESBGBKAXjmiApbI4vqlK3JJjQvZcPqmqIYByQMbL96paz2V6DMcA
5PByJjKexYsck/sfVk2uM6+TNo/eVM0pRkKsI5ooqppgIb517SUQvZweu059govhrlQ1Nz3ntYWC
q2rq94nIPORu0b6q314sOK/JSTVsGZffvQCLZtOot6pa41HOq4lZu6oGboEMUooQ1HKsuloSDq95
TYiXxDKpNcco9bXWdO3JJVlAIHlu6KvtqjvoLpmhCA/JD2+q5lUaRd4PAMTnli2szfieOkf+Rdzi
cyYS+r3uoYuQlI9v2EUz1DM1XGH1WF9AcOSHunLDk7BkfA5DLTmQhywPFSKeL2aRfubIs32J2Xuz
Z2y/Pb/+KovKxbk3m05GjTeun4K+IfaTfB1JxHdE8FkYGJGfXvKpTEHiRNGZFOk+neS7K0trhRwn
8I06d5+F7Cu5KhqD15svdciLF1Vorpu/EA3FmDn84aHwuB4yGOj+2JBPi5oBwBXQczh0OhqbPSyW
QExnwPLy2HbNT9wXtaNjFPO70ze8dtOrga34J/Zdv0rpr0nQPw9zHe5iN/7d9EX2kqQJurW5p+2g
6euftZMaTFrFzvBN9yN296TE8m+WlOPO0pJ062v5OdKCX0zX9ZPdJr/tpPrZT7FNeqfxDgaIUbJs
Pv5LCI1NbZqjwAT5IYit7M+RJFE+Oz5QpIZkpceHnTVTsDFj0ksNQIC3qtoTkU9J+eGdLcoUDxHU
ickSGN8aGQUHJyDzCfA93zYx8pi2B1hpBAvfdUP45Pzpw/q+jKXxZundCSJ6syILFe30ioiYg9wl
gZeJeK/O3Lz1rJdp+tPEOMO6VsL1D3PRI384AVBu18QZtYOhkVeD09Ts4M6byIOE1ukXUA/9khMB
26Cv5G5Kt1zsSOWR4RGJTTf63hR+e5MmgzZN5otH4h5wtxcTMaXQ7Cl+moL011zi3TeNaOfi2PeX
hAZTCzPAVC7q1s4QiyvJW2PvYDx8ipySqHxS+5uo1K1PkJ8/Ryet/7JRwSQX9Dvp+wbyd0ywvqoR
hxhFv9IRqTtiADdig2Mkrw0oFVVTReMIYwdxnuDYcoQqwtoE6TIF5xCyyhsyKgawv/QANmKbIun/
Mhi2fptJrW4Dk1y3qjoIKV6KNHhWtQF04W20IGNP7vCkmizYB3svcZtN52fGLRgsAcoTANFSU02G
5SD4JvLspE5YRp+jxcjM3CU5VEa4qH3W/W0OgbTaSX1VNayNom3uhzixLDsnVjbkq8VJ1QLT6G+J
loMQ8Ib53mZiNXEcgtKFRcMJqmBSsuPTwKVyOSHytXmbNZkOGoEjmFWnr71J9mHZqS3FNBL40yAN
HNURhLrHU1ihAvW4ZOTnJ8RXs/tvLpKxWifBfJtTwh2zY5i3LsRhq2zjU17EjHSVSP9yhYuuNHOn
Ny923/Lxq8Za9Z2Y5nq2nAmHi9J6r6f6V5whNKH2EaLV14hTBgcQo/a7a2CLpw3BuFXHlpYZnRrc
TtZq76iT6cHF29mH9ivjfQ0Ypp2LUxAzg4CKlrypAnGUattkYbXN/ttmzgku602AeLdrJm9zNIHy
CgO0v+19HifWza9665ZJjU4fTMtRVVMt6I+GBB6iDjFG17oxgM1ekdyPL7EVWE+otB7c5fQmanfA
3UME0eG2NVrvvakiSzt6u26cjl6Uem8CbfTLlGrQzE0AaJUdwY7G2GSvDiYiGF/RkmNNE4pyDeq3
23KDpi3A5r+v1/Z/VYUWbmH2A4zCfeMNLp2JU1rX36uqTdjtpjUYz1QNL8xqLxsAdveqGXKWLPYh
wI0X1TRZknRen+q4QzTRTbXNMjwZJR+GqrVCGw7CaSuO4I+qYnDnlxpwyPO9CRYkxkhjsLK8Mnn1
fD5zgXaWO5v2itwumWJrjN5UEejxXq8seVG1KfS7S9L6+8rMk2wtuyUK3DbeSu2tEkb53DEJnXVZ
unu0WUH2O9B1Br2h7q5GAqvst4dF5dTpb6rgPULBYyBb/WgL7fGjTfTpCUUf/Q2H+vSpNdw/Hgdk
rFNQ3ui6/aPNx/VKTPeLdsOIYAUyQmtncucnM0lfxRQUF8bA4kIK/TRAgjipGn6Lrr5Sm0EevxnC
Fsd/tKnTnK762Yow2hh1UwDyKb2rKvyWKKEHIQCGOm21rgHSJRfTjpsMjuqtTcP6FmY14bUgTfaq
rUhKYpUpEPO4rOr13IT6inc/PKqDbQurzwqVYssG/lPruCrldLPbqE/aWyvrN0Gg8Bm91/ZWZYjc
2rEWrnXooHg9jGevtwduADtj4FMbEqkgpQy3velzm750qX9UO1UTdlUGwfsuOBrzWF9mezq7bTzw
PEfro7PH+hRMbQ8qaI6K5zaqt2W91fSx3nSd124MJ5IAj0Ic2zXLex4yKBrpEGaLi9UWO7BvnRVW
8OGHp7Aenp0hQrE9JicFL+Fn2Kc7J0bwIHNY6VTMAILaaA5T4n5JvwTB1h71IYI5ocVguvXB3Ajm
IOuO2UcZYFNjFisJSng9JRpE0pDRXGX7wMfArrfBoOvaeAIx8WG0XrKPGBAIcOtA0gEpD4N51iVa
c8LQLJILsJN8bZ9P5ifrLjob0Aub2tIvRZ8f8TTWnpq+hh47jP6xGCDAWdZH2o0pyz+fdTJoz2KI
/ZssHOM0k9Em3iEIJlrVqihnAWdqpU8YsqJOTPp2xg0gqIdsJSRjJIvhZ324GnEXvC4ifDMkBndu
bHiPkfVkd6m+03A8XVXJp5TynYzQJhFGvatc4Z+Hwpqx5Vo2H8U8ogDvWs0Z0bJvICwmzMzEsKu9
GDtQ0wwvQ/nFZeITcivWCt3nce3ZFpnbSjOeCuaqhTPpVyvnymNTyLOD4GwUAxIpNJz7MhNO3pwd
OmNsT20ftltcCMdN53nRU+63cqML81s04R8AYqrfRhKKhi7rqwP849qY9oeWJs2hQK3xCZlEcCWM
Kdu888RTXVVEScwR/pYM11EzD08ACQ59iyCjaLN12db7oJiCY2nNzSZn3sDSyo5XFqZM63boD06z
IAKj3tjao5vtAAj/RKrpx+JJebDJkq+5W8MaOFy/Rp2NCB7vjdtpwPUyIc4GJToJwLXQkmDF3luM
9pYL20b/2WTmDK/Obs8jQIOjtgQ8rO6qZtTGMq1misJr1JMHyWOEWcoMyYhkFPqHWfwYXO2S5/B8
EUdZ5+kV9PJf0reaE/k3nZEwa9Fc009z1RhvNgwPm9eedK/bjhn4G69ZW2WcPPVlE52iiRlGYfD9
znG1ht5ZI7c3Lm9vXRCy8gY0KbzkA79XJpgZMVS3adt97M4/fVv3nyY/E2tCgSImFHoHO2DRRW7J
9Y7REOMIEUGmMUq8r6p2iZR8gwhQrsc0+eqKGrPlxD4wlg8ZiBXkrdodN/SvNsciZiIMT/YBUw7R
OK8ERsxVCrpsE6bdLfA7OGZ+h4mYblXHuKUfTDV7LcehW9c9MYG2fEXTVH8aksR4Ekvh2fgeepAw
83IVm1G4tXuQerFhskLRvJ6+1+m2UZb5a0BZu6SKvjQyDygxJCgKEcr4NThj/SmQNWfQPvQlbmie
D6fJjMiB6BP01IDp8XPUAeSRV1YkYk3es6ntC+7YxQo3gI881WP+vOcsEOrNDLn4ZQoIsLdmP5MV
jt4QVmH4FA0IpVDvweHb6dME8nKF+xKzChaFfabD4bEFwWuZRzs3WNRnm+Er8sMCgTILeKNv5oAY
7BLgYbiPJY5/JoT5VW9AZRK/R0iDCbDfbRcA52tdj6izt7JLoa8Rmq62etWDUO41DFgMXUM+Er2Y
KApJLNT+bW7mtyl2uydCjcVa9jOiaIV4gb38RqS5WznoyR+D2QQFaobO0XP9kxYOwUnLQv/kLDid
Ju1/dH7wVCd0s3an0Y3lTXOQKCzhxPnnCBB13/T9n3gfWHCC3Wir1dn8POJV9OQRPK4WAnGUm7fc
88/gH2Zm2VPIHRz/nFi1E92IgC+l6da0+nDVVZAoirQhUCEim6xb7Rwav6lWTuaKPdD1ClBc4AC6
YTDYQWY+eSVJKbNCcwvp2Fvt9D5RnsrYZGm6r2dh74e2Cf7Ig3e4TL0uwl/SbTdw3hlLgwUio/1K
rGFdOkV0MvGVX5uN3m1YqQeHAeDZ3gEHCu6ElJQWsnjrIdx7TkXQQ7c3zBmfg8kZX/MRjSKPGmIy
2VbY0XtZaO75UTRj5d2rLjP/o9tCEWulc3FC5o7B6IBj9AuAnk0Q7MIoDNZxgPqaQde3Zsm8MvWI
TzG0rbNsU9KmzD6+8tLcllE2n7B/P/QIRV2NNPrtLA5RUHWe0C1WLyOrMwbipVjEc+xyMp50uxXX
cRDzRaRLz00tqCNxbROmuk2b7+vI0+N17vEYwYQdNcH6ox9yZh5O8pnlJjqHdvXqWJO7m8qE9fdS
hP6zDHp4aMJIt11/zb0uO8UsD0556CUbq4IAABs7OTuufTUjC/ZGMPFG4Ro4grgivpduR629SnwO
CeyxOOsXgTOjOCgMmLtkpKEKA0u0ncXrCgTmfwutJ180oG1aBdhlWDGSWmENUmMqAkGYBb8GD9nz
JRGgSXNrhriDYrgFRwJPyQCOdTSAxpqjcWbFGXIuoZEnBKWPvKjVubPnVz2WE9SO0N1MqNKs56WK
TMG8Hmwelp37AM28OIdX0iM9KQ3QRYFdnUFkHMYZRgpwpUtv91dN4P9U2mm2MfFilGuFmYsXAr8D
/mzrjXMJp0D6lyk3DKaCffESkJo7pV3zKYEbfeC1Adqw+hGPSf6hl7jEBOLLr0JebhUl8JZQQStN
Vjo5L5QX+MazKmaGMABWgbYJ1dFogEdMKlWpAfYMQQrMbWmf1GUwP3xP2qg8FmlNlz313gbfZ+Ah
pBQAwVVyXaGYlniVy3fhrm26vOfRgNLbAhTQeoBVWcffQ3IkfE4JsB4yGX/GSMEhPrqbo7DeeN4E
wX3BGwHQ3mQGTxf931xDfav9i3WNOIux2LdTyzAJKjDzcEbWM0hCAh5n2x69+HtV1tY3JORR5Jze
zCxyDvmovUmCAAu9Vd839mI8kP6p99YhDaaYbP0mSGVwjBPnkpJKW+cmskpCLxH+s0CMu2ffNucn
I0/fJ51VKlbyyCjGUIYXk6YmRNcm6/h7QIE+7woQUdH2O5eEN1iu2r0LR+TzX/3oGTdguz7S2NrM
QsCmnzYWXH2ZD92myt3gFRaA96LP7xIE36sFGMEto27XpNm3mokB8pUJ0MqaZKqqytwsmPPhY5+W
mrbPej9m/mTlwF+cTRn11rqpq+EAO6J67+22O0ywRdaqamZeB964dbCd1Lpnpsv8P6J3N2Ydfc2u
Nu+rNJdnhD9eBwnY2/bd7CVCyuUl6oyWzDBSmN7g5VundZt9DQ3cimBnaBkScwU/b2Fq+CNSwV5M
krGKVp6cii2r6BeLOAe9+KYo8HsHLPajdN8xLRPHYsHM1AuuLgZhcbS9l2TBjbbWrB8BRsQLklQV
s5l8apoVbtP/Nql2dXixfHbtqY64r4GATrcqqpxSAT07E+S00TbRJtzNGAsenPg97UAKhLepi/Jd
BJ3XFRbconG6IVSOuiGed3ddDYURUrihwmbB4KceSt6L4Iba0Yc5JMnp5+x30QlcliO3TFb5JWpT
fdFOA5fsoDYzSQQJFhb/3thWoH19YaIgVGv7eYEUMpctTtUA3Drq8HoIV5lmLHEEWiOwWFuyKt89
rdxkeoTR6pc9jKCYlxvXLVdUWw98omtkutwqqKJqnGQxFwd1ZOIJ7gyyiNHf54vlIuooI9bnlesV
+Ub9ygytaRKwCJ8trn77qNP3SmHEC9aQ3McjGM5f/fL8JjvxDiVq1CoHrIpM3X+1mbJEJqWF8Z2q
FkWzj2vNxH9m+U0luM8I74yD+pPqZ2DgGyfNiDjJ0GzxU/9S5+VTBMd8eYz3J6waFV6qDMm6OAtp
9NE21Wa/R2oFTyZAH3fsr3oboN2SoZ7mfNrqZvtD4YFVMQKj7lv4dcRTkRwpmtHFjKjxcvp4v9uq
pPcd5xXr0Z8DzMVt0MU8URcJ0Z3Iupt69m7mv4zEfXaytejWnTFBb4+pO+mt6pR7LP9EjGbb46GB
HTaBUHfRRj0u9TTUVo1VarZSm+otcGIzJK/cr4JqKE/4Ogagz9TmUkBE4N3Q9g2W4fQtYyYBIgBz
xrHWltt/bKqzPRwpQCL7Vnm6b8p8AA3lJgf196auI0bdbVKRfZOTeVJ37n6XoJauKiefN+peq7uS
iYr1vzAQX1kwAOqZqDPUlmq7vw6qrgorxzGk62Mgmog+jv2bevD3V1PdmsfboPa0RD5XDRj2jboV
6keaQ8v9EVFlromgM8t1mp9isQ1B7vJ+f+3SGyTAK2tXMBvgrbsZTSlg2sa7UkJ0Fub8Zi5dhxq2
i9T19jKSIIGx41vp0DlRwu3QE3Kysvpff/gfv0FtYnsF2d2MzfuR96eHmkwJ0sQyN6oLUON7j9z4
wQWQNb3lcHnvN/cOp/jHV/MPUMW/76BFGq9KYE3KbmfFpSG3qR//qfWFvn3cYTrBk+n5ULofnYs+
vBaYWO7UbxnC5iV3pb5Do3GQ666In8RoasA8ln5o+azVmWrr/20L+loiHBBnG/UmDGm+YwrD0mV5
EcwJaScbjvXj9VkOcBvJAbaJX300H9QbPPXOeJhLh2VJsy29EeMjfwFX/r9/163yYxiDFQ5KC7jC
Akh5vHsyffbNBcBoVW67yNvQvS3dsnqTVPXRVhH9WXokx5TeNvSaEcxK/upFGn2kOl4Vj6/1H6/o
fVPtl00wHoLOXqs34X4KtgJ77VN0JAhUX8iCvduj0H18fOGPd1m1qWq0vIX6MOw6QHr72Et2ap+t
XnZ1xOP8f7+Cqq6emtq6n6Pq981/7VfVf7XdX9u6cd2/ux5s5Ujw5/Yxgiu3yoHHVDkgt8EF4bwM
HGYA0TQyWajO5g4fCvL0zAvUEx9dE2NQ76WU4uoxN2B9+GQSsZB6hVVzdi0BpYxtf3YWrKqc6ms5
+v3OtiVTic7UN3pUEbsZEJhZkeDdKd7BXC52kbYc202U1C9e0fzjwau/qt6D++f0qKvGx2vyeFfU
IdWYi8OA/aB6GVXRLt212jIz6Et2CudJ3X11kQo84wxmhdduCKHVr9VXAqudVrX5j9bRt/4oHUSU
1LplxjV4C6nuu6u4FDE3rE+1/EgcHGpIuuAbpsz8SAbg7siYbNU9VoV67OkyPUEolzXynP8sZ/MU
pFax0+V0zuwagbKgP6hOxqDXFnB2a9RzN3EV3UcAS3xByi+O6oLqyastenqxsGHcZPySY/CKWZx/
xyyHmXsL8TzbleqNeHQGuqF7R857/D5TTMZmmCHeP+5iXXj0pNkyzBR+4WxCB7qQIpXAC/gDXLLF
TDxAflQdQm4NyomFLspkONu7jpmabIHXbfaz7x1ngDnkc/fQI9EoTtx1gWPYfXZ1X0UlRlSRczON
eycMl/rSWpm1U9dXvyt0k+kozBdplWKn29ZVPdXHo1VbZd//Sq05WU1VhdI/FPK/F2iPjkNTY7+q
3yd2LE9rHGlYPoDx3xqFW8LOF+X4jCC7fQCa1pz+h7HzWpJUR9v1FRGBN6fpfWV2+Toh2uK95+r3
g7LXUFOxZsd/okAGyMQI6dNrBGunC5riwLPwJ/eT5H5/xZ2Y+5j5xvCB/h1Dz9QHp1wZEKSRxbA0
HE4yXgKbHnyFQuA655KJOyMea08m9mgAD3YzfEP+05mLBnOPPt/J+wM99ffzRZhrxZZo8v8/FGO1
HvbSWbxPYqQgfozI3sfic15s3QvHANsPBrQIM4iBrtSYOxmPRdFEnPY+5BKbOGzyqt03Wdf+C6u/
fyjF7/w0yrjvm6f2EljAiQVB7DH40IvxK4sjhK7FazJmyMEsvUH/QGuFeLLfRrus8n15LZrfN93p
CxoABmm8+D6OE0+qGNHNyVw2jAlLDgpKkQowsWkQJv7OnNxRkiL/aSx7//X52MPEOfcZum4t2xXw
9I3JKtW4RK83YxHqhy1+iF4eVFuV9+Jii0Gd2Jqv/VzGQhCa1x4EkLmxOPucnfcVW/NtnCvm433Z
N0ifG4Q66MPoM0XH2QAESHciL948rnjENH6qv//4MVeyRSB18qdhpLiF9ydv/O5BtN+LxzVASRfQ
9HQP/KZBckM8Kf++Kfa+d1WAcqqdncerr1QQD6bIPIX7wgkRBA9RO1fMc0BRIZK5nch27s9OKdP9
/ddPT/Kd7DG/M/fxzP1hFqWOmjasn/znvRNb91Zi82te7HQ/6qdWX0/wdS9JYWGjNp+UEalZ0a/M
owex77+VzU1E7X2cLTbnRNyPOSu2xH7/86ifpjOitWj45VT/VvblqF/O5E0dPkZzZePD6JtecTyc
WasoxvtcVbzwIiGUAjkTGhGT9ynMNidz2ZjgCQr9jjZFrbF5byS6W3HwuemnGrHp6h4IIZbg70+0
eFnmN/7LSzW/QPOLJsrm3cQe/7Psy27/dvj76zqmE7k/C0H79SsbhzaGtdNYWHy45uQ+k53zn2IV
/9b8S9l9PjEd9n4GcZwvbe5n6CLnpEjdH7lx/KXoGsQcVGzN32jRh8xZsTUPyObGX8q+ZEU7t0Uw
oP2plEgiRJkJkY+Xk7V3hrfiEb5vilKRHwllM61OimSjOtnj3L0DpoI2PuelcaKRi7zo+RkLeUSU
jMSw76Ej1zPqcSm6B6L/SLJWKAP/pavdOw1TJoYgepcsHyFhIv62EndSJHN3K7LiUbDEpH9uMz8G
c9mXR2g+TO9VMSELG6ZXJ4/6qrHUeFyK+W8EwIBwUdQ/eXUXbO5vvLgoc3LvVue8uFz/Mysq5ldX
ZD0CKX+7b5H/cgRRNiYR2Akl4jWaO/v7wPpeL+7PvGeFVwmTt2RvEBjRpgjJp5nj3EzsKxIxMJiz
YutLO9GJzmWf/rio+bJL5xTSetTOoAKvJVQKXANECyLlmgKSY/pw5Tji1Y+i63KTKEl24srkUZsm
u1G2FlViGTtxh+c7en/3PwUzPw0V5qZiS9z8IGuJ6N0b3YNcqYXoiRYGyKSoaGV3o5OzHIOaizJc
xCt6j1OKJ6Af1bB6Ey/y36hWKXtrrLNZOqlYHEzTZB8hEQxLHNKaSMqK1crFnHcNT0L/zDcW+aQ7
bI0GBmR0yHPkw1AVb6ur7lFwtg0WAAIZ7RpxVcV9KROoTGqRPeUhPBPBJ1enGzzWiO7U93jml8sv
LuqnW3Sfut6vupiziM37ax6wODk6+rAWV1mcdk7ED5iz4sJ+KbvP6kTNVzLn3FJUz39J9X11aWKt
t8DGEKs4L3VfmizstxpCgGsVxixZqGcIkGZ7fCapNVTWzjQLmZ6p1nGAeapRhHdT6T0GSrJVpmPI
UZmcc6+sF6LV2CT9ThpzfSW3CSC9rssWVcCrLhInsfWl6QDwVMAUneLI3siBb6RrJIMwXGZmvyYq
CWp4sPaV6lUPcLJYa0Y0FuJ5YuFeFMqn2O2fJkT7Nw8Z2G/wb8oVqnE9qhxkRVmC4FESsTxR9qhA
hGYRfwsdC2VBvTkPIVoIFrCFjcra/tYx3PEaF9VP+I67Vlfylz7VcdWK3Y80Z0he4gN/cD0ZpHhS
PbXOaHx3iNazsut6LDgoNeo4XbfwqrJ8LUcwvUzJ82dVjs0lijrAqwJku+RssgXQCSWPqVGg3yTL
qwKJYJShcnDcGDEWl36qIZSEmUCHo4AfKdsqM/PLOETFRWyJJMkyC92zNEVYmCC8kYXeKi+QH3KH
7l1n8Wxby5OUXyIXGnYkKHGspgDwwnaZuYVZiOq1DOFTczESlVEwXNVJBibIqTvmw1VmH0BqsLzm
EGyvUf0a2iG4dlMC0SW4unL0gaymtBdFeYJJN7qLqHJlCJ9pBqs1lnetUMO+yqyEXmNJUZZD33vM
IKgITQdoVWxyLVMsRfGQXQxd11yUqHEexikpE2B7Js8W7GpazBW+msRLJbdwRetYndEHzOb6XkUX
xv09RMF4uedAc6D8a/HMzfsXgeE8oDITLAu/XqB7qq0txdBXw1ClaLwBps80RT+YFlBnYK3KSjXV
qF5gBY8MBg7guePnpwKq3amakjnL87mNMmKoHdJGJty0XD2kox5rS0XXlINIssH7pzBrC2k5OLDc
HT8m2IyowVPrAhi1zb59j7r0TWMpHVw4dH/eLR0+M8hE0ApZgUpMO/5mufPVTyP1fagi0AoI4jx5
fQLsGh2sh1FhLdkYIuNY2Gl7UNuw3sVxmF24BQqU/1r+VvUSD1cS62dZa59KVIPOdhA9dGZRQX2V
ym9hy8KRhdjjWmRFBUuhz8ivp+uyX7QYdyyGqXmoxJjyhWC5pv1YwabIkqDd0mesPu1spB9WPOpH
caiy0pWL5fg7yGE4dSbIom344BSr+RfUXvTH98foftxSG+uHqqnXqYyszdLFYrn1kkeMCkeC9lnF
XNnUjxAtqm9wz9sLoeO9yGG0W3/DtA4yVNIj1jS1EGWWln/dKbKfZBs9LlwDAWpD+yFiMW1KMOhO
6Ke1p7IjrJzHqJ2ICgsliz0ymBFoNi6Fqkv1FrFNZSmy4vIksTx9qiwwYdP1MfseoEsxDfTCrdn/
uf+dOErdrZmVcM6m64fqNIi8ZHDwp+eZ6Tsd5RSxKZLCG2G4z3nxtPU1EpKfCkW1qGkgd6y6B4Az
IPC8bgGuC0uFvKBTUsu3svT8XWt2HhrvfvGR5xtRH3Z+uYlVVJuKUbIIWEs2buHEA/eVF3inZkq6
CN0TW3O3nyraNsZO5sVzzXANhSE85n2Ch+GUiC1RpjPLxrLBRFEtVIIKv8H/0VDscm897930mAP+
X3aJ7Q58haxsvx6mbjJEbm/9JZeJBi6//DrRWpxkyHK1OsX1xKNg2VE3ahiwKFKegylJEZg4i+zg
uigWBm4HeV0OCa5P1bmMcvlibiS2cNA78uFrWEdm59AmquLnhYMnxiBJB+vFAIqPspSo/bKryIoT
16iO7iyEwO+7irN92iNR9XWTA9D4WjH9qiEPITvexsx8i7EnBbk02vGxHor4aPcBgBMF5c0mYZ1R
ZrViHWW+8ijnfney1fJH6ivyY2dm8qPql5eGDvbC2jRMF0QH+fq1GvpfVlmrRxNoyYudcCgWc/Jz
jJrBS1BIr/CRvQdRqefe2c1C8yrqQAqvYwh139KpZV++RJ2iPylukD0r0V404ZuTPMpVBf3y4pfx
cGo9JT73U4K4n9ot9Khk06zGBX02aLwpK9pANGUhx7V/y1GHe6lN7BLmUvySOCU62opWL0VWa6tu
p+Gausp1A0X8hWk07TdsrJAuMnp1HUCofKlabBFk+HrbiV/5AhQsX5mJq+96LDOvudk/AaFp3o38
+2hX9qsh2fUhyQOkk0y1ea9GgBSyZaRXRHTQ0vXbP55l1u9AttTVGOIiblbukwL4DA3bugPvyVbo
1+sRa1j4wv8UQYv8W/mlTDUsULHJeMo7p1zj15ajMGdlT4lkmIcqbgY0t9vsSYUx/Q3r94WolICx
PYHAeIXJK59FkelWrC/YXb4V2R41ib3iDNFSZMvQ1q8jq3QiJ47YdPJZRutNhRF99IYRXEJm+Nqx
RCsGWnTposJmpmeC7mGzAouHrCfSsuvC7ayDqGlr11nrSmfw3OF2Mrr0PAjGBC+tXLRLOD7BQWSt
QDaBKQTtUWRNjIjwgVTdk8iO0vDd5pt/EbmhTa701+lVC8H3uL2384NOusVJLZ8DFxqx72JX1aXF
FaDPGtmJ9pY79XMU1vIRsEJ3U9WaVyVEVb6I7JNoIMrRRdzkUplcRJFIdFSOAhMCQ9moGK5muMcm
pncTzUPoaNdUv1VVtrEbu8CwsFwjY54fzcHKjkEDWW4SC86PkkxSNYWNzKw8rEKnRXTcDKoHX7Gw
Ah+MJxTC4nfZKJw1upn5TmTh6ACpV7OXXO+RpNRasARTM6Ud3AWafqBq0h53ZbkGKF7E76Coky10
fGujsvbxbhraMbUl41H3E+ucRwYAi6lZPci/B9CSez5typlhnYIbEVv2lIxK7C6J4FXgd/8pm5uI
LUOqfxetqmz/bX+1BgDTmOFD2Y/VpZcK4NKZjfQdqC6dL9HvVHaf9b4zXyqrRx8oVbNT4msmysZF
DCKuG1/bwr6Jpr0Wn8pAc97KKpVXdhka5zh3MGApS9RS0IV9ho70U0L8ah1mSxvY0EnOeansPvze
KADEDM2uHhy98Q6SaUXbIPblR1RVyoU4vDW+yblT/WxYNwJGpIfoMA7ajphtjupubtwcE81xXncL
YUslXURJmaGMi0bVKadPPZm5v2pdNTyUiJP/rbi3EdX5XAqPBPAzMv4refTkcCXqfXCPJ3G00LIp
NAvohIWl7+9ZUa06StRveLWDe0tPUW+GHhlb2ezgbs+HMCz9aAIvP1i+Ia1jJVOxpeqsnQHed4/X
TXVSNN3amFEyXAd8XFZtLVfPvI0y0B/b+mDsfEObR/pTOU92FzEk7TNjc3s060z/CScRsUidfp6n
j5c2iSxIKt64LouivIRqXe50regOgV0buPu6ObYEjYU+FmBVOj6YmWqOLJbbuu+h1z9HgS79lkBa
3k+UpApScZnxa4i7774kWW+KWSWoHSvjo2+iDc4QxXuAQm1vk0lUXJbc+NjGobElHBA/2FCBwDhX
BvEzOjLTHf13OuAPyIfSL9XDBxl0EiNsBuGRZ+u/E5SR1aZ98rDmqOpvbQNmGZ3i6smpmRM2baE8
gNtogOfgsATvyloRXHPdnapqeFD11iRpIMe4xSlNchRbllWyBIgEwrmJkHXBv+abYnXOUxo7b8oQ
Sme9dRyuAfK9pR+XB5FtNJTnUits9mrYIkylMC7bNzlQt6yynWcPQvqi6Hz53Ba5+xyU47tqeOpF
5MYJAW6pxoNo6ijWMVAM9ypyfutt6ziPv+mZ6j67I2uJmVE95pplPbvb3k2s95BP5bbu5Xpr1Z33
kanbsivNjxxEFpY5RbnrvC57w+Zu2RqB/Y155AmTh+xSuhLi+R7kjab1lcW9bKoIMlaccdadmCz9
FrGjgZcI4TUt0H4Lu0MDMTXf8prnuUGlldqqMBtj02EpeGmmhAdjWFV4I69EVlSwYJtdqhG3LSyr
j4CdOLPXFKAbMBxdELvLLtqUmEjxHm1JO6dWMX4jCvDW5MHwMQQT0KOGz4EOFJJ7sfoWjt3w0ZeB
seyn8mAq/+/2NpJLc3vXdjkO8LRl5dkIvv1z/Ln8fx3/v9uL86pFB3Pb0dd6aoTLjgn7Le+G8qZa
uro1pzLkMsqbqEiZ/N7LRBOEIqtbPpV92ZcvJ3JWkrMNVb6JIjEmtqVTVPKGJyP5WyZjH+2k+mZu
Jir70HEWZQnfwMsfpKQ2IEzC+eqVsvPWFu/6qkXHZpX0SvYgkl7nfmXti7pQqmKt+pF88gqIeHRS
IoNCu3yqp0RkTU2CdH/PJ8WqZbqG1uM/taJ8zoo9RBnadsc0ANA2F92PNOdjOr2xtx9yLtf3FvsP
FMmc9wg+Ew9Vnu4dFy6p2lvfBrN1vmsI0BEtdLoHw7YxHI3QW8liOWD1FTYxxON9lUsbTXXGVxQZ
um3DUYXg6Qu0rL04h58A52uL2jjjhO1c3EZhoWs6NuYVDypX7RnciIHrgKZt1KruD2rpo9k9Ge4I
R527uY7hZ5BzmXyJCpG0aHWvbUBWMNFba6/Heo64Tu3eEiuSbghENyt152AjFo0jmi4a2jGIkFv6
giEIvJiwL7dSkbRbJn/I4mt/Cr3+QGKkew1CnOCjpm4fgqpVdnJYJ3u3j/WL76l4Ykj5+BL78R9A
h8kfdvaxgz9Iuo46Fta/N/xktlrfeJciq6pbNiWazPDQz5BLnBpo6kRFqoBsGHV+UWJ48Ugmy+vO
yZqLaC+aYfC0xjRywAANcZpo8mQHMo+XbBvdPMQ68FWr4iuiQxhEGBijaY3cb/BBKy+G10TbAmrN
OUogVWi9Pp4sG2Qx7HjzaCVdsM+QMj46emDsCXtkB2cYu0NS9P1ekoP8mGgZxj5uG5yiykXiqbPs
U5QPeL2WBEmCJnI3YV3LODDI5cZ2sh6iK6LLCEC1V9Yn8nUcWs3NRe0J3WCwg/Q4oIGKtn0cG6x+
MHfunwIDeeRGX7SNT1DKy+TnijXopd/L2ktv22h5o3v6ivdMuyiCoT+7+FAhQZ3Gq2LwA5Sw0I/j
2wThw43HH1Flr138yN5Yva7QtQkmrv0YPIIl/ROY8vhDirQfBH6hlxsegXLPVjdJzcfZ7fRtOx3B
DvHvAAeWY/HQM6EyB0Q6gZj8yMAlqo3+3QFrwBQw6Y5oo/bXEiP1SY1/RHStPDvG0CCFzBvAzCjf
JZWCkAziff0lRK2FQXm/S3UpeHIlx7pYCmxaYQTv6y2UO8Ptdm3cDW+6ydxJUbwnO+NNUYY0QzZA
7t8CAIBrL+/andhLDaN9qXXKIbWUbkUsMTvACAqZqk7IYMPBkMOtF/cifUAQUTQRW58KzalGFH6t
mZv3idAn5ATzcURZUdjw0FjAWyY4Bl6MvMbKsZaalwYDy0PvygnyFVySBL1t4pYdTI8pi6Kdsx7q
DJ/LKavqA6Ql3cj2IuvGpbKAnRguMHmAJGdaTAqmRE19/J5yfciPvRMVOFiwJZK5jdgSZTiN07pS
gSh1KWis/8N+I4JROQT1/zq2yH46tYWPwJ6R0OJT2byLOH8f5OMhid+qwfef6HPdRRZaxl514Va0
qfYoO5a71TpfWo4pt9lysvBqFtlO5MROuuY81k3inA1D2iFdNF6cpoJSWKf1a9tbxULrLO977UlP
EIqcX7qibFKb7gAd8KWnpGpAA0R5myT8QzDjAXWQ8EcRlCGfnap+m+zul5HR5Gfi3EcZEfczRIHi
nCqFv0HOdFxEulyc5wpRywDrbzsdS56stpZy8wJEBufm6QhiF9FwzrZmby2srmTN8j8n+XJoqY/g
C6nuSwxGFcHM6STzAUQ27uQdi1/hYWV3knVqeg8DIqxDcXyRWh8KiWpddZQcr7E59b5KBsJA9+17
GUxfLJVie2cRKjhbMsYloYzU/z07leHU3Z2DKRFlQDCVNb5orIJMtXOFaCfKilJONnqHK4DI1qaW
rgNkYVZNOBDeL8ofAcQFJ5PLd8UboL+1+fBi5Uzay6FyH9MxbVdAxdqb2oSoYVp98mBriKqEiLid
B6PtdhmoWhQcAzD72FbtjdhBE2TqxTtLDi5pLBebhLnuVUZrl4gB0evYKCUC61nyzK/zl8S87dfI
RAHFGHX9A0/RN7eKzZ+54R5kApkeSjjwmqIyYij9nOW1iXwfQQYWNJo//eCc3DTNfmpV+F3SiVLT
WwKgBzVkGC1uWDpSCwaSnsmYdM9u2VVomjOBELW95edHP4EKKGpTLDxPbjtWC1Ebxn6C5yWacqJ2
qM34Ukr6RzQdiRWP9CEui0dRF+o2MSeElhiTBw95LUuXECchtj1jDB7ElkjkxHsfVbnYz0ViCzdU
fxXi43Pfa66VrcTahixELUSZVfnITdoVvFPEQZdzu/k8cpecKz0zD+6o0nYMcaWCifTYR07OEpHL
4okSK0fHbpSjDI8KznqgbOMRqRhRIZLeRjVoKU1tSkkais28j+JKP/MxR9nuP4f51MSwQjhk4uDz
0VpsOpatNeSr+3FFtRuHnOJTy9GUpCV2WPpKMx2IYNPhpa6EIgiD9dOOouJ+SvED/UR2N46uv9zL
NPEL5pMPTsQj6FqNvK/8evWv/2lu/fe4yq/EQ7fh/humqyC2Pv3Y6cfdf5OouZ+0yZOHEGFXqOJb
o7blYzY1Ew1cvSTMIzZFjUgGcfnFpm43SDd0PxxWhM5S020YbWCn1lfnKgqKZYmBhRdANfOq9LuR
VQMaemAaW3lv+u64tZzmN7DcYRUjrCgHP1s1wjpSN/GjcNAHc7pm78f1rzJxnQ1jpqONhGlQqMFK
MYdJytb5aUpYZIfNQirpyBGa1ZHDtx1ijBXuVnYZvTDP3EHCe9ar1lm0vHboegxPpVsALm6eFa/n
YND8UMSOLq1cnawQ/mUB6omAzjomupXp6nc/604Sq55DhiXigARDPi34ZRKLDhF83x08YqapTnQM
JOVW1pF0lUOmvDl+RtfCPeqMRbCXm4q6voUmFUfne5mCictizLpkP+/lEclbJSWSS/imSldRAQft
ez3CuCrqFirn+FgVj1Wsd9eOgVBtlWihp0zJuxHICOJlIT/Ee5ZyTFZwyMH2oGgslB3qftFDNdUd
8IZGfGmVHgewKRli91Z28PiT7Gh5nQHqnyQjWryEY9Zv1AytMVGWosCwHXFZI2D6T1kzMpBA0lTd
FrjoZbbhPiRTghyFk1vFtTaRa4prdHF6xjDXcUqCWMt39mANC5GlB9GuIWoUEIaqe9FcXpn6a2DU
2kEU2VKhokvWj9iFVtlalIlEU12VZSI0G0WTTxUo5mlDdT+xKDbUjPXdIUv34sSizPW7henU2qoe
Slaspx8pKoNITo+GiQDhVGQQVr9YlrTqPD+8Zfk6gxB8rRUluLFm/qcPCnffKdoZIfL41GNWdRWJ
PaL1j6yVsZnL4qFNMXFDmT+SpVCC0uhqeF43h8iIjCvBfuO+bxOY6zFzcT/y6woXLZtJmxvjMTQa
ub2953FIKjZlFutLcL7U+7mhHqfBc1jZD6PD6KAdC9aKika/Ok4kPRjB0ZsyWhD+TXqjfG+IWh4G
PZ6mhfB9cP8DmDG36yNUjuKRrlccyJIzE++K4IrhXXPJs2F1f6LGPPDAGtcLVJGrh6xMvJtOkOym
htlj7nr9UTQTCUMydYEtUL4TWdFWQWV9ZRQgx8VeogxGRQwlITozh+uXjuw51zjVnCu63ONB05oP
zy1RCZnKVStpcZIKF25ow/wXzVDA3LNy759FC0Z+VzlQtGMw8vxlQ1DvJM8xr5BFrSsOYsVa8W28
DPrRuooKpUbcU85ZnBFZUYFgin4pYgaMOG9IKMf6NUvJmrZsA/rfqDVOc1uf2ClmZpW1jdUi3NgD
iAnkLP1bDhtihT1LtNYslNGWVl24G83RUA5Hv+WG1HNw0+sKbqgWET/oiYfaWoyp0ORlIhLGLiNu
Wbh5qmPPaCP3sMOTMAtxJ6U+F+Hhv1tTFn2917TGyw9vDQf83WSt4mIOfRBb2DUnrF8f6okl1EwQ
RrElkk4AJaeESS3ASVGIdG2zdVRWvPsQwZdsePLvwKsJ5y0z7C7fZHUkzFIzi52ID3PCGBmqg8gn
gvXQ6smrPhGPmolJU04/AW8imEem4B8ZBcJuqEESFEB39yAStaj7EYOjctLf+M+mGjs/g0hFA6NK
kX0U1W07whAVmyGyM0j+RyHLHAjns2iHyt79itkDFiQROiOhbbKEKK7ivRqxl+MUldmifYLdAQwz
6Av6Who0CYpd83to9F8uahFxVmx77L9WhvLo4et4yJr2zeKyHgPswDa1on/4g+6s+wlVG3GYzDnS
4yRr8X/nqy22xB1gDctf6x7XSsIl7Sg36qqMPH1XY9R2MLUs35tMEqIiLBeS3Gw73XyO+deG0cPQ
h9Qhc4d5BJSSMbmNIP0oGauwhMQ8kdLSCXFtTTdLbCWINqwLZEH47rbKoULZwitMFrq0HCW+KO5P
ny4MFGWum+lUSChaylKSEpd4PwG3wjd+6okvrTXjlHVlf6h8s7snmh70B1edrlwyfCSKWhyg/BYH
Jy0QHRebqe20ylpsCutVsSWSyHIL0E4OahgTdj6b7FhyrYCgw6DjXx+s3LHSfZAgBDBxRKe/KRLx
h+dsk2goyyj4ZroTh2mcMIricmSCcyo265GAV5pYw2q+M+I5nbNiy1E67K0g8NJ5Z+gEkmgT7G9O
jEb3t41uHKMJey+eA5EEU7ZjiWMzBtVJFOWugbmDZzMaEbYGrXA0MKWW+9tm2bdYqUrcR7UUDtjE
GrtvWo3a7SNEviDJc00nfYhCx8ZAJCIbBqgQK4H0p2RI2R0xhqwXY2W1uKJIYX+07GylYdNVZ/2w
8BKsdX38qVeyXTCLUWV3S+znlxP3T0o+CesyHsE3NsNwDir9wNL5Wk1aeKPROckKf4FGGQulY+6f
TLAwZ89tlqy3V4tuSC6JwicidQpj5aCyepSLekmXkbOETmQxL5o9cgPT1HaUb7Dv1d3Y4SBk2njS
Wq91WacbnUUYUOxNixdL5W2CGiNKPV1IbcL6CDDBFR9cOo3wQVcVczkog7R2pRpbmFbdoP2PPN34
rOnxPs1z4ndYEgWV/l50BZ6FQ7xBfilYGxD9sro5+V4pL/g4wkz2s2xVQcjwmxPCr+BJQpZ0JZml
Vy8kqAKXaokoW7DpiskjutZA4RKiYHF6OeZqh7+xXa1yJCoqm1hj2/+pLC6M3TpYpbD/2Donb4jC
ZYDBlpuGMrqmWJQGCuHqVkb4VgtRx8c0s2j/hC6MbBkk1bIfDXvronUj5fWuVn0uAjp0gW5ypXUf
rnjV6eBiuhfHnkKXGEEyHqt+WXy6p75FUdCOscx9Gm01aYAILIH3bzppy4hiXLL++MHg2V/bA/z9
XDIjtImA6dgjY08dbo6NPBrwTf64lzrDLrJvPRJIO1Y85RNgWtwzbBwY5JQbncPShTPfeAgG254t
47XV6GhOwXrypT+1i7dM2Z+nJ0gNzfoc++Nvg8plWvGhLJhkS5Z7ydTmZ5GgjqTyii6VrsWsaehY
b/QtHHPkUF8RED1lUYUDrglPDAb3KiacoOmQwsdIjpdmPUmKoLW86NX61eV7sULldYEvM/6gCUs4
NucyCydAE2Jsl6ByBhS9jHNTSJvEq9zbgOL6WNg/8hhXPU/2vg+ttKltJoKd0q6mAWBrav4RrNzG
cPxfEjqsi6zHm1jpxzenIGBBAFKRfltYJKJrpAV7TSGS54TyDcUFe6kN8cr126dBsTcY4QIf8YFi
SbrMaiszJCn6GRVKsxmLvlkNfpxvJPvFl9J0YYSJuy7jlPhMm24MU8pOo88Bu5rIYKAoD14f1khT
DvtG/s7M3186g9Wum/KxirBqLfHrIp6/Np38Xalb5FkQSLI1TI/r9gVErobYUegvcfFMFowGleWI
/urCwTB1UQ99sggtf2fokrxokewyQ/0FIbFCBySJzFfM+KiQV2mI+4qNYqisNDtF8wzqhlfPab+7
XlEi6pT9Cse3UY0QX4v9n4Bzk1WlPmOh+NyCl2TVBbXU7uggmTqtbdR9Y6+ItfVDYxEyAwRsuuof
wjdImJjvYWdcsp5F+9g56SrNEqU7azKjf/r0cN3iOlzn1ckdGwxk02GLPa+Ju2zq74YfOGcTr36K
0uZDaTCUl+vhqoeM/JtxkuvNCARijc5Cn04PnSIy2YAZRtjQ45lYllmDIFj4veUiLcocU2BJk/Z5
zyDL15ViWW+59vIqtgj4Yylw1PJNmRjuDW/Des3STrjsC+vZ7JOVljZ0BBIytHH8hsd9vFIcFryr
sg4WVZW8gheF5Fgzh+6jAL8k0JtmiZHw5BMLMrpfV1L8gpj/Dek0e1G9tiYKdEUQwbvv9nag/sqk
6FcSqD+rQsMssESZX2YORYR7m3bNsLETFgsCBSy7HYMj8gfvTSEK2ieI/XVD9iiHxaWYAlXpMC3E
/tYqC+uFjh/sA5WtWn2B7l257iVzojvnD60fLoLMJFoyAXULr99nCh+FBIyQiXgfWi/0mqa3DJV9
mQQPFkCMRR5nlyTK/iSatS8K83sVMPHq9atvx8lKl+MdQBXiQW6NX0vnwqu3u0ONm5mHVPWqAIG+
brQQRZ6ujVamhBu9KtXDQjLSfuVq0k8bZSPfbQGiB9pax1RKrS1zO/TlEzZvLEMn+pYowNYYiWT6
6XPayxsdV++N7Zvgh8GsBAaPmZS9OXIWHtql59uThti3VvNRG49fhrGOV+jPPPnl+DPrzVc1G26t
uVQTs9iYXn8ekeaMTJTnKvwnFdM8Z8hY21mFzmCmsqKmV/vIdYFpm9sukFZ2gNf9+xDkH44XP5l5
c+pNMI1y9+LX8a4CgxP1PBNhXW2QZEOapj35CAcCaEMYrYyNVZQzA5fKlVbyfqIqb8S7oso6grgD
mnHoQyMagHeFZ3wMdf+BN3WysGLpubIRsqkD9b1Kop8dcnpa0b/DL/sNbBdcrLYd22Df6MnTAI18
GcvZt7xBvDxAh6mNQFRzPR51TMS2GcsAYP40YkfVuGUBEjG1au81zQ1PIzwEbeLjXW39rvQKaQq+
sHhsY/We6kj+IqC8kPQOy0s5RbYpPql1eouQ5lkoY2esdcfZ9qazf08qBPpQG9pnvVGjtx8Blh+A
R/j4aOLGfsQUI7vAGwbCZyGbrvJG5i6RHaLCtfFTTupTJHdvDT+Kqd9rAAgDpc/4xSmlIz3fI+Cy
fNE0Fpfeuyg402eGuq3Dbtdn7qbaVV26qbgsdBLM/Fk77Bes7QWM/zukgK38EhCl2tX4qckVxmK9
c4oytD4bLWI9Jd10AW9vZ7u/4xgL5Qh8Wvr/6Dqv5VaVbQ0/EVWEJt0KRUuynNMNZU/b5NCkBp7+
fGjuvVbVrjo3LgshZEvQjPGPP4zNq9N3J9Pv7novD8hzuK+76MMu6BuRkBHdoPJ3F009/qTVEDCa
IeVBEP05c24wEcA2vqRsaAxFRTNuPEuHYNzvBH3Gwadbropbokcb6oBEB6viculfnQ5Qec69cYUP
zyVPx3YlXRwBdQHhyCqip8rJf+pubFZFl6u19HsSIxEdNrF+GHT/wbUoIqcY5+wyGo5WS5Vd9+FH
33Hdzb25dTDzdtvhbIHe4ZySrbG4c7ScaagMsRKFO4Xl7isehBCdIiA0C+ywGSw+ZJePkciTmQXd
KNa96foI/j1vNaSqWBePbYFH1JBp+ta08Gxom+SBAPguxNueGxyV5L3/rY99fzIwIqMbs/de2D1p
YsJ20+8/RIfT+KQl8F76j6b1t9GApWibkFHsZ/46ByJoGHDkEOPXpa5x8VCESZEGMgIR6HW9ALHO
9sU8eAdCJl/dBPMe7uD9UH8bHbXxpLg8K/x10uQktIqEOYWHYsrpIpMHg+VnjToJVhP5PXMiT1FS
/RIyGq+E0TNWsp7D1iOopPwycK7z5gaVhEEiWJh45HOW5z6SR4diMerK28FnaEi+CFZXZwREL9Ta
Lx5Di8COlqwIc/wz2XQAmTeMt57PrcaZ1pnXLwmD3M0dAqTSFh9V+ZqZkqtDBU4z6xd7KEaK8Txb
CY8azMnhbUTJ7wCe3R3tanHIskf83kb1bFdqY5j2SGFFaEbi4u3g9HeaGutDomV3VkRBTiZtadrl
zgKZknJWFLTxsEOkbbVOsQYQenbi6At/K7xTMzh7sSG5AjhptF9Av8+kyg6hY40kA3dMK2+LGhsz
LO7FKodtu5/tqFm3OGL6Kg3S2T43vQ83tf+xtRuilk8JwawlIDSGj3DvsnqDlPEuHYTY6qV8x2Th
pi9nHJ+rxaL5QwqCq0ffQKxfxc+1cKmE4EB5gAQrqUfUnVWCzSQU9NLbQVqyiYZ0VZA6iHucCVWI
/Zn2WEAOaiKz3TG3wpqeTN05yZQrMOYTzgShEkwlf2w3HNZ5h+NwsYkNZ5c448c83sCcec5hpK7I
BZGbwuBzIkr8FiUGtJGZft1Bq9RNCwRvv2o48y3ctgD3kDezPWrG1iHwaOXb2qOoxHbA4HZZpKoV
PqhIoSYI1LvFXY70j4yFTbOOWAe+D7H1ZTratA3NAbNkJKQ4GtKe5jn2dlSEts/ZX2loByhMiE2M
0a9Q43dJjEdSZv1aTleunBG438Y1iXUTCNHGXtDU7xNPN3GVc9cZKacrzecscW3zE8Dlhwzl+jhk
TK1NBvcTUUWZaTxg2FesocogoLSMtZ5V9vKCTQJGvDZNBvtethM2vrTGOO5dY/CoA9I6wGquxT2l
e0sNiR11d9QSzraqEas2r5/TvESO5NxgjLmeK+pn1fmk+gJSrJw83ikSx3HtnG8dKOy1+J4M/09d
zOkaIlvNadrfu6V6d1v1ByfR/TxNgWMaH9WY2LglKyx6EV+EY2PjT6LKgDmIXovHIXPv+9ZDlpEW
58HrGaBInUG2/57aHYn2hfUUdg+90LHqxkOUBDESd3Q3XI9xec5tcRKGw6UbdeQ5McdodPdS03UM
VanWcaLfETjybA6kYvp9uY3i6SEO7QEuoHvPQIUAlzTEs3l+8/wHz9EgiZiLF1/RjUHXpRTYFJjY
10Xr1KzWEy62xJyvhqZn3hDvtLo8l/kztnk+w85wzzkZNHVsbcbUoBMbDHY1k3KjmY4VeDdthGEn
oB/cBbLB/R7OSelulNTftDxn1NKbu3DEc28MCcPLsUGTbh9EQ/cnllDvbetAfdGWOQWGclc2VSXd
l7ro2YFK2sZ1OCelKvEDoxoc3oY8hNzXghBubiktI/C89Hty47eYOeU09UWgDXgDpr45HdzptRJJ
vgnNXS4YSJfoUNGgRhuHHJhK9G9ZGS0INZ1/mPKt+U4TcENgVtIYIK3k1Wm7FBHp5GTP48jd2ybV
e1srSo7B6RgTtoyHY0KifdfHQ/m7DsnIyOL6tovirUWQyNafxmOdmV+5hmA3TnF+X/yGZPcHRtIz
A/Fqq8FRWUmu+I2vufSGPpeSUu1tOW19XICnCbgdPpdch1mEO1uFLFCiRMiZaqUt2r88BAtJku8q
zE+6q2FqntYkC4U2o6ek3ccYbKwgLbmrpjK/lYXtVP5sOG65iyrjwzW0vTuP4Cc+bB6r/q4qrE7x
6/7Gb+aTilptpRnfzlgO4+ybZQFpsLgQzJcmJsL1buRuyqWI4LD8hBID9Xv4Jd/yNvSJWE5YowyC
zovBffGN8Tg1mJHgM0eWvNVchkZ8lnxZWKLcJ5lv7rQlcjmup1Nu67i+J2W/TRL6NJ3av67VC9co
NBBI9cty6GyaaNrxOqbgfYTxbXwgVug5M0xtTQLW7gUhabhSMoQ99O2Pr9KzXsG2n9yip9qEmGrP
MM6IrkY6ccwznzaVJSq0KHi5NiHZgvXKBnrNu+6YH9KAS1XAmQCwfaj48Falsu61PAMyFNbbwNzS
iNSwJv1n8VPxo1Nsi6dodvZGToEuIkL5WJ2oAHDao4f1TLxbZW9BNMZJGMDqzo+j+/qHhTdk8qNQ
Vo7xcJ8LOjWnQU+TKmJRhP4WNwQ1TGZFHpR6woA038Lhukvd4cRYAaGflt+KPOrWNIEntTi3Ttaj
8RmV3qfbty+tzomZ2S9kXzyaTrkWETmFRADjAk6Q7HTTNlwtyLpgiO9bS3/rO/tLcwdwZZhurUV2
XaoDxqTc/905sVBMDAfZ32YSH3AWAGhwi3mz8R4uzaunRacZp0IstU+Z6cwAd+2fWo5b6WovOZHE
Kze2VKAqCm/dhs0QcrZQxfRl5SMVF/rKFvlNFXZfpUBCEfczppTQn5r+0c3F0SqcNjC1npqqhH6v
Y1A9ppq2Fks+b+8bG6TgRNGn1Z+4iPcYV9w0SbzVM/s79hpwqoYpIEmqRCkmO3OqbzOHQNFG5od6
IDK11+sNrPDPzGihi5okdNvJJs0YPKcd/LewxDjY3vAnHPv44iYlJGF1KjUDfyfHiFeIHkNlPYQd
Eoow/J1L7ckkSmh0qvhJyz7wTCzt2Qy0SIeNpczbCe+xtdUZf9y+O5h+8lgpJusoAL+7cPmw4/xj
MobXrERXTdoC7lcV/3OibqdMnasUel4YfVJCfBKsGq/catja9fTR14suT+dGrhU+jMC5wnvchG1H
bb4gleOOKV68tiagWT0xCYA3QRPiD98mkSJry1ORE6dU2Q+FpwQTdO19jtRJl1hI++XZZAkXrrfr
qsoLCoXJXdltEpW8JXkjgl9p139sK/8K6xqupVndF7g1dm7B4uI0pC3ZHfZ4x7lUm5D8eFhOaLWN
+ojO6NHUBsjpKH9RWewnhS1hTDZomuqAen05cDbCOZ+FtdaZqeLBFaEFKVWgB908piQlJtl2jtwj
CspPR8iPfJ4vAz5fjNWcM1fIq5Ph1qb1a7+s4GB60c5s0sBVPYRjjbSodL5FvHSDa+28k7a1sbE3
4P5jkEeZB57J1TXM+rAn0wEXfWjgo9djss4/VVv+w+gC3rjgKSuLio6zuDxb+UsvsjUBqndN3L3F
AyPw5RScJyKmIJbo28jhREE/cTvn4Q5E/C10u1uQ20uIUT5dAjq0XBobUoiOuSgeu9h8L0ZH0OjF
lLXoqTwflyfRcWMsk8crVSDSAWUAj+s93dgjodpvdZf+oft9QgXaHbDNJ1N5DtfoXt7s+tTU4Tvl
AXyMmBIlBKg/aQxyGoOwlX6ys41XmHtYRsB66WRRMsiIfEjtVLm1dkuv+ToWYLtz727Jyy7Xle0o
evrR3xYzVjSzyLN92ZzLSmNAwAE2Xqb9oe9dTWghRBJ6+3HW0E0WWFYSkhWNXnQzJIqmEecEZvta
UKc2scWTvZvawrjRciZYEiUCkwiXRs2LdeQZxm6afHlAHpesmokMptGwigdtajGNd7N2d334dxs2
9CnXZZuHaxcJB0b8tcm9qiNs3C0qsgyW9KfxzRMJZtwEWDjuOAXSnw6ViyQdkdOHA45sCPinrtVr
e/6f7WxQqPYiBOnDxJ7W5mXOm3Y3UKE3invY0ABAJt0j+cKffZcvyi7uPrOmDsIY/J0b/rpkdgZT
bnzCI+Ne00J3S3URkXOcv2s9hqqVRWnvKOMnLD0uGirsIgy/rFT0ARCRt8Y2QPgWJs56yf/ksCx5
8iZRS8kWa8fYhcMXun9i3/wztNC3JxbhsA8PODFjkA5i1fnmq59h+m1v60k7y+XtkmUCYznQpxTO
9773gn8etoclyRJzGQxTepp156GoL3UqhlWaq8cyYvqce96hqQWQpnvJTNTkrvfdjDYm/pG8m+z8
Pl1GB75WABuOzVHokQraxuKK8EmBR1V2Qz5GuZaRHJnhd2uKa8VlbR3KQRCoY9O97a0oFphNwOzQ
HRwJDLfGEzWzXBwao2aT2vWlSYe3sViCFsd02IVW8auSuT13OG1EwNu6TadsRT432MliPmBZGz/W
35LJPfvRr9lazGQb8tA8Gs468UqWx/SxUC+hleAu5NGjxZEVrZBYr8YOL4exGgPPT+mdXVutmKnu
0kQ3XjOf1RrvWLpbIJaxIB/KSI6iB31xBnFLj/3k6MVrW3j5RmtEAtEiesNjBAm7Z+5QM+kBRA+W
wYV06BI7BHIISNUHC+y5GUzE6ibfsblMW2eNYEg7y3YEmfIq82gxC9vqnvM5o+QvFFBlODBcwUIF
iTsTd9WN9HAauUtemXtB5jgGiqbhycgxBNQtLF+GqoZWBWBl199ZKvF+KdU+n8CZjdz2D6Y4dEXX
r6aIwVQ7Az65bvbZA/Jxt6m0VQnpoc2r+BClw1JAm+82EpcVaGWE3cnY3OlFwWDFtL+qZfQUfkgQ
lsDINGrX7tSCWUKTbW4ipIE9xch96HBWlhVgZ6+jOxluB/R1ARyVeuOXNi7pE2MPZ0ms6SWIXzL3
inkZJwzOCNmuiXGpoLxbjU3W30sy09ct8UaLIf8RXP4c2TLIe3CbEUcNQwFrUkvVh3SQOH5wR4il
CAPZJ/q5U/q2oKZcTS7K6WQmsVzoF78W1k7ovdziEHmYZequnKzcxCaBLXPEzSGKRHtU4O2ZB8E9
zcYXp4RkqnfPTM34/ssZ6g+IbJi06U1eAavTt+JTmzpErwxbvBhwkZBlcupc5qeyAbSvrVFDFIsf
ZO4Xm7mzuBmr9g2Lnk1pL/VnhTRuHg52xkqaJ9VL6czW3jUr2Myimm5Eu8yEGug0xG/A4XOzhro2
J08c7cZGxJwWmhIIsFuAQC402izHfinypghcowwDLFdKuJyoXus0ILKtxABquSQv+chbZBOXsJU3
diCEWPIU5MkW6Wvn8NmGRufs0ySDwMRlj8znpXH4j6XNW6InAomJHJY1RjKON7zavg2xOCtOWH2O
x6i614FQOKPKVci3somzFrvvtqHd472NetoSNDIwdabKcpn1bByvroI0GvaCxp144YKI1V6UO4bF
Fh4xW384VzHhLWhlP3VHdA+FGW6GdHq1FKrLwR2e2xCtJzSgZlcSRMMS3V3GZGYn7VeQEgSsE33V
ltOvXa+/iZihAhz6JsYo0QRs7tTf+DfzEU3p3aD3GuHTHgqYwSN2o0SYIGv4tCYInUnYSE/CZsmZ
bIfYrXEhofqvz2LqWG7G0jxgVFLNlBU255yoje8xsj9183cY52+sZwi3wCjclndz6+g444Tg0OEn
5lu8WpjOVs9RUDAyxL2mRWQC7qGp4VYxY3ZI8UnjYdPG2rvfCG/TGw2Ba0lWnZn8uZt89kjHE8x0
GHsFukGlQ5+DuJeKlb52h7GPCPDEyNbctg+pFU43Tqgz26D1ESWUHDeqxq2GFzw85MdOy/Vt493h
cUFhqE8vw2js51YHFR6b525gIuKoLjCjsg1G5RsUivnMXx+d47Z7zx1GZNavOSR3Ht0+TTB3xWEY
oRrRDvQjA+jY16jZ9w268UtEHolWEWZNuNNatdp3Uw3vVkSuVx6esx5upei/lQegX6dA8LArnzpA
AfLefHx/Swfww3oeQtrDFPeGDQKdT21Rr8XudBxdoguKNL3XRI17vj1xys11taqgoqyNgZ7PXTzx
27r80S311Q06FYuj9gZrz24x3VZV/gV3g/RK3E+Z99IZm27zwH+UclbFKfCLne9iLHAhG64zLd0X
OoHOTWjdydZPb6qWc9uS64gPeTXVPvRAhuCG9O1N3Cl1W3sbC/bs2hsFaRv95zRVF+6wKVWwtRI1
8rmmKuGB1NspXQS7HX0HoW0Q5Of6O0VkRauQPpq6HwaxBHqNKzvhN4CTPKr6S+mgzNX+gLWrDy3a
M33VsXYSt0PLmG0eyz+uu3izCFqjpoVYN/CtGPq8i/y5vSTLDxv0rYBJe3Pd5OSSKCOQhzpz+G/b
JYImHPcF9Ec4uSZrKcHqnubj4t8M07qWrMNhbTylfZJyHuivLfYSa8M03SCy9p7j2Gsx+69REgtU
bmDaVVuoTRPSyBQKHUS6asZKHuTYPg1uPe/M1Eo2Q5PfjlDGmB0znbOaXO64eAg29voMH+GRWS2T
OEo41lhU+thUgA5vrKbtb4fae8hLPtByzldFbTS3nd/VZHhvPW76Xo0nS8d4A9exSxNOgPzAjF08
fqnewEXcZSyf9saL5cAsrNuPWuLkgqKLUqjY+I17KZiIretZtAFF6yZEOjgwYsUzZwnaUD9pM61D
Z+iIL7zJmn7cYvwNczG89efoHDn0KrRl28ys40BpGXiMoW4M8gcocsYfllzMo1zvzrCae9lnwDBO
9JJPzD8F96UIB+lGm35H8oPT0DJuE9sa1l1ZRFstJxlBGt6va8PRLLqXsRvClcAGOXAnPXDbifXZ
mr/F6O0bi5js9Nd1OEHnIv8jR7S1uttR+2mEGJVTdFRW/dxkkCk6Ti6zfULHcfQbGD5RGG/CpMHF
ozdXri/+LIoTCnHcSVrftILQdE8mzOuc+ctmiJyDD+XnBqHis7HEjEe1xrS94gNwxXebI7ZER1QB
vm7H0MPUJs2ffIc5temSUYQXyI1TTZfBYnpgi/A9voOBwqoShGre9CbU/aE5T32W76BlHKYhvBAX
gvQFLCIzRqg6LseMpum1KO2fZh7PQvQXqlRsi+NjFrIHZ6cGIajdZqLn7F6qM+YoFyeNBeVsW4Cc
WHtpdwdjJAe9GB+1aTbOPVwgEx7wtkr2RUOJ2/nWj5lZ/ap02let6mZwroybAZ+biTJTQnpqvPjY
MUsDc/s0RdedDMJi09ibtlrX+et2rgJfxJwtyX2OM0MQsdZXzQ5bpQOcSW7lmW6i768/coc4sXC0
SJzWfiK7/8xE9tU18czZb+6U5HsRCeGF5K1vnbn9iCxAyDRd5PQpEzSLjCez8qJAYFEGwsDE1uZj
HpphC/GJFfYm7dJnvv8H96upG38dgRcA0wL6t76+0hRtlR39jO340JruT513r97UPjKFCAMz1fDJ
dwnO8nGUkiHtgDAW9g5zVI3UYEdAySbywFv1xSxp+XWmzm5oHTFK+zJC5QWyhCe2TLPKDnk+nVq+
JnbnMIwO5g83kzXtXK6gMqp2BQt36GhvVp/8Ym5WgjzLcVfp0NqQv8fNT+m2r+RMgUaX1UWKrRFy
52RNx13Z3xdiwP24/DIzD276uOm9BEqdLmpyGdCd1kv8jDZBsAuNb9f8YaDpbeLZP49Q0talgTUC
1OtE6nB6/fhmtGdjlSbxua40Uiut4uSgVstKWey6ydY30OZsqgsV9KWzM9QY4TZWSyJY5IPJgXFY
4/LPxE1DUxqh6CTdMUZ47cuOFX431elPXMnFdKo7WKXG/00qp3BAcShvacKWDLRJvRhz7B9BNoKx
JXvcsxNjM7rlU1w3d1ZPEAQ21fwZyVoVcF090HL03vbZyWiFJOPyIJl0gqus7ISn3j30b0z/xpqJ
1cgQYyTcCebUTnZavVH1pZt141gWw1aVWrSWGUVZ3e6r0qBuBRNOyoRvbyw3Xjyfk4IFKIxludHr
7ibyCG6PdGIXYBwZvtZu/FxDrjy85WOzaYaWEqCL7jSDol+V1XfEQE+mhFH6kZastcn8dDp5EXq3
L/x82nQG9W7eZQ54kIVYKMeRJVR3XWR91eIYWaya5AS6jMN+fTgOlbCRuQ/+Dxkpn4BfQnovTFB2
IzFwaFqOFk1pHFFGjJF5QbByiZV+SVQP28M41FFebA3gAadw7kbTX6g8lKO1JEhxgutaN+ZrOyZP
MCwpR/GhsrsBoUbp3Jaz9Rha6YNgTdl6br/Lmnnn18ZNyJ0csWjQVwzIiKbcpCloJImdadKsTDla
a2iUPPIiip0aXkxbgJqj5U6qeDcNxtbtOqoSwEafzIJVreUnMTbfYTp8Zy2zinReGfIhl33PRYPk
L6zezNj5Tkb7px8q/PrNtaXn9Q7ze+ZlE8YKkq7dib+AZBnY12UDeKZdrGp+im33JXXHvW5aBxlT
qmqdecJ+B7mHgKPTc0O0W69fnX4NoW2kXnPDwBpi8MXWltxhdfXVlNgGZl/CEuSwZQdA3XvHBYnL
u+p1Dv11M81iF3fGs08Oq5T+e9wvjPgkPmkKIgVEO1IgivFkF+SeViYAd+E967i49WF1wfBogHk1
PMoBLKaLEMNWrnNGOEagXVg/FAgZVv48ncreXyezTYoSuzAxOVn4pDBm9ba21zxYdvHZtGSVabqL
1z6ENH148gXwsuUjK7C9R9UZFGz2miWXCTQeCdBwxXNGQCdyE+zFbKv5LPV+rcFSlaSGjol5cQyX
zFB8A1Mw974O98stj7nA61xm9krEJdp0pD6htO+l1d7azegFzBppuwmtW2nSust7p92UcHqUB/Nx
7I5mzzQ4YpzSaH9wciDqEWx1pRocJOGlmi5frWJenucGfal7AIJnbUyMmvvavOuN/qXQgcBwRVoU
6TsNYXfrOxQlFIoKtcoyBsRPKsF2Qo8mwAGq37D9kJ6x7Rtx6l0XP5SaZMiMNRtDC7cC0Oy7s6pF
dzaqpD8DQMyM9ZS2hz6iVq1Wj4eiFfVDKrTsgbZ6+f26oWrRP+JTxG3TCfGCDOPICBpbb3f/eZod
tXHYEGsoL9dN0AGYQ9ji/d+DpCpKWce9cWPPbf0ADiMfoIs91jrmHddNFvGut9LX9393WPbKCTDd
8tfG638PBJCOSl+Z2uG6H2Tr8X6UxNcvR73+QFuyjxFUMrbmL7tua522C2DY2di4/HdbnniBganP
5boH3l0TbJcUQNvO1EWMw39+0Nvde6JUN/+zXVAbYKWjGGj9d39DOrhYiBNzUvP238050Wq3EQyj
60Gv2/NqInoqtu/oRba1KcO7lEzPJxlCnKpq1d1cHzp+lS0ZcPMmGdP+yW+i/GhKsMQyUj13js67
JwMhyJHfdEHpjmels/heXzo1fhtEkPUO14dp7qc7hA1i/ffAUahOZBUCmi1v2+S4zmXG312vb+X5
9StTF3G+vpNKiGycQy8CkGB31ctiTzutBdeHCcrTs/LN50Jq/B26frGk0T5ej2PwSqCMRp6uB7JL
SH2y9MPt9dkutYMJTi+qmry6v/6wc9lss4ZLC6usOA56p8LrQhVtcH0aRnN1zxsm+4YMZlbxZZ8i
mWNYVwy1/j1O1k4j/UC5A6Qwt11nJRcg9nhbqTG/YwS/MAfq+h6LOnddRcnwkGGpuW5xVXicGukE
IeqbJ2qvJoiUk790oG9cd7Z6jWf87Nzcdt/K0S5XudZXH6KpfwiVRS7ZlK/ekBZ/xrpENpha3+UM
kT33qt9upKIomKkw4aiCQa9ZOGb9LhypaFbNCbQKSm6BC41wUugHRBNT7gzsPVe7mFnID4OIo9XN
8jtv3HsXhv9XotJ3r4ybT52egOqt9d9NZrerLM2nbVJHRKP4hrwnTB5fzdxlCVoCl6/boqxGUjlr
FD+DlPfXJ4zIcFkkwnpzfXh9okkAh9Io1yh3ONTf/epo3DhQzNbXh91ygMo1vc0wejjq/fMeZD1X
0KeZo9lKVnEwN66+1SwDF+Jln+vxfWaCu1Haw98/9fpE2Yb9rmyZaV13uR5/1HR4/kPMvL+S8NlQ
pO/nISMukhHohbSgYt9LOyUStI7PXGbaptPG9BETgyRoDLv7KHLt1rRrFTEjvp+9MP6Vhf0Jwdt/
VY7pEYHcIZtVbg6q4sujVlbW0TWVt6V5Hbj+C5O5uDW8qXB4syusXGJ7g3qAL2jO5vvSrZ330TGr
IIrU/OAbSbX1nQK7naIdbmD3eztSm8MLsabt2pKZ/gKjMMUwKb6TevZQzqZ5a9UFRguWoxhNMAvs
s1jecuIwKIqq7DajddpZeC2cs0zku17ikpKXDLiKTE3nzLa6nVXCKigFw/9eGMXZ6Cdzh7NNdDZ8
09lxobinLEMIULHgcpXdlJBOdjXS/r1lp/E91QglneE6f6L8Bl8J57ujD1+1XTQ9XHdN7FkDlfnv
ruPQ/s+uFjLnB52M793Q2ay+ffYIeyo9kX22UyHeprgtA2dctwF47gZZq3ijiAtd143O1C9U94XZ
kqychvPGTGZ1f/1BvKwbWNhJbK8PjWU/Y0CJG1m1vatZ2gjuTsGycfWJDmYix7+vi1NAZc8MmxuG
4N8zaX4YVYH0w/W/62of2xt0SnSD3r4iRQWOpUIMjC7h3sJVeA1pZ9xct6nKC++p7uHo47jJTIj9
rttcZa3VhD3T9ZGKw+IWi7L99dH1QOjT/H1Keh50Zo5x/WELOyS4mWvo323wORtGuY556P/Zj/nH
2sTa7nLdVPteiaVbs68aItTHPO/WuqlgVwCgdFstFXx3xEHGG9SI6DG1OQPLMtuLy20BIsCyEWwy
C/4+bmWDAR847t89rw8xzgdqWn78e4jrE5UddReHkTqe0x42MKq9GOGk76/Afanl/BGcmP/Pxsh2
9L1mAPFfX3jd8frj+gQ6VMbBy4vnuYY+nvnOIVoaUBk31u0A/nOJCgmtBdfAD1DDliGPXd2ZNUYV
9owep+oZOFpu+VOalX+fRAhvfAmeft1euP4jdh/6o7+Uu1Iii9Hinv3L6ljVuELZE2nT4VTKzXV7
H9MRqb5+ZYrjYk40Eq+aMrosbCJnjVhpx9blbFpdf+0mkkvLccDK3NaO101NmvHs9fHfX69b/31+
8BGu5YX2+z/brw//Z5ttesahkNlGeWCo5F5Nx9ic/vND19v7pOd/nQV88SJ27TcjRXyg11n9wdDu
2xa186m55UtnGN1BOJbYeUYab/zCwvUDD/gXURmMz1B4lKbHehoZ+DI1efJK4iWhxiyYsDK0TWtN
Rw+XrXBKrTWscNa/crydpCx+phpTz7413yK71WGQVh4du9Ju1OveNAZsRXVG9ytdWdE+LEpa6w5p
l2cWn7VvvJNPrj1gmF0dSxObwcSdISSM/VYWdf466AzRJi03thoSrg8nDDhAselfhyaqbwzZ5Fsd
gdih6qPixZumA2Bk+Wkoq0L1FIbHIh7Sh1BEv9e3m02Pb1CO1cWtiuE2jJgyjMsLlr8DBiUzrRRu
YOlEYoed5FeKJen5+sMqx/4sRQ+91vawONDo0iUEybNlJmJcXfdBy7n8Ck0bDZw4/ufhP4e47l7U
9WtR5NX+30PnFrRgoQ3dppdIA8ZxPuDb4t9eH5UZAjR3wPb++jBtYLFATz0or711GQh2hxYEBHaY
ngSV1JrXaWCumpZCvrszc+tkzNvPKi9eoXmoP0Q0n3vq0Z92cJBklREJ9tW8qjxkAiuNRn6Bo/0I
fUsxwpDxIrHI7Qt04h065cVcrnIlDnOmUa8SoqV314f/PpHlWkEOMjzLAbj7krxoAzHiFobUJ8+J
pb9tayi+anTaQ2z1N9dH1x/XXexlv+tDuaiLhIrAyzr3Phl17VB66LoKVOp06QMmCibiq3WyPH3d
p9FCPchzMNHGttmH2+ofWnrt5u9LTCMPGjOyL3935nu6NUiWsBvbvUcwxEH+eY+/r1dh0XBm8R4t
lILjWHdqG3TwsB+irCgfwqXlSPQGrs4/27y279YZEBjUHSzhUK6Yd43ueSdpps0JLcsrPbH9pP8f
c+e1IzeyrelXafT1sA9d0AxOb2DS2/JG0g1RJZXovefTz8cotVJS9z7jbgYQKIZjsrJYwYi1fgOt
Cr0x66aobSRlI/DkNg/iSTYKVO1X4ECKnVqAE2w6o9hmNnjXpDH8x9DL7XXRIY6gRwM8KuidmOd0
UN2G1HqYElA2bu4rbxvya95b1rEkNapGPKRcaw1ANj4NwghWRZRAIAIpcE80cz1wrRtDGOJ+qjwC
p7bODhOSHXtzRN0Ns4kWstU2yHSOje2dSM8jMBqGyVVRW9WVDWKNFHoVvpZ2eqiySDxVRmHDqfCR
A5nS8LlQCCDMHeyfR5JLrQmqO8EreJH3kRYz1rIYa/2G3BIRd7tMHvoEhhICnuFt5HnoRmlNTook
sbf9aOnHiHcEcJi0JaMd5Sfmt2Y7pqp9ZfL9rO04Nm7zBPu7UFXsh2GWLEKPd1GWprOtW28aF+ns
wdDao3Ym1ZkQuER1a67KQPCfi/nw3q+pzBxvC+XbCNnSjCMOyb3pYUEIuZ0c9xpEYntnGW1wX1ho
VoQIva1lUR7oYNpWe8fKfmYBITx06SDr6KCZhAOJgPR7z21NnGk7/2hlSXXugz5dx2nSPOlh9Fn+
qjXjayj64EvEs0owfcToYh7jIFV0NOcxiU1MoYrM+mky5vRB772Z2fuYzE20he6k38aUFriUOMmO
UKrco9aM7pGUJ/mtXichUUaZv4l5N1S4YdOUyaZfT1kEGyulDTfJUKYtJgUmPD5cdRc1Pz0qz/io
jz4iDAuhOhyzueJyaJIQA2BQrw8TRNp1O+C4XoeDccozPV6HIlKeIclf9zyFX0TY3Zh1bzzDW8hI
i9d/6+ql7bVcuprBcFO44beuv1zVnFQ81vMyJoz4oleZ8ah6VfHgdz8Uwu5F6yz9vUVzf2j5dUzh
Fv22rjxAKFPZ4SxeqwPvWBj/JERVcy1PYw1BgHA+FG6EwqRzraLbdazieb8mTzM0aBU8VX+ulWWU
4avDZBCydkflkAn/CGXE3Cakig9k5ZWDrIf4TvBUVmrp4KCLPPcm6edmC9mrtbRW7GSHWtbKU3ko
HUGuzG6jRYFyxrf+smXU/E+tWwXHkXn+xudPY5cMBOa0tMxuvEzLbuQZq9CnhmTq4VI/eL62cwwS
93Loz31Bm37r26Ddu0DjoEV22PHP8iAQ+uQ5Ss21XaZolzQt3G95eulTj6Q7fu0jmy1VINbSYSwT
AjP0HxTE349Z1qjEp+dTXQHxJc/kofZ5dwFPChaXuk53xvJ8KcfWFG+iFB0zORiKI0pNv1yHcCVJ
mrq2mK4ccmQ/XIOFk73MxkEFX1PA1UKur3PDG4QMshtfDbKbMhltOOKesXJHPf2xYdd0CPhdagvD
sFdkWo2VHCgPSCtnN/WumnvKiroHH2ax5NjC00hxmnmeSDeeMUMoF7IIlSnf1gZKS7Kom1BGFbia
J1kMrXDFC1J/KFxdv4lT80FW9yHarY2Jh1w0ZuNzrZHqZQth72WrItRrnDSnW4yyzfs6m94v7SZm
e+yjtkBPiUFkPMY1ukLsR+fb0hLUBHOhGFc9vkrPuoczyd/v1pzvlmVYsCGTNDxf7lZeMuZu0xqB
5hKW/lYqoae8LjZN7oOLnsXS39XRZz31S7GsA5hoLhAa2SobpiFhZpflRM0+JlqS7WRpTMsjUyUU
n0RbuxFrXWiBYXiDttuwqolnr4faHoEyBenSQ6jgKmcphHWSJ0g/VMhnyd7vA20jADtdOrOvR3gj
lDq8AW/ms7Xob2P8L04IyB9bZXCeVZ2PH90B1pHr3pRd/FjP1ZkLz6aKSac3bew8D40RLQnEhyfZ
2lgRnhhj/ORroKcbE4udoVec5wrS2CaromEjR+l6TziyjaIrV0ncpyk6yY90lE49ofRKBnD+KC+K
SORWmbKVxTEeP074zqJhVRcPte+t5Ue6DbkxbcL5uu0S/cmENRaHzrlJDDIeqgq5GCOrM07Z9rkv
BbmXSLM8cKHm/TgmJnJD35sHBQzDZcg0TSOTKBL7glerIWCdBN29H7TdPUZLhA4TwKGeTxHJGwxk
+vHl0kNrvcc+MpKz7I/rSb01OoiWsljNF5yzuPO15Ji+SsUSTRF36xpi27RjdT1k8O1ZAAC1rxT+
WlVEMlvD8r8Et23Q5V/wcErBCfqz14AJ23ZqHIj+ffQorPrVNZTsS+zpwF+s8oOhi3LdoEx4Ihpp
nYtJK/FAcu1PkVKuZNfSIc+n96pzNyV4w41qyJtEVP3dVLjdQn6eBUkx6azyxSuAKirlwGJMicWx
hlS5zkPLeQY4cJZdm0j/2DkqHETd0rgpIjryZ8i9vlza7KP++hli9lDvP0OesqaSP0MFa+gxzMpX
4Lvdxitjc5Oo8bQDHJCudIQ9HmWxq+JspQeq/mg29bfWyfWNH4pqrJc7kkbpBrYzeRJDiZ5UfNJX
6qhWV4Dh+32pxfUO2WR0RJUwWdno5n0Yx+4ZCLT51amPdaJMb03JNIEIeQShnNGT61VXNfHMvEVw
oTeylz4tgy16WSnyd0lfnIjMYRk1n/1SbBF5xmbYbJbsA+hdlv0IOwIbaK9JratEM9beoIQn0kbO
MiHuupb1paODBYLonJ0Mka/zpscywm8ZYbghxi/u4LxfoN8btomrljbb69m2ejJNsKBzqYx8UDx5
Nb43dlWgrauqQ5FgbpBdZKvb6fmRBAIq+hEJKpTANknli7NJfPNszQdZDJLeOk6YS8qSrJc9tJT8
EUkfG2XqLIL6Po/tczyOApFuAlxvllKAHabrY4HQ/33oA5isNXAWUgjdnupHy3Xie9LpwXt9kdjL
VtPrT6htwDbvvqA2zjsM+MutX5jezkc6aOsESXYf9yQ5GkXtvhi9ukQAun1RUW1aIeOoXSGdigNa
m4SboVTqp0rVHv0q7pHUwShrzNxnEeGhEml2fGqLsscDxBhR7R/9G/YYkLEz/xZaeX8y9Ma6FfPB
1MEtivx2jEJrVhRrz0Awj/D/wFpWZlzt9YllxaV/W9fhRm3Yssk6OawLQOGPYZtuZVE2qGH1hmy9
OFy62SCp7DpPryFvWrdJ6dXXTqcsLx1QlmFpFo2fL5epDbvcNhOkPjlINrRtOKziJPCgXHAhWac1
2YDZdZjuZbHLPWuThQVoCBVvHNcXzw5bumPvAgKQxXocgzVKNepOFu04f2xId91ApvLuYahv6qYV
z8XoQ2Bz77QhMs+kLpDg99WvwLDUbVQVbGlknTyEYVaf4FxBW6avOuXGxpuqYt902UewwFDPXU9f
aaoT3fVjJm5M/bUltgBxBruKPTJmUF7nxrzK4zvVDNWVSnZoLeveG7ziozHq2lGWkFIUN272KrvL
mlBo6p5F64/XiZJcBRXRKOvK7jqIpE390YdD9X4NNhfAtcvpI+QXZ1m5ZKYjUv/aPAGF6L3eX0qe
916Sc9WAysWlrfup9H2cnOS+95TjyDn193pPrnqeAL/3fP+8uW0W3PmHce7gg370+73fj/EZZmN8
FrF316Zjt0OOJT5f6uXZe105kDDrQTbQ/VKdVcz0C1mup+5z4gPMx5/h7KUiP8szeajLEU0VPWkx
EPurwdPUcPihbNrhLlf99BD1+FC+X+Zyha5WxrUWzdp98/XlQV6LRUG3+P23//jXf34e/rv/lt/k
yejn2W+wFW9y9LTqP3+3tN9/K96r91/+/N0G3eharunohqpCIhWaRfvnl7sw8+mt/bdMbQIvGgr3
sxrpwvo0eAN8hXnr1a2qslEfBbjuxxECGudys0ZczB2udSuGKQ704qM3L5mDeRmdzgtqaGYPLqG/
QyzX2pnedbxggNfKLvLgpKWzzCrwvuVCCXuXhQomAcnGj2LzqpqE8X5IJ+3KZGo9kBvmu0YtybwC
lV9sFc1vF5d+soGcGwaaeYhkchESFBXZrsyc/iyydDjLM+P72dwD5ZSMZRy404CtydnTtX0Ttvlt
EQKl9czxh5KbqXsRuOPmv/7mhfvrN2+bhmWZjisMx9YNx/n5mw/FCI7PD+0vFTauZ0tP86u+VZMr
3C3mc9jbNfmNuaZcixFnMmAbA9Ih8+FbdVS5yAaWtXdWSG6uUlMVCN4M9a0b2hUSCtQNniWAk6pd
AKvvr3LRVp/LpGpxnwmeSuD61yHZ8CdVf0ripn00IE3dxWC5Za3TNtFZ86AYymKikVQZDAXx/HmM
gHuw9pO6grzfiiewFslysrPkKFuzPP7h+kPxw/UVQ933bQXR0tNwPfW8BrGOujsTff6vv2jX+NsX
bWkqz7ltOhqUL9P8+Ytuncxhwepnb0REevRi+P7kN+ynLl+qQMoCYh9qefI7vjT3ObKodZYd3vsF
dQtTGB3RQ2BO1YmwDnzYmAcutcYW08y5snNm/LA89TxzPrX1b70KYb11Jeuu0i/cPZpVxrpzmuml
aRZjTTx8wiBmo6Z6u29T03kQnnYj21N2OUTM9QImp2ddVcgbL+vOmV68On4YiDE/MAf8csEE+MGd
6hoADZdDgm7pJIabzraDU9sXZ1lCJHC8+Vbf3eDzjAJfV2TeojNQfgTmYqw889KFoY2ZvQ/VFbNa
TaxPdnkEyiNAOgQJ+3C4U73yYRw0DYO3jliS08w/i698sO312Ar1o4r6/w6wkPVetMbwKoPDem84
mASFuUgxTGX0P111Hl4ZaCHIR+M/fpr+ajkdfs6LsQr9oPml+K/tW371kr7V/zmP+t7r5zH/eshT
/v2XXc7h5yqvQRL82uun6/Lp3+5u9dK8/FRYZ03YjLftWzXevdVt0vw1jc89/3cbf3uTV3kYi7c/
f39BP4swK+as4efm929N87SvqSp/JN/fE/MHfGudv4o/f/8fycvrS/ry9yFvL3Xz5+8wLP9wXAft
HtdBYVpzbPH7b/3be5Pzhwl6yrA1h80NR6a1DPmz4M/fDfGHit2f7TqqYVq4ytq//1bD1Jmb1D90
Hf1bV1gg3lXD1X7/66f/9hJ7/7X980tN+/mlJkwu42DcpenA7XT1b1NrpBW6WRumsoP/5W50nM+W
GBsivNHnu8LfaGmR7ZAAUzEvniGQSBwsp86L35+unx6uH9+t/3gbtmvYxDEM1dH1X2b4CaXMsZs6
dHoKBOnHRHeOLJFf7RolS7SG/TLSYTEWyppIgr1sUGNeBfpg/C/mP41fxg+vePltuJpmGKZuuLZl
inl+/OEV75haVLud4e3UyixWHop4s/Covle8pYGtDj7VH2LLu7FC9wMzByLOebMstBQ6dkbsoTY6
CDhsSNc/PFH/sPLQTHNeW1zWHvON2QYQE6FqzMyGrc6/xh9uDNi8KNFh8Has70k1qW2+NaPyWssD
54Qdu7sYBnNYyehpNelE25kfVkOko4pa1i0xvs7K18Iyra2HmV1X5O5JG5LqZNvbGMT8CUWraSdc
bBFz3TyN3w9JYYPcFD3etqMzrrM+FyxqguGa/N14CJXx2SMVehw8cNpGqORnfwQlZeXqm1I61sG8
Ff5diQfP0h367TgrzChTr+xx5/jqes4A0wxmL4COdd3UO/IpZ09L6rWlGsGSbXtzVtP6Szdgxjj1
xZIfOzur0XTvgC3YKONnz28g6Ub5ZmjWNgnyrm+2jp3kq3jEBjLeaw7hhq5bNlZqbEqlvLKjL5hV
ohHYByhGJMRQkGleGEQ1ye/2D9C00H5uW2tdu0cSLstIZyOdqKa10dyoXQgbGorTn/IwjvZVQOiy
QxY3Hh1zA1wM8Y69ExB2jritOP06lioOAwWOl0bgvjXzLyQLgL6Fz6mwxu3QtOlq8ju4JIhNxwjR
L/vaPLhAfVZh42xR+PW25Ri+kYPwF0Rn1gC5v9rZdINf0U2JjnVkevpi6Mrb6D5LyldozxUvPEwZ
ohwMLNPJNeCyBVrfPb2gBvhiXAoDypcN1BXh2C1KAYCQW/JMClJKRoXyu1ft7CyGLuOKe41F2VbX
oj2+RNHsTdkvCtjqIu0fHR1pKtwb2rUyELMphvKVlQVeCDfaZH/y7UnZFAImsBJ4zyBPE8SA0L5m
IXPbDM2VHSdvmjmaiyYlWVClk70kxgsFuO+CVWZ/1ApiXshXwScMryP11e8KA6sWGHkAQYM05g9g
UJGi6t8G+KaCKBMkMhcJM1Kbi6hIgMQ6LbzqbDi3owZS2m+NGzPNEFqpEBlxRqBcFfJjBMo/j75G
gI683TIf+6+JpePkC3BnkbQYGyP0562gEmK1jSTHBhNYexWZhThnXkWqsfdWYQlto9DAu7iJgZq0
IVaBZeKBJThAtpsVyedT7EZ+PKRNIFZlhG+fbFBE+TqGybRGM7Xh2wyuLb8WG2AEuMTOVZ3PPmkh
y/LQtNkjaCnoIN+7yLN47ixHXBpk3aUozyoxTNtIETspkszWI5ywcDWfoeVY7wLfUtxatkrRb3NM
nlGt1Sbwaih/96GZI5wxK4HLjhqMGzjUtvWuvyz7wJsLJtCQdOeRAYDNV1otUdgAZDEPfK98P8pe
oRsTi+5BdcviL5Lbk9U6BpIE89Af7mRU1WDnjdq6qVWo86WGPcr8kZd7c0BIQlqWtyBrR3nz8vJw
f7kxeVrK22UKQacP/oRpJciXRO5bC3Ie0DGPp+Jrr30MR0wn47P1RcNmDx23JvCdDUpNNyg9bPte
RXkLNbNqqEDiDt1DaNZfyPZ1QFOeLEs/ZamFfHXW3eID+GQaLYDL/oB8JtqyAt0yr8DWly1aujMm
LIv5u1D3ChM76jS+Qyiy2nmqf2cqlr4WIUKdnR3dQdFcRJZx7cWquxvL5lb3HVjVgGZgE6/tNjAW
Vl2Zq2AWIxJ+AXnEwcEtG71Tln0isHEeCgc6XARThfkbGp5bvDWdjVmXVe0yAxqQp1dQmkSEjJOK
cVimhtu8K66UwQsOU5DszW6cHnQj33pK/ZkcA3ZtRL2qrB+W7O1jpufyNiPwjE0YWr9FYLZg1OCk
w08UK9UelUU4Fv5qnAitssP0mjBiOlBrSKzYwQESQZBqQMAqHJ21HaY60+90DePoreTv92PZXltB
m69CxZg2zZfY9q0TCe4CnE0WEfsd2nXbzC8tWPytZWI86sDsrVuAPFBx1WaTorFLDCFEWS8fHkdL
43WW6dWmY4EH9+9YD0Cg7cnfkW/2Vjrsj03Yfqn69M2cptdOrR6FUmV3SmeXO11xd27Mq84nEXWN
zi06HX49G0VF+dH8ynrPXXiIm+ZIRCxwjE0AhHQv9UBCxK5abWnYYb6GTwZ1v9KPQUyUwVUPwDCZ
ABAE6Bo/X3QQhZQJ/YoUsu8CM90OFYgVHniOCpVa1wDVF0XwNcy7Q1pqR1GVXzSn6Deola+L8hqm
3ocQmt1Kt1Fdssv2gHDIGsVGAwXLl6wL9aPmCBgZSTnsAFzcay0Elc4E4ayFkKo061VPyzc863X4
hmW5JnYOcwpXl1VeHDVrOCeOOS2Rl7iaFIIWk4B1pCuIYhGVWKJGtnBVngC9NDa1bey1SOxGoZ/i
ZETRNt+paAeteLCvLT0YN6rPetO0/GKn5xtNRxe07Ya1PwZIMDbYr+SsZvbd8DbhRrCIPX/agMrc
QO39FObqhEJSMi784DYJ08/8ie87wplhbKdruxCoG6Ur5EcevSaLWM1VDxYUlO7OwejbGSCPe2Sa
lUp/qbpiZwSAu5SCzE/oBB+MsFhaqoOSSDYB4C6uowm1gbJDKFjnBTV4y9gleNNhMXQKK/9GDcC9
iemus4y7MQWf5hnO0nawzCGqtFE6317q1g0rv32MMSJWCPlOCQPMxv3hrtLITFgzG0iZjK8EvXm2
SNjkkDYzO3XXXYF+TKp+GkqYhoFbfDYzxP0QLGkWEshdhrzF4vAe7DvWAR0wCHDL9tkyiushQkWE
108A19pdEy5SFsMeEZeDnjo3jl3e1BZCcYOC1c8Yfxy8/qya9lMVMzW5Kc+hcsD9DpWyfrwZQp8v
enRuvapeC617AL/r83hA14UPgKqGgtyoB4PDCwLICz7oUBuBswg7MHKb+q6wu2fEqcTSQZUnMhDk
6IIEMmW5aTJUYdE+PlmoKNiwVawuRBRtPFnNgA6jop6yBGLa1LXHarrTp0BfOzoIat8rPhUGsrDg
jJ8iqDygYYwHezo64azw5AVnFRb9GFlvzqC+jMMyVrxHJbAOsYlzJEvaAD8UPCwrJOTHk+k6X7I+
fc4LA42/cOceR1xMSV/bCDChl3JlI6GtLkif4/9dWsY6zEZ2U3OLrHtv1hKLtZRFcjkvHkpeMiAA
9A+yl1ek1bposXoeef1fwTptt7rKY9PoBJx9DwokvnTZ1YSG+0kfcOAK0vEKAum60ZV0neB1gnaV
O6v4IJUeVgV/jTrsbrt0EfoiFYB0ZrX0HPWrvevycjwZiPitgzAD8YPOIJivs9HoJD81Vno5uuEb
m2hkWCT60pp4pXlwAc6a8hDaNj/hfCem2kxrHJpTZlWbr69T47WLxB5md2QEWoFCQ/jVb6bsejBy
Dih1YoXQveBV3CEO4eLQmOPdFTuDN6Oc0GTn9z3xf04uutHxInML/U13e0JyyvBJKYxVghANWyTv
FDWDs09J8tYhEgNZBgVEIE+rT+2Vk8bhGuGkr4piXcdI3B6mxr/udcPgpdcYVxpyDLaXJOdXFQoD
Q/K9mlt7Pe/aQy+qs4ncDmKd6q1IdHVPUic9FWO6ChylZqyNFM/8SyzSFE8VUiSIqKHlNdbauHZK
dDwL0e3Hyl5jvJMvFCinrVm6+6Ys0FlDdfgKBEefefEVOu3lThvL1zD3D4aJ3qUb9fHBHaY7r8Xs
FI41+Wq7JKwWfw0s7tFF/r/u+JiUJyueBOFNEZ+xc5+X4OK5zJj3gfXsNL1c4U340RH8VhAML9j7
wVnSK0R/Y3XHe2k8BA42c7HmgQ2uqiX+dh6hqlLw7od1p2EokdZ5eXTHYJ81Tn+VzAdX799Ad5qb
VOVBt/B+dcd0IXZwptgMNaxcTDselyohSiSlwlfXH/od2lDxya7yVZqoIHT1Cb+P4Ua4r+AheCz6
gzx085mSA3Uju81p3WqTtpRNht86vKTY0QXloUCc4SDPosDKk8WlLCtN6aohTxGKp52N/Lf+/1hZ
m+4qNpBkzdq8XzYB37Y1W3LIsxBw5L8vyi4oR3zrfBkrh12Kv1zKMVHfGjAsZ03GB8kLMH8LfC/2
3uwLpEhLIOkQ9P3wb+ucbEZO/NO4EgZPaOUx0cmpeO8hu9mka+HRfr90Wqb1QRbfr3X5qFA6yMgm
MzimXmfuSwRjVRv6yjz8h3bfnPX6ZG0svXnkqTzI67UtKs3OqCPpVzVkXOfPjEtA/Gt5mnT1PvH1
R5yrWBV40TVOCQkLTwOlNwH5Ofe1a/Tq3UUTj0gGssXbRz5EuSzGWQIMqrcqiRICIyW/EkGoHpDw
rCae6pbkEhLwAK7NHO3d1gZMAtVlU8LfPoMsrjZKUIO4nIudryXnUEEEWgnEgAN0b5602niKVGFu
J5xZFonwdLQhEVFaIXGzC7NK2zuOY5xs0smTWt1jVtUHZrRrQXqfoiBMTkVQzT6UvMO0wFpOfd3t
nUq9jmyXcPYkxuo0cnsYVOjBZkSOs5nyE3ZPj2zEp1OXKdNJnjmVziIhd3nTzg3afMgMVFtZPICy
Dr918ydtOhnWCDNN01CjNaCgcyeT+BimVnaOkGFeTCN7ghrnwkVheCsC69pabeBwG5Z+6BLPPzXz
QSN2UUe+2EdlqS0C1DpX6FIqyllnp3LwEW096pBwebHxHXFBtvO8XqZ8ODGbwqz104dSFzbzMj0q
X+lPsdKjs4SrDuAkrKIU9OvYpidEGIbwydarAo19yKzAaOF0m9nnwEUYwWtxr3XrcucEgNYnVRzB
ou+8kg3elKDCmrtRurWG8MUDOL9povBD5VrhFjsT9aQmDsbi85k8GP0I50Ko01JPiN5HCLsS+1EM
fgXdFCOgK3sVo5uBPErRqicddSzTzDoKQ0P6zrFXo2Z/dtnOn1CVgJaEqq8yl9r5SWF/QZzStDre
VH/VBTahFQC9ddffFYAcFtGUmif5YMkzp+v9TSQQBwW2MLJwbEg7tNZOpJNxcvvG2MZR9Dy5aOGs
8M+IhXay5ybZbvWFcXJAWAUJiz6dHyXssYJT82kPfexQjDn6ySrC77ZA82fgj+Skq6lykmeJD7oP
UxNUb9MCZv3JbtCZDVsBzMcQSrZOkvIZjclDZSGRgek8cLO4i0+WnsQnw25IMWxdc9A2shbccbWy
jJQIT+5EJ/t7T9ldHmznGFntA4HOeNOOcXMwutRdmSNvYsD66imYoS7O/B0280MvD1ob5tiXaAXv
1oKNoIiOU9B/Oyih36HeNJffT5GlGOddO9qwyvQkG9p5SB617U8dZZO8mmyXRSgK8HtiQ3v/mEvD
5VNl3aXoNqWxAkYOfPjnG5P9CqNOD2P7bEROk0P3CuMfbh3CI1sA093Iru/3d/nEy+2V8s6TjsiZ
Ry5gKVt6Hi6UvNXtpZ88++X2finKLr/cxuUr6JrwM3Ku5wrPsa1vJirvXQQ4RBHfx/gnOH1AxrTC
usMki3KTE3DeGYXxATND3GgrPVv6RH6AjZnhEs80cXaRP+qxnr7ysE8z1OGzWinFcgLnuwDZ364y
kWiHPNH1E8FHsLqI7LKqD8ZmwvbsubbVbULMYq1X8Wedde7asVyXSYqdrgnrDFsDDLV84rGFaqjz
3hK3t2wb5okNCRXz874fpoMZ6sgzNQVPsK5tzZb0ezaqAJOSDwH7mi3RDbajBlaiFPU9N4G+U81y
ULiRs1E0wI6jf5687FOqjs5zF7wUTbApqkFDLHaRVl21U6ruNkPnb9GQEMe9ijD35HTVOs7ij4HC
axlPO9jLJYGkvjU+o2zwOW4Tcz9HOtAkQ2C3GSKgj93H2nNuUqFaG8UE6odGTqQ9s08Tx2RM1nh5
ijXzOcLCuUZI1UHmrnRQf20D994Tqr7Mo5GZKHVIAAxoTKO7w7ofkRzcWiavZuvkmq+wNyCWq/0+
40/wTs9jQQQdGGgDtmnrqugQFPDlhoqqDNgY0eBhqZkgk6cW+ppeq699WX9qVKFtUDBbIVxmQN39
MEXCv0/reIt6l7XhITn3PdZ8uRnddIDhNnY1XMMCuepGAjr8KZuHZDcNZswWDKm6xqpuVbdZVzF2
MW2nZDuIo/1RTJiLhNfIK9VbyAOH3DWt0+CM0wppa1i66AReNZ8iz3JOfTcWD40bHhrCl/u8i0xM
NLx6SfBLbAJIQ0utyK1rs2W7lKdmtjDradN1hbjTIh+cKf5jXW6de6XXzh7eaVGRGgdUn/Cj8gLn
WIb9m47ixZYDaegxGXdD07drYmcxskXTtPVSXcHKFkFY5GyUPQsS5DAw14vZEq/VVG2WEYLem8Ds
kA8dJ+W2GIOrFvbe3spSohytNUviFvouH6OvGHbH16qZY6bBE0WkDenasN+St243roKQN9B7sW6T
/pVdH6Qna1rHjtD36FfsY81q/i+Svv8v+dyf0sT/Lnv8/2XS11R/SNH9U9K3jn/J+c4jvuV8Nd39
w4VHTs7XBkRhzYnd95yvZut/mKaqqa4udFcHT/Q95WtrfxjmjLkAewGhSROkAL+lfAVNQgV6ZICZ
N0nUmv8nKV+yhT8lE+f70XRNgB7QED1VHeMXIJNDDhFKkmq+oX34tRpGpM4nEV51bZKs3EqbXsLI
WsRYqn4pM1SgrEAzbquojvaabXegV/PlEPTDrR+AZ2kRs1q7QuT3YETr2zacpfgTWDvzwUd9fNkm
qdgGPuwfvyzMcyucG9vWcHtoOhcUbKzicCo7K9hitybLpQmRzaVTgOIEJ8wczO4F8dHz5WDPYC8H
NTssS0LFXdZ9ma4uzfJM9pFnXWcrJ4Ifl+pM954qO203+Hb2gD5L7QNUpCtRVu0bcnDHUWvbj2M1
ZCscuQDb+nFyiJFjmmP+4b2pdhMmO3q3hg1KMFTNq3Oqe+XZbLxi5+Xe46VK1svDpa5EIrYuhUue
hkFKaNWnvr1VjBwCaVIWwzGbD3XsD0dZ5ElLdm6V/q3e0Qlt9XlB2Ef2lof3cj4gW4JsKxcKnX5f
JX27s2V/8T6KGW6fCZTG7AqrBuAa9a3f+6h5jQo6FUhUs9BuBV5McZce49FHJfnXUy9M06OJVNDe
JWYdE+wHRcakNpzlGR5H8YihfB2hXxuvZUNTIhibCfDnaoTTEKiy8iPamzp6tp2PZ6zvfChgy6d4
27le4W8HjMdstx2ugmEWNR1tPO80XCSyCgFWJ2rNJw0pA7svMIFBDX9nGxXWuXM3VPxvc+QP7uwI
oYLL8NLvTPKQfrAt7FbYK9JR4cFxypv3okTIWR465ynie1sL6yBk0JxrEje8w9qi44kolVVJLPDa
1nL3WswHMvfHoIVWe6mHou0dbN2/lVXygGWBe42MdrcK0/7bNQIX7kfuQ+Cus6g/4SDbnzpVdKcp
7RCSHXi+fmmQXS51dQixGvuXfF3YkX0EyhFstbp8lqV2MtECkKe/lgMloYlNMyLryWwq0oJjuvQE
wTm/aDvdPl4qweSsPRwkFqwXmzt5UJNmW9mKfZVmbXPXFlqD4mk4a/JGXzqCaCPp2hejAHqeAAF+
RPnbWIVocPxPws5rOW5cW8NPxCpGkLztHNWtYFnyDctpM+fMpz8f0T5uj/bsmRsUsQCypQ4ksNYf
LnoRTGzctPToRX1xtEN/gBLjtkeUXpX+U9C0XoXlR6o8BAhsLJRy1HZ4PIbXW5NkMTlf7fBHaB5U
nNJCodmHOfp7bjgzmH7owxD8OnceSaPaW0cZbtyQZHAFakoHRLf70vEPPcnG1PmcW4F+3z0WetPJ
jRTjnJKkJWmatCfVUW4neWHk76lM4fYxoyfcdkKLCbD23Akj3NRu8dthMNagLFwEPf3K+DUikRcR
XC00TANvWI+Ght9HrQYPzuinKgj7c4TW1rlNyuCBYmfwgD8Ucc9B3ZLlCMx5Oa8FHncbT0HPGEit
j13QbJXGVJ8Q1h2fbBS3OL41vV5s/Xq0l2UZa7fYZHN3RCDgBPFQexr8NEOnOH67n9QECBd8uCiC
yvPs3O8uVOQMPkZgrg45mUnV27Mkft1CcVtvot5GQ2GeIZllkjT2e+49bo1ZvUkVpVuyd7cP6YSN
62TCD+sjfIaCwUq/Y4WrKMn0TW1QQVTaND7jEc0E69dT4d8nWBElKzw6/lgP/B1kR/34kMWD09A1
fJw0YZmG/vEhm1M3yaGbWD+Fa7e7hnf8NBgVAErLhd+OLo/YlmnzSdE1Ul6pWcTrJoQ9VszvYuso
q3HQrYuPs9ATIgXkp0dsTKt5UMYQtmK7Ap7kMPWhddbSaJ+aVezssyj6lkwW+XIVStcES13nG5qg
acjCM9vInmz6bp+INn25dQrU44MpvDZBr7xYDagF1XVbTD84uQAVjql9Ve1lV6VqWQuWqHY0Z5AT
C4uuCePeIlHJVSTl1Q/S6Acw7rc4brVPuQgNWAKxvRk1sEoBEvVFH6lXXO3tbZUY4cGrO+2MPgRy
Pp4KrAGz30VQD/F2TMJ2FUEkP+gYU2BZ1JlPSktjO1qHcZjtgQ6N5m6XPKSTf5I9Oc2pk3KFOjHq
lrVtPt2m7VstjEmVGOk1J4mNCSHWQG4T2p8sW72Iyu++eX6MAqPuTtcJoaNj6/qkyNIh/+Y99LbW
rrW0tldTUrD8QSvw4Z+/NLr+V6CzyVfBdjXLNi3HEobjfoSY25E+pHhK+j96CoGrBAjUE1nJ6RFR
wDjS4RaUnTvAcS6vwsEHcvTqZm1EQ/qiFrgh2lnrL1AvG44gmvgG/OaQshal5JwqGrIQnXejlN5J
oTJ278rT7rH7uR8G7qTT++R7jBWmvugGGMShnq0LpP3OhRkre81yvG3cmd0VMxFnGZiK+Tba7bNr
QKOqqNkVteF/b4NUqyhyGtapD/BRt+zaOPQIFlDBm/sBSwQML+fo7VBGRWPVWz0IT7fp80QZp2ox
INvbomMQiWhX6mq9LzzsDlxod9BOMaFy8uYyarn3M1SyrYbezz5FFglDsl59SPR2WvcRQgJ1l9Jt
0gn3lvmQLP4lKkR8kPNkaPRmoF2KCslcY+bRYH0bytg9NQa/tQnu2rrOO7hbkRqjjUmjFo1KjFUB
Ker40eiUGBWnIMVnwi5hBxGT80ylVHapA1JadmWD0DXE6Wh8u4eQlErP9iz+w1u+0qte3/EqsJIL
PAljiu+4joijbEyjxLklgTSfzUuH+4A8krE6bCnD/t1wW8Vgz/QAva3fF5RHje5Dnhe18RVCUXUS
rv/TTAbtAYsV69VOXLSQ/PBFQ2ryORjzdRpZylOhYoJcuIa/1JpA+yZsc+f5jv7ZntCXCjo/2fd+
oD7zcPkuJ+jgxwrLqp+x9Cn3AMnUTaEYyueqdbZm0WvfXM+n8krd8CJip8BfGeiXHEi2Phba/qST
5YBzsMw91JTjMQvOyDVgEE5FYt/XOoaMs0hC6TVXBDJVxFVQRNBygB34NKHnPg/KplOq61hp6ln2
7jMoVnP6fNbva8gZepZ5t2s0kY9Aop7q6xJ2EArCseccbocRshMHxXCI/nE4XMkooLfSGsEadqry
isrYtGIbRzKOyuSrahhkNxyeBnJUVMOKCrLyHMSZ8tRjuG7Nszps7rb/dtv6637SVnnQWbi2OiR/
XMG+9q/gVC+IB3wik+xnrLvdNdfBA/SRV38r4gBrwAplbWwKw7TCUdHvqNva+ienzc1DEyknjAmm
dBmCckKNFtFV+XRzYrB0Na7Zh7DDSmoTNf24mUANzj4M/b+gayV75I6tNfnzDRQeIfdYmsNN15mf
5H9ga8ckLd1JDN4PpY/OJY5CrwOy623iGG+1UbT7rPcdstuG+RaRqwJKW7KhYMP8UubpfvIK882g
1rkLc8NZy67X5j8STAyuBnbjjzBXnm9nF5m9MZsg2Mprg0V6rNWzGSKpClRlmGrqvEV9BPSD8rw8
vPUbuz7Ko9gqqZlgC1UfGxil63zMOjJiedRdAii3tYUzdtSixe2Z7Z68ED7kQxc7R7QpcVuaG8Tc
oFPLwz5CAw+/e23RpQpeiPPTz/T8ddg0zpupBfVm0PMB2e2ieuY39ENOqPh1L2xVgfw7odPi5VW8
qQe3fk8sZ2mC3/uKgWC8QUmFxNXU6J8mV1U3eEkYa3VmSt27JhAHQB7Kc2qb/jnSED2WR7IJCrab
FNZa9FT+MhBOMMH++dsrzP/69hrseQ2VJ4+BVLkc/+Pj1wx/VN0hEj+62qnEgxWiDduJ6jyk6gVo
wfiEmx8NGuU4NlKls+auHEiUZh2hi3mb5te9tw98Co6ixxUHniDQT5Abj5ESe49xhaiy2qav3ayb
Zs7KbKNWxFvLxxGhS3I7AkjUg3JFVBFgJmfIiZPvf+b+ah3lGTIuFu58VRnIfNORV5U9eYa8aqoF
+vJ+lWCsQAtbZbiV8zCCOJR+vTGM0jpocROby9vh3JdHsulJ5R96wfp/IQ/baFqplQFmNI6zf6F4
afp/fwwkvkwNqg35DND3H24iepglcRFa+o+kQO03hM19SavkyXXC5GAXfnyRTTdq8awbipNpgc+B
jMm58qhqbGPda263/DAwlH2zB2r39iGOgXj8UPTPH8Lx/Oq6H52afAyO9+vLafgHgQBNDOX26jJ2
a4wuXqOzpNxe/T5QYwizA8zCT+f3PyKPstqHNsn+5h6/v5iiAerKNOUoB2U8pHYNbqNKtmlWdiz9
A5oGGM3i1v94KCd4QmPCx8M/TgtQmNEoTX+42NxHpVtZiUJxV201ABijpHqWRzbWFuTUz1bUop/q
Pxt+hZZUXqMX3iOmaQUNStv6zE6QI4I05El2R/JTm6YPZ/FPULmuEvSfal2jyFn7T2Sghgc7t2e1
oEl9xxoYcwR8yU+T72Qv4JCOMs5mOtr0jVPs0iDU3nWqaXpXvQmyVHv0XZSVnPU3V9WycvoX5oou
ZmrKXx8fLnJcuC9Z+kwQlRvBP+4fUZ6jfdzp6Q+SHnzCwhuQH2515xz31abxqvgoe3kEPRfSSpqs
ybg2Sxn8Y6SPdoOXlGcZapBVUFem7mCYikXs6j55mHz3NqcucNFBgBLPCWRI1Z77lh6321ADYI/P
Ov7ZUBUuwrZRo8jcRxnKmqw+mFYMCitznEd9bopJVJs0QjJBxuS8uAE/r4Jx2MpYj+xHyvMY6EJm
HTOtt47y6N7ImAiCbMMtelaOZZ6tQ5y8Hf7deX8Mg6QfdwoC+FPomR+v/z9f7v7qZc0jcRQI6v/3
XwbOwj4kvEfHSR1mt7tMwe2MozCsX7vYUrYf4sM8eI+BQ0TuO0dey2/JI9/P/zCvN/0CkzhMSj4M
4EDu4f4zXxU58Hbl8NciOfA7KK8oSJHt8I59CFrLPHpoShxJUVHqdo9+jd0K5g7E5aCDJhy+LkZo
3ebdzyD79uh56ri9h+6nyWsG5jb0nsnuqieHv2WtKk3/2ujWuzGnvuMB+D55hq+ii7BotIJy65G5
vMLwWFfCKb84owOFYqzYYbSlfQpq20Kd3BPvLokaue0XCW7SSqAmz4Pexzu7jJodFpCrHiWCi+5N
u8Kxi1elrv1LkTTvqZeXrxEav6e2RK1YdtswmJV6KpDFci4uA9uqnaJ1PE/uq71inwDWlcsga/ur
MUTVflTFtC0sBYRrTko7sxP7h4pFswNiHNdFShJKOD055eTsuwhp+So25id6Oz0Vpo25V4S0rIxZ
UT1dx9C5nSBDJPvbTRaU7cr3I4B585U838CdKQ/Ocgb1ef5BUlzoopW4r7sRWeKxAjB5u+MN1jDD
DckCjVrJVp47pWzk6P3OeB+IebZYOnnpe6iXF7nfUO+vdI/J2dg+/rq8t9NQYuQRjrY7z/HGBTUs
n+u3/jwyaoCrfM0730P3x7/2N6sBOe++OPhwufu5vAVU12Xf1PrgXxYLxl9Ji6zYLQzSLc2COqna
rN0/rNhhtSvYG9vGd99QjqLKMWIswrjbxalTYCY0990wCK51aeLVFzX57hZ0Sqc4D1O1xqMGqgkw
5OA6qZNA4obciDylARG5rKhuL9k7R5fSTMFYsyJH/EdEFxmTjUhcsa1R8FjIAWsetVFx3EI49hA/
+OdFqjGvfv7ykLHYXKEHJlRUQKksfuBH4ltUV24U19/NCuFgERanpPD0TVtGPwc0JVSsEeridDv0
3c9NodgHng3qd1/xXnKeW69aYKhIxljusXbt+syS3gTTkeurKi6Do91qYqHXojtPg+G+iFTfoPPv
vKGblu06G6/mwQ7ct8ZsvxZeLa5J7iePvuu/k9Z//Of/da6BfvxfNczobYfloKqJj5lTDRaQPuhq
9l1EGF2hBCWePIygpzgQV9lTYZBuMzIXiMiNZbZMRf7oQ28Av8LctBfVIUGQGCSrbW5QNg6WsTd5
x2EsPdx6OMLv/dKpE4mouUfFE5E0eSgbCzy6mEb10PuWR1FCeIdS6aojjpPqtsub5hKEA4sMshAv
TlDiSYNh4AL1qWAZ1I7C61qhf/IFDZlU5SiPZGwy9Wjf2h74bwY/TJNzcTDza4AbDCvVfK0w7B78
MSw/sezEXs0Js80UlcordrBoippefZBd09A+K4prXWRP1VflMDWv7qAa17acHlmBRv/Glf1YRuZX
iEenYEGksprXtY/JSk/R1AEpP+VbCFJo22bKFyPpskfZeNaQUKCJrvyZLmmdMEWEV8127SiyR2hE
mC8j6HSJYbK7SokdeoNp9hWfgy7sQvyj2q9Wr3gXeS1tvqpjtpQSgOXfX8MK+UwdlpjyejKuhBUW
jNmqifXpEe/klo/fc4+tZ2ngwJoJHwShPyVRGizDvuu/9o22Q30OAScspLJEOF/1HnaOb7n+8xhN
zabDNuyoxqjwd1XlwELJH+7lIHMq+VMNLf6zRFSJJ7jbxkmWiAATtudEK//2pLBt1GQZcoI9nyCv
qzhDe55fpQlQdVsWKJn98Qqg864oavbLoswhp6Rle67C6iGM1eZJhvhRjOsyMGJIPszQOjfHXTxB
x2FVjrbASQE/o7jIr70Ruo+DgQkJv6q3SgCKaQee95nXircyaM9d50bPQxokl6pHohGJfPHWpUO4
Nkcn2WceHjDocYYrMneQmvClEk2vnO8Nhpe/ulUzfPLijhz7c6B3xpE89q9G90zjmLSWWy48vzb3
iZWsZExOGSGHHoM60LaxSq6givL2s/4diR3js9qU4zktMTKXXQVHkE1ljGIjKhhMFUuCRd9l/sOv
c3K/NJ80PxDboEer3jFKc5nwb3yvxXlSC/VLCAK3FwrKbFWbP4uR9IYaZV/K0YLtGirmwe6b8RPg
h11KzeWLQfVlrRhxirJzGL5FwBDkfMQgbX6dBWjh+XTXWswnv2cG91ASue3yn2+UGiT9j09CfnW2
JZ+B6As4iBVwL/1j82H5fVGlbZV/c2r2cEbhCEwzacopGJZNqkYbGUMrHD+XSsUA2uE5cZ8XQAo7
grk6lb3RgMkClNzag7b1x9b93Pn9OsKa9mvkpvWqR6H8ZOaYQRpjtvcVvbpmluCBlIm9HYT1VYYa
M4J5aNV4uf2OyQFAfvyAk+6MF3Z1LSsXg+c0B0CqooPPchbYBeWCHoFyx6TwDI5Edn2/APYnqrE/
3g5lVIgaCcY/JsjDoqDmE0UDZDAu1MzNbfZ8tltVCPp5MQZgJkQ0U/GKZ3MIwl0dO6wcxkx98tHW
wYPHRnMtssdNVOfBSTYeE09jkZWwmcxsdY/JI2ce/Z8xWMrx0RMv91lyKjWyEct7aNlBgSx5XrT4
mSulirNogtE0/jX63pq3Z968eRMFAvieBkRlDo1Q3C8KNB9j7skQtO/kQGEC2g/w+auOedlLzkZ0
djp4R4jc35k+IPS2EON7EAZgt1Eg8ZLYpOxnlEs5jQ/GWmROHD7ATjGeusp8knHQMNgsjra/l12d
PR3o5XcrQlwybxdulMfHyAJF341B8NLMTYdlGOie51skSA0sB4fiEIgKlesMPmVgYTw0tBUfAQ0y
KdMiAcp7mDRRPdeBrx6qCDtkOYqRCegGdSz2iqNZqzHywwdgKtWhRtRl22RxC+VLdRds0T1Ais0y
bEzvpxDlZ0rS1ee+xiRVnU8qA6VeCl9Em8RHUn4BvpStoTy0M3aJt0ahYo/7AH0DHsu2iOCBkcMG
7atbpkMVyt35ZhOr2wJH04WjpDtZ28nQcaV8AFRQFn7UNOv3AGAODqiczywikuUwuegbBM70TAr3
IZtTF76XAe1slAFnSyc6QMq2r5jAI85g4Ro099DDsK/yCGbnEpymeHCSkKqEM2xidZzdXucbrxMi
09Xo4bu878LlcX8NyH46DatpLPTjh/tzaBlPfYvtQgoTnWdUigGvm/eYtkTA4Ss9/JS4FHqbOA3e
zVz8sGO1+D7gw9g5qQeTsH9U4qlbtpAu+TNAecrGKUV6Apy5Vu3Ognk8D4CJ9x7yTHsLJ4NithxQ
WsyHirLbupmrnrxxonFS7SS7TpNM6ILN/QpPpF1pFyixzfPm0G1U9vl5AOufGzmPr9hVXmqok0tY
oQWhBZG5RA20e5aNxkIf2NeTyKlAeVGZrHqB7Zwc8/MgPxda90n2Wi/DBKyKvllJgJm1QdKzcCy8
IefGLaN65QBDWd9jAGWVS++52OfU4nSP27E971q7n7ySctHVkj0n9/JZxAc0rQzKyWrWISsRZQ8x
rjl7gCDJ22i4u8ZKqX2RVEZ8KPomw1FoxtsYx27oK8zC2GaWwA/Ci8g858VtFPwjiDeOnR+ooscr
lGmStxh/zuUYh/3G0Xw2uiLXvuRK4ZJL5UaQDaN7LbIUSJnmVl+9eBZERgzqEewTsAUDp6MRrynQ
vx28LU9pUP2giXVopLC6/78/KFjK+33pr7o5lsphPyraYyz05qgVdrJvEx2OWaRgPYR7/LJGtfQH
CpH20AAVp9y+NL2wveRRLaistjzD4sR+HdLhUc4E2P0a4WL/yYKltsGwNDm4gfrhWr6Dh0gsiqvd
T9qxT6DRbeShOcRGuZCHgxlui6L19yqiK0fRfUcIEwlcV3R7COTlpxJ53pVI+nD2kKpQ2A4RDOcJ
smHZWn3KR4c3Mqi1tRx1057nPnDslRy1nSre1wJLM9lF2VQ9mNqgLGQ3wDri1OI/cOuiHbiyE1M8
+RNEXDPrgp+uCzrL63GgQzz9RC0ECVYv85eh5mTPU10ra3SvPL7zXX5AjBZiurbUW9zcY/sBWT2E
qdxcfzFRhl00djEiVqQe28pQvsR4vVMS818EFqfXyRih7KkRUvdK/O6JOj3rShS85GrYra3W9HGP
M7M9JdjxmFs8YcYUqyAajXrf7Uh2W81OT3jy/BqVMQWX97VmZSS/sObZaFm0VoF3HmVD5rs5mgEy
04vGERS0UkfZKpXZ7gwSBhfZ5G4a7rus+XoPyaNJqQChhyh8K2mKWIppjF9S3b0AxIlfGjvEFWmO
+3M8UpWLEo/PQ1cZKFMa7Hf9GP9jrL8fSCjnD/JIhZ74kHTjr9Fx7sqYHHUToDA9lKs3c5YY00fV
ejDEUJ8rSl5LpajLb12lLKdCpO8gtatNracdJJxSfy4MhNsnVsDARXeB21QPwLyrB3mkk+9bsckW
S3JlfE6Kw7AccTAJWiLXUnE7JnYfkCePaAEtDGSct3JAxm5XsPTw2WaJtjWxD3R5jIHQRUClL6hZ
lw6c67k71j502rnrkapfCKU49dUAyH6qxmNT9CUZITu+TkXXk4FW+dPZLqMSM7TXurGjVayFmPnM
4n+ZY5XkJFNkN//aVWANbbwxLk7pV8/J+RKXqfECSzZ87wwTRYgMRLHZJAKF1cY85igWH912DLcw
topH4BrGcipxMDbDIN/yy00uuD++ZiHygkiVJhcZQpcxuSRIwS9FG1UbVFVVk7eF4TSIyzUCd7yx
VXl2ChE8aX03bRuBrxeQ5vY9wEshneAjaWFnnwo1wcs2Lbv3xk7gv6PQdg51MT03unl2U6d917M8
3QzwOpFK5HTwOwt08KLHEk8PWbgnQeEcZLFeNnaQubeuHMhlhf8+x4RbAAmmXGtKaz7rZoQlSdd8
Tvh9HlPgVkvPDJrPkdEXmz5AV1eO8tnhjVz29kmOqtipZ0bqvJg4oV2zElxfBL8lVxFTopDuXSnL
RudcUL+eezIkmyx7HwfEQkyAgtdJcYs9QkhXjMjDVamn+d4r6/pVT61Znaeyj7Kb6MPXZuytB9nL
PH2nqmX0JHuOsvbtoX1WUZ1fwhZcGYXAKmXsBb4iTtEtyvlQ9mUT9oO3wNYpWd8nyoEP3dbODbBh
2Jj+vt79Ih9if3fNpqQGqvZtwDoksS6t7oc7o8LzOCSxEq+x3XCWoYmfsRp/HkWLixgMDcNE42dB
Mu1ShonyXrv46k2G4T/187e161UsjpKCzHveaxttVOOdN5DnHrQsPVoF5fiKu8gX38IS3FeKFxkP
g/BXPNOSC8Yv3pPefW3SMLiWA2m3ohiqb401q1MN/qvl1SzWM/ZgNYpbrxX5BzlBEcl89zeHS4ha
0UlMbcHvw6+/ZRb6DGDTvuBXYeKm4eQHDdHlJzFEuCTM13ai6IevY6Ux+LWxN1s72dR8x9+nvFvK
CQYONcuhmQqKkab9UBiAqrP5zD4xd0GOfhSlTYQwIrDgEgUuG4n/llBxeXQf+DDvQ1dOLkNc0Rwx
wPqaAeb3C3y43v01dBb0IPOmYhUKHKmtfBx2CMg27061gbcff0FoFwhswscUaU78hSTPsvPskVyo
MYHhQKRETkvz5uSSRHnxRBIeMgNh7rAZq+PQ29UxVOFe3bvdHIsdBRKqHJb928Tfp9xjRY5GUB5X
HmLQnHcfkBcMkB7cVVYIqCzPF2Fs8C3QXe2lraPvQWFlZ3PuVaNjLePemnaN4hn/r/maN5gAy4QS
b4+1skTo/ZFycoYQnpIIbkkmxyXzFtXh51sG6X7CrY+z9rGeJ6tTgRtWbwUHpPSXVPjwLQ91VKDk
0RxTUJj7j4mRMSAIF1axzbZkbmT33sDNNo+N9vMe+TBrMge4i03SA3ODs1eh8R3P2LgRLBFwvqY9
yK7WKCaLy9hduX2WvYjKycBdKe9RTzq/RJRwCcNPOytarK5gQmN7gDWg9FAZB/sVufv+NfNRcDWr
GuOd1MY3JyxVNHGwnOyLVDnodgpC20POBPNC5SLM7lczoIq/6Nm1bAUyX1c50Ch9c1HbjeyMKK3Z
aOpVPao/zaF2I0Sefcxd8Z/+qSHYFbjJf7ow+BmqDtUtJWZXEEzTOaAYd6imHvNrpy+egCZiLskD
+lsyJMzgJNZIs8OfeFNrM1q5mTVeWuTg9gasRy2sNoHn1qsAx4tvZbeRiOewRABxSFESFTOqT4OW
M+ZT/mgqSY8wVaZ/ayblEjSx90lrQnNrIXO9o4ZefTId76nORPEF2ZVPk5rmTxB1syfVdlgolEay
lV05oFT1Dr5/h1IbMxQ7pXpPIbAxPrNbBvegFT+Qw/9cpR5kF7tGGQ2lh4OKw+SFreGA3eqQfTfz
ozPF5Y+0KylSu1r8mHhKiVdcWG9dCuYvAXxtGJtMqUexxcW1f4fKIVB7xMhpcnXYfTzuVm03Ne9W
l+7k65IQ54vKGvWpsCqE+jKvf4AH96vJgXcdUx97k99xF01LkkkRCH9sZePlffJ9zthTLshHzVu0
sYVtqxptowHzOZZ66go5tnR36zr1LLbPPyG7kxbNWmHJdJBdK4aN2tWqeySZFrxaDfgGXAOqsxwN
G++NhLT9wK00fGUb/FAMdnu9XYhCu5/68ZM8Edm9hdc36WOLIs3tuZ1SwupjRVvIh7aMtX1E1bQS
6O3zHL8/3gHJ9SXZ5Eb4ezZ8UfNkVm2wBa75VWs64KPlmJT7PJm+Axyedq1ap5e85IeCt1H5ilwe
7j1x7f4YKTLrYw5oZTaSbskkfwkzK1uqU9k+eUgtbkwFqK3w+uzokrzYFlrWPJJVV3HUi6NVgnfp
SngjWJ4SrHXhWtGTbNw22asgoR5uvbAmTyuUvZiS+DbBUaxpa0Rdu7ThTvuQ0BUrHs6y8fQGNSd5
OLpv3RRtJuw9XnPPDo59DanMjCf3NdRHtEwzO9joc9fFVXrJ18vdy9HKSH4Umek8yFOtBNcKlXQZ
iY/iCR+x2yTh4HCCdhCWjvMlcl+gR5Fm/qyVsPZMliZTb1anPh9dbTMWdrkeuDstjKjG2Noh9XlS
I6QtVnIod3NtIecb8iNIx0JbYQKvL2sWQhetdbpDZKSPsiddLP8aV/XZQFPG9CTp5VzpgilDYFb/
uMbdHXMIx/5EqupTrqZruRmiioUCR0sN3daxPhum5BZHThGHAsyb9u4c/+t8Ge+qPH+pfLYcwvCO
bdeCIp+P9BSLIj2Bq4PBBy4IozLt8nLixvR70YmNqHGa+vIoQ47tuFf5la28Q0OFb18WWANSXuk/
/8/lnRzAnvJnUePCe58mj+5LwTbuNXLPEK9r8UbSpH8nA97tPFT81vbcDUKk6vFwfx6SSD/7NaUe
GTdily92NfFsU0X20rHOr9hv+LqBGlQaQnIzYZekqvIe68qXCu/rRwOZo4fQrdgIzHHhsJBja16Q
0HK7NUpC4tCrrnfgq0ei+zdvo9bsZJnEY7OTQFfWG8rVQ9xd9iT3o4jUajP1+oBtB+QPuPb6eora
eq1hJwwYRb+iLGg9R4ldrCy3Kre8vdYzSXMV5x+kl/wCezw55fcJA3BOtsoREE1XTV8GvV5Puh0+
6nMvxoBimafRS6T0yA3W9qETCMsvsmbwHlI79aAZpdfB0vMDOIdDhqHrsfPFgvVDcx5nOJ5s9Hnj
FVv2m9ej5SJD0bxBC+ZGkNRagviMKdBQwlMmT1lMij+6qyxvtYPhDedbV+YKzRhFigI1EtmrJp0b
quMggF96WxZB3rNsgHR+NgZRQitwvecpRpmSxbu9ruZu67FiMQvlixk3Ns7YRbFhdTVe5dw8dF08
RFrldjXUDck72xEGgmGpPBt6pz9P34deFdVSGXMVv+qwO8D6tjYu4iJ7M3rF+NL8D9aen1BJbd78
AOFCOxM/RFjjhBulbK/DuKGIYYoHVYvqxyozq0cNEQUZyrKO/fg8A7kL+0EOymlzyPG0A9yOYscO
EAgddGDnZIs8qFahFj6rlZrvWNBMgOtmoIccvs0stWlCTsmol3+cKSdZvv8j7ltlOZBWe6pq4zE1
zfFtUtnqkz7qNrILX+BLws0LOa3pNgu7j6vtNMDOQzaKc8Oahi/j1AEc/h3L/CzYUyEtoTE2Jkaq
ybToUOKMhohlaV+HR28QAchjurKZcj+jrJQgS4ByX36bqCVKgB3ZPCkGgyOW8lCe2WyobxY7vCzL
XRJ09ZNfBvBvTbv7ATSKA737piYqYIDKqC+oRvcHX+Px5PUCaGGnfKE00f3QI/3gxdojGlTqIfXT
1t+2nUUJPaTa7+BpB3PVZEHVIUiBJ0yP+AR2ex0MhjSx1Kv0dhjoxXNPjvUwbuSYOs+cx4oq1m5j
/32eHJNuEb/PM5FLROIuDpY1ptlLY8ioqI1euwdl3m95DBTPueHWi3yGMwk0gBGpR+YTK9Y0NL/1
4KIWY5vqV2Wq8mMflznyfST4StZmxWR8a9HyWw64aVDLDeMHYKY6WggMaIgr47AXf6l6fjRVHRiH
0Gr4gpY2j8L52knUXwYcyV8DjbSJ3mv5TkNp8QSIKWbRa1qHCFPyQ510v44Gke88pQ92Rp7OwJ95
yn1UHt1PC8xChU/mRQ8s1xdDaYg339bHbRHHw3ZwE+9tQNgyyMz0K4+pZq1raXwQ3J5feJuughsf
co5eguvj1L14yN8gH9GqG0wEuxclivEHDuoMtyJGO7WGj0g6wshsD/kLp172rRE/WdBrX+DJkwhW
zel4vxLaI+omn09l/gJ6WnWsvLg9pa5rLFGHVpaF7NY2H/7cdA6engt5eJs4B2PsozS+SVsZvzfl
5D+CtoNqX1Sv3Pbr/+CrhJ23Hf9gydstutBNXgqBYZQVtFhCDaF6NMMoWhbK8BBX9vDY2en4iHA3
SyKAAjIkG2solzq+CxfZI4M9PN5G5QkBdnQAXlCl/n2NyuX2jbrn4X6N0HTGoxtUrzKUcit50Ioe
kNBMBQagbh+7mS7czM29izj151Bt0FySjGI5AK4fTVVzZg/Lvmzq2IshK5VLeYGPV/2jH4X+U6mb
DoR0K93NEucrzVbUV1MHhiEarcNKrdFeO63E5swdrEM5acl+/D/Ozmu5cV1b10/EKuZwqxwsy7It
h75hdSQJ5hyefn+Eerbm6rPOrlPnolnEAEDJaokExvjDnFwPdJBKmGHlmyQL02uIQgdSMraGJnOW
XEVW6ns7rOrl2KvJtbPi8MHOjGpxa4awlHQvv8pWqYDe9cqqWU5eXB4rYZRHeXY/KJFLiUS2BbUs
9zYSl8byKBqcaaOi1da20r76HlKqKYKk16gW9aEaUA2VTWFbyWwsbS1KNR2ueTiCCjIRRpW9zqC4
Dx0O6ovEtvprH7nWCUmJ79ncykh3PAoxvsm+pkyMsxcVT3JiHPjG0xggcT6PTMzIupSOspF9eVE4
4BdRGpj7vIwnXpP9lF2DGcZXjbtRIKJxKeId2qLmqxyXje1CVGRE5Ws7vbmizO6uwrZGowEFk6vf
j+iWUqqELZBfp7B5R6ywfpR9rgAGrIshRnOcTn7m6TL1KnGQvQpqtyuTFfVONvOOPEE2DOrGFBp1
/8I9Zn4RnYr/PCBP2Km99iDDU1sVZKjN6fcwocGfQsJh1QaRXq/kGPQGGDM107RLdERnbk05UfbL
2aIVaJiHJnpaBfoMhd2rB5YD5Jx4ZAPpsRJ8TjAAwR/GKFeNb3j8V83BvsTsfnEb5EYgqdWJ5GKv
T6f7YRoC9aQLMzm4lr7X5pbslPF4JP8NQ9yrtv2EB70MZhos9sV9EPnzaF1X7bygUX51Beg2Sr4g
dXstXuWDnTzIQ4gL9EN3wz7KI7Y06a0rLbPnaHRmPY4/Y+Qp4llogPFh5zgHIJk5Is8ZYWJemqJ+
i0qe7oNnBeRjaFZ6+TzFqniSLST2VpPRjS+sXthq5A9xUCLVUJX5ytcpkEeTYsx3LPMSlvG4GaM0
WAlPhGLJUidbGV2eb2KT79wyRSsIITzqZre2VnnnMHWnh9TUzYu8jlvwAM+Mp2m+Xi6i5tEafSDn
vIQMQbiaDmPc/JKhW3xK0CwJzXop34SMddiDrxCnRcen09AU9nqTVRP3yHgK6nMwwRY1fePUzJuz
aj7IuIIERaipxkkONcu+t/CD/R27D5Oz/oyV8RST1gdN53svLe18H0EDLVc/Brwmd0PrNRsBt+/L
HMdmfPpwq6nZWWqJ6I+JTzoLlRAZKYE+ZVma2zbtuucR5fJnzAZCtzEvMpKphr4jz6ksHHwHk6XI
0OhUXKveK4HTPZuA+J409v+3XgBBkI+i0FvKyWEa/+yAEq9sxNne2qHcD1mqX4w2iSEW2hBXuFFo
aeRew68yWEdu+1LhFisnZAPpihw/UNlns94/e3hDyL6AdO1J12t02ZpIf3Y76y2Yqh+6n3evogzs
l8Le1EqDOhWXuyqer5zMuc9O0Mx247zZyaGda0xbxEpqbhb0ppPvPfy5jj7W8joiZr3aR1CHa00/
G/POSHqJF5nxooneOMlWoDbkgpBdXyNtbb540ezSyHjZmc+7K7XG/eA/x5O/xbxy7vSNqXp0RvPs
pCGgpcQXi8kd3INdWPGi6AvzmYeU+YxcARJNo5fvmyq0njNND85jEe1kpxwWaoOJKwPp+Pssq3/J
Iatd5By9MNrtFI/W8j5p0Kpn19fFSc7xEdw7uPMLm/Nr/vXCshkI8RBX0dW2O+1cWVW9UuPQf0Mu
5ZdXGdPP0HjNFSOBeQ3zGKua6bOJUDIbJgPwEY+ZTVlZ0zHOfRJrCpugHITkJXLGZtk7rvXmF+ku
yDrkH4b0pZ4PVdDDOVFAyGTotr9gaFE/6pH1IFtyhFPWqK17ZrOXs7wuFQ/V6H1zTMfKuWzOljku
W5BaTr+HDVws9DiMHzt30Pep051BRAwqYujzMfK94KSpn3LELQT1Mn6U7ZIqE8g49ajNIRm3JzYn
mSiHlZq33Tk30EcTSVx+TrVRrUpVGw91bfjvffXqpnrxOSHov+u7pkWJKy7JQSaQYuKp5haqYF3i
FcUzspzFM/K9KsbaYbGXMQOts2fIkqJ1g2fofPmzTxIWdEfeLWSfHFUg9AAxozxZfWecjflgZVa3
7K1GbGSs1mLjjJiEcXZC58LGRT/cQ6XRmo+RdtFr1gULOb0AKs4PPl3yi4ZS82OyY1TO54PieqS6
5GnelZzmZoDIL7uj5X1QPbS/h1PvtViB/tNErns/UJndYyf/nfvGzwGxHvKe0yxGGkb8gvPuBcIv
ss2u6n/NbGeL9ZHyy+q8jRKo2FvYtrFIm9R6GcPYW0+KYz8Io9YOEXpKM6w6uCC5cEBODpyWtTIw
Kv5E2dLdIA4/bLW5qVC8QyXJwmbSd/YC5b11HlNkz0MkKZLJN3ZWohjvXpBdoRhaT/qQideJ6qoM
13GIVGSYDUvZDAzfW6Vdav6vk4wiRp5tqkBvkZwutPCbHVr6qmgag1/DGJyDbJb/M4oP9pWfpgqq
psMc4Lks/QcZrjR4CWOFInqLmP5Hhmv0ohh6mwIzsqdUYm6zB10njeik7VPipoeBYswnqRgUPMAJ
bZJiDHClDJ/8Hkyewm30TBq/RFKHOGo32oofxpzcDMLPctr0wio+QjT6WWhgqx3maNGjeoSLa5o/
qD4JlI4d46nT9GiJaGD7WfWkgMbOECeQs/Erj5ejLHNXUdhtJrextrI4Dr9t2VPleWtAvePvVgUr
OcyA/QPvrcrOJkoel3G0PuRlyzxGZF8PgDLNr9Ku3dYvP+sEPSrHbgTKo0S7yedf1JP7rGvuqBNu
BnOJfSqUaGWBDtjX4zerU9H21IzxRcShsSuoTebbUHfDXQbnCXlb6ghx23hbtQlNaA1N1zw2HRSG
QfRHkqsaPgm3WB6dmgB5wrllmV23YT0c7xV7VI5VkaOj1afea1SOytnykgfZig1zep01T+Yut+vb
Y55jyEuCAjYRFL2HvKJOH7XwF33NVPl25eFH6nrfi85SfvhoEVKsQF20YaHj9tX4HaY1pkFRb72h
HRPNAKMSaO7QrftoqF4mZRiR0iqRnJibHczkJ08N0Z7VGtLbBmhNXFjY5Ri+/1joLp7SQKu4kT9H
Q0+jT0sErRE5kH1KiGR7aJaQNOkM65gRsfYDJc74IYZSsOF1KWrFBj5WHfuLqUzNc9Gq2g0Epg/l
r0wdU/QDKKo5LHBXEhymdcMmY9P/rlV1sTNMC8zbYNifVU7Kta6/8ise1iijY7mYxL90PxzhxZQJ
Ei7oHa1qY+QOHOOzrA3OQR6gbwDIlKcM5DQfbedQzoe/+/819D7faNru93wZlNNv3VVDvqDM9Ivb
kjcaCrw2HBVYiKPmszCBW6ItAVA7PEeeEn7Vg0xflJ3pvVaoZrLxjNUz6XFt68GYRYGtqo+KqNGK
Ve3kgBW3f0FyqtuGXsiKeWj8i4z1baYs+S4bmy5TSQwnHd/DBP2drJjKbQvk+WOs7K8uCktPFRSG
lyw1tshFl+xW2wlldxskMvc9vHgGkkSgGNoHX69794R0KM4DYb+yMJkhSVv6zw0giZ0a6hhGUEh5
Dnt+QwXrpqsRY3+soURLbc2v3qdiGBa6jWC8NTcVT0H3Oo+uSP4AMe2cZxnG49fbx0UarnzWCu88
4/E78Y1uJ3vRRP4FLdd7lJ0yJJtN3h9NGP/XYeinndfH7trsWw1TXu3Udr71omdacHLC+jUeXGeR
q52YQQ68OP5SmzbHe0Kfm2Dsql3lZxh+zE2ICcpB8amEI3AVXfHcCB61kLy+Yn1mefiuWqP1WteZ
vgErlq9rPoBXw5+RtA6y212tWK8uxYlHsxDXpEc/XEcmdKNUxkNrITrTzQjPDIEaAL4iPo4zSBQ1
qWA/YRwOeoBeOQ6p1mXFAvAiW/2ooweRArl0S+8CSLg4gLOzn0Iq/nxv6+G71pZsL7L0i2+KcM3a
nuWN7qqPbWEh1jqPKFCVU3LxvSFrtaxd6vH+BKrDqRwd13Bkm+rWWfTK9GiX0QN+GtmHI7QQtFjc
HizDTz960132PIaurWNjOleE1BD4ID46NMrXrET1rVGNWMkG5EcQ/QoWkwbEJe9CbCL4mkc6NDfH
NNDvBdl5GAoeM/z+rVc9QM/WKIviYiah2KUGkt9er/0+qEn5bKHJsb/HG5CXiTk0+zHrdRgIw/Cp
TPm5BeP8y09jHHjU5HsWkdGzK8BOsC7jTdeyT1QHtT/aEy+s6qn93BQYO+gIt3xzCn0jdGv8ZQT+
YSQb86XW82qpYt75YFkCYeIYP1YVevVbZGTigDQPlgNzswoxLAOzQpVubuoxihxh6mOkFYnqjcJt
vnI0x92Nc6+tkzCyzZLkztzLYgjecsP/hEJy4m3SNfTPivgir1S0cBDyun8FpjO+jgaSzvMcLBVR
rJ31Zdth+Aqgq/3lu3tTbeqfFIOxS4y14mpDp1nXo5mdUo3kvhWm2XYkz3tRgUsux9DKv8ZutYOj
1/xKS2vfk2j5IsIAq6yomi6xHkHqVnBkyTBfO5lqnCPw0epXYy7VupBVf9rtkvVf84tbwI/UjtW3
JkkcwARezjcOTjxa3j6GZ6yILGxcl7pwNhba7jOMvzso2SugUS3al05THVGrqclpjY6gRIJbyFEe
ZNe9aesRoCoX3bJ/zckSWBVa6Sk7Hh/5YzUfajAnK8xEuhVKlfkj+SUgbLJbq/GbuvdE7OlYsTNG
9sJquXrsJJphn7s8i28HK0dw3u2bTdkn4FXnjr70AWZktf6JYJa/b2WzEsJFhRDA6jxEtSYTeUy/
o/iiRUcq4hUeGfPpGGjz6ZTV29zvcOWYe/DviI5d55fhRp7+a3zonkcSLBfPrDcR2ZH3STWyEzXF
2e6XZtQE9c4wuDlofhe8qy3+SiRNpp3s5UldLqa87TEIppeiOspdivpijWX5Ml9yaDTlTV4yatGi
lk15yZ7q10o2A5Y3t0vKJuoQW8ssnR2/QfVQN2SrAuhYiJSpSEv/icmz3vGng9VXQ3rrkcG/xvy3
GAuWXe01Jyo8JmIC16ZIIYQbnfvUBg4OQXC5EjtHsP1P3BwGfZEmYCbkCPa37lMyoxIbMrFUqP6Z
qld8NLrdYek2DxkOpkFRlvtzvEVv3D1V85nmit9nMsZW6XfvX+P+Wy+gBPd2vTwJTj5qrnGsO4dm
gE+IEhEMWdczTXMpT01zYtUhT28D5FiKefoidLv6NlXGKjlfnv5rEuUS51BoVrMaQyeFKKBUu6gD
qJsmmD9NaRDA2dBYVlbAdMrMo/j4p2PEr+wR+vxSDrvHvRiNWe4XwO1JVbsL2d2Y+glUcX+8j1OE
Hh3qaPwYLMvZN76nbpxaHQ4Y7AyHzjIzpNLm9uQmeHaquW+u7/1mkdEvh8rgbfytrZuBDi4QECiq
TwuhnjM3m74GuV2t1SRrDmEU9S+61nzIuI+jojWOQ61DzWeZl+hBcElrTXnKXBTU+LI3q6q2FZYd
oVHvKD2iix4MiM5OZWMfQVneRsspLC69c1y8yga1P2Yh6rjxKHGdZEwejARsMRBe7ioqPjydW8/J
05klu+jrzCTJE3v8sjLl0PUx1NRgvPpG2lwKVS8vSRG/mUUxfqCZgDrhpgwL9dpcK9/prrXfGZzr
yHlfJdb597ltIDyZBtMZmra7FHaub3qj0NlfIRQFZOlnZSCYr0fJ8BpVIDRDld1TJPzhlaVusGtZ
ga9kr1LnyamevG+yMykNjSXSEVxC0i6jqdpoRnA2xg5Eo1l6J3lIW4rcC8sfm22neAJrr7l975dn
TtnuVDPRD20bq+22UbD+KjKyq54ouqPVkatY+L7SYjVE25kP8uyvmJvoUOnJTLIQM5AQ0U3wPi4O
XLgCBmfky38fLAe54EFM+Jv8ZweEAXSuSldd3DvI7wVnNNjFie/L8q+4vKYf5i8jWh172RpsvX+o
fBLJMzdIcnwmrc/3lpnD1fqH9iPjFps0qGiSICSJRIzZG4y7h25nLuyh++VkTF7zz1gZ+uvqehhg
alfWO3OYYgU2M2Idlt/i8peKAiZCO1Km6/N837nxfEpbnmUopS6MJHrQw4K7j+Mbj0h4mY84agZo
CI0rrVOKR3v0ESLWokxbCUVkgO7nXpP1Q995i3riiwJWmb+uGqP3UedrlJldupbNzLfwVRIg0sAN
i3d8v5GrB9okO2PrmV+Jc2WM/0SB8anUlOgdLKN3sDvkDOWgYCgrblelDrqB6/OzTpbgIeujHDyE
/qmiHH1xsV67whYF0cY16tSqkKW1o9ub0k32csqXG/ShyD7L2I6fJKSBNUp9IQKDJ3m6Ix3AoP8V
ybVPgW3IE2Dh+oaX+L9f5/Y6tfVxv0Y/QBaDrnxosxFMAYnm8Fip/mgvAdADDZsPMBubVTYl3Cey
ooWuqLTiIYWw+iDPGhmcJqzTYh2rh9sg2R/VevN7/G2UnBCnVNSROgOa+9dFZPdtknDC+KE95OyI
jrHX1tuu9fDJVJVjaA5YjcnTqM8CGFYER36Q3DQgNYD2czowdhAd+R5EPtkQ4SvHiOzIIsdDzPvR
uL5YzWlELHLmoqOsRP73oqTsAhBQHuVILBk3TV9lB9PDHqyEoFrqM5q0Yn9+k2G7tf901yoGCY9/
mkOETvVCarNp6B/VqyQeln1pxcdBE02wvSu5NcZ4ewFhUWV5/NO8XQEFowG5nLSH1Dn1F+3Ttizj
Ig+4drQnge3UmITcvbqwVvaRU6X837XGJasT8xKXAYwRxVdns4ffMY97MFaHDoXX+VKyI8c3ezHq
VBjvMVW1P7x4ao7ySjLOfXVVgx+HRsRMQ8vFk+LgQThfW4Yq18woz7bPco5wINx2jb6P2GNB3i+G
B6PhftX5XscKtRSLDMGOlhfuBUe1sih2zQNGP1gphRgOwTyxkIPkqR9QeNSEW6/vC7FqXsXdm/8P
C7b/fUgd1w0OsEjfDx0bnwl8Q9AG1dkHzoza8Hyw+6dgtIZDy2PeAphGrMydNzKw5l62nLiqzpmh
lWfHK38MVgmq+k9Ijhh1HBJbFH1x9USKOO4K5YTKaoTzYze+JxN0yqH1m+ehT+11Uij+yWs6bWfi
JHXQEXB+qN0p2Bp5Uz0pptWvRBqlV8zp2DR3lvuWtEN3VFoVfBQFEheYJocgHXDpK49aFnkPuh/Q
2Xbm7045QtdH8WDq4UJlY6wmlnjK58KiiITziGfZWrbkQeEucEiM5kc3BrEAhooHR+GVNYwF317V
dmIe6gCyeRCFytYcJ/e1wyR0IzL92FhgCilpP3nRo2NZMfKPHGKexpcG6d7UdXDlnlu3eOAd2Asq
DxQgpplrV3/x7cg6yBFqkiQXF/HlBaVra2c6gRosIWgASaircHu/upoiBNpnFM7vsbxOlPVkJOlK
XkZesC3bEdt4PFHkOGt+ZwNOofsiDPPF7S14qsHawNZe8UkZg6WNMsUpbLrt/T23toEHEOnT//zr
+mFEQCYFND+/bTkcHfbbX3cP/fkL7+9AmC4lERHYu9tLZmw3AKqwfLi/pnAcFHgyKnD3V+0ixV9D
hfv9F8oLVlH2+y+8fVpR6CL1O/91t2vrVsB6h79OjpbXl39hjXDa/U3281+YNrf/v9vH0heQwOPh
918nZ6uOdVACF1TU/EHI2XmafRF6ZR3ul3coI2J6pIgVMLzyBdzRzHdVi1OBnfUzpbKXWne8T8g3
aOxlmClnml++53hkF7aSPua6Z669CSuBxsnP3Jisl0wnIxdOPneZKKbqmZj6g6IZX2WnPJSAMQzL
G2/jqw7SfEMCdCProb0I2we3iH/cx3sa+UOe+Sw4XXXVGgprvXKWaU+HYVULV3sOg1x/RvnqwR0a
5STm1lg6+FsLPlrZKYfZPpL1rLZDdDAZ4jchchQuksfzNeRBb4phnXYOdl5/Yn5cbzzbqc+3VxlF
Tc7f1xfyZeSwxoxwBbGL9CCbgzbWj4Cbby05a2iQMyrtEjnSP+831HvQB5r7JEMCwYcdYhI5zrO8
NxlDM/xXrib1UbaSRoQnR69vfTKEtjt50CEOqfb9M8n4jIOuvX0kgP2LrSpSYPzGl8E7GX6WPdaK
BoF1DKKzPLOSFOpUXxU72XSsBCX3UgeBEJmNWP012ovVYV/BdrxfQI6QB14BE6vfr3AP23EhIOP/
8wr3jqRsf79KDgkF/XjWQ2qHRrIapmugzKS2WXRsdEuZneSCeM9yHjHryRuOVJ1dyu1V+eh5WCUM
athcDNAFK+o59qsSusGyM7Lhw6p7rMkHY/wm8uZUuZ3/y8P0TsvCgTVhR1WZpVmwSFyd9YkafndM
7WfjBMpHmHouCmH42OvwelYp+qoXqEtsTQ1DfeTtals77Jyjo3Tu3svcaj8ofHON3JE2LKy8NP87
P67xAahW0eLQPh81lvyN0aV72TMY3sw4yqglL/QuHR9uUcfwFgMPgjWIioz/gob/5WwZ1Q35fkVL
Nq3G8mRZZnM5W7tkcW0+l+gPbaO62EeVFpEz9YKz6oEHAV+sIEDZJctYT5vTVNvqs1Drq4y7QWys
xFQ1B+7uGpxKY5UVjvIJnlXbeLpvU0hm+tCfcr1FdLc3wz0/DW0tw+wQj305qK/iYk2hi4u2neBW
5XnwLDcsE0lCUvFNjvheJce6Lho4yvPppKNa4VraodcCXGnDcBW5XbGexiy9ejbls3bAHMF17ORa
KNgq2Dn4DtnsWihXIld/ydaEISkK6d5JzkTzxXpGJX2JNjLP4vngZjuQJc2rbPRxsUW5vbnIuamY
rmYQqY+yxV+CErEfigc5NOkBAbak6vekD5TXlP3nnp9CoS7Moo7I1XMwBi1aYn1s4CMf/Y5NKXwu
FK5rgMIWaT85UAz6P93zQPzkioM/5kCN/8QLa040dLM18TS9xbitAKsuk/dOGXXk/3nyy6ZRkPM0
hBkcAkBa76wB3lSrFE/Q1ae31lrJQVrmJWej6PgecwUXK9V9amusBOYpiWtRzld8UAJz76hxc+yd
yT3J3on6Nzik4DqCrrpYRvNYNUn6bmpudJyaqCIdz6S8m/KNDcZiIydZhaqA8o3YPOCwckS9398E
M2NSHoT05fEifHiwnv4dNMASkh1FCgbP5upFkNYa41a/tLFRobYcxeucT3gjO/vR9c/UGW8tGara
PlhmychPaJ7uUdI+ao1FxWsoKEAihHpV2kCwTeBKJIK9vYBcAIL5l2bV31B2APYTzTRx0ymeYrO0
trY/zZy5AV1ChUe219r1S6Ob3gJp7+Jr7UCf0uYyutZiFgV06bvtl8UiTnP1WoQ2pRZT10lkm96u
RyFq7ynTjCcpojVasvm1Ttia8aXsv5NfW92uVGbxvug782tswlSwIYa/tA1ZrwYP+JOh5lTu4iHY
Rarjn0PHyFeuFqfvka38SB3H+pkMl9t1ML26KFitfLZW3wC+6pSLh+rDyp8mXJqG5Dpha/Ua4Qfx
2tU4QcVO9ixDojanBawNkNVzZ9mm5SYnnb6Wvdwb44fO7IGIzr0FesqvzfF+Lepxc1Yrbh5kv+Ol
6bp1+JIpn5nXdq9jl65KBJzf8dLSgF9ExkI2jcJyNnbYlkh3N/U7OzGsnOIB+sQ82Ej9DYWP7kXz
0+oZatUtPNhpeMzyGR09j0pyfnPQR4btqLbWsVcavBYtpT/N+hQrtQ77pWlPw0nG5AEownBK5sMk
GnuFpRND5hk90r145s49sq2rSLTeu2VM9iIHB3oKo1W1TsSy7Sf/sbYD59TkuFePxuR+JQV3CAZ/
eismDBxyvy63cDKjj8Cc8JZI3K8KhOZVpk947XSaeMoo30Dr1Z2vmRjfNcwnAiobi9DPenCNffR0
PziNf6pZ6BwhM5buIna9eD8pdriQQ5LI+T04iFBdNtXsFNtQmxY2qbpFaTU1v3/ZZnexKVM+nsjK
xqcaQbPD1APlkewAjAO/VxPKSpI50NAC0hOi5qQa19GLvqt2Gz1KdsDc18wj/z/myauY1rB3tSo6
qxNUAaWmEO9bsfccWr337NbAR1z7IiOjStIHmZxmJftkzHabzeDhwylbiRXHu7pHuSzEBC5b2n79
hEzvcBLzxXJfdzcTLlKRbtnPIR4rSGimbEyMxsZgcnIviQPMhT4ZqW1LWfvw2VcJOtEQJ2OxNiCA
nDRQ2W5ViaUQcfWm5dnvMxmDZtW+jEOxBEMRffH6X4adVx9OYWd7B4LbWob9IDp6TmtS7OVuhXUM
UgZpH30Rk/odyn53CeM2fxyN0VnI8XVmIBWRO/2jZ6jpxdfNnzJueYXPOqC0ka3hd+a55WziHH3h
3tqgnZm2e2GlwYcwKc7PcaVXkm2CBNtWNnl31p931/fusM7nd4HCzLFsnd/vrmMptex1f1OjoiLK
Pv9ZOtqZjGyOlyYunHY8qCe/8cpjmSP22PdRfJ06IArkafKfHtyNuBnMc2vo6ao1DR+pywATkPns
fkhbZdza+PV6dvvvuBxrquZbYLrhtevMo5bY+oc/lOiQZXF4KrUWerzq52s99Z33QU/OfuRqP4SR
P4OKS9+NgD+rr3LlKIypP6FOAXPUDOtPsPL7gLX3D80vvmDNZV4xfc02bkHy3Yga9bEPpmgWzfS/
xEqwlkORQ8LRySvq1xz296bDTvegQmU/ox41LHVt5Ec8mh3i46MPqm0ynb0hvB0bjFiKBb1PGHgu
+mlMvlhF9K1Ia/8bmYTHHIGOn6U+rVVu++HC606InuRi0drI38AYWUD92Jh5Wv30QvUJM7X2m9FF
P6cutHaK7fUbFeeRF+ya27x4QS4if+mqkg3o6GsbGesmszpDHNtleZ/fRiBXGCy9xCSNgcPcmEfP
YSa8cxFZoJjnM5j49apN8mjduMiJrEMUxvgf8I6VTlGaxyv7RquMn2+9jQ8vSbhNtI4dxIsod7dc
558ptxif6m2KvH6o5dpaDFGzSdxOWQglUc6+2+t4yAKUi4O8+tqJtwL497ekav0lYuPaif8w+2Qi
tLys5o52/J7CQ/4q7F6sg4p9gD0CUSnUHnm1WDjfJrOAkdGGH0Ufd5vIFepeKSz12RUhllHziKGz
Xw04mNcoM4Md+qAu4D27urap9iIHIEmULhD1A3JW19VWVyKdj4B6EVBM4HX1hwMme6ckabGpMIJx
2jh8Q/Ff3yem16/dQbW+2GO7ipxsfPerwdy5WJJvZLxSvzVDlHy22LltW+BHW82L7C9JmlpfDJeM
wpCozrZs++RzTL7JvhiO84ZttbHDsmV6H416JeOaxUZV1CnOwAhjvpFQ3smXIL/jrCIl2hp2oiwr
K8TqjL3EUZ4Vc/Mekx1mWP0fQ3rTM+FTtObqr7kDSPsDOvY4WiLxJw+VAKdcRoXxr1iW9vmZNyG2
VArwIvozOJk78Cdw0dm2fvwV1xsot2HQnP6K+0GenVoQ/11sj8sa1vKy7/v3zKqrSzkzF100fI5/
QrDe6wvmNLcQVbaKJBKsWIVtbWiO2qrAUe8S5JaxbswBwZPO8zaFYRYnj53eDlbscFQb/j8pi/v7
wPaKY5qH3a5G5fNk+SjqNHFBBUPBxS9GC/kpFDWaAH4VvKRah0KsYDEqdPURGEB+rmxD3dha5y+y
zPLZWN8+C3XcoZHAztS2s7OMyTM/8awDzKBH2TI8DO4XQJ3KU01BKkr67HyLiSrFQjBVE0ypR/UF
MnhwaKYKAKtvjiV7vXAJALq/yF4racqVE2EPKptG7PYPuK9/y6tUfanNqn1EbPEhCXxUe3URUdG1
4p1smqbWL7JC+LfeqJ+2phf7z1RPg9dGb1dylDuxfqlM1vEqbEWAX2jNjNZEnbD3xUNYmc1bZFbL
eDSQY3bIFE5m165ls23iH3Djxyc37eJLxt7TahJAop5prAu7bNC9ZFKKW1VOxWSn5vi7OrZVP1cu
WWAziU6tiiFi3FjRqePhL/vkIeibat3qYbW2bW1KAEK3T6Zlq9sABMk+i/z0LA+aWcYrtbQxtDPy
7BaLmimFrRSEuIDawBnnwTImz2BwVju1pcB5j/lK6K9Qe9EWIA+Lad0lA7WRWYMn9dr0ICA1bRPa
T8xDzq5rW25Q3tXTDf9XlBx4YLg/Ren/0ttBfUsrZQKWVIfnJq/dHYrwEVqLtvnYa/B3C6Mo3zRR
RNQ3yu4nWF7LMLxfRiVexWtWqSZPqNG+HZrUQaGuSy9lnGNp+p/xbu78K0ZuA8eVdpFY4a/SCmr9
0QPPDCVDndYmwIJTPhka2EjxE4HzEVWXcTzKs/vBsbR0q8UtLGrTR3mBQ8g6BNbjfCqM6rXTqRBL
TzYZkgddgacvY7fBf8bJ3vvgodLKdaKa/k6BjbbFbHUEbWRH77qmKGgHqtZe1EH0Hsbp18j26jMP
7ujdnKvgSf0W+M5Aajh9kVOmsv4f1s5rSW5c6dZPxAh6c1vedlV79dwwZOm959P/H1GS2NMx2rN3
nHODIBIJsNSqIoHMlWupB1KG3VI4xZxgQX5R7UEUlnfKwGtj7KgsMnpLezZDXVkl0VBdYkWNd4pc
JOAXNPNUhHG88ZFdf7AoElt2lJO8daP1QJB9AvKz/SJptXCpZA9ctiG+rpVLyh3rB73iDZIUinxS
4Ko9pLbk7cZCHi854t2rASHTl67jlJx/4pmTnHQjJwUQVt2CAJccrYC3xidvKpNyGkohF6IvGiB5
IQiHZkSjMfo1ItYQ7sLnNkf0VQnG1q59Gyo9ufcn6mul77JTnxZQsWEKJxMIBOMcdvVWmETT6Wpz
IVawEHNmu7hSJ07smw2Pm+vv9aEG294WlBPidElUXWw/zU7CXx4DaeMaYwUQS3O2BoGt41iExaHO
OocQfOOf7UpD2x0o+BVefHvFwWV4zAajJmGsFdM7N0ecSfNWdkPdmR7pyhHGFkgMkoktRCnraCOM
oZLaxe3S9mBodommDUd5UIGgKZynM6+pHtsuBgmuuwSrEznZyk0HMWKf6/shKYt9OkUmQxgZN6NT
xtdcEqFs1XvS5SxZmnJVfEJH2IcnlNBiCzEp1ZwpW+Vh606HqAXAwnXbFVCNuZm1texhYUyAj7aQ
ggMHcPTepq7lN+6CegnpFMZJ+/LbrbFAF9o9FTOZr/10cyvTRbQMN4fVhF2sZk5u4Freu7ELMcEJ
jPEpqutyK8U2yf1oUB8DE917nye4WftGsXRVigJaGAkOpROrj5aZogbvGVTyT8424jaPKaU9k6ue
J9lSAeu2E66KXMeHRgKuLbq6VSN46RTqrrNICUEbJD8mPsyahmNEL7nHqacZVfNTHbIZ5r9f+RyN
UEn4tfJNSlv2XDFE28QqFjZhrnDhlVuOGYiugqdZV1FS3EtSpS+rhlLzMmzhaGoSQockAT5TRH7O
/Ia4RWjvvDKzf5Cfe3b7sHjLEyNfWlKhP2ig5DY1PKpnM4y0fTMk2g4JhvZOrAjVTwoplwtrdtv7
n8uM3Snvril2fFuxSEDvTCvqrZMvh4mkUAcWtRdnnH86BX2wkRErDn5CaHs0dj5FimGm9ykKO0Oy
TuAfgqVb0vLkPqjz7Lloiues09S7wW3TZz5lBrjRICIzDY5SBtWdrZUHMWo1VQh/p9HuxChZjwJ2
J9dEn5O5hGGNTUWsu6+aOzA0Bfh3LX6zA/lkTKorpsXxxHOdT6luTnSjQXPnhBXAzFZxOZ7XFIRF
RbuoNKv+Pm5cT8q/l3HcAxCBEkvOuzdKO5yTK5U/m7qphnWcxdriw8CHrllWnLYojhT2McjgDnGQ
EExG3Tn5NWFoyNc5tIYGJ/wi6L+xI4OQue9+wHz4gqC4/8lJ4Ammrqi7hHFv7Crqcqh1sfNLQkJ4
Bc22uTX1wVnyeuPPPjUNBQZHU7Hhkes15MWFMUMVFWHpISIzbbi8v8ZgEeiefuqqyn1yvW76oag1
wox0k9Yp12VjIHkxOaMSYG5HTYduY+r6jQOPM2LIt6Ws3GnufKl5FlNHTsUPEB4trcnVrJtuydYn
2MScJ6iL9MZolcccPDNN6rXXJuHxU604N/T+Akhyj/JDAOmAscqjofsu58pjSpbxs9ua1UK1TOcF
BbNhieZu8ig3crCGeProJBY8gf4AZ2s4ZvseJA7MJ4qULeuyPbDVsMGzM6pYeryVDDteZZGbPiZT
M5BZINNwLyyy650ca9zLDJ1933TOqpIZI7rdlE/LppusgAh18kqMlwMR4ayFr7hq3HNIXH5Z6L29
SH35KbKovjKhZNgOpJ82ppuWS0EjJIiDwqkAts7ySToeWKs8VuirxOqLpfPPsyP1InoyIXSQ109o
qlZXBc7hQ5ml5cpLLeNtaLNvVmIk97lTSXfQQ5P0Njp+R+g8TNHIe7LJ1ZfEb74Z/M3eeLk0aF8C
Cwi1JljC2HxFbb67yyhiWge2DZLYsZDMVLpqX3qUW7vwTQ6oBSEwJI8nfi1/KSMPSHRAULyrW29j
OiAs4XsLvjn8x2ilpOwiJZR2BAC/DCXE5okOAXkBH/rPWhYYIlM1t171QXe3SJ2kW7PIm3vfzM+x
O6jIkGkc/cvkq1zD7ELQ2b9aYXHfSX647/vAPELiDSPk1Bjxxcs/Z4Vfewuvo140C9ofnbqRNXnb
B4Xzyc/cbl1rcnm0OUBcPD7iMmzYZGkwOGxQ3dYv5dh4y45YJNVCRQhTtONHi7qJLMo+5YumNONn
ZZJYhTwlXbhWnvONGjaZbL/6cO1+se0AFHNHwRkvlHBrljCjuLLRvTomcK1S99uvnjFsS68gcddo
T22qO1TpSfeeme5qHbKFwYJ0ZIjUZV0jMt0lvr2N4CQ/Zn3V70xbOrhjlq6VwTmOcdUuZIIeBGKa
ftMGmrnJ3OaTb6U1Cu92sKjSIfgCL9PVNgrre86PBypnNGChQd84Ul0foH49ONQ33+EwiZlToXCX
DuDSI2AgveeH96KBoEw5ShGs9JMpkiRoxRLbWJPbUc6dNShnucs/9XZ+LcyUaHxWPlE+Hl8gdpaf
M0mBwEux7tQwr86DUV67EChPnoThMXC+h3KTnmRIJ5ywH/aeBQMK8P5MP0l3bkOlom8mbx2ojC3Y
dKiZpq40mJcpsvVgqm1315g1hesSoDZdCoNVKTf+UXWas1I3Npz1E+JwAib6DldsEb5FuQ9GaoC+
QNhFQzEWeHrhIvqOX/3Fpj+FRXt47lFTuhRx+FwrWXVHoJVf0tiR4euq9kW203BBkUWyLYP2m00m
5B6ZYO3c9xaljbofLNltZCeu7sUgpPHdPboIwJXH6AthfTw6xRj2ThDli1s/UK1+MVRqDKgubdd5
bxcvhRY2a2Qw863omprJ68dR4Jf1RurfnHxYdjVloETZtPR4u7Q4tR5dnUq/5QSqOEae/kAqWFr6
HbKLvnNIq+FaDKFxsRNQrV291h3tG+e6YiGH9ZdON9rrWCeknTJoPsvgbSz5HYaSuhyasPrR6Y+d
bcHyE/nOqSDNtICFql31EcUzTYgUeSA17g5pPAJO/JyvCUye13S6Ig19TdS4oIgTkxhsMwqluo5n
pejKqp7cSUr5JQLVk6F09lRGcss7CFoo0bUCbzwPNsEy3nNPYD67h6TJlpRBmE95JieLAJgAifP+
vZrcOHXjSOOt65uf/0lMTniIAYfXw14buPtvzToLpuwhiH8Ubm4f+gLuR7tB34aqm2QX6FRYUZ9J
ZXIJNxlH7mGj5VpxGe3SothSbojheFenLrJdxlb9mNrk5Xx+/jveISTnMqgUIDwcL5AyZ2s3COSH
ZowsVIY6+SmP78uSDegk13vftmG4a3UU4UPPqS9DMCVfnLh8U930LBf80qO4R20dOBNRLm1pWkiu
a42h7xp3lHdgpVEyz9R4rRhWsVdMVgPcPb0yuoLMNPtSCpbXqlya3+08eVQGZIKqTJaRrZHWnRHm
Pzjl3fk8C9+8lk/Y+VEGRVPQ7MqhvrP5KW0j1e62vWEPV/gtvRUc0OqrTIJSNZPwR2qeyWQBHefH
fDX72nqzfHhOi1apHkgwNZsirjOwLiXYaMJY7Lmqa1bpzTKtrOhLkfVLPyvj77JfIoKQBvGzCTRw
08JuchxHDZYWAyyv73QKOf3hrNa6/WQ7jsIje0OUq/gc+AblnbZcHFy9s8ATdt8VL+JBaVtA8Y3K
BAjfhEeoiMM1kZvhLnHMfNEaxpdQyb0nShGHnQJx6hbSU+eZMzpUkan3FRoLAIRpMjwMid5R9lPK
mzJtm1d4UQ/CIzBrEOMF8Tm1q7Jt01c72fLiPZwQ5l4h/3Di/zIi9VebF6gnnFUAkf+66Qm6D2ow
nFLCvos+cNwnQ9cJB5X9YcKedBoMwUUPWrCv43MAUI+KmrJelwYy1R5/y5WJ4ueel4v00oSjv7Bb
m/T3NFo1Noozhv4kyzCNknhgU1TzIi2BVGh62+2bhuj1aCvpmxNb3zuQptfCCfVrpvnfEGtPKYB2
Fjk46iV1fDAsOLK5R0Rq2PZtlD546hS5zprqqwl5VhI0yndOOd8LObCeC6if1ooSvdlDma/IezrX
ZGrALMOkSu5o55qSKsH5USmrsQSz5LulcxWOjmMCzQ9JYs+2XOpNor88WKZVhFtMXOlq39a+LRab
iOs0l77tCDZLnr+2szw9S16FAMEYQ/zUavEJ1MVfFoDJc6AZ68yvHqGgDpbqqJ7GyjnqCXFcy7GV
c46o+3IcfGVl1HW/c+JK3aNDMlzyqQl26UDIBZRBsMs9J1jpZqO+mgN8+mXf/6AYbvQ7TuzQWj2X
xNsXVe1k6w6CJB6XsTceyCAsfV0yEIrKtZ08AGKLC1MhVuNZOzeS0iVfeX6vSvzJd1RoYGxEYDQ5
H04jxarLRCMdHZpav+qMiAi9PFiU1DVNu4jq5hGyoGQnbHNDVdgvl8pWu3VnddqC3chZJ1Xwalcd
YRhLD14mNspVmxjaNXJ8Z+NTnO0mxpaM1HiiwCjdeQaKN51awPgT1Oeu1JJHGBXYV6OyB/ZK7/fC
piRAX2CXBQ4q2VeOAtZ3RSUMNU5yZPaDp7FLRm3isyxJw8HXs/EAHpu/jksGI6Co/9SAPWIjGH2S
KtIOHUW46xYC5l1S9Pa9jKCpbKkthx6U5ql7JVYacMbxg2YZe0lwAjOc7oORgIUNzGNVWKO60nzH
hdyle/CIhjuGSQp/DCXzXINQdKlXu5cyL7tnLz1VOyMbMZrsmjzQu88mQgCIG/ps8uK6fEbliyB6
pD/x/THB6CxheE+vdjMpKTfPFsXIVyKfya0pyEuvChjC1sPkJQbConLv6vyr6CDtKq9JmEYryyrH
KwxTzkJT6p4sizZebzbZMLdqbOvgX3ERA5wW9IsBRHKy5F0YLWUDAfdaaspT71jFqWnin1cxVAsw
dEPDKAUdIGXhc7vkScT3KpbbTcyb8Fwa6BlLspFvE8Vxqaqk4Wvg7JvaIn6fjmejNHkBJOF9XUgR
P38ei+xgLTRwYehG2IQSktKw7oWttjMCjRW0paGtckyqXJJ0RHVB/W1HOU1XWTHcNdABXWWYDZaa
63v3Pp96S2guJlvYwZrvjVcbMNGJH13VKSt4BXVe065+dHI12dah/tb6bXT2228Ewcu7uBnyjWO7
sMUEKBBVLqSb4gpOZWhyxOXc1NZdX/QDoVPkR3pTNhGasOCrluI3F1aUvwzkLRaGLtUvPO+VZR26
3mNhlyi1haV7MWW+FEEEaU8QHc0GNWK1MXi1TF3RdJB6UAXpZH22EENqT9w67VZSF6tXrXoIBDmT
bMZo7/AHvnE3yYTj9lSFkb4YKQjh1KtOoT4E3ATBkmgKX2Fb4JvNRvFk7UbgVNYN8qu9Cr/QROEk
/Dp0reCLNk9RBo9AHnrxqrEU/VAH1Os7gLmeFN+sHjhOL+Q+yZ5gflwDk5Tup42621TKqxY7xalM
AvfWNfIkWYZDF24gcEFjJW17aY1cq7SNgek+VHr2ldIJMGJp1x34rQWLjkzVvZFF4OWceNwajgvg
qpRefLStHrohWepNWT15w1A+ZYl9zSETvss9qXxytM5YtsPQ8ISla9uKuyVFEa7c2r0zsrw7t/ng
3qXIy8PPGb56SVjuA9nPKdzwolczIjZJHDLYidGIOmow8qTKxKgrIVyVRtKjbOvyA++PnTD3Vpue
Yj8D2cRBE4Dk6EPeQAbT0Kp4RT2E+WzEEQTeKtzhVFSZz0lF7Bugmbyyp64xyMo2z3i9S5FlPCdU
KQEJVeK1mKs6rbeF4btZ3+Y2IId522sw/OLMDq/aZKPrwZPGUlHbB5C2U/8luioilWuY+eWNcE47
MOk6tKO3UdmLUkI3fr69ze17dwXhj7wVzhrFFKvSt93baGxWzcqizH4nnOWgA/TUTmlYcd/Rl5Z6
XUdbcKM7w3LaS+sN1iYJxvxkR8eMCN0Tal+tIndPUyXNU1L2L+TnnHMGs8AOhgfY9bW+uzR1vKek
3TlamgQbi7DVyudipDLrZmq1LrrTQSq4cq4GUJem+pHsyMHu7O4i/NMyiFecnwME21E3sdKOLV5A
nlgOY2TryF0kSv81zY32c577KsLomnGhLj3cBfBG1aTDro0RPTcyUmGmk6oHYurtMnR677UkdLzR
4DnYiFGlQvajLmLURabRTAfSV2Xt1Qts7aX5XBWJt1P9DNLyjrBdmJjlqpKKcguamfeW7Y3DwUGm
wliHhvXrMp4udSUp1OU7h3eXeqLkm2iq9vKMB8RtvReTfx5Fy8NKggboRePbdu/GCBFNPcno9Evo
DQ+iF45pdleAzhM9MFbGSUOhZxFM9OpjCcmT3ffwnU+rItCpbSZ2rVVoStplcOWfjS7tLYmSw9nM
hj8/xC5gyslptsc6nIv+EJjLDwOZF8qLwk2G7ewsXIhHcNYx4Zr/fTu35cBolIryjDDBhvru4c0e
TXc11k53GpRUPssq4a5GBTgYckb2B8gmgklRSDTFJCskrmLNmHgwEIYdLRSFhE35fRVnU5K5RZ72
w4BwFqOw9iL6Ma0spqH568GjAJHFegREfVu1IrYM7ImkVLMAybyKhjE9ZFXws6E2MD0Q+U4P4moe
mP3mgQ9+/4XLvDxwMwjvxfrzPNGdfeY7/RcuH5aa5/7xU/7xbvMnmF0+LF950q+P/8c7zcvMLh+W
mV3+t7/HH5f5z3cS08TfQ2kH9B394EGY5o8xd/94iz+6zAMf/uT/+1LzP+PDUv/0ST+4/NPdPtj+
P37SPy71nz+p7fklu0MtQ7R3YGsXTD9D0fyH/ruhqPKZlZIjvM269Rs9yt73bxPeTfvHOwijWOq2
yr/5z3edP7XcoUKznkfer/Rv6/3b/TnMcPTu9JDd+XzH26of/w7vrf+v973d8f2/RNy9HsarUXTt
Zv7Xzp/qg23ufvygf5wiBt599HkJMRJP/+UfbGLgv7D9Fy7/+1K2U0KdW2qfB8kIjo3UTgyJgM2O
8e9GjETDUBxU7SrMwiKuKjFh9jXdMjyK4ZIE0t6JkWXTOu8h0xp96VUGtVW1Id1nQQyBWt0/cQqG
yHbqxTmVhC34lmlczBkD3TyQff8hxoXdhSdqM5YwYgmbaKoetgxTBwRWQ7Z/gi76AqlHfClsKd53
toPgc0edr21GtwaGyvicpzCQTl5aFKEkJ0YDSwLO5smnm00Mq5H+vQVAReSsgVpGLJX7PXXOuSqv
b44urJKryghseJIN6kuyEYkdTvbgMBFT3fgRWq42fDcG9fNdcdEJGpC3D6numbpDYBWXQomLi6I0
2tbTC6DrYnarVcPOLUA2vJtt9Q7A5LR5g1yQFcXEysyRJTLq+3ktsbTfaRVBTe94Wy9IiuYUpjG0
vL9uKdzSvuvPKhuLm5s+ckSz1J0jlz1FzOgFeZNC/U2sHnpkStTfCdc3MvVX49BtDf7fjoByvZNf
TVr2QvBeGMX0ebgAJ+JIjn5IugZUhZ0XFJ2mMH1k1j4vLP/WcZTAAQ0z2XPguBBcEby6zRDGeZpk
jdGSpEe9fjfn5lkN5bqLk/T4ceKoDP6+CaX7D2uJrpGZZyLdxl6pDLTqY4TWRrnz7oIm8e7EFWAv
D93W0tu6QGbJazM6Dwi/zhmj80hl6eQ6z7wtpLUPth3FxE0D/SCakdDZAWVk/SCuEEwb9omULMRg
8ttNdF1d91IKTpiRURyN2Ky0aB0ZeBlqYz7EY02h3rWSpNwJa4uY3BpMrbYUA7fRyV1cdaNMyFv1
TsJ39iDjZG6kHEoP8Bo/fefRSPEfERlSCdj+bVAbM32nq/bn2W6CJ1Th00ozsjyuvBUj880cNAxB
1XVQmEyf+vfnunVTSvUoNbTX4kMYlqfyFykTGLZs9yAaI8tQrL+1s7WLTKwZNSFECyffBGQLwtcD
yndj3EnvFtCLnIBB3MXSbcHbpHcLlj1crxIMDSsVZvSjPjVhmDdH0RVXc/PBRp0etLEcxJbzwP+0
wDztdg+1dzYZ1HYpB5+yPyUcEVFAVpOrL/vpNTRSTlchghJigHhbhAY1IrUZHOnw0toHSgHGdCH6
YE9/Gi3Df0JoQd4IO+gx5zDPmH1LIWwplhFzZ58P3dzrqcZw6v0oR29Sk5LJyA2Y3PQwegwAqO1t
i6CBzDfstWi1nfCggMvhzO34V2uCsacZ1XW5GZdAqiwo/Cc4STvBSZoBUE8+5iapx+lSGOtpRFzN
PmJK1W+sHvmm2VWY/6kbCIjKvFIsj3duWw/3o2Nc9TrpngoO3IdcV8v1UMbpZ083SCkBsCJ0NkDy
NqWg5Mj9VBgAV6MC+rWwrt2FVA97ATYWKGTR1JXtLg3DSdazTcCWU6rq1gn4raUYuMGTXccNt5rN
V/8d6Nmr22gP8+KXm2NDFXcVwJiLwJV7cArHOXBy1dOFuBQNXOwGEIIKTfubtaRMuy9UY6PNnpCd
ushwTj7kjZCJnRox3S7qAIAlYYHcrHoYQ1MI1eXRq5HNCaq7Mof3WVyJJh8Sqm1THVSHW/0ciH5f
xR4gB5ic9a1wljUNOejIhxO1tqpLn8YvoetYkA/HQE6leEA35JctJJV1EQP+dPUne9KnL/HvNaL2
ibBlfqqdPDrD/R+dm9JaVQ6hT0i9fprE4Fh0I3iSSsn3kNCe5NEeuoXwqToQ1OQ9UYZPnYj6wGmt
pK2rYCsu48b4bgdqtn1nE7cKf+Twgp/EtUTItO+1BKI73TkkU9ObCoyUc19coROMLolZ7T7apdY5
/JOtN3z3ICH6hKb75HNbVVhFX8wRTTtQerIUI0UxyDuyyq1hKldd9/OXmnizLwNkN2NffybqUZtN
/uJ5qYyCegeuX85eFCTkL0ZnPooZYW7H5zJn05jrRGvNhgeNTsn10U999yiuki7/a/BscyN63VC4
R68CkszL/ZdL+PtqtnXATFHDcVGfmEbngdtksY5Y8cPtaqp1VmmdTJz4f5s3O/+cG8ioUFjBRvaD
bFuMuncvySUs9IUTfyJ692b0uvIDcW3H0En92l74GFtR/ea0ESmdsPUf/NDmmWmE0tGszfj4YZ0G
0q+j35Xw3fAlPilyZe07KSf+BO3AokY85xQgLzGcG1gBN20I9BIsglm+hpHkrGPYuhYWgXISpkm0
hnesOTVTQ7LufTPbhIsiK+uotKX9bBcT5q5wE7Y018zdGDlotf1tSSMf399hnq+FpCPqJLm6hkEh
VIy4gwUr+VZ0YzlP7pwkvgNgG+XLJkXNwvNR2/K1Gp6vHgUuRQv6BaRaHYnzvzUZer3ovRpwey/E
UNgp8FiLy9xLUIEtCKu9M7pFZq61LgTl5lTNJlAiZSo58B9F0+gQSKB1fy96XgEBzuzRTW4dHoE1
/vJg1wT+UUHeWynSakXa0TuXgiSpqGO27W7Wr4UR6kz/PAhCpHhyEsY/+8xzZp9qol0SA2GoeTsZ
rB4MQrn2DFdI5Cr5c1uhRPer82ukkAppk1IdRTHM9NzTvGwdQuWwFI/B+amYDTDj+tPAbLs9R6cB
fXAJpE+PVdHMS80D87R5qdk5Q7CJeG2S8lyvx0dq/fuFTcb9MEboxaiJ5ZFrpaQottymWFZwlfiN
+tBPgxBj2MtGAZktfHvJNI5BBdFBlmltQVolONqlGlzEaJDzP5Im0JiLrkVm/k73+iPCQfJjOaxb
6mMqkHRAFia5czvTVm5j+vsUoYtTYsHCxZkoj1biEmLxoVrYGchOylDLTT2kfbUoNPmn6218niqu
umDiYBg4q4guUXaqmXpAeJGUPdhUG9+5taY8DSQ9l1pk6XtQU8qTX1o2bPeei+J0DlWYrHdLc8q+
Gki+7g2t+FqMss1xdbKBafQAgTXlfpzysKLRPUXfB3X9VfSaKWcrfANKd/7Rd1pzni6uxLpKJpV7
WLriYx91BfXr7KcU/g4XvQQwI2ytQrVm7bjOdiwy6S6nTnc91C1qc72XL/sqUQ6jaOIKgFM2yQku
hOHd0DSewfVx8JL255VweeetRcGnNJPLHeid8qDKEEv+VhsUkoOimwXZkbSIfxSmWqgSVgmpM1NO
Jwr+X/qEwrk0qZyTehXoMZKF72b0Sn40TMs73hYQI/MqYwrd9er3xxjaikT56MVLI8i/k0rNH8lA
FY+SFP9Frr896VNPkY1+B2QSKavJIy/U4jELmhXU5+NV+CvFiBBxT4mUGJQMs7pXa0L303QxyXVj
BcARWt+3G9hxck5Sg9p+Lc+XHaGShRk52VE4gyIY9+pApZC4PwoR8n6wSUtCXG212mtTldrZkoDH
iq7lQao81lTliG7hWNVC1iPrnHqS/PpzTtsq2llK4Bl3C0d7neewiQ2vqoranw+nZWDFXxIwOJds
akhhKhdfTYx1P6mXzjYxkOgZOgkRKj+iKxrh4uvBYw868TCbxBU1o71JcGZeh9yhfXBTKH9/3+7m
qVJr7vYOWNfpI4imt3QY1FN/27lSfTQ4e+awDaj1Ue3Lndl5w85W6hp6WkyxampUrYi+uBTW2xwx
3axIIgLFLaq1P4J/bursHyZkMjWfUSDtlIYjhGji1nNBXU39SpbUm5Fyl5/Ds+MH2zjNaMzG+TlZ
DOtarG4VcPkflzZix07Q9vzbsjmlLzttgL8RXpB4FaE480lpnI43rY5Ip+llnxT7GVJk6wWis/Jc
hUgGWn2cfkrdIV/bHuXlHLEhei7lhZXJysqZkPlIQadHY0JuiithGwGiAyueRkST/b4SXWjSGHaM
GFqebnrxZt1eZs98gpe6uSp+0l5VxXBXXYfizWwz5cI7V7m7FaaOoktYZidKV22w+70wiiaEGGJr
AuiYeK6b69yYj2HtZlfQmRZHRYMizqwqHQD33LAITfmcGKDZKDFdhdBr7nKy1S9NxV+oCg0khycl
Zup/qa52m/qoT92uBsFKhbB7EqOm7X/uBme4E1NBwF6SUi2uYszW822jm/GDGAukegECJ35SHMV5
7pAfhuHFMaWnAKa8K4DN6pi5IFKnXgK1we2qcWJECJS22ouB3vDKq1PazQ4mLfYjk/M80PjSXlb0
BsEL3IQvODZv03gAU2ZfsToickXk+7fZtzG/BI4hacpa8jx343Q+PASxl11EIxtIQ401Arqii6Dx
z4Eqr6CmkWVvMzun0yiSE93Kj3Ko536vEvVKdvF81Vl3TY5A0O8BMcPoiNqFkgUZky5tTJi299zH
3KcKqjETOaU8Se0hy4VWsKC1nPvzMMKFEF6K/lDXxa7SKV72o3Gbkf+H5clrr66m8n2brrToHKIB
eCGn/NMSulk3RX34DxIO00Cb1yUVDIBJiRavXSmmTj904AmEgHbfObV1HaaGqlxUgEuiY7ESWFc/
MayrobjWtu4jazHbdEVSTlQ4HYVJTBW+0Ngs6lT1wSiymhhUPC+43Wa2zbdxWiqOW7hpjo5vtXsK
sylOj/Px1WTLvUr0hnjk1LVho6JsX7/vW6l6jHRr68nqCNak9Y4xCNNlILq6Fa3jxqt2YjQo+s+h
O6XqQec8F3x7hRfcKhDfcyBEtIKli0pJN9ByBFvRHcMCFKXiO2fRVUoQn1L6mmp+c8ebKr5NQp8F
5mGYGtbCK9cMaVGW4PlFN7Ug7FQR3NYLvrZmnqG0AB3QvsqtdMtDV3sk2cCTHCKBb4EJ/TaE+F/g
COyXFlLflw++OjwBaLHgm8aovLN9XFG866xqedSO7dSIK9EESFEdrcJ3CzjQGZGAWy1aLaoh3KQb
ldWD5tThaxfVTviUp039msvNd6UJNrZVFPd5J6tPlKUDjywrdoqBrz31oD1WntG5WzEa6Jz3US3R
AGDgPKD8fYxcYFLR5FwSQ7xSAn4Qg2J+WHyNbU5DwuLn4ZtXSjBcT95SDrH/CLG8bBjyKuan9iAa
iq9kw3/ojDZ/oJhzJJYkQ3Y5ulG8tGOOq6muQ4z6279us63mG8adaqnf3QRBsr5T4kuX8aRkOwk7
PmjESzM1YqBPU3Pv9clzbRa/TNOENLXzc2mGy5t/Y3qH0B/PjaAoncjnxdXc1P9gGxLj3/zmaWHI
9z+T6n6lx14EVtqFcWfQqRieak7VyldhDKIRV21OnmQh+h+GwYIGOz9wT8J+W0FM+eA329755HB1
bPg9fFfkQmWTwY3f3WmeIq4+fppUJzbUs61b/NFRrDivLfw0XzLWBU8VmLrRCFh2NqzSfGujfGNM
3NKiD7VJAHgYQONs63oNDaN3/WliI4xiztyUthUe8ryT7gEOGo9tlX6VMqM7iR4hV3XD2cxYtXxv
HhEO2QVR1p/SxlZQyaFSYzBDFX3TVL0Im2ja1IDk0laztejm0gh2t2jHPTFbvv9N6b+Ahg6oUFMa
tAKzdKM7Q3OOosqhTiXwDtLE/MqiBK4BCPlj6YFB9/yLuDJU3jaZ0sCO/PcBVMaIHrvGq7CbYxJC
QzG5KPGPqiORJNZIMtuHHKJXecxJJgqy1IbeFha+5UDCwP0aI0xyTOo4O1p9eB/oRrINf5uEvTBL
P198vOypaMfKH/o2W4y/c/q9mrD9ecncdX6tXufeFpCTvVY6Jz1XcdBCtEClQU6NySIwW/97CsyT
IqIf/M980uDGeh2VrF65ih1fsgwmQcj91N1gFsrFZI+2MtsmX1K675B8qMfT/5F2Hltu69CafiKu
RYJ5qiyVQmVXecJV5cCcM5/+foR8LPvc092D9gCL2AiSVRIJbPwhMIBnb6oAKpFd28Pqj6C8lIXu
A1DvGt0DrgVmG2y3mI635hGJ+3bRenxM+CZ/3BpC5GFxYsPzUk3zR5623I6RI5U1mBLGXZ1P77Im
i74w5i9NX61FPeaPMqaGCMFUk8OPm5CHaTZHteFathlzCPkTsZ0UvV3eYmnaOIuxA6x+m2iIPz0N
7/LrrNDBDtDkooWcQ8YyF21ZLxmijYyxOAqXpQibHTojl7wYsfjAZumxc63hhG7mKZpr0OTLxxEV
/g2iadNKVmVBDv8HQPmI7CTdktp0Lx4n3nKQDDWwrbcoG3TLCmFoeMLDCJLMw5pxKMQlAR1vFFN4
buaajIvAMu5YOxxkzVEnA5SiGMutjeXWQgavRa2KiyewCtNblOZkLOhV/WyM0aJOq2htuUp5DguT
01mkeXeJreln/t8OgGdbe+ksDlDUzgi+j4W2TBFDgczdGYfMCPOPoIS46qBKhdiRoqzjqbSPBgol
B7dWja1NUuS+gw+5QoJF/WLm4ScnXNVPO9riqOFvuM9UWxv23H3rCmuZlz4xq23dRc7a/Ng27kG2
WkqM4n0y8hXHa9TaqWAh9wkWNytdVNYR2vwPJBUCCBQalt5z6FbcYhYa7btcbeGb00PGlWEsOrSs
/xkGd/P/Z7r/elUZm98h+y6x9kHKV/PxZTMX7XzyKgvIRqsIwO/xFpI9fDFqm1ao/EHnvjImx8sq
RNBH8O7mXtZu88KSydAC2ebQpQ4tsPLZZjl9LrsEsqj9FSl791JzwjbWWbnLhRqes76B/Wvq1gPZ
IJynXA9xJXxIF9himF8Hs33qY77BylAvzZ4zTnb5d1d91T+kVuXl6KZiXZUGVJlZWVXoJoW8mgvZ
ZZrVWds5ax1O6c9JFOOFOxoy10PQfUJWOZTQKr/4iBtt4Zd3uzL0Imxs1E+T79guc2zkd3I7fx0g
IG1dZxrXsloPTbfGqCnbyqo39dFKNfVoL6uumMWvMLq4G7lVvvooWUE3QnqrVFXlhP8zuOYM+bVS
dcTLoGW/qtWcb5VVN3Y9pMi6X62ymt4Xxnr01R/dNLkov1oqrkOJAda3yWLQ0T07GEvDsYT/zCpV
OvUka7JIg3QWshA/ol7P0vVg74VFop+0gQ4dRtWvV/NiHWJM2XMIBNFMNhhYOVxb+akZUJTm3kll
inUherRnfze7pakXKznjdVqYtYsx85R1g1XMsku6/GDGKT6B2MWuJvDnn6qJCINwvypTb64nLQgP
beVkT3qsf2LimW4L3wen0/r5SRaONzTH3rnIyliXZbu6NeqKry3NCouloS37HYKGr15WQiZ0K7Fw
ha2cm9kwhNMA/5IlqC2Zmv5HvCgz31j0DuKTYdOSN6CbHIUCbbefOpwuOb6I3luBRqVlOh9N7/Og
iwt04jt4GW3fdGhG5O4HMkEfWtFVT4Y+xgeWStoaief+I2Z5nOjuh0GmjpPaQgULK7RHY3J+yHHs
A3h8Qzt5GGA8ch7RGjx3Q/MqSaYOT4ZmaV9hlOLdCURkL7eOskjZCgV2wWNq3k3KIiyhfapNiUF4
ZjsoDReTfSpcayU3oU4027Vl/lLzGvVSx5F6yWvvvQp9bS9rspCNUewterhxp1tcF8I4toU+lVhV
qrX7ak36dLK8cFx0KqaCEyJza1cMzlZWU8V8wdV5iRsrnhizbI2hRQGfmgiO8iqegrReyEvfd+J6
cWtSnYZNS6WBDGfIHx1/XWL7tzAay0XNcRqO0Vz4ZGGyVaX3b3ZutVvZgPuWh/VJmH+xjAzGYVEF
NX/rHvSQvAxm2Z1oNrWYHzjHazEr+Vzr104tR24aXl8IYs2YaYmKrtFz09h+BjYeo+hSK6SK8XOd
xK6ZvXtq4PI81SN916RCvKid96sV6bvoMPY4w7FOcBZw6fzPyY63VWQYP1HY39dRS5IPkQa2j97e
qu38XibyE1FOC9XPgjtZ9bUgWJcq0mRObL/Uw4Q/Ujx9tTyn2CTNQPLRtau3OZ6XYvwKZRZZVr7C
HO8sSxBSh1wdwjfDiREzduvndkQFMg27HzLspH2wLfRhYaY7iz3aAeVulJrnK+Pv6qgM/WxfSPP1
8to9AG5llDw4b2P+Nc+1t4a9QLa4zem79oMND2JbZXZ/VPy8x/AeKyuz1y4tXuYGZr7EZGusDv1R
FnmVPSuDb2/jOrK8k4whDQKGRhTVQo4AZBKSnp5nLbMp3mmc/xSYv+L1DSepSPpN/JvMxR/Qnhay
1Qyj97xW293UaAJWwzwiDBpOggorhKX3u6NkgSHpYx3N5oNtbBwjbdmxoClYhFQNhxhbpYqtTYGe
GWrXQlNXvt/8LApS+UpS4hMI7wVmxT9m7/xfsX1v+18N0gD+GpsVMv7V4GQ25NfbNLK3dIm/Gsf/
Pf9/TXOLXe3jf4/ITJRV+O3ybsL53YSzPbTsfXuvZiAefSPTF5pSlytyDPk9DmPZvT1fgS+AwGRd
ZEQWU4CLXNVb9h9d3aQZ2Q/trkN+zzCUY8ptzGvXcqSc2nDU7jySy5IhI+0CHC9MgzRyGESbKTJ9
d6HxXD0VTr/WZFWOS4sk5zhTNTaqD20cml/XHkMQobd3Jl8dvq/NDX/qtrcGt2m7u5qk4/VtGOps
AqasMHK2H1LSTq1LolSYpfOQ1K5xAvdykG3qHMp7G6EOfWR1NFdlQ1O0/brSXHclItbhS3Zw3qKm
fXaDtq99+KNeLMR7jnIW7grtA242t3awf80eVZeT7cQ7J2zNc2PmCc/XlCNQrVaB6KBscI4mwzzL
K8ev9L3fNE/XfnKI3yffMy+bdin/dBLfjLD5SeyaWg8X1jyr7HebasaFjnaRH64vqaGVEcLKWvXz
aWPftT4UvKLYySpe5xgBm1CRZNVJkfqo2icMA5w7/CXsa/GvqmyQsc6Nwk0xBhHKg2D/9KhPFvjb
VA94zFUPYcSZl1EIGF/9WPExU8Az+TMmO/MUbFZJj1qHrMp+cmwTsfYwSDBfx/5rvroOmm1Rw8XW
cD2/M/LuV+G29l3PogEKPEpLkKn+aZgty0uMEJDjNKM6rzZol6M5gcxgqZX+Ss7wx6WcVvaWLR4K
IvzQsEaaVMyjMN/EErNI8YRvIvcIZZokW2/ill70qbq61mGhOsdrr9H1UbCwgs8/Wkw5KJ/Ho3rO
9hueIMvwhPWKUXnK3QSrkPUVhRkXCjbMnPoh6CO0QzwU4TGE54r6vH6I0mTjk+PcRTa0qqkozQNn
ttbON/pHRe9hWaOKvNCnrtmwgRq/xmQR4J+Ob8JHE4FvSLOpku4az6xqusb7VPwRl/0n4CTX/kbS
KidcFZFkGZBP6svyXM3uuknM9rgpxvAwzd67vY21gIaB3qaezXZ1Ni47flHBSrb6SLMePSvmATWP
LbPRuleVcNfOfbE+cA6O770iYTo91FanL+oK1R604LBxMPUPXWuxx/C7EDlzA4qrqMUiidz43IVF
8oTj0qVETfwdmFW2sfxaQWDNLd5dmMzkjwrIfni0c+CPa2J6gqJZnZCuxkCoxASod6pryLcCBIo4
ya9OWqWQS0uBZ8vOso9skFVZFDY8ds/HkccPZs2XW0d5pcySznn/7Ta9DMtJbrE+CL+29nsy5NOm
0mtf25STBWlRYbu2woi0XHIfrVlGzU1mFJfHodW5i6dulGxIIKWL/zUKLFV00F19dZ1EznftZMTd
F03Rq12kR+H5Vlg5KOp+XN4iyCOFZ3Qs8UqYQvOZlKS/l7FbF3lVF8609DRNWd0atNFhGFlTf2t2
KbzD+cWuQXmZVyA7UG9a6Ynx57vQbVJxbdF+OFXcH3xv7A6uav8qZExWZcOt+keXqFSSxR/139Mo
k2csPWy1lrL1Nvj/OJc9v7DSFMEOz+Y90h7TNhzsYFHNEloNyv5IATjFqlBc/S4LXKS3pNRWjGjU
KeZ8ZzmaIclerxpVXC4Zo+b8UcZJ3MkuyA+EKCthwOT7hbkbEttm9Vgp732v7WHOocatBgOHX7N2
+Rwvp/KHHqPUEUaBOBeNcaiDdtMr3SGqzfwzSJ2ap6SuvISRUa6GWunvLdUMtzbaGncO1hPLNhkL
rO0E4vdN85HWdvSiF4p9n0MkzpB7e/E4j3nO/YNskgXSD0Ca1RrfQHqzrnioa2OB5+63Eq/g51gX
PD91ZSlrJmZGz/bAj8yJ29XIWntl6wtLCeMnP2i7p3hIo5WTes02Sa3uSc3z6MQd8FU2ymLwva8O
q8WjrCHHYW9rA+5mpJIWWjKZM0/m2sGvyaY6abckgk9j23DgN+WsYWYRnw6FbDAncxXlk7XdiG2Z
oAYUhkrPQ/gfJx5pjKMlNcLOJvjSW0NZFx/YvNhILJMFUNKAU6YhvpdIK1CGl7JJ43sJwprb6rkm
2/woutRqoi7GhlWHbTYFx4WxugCrXzzauZE/spaGLJFN2VZWZYOewxOOIvssQ7XZVUfR2M/X/vMg
X5ntUn02PcnYRcmyN5rPyPXbO9mFkwzn0kzW8jZAU5ulyk3yWGvGIrZZBMdF2JlIBSfe3k2VS1T5
CpslgJ9nLMu6c9rXnP+rCaQVDynPrW7DWcCjqNp6nqbzIXr1sjQDjsjmh2kiYrSNI2x/5posZGM+
97h1+7/Hxg4XvqGG3Bsr69xyUCdkT+0gN7Ieo9S5G4agvOBRUi5xaU2//b97pMwx/D1Hq5V4kui5
vyvjpHmqR+XN4z0e87lWZW2wm/pBWyqKUT/p+dA8xcmbMJL4UUZMPEZwMjT7jWwLR9c+GwM6SX7d
PCSRANZcGmf2pjhzp1332fPIDkwlemtsV9/Urh7u81i1zi03A6t3vLuKx1wFXZfLYXKVtVMAgMT1
3UEOc8JsaWrEy4j00rUqOku8tJ1n/1G9tcrO/zU2I/e3Q/M2nURzlIWronzAQzdHyvGfmLxSWxQv
SAV7nIJkM8BzTLHVVVGWXF2D7YwmjVp7l1r6dJgK1LGlKHuLAxLPJPu50yZlN3YtUP1MhO9qqS8R
/Qw+AU4CBwudF2FHWCQWYHDiDmFXPTybvSLOMQoykJv4mRxTv1hfG62osfeWr34JoDRw1OO95jW3
CNea2m2Hgc0qdyf9uQyM+o7jj24hqwJx8PuwjjHpqZR2qetfNFG0T7KtQmAhVsrgLGtaMRZL5zyF
3Mrv0cBx7sZYiZcAALAXGa3x1JWTvsRuKfi0dXvDSsn80jUFqiIChSxrVILXYjYEmzvIkfFsTFIN
KDrJkSytw8+pNDfZaJtf+r4vtl28DnykvycQw9X3sMTncGw05dXq+s/KrOKLrKnitW4b9QVIXfvA
4dopSXKcv1uPk0yR+EtZFVmfboECW2twem8p/Ph9WVnZBMpemXYFqGuRkBpS58IMBjSnfl8NKUoZ
bAb6jWyQhVYk1rWfjeDHHaJhy9v4pOYQBfujtkYBwgs2doaL1uC07IyrMT67rSq4YybaI0rN/TIu
aocPffIXtV0ZyHHpw7Jw/PzOasvSuV6mXpHfaY5JCtouUGRUvrU66twk3HKshgZg4CNPqVzvscVp
m/5JeLNneGpE3xLPW5J6bH+mUXdvIEb1Po38YAy9LO4bNy52XW+RI9RScdajUl0FGgf2aHZ/yEGj
sy9QIfphm326CNSsesk6jNYr2+sWlY8DOOeDHYqi/Obq0ah2TWy1z+QkZq8xsO2ytcoDn0Me45ts
tHPffeKDkU2ywO78Ff9u9yRrulU7S93pQZzNUyNd/J9zycZSmZy/5woxPDF0zT0Z82A5VySe/SQ1
VjLt1pltgrtR2PzK1/1R7wbFWaYtikP1vLZuBNofE3owO7QizOdEi+xN2WXxupnX2l1UIX2rcAfu
5qo66NOZrDXnvtQUrRBPQ/wgB8rJbLPY4+DR88yjHYOgErZW6t7JuVR9+O9X8l8KP+TRo/vetfBF
YwIdDeJw03Z1u5Atblf+apbVax81rbU9OI/9bXBUsLPw0Q9aaKPObbQC43YnLLzNgLFyFphwf51D
3ix7rgbaGGLLxOW1dxoCrlW06DAhkac62rupBsCMm9bb9H4+ftUntKf+CbclSrsyrNr/Gf6rt5wk
m3N6f/WW4SCKvrs52saD6nQ7dk7mNkaN/tkY/W+dVY3fEAl5VBAgejVEZEKuMlWYmxXbn3aaFrIH
MoubvnNhc3pBAaC9/aJH2rDUOYE/sZpEeVVVmvwk6y248X7WhXL7byytse3KjZ+ZX5zxlXHee1Hh
dlSS1bbJp24rdHYOdt0qx65zxXrK+/oZYfMeXbl6+JZX+nzjMX6SGNqiOrxoM3d67gC2oE+igvGa
PzWzAu7xH3E81E6NUajPvoMWbG+av/qHGEXd+t/ic/9u7u/Z9Jfzyw/07/631/WZ51/95fv5u/9/
zC/ffzW/f3vM1wMHKM+6a/4I9Lb/1qICPcUJ/jDOAiZdiOC/me1IGYhv+Kd/HyLDPiBy27HgNM0d
6kHRxnO88St6bUixVcoXW6B5XM5xzIvHryjyLI3f8Qyi3TU+958co9uRPWkWKYYrd7URV9UiSRXr
rux1GwOPTqxkiyxkw60qr6paZ8i/mvOoPbTBMOxu8VHrTTJlgfqErTO6TGks3ouufnE4Vf2J3m6q
2OiNtVO/G/CoWQ7IsGySwq2Q9qPAT6s6yqq8koXSc1zuG02NEgqPJAWKVjE1J1nEhducwrmQVc8c
zCUSL83qFquMljy2rPvKFG10w58WcpwcIhvGAlVZOJ0V8v62+t5NOlZvlf+SO2Z47Hpbu8bHCImT
IbGw01RxJGFvYJy7HvmXOEkPpd3iop6A5tq6Ge7eaLcrRxK98OZsqMiTPuvfZdPTELK9cXO2W/b4
hDvI9OTgXQCltMN8cY5BuxkxdmXBEVrQ/CxxD7ltfGoGFwlcYBkoH7tVufQHB0ZBIs6y1QpnnhUo
sbWmB9NTixDXvBtmMdksdVV336Jg/KKhS/gzie9tlAz9hWWBj5hmniCy+us2Yd0icmAHndp+FTDc
+i3Oc8EZCah5i6n3WPmixDXsVDsAGaAh7KaWxUHWBlIjF3lVXuquHK7XCs/YlSkSPrMBIBAcflhD
qQ/1vISZeKqyYsi3VTeyZEZQb8nh5HAyoW1laEGh9KN3n16dL4diNNC7LZS1r6bhIdb66bE2IyRn
EZbbDarprp0mqDfOgGOspvjDaxPPgo9NFuxF1A6voxNpCzaAGT4MtE5lzBMFAzwjDQdcSkqeGL8L
TCB/VdkfRQfFLdGjRwvoDA2qe6ntdslahFOTSOO2Eft44sxVePaI3nXZKhp0/ku6Patr5mCJScGv
raIWb4Uye4jXsXvhwK26M0CX4A2ldPAlg2DD5M2ibGBHZI4jHmTB4v6iqxpShj7aZdc4sgOGUtzX
ILcf8gRiSigmZLf/GWKEZU/eMHi7hSZEOneqTkL7Ng3npBjb8GS8Dq0RplwmU5utNA8j5Aowzime
hP4FKf7SV5svuSn8s4OY50KG1VjgoGFYbxqqlpz3Oxss2MFNxSQUV4qY4cpqtq/iylVWbVSxR8oz
YzN1WnpxYj+7FilWJxhDI4FtAUU55yArt6qOD5tZt+Ml9TsL9o1mf0WieVMYfv4j75u3vNKGV8NW
+7UiovqIw1t/zJu8XPWibZ67MvVWHJGHu1oLp1fyC8Bo/AryRa+Nr4HTflXAmkATpKb6JuubtH8y
ssZ4VsFO8eedXjOcee6DyX2Uncr5KwPnQVvYIUrLImu3ijrEm9JAvw/uy/Cid+5R4bn7YTnoYOoD
4JwwxHUSSia6dEPffJQjFLrcTpyHAWWxu14DBzCC1P4oSb7prl18QXk/2fm2H27rxmze5yMj2QGX
XjRwx6w7VJ0QTyIsX1vyrlufXMCumoVfG1fTnmfE0Sau7PCA6S8kSMSslph9ic9B+VkKZfwOoJS7
H3zxx8C1w51ehPrOqT31ofHR9kZ4bPoOfggBLeVb5TsJuJta3Ps2ttV1Z2M5C9Qhy+vozp0VpGXh
jZN6BPuTbsYZWnGLXa8cRKadhi/UtcWcOwYaH7GtGwTt3/Pw2VgYoWKvVhbZcPAnm9Tivy9lXRbC
MIaDCo3kf3dSG0Xl2Nnvh4MZlcwCgDEAI4RUggrITA+17uxXoflQVEN3H7kfkaFjq56kQXb0R+9R
ttluYz4ERafuqgxMag+lIFrGZmCsu9zSOMOa6z4qs0tuzTmyb3R3DTQeC2eblqj8jYXQdlPFkTRk
dpt1sMaJTz2B/8bAsmvv6zoE9q/2Z1lD8La9LyyHDHMWi7WMyWLWU8CrQDtjZMJUMtZ44i3VlOZw
7WG+idQ/kKGY0BLt4G7lYC3wjpnxj6WwHzi9jy6J6mIyEzgPqV7aD1lqNgc8tcOFrPr2IC64KZLC
65zpo9b6wyBAuihuPO0axTA2LDrUdwCIyJ8q+3pQHsg8dQ+DXcYHxxTuwvf8n0YRz0u+2cPafLJK
1iYN52aLAQXlFxFHyar2yprXTzACACV4smsWLLYNZV1NK+euDdSaE9u8u3izXQESseNT24ISHA0l
ffN9bJttG6E6y0JdAJ73Q+HV8Scufv6iSw2MPXok1WKnFphBREAz7C59Ri4WL6w2sh9aEn/rcQB+
CG1c2zRlDRsD4MHOyoR+17Ho3fsdH6OjzvcI1Wp2xtTHJ+jf3IqsIb5gtchjkV3AwzibmZR+MT1h
b6aSHsGQbbAdE+2VQXvDPyGGcciP2kbItgns8ruhjvsim0X4PRPGcDthcZAG48LqNPtlsrDHDduK
TbVfwZAW8cqt/eoNBBLOEHqO+LBuV29FsmAv5L+NqpUfkRJJlrJXYsP51hMH25F5EJIvKyfJkEUV
dXc2a6/iN21VWKGWyqsTuJAiXbITueieTF9ZquMxMM9dUoR41gzZQWCh9E0vsu+makbvqgZ8MYwc
fGU1i3PXJJkAylpIXaR+dZZ2PQLRfttyykJfqH3dXZyZRiaZtJJxCxazQw6/e3RmOq4M9bGPOkvS
iYPrJMXTBHfxgMl0tyiruNsNYOI22COpl7gJQ/QrtLOsgZQFmDIXKBc22xh9Yp6QvhGtS70XC6VI
rUfkWMRiHCzva9eWF1wgHH/Bo9aaBW151VOYxTBHyizcZHrOk7LXYwVwVIKnq4hsiBmNfSJNpU8r
H8IV68T2eK2WnSc2jYkgk8OxNH+GKNo4saaqBzWu8dlCZnSRCK88ySKdD28qPvnhGoyzHeo1xlE2
qqmB+gg5snVpYuaROKBCGsOPzomebiwF6fsRHBg/49y4jzpXvw/yrjxDMETV9Z9QPV81KEx6w2jf
3eJDrBhLq+6KjRbGPjrRGHburtNxRwS7M5rXqeTEWI62x7rqf2r1hLb+EOQ/0nPdO80PJTbbheGU
45NTTS7/U6M/sLN1V32Tf7ICsHDR4Ai5U7OAkzAodrJ6a7hWObyK3To7/Ss+GK26itDVXslutyLP
SWEY2b2MGE5aOKth1NqlMNxsPXgHVfjdoywCh4/WE526l1WUyjUUf1HiGeruUeFb+IjMZbb1HQd3
+XmUjKGmCXtdi9yD7Nc3EF/iydtcB8zdchFkm3ryxpUc1VdG91hV6iuWpPlRhgYHr9mujs5yENi9
HLeRYFdwQnHWehJxo4ZzpV71JGOR5efuKd4VP/U3hqX7B9LK2qM2Ie8qewx2/Ul2S32qVafaV2bd
b7wGr2A1j/Z1Xpg6Ji/CO5cNfP/WNY+okiDhipfAyjRmkSqsCVfIwFZ78pbOm8XDJSxs4zUItejY
g0FbFp7lvOlBza1QrSJ22bn5anrYn6ROsGxyEPOa5sT7OtW1I/i0cBtFUX/Jm6ZYozaqPpKtt5ZG
XUevZRlq6Muk6NJb41cFQ4hvdRfti1jXebY54zb0Jg9eCUUbcHN2s1GwuyEbb3kI6yfju2cmzrKZ
3OmujDv7JUysdVBMxNFf2WoTuqlmpg/vmSAr3SHr6pGJwIVc5whkHj7mwMKCYigubTFVD17Qf8jh
hSOsVWoiyy44vY7D9ESyWd+7LlDzthi6s27b2TrAbffZLDUTCmsWftQW7tFyy1P1+7DrrZ+IHLyY
Vpy/h3leLtVaE4/ZMPobOWPP1uM6o41u61lJe8ynBit/LofBBNqvhR9m0J1ELNhEMWMGquK7xonX
+G32ntFF4Lxboc7fo7f0o54GxlPQA8PoE/u914GyKKgP7A1UpJ9UP2EXiUDBVKgZhl7ZFUXnZ0Z7
x52jXUoUHajWdjlmn55ThhhQec6y0iqx812qfZcgltT3uCaTrwFD3RjbUMEiXLYOMTu0AEj2Urbq
JaR2G2oh3n7mneIKZ4Vmsf+ZBGse/tpn2WoNpl2pejTDOrmMipHNVLXheUaYFbnYV7U1vrDXLw6+
iIK1BJb9HQ/nuASi/R0vWC/8V1z2V4ai4kQyNXdqEvmb1NUCLOj16CXodGXbxugf2F4Uv/RCKQ6W
wPxStuZaorDvGHkiza2uK3BTH5LTpM2HOE39KeEehtIlh75HpuCG/pAxzjs5jv+N/lAGIznImASI
yIba5FygBhxq6wgduzi0nZxJ5xhZicR76XBnr4WF5Unx3uB4/VrNAvokAVE4m7smP8x40+agGmWm
wBhb4yyvxHyFoP9lUKbkIEO3eJ5Zzbb/PUo2cCD+a6jXmH+MEsH0vZpqYyc0Lbq0aWyvcug+K7NA
ZV3GZOFDbdiJwsXVChLPpa66lgUu3D94Xsaym+KO/+HvIbiDbd2yde6u/eRcngdpspmJK38EFdWz
VvYE3qE161BZdUZe7SqEbheJWwcYbs6vEPMKcm45z3X0/ApG0dmr1NPIO+mt+2BNGkw7bai+u/qP
Io+GT7PI9CUfQ3rhaNk8BBiEbQR2u5dAi0080mp7raQuO0uty14ttYOdU4p2N8zVzKyQXo6d6iBb
EXPogDIF/XFUw+zVbNOvbtRbZzjd2asRsZXnV3VoAr42asKr1pNavIPhQ94oMKJzpLjpE8yhi4yb
Tp6D0IA0POGo9G73xWp0rewV23fjrujDX8O9FImxEBX1s24l/zncB9Tybk35dTgi7Madb7tiaac6
aAw99JaxS7Yn1kf2Ak4bfanbNxdRo5emqpV7P+EgPXWiL60eOAdSPA2eNkX8ZWDXulHtGrQUf5OF
q1j1VoweDnN6FZyHBnf2AX3oXT1ikaT4Y7dqgsJ8nULrZ5HgTlEmD1CTWWLPJAz4GovIys+ObgxH
6bQr/XjnEN937DjMfyx6f4eqEs/CPo08IKxVu6+S8jFCnVrdwglo/qjiHdPusYp6LFs1PwdxBcPQ
c9OVbhgoIM5FmrZfE+RS9mNXYhw4NlF60VAcX0a23W5kVfZT54Z0FBwiVnp2naAaqpWrJ6DwOn18
HjyyCJFev+FAWHJCPpor0EhzQgHBbTS5k9PAQ+3VbJJFbMbNm6Fb6sEbHGUpR/m+aJepiU20bFXf
RuT93ki0hMc0wUkNjnfD6j1KV2PtFYc6VK0Vac1g0yU8wdEY6Cx4jOzAbON6mSPUXQPIPYIfIkvS
cfofB3W612eZnBVrb2fR9BXPdzTKlmQfoxeniUFm4ZX6I61B6nnW9wgYAmlje3rSM2xoh8Hw7wwT
PhtSEeFaseHcm1WOX9FEupnTdPQRzc+euzBHgz7SltgmbAevsPdwt61zHbrlyh0T8VYJ8yJfyAiD
XQwXEms4HqSFOgE1yL3oIq+suvyuKIHNQeBf8bJqXAzscRdPSX3uBoUNZ6ea3bGz6v4or9os+nVl
96Zyp4ZAxelwC/+rK+7o/bW17WZdFasgMRlzbBa3QbpzsbK6Hpv1/IFOpYjeZGMxw0XycDEmTvIs
D79sxfhgqZSdZBP+AdlK4G+xlY0sQZLrXGXoKod04Dg5iIV/j4mducKoCWhTCJtdxrz5irz7WlEF
x8W4FF7jpSfqXcfp7UL2uA1IQqSlXHsoQWn+M0mY8lacEJGf+WVkXI6KO8dYuTF25LLhj9l5QeMS
RmrxwFaifakz5xSOHUiQueZo6Yuihu5Z1uw6/+6lsybHmHYvNo7ueE0W09GcqwV45kVpOD3QCUaq
iNYshe92h7aeupe4C8Zlik/eXo4l4421ZGRMOzl2ULlhj31gbK/vQUNhxOtwTZBjHQ65Nq2uJhvZ
2seeCfRx9tcrseCsUgsLxa4vXj0r2k2qsL9ahmKtEsAPkIeC4hn+4P01jirHKmY/f1SHrHl0DPEh
43KecKxR53Sb6d7K4F53zeR8HVpD427bVJcgjN2zJUyLNISGhmCTDqt6wFaydIL+HhZmf6/M9PyK
x+SkukDOfsdNYQYrDi5NVmj0kA2+qWFWkaHAMof8QlVchF3HS4ZZyZ2MpUYcLbhjmqvyfzg7ryXH
jW1Nv8qJfT2IgUuYE3Pmgp5FFsnyVX2D6JZa8N7j6edDsrfYKu1oRYwuoHQAuwgikbnWb/ZNBPhb
YxW/Ll193MckNp/7fHpoqh6foIZY4GjX3bNlQ0bEIeDYz7VrU4CaSYXmrKxF8NXwMk/6g6yOXpSt
/SQYN14MBtFpW2uTSeaOGnjtopiLmMdvzKoL5iUMbe3M7tHA9RarJgoA4cw4XG2Kt6k73WWFrXw0
TKkiZUXO1nqHyCi/LhCRH03q7jBRy194SdQHFGJnh13a0Qj6bcT1RtWeRJ/lwWq8BGWpHUKW2QcD
nozTEiHXmbQXoh+qx0zJ3F0wRsN2iJLxOdWH3wj9W79FFvMIeglveWEmGwfkxR3B9PCCBC5yMlZs
/eZkj5Y6tN8aHYtf27OSk6sBCqhrUK+KnZoHtBHqhce6h2mOqjx4cW8e5sAMcP+58aeiK1uNtkw3
5IfRfJz7G6HFS3fearK8X2JI4B2JX5vOqrfVcBUqir1q08Y+4eDdsueJeFqCotx1hmGDr6HDFzWA
0U4MkBSZrHeykYyWc+0WQQDZxLW6xYBS16rV0DtRDWt6xDtXbGdjKSy8xiZlNh6+Y+5SYdMQTY++
y4YTkZWTrMkTyB6qq2HeqqpK0aYsbNtlmdTVRQ7xeIftp1yzFgZqwI9iPvg64ht+Frt7WTU6PzkF
6g7G8wXKPWH96lWgvuAvIM4/qvyTPwI/jrFLCvMnFe7KWk2xGChQZdnb3hTs2S35p8QN8UMi9vIU
+KWy4MFvvnRl8uOKOjmQf1+xRjdr606ZusYqVN+ZWoymRVV57wgxf68so7oEMAmwe3RfZfNoqIRX
0sndOvOowja2Qg+1Z3bbE6bvuuBe096hj7sawHLf4UxVv2fpSv4/TI79YBlseaHT2XkBFzsZfq7i
bqksSEJZy3ScMFrqzeoYKRBON+Nc7GYrIHmotdLGO4QxBQIozUI23sYYKPduRZGqyzAj7CidgTV9
3GUNiaqIZ3IhwGi+jHaikwea4AH7ub/uq8Z5baz5F5S/YSzmnvw+/ONaA7S5q1ntrQKzzd/GMm2Y
Wr1s73tKuHI8r9soJbhr3cWpK+14U3l9t+Unm79niJ60c+DWhAKziosY+0+EaB+Eb8cLrM2mry1I
Ut5gafKgx3FC+tSHrfinVKMsScHFqyrjtYeNNqtcb3Mb10V9ugyt1FhmePP1bdZfxvmQlA5xdL/4
3qZogMiabDf8EBZpObIWRX/5OsxNqvJciHc56tbcjCxwhJ6nu1tHWRDAimwAjPJq8vNqtdPAuxpZ
/LXo/bXJ1HBK6gGfq3YMHzOwPEvdAoU6VgAY+iAvv2ha84rpZfg9M8iG6i2zrqtts1Yr2AKa/p3u
1JhKKeK7MQbGu1uOARGcdHjW+3hYZUVpXjokYDZ6HdX3rQ6jRO/NmdDZd6sbXr4LhnbpFC4UPRJm
ZFj6oL6X3TV8UJxh+u81G8RtSTgYKZ48xiYuf5haCx8dDRhXphTE3mMd8zeMJrnbYXPXgsd7h5kn
h0fEWfZxVwfLqu7zHbMUsot1ZK6CecKVh6aJiuBaj0WVVQujhkn+r//63//3//w2/Lf/Pb8QSvHz
7L+yNr3kYdbU//Mvy/nXfxXX5v3v//Mv09ZYbZIfdg3V1W2hmSr9v319DAEd/s+/tP/lsDLuPRxt
vyUaq5shY36SB+Egragr9d7Pq+FeEYbZr7RcG+61PDrVbtbsb2Nlu1roL/xQid07HvdFlCrEs8F+
xhMl2ZFATlay2mpCP1SY7/CV0wsywTsbXnSUtb727Gdo7+CNrr0GK0skL8+yI9cHqFVljq6Zg1CX
2SXrtjGKd98Jnb0zJc1KVtEazJaVk0bHwSyK93YFojp9jw2SQcmkJUs5SI27buUSCt2bWfiSOdlp
aobqoplesXP9vFtoRg59XDZmpQNdLfCOskZItbpUmjKus9qNV06ZVpfc7r7++r7I7/3zfXGQ+XQc
U9Md29b/el/GAjUUQrPNtwblHDB1+UMxVt1Dr+Qv0hTeyMAUZZOwNtJiPurUVzmK3UTCZpodga9l
34uZMyMPotNaPH3i70DzqgduOe1R3N79OUrMkZI/m1TfMlHlVdtl4UfDa4JuxeSRLpA1sMGQUcLX
oEnax2xyIPMyxle8+hQJk6jI5ddfhmX/7Udqa46uu4aj6ZpjqPOP+KcfqQ7ocerYKn6bqrrZaGab
bkzWhnvCmMlL1Odnx4zUr5mTkmBpRUg8O4jOgZsoC9lROOYL2rreE3Tj6K5L3XEdDyU2e1XzhPko
lpVTEjx2TZTsr9VgTh3I/IFKQHbbKhHGM0HSwsH8s0fmGEb03OMeq7JbxkGWdMWw72/nyrNuF/1p
MOfLz5Ujbu3eAJwV6UB+70A5DkU2+gcbpnl+rQcGNpZ8W1vZa81DbuMQyAuuZ7jyjFt3EqWZtcR0
3v+HWUTX52nirz9X17A1Q+j2vHl2DOuvd6hWtRo9c8jdnRKWmz5VXdyD0P9xXAiVhBnYl2KNdoq8
qjsWjQtJv8ubd7vWw4ORdNlDKKLsQUtw/0x619zLtuuhg/nhBwWGpPM42Ya4bUrsomu3stqOVvbQ
F7pDEDVpNqP8cM8rSOrmZbeGEuIhgwFNOTaNrFkMlYIusxFTLEHUEyJ16mVsa8XRTQp4MD8VGwSH
d9HkXTy1Bu0eZXzjfSJ2PJvWcRrKeDv0RnjOo0RfAxvtHyKeiBVGjPGz3xGiYpfuvSpFD8VsmJSP
JAi+KSrgc0V3juhNT89wsR4rU2t2E8AowpxtfNGJdV5kCa7M71wAZcY/m/IGkcOoSV9Ndxqc6wlF
6cPMTMGF3s5vOmiFHmG4UOFpzGfBt8nKy/grYRWIyTYiS75a2ktT9Pj86gLa71yK7Qmpdlmsp9C9
NsoqQHPzrvlDxOR+/SVY7XgOByZrtwmAMMuDH+9MZ1T2JDdjFKyV2lhqToAFACT6IxL43jFRmu5A
vBkCPDXZbvkVa+ifioCa16ixT3e3MbnLom0l65ZufYtMv956ebMP1SJ4CdS2WAli78d8Mp2TS354
aczB7jadDSUT8c4rJt+QPTT3GHKTH/Va8pWVNV5h+hKZP3g+Fn0OVM4ZyD92LnHWGriR7AR8G537
Cr6/8KZiaVbpuBjVCPurebDRuKRZs/ALGO/mOLm9egIt+eOQZRjQsNe1t+xTJ31Rd6l6ijRgeci2
b+Q4S/uujk1wtpvYuR8zrNkHzwq+uD2sj3gUbDe6WlzsAR03NzfCL1WXQzzynAR8jKk8kWY6mZ3n
vRCT6RZudEeOaDwpXqX66w7vSNKawMjcsjgbCrwBJGmxzk6n8iDbMrCcaF1qxZlIxUtfoB1RsQP1
12zxCOyA7dyNiBT760KwaFMycBHyPHmKLLlBBJEm4a+5XWtyEIRPeFjWSZDwxUZgy9bm5AUrm+Xy
Wmt03tyoxp9gOeQH4VXWubZ16zxGoOl+/eYwjc/zkmHoqma6mmqYGgxu86/z0lB5aeP3tvg6eN7a
mH0UtPlA5K1l209JIG7ngU37d2PpDMGqIj3+U5sc3YIOO8S5YqI2Mp8t67IUDMjKq1NK8mkykBZs
2g3R74QtpBWfqoBpTx66IYvwy5BlZBVUFSEeRsm6X7mwivzuIM+R7dchQIhe0LPyUdSpNXWRiww+
m4HR9a+/J7mc+Mv8bVi24TrCclxNNx25TPzpDSvKCHdjxSq+KmaULW2iQtu8LPAWBcj00QkU7NC1
e80dpz0QT0a/YG53IpQS1UJM52RSvIsvzN/7whrxqWX/wnKivhP6oL5FZbGQ7YFnhDuiocVGVrUM
i1AQHM9E7YyjGQzV9bKlVrAgb9T0NIkg3SS61mO8kIQb3fEd5t7YfuuRN4pnUOyn9tRfmkWbf/HH
2Fn3GAPtE3QX30I1vwKMI7RKr+24mbdvCfFkCfT9ND6jXQKG3VCJ0HE4hJWTP815yVWRheZGVpWx
yc+wUncx8a4C4WUdhnfQ5fuozYsnDLLJsDT193FUtPWv75bzt/UQ71qbRJjgfgmdNMZff9VVWRsO
Wczgaxe0OEFr+dtk1d5DlJb2qc+rftGItv8Y2gD8gO9asJUd7QWNnA2W2P2H6IZk67R6uBVm2qzr
AKSLAb7koM0Hh8zaQVZlSbYFQidXY9t3kR5nF9Y7SLqoPDYlXsgXxAKxix2YXPpSLY6eNvbHArOM
l2YU56CKpjOiRPmLq4vv5Duae1kL5iBlUwT1QVbTNuyXlWv3+2o+s/TZqvmTYW9lbwhufG2kVb3x
XT29C2bIGRjI9tjNfCJr1o5vl03d10dQe0AtZYvsu40qex0ZcYfdQlajNNVG/e9M+tac30t1i/wY
sc1H3mPFLo5qgimJSggjVhlqxN08tG78ne1Bzqzd0b63kXKbFsLM7fu8Mk9VLsZ9OXfIXtmuNZb9
Dzde3tifH1OdGKXQVNtQTTZr2ueFcI8Udde7vvFl1P1qlVsFiFqh9NdDzA8eNRL3Na8ia8OWIrq3
Ssd6SCeEd20EFmWNPHhyFp0JHJQt8Gwq1a1zzwwXWQ2uZuyRMpMHtKKyk2Mz9/uNqbAYxXPcQXWK
UMtw6lgS73/9o/7bVK0LQ+XnbKgwYQ3D0D4tIWNTlI6hRdoXW/PeakjN9w2zzE+HoUedD76jxkJu
shcp4tL3oEb6lZl57qVM9XwTs73HSAkNUpHl3l3phNadCoRm1yXTdO91Q7UpsGa+QD/rF70xNoci
1IjFm0W9A3QNSiiZ1o6XensT/N6dLBVq1F1L2Z+l/9R7a7uNI7EW/8Mr7W8Pvy5cS3c00zGEO2/e
P73SWMBN7NnH6kuUpt+z7Ex43rsfosg6hTOWR+JzhJ7GKxSPxOrWJktx6+hHDYOt6wklGjULWYym
GURslONGXkAOlh0o2czRD+8wkrQef0C9OxQGymAM0Fpx+vsr/FsW1aGepZrGZN0TAwV3AGFUB9AD
N0yvz7bUMZnb7LDV7q9DQH1dq8Y8xEdzZYHW7IgMbJ1dqjp91h1h3kmzIZyIs4uvimYnENGFgEVV
HuTYPI2vY1Pw/s5ClEG785Vh00d6Dd3XabVFO5T3IOWdL4GaYE/vAMYjQmKziRXvZuO7X6zebpYw
F1AX0XrnUiWIsepzB2JDhIPzIDuDrPHPxeQhujl3ZCNrvMYbMQMXQX7fDuocHqIjmoo3E0Dkrx8T
Wz4Hf5kDLNY0LsBW23YAIRqfIwNIViYaWrZfrAHkeFmHBL9wF1hHSm+/lqbXr0RdW7tgrio9GG7V
aLJ72curG/deosJjIcRzxhJTNo8W2Clebt9QA7VfWw38h5Ob6lJ2ujo2LB6PCoe518kfgr5/xp2o
PIlS2PfCD/Vli7LyN2DuMKqM8X2qC1B/uKbss9AvniulepMDOiWrF1Y7Ng/IPcaHwJ+SdeINytcm
XMgBuZ65q8INxoNXZC4+8R6v/vnS+Ok9sw+wnlnFGLvBUHAjk8RLJ7UI+/k99xeZo62qRfXDOB+g
//xoqzKzepAHpFJ+bpODb+cqUVdfx93a9AilJNYUf7nW5+uXNqggtpM62fMn21ZPAZyQj8TAXigu
h2yf14r93kfoxtf2R9fAoUs6tUKtybM+7BI7cCiLLOA7cCUYjCByRjv0SqgJdWZdumxA8zqBGuq6
5b4rSPwhFJLwmBg+dtHQ/SPoc9XYH1h49MGrmzdPjg72Rc/rVxeCwP1kNs4TcDZj3buIu4W4ET+N
ftVhc4fvUYR0xZKFCwjzoT3LscOEg1dSKR6sVcb6GsmwKp+Shey9HvJmabrR9JCwcTyKQTO2+p9C
KVLv5JP8yU1kBSPtaYsV8+XWJE/4dP6n6qfLtTD6VqXQrYU8V8qs3K6XYjl2pxZYGuV2s+763LiI
QmtIcPCxxlwa5jbZqxaufi39elyOZvjGVcmxeTPG3ZJwd1n0c+/FaC3z2kFsWju6EiEve515tCwV
gw84hXExOaLJgAQxsRYDRa1GD/KQew1iBl6YLmc0zbWtEea0t7MZLjyPa+eD2rTwW2L9fDs1slvl
pE/tso9GfY260YvpuOODrU71Uuu7eiur8jBkWrvoOyfdd00xPcg2LQUerEB6kjXZXozuPneK8f7W
1IoI/fw2umSGaC4i++5ppIrrBEcjQq3jO7Ze38k3+hdX0czHQQtOzWgP76K0DNA0qDfhkPLzqD5m
poFaeRrTAlw+jMFlNBppuUz8k4e02aOrKsNT7UdEG0gZbv1uGp70cjSOM//QcbusJD6JBxQ4F5CC
jO1yxYGMwstJi5903hHo8o8PbJeLJ3VI27Wl9fpaVkc3Dh+ysVzK2nXEWGpL09eVLYxlQow+sQSE
vexqY3imcQj1jtVfn+2wibR3wrT6ei875CHpgX1uXGHMWlZ9tZCjZU9jq/dBUpSPmot4dtmI/j62
He3ktQCSAJGW3xIEyFJkHd/yNM22GXqKO6HmxQvWXw9ywJdQ9+27wK6VEDU6eB1uY94PjjMQexqH
MxTY9AQZYHEdobGSOSixebyNkMP8IsNFzWpAJpuqw2K5cogiBFiTD2KYv7OkOmg+IvJBSjWxGm+f
Zb2xRq2hRFmTgI49eOk3AwGdMraG3zEqAliMpeZjN/nI46SNtfMidWTudezrkIRnzrXs3yySypJd
ccmydNzzPk5RrHhrYXph0jcgAFjnPw7uXL21FanJbZyJlhsQbu4iIJf7jlXfUioHpJWN7p4KEDMq
c/scqLyWpWLANCaPdlrqx6LnW56KHsVnVBu/TM5MWdKU4ZSqhPRMzER0k00qyO9l0WjlF3hDoI8C
N4dL07YfUHOtJCu/TID8t149FVtZTfS7YvCAhw1juZtGs97Ik5GEXObw3N56RUHeyYvHtWwP6nDX
RJp4KSa1u0t6U6zkZbTKPqkJ4UIv65EOaNGdTIRlwhb0hg8TG+NFaUuDoml8wMj9i2zXfLDb4Lul
scHwHg+HYB6uN4q6czHsW8tRhSrOZm2R8gUBfW9YhYJiZz98jKJBAqBcxPitLfvYES+W2tqLoamn
98avY9yewvGriHx465X+uxFlO9IkPiBM5Y8cbmREQOdcsmMPFqS5N32eVt9jP31Qhs54mPwwgzEt
hksGbH4JYcLbxLE+a/sqrbcb9SZnrTcE9dqLkkWFfuLZFUrmLQwNhmDFV7qJMx+V/OhDD1SXHVZZ
Kfderyn3g40OWKyXB9l0a5cltfd6/igWnJ86zMBQ1hMftq0GC4euKT47SYhsj6l4L2NmJCCaXeXi
5oX/wA7HWRhQOMjE0mb5fXYSevBAivIYqUZ/MAbNPKuNL874hcSzLNtaNslDCtAGm5ahvSMVSQS7
Zcngqlrw0scAboG+xKBI2vAFpQ77HHcl8xWdlhcPT77xPS/D8KVQ9WrljCmeR+7Q3A/zodAj5B2y
aqd6WXOvOjaHuSQ75bDSNIqlgMS3lm2fxpXJgO2l9QxpRztWujodejctMdCpo+dpIA3uA774HuKb
0Zje904E4cJDeop8qz+tfRBj15Mg8JWbKNEWAqj0wdYRjtVgpHUIVhrdTjGby7WKqrx5HGvUYRb2
2oRv99JkGBhUBY9JJNLqpYQouMYYLNg6vlW+ZAZylszqNm4xVPXSxEjUyRG9nKuhbdu7AC3ppaw6
bVfescCMrlUUFd0DvETwR/PgdLLUe73wf0/0Zy+e1K9AwX+LgGh+DHXpLfxK2M9Jpder3LGCB9h/
+SbqB/V+UMqBIP+o3iUjNymxCiRW8PNZWqreXmDYxjuV//aWNjYnSHli5Vejxia7+13Tgv4PHg2l
SpI/IlZ2ixhrhNcyHIN1VQAR/sPJ9HQVWwlPgBpZ7rEv9R02izwAhWm9ZmVm3BXeOF7mWtkUfFN+
kL2AAk4WimZMiJiq6Yvtm0CifaW6k72ulqG5iK49kHh69W7oUblzp42skjWOtj0BvfU0ZukLelTm
Im2V+OjmdXDWde0PJsPuLQzSfFfAs1lbCFO++bmrEfYrVFRZ6HW74KgHTf7YZMwgwkfYZm62S7M6
wGaWE2r31qB3uy6GWt3KXn4sqNwnVQI+i0v2/aoCpvRqIqN3tnvzp8+FFJiu5TlGO2x07Bkttasf
cRzLgSaXWHbFVnjykVpcOVVavyGX/gYzid9n1C/JeLvfnMkDqDWfJOCebIdAYBU+nxQ4ILUMbI3f
piC5nmQ5/dKpCueb36cIVNhR/ejPn5Tqwc+fBAiufssq/81SfOV7WnY/fRKs3t2kWAvmUgFKdE7G
yxS9PFRps/mHTd4c68hlsv6alSeNppuqReAMANLf4zxt5hWBosKnsKPAQPizjQ96lemvqR59TH5U
nxH+018DIwbBWlfPQ8nSpx+9lRwEFxtbY6DW11OCZryLTFBFsjoDJreo0BncOC7hDEq/QpvE2Mkr
IhEJyqKISdLNvWMYnWMsaC4au/I7oj/hKc+9bBck+CywWkP4Q0zh0XeTfBFEbCnzcIBdmg44YyXW
sxzhD29ovnVPsj/AdoTPbk6yFmq8itJRTe5GN3h1atdCMMVgN65aW68ylBlI6BzhlkIPmqu1kkW7
OI4i8EZU3aQckNd07Z2smo0FM7Ro9EPgjE9MxK+6Y2WPdtxljzFbDpCYZDK6gmdh6Uc8vGGWHmQv
iJH2/td3UDM+Zx7mTKjrqoJYjQVLSHwKZ0U2s0lZOz07vGHcEiCcDLK3ExOjlyKO1WCmHd23QjUP
VpXxo+JvhWjnkWi2RnHxsm+66kSPRZXHjyUm1nsnFg1pxAhiuYuWqIow8bZWQ2U95kX3rna8mNvU
aM5+7aC2Ukz7RNG796nrp90kgHEGiMO9lwbKGxMhsJNl4pADPvx6OvSQZu/UPDr9fLWihSHrOlZ5
32NP8joCz5an18WU3xVk0THgYlg5wykyM62OKejTN+fHZ7puHR8cNzOXcpQvEPTTmB0P8hpoIpHU
HFeKEw3LgUjgRUdh7lJgvuAzvZ1uTa4AE2MMiLbJNnnwsOLZmKjrXk9Fzlk7mqX1pmKie/TxV9zl
Rore21y6tf2n0q/H2ZH743run6VPV4lDV2yBTpNrVR/qTvG2URCGSzZo07xLmx60NEg2ou3y1a3N
19pp1bWasZanyY7O1Mulmdrd9tZmCwfBtFEvN6KffgcHjjxmrQmePF/dC4Mw1iR6lKrr0HlE/z1f
WlnQfuideAY/FgDCUdY0QGBSnfJklF395de/778l/A2DPQJpNQsWOmFb2f9Twiiz2OSEehN8IFQT
xneWvauN7BmCV/PdctqtGGvti+o7YhnotnEu0dTfV8FkbSH758cc9ftFDnBwAcKKH/l8UJD1X1kx
SFBZ1evm9Ot/svE5a2LYrrANgpuW4ZiOKT4FzixN9cOArNSXaRxWkTvVQEQ4mEmB57NtNzu2yfGi
V70fbepgY/GNn91CT83uw87qA9Q+4OYaFCvSCJCn0rT/8MHrL1KRqvc9mmFPypierVTtP4qKG6Rj
KbNLgxW06cLP9PuxqQhtDib+2nnCS95yHQ3bRHpkSR7kQJAKPb5VYf4PUA3D+TQx8Yc7toWIsmWb
ZEXJM/41eQSLHiRGNtsPWEyYIinzI/kZfzbypmjPh1T386NXwDkngL3/1C6rcsRtrGxLRI5Wa2Li
9Tdf5NO4W/V2bu5C3IHVFKEJa/aPBuLmh0C4HxAHiIHU5ohBg+2LjWPW9M5DYIIuB5jzF9kEWmvY
M5NOaNPSKS/Sq9g41U5o7pCjGx7VouwR07iIKOeSSsdv069aVFvmE+RFFK8MFsAn/IO8CAyz8RRj
HSc7Rd3Ga6/oTZkoOSTECFlyAmOI54MsNbWZL5BZbtefOrIUrfaFHGjxqCx1DSHZqi1s5PTiaRkY
YfdsJ9Z44gt5bNMOda/5UA4fMKbip2u/RWiURXJ9lH2AWPQsa455gueNVTZoufqBhmeDoR4TrfxR
km3yEM+9nwbLNtlbN6a9Fz7qNP3kFwfVbQk+jMmD0IqCuPi/D7JzchC83+TmWBxk/datRkgakzQY
SNK6+O0qk7Ix5jevNh9U8CuR1qYnZ34PA6OJ76cmO/fX1zAg+Q1mrS04hbl3dvNBgjMjkwiqQl6k
K1P1QbQb2SdHhelU7VFdHVmozO/y//SpWjfuQ8/88alROqhLZxBANtJpQkEXg8YEyb2PGsQPrLTC
PUPcdM6y2uuj8qH3RPENBBiO3aBn5zRrvuIvbJxQlTdPsmR5JjtAXDKssjDZJk6AcGRHxD4fG4m6
XMvq7SDPqNB1vTWpJB8WrRYjk9L0yj1AIMTY9MzZBKql3Mu22yGw/GDpF2FyR/Q4PqDhhQPgXJKH
WvHGfCGLZK2SDdqo56gNkmPkZyhgOUW2drgNqyoqqnWKzAaqEuhBE+QaIL61f/hljn5G32VPdUPc
uh91dX2t1m374GIbpBumly9FVhF6KYsOPzoGB27fnrJoOhL8Se59cnjIngpn4TWm8TYMurVuRT1t
ZTXHHHBhTmN8LoPaf61YsWhuYr4l09hBWP7LWVZ3SSHJsNxsIuICev2Np/luBNz35ll5tc17tj95
HhQoWoaPcgBKb+PCDjzrMoRudxBFjoTw4BbfQIPOF3AKxVllAKcOCAvpl3Y0p4XsACr2QKSkeek8
v0BdBkHZOAO9Hjr6nRwgSjSpFYIunYOfarGMU8/snnuXTauHRhs752ozk3C+DiuEEwFZxRDYWDIb
Oy/UzVezBpo1d0dODJrbYr+S9pW1dgIx3M3gYnhfSM8pgXIopeLcoK4yG/EsSczwi3gf1EUKL9dt
DkPu/yBs6EP3O/mE4gEPtPFUlSXpKSCYH7U5rbWwUc7oLYyPo0tcqQBDuoszfXjUUVl8aM2j7JMt
lWYXoJMCaymrxC4eTNO07vBUDPZ1aBibWNXy9zGrN/K7sIa2WwbNVJ/SpCSFNwpx/XoRYl5lWZ59
aAYPNa486n4IhvJJYPgkz8y0GAm0QsBJqAEqKabvrt1hDL7A1bjeCN1DZK930Og08Oo4q0mZLa0K
YQSlQ/IyM9E2rUt4cpBbS/daGGUBJ6Fr4c+uUf3/GfP3j+A6Wd1W87Lg9hGKr4t/eC3rf38r40xl
qIBcTduw3M9vZSH8xk2tdngxzck5x0l7xr6j/NBa/DE7NFq2spoh22FVOgGziszgsm8JQY79yst9
pYv5euximSGIB0lQiYDE/7ukmLbLKmOMtrJ07S2tf0hNIlPy123rvLIiLWnZGOQCITI+73nYO9Rl
AYb62ax6hDdR3VUrQ9vZJmKcsnRrc/9Dmxzn5mdcQxejkpKVQjMm2YcEp++6qSTymLjeXacX+zGb
ImOrDZ69GVvePNc67jQb9IzRRBmSj65tkpVRV/Zd6SIoKuqnyFYSVmVWtg+DMGV6phqN3e+4L2oX
qEwGpL/wdzmKCEC6NhyczGS18p5tIC1vBbDKTVc7lXVKhqxEay4s3vSW9UcdNPg/ztWwyFe+4VXP
fjqZDzx/rPlmgM5o47yUuzhuBuz0nNhLtgFKTueeLO/R9oaNrI1x655lqWodFZUx/PRiG/nphWxU
rPQDBS1vfxsszydKtVHnU69j5blJy9tYNnYDruOhb8CSNTRv64dqyVqlL94IAdsgAYrkTv4lkes+
krk0Cd6G3UvXZER4+Yss/AqWcMoHFLcyW3wUafg1iKb0t3CKPswqN1n2Dx4/UAcEKOaQz/OAkPfE
SyhKprreBTI3L5euRbmG0seYO6uNbb00Df4Rt4VVpbWFt7wtpVAoxXMBdtx2as1044RTuWc97jyT
Jn4wjND4WggvRjHRN06GERQnv6x5Cc0dbTCdCh6sF1fN/L0dVt2m7Jlw6ug32U/qOVhPCZb0ZqPO
3gxevzZY/p+ShHVFr7nFV92N3mB5dcj66eKORK6yku1868sIe+D3WUt127d2vbULV3kPEK+RAxL8
o9Z6b1R36KtHz1lIgGa+oOqb1dIZJ+ce9rBxrouOlMzc0XokfFGyUh50r/YOU5qWKysV7iXqYbig
S/paV3mNfFnhvwj2BoWvjW+dbRfHsTLRTxqz8Q2aR7hpQiMDkU9vWCCsqmD9dJK9FZwn28zeUFka
ThW2CWxJGBWH07QdfQUxpDac3pqojZcq9jcHeZLt+usW6bZnpe6Vi53hJCs/GN7L3naDbiVPwnQx
WTWeY+2RNKvvqwhtlmmcAHbU864pjIyXWxWfqB/VsvCqA6Gln6uyN6wIOchzm9ldKSx9QropuUfX
JPEvAu8u9Dvxo8irr5v9qUvvToPGraz/1ifPUDyxNmJLBROyjzPPE+/lUFdIdiA4B1CVkH1MgqbT
rX3y/9g7s+W2sW3L/sqNfEcWNroNRNxzHwCwJ9Xbsv2CsGwJfd/j62uA9j2ZVlZlVtVzRTgYbCSa
IsGNtdeac8xyRdMFlUqulExO1RyYj+liP/y4P3Msum4oie1uCu6ppl+v97eUJF7eAgTAtJTd5V3V
udEqNVFm4lryyDZuraUeb9DJkgeRgNUdeoQ1wHk3sujk8cdV8mrk8Xo7YBizI3YTRg4nWWA4xqWY
wVi2NVE9P+6ra+sSq4ty/JO4Zr0vFPczkvaAxYLyFZXbkMQvzRg+yCSIX4ex3pFUXEZulb/kBIQn
btXfsjM2I7dME4gW4fLazsGt1djjC+k735emFJ+1xZigggG4m2h7u1DiwewGUoIUzNhBYGBzOA+p
ATzNwabJtV69/tD1Wqt3ZEXZdu5d71MaLDOuEvEc+fU5mCDEO/idb9eH//g9eyR6LIqWcjME+eQ6
YM7xmqbhRrFq44Y9roqbVYhD4ST9Bd0WmDgzah+ViFrZXprhC6S42yBEregqflgMww93U7yamq7O
pquLKQxzcYoWlD+r/6mbiaaw9Lx0h2aSCNC4oNmHTaQis84JEwoRzKwaT38HQW04hlH7Saz5bNcL
Z3US92F+ISBeOV3vuv6oFQGFDOCc+n/8rIxIHhRmtM+SxvQ1bQ5vtbxbSK+yZpLpMuPSJeqw0Zyy
eCIXS8N7q4cv+oQEpqWGdoe08lOwPt/KKV0JfML44MTAD6/P1ITi5zOVa0CrbinazlIa80JrqzTj
6GKvNzLK0Es+Lhlgt7GOt61U1lwEHpGZkeBDJJ/TQwlJ1yTp9lzJz9N6LRF1fg6rptuXJBD+uBb9
+753j5ZhO25UrPyoA9SjQ28U9816NbJU9aiYXFxvXi9M3S6szY8fgmxoagRt8KN2agmvFFV8N4De
zGw9e0byox1to299zcLqDC8DMlhEdwC7Wn5nZzo5rOsD8NAqf3R6+1iHkfOxyXovs4yJjBQsEsU4
zNvrTXRfB5LkzCeyfRLGxRjAMujbPXmuvNVU32XcBl8IbY+9vFwBZYrebIssLs5gedEyg93d1Us4
3Atnmb0owr2uZgwf9LXDFK69pm6MjYNdNM9/3HW9Ztej4cdrmqFK4I9Ic/tMIrnNph/fHKQ509PW
m9f7rhdLReXi4jkkItIGzgcx6L6hAeYJ5mGAdCtQCtfby3p7akNUTNfbnMX/+3aYN8+GWsD8KtRP
KvrhvFGLNzaIQDsLk/0SQoMoNawHtMLWNrKr+GTJPLz09jpwUrrmQ18W0C8g+772L1mWlm+Fhoa0
aTT7g8Kyh3Ag6y7h2GjHUubpLqv7+oFdJ4iPvM5eBgI3r78lhuo2nFmtEO4FHkvr7u87f5r5qz2J
KaHhSE2lLeyYpq5yOP3a86JHGQ22WgXfzHLFHyx6eMrp9eGBedPasH3J02XzyezBXCcErHtpfJk1
ovFEi61YMUV822vTgSQkIv/qQKciK2/ipGkPvePrsop3eVVGD1HxkKXdbamHxlFVTP1It4BAl7LK
vHjoUcAYmDLYNRl+qc5Qv6ZMZeng6XDQwvjc9s/CUAy/m+G30bfrdthPaCfrDZaaLiLWQhytVXwj
VdxTAKU/aQK4VqF/Sl5Rzup3S/mBMDoHpQ8EY435JslRdnFWRSB2edN/UJyFoKKQASZee3PPNDX3
MFYqJ5k80vSA6q2N7a05k8QVDNiRYijSJ0WVjNwhpLoFOa3bHGWqPwbkU9lR5gWmKLdY3dTtGGT6
djG/9YZWHAZaLRtJf9wzAZlu6YBPnmwqam+zPwRLnO3x4qKVWdANpWbpgujF0EmGmhLzktuSGU9q
wnDOa3dS4+VxBBqdKKQ3zhHnfOy9MEW0VG7QMSkbhHfVdtZtzU2jkdF92tW+CpCN5AdYMsqofU1L
kH2DVdSbIgwKV1Hq3M9DrXpIUAMiKdAuQKy1S4cXLBVxTyJD5EG4mY4Ijp0TCYaAz1uMZMwMo8cU
06SXTRotR3LdECHWzQEOnw8Pk2F+0h0WOPbAGirXmugYJEv/LVdr/Yx85iWM9J2MqJmsukwKNxjm
+kg3POzC/JzrxscpsfRj2KnST03wvVQtoZcIpyM70mqZsTyxq8vPmPnzc80iPUdAX3scGU0SVI+R
UT2ZZpcfzZhRdWCcaF/fgsWyPrH2HiKbcHdyx+2ouJS6lTw3SrYTchwJtYpbr2QceW8gphsaw80i
ifqhigiAI0EPp2ziDsPQXXrruCCD2Kw0zy2hvpc+s5dLVCJQUSRTcSxs5yogZVbFubaVk2Eeqzr5
WObBeAlmmrIpzAxbNMG+n7V7m/2oy5JsH8CWAoXWpkeRNP3N9UKTkBOnuiCCL2oQXdWqftLnFqmc
Ls8V09jbESWKP1sR+H5JDC1iW28MFrdTL2Ftmx+xabp2FJ1quthHJVemw+wMn3P84xdDm9BG63yM
OgJXT9MJFmZHj7gR/aQ/NAASgsXWdhOVrJ9r0osV/Zs61hst1ji9zNN0UYv8rsO7SDo9+lpM8uAx
Zr3z06InCD2PNjQsnF0WytIHouxbU/jV0vThH5Y18WvPgFUNK4BuChMxOBaFv5gu6aw5ZYof7XsO
XusIAdA6oR/xSTVPiAjKoDMRHRK4BS5Vl+ZhQA53RsC2ZuMXNG3v7xdZR/yy+b++GlLCAbY6jmD0
+d5JPiE51wYO7+8ONTEUjr4hTrp8HexotdDMnb8YTupaCdwQe7LfdCX91nfddO5HZzmUhr2rVUkF
TRNrT6UyHQMlQv7UxXIrohrK+QLbsB+iTyiS1Jt2iW7SVgqkBkN8yXst2/XkQpib62ac4MRnpYwD
V6uSp7ivH1lTnU1YjTn5Wpm5a1T9Oc6IHUwMGGKGlcIwW9vdSe/0vF0gcfraUjciHA553mpeZKqD
N4eiITlKYmpZbzaWlW3aUZ5CjEikEORuPpFNCDbyzeniaGfG3WetWAD9VeVDaRvOUQvFcYyVR0hV
yceUY8gVtvOSl6Dr9LlXT6hEjH0RspyVSpbszEBrTkm4aVaVbd+/mbNxy9GJJ6vJNvMIzbQJ0v6s
qV2HwtMhQkCtTl3dd5csJxzYCsveg56buqlqx3QtxB0of4VpQkxuZjsvb3//+Yu/nGM5EtfjEXW6
oUlpvzvHlnA7ZW2GxfdCqtPd0DgVYU+BMXpMGR7bSKNIr+jxauvRWdVldG/ayT/4Y8SvDajrMWhK
E6M4fTRCkd5r42HzFdJpnOI7QjztuZxRGJKmJAcFi1onFdoQ2Pihqm2qgHfWGMzqjSQZuYuo8UgO
Ss9CTdNjiu6kj4cZHz1nu79/m7S/fE3WYSmiDr4rOjPI94NToch2wie7fBdl9o0YtO6M3CEDx5aH
yDpBq1ynuVraXFBG7NiyhIdoFtOGHjB64bG0t7GpvUDy7y8T6bKwVGbllGHCT+ZC9cdx0M7LSI7m
379s8a63x1sLqlvFSWlrwlmHh+/0DCJl/4UQSH6PG74famp+dfpR80nqg6oRhPWhkBaakqX7aEYb
ut0HaOP6l9KeDpzrcMES3MdZuxpvlKFyaVc6x1bOmZvYwPyh/3uCw4ra0RZPcS3UzRyVe4BKqt+1
4UnYwBoCMv+sNvcJHLEOU7i0Pq1GezfaNMfGLgNMkhOwSZrRysXOngNlKrZyBF8cMdw91egtN3UQ
gC4J4+EsrZkBCHNXPL5kePZl0rp1Mr8UBsPACAuhlypzv5nDSW5L047YuJWD3yZDjX1wdrZhr2+j
0mzu9bHLMeVncjMRdLUNDCPhFO5Q3pnhSDts6TCI6bXfGGHnBRWVnpN8xUkXtfWLYhjmpc4oyBSF
vFthk7RZ4393ZRLPNI+CJ7xlzmE04reeQgmbz7XYnOYDzNpqX7Ud8lvaFDtOseIIdDaGsvtN1cnB
haihNwNBVGUXHax1OGWwPyUuMiaSMTIO7RhOmxHml+dYZvHogDHfO0P/asIezKkCNLEXOMjuqpbS
7hbFDhsiFaHpMZjPjlal+6gehTsPRrzQXig8s868mazwO10q5LDWwB9H1YkKl1a/ch8XnwqDiT/R
DSI/EVBJMVUIPxzfoHPnj21pWHtjaBevo2ermuIOIvyaC4T9rly69h/OVO8cND8OZQOehKRf7cCp
e+eg6tXA4Xspg+9WE0eUH0PhplJxtimSna1Q454p7TDcWJY53BihIBAzCU9lhmeetWU7GcPjsCb0
YfV7yvlQ/v6bpv2q/bq+OhroOHyExvBeGu/MnULVsiavq+R1IkyRFAxieke1vOc4KYl5n8e9Jgke
qxideBXt1m0mWlcfESdfyfvVAsgqmcnh0LOtLqx2i0aBTl/c5felWjgbdYm07bJuT4p0jPn4M31j
5CaxeWX03LHk/MOf85f1TjJcMB0EB8LS5F8AM7o2Lks6jenrGPe3yIbFo3CQuzcojL2AM6U/9012
10FDQycxeEKbcaQJW3idyYKt6KR6t60ov0x2j4I2lToiyGR4lOOTU9ovczhXTyEz/38Sizjvqxne
eF1jEqPrtmOwkPy6Y7RE3OYtkQWvSgj4ZgGpOJbyQ5cllArgS7fWpE1upATlAc8O4yFksY/Qhu9k
5hwLYZmH62ZqUPWL0k7o9YqDNpKWVfbsdwT5FG6IulJ2Y3vRRXVIaBzuhB2uwBKMNRDTnGMzLqqr
B+2OaKBvM0qxz3pqI1zpmkuSB82O3nD6lA8NbTMW066fnv/+k3unYLseiLbB5s1WTQ2tq/NOL7Pk
PeSEKU1e7VxrN05qhZzBA2zfrX2vx1V6siZhbfBKvc4KQVH9dFTm1jzlU7PBvQSAeIwu+qQ2ZzOP
KvjW4pMkuP5Ot5UDiYWD0hkfMfuSBolZw0e9GLt1mw0eTRXYJ0lY3yxF8KVXe9bogE0VPtcPAb6e
U9PDIv/7v5Xj5y+fN/ofihbN5iC1hPVuTWjG3GztsCheM9NUfZS04w1uYIeg7SGUh5gy8zaPUx+d
THFxlvDR6KK3oF40L1U1c5sZTni5XpQOrV3IPcAeTJSV2K2Svk/vWXmDQ2W3n4lgns4K7V67yzex
0twQqDwBqqA9irvxxuC13RkAh2KOrb1jhGTaZ4pxNzHuu0mLz7E8cJ7OSLMkxwGqQeHorlnZ2F1V
/UNt9ZuAGb2eGuJEKDla/m5QIe2SEtajmymwx1eSUyN9r30QJpHXExritmGxDj/YYi0PZl64s2Ep
hJrkoFIw6NyCfSjO3Uo9CnOnJsIeIDhaGl6Y2SsflTmrfUYUt+gXyxtteuq6Jd6z5Qzp01uYuvOi
ImV4yDyE4Jq36B8oCZF4tuNrb/Unp27I8uHkAwzcZaiY3maU0e6CoHWTkHji5iuH3zIboorr4oaa
3TnZVhmfGGKVbpca5l5EwXSc7fltinuNqUMhjsGa6BpoxWvU16Au6GO6hAZM54qUjqAml7KD7Tex
sm9Nqi4scjQ8VOA+ayvUMNcO3DBIl+iZ0zQ0QMWS7KNlNGRargm8mk3PDc0Q3hhxaqO5vRjDGwP6
7jajGHLBiBxgvY07I2jSjwj9j0FDj7icX+xMCc+s4PV2CqF6N0jr3GSGHUFvXD2Z6wUOaZeE1uoc
BtULjKLXBh/4XpTmDWBn48Ho+2kvoamOcGlvtRhJ5WTm34q+uRgWVPrODu9GcrbugKV6rcgfSI4o
32TIqd26obcvnwuxWO7M6OFUqNrNZArtcRbRbrar9G5kjwnzbO72LEv0t8doJEIowkmLXm9vxbT+
wZNSW1S5s0moTE4o3udL2NOqWmynvQvJP/uHil7+ZVchLWHqJidD6Qj0hu/W4YFkSo46o3+1iI/x
0mimisvxZdlOzxpKBXRr2zUHZLvVyHKv3CQEeGKJ0I8IZtxZ8fItn2Jzl6UA5xMT8PgXuh7SBZPl
HNJk7VCxc+J0fiYhEjMIKDyWuPCCN8NNrWIk/SWwXE3HJh2Os+2LcAbfn4/zWW2/pFmx1xF9PoAI
KAkQLPoLDBJzm5Ti7UrNwTWyI7tEP5gTMyDwZennvB0yH+sYZ5E+YhvC/zXmsbnFE6PtMA/gDQ3j
8jQC1UrXvM+ibfrHPtGEtwxPOZMvuGtTslELEErRUrxONkojaxq6XRgwUErXQzho4pshGeZLbJl3
3VI1P/Yw/+MXalx7pch9K8GKIQbr3t38r6cy599/rr/z75/59Tf+6xJ/YyJZvnV/+1O71/Lma/7a
vv+hX56Z//3nq/O/dl9/ubEpurib7/vXZn54bfus+2/63fqT/6cP/sfr9Vme5ur1X799/Z7HhR+3
XRN/6377+dCqy5fS4fD7N15v/Q9+Prr+Bf/6DWtX8fqti+lb/PXXXr+23b9+U6T4HVE/tZCkuCDO
WnBWhRV4fUj/XWqmVFVdAn2TjkVNUpRNF8Hp035XAT/o0tLXvTXc69/+oyW5dH1I/d2xKdKRW5gS
VBx9mf9+B37y/358dP9rHiDC9F9OhKZhI7l22KEa7JtolL/fn7KdtBwW2GHfZOoeVUPo9WF9NmIZ
r8cbX5iu+9Qpb4izHmxU525Fhb4p+gmdAl1Kt7BJ1IwVxiaDXTxX5WqYsp8YXpCoS/VwGuq3qc/O
UJCJ0FNgFpTZ6KrxIVOxdEuSTDzg+Qz6QoebA+kWNEUQJdpID+CLusXyIXb6xJ3FciMi5Z6ZOyGE
uvzaTukH6Wj3mdBVTEnjxVAawo3u1I0ZjJ2vQVqH/8kEk5LYbfL8PK6udvE1EQWBRGXqq9NaXSSe
Fhv3zvwwZM5TM7IzW4qnZoneIjQflpm80K26ba3oMjZArbrimKqcwsUyILLKF7cHAOlVQ/NpAXcc
BeXDgECnzZrdrE6bFtuuz7jzo6FHd71M34aGF2+Z1aesjN+oLDgnlbzNkF/urYpAe1OcMVq1bhry
mkPZfDLKDck+Wz3XaK3g+Meg1jnNhm37zjbJKnSST9mAwAOTK3icVmXi+V3HCdQ0NrQs3jYC9xJX
51eSwASt7ASbsMt19Lo42ayZzAuFszDjYtdI97ZB1jfack+teQ3ZSopAfbtXjcIPtdGdIoKDKtU+
GJP1JZDdt6Dh98gbq9wsQSI45icMFui/wYysTh2OFKXFqL58YSziA5+ttmm0Qq4mhq21FcPzN+4p
uBc+Tm2/PnFiBKAn1k87aJXvRvXMjKh1q0zvNvVkPye9RnZPMtnE+2T3+NOOZj0NXp5ANB3XCMjC
PJhj7Y/D5LZGm7txO94giaoRCxebnjG6r1cWH/wSfkhbKr1A9rbPpPWt1ekWArDal0gnCHwjp6oK
d53dmi5CD3YmpXyG+zqcnCz8FmQkn3eN85RIkONxeAnxebSEEMmoH91WTRIvyhPgzRQG9KrnO2UQ
37TmG2o45UFrA19kTuSGVJy+Hvm1Q8KKGRwNclS2jSTRzZmO1F66q7e81tGUBxK8DxFb7uuXJXCc
yVMRbC61MLxFfavkoPpi1u/zge9MozroicPneMluGGppqeANUs37IW409MjhfU2PZZvSL/GN9QRZ
F/yZ1ZYRd+TNq7hay75NQ+BVVcHUotAenK5r3PBBHXsS4R1JomSOuarOSIByXgnkQlj1UGn6BsrW
DiX4mxVYk7to6xevTg8ZqCyk8ubNNKdvk5PqLmwj22208tkc8TaULqpavgnqs7DKI8fo5A5CKXw4
vsbIISKHEtBSzmcVFk3pLmNISmFr+11pDRymLXSttoG0YJFuc8gJi3WHjK+YwpfOs9UdQCugeBwO
sf5Em5CxBo0MhuTHJX1J63CbIk/Qat7rnlehCgLQGuH349ZY4ieiYLeCYCKGCiAkoPqSrEbJGuXE
Jpb5oTYmApry4NTpMkVOwuNkv73oQjIfmPCVjnXwqWiied/zEbJlftKwMHnMrjc8UuCDwNoMYjn1
M4v1VC8Chu4RpmXQdozC208y5f+1JCpP1tpd1CI/YfVMLZl4Y3UHMJgPtrXFlsoTwHGavygsZEiU
6kNesbAUMne8MvIyrTUh+tSqq6kEEqmRtW0I3u6ZpntsufAqUER5tOkQ2zXz4Dna+p3tq9qdY3kz
JSyWZdN81UrnTZuy1FOYT7cRPqygnlGPkJpRGsrJbpVp14X6XRotxybStQ3iHHoN0ce2ZTlifKp5
86if45ExWNGXrV/DDHcxtW+RDhWcDNKLzhvhmrl9CYlfjlHBO7H+iExkM3WMRW20RZCn4ZUn6ZtO
/8uLlILcDtLPYKsjhTXM1itCq2c8XTDGnu0Pak+L3BaRh2envqg5mKyyh6ip5oxoHFmyvOWj6cqw
34REe+9GRMveBNx6EDRWSRspvdFw7uhTbg39Vsn5KEhOOmtMlRHtgFsVqU/r5XtfZI/6yKeVmp/G
jpzwRabLtqwaZ1fP1UtF5x9NKdY5Tr6epUd89TJ7dhUt9FDCtde1JGy1+7lJEz90ugeZRY9q03+f
UIc2JMK6dtexWFjhnUy/X4/yycE4B/EjgQzSWbvRYNqftzP5WLK8jdGEUbGy3MJBOdS6PbnXExa1
ZOwtCi+0VNrAG9qakaQDWC0x4xedkfw0E3nXF2+Rke+YY35G9V27QmTfVYXvIl4zxwu1fJcbmrmJ
B+MQYJSmLldMN1OZvCUO26c22JmTuatZ7eegPyghcp5As26WUV7GUaVPSWAaUHLNq6Ng08dItCTz
AWKkXons+2hjKHejbL5fdKiLS1F/jnvQT1XIyUgRKUv5BBVPWnyXl6HBJG1kN0rr8HcVNvVFkn9V
x/S5qdSjAGwZT5wnU75sqvqKLBkVZjB9IXuREBYjCz0r/Ir0efCG6myOn3G/Zn7TmKDoRY1SnIhN
bySMnfAG6+D0/LbsumILpGgf5vSpG+AVCrW7J0PwIn3F4jNK5akd4AY1Ng3YoNfuh77x6n6aSLVh
gbSmlV3TciZWCVXwsuFUT4FbA4pnNswfMfa09pJoDHezId1MkH7F55qp3TaXGRuS9XTIl0d3SyqO
bK2+sDu7kyJ2Q8yCiIj1aSEGZUqX9DiVPWNs2AeNadyrSurHgjAHWviLG+kXsyvX+o2yQTGrR2Xk
b4mci44WntUtU4FQq8W5FZuwVKKbtXSJK+0igd+5UhM3BIZ+uh45jl6WHAEIHBWGJ/AEN3JSSrfn
FAewl5A8wuBIWlfaW7DPz3ECHBzHgBveOFInusAgjwoodAfcILjTljEi20Dy+dMGTqB7b0oE/k1c
vNqjqKFxWtW2VoOvXW/ScR6iTdQHiUscYy0/5myiN6lCmWWlWxrnLv5GEoWrIdl2kEl4y4u9Zlnd
qWNT9uOinsvuRNJb65pzU1AybdhVOUddtDu7q8SeCvxzVLPLToE0rGEFa3E8HpvGEch0s+dMnfxI
addnezAj+TWUJtj7qtJWzjDj2bDl4sdtMsAzvxgSNpZwpI5Rmd0miUGKgK4+grVrj9Wst0dR5C26
mS2b+mQDLgvoj9H0R5OO2LGKk/54vXm96NcHgu0ctv3RMl5GkXZHyaDpiEUIa+A8Lh6k2eiErujW
wF66TbE7kNfYOLS2BRIXHfSQ1thb4nhxS2t7lBmbqTVusDCKnco2EiEQ/E7DqDG3oIBwME8Xu9bo
9Ix5Iq+F8X13nPLsg9k4xINcHyAZxPC6uCFNoA6749IJMvNwSRG/yOcZhnyTMAfFtJNsFPanqLiZ
007dFBoIEotwKYY0HS2bqPeaLKgp2tvwHHTZWSk1dadHunW0wf4fHUPfRKi59hak7KYoiKV8tchD
e2wXnQLMGb6VePXPkQTjAK4osm6qWk9dMjbNI//LB2irFQCBow46BOUoDGhA0Ju64YCxW3U6dkOg
CO96NZUaJY6VvV1vxVWWUvHLxRVL8pjk1kjURTMdr9cyIC0FXGbU8syVmdYhs5KfSd7p/XrNuQEV
/0mCptuWmtCPY5TqR0vVoY39cVubQuKli+h73s3aUY2xI7o/rhoMrGeZUjsG/D9KU2lHoSD3RLrh
oLJuY58yJ2W9sxdmQ9oZW4mCSsQg180sCPDjlgboj9Ca0Cq8yR4qf6A7dbpeAKL6eW3NciGnKiCs
rZMbNipkHefdeOqcTjCeAkmkSgtZtzqwN8TmjP4hHs9WEElX10w0/A3K40U1md855qkGPv3jWmA0
0jc6JCzX+64/0qPeLdoFzVRibK730Jc3T1aB1wHt0ARGWL0AoAYGkgyvFS8Wh3rzmVTqwrdN1boZ
g4DBFUal01iP1mVWlHOyUIXj83skTUy56XLzVIx07UkYzU617AWaZnBjWmmFu+tNkwYseX7VRo7U
ZtWoak9ZnIgzgZoIPwbGajOc5W0GvtpHZT1+qZZwJyeZ3qemlnpNOn3Oe5l/rHrH3ACNIVikMCnP
LRIIet7tSFpPf+ov/Ny+/xnf/27obq679dXOqlsWB4vN3PvXMUXmKNpilE0P97EtdgTTrHtVMvNs
Xy/sp76hqtEJG2WYXbpGzNnr/+X/NwR9c8sG26i+G/o7s6HNTlf1e1ISPpgLLmVJMclmT4/T7xT7
GnGTbm8xNxTLP0yW1s7fH4yEn3863UFLM5gYMZP+9U+n+FeYPhb9PpvZJ64bxrZ3nnBvEi5vzB5q
u72KRvbH8PBnd+mXjsm/+1r/v/f1r980IuZoFf3vm183r8PX71//3Pf6+Ss/G19CGL9jN0Y4IAwG
r6pDC+tn40usTaY/dbpWfrzD7NtWmcgwqPnZ6dLN31XV5DhTCYQC+shc9/+i0yVM41e1CIsCI2ya
KchFdJCa8r1dKeqMCbJORdoUorVkaMyNBC7jhg75D2HExCRWoFYluepW0de+pzlElW2em5oG8qI1
hJpSMg8koJP0G+yKTms2TBoqxO3bzhJMs5sarb/WEBAppq/QcrZRMLbYLOghjLgPF7UtD2hT9gTz
Fdtykh8a2t0bB9yDB+Tljm4NhAH72BCPfBlmyoXSlP4CTMcrFqAJ4EiOLfGA+ybpHiGp1GeKuydb
D8Wu7snEE1DAPXUc5CbRhoPaKZTBlVluRT+1H7uweTL1HjG0Wj7rzrjVi+nGsYOW4nZsfH0YWbmU
pERfXd9GErjxbCI8MkPxjVl5yKCpwKZDet0p0IwjBLP8DvIdjXWmBo7WE/9tEbFAx+heMQBkpnnj
F5r63Eu5TcRycghkK/Fbfi4xtcTqfFmqKKJXUwtXK0aocBrNpCZskVUsRCx8NgMGwRwS7aZextYd
F/HghAMQ1/U3LCSUrm05CzLpIvYlSl6gJswLZMsQrJuszGuSYfCC9A5eSbXriJ/d6FsxMnTNM21b
EgoTtNVb34tjUxJ6QT8ckUpcbBd24lvH+G4pFRMVO/AI1rNOY+oEdC49S5wWRp63o8owr0hvjRpF
Rl2AFzCc8U22MJjNvN4rZKOGSSx9pxj9uJ+knyQxlPEki9y4yNrDEhhbCOvs9ouGxg77RWYu2CxH
Dd85MnSvVNEzGt22aNONRufpOPR5sotlyA6oUyNkpqSWDoq4AzrA1nlukg3F3cXK8C8q5ChtstAx
vWE4QulOlPiSpUODmgXYyJIoT13gV/RNwWOtZ7dx4Htgz/jkywJ7gdSy7K6q1VNglt1ZgpZMQ+Z7
Ze5ZaNLQmFxqUb5AxU53rVoMW4AsFur8aDyiTHkOARO5oT0avD2YmlSnPFQj5yIlJCtxGLBstS1i
27A56YhkymXUn1OwjXEo93FjpqdJ1PiloS5jLyU/LDAWXxjFzLks/EC8BQ2KWuewxb7lB7D1NbKg
aY5o+SYQ03Bp+BSRHTi7KNYab1CgSltYIfZIZA7WaKo0Fhv7jle9txnwriZ+czMPIRCotHgu46Q9
22VZeK3+pGfgNeq+eMzC4oOqKoNfDgRBOPHU+svEmHAMT4TC4EyMGrmltiKMQozLRyuOSWwPG+Ur
SoaLGNvRz1QH+pNgDbGDYS8U3EiGrt40cT/ugkWRWNzyZ03m5QWxdYl+fIClJRNmWEGk39hYAyJD
y/frcgX+kNhPEKCL8lnNxKVT7f617iswDrhvwNsO2zTJKN5hfMGu4D2YtYieidKVF1KE1R0t6s+a
SVs+rGP0QPgEPLNNGVna9Iys2TL8RZmy28DBbW3JODjEpLrRmiHgoS8G2wubdvDNThk2MGc1Zm4l
9EMrQhbWFOS3DhNiYFSDu4ZWsw9KNSQSI/jYdUYC66DER06k97A2qtLcso+lquxQ4y93/J3drPNO
aGsK9oDYulyFz6DxflxkSXIpzODQSoOvGx+5YrFTFmPX3Tr69NrGBYatMDb8PIFIW83DqS8mFFld
daxV6wtadxoBYX5i7S892sxEewuCOq87ruuFvu69iL5GR/fH7eu1QreGzA3WXdqPx+fZaXi/uH19
/I+bP37yeqdsHJ7p+tCfrl4fmkxr3raTuLs+xfVHrve/e8ZeT4l8SbUP9lfNjqv/yd55LbmKrGn7
iujAm8NfCNkyqqpVy9QJsSzee65+nkx1t2rW9N7z7/OJUBCQJCmBIMn8vtecBm2uTt4Klh60GrHS
66pSsSq35ZqsJBe3YzKHOwKmMBXR++Hw267bMbcyebTc4eQkdsLBCpl54ITjy8J//gWK/F2ywvXr
ZCvvVq+HyW+5riL4R7ojgxIrTub3puW2bOMfz/XaxG/nKY/B/qFCKKht/Vu7t3pdO74sAFYhIvx9
HeVh1xOUFW9ffbsmv1eXFd+dnTzm3S+9feP1yHfNy0Yd0tjIgfx95nU96mg4Ew1vdYUrLY+XC9Nu
OjWQ7b/7EXLX7YfW+OfUuQUgTJu/RNaoXw+41ppNvOqEwjYGOKjt9CWRLT207tOqhFwVQXVwce/b
NXP9VChadXKWkEB8nYPNm0uX20WW3nb1LchrO8RSVdS+lcs1SxwsW7jtvbbSRXgGb961GMJUTWui
HpjqNOdJxUs8hTo7ukwy5arSQJa4bi+Jwl0PjHn7rrAMs/GYVZ+uVeQOeVwIeHY3q9NjCB+FfgDe
4AkcS6UF5bLS9cdE3F0PF3u1Pi1d3pzkWmu69ckYDNjJQL62mA5k1fqQeOG8vz2itewKav1B73Wd
J7I6t97K6yrjP2MMXCKo5fldN/50up/05CYa+stbrtRofGmOUZ5WsVhwoL0ubHS1/nHzVk8exr+B
qgwJoBqf5MM810RZO+do1gQ41flbGXvtrkU3PYctif2OaUxfwsJ+QVs43CZ2R3ZAp++w4akT2uAr
5WYzI+ds9+Vhmd6FVlTspWHrpZ0fzsNAIjiaTnLRiTW3QvdzUxRjdDArYpTLMApq33iC3TSe5Gbd
rwQj3eqoEOo8ywUq8sSNUbX1K3I7pMpatwSiYyOOJv5SYuHlSS4cAqdgYJ3DuCDmPP+9wO/xV61Z
UwCzqqo2XmgkIpJ6IQCbnBcDSNaizI0/1xBO81A55DPKCNZaHk1IYshIKBYJHpuM70jObNMbabtt
RAzGcTrjRMy03RRTSsjT0JtT2uoFI2itBeSKGENt37eMSHidcd3S+bnQzOUY1zH2T2CuLLRg+tCf
Yjs8qkZgLQT8PCXWThp+pSbYZEdzGfpB2julkc5CrE22tW0NozrEYmvWx5hAr1oFJfOWUxENOm8s
5c81z44ZZFXWPbnY8ST/A+7sBlbmAPyWAcDiy+vviD9h6l3t2OTPKCVWJ9UZayKCI1aRELUOpMqm
vfwNS9dX2D5ZuFhPYlVu55h77pHdPAxKg7mR+EesJnThw3nt6icJDlA979iTV8zFu0W0ILyHJpZJ
CqbUdo4l+B6KuL8t8verr+rLeEhjz0dU4P0NKG/F38qWHiYN2cJ144rekPQMOsHRrmMUmKPRSiRL
F6f0btuGMhQwPxMEB9G52OK8r6cjLnYur7hYeCK5VaxTuJX3lDw9ecMV68Kjef0fxN3m4gJB1PAI
MqM4yROWa7eFLOszBfMv1/gcakV5itOQSyLOWel1N9vg2/xn4dzWI2bGXbOVT528heTabSGvgdzk
bcJwNTUPlsfL3hCLqOHNKBe3zSVXv0xRhAjfol76ZLJWVPDpua6rmLp7mxFggL/AgTnprcINLe9q
sfhts+rMXQGDBscfq6Uzm94vFiVmuCPKIt1t9twWiEEaCKNlk/6zV5c2KI2wP8lFDFEhwBQ33XRN
Ex6I6e8JS/+qk8wMOnE/yes3ivtHrsmy22afl6dOb7VjiMD2fsDfcMygDyirIYypnfZsD7a+mWtY
qqQrSDxHFhH6hXeePCGTR9qqtG47oQ1Kmo1J4AZJ63yrI6bHk0V4VlfMHfCD7ajqj27omFtYS/Yp
IZIFeFAftlmsgq800rsoST9MU48uYVfngdaSupA/dsjcaPVD0aG7un2QZ3F9FBTyhCX0hnzt+u2E
D/t5IPPdRotykHdHbxQZSK/8Q+bS9V//abF2uxlI8KYn86WcS1SLwghnYDE3MvOvs1YZJ0zNMawQ
CxKhuMf2mW9VXXvq5VvNm5JTjgBM5HknzN7cQ0KGB4egjwMomV2E+/S2yQ0STGMMNAY1srtkyOf9
GmNN0JvlsHc6vMczpfWxV1F4zvFPtLCyAaA7DNtWJUWluPQgo1OVQbfqkADU5KBhyWukOpbU5UQO
SXQWvUlXZoZkmVCZZlsLK2vjZbxqMVUhzFuSJySm2Piey7AZIhSvfTGKBjLFTHVQPhppQrBgfEBb
YwycDuOZFAket20/TPbeYNrrX1sn8inmaqG7ld8zrZVwBr4rSmcLXKaBkUW2t+8Z6djVtugQAWjF
e76b2voUa5WyS3rtrtZUdfVlmdy7pvEMjqD/EA/0NSvokDDMw13aR9W5M7+tJrktSMPauSDbhAfd
aQZIfyKr8WopuHdHBRFrYGrwJYDgBPKHlW7a7YdMv6tQt2mJC4DCdxiF/yI+WWH2On7WOqQ43akP
wmjSdyMKxZsZpEokekq5KBUlwgJA/WlC/IfrMfrge16wWk0O7Smt+v6Ui4VcG8ijnEJP60kGDfbR
GR8dF8xgGpNKKelLgrLNe3K9ogJP7zGzvzojNPE+Jf89quEW3UEXweluup5bXI+OjxOxu0E1mcsn
FiO43tNIkGWLH5C3WVbYVu3HSOlXJtsraEUQliRms49IS0FXy0LUEp1kuU/7kth0DR6j5+0gr04B
NjpjRq+bm1UhD1lMWnFislmc5JrrJk7GO/mvQk/sUbrlXChqvJfluuhl5dptIavZt2Pltmw1S8p4
X2v8gaLNd/XkKpHuLLBs+9f1WFlWpHi7lWrml9Z3BBCGoIJIiVRqH23NxVS2qNi/lHDIQYZr2fPS
hushnZ7T1lMCjEH0TeuIEJqy4CNggORSZ3KMnpAj/rjWuDWs+eRuh3m0N8A4FG65xvZnG7wTenyF
qwWELMygjeE/tCW5MeROQjSoZ4z88vZ7OHdCstd7AwQBpWkhphSOwtqxA35EILUNFDUDQzSuyvOq
x9+1dD+j6vjWGS4OXBHsHieO2vsQ/W6/zJB+d9oEb8vKftWJfR0IMaFlNlrjW6ac5f7JyCfho5Cf
xrANXxpteLXndf5qxpgZJ0BtHpqo7h6QzSplyOVrrFfPpR6qd1FeRZsalVk0GydytsRjvnYqorZD
9hUv3Xw3rDZciMgpX9EKfZCtctW41RPLvPeSanq0iAvDrObrelf5Eqdm8TLVrX6yzDALkA8YNurA
uL5SRfbLW7FRgcCFJv5wAB20fpxqYNviJBf09vyqS4w7JKu0C7MfHgjG6xfXbunmFyR3QrUNn5w1
0c7DHC9E1/i1KzGF1bOzz4XSrqR+em2v5UP82YLqLX/VsMSkgVNbB3+fu0/4ZaLdI68OGNsNMBbj
gv2JdlcaS3RtcnHMA4R5/eNSoqoBZREeUtdPcJUFhZwTjSv4in1nGKfOcrKXYZxx/qFczRPg8VGI
/cNSGPcrSoG+KXZocfXg5mrzSmSwOnZzW+w0BXCDNV3/YLPhdkpaWHTjpA4fkmx9lg1OtVX4o+Wi
zrzU4MUrN77+gZZbvurkUpgWZnBe4TOcNCudr3+gSuo41qe31Xb7XaYb4UGHI/u66vmdbHWNHZTF
xS2GrU34KG87eS3NRv1ONFp/NtUlQbM587by55caw0sEiT8mle1rhTrvFiQWj7FTeU9pRIDVW4wS
zLt5MtNY/0SOs9kxUY5OqK/OT9EMhFHWGKLyaNlK+hnLsHRnLm1zqumQnjoEHXgGi+q7wIOEVrJ8
HhKIUbHRrIzfiI5qlX3wUP+6tlMs5G7NPP7CaAs2R2S4J80Lu8vSu4Q2RTtWUoHFVMYvuUUkDC58
wfihjC9tCxxE1ogKRMHUEXU+DB0DlA2mMxMD7ZEwMQw8cT7t3PldtfRYF+r83aHOi94tmkc1hMAq
27BJNBe95b6tjYP/Q62ld2VFHDqPwX7JGsOITAnK/l9BKhrbNDf7u2JJ1AcLZM71W2b6AC91v+bw
MrflrBh3YFnrB6drrWsT3niwOyO/kxXUGmSUA0wabQQE5HhFhNdazrSBY+Z8Gwf06LD36O4zt1+5
BbWUEH6Xf8///EGVFm9nczLuDXOq7nO+a5u1k/aNuKY867lR0VdRAJWECoDaJAEh2xhm/q1QzvKU
tLXGnJ5X2wOoWvVuCGN1G665/nU0P8kK3QIPrgWi+tBrS30HztPe9mgoPFQDf8+IxAWh+/YHQ3JC
kVOvPjsRJlioknaHYi3H59WFTDRqdvOjy5F7sQfza2MUip8ntNFwf55LfmOAghJclz56vrbmxS81
5mEfQyVXArJZGXKpivnAzeRxr7vhV5c/S1bNDEArxZA0z5JFUaH7dgAlYz1XNgkNWaVEHgM2RvvV
dHB/qrOmfdA1c0JnvjMCfaybTyghXmRVnp4Pg9rCseWVuet5JE7N6saPU+WZjHzK7psBq90UZ2ww
qd3Yva08acuiHxg8KfvVNtIXJyIkXTLK/1FwV6reqLyligD1bnOlix5ihBvOfeTOQVLweJkInsrL
g875R1yrko9m1wsGy6yddETeHudOUX3drMXI6JOsuQ6huRlGTXuagTEdJlwVULtuz/PQDC+T06Cr
JK43PoRBZXrLm5LWHZrYvXU/qVF8Nw8qOTIoPJ/XIQPGLf692vusIqHy6sTKuAPb1YO7VtVHpB8m
PyFs810b7+UFapjJbaJ1bZ/GbsoQ+huXfZ9F1gvAZOaEorEQDI9LuuotVOmrXR2FPkdX0Ds2tTKw
kq7/rKEGJasSqfua4Je2we2sOjthXuw1Za6Odum5T/YKJC2uDfP7ULSB7rXKl2wwwu3UV91dCdXk
wUqzZMsgsv9WuE8L9rvfZyXnpeg5yqOBX+ipbsx4F1bj8KmdlnvZVtyrv5Q0Sj+QX0DgHczfYVh5
dQNLBKoo2hgT7zAvofbZs1Zwv3Y8n9MVucwCz0SiiPweuZCbQ+QpD1gITmdNdE3yMHG8rGFEJ5nw
/b/c+P/CC9E889+mxv9fm6xV+d9y49dD/kqNq94fqiDXo8xtqsgCvEuNkzVH3sPGQ1VwO1QbgMef
mXLDIR0OE98lHe7AJ/FIb/+VKdf+gFriAsA2XA2XSPc/SpTbItH/HmoBuMJCO8xzUS4gjW/+7u5e
IMoDv8Ke7oAJCwBXvzLfYTEDLTxpCW7dOiNGv6wjEnKKSj6kYVYaqiIzItfEAgz6p7Ln4Zt6tB9x
Go1JR3oLkUKxhvhc0RUxU1lCBAzhmEWKNbmYxKYsc4qJWYMsVICX7T09PqrYVO6iavkQVyPzck/M
BVQGEe1nVV+FiwlzNzHJvi00gItwI0VhgaBcBlq4+GTqqxMMIixBnISYjdMTvrEjZrwbq7FLiCOK
TlqXSIxc6DjdrP5KVOdE1vevVT33viPh1xEyKJkpy93juIK/k6tpQdDZz7N02aZAQTe2nja8mcUV
c+FRHvBZClJXJJhk2XX31BTnjgAoIktiziWD6r2Ygt028xyX6U2pxCkCZyA2mQiWa2apvlyNJgZj
11K5rYiJnzs3ODyG5aD6awUejbEw8th/LzRbnD5cOqZembj81kokHvSTs5WJBJmtwN6pVoNrGsmK
bA1jEJHEkBVutaZW/2hNwoYJQhNjueZZhtBliu0WTJdryWC0qv/bboBvoRYYRP52yqx9kImxrMc6
+5pQk9v6KC7ku1231t+1ec3IYctBkH4ptO1v336N598KZRvXb5Krt/yerFPU+3rhXsuUTD+Nuatd
14jM6Kgn5zAJ5arcLRfNmr+5phoCTOWI26L4e9NqlOVQViDkRdGt/FbX6piyVvVeJlT+RS7llmyR
uZdrrkUW/uP2u6bkatJMKWoTxofbIXLt2s7vTbzL4fyP1dT7YfDiPP7+De9aQv7ehmINfv7d0e/2
/5sf/+6Ad6u3H/3u0H/cL2v+/tN+r5nAat6YaJs5hOdBl/yVer3d4/+y7Pf06vWQBM/xw2/H3BKG
71KDt2+okSMk6yeTlCY2ZnudLu12zK3ib83KHfb6FCe1dZRpABkEl2taSVdy2/ytrMKf4s8I+v9Y
lVVlcF2uyYVsSDZ522S8QQ8otwvZnFy1JsC15NT/3bfLinIhvwak/gdlmPKdLNIzYlCf5SqGeCOJ
QnDVexXlNyMnFgdKmzze6hG5SxEOPslCuXBz3VzRKBG7ZC1Zeo2UO2vTEa5OsZLuhcOD3LVi2LW+
yFXVYgL3+K4Z3Y5UgtAwPooM9hlgYr4bQCu+9ee2TXCxQ0ZyuwDJ8NDf3dT2/C1pzS/hiihsQTYJ
YzTdn9vhWwY33W/7mcl0/mOBEIEzWhwUCvzrpS51f3KTc53jq4HeNJEE4fFzMpzou7GO4w43cEI/
SKr4Yds4wbtfeT2NxUQPc0naOJCJHJlHk5F2ufkvy65BbvkeFgt5hDz2eoR4R/y26XUxEbzfmv7/
aIY59gDp2b0mmjz5spVNX1fl98lm4K/w3v/3v6RQE6bvCw5i735NN1e7Wl+ea/kmu4Xq5dotpyPD
97/Xue2+HXcrqxsbBeXbtmzit2b1EXvKjSy8NfGffY1s9vYtt2ZkmZfCKM8IsS8eYwgZRNf/DqfL
MrnJG/yipeqykzVk+SjBLe9W5a5UvlflMb+1KDcLmfGWu6815UGriN3Ltev+2/a1zZgI6aJY+XbV
8NdzKgW7DOitmvqGHlmB7m6BJYc6MrpYos08TDNAsgncMiPSXUYqp3IzdbuGBrqLpl37aYw0wgiH
1F3gyPB+7gObSSuJoMzbC2Zv52HeORKa82oSDVnmvhkmrgl1csq6N1txjxoBmOPkNrpfhTruzs4z
TpALsRwF3bqu+Z6uo7kdGWEECYArO1ovURPuu3p2T1mLB2KeNB9URzH3cdV9zhPlu5RvWbTBC6rV
ekCOBnFwffUj61Pnld4ebp8XWJPjW1m8N9GWGnKVoAMmPEzQl6Br4u9ZiEPgMtkHo1N6CKBTEJvZ
rsBcLxjnfNqVRAmJDFxCJfmVlVO4YcaBe7dt3zFFIOKLySr6ilhP5PhGWZCczhAWq61rO6cc1GVh
IPldJPWdunRBxdgd6UTnBb/j9GihSBW35E2qxgsKD90Ns1/IPk7JMxhWBR05WA5fx7IqtvFQxfyT
qrYzAcfB3ls/V3ny1cHLOdCmL2r3MkT1pTGJJTWoAqtFUDuin7PQbm+NYQMQi9FkAuPLwqNkA10H
up3A6D+Zdn5o7AE7Ph1iqtEDusNo/K2aZmLYfaTQLYZC8NJ40o0f+egZpyKMx9fcAUSHJsRz0dt3
JXYJlhVCo3FJwCxPURGdUh3yRT3/qguNjGzThhurbgb+ixp0bN+FECYWyFZlnBx7wvYMdVtUtjOS
53SqjWqUOxN8IiLZXYAIzuA7jfc91ZDO1jvdvcOqmOhXE20tr0oIUOpfxvgpbNvCr5Nk8Buzdbd1
3e+1UMX3ynICw0eFjLG/ldS7IeG07HU6klf5UgJ3fRyHGqG/z+4LVsfjnmTJtLE65acSH8IGEZU8
Vj9W3lrtW6gEOTaRPgSXi5H3yBLsIqvGw5U4id9bs+lr4wCNLV43pgCU9i5E0tJEsUyATRsJOxUA
1MaFh0H2aaskgFNDUKqTgKsaXv8lykjZCiCrISCtRfY4qkBcFwF2tZDKrmBrE3qsjd4+uxGQMC9H
r7P+QZg53E0wgPKirjeNgNL2YGo9sLUlGFtrCLVdXXM7BAjDdgHE2nrvIaUlwLkWUCLfFqBU0AgF
OILagy2fJFsQDysXjpmNaRcaZp/Afkfwv7UAAiOYQzsCHJxOX/p1fiLk1QYd1gSbQR/QduSIRUCL
YzDGJVhjtOrqLy7o4wQUcg8aueD56AQ8Ge4xfPL0aWC0T5oid8+2ADMDfEBCEXizB865qRbtrKdp
6HM+KAiChp4FLDqczNy3EKO6zKV9XGZvQT/BU7e1a/jznA9PNU8VJKwC4cgeHi6awsVlQYNyI6Q0
MUF0X1cB1FYFZLsW4G1HwrjBc+sC2N2A8G4F1HtdmbMK7PciYOAowzAhYwjdCIi46p6KOLb2s5Ff
ZuCtglK/BAQbX2NlwHpqXQ7jlFXHGez5KEDoYMC7oCZuv6bjV5wccB/CeGXTCfB6JWDsoOGLnhSS
Bb59EEB3PSuBvA/1qzJ0MJx6w7wLmzEluvyGU9/GNnBFMx0Uj/ESp3draSARSNUIhH1nNjvNPWfc
jUerRSwBjdvFokuwWsDV4O0/oYvsGxOBrppftjXM7r6ZPBPsTd9s1Jj07VpqJYjS+XPfE9m10ulQ
8+duQM38XMfwJ9Z39wT6DnY6v4Rlg9gP0kckGvHtapxdrSmALxRDQWah/1BhuLMF/9puVAVzid4w
XkZUG7dr4h0BIpUBXeFymVKEA4xEQYqFTjeOc6KuhQXdpBKWrE69I1I/7LCV2kdYXTfN/BAa9ufC
gyZHEjzZFILRVa1ftgvk+capP/L0pRtGfgCTcaXY5mz1XrirJpP5KJlJP1qjc6o3+7klmawu5egD
AXhNeEz3g/FVq7SZAAr4Jq1xAAgm6wsyw9nWGWMQx2j9jSlIcdI9d1mkfdAGhmW9N96p1puXh9hC
6PEBlvWAgBFxUg3tPSNEtiKCYeArZdb4YB/2ttdbLwAJxtHVz8Oj3TTKGRT1hifN2DdIE25cDx9z
kWzr0OUC1YMuveO6QWQ/YeWrbZOaZ3IKOwAYjaIfZ+viDv0DySOQVg733pQNBGm77Jj1n5BRxWqD
9HJId0eq/o0JAjwrwBte73m7KhSqb3YtTI+Mdt9DDyd1ZR5bFY1WfekuJNiCJTVTjBisLb0dROBl
Mc9JhdwtD952iBx4uw0q7GaCrxB8uBXe8oCbiT845n4Zw4+rvVRkzryPC/bIgZnjLJRD/uiX8Gs7
WOcRxzXsdoErl5n9s2hzZYvrN+xcbPsOcJmjTVTrIDYSDWRl0ga5c9btWN2YDRa1/expuz5uMtSs
Esw4bP1L4w6a77UITzkuRW2tuofFUSDultUXImoFwv+MiAY72SmW/TqjTm9rxWu5zibiUiX6QPzD
TodsSuytd40LEoRMwQcSYu1mMIC/eQbauG41BeNiZZtGS0KYC6Ur5BIQFkgf22cV2usDwps7J4W2
CWF2B5lw2tGR9KCTvo4DmJcQQmpihxfDySNeN7rFDa2CjuzhxhKcmMiiHhKEEvZdmnwMizQ/QSV4
cAbzmzliZoNk3kmFxcGd4W1MXW1360JOUchOC83Iyl7uQnGla218qHCVQQOUnm9Cyrbup6AULu2G
m/yotQRbVJOBQpfgA9OrwFFauPQ4FHiKT3JkP6TlB5cA0UB/fLIjbxd32nRfpsJo1dKHwEQkZYhV
O4iMGmigWqFFO75ik9Fu+76/eEaDoMWICHuv14+WrX/UW/VchfvZRk3MNjJGrCI/MaiboiH7mml3
VOJvM55mC/vTtYjuEn38Vk98lZq6O2ACi+9YDqCesLnT9PjZnHP0LtN+N6Xxj2z+aE/ZadHnX/mk
LH7jKPqmjLRjhzk7AgCZgygxCIMCpKY//zIWOhC1AQuMmuWr68WOb6hky0ZX8WMX5ZHGGReApakH
/gapiwRnk2PDEFptq7u6RujEVk2c0kY/d1y81xXjiCkcYJ3szuEboaG26KVoebc1G0M9opCzWyvT
ONDHBQVpznu7TLFJHL8PCNOYmUZa3eXCxTkK4IPSMvIZzk1s28R57XNTH8p8SVBERHmmO2bWpMEV
XSEKq42fpzPI00zxvao2cBtHZcJ8m6rGeOw00XUiVQaMc94ipv29xJIlgjXJFQ+3a+R+AGdYM63b
V12NVQ0YZi7L82wCJVHKGsUV9VmfimEL1fHFGoYfUTfiYVPD2yKLlKf4D7lzrN8pZhOoiT4c4mJG
MGWma47T+Ey6GhW+0zKvQn5R+4woqLehM7SDNKvveA8y3LJdLned+kOF9wRcl01tIpxgYvmwbxpc
FyyYJl0ziSzv29iT07LGXWQMOPYa1XPhuQkea0W4LS1AlfjdbUn31fR5aBkMSboG6qg/pnZ7ySNe
xljWH4fMSe/rdHywkh+tqz+0k25/MkqMkpJTDRgumDNi3Wv6E9HVyie7xuAI55PAtVbuUdTIFMck
YgJknyGaspncMEYHVyO7imwrqcfNqCQZI5MnTZ+gQIT6A6kxyGp9S6Q7rOxNqtioaKRh0Gs5kYYJ
abUBr0EStFBe2zWYogWdsVjdlVH+KR4gwpbtCh2a+Y9OvOK1r85oymc+jxejA22wtvlEuGPu122X
waZbkg9qhM97GU6/dFBYjjdq+EGNv+zolXB8tpu65ddUzAZywg1C1sCmGVjORjBppFbTqhvu7W2q
6d4hwjyPxOVd3Y9r4A1qtHeV+8KbvnlLl90TOUIw2TBP2tzdd1nS+O0aHSOiwpCYyq/A5/CR7FeB
ezracQiowxt+1m69bPMwAN/2HaeBdtOYNkEbL8EVeRqOcd7/gKnngYeYzy7mPAkG5VvN5qVQO953
Wym2VTrAy/buLYyhTPQsXQ/EVRdGTy6igJUeHibNfTW7kRQ1k+SN4Swf2rDhXx1eNRwZIXYDI3TU
7GFUuzt66cSHyQ/sKw1yvfpYmTqwkAkmvLMBQI70LmoTNUZODyiHoxfVa/Fh1E193+IRmSjaUwtK
9aKmVnip1ya/YLhuKmQhoedRNM3jsUXMhVyrKNOcqIYKNhXH21GRDvu/aGfMeUVLcgfCFl/71Zm3
TT8iXbS+dM1Ll5vTZdKmfe9gZsJEFd70mqFcgFo/PyR6VWr03ZH3WE9pMzjINmDeNidnoMKIhlk5
qeY5eurFYsnDpxZtobIg8xpN1kUuCEeufopDxk6vnD/LSntpMAeLeeT/LhuEyrgOpmzfuIhZulb4
iE9K+DhwM9ZOc+Gh0Ony+3Y3F7p+WcWC0Gx9cBeMReUmPpjGJW2d5HEaumvRrbyzzU8Jw9+TLHKV
Rr/kiF9vId9XgSyTC0MP9WMXWRHvK6q824HHDoYG70ospJQ2yVKVR/nFsmoYTzgE9waeIG29lUVy
Z4KGzBni0Isssoo6eXAcnMmiOH0iVlg52XLpNS15mpoZWcwmPE6aca8uaX43zxZqomIBbmbwq95G
e/DvsnwZy30IAARZUyVVwKOFxp2hDKfMyqxLIhay8pDYpHOAXC0wJf0SlUj+1Dyy0fys3f11u60E
MKfKTb+W++Pa0hkZzZe0cx9XkOQBAPyJZ2cwL56XKY8Wqp5iw2B6c10wtfoypGgILeBvFEYhiH7P
JRYUt3oI9HiHfIU7KRty1Mo+o8dyKepieKhxyb3eUWudRP4MBMvLC9yeGX09mYobPelp9YJnxXyW
1eQCcw4dLFhZH+SmrKu5Zb+1Gngp8ihZpi/AipUquwcAOfueGnmXvDS8SyREjwxjeIvC1rvIcth8
46MN7DxMXZXzENXCYTnWjh7fyxrMAi9qohmEbbj/qiXpD0rk2QhhV84FA6Am0GJ33Qo39IvcofVp
d1RrLKTlptyBOZP50OS436VZrzDwj/tdVxiGPyYLI7fRwueCNmXduGkcMLmds8/1BqGSJY3g+oXx
E7JpLpidJQsMJywh7GGLtzM8om/guZOnQSzMvuuPxJTKTTzP6lWL9/9QBP8bikBXVRL//5phj1Im
gLH/DiO4HvMnjsBV/yB/CLTAweoIh3MDyYQ/Kfau9Yeg3AO9Q0LShmjCrr9wBGT7/8INqH8YFuR8
XJJcR7Nc/T/BDeiO/rtEAx4MiEV6gmlvmrplC1zBO5N4T69KN6zc/NAV9c8qhQ++AtBcm1+eZZ9m
Re83g5e9JkVzpxoQiGJMX9x4HE75qt3z8sbNl5Fz5GJ0VsyZ6uchMmBgFKLDBGaIOawT8IghnN95
MQBu7ckdQLtMCCJFlYEOo2v8aheYwchq/Vzhfam24kEkHtFMj0XKOzUfFLJU284EHKbNGi8DRyFO
EjcPRpZ2QV7kNSExAl9rt8SBMbgPhf550tABsFCDJ1ZEbKKyLrWiENPNrHRL/ONeIZizaxXgRhxJ
WCtNSeOExjEfCyTiMv0HFgWRYGwzEBIIejSSM/2hrMw3rV1KGlw19tq7JVW/0u1dAJ8TOwEBQCzh
uKxMkbJ0QHqxch+hkzDitx3fAbrkLhOqsg5s2wSdni1ob2Tqx6cmJFzpehVTlsT97hXqVrewvQSM
WGz7DrP2sSG8ZqXWc5o1/Nz6dejH6W7NzlW5rkdzGkHOM5UH7QQ4vzZRrV6wQ/eigWzZGj8p9vLT
zBFbiewtA619VkQ7fE/2yawx4cGuMc7r6Whg6s1Hx10cC8YjSiHHptB4Xy7uRa3Wj26MJXAIxc8e
1tbXomoM2r4RyvdMFJC+94cWVL5jx/amYMC7kDHDKdv9UYzJQ5spv3Qg0b0CgzjdGzrmK1hReYyy
8rL8VEYEGyp7Hw2AtxlE+EpfPy6cVri2F2foP4WFiSxz6SeIncKJxOQndZl8NbO9RbfnaUXiGu6y
+zz15hcFvASBsj1xL70ffuC3xWhr+EQo+25BiQWdPVcAKFEX8PSg6Mw7U4H73qAUGC7tXlmSn32+
7FwH36I4y54RFv4BRk4I/2KaUAgjmBVba+hGJUoSxC+i7aLr0XnyYAe4mrft87jduWN3HAW7xM67
Fysk1KQu3w3r5zKEOtpZqhcYawLtxVSDLOSq40qW7Bytv+9qE4a6ySMTTvk9CMZ0p4uQbFFa+q6z
bJSYquUZv9Jih9NdfD+o6dHMluGF+aHbZ82BjqVgUHG+ymYl84d5jPKDkhK2E3mLJYKUbXnh57XP
ETdcLJg63S5vYsY/YAzPrj7fj6OBWSdDZCvteOU4aC1hmDYjKZ4w/Yr1s6oMYQTG59QgJLQHbYxn
wcDtu4Tdh84d4mMcN8u2HKY3DY3KqAxw/CLf0sx0F3bFGF99K3nPHZdFe01nQ9skDiKH0GoanAjw
EUvuqop7F+36da+N65d49Iog/i/2zmO5cWbdsk+EE7AJYNj0FEVS3k0QUkkFm0Ai4fH0vaC/b5wT
N6Kju+c9UckXRcJ8Zu+1e31bti5W7GhEMTpM69Z1r1UekB4zDPkqHLtDFJEtGnGVIt26ue+D1DxY
38akwuOiMNxY9ijo5uqerjLahlMuTiWowlOgxrugzIYd3U3PCLiGF4cxyhDB3oPXtB8sy9iYHcRc
G9QbTXaNh8dy5ifQgBxGyRc03WatxvpxnIL8KkwT2WFY3GjfU/e+1dd8zWlASpAJ33oGvVFU74T/
lqPzuXiqgyiZcQNPAZd48Z+mzft9VNkvg07FoaIBXyXc06HOdcyUCZVnBmHZm6AZAvxg9XqSVYCY
k0INTWgF/Vy9F53v7VzD7U6F2owaluM8/nFnmT558CtniyYFMoMkxaE1D9Bh6y0JVv66kf7tsLAZ
xWzw98R5uyY00fBBAiu5k/N3hFGb5ADRb1UfYhTpfX4aDAhaBH0YTCAB/RJEnIuXltiCjeRC05Ps
t2psTFVtoh8qxihxDk7fxLBMpyaW0Euf9LCSeTRZuFdiEg/Q7p8dNsS7KUQzIMbqVE0NRr/0gxuo
ZCURPaRAG23LH+9NFmXJ7ITbXIz6dnAZeaPCELjRSvnSluWnb47nDIHzlYQaAkfD6I/M2KCZOt8E
0D7PVvJlZGUDXHFWALRQWQeW9WyT/yS14eyaMj11HPzsK8h/CE1Yn9JU14DDwCZV5YhPiWmeZx08
AE7QFUpSY70g3NlTdwqAyO86Am3wgRFenCbvRkATM2XBTTKZ7i7sa6TyYSCx343vid9VFzq7l35q
b4Yw9Zn5UhyrDI2/ZwXpprWNB28G1qRj82qF9UPCyJd0kGZ4c+1mvoDseugrDx0ai+c9zH2LphVC
nxXo+eiwb3muDPMuqCUwDDIONvFYy70KZzrhGY5f2o9vibLO3NCag62d9IZVSVnNBdYg1zoYddTg
7OMZsRPwlDOpFyQbNlf8C3ZEbAZhjeG+jKpLkXmf7HXSowyKbee0+t0bGDAkpQURk6EQru7htoub
JfR1utixmret13c4dKov7jXidWaMNsH1avvxVAATBDcXPvZg8gEh6Nd8Lv70ThTekECLhywPD3Mw
78RCtEFmvQqlt9em/40gp2QZJd4wIIQrS2UXhvkI8rBTzf0+ccKJEAUjv40bd12paT6pbutgEHgA
+gcHvgivAZ6qjROO2T60aonVVG4K2eWXIHPPMJcJR1KuTSUyXchswRxkaOPJ5IRGHNe+ZxBidtgn
yr2u8nZjkj3HEwtQz509bxMWvrmN58RYA35hJKwmsYV3yDJN6OSGdmoZEBynzLPPox72ojLo+Lzg
qGfugT1xgBdRsI3tYYWCQVYVtxM78MVpTOHUincEKoxjKvVuhkV3sZc3k1l/BiCOrWg3YsreMDJR
W4+TVklGrsLVyRpzpsW8q2GYG7B71ZXkmQntcT0rWewLK/vIDSCgs6iW+xLGQ+JeiFkOgek6eYLD
TYitEc1cLdF97/kbktdYv3TJ36b9AEC26Nibfo/P6ikmXOchazGlQEYZtS/3VUUhYScWUWo48tbD
VLQHJWJwPXLPGjwgyAEajRgdRWrx/GKazaUDn89SbjRubDgslqvmtfZbfcor/zOJs25tJctrnBcK
zuljqotTRPPFnFuATCb4auubytoKVfxQDhHOEhP6aebspXPNkzFnFjfN2X7VdtlvW8drN45h4L9r
OVVcG+poa69bRFuqSpGy1v1fG32+hRO+KZM3V47WXkhmUYot6G5YpnlR1BtUXz2hGTMOnNSlzrYj
mK+dDf0/L5s/qF3jg6M8dbA7DyUpw3sINHXnDediuAQMr05mhEx9OWRUXnj3Y/8w1IYEt8TaxhDt
giKca7BPE8RFaKkuM4Cb0MZlOfXFQ+cIyIhUtzsdx+fRp9S3yYQfFOilDpn+flq2YUnAFm4qyztd
Zps8aO5Nv23upK2r6yI3nRkT4spwQFh1T7lIsWtOqlnPVl2vcWKPB6twWDqSh7eqijbcWuC61nhf
2z3+TmdNWKvPIaC+cGpCDhJhBfyHb/Mcm749ybcIquxrKD5k0rLuVnZx8GVdrpNmfIvJ3Jik/e7B
WVm1A8v1rGdulbcScHQcrI2Jm3TfYWwMotLdKsWtYDTljRWM10oufODJ/+gnJsGKoNt5zq4xUVY9
yka2m52zDsvjSOliyGxbpuFDXvafomqOJGAzU56is6HKH1O6h7p+qa3wy9dQbXHkdrZ9zIfgKxqq
n4RRmZe+45m9Tuxe5p5240WHXr+uPns8dUbc7sfYOaZeeKY2vRomSN4Ivk7UXsdxODCsxRWrltQU
4+xQRLAsYggl13pqdlPCzC4N1rUBTGfWu9Zo962YX7wReFmV2USqJmxew5AspPngOt6DQ5LKKvD9
L69DihO3t2OjHvlGo1j3jAltdR9I8cSdFttb+tNTeCO6bQifd3a6S4hh66JTXg+IGQOiVoY8BgRt
ncnL9eqX5ZtslT+T74zVAU4FbsrajW4D4t03pWs9VpY+NUteXGqFy/iVO63DlncS99UUEKXu/+08
Ah/j1FuTe4riANdyi5vN7HaqIGdodneBVo9tFb8O+j4mqpAj9qmN77zM3BlWsMX2e8KI9CPcO5x3
cLL4D2unOVjQw/EVnka+7vWTZllTvNTQ8pf/l4Z6hWDpDBTtGb95vKncRw1saA1BejcYCcFAo/Cx
ISk4aRixjSDaykFotATmcoKcRUgir09sEIY4P02PFW7YIIlLtIDpYWrRn+vqGDtju6rNCo+tG+69
lqGbTQQmtpw/WNLTAN9amYcv/Whv29J6Bw7yNugGW80OdMUn0JtnA5hm/uBHln1RBmBmb/xjhOSN
Bx+u779GSRKtlGShmD6UKKYad7wYVNepnG8TrfbumByQpH45MAd6cnOFpmBBzI5nmZGrP7EKDZ4E
iqo9qapvfpyfxeQQF94dZf8Iv3TbUeJQ0G8xUDmrwSHGzPK3Xlk8eX1xSK5Kc3OdI7UzpDNtDE3E
tLGwVDSmMgJwqW8VWygFxtpjpxbpO8OWbPo5UthuYwUD19/6UIWbMbyShktNSdQKp1PXnpBrhGux
rryBZLEHBDKckPZdDWRDWCbIv3zbMc9DEgSfC7hpHT80krW/asdHGUxPAUo1v0lvBBHaWWvvvA7a
eNkC61dXs56umjnfuqiMQxvUl9oHlk0bBgFsIwzvltHAa+9BaxX2Khm8kiMHFVOTvne5eQ8G3Yct
uoF4CxbEfRBG99bk/YmLEGv45sd0XCb2JE8B3oZqeuEvvXW5SyOtQg4hPybfuRhTcPHc+icfn7Ql
72pTMjWwb+IZH2iz1yDBqe9WbhB8w3/foK67C9m1GH5zTP1sE8rwpsKxO/WYI8d6R8QYzwD31ELK
Oz0Gh9hxiZPIg3XkTuicst9LZlm4u6Zo3vGAPYgg+TTbjYjkIfO6P1Wcbk3hPMqqOU1D9QVecjcZ
cAT65imwwYsUVziqO2L4Vm5DuyXlMXDTe5hzS8MIS7T5a3nRPcCAD4a7YTB+MIl8ibnAzbkABS2e
dCG+219ViB0899J9Nq3mO2yNr7idbsole5ecavZ1tyi2NmL4s8DKzQw73nKwxF72XmUKGzHFW+Je
ACLBslmcvE9lw5rTMfVeAzUf6/hMINNJ9RiGxyHUjLg57SfZ3FdOQKjI9NceOOX82nwtR+ZTubdU
wHDbfAuVSvAsc2/bGOFlpJggAPVtgHPHNW0dq/7SQeZTxXtnZJ8lrwlCjkckdtssNG8nF/1MFJb7
Dj/rIrmTXvfIBQO1gWFtDDVuQ4WkjXG6yDWZCMm+ceqD2U77jMbCycAohtFjliXHzLX2sT2dO49D
W4xbr7sbCVcpZx7izHKblsg2lsviwSfdMslrZghGA2Hiw78waLwG4I3WDMeIm0/Z50zpS1orFDAF
2828S761He/q3r2mObY/Gt6NV4zeaqJaqgv4dkEpVm6XP9RcXQnTRdwY/hJ6vmWRvahEZ/uYTJtV
npXMSIb7qdRc3XLjSXPbXEVSnSe9MHCcXWX52OU5qolK3ZMMutNTcqwsQQTKvcpqGLx46xtVvjfO
ImzQNG3z3UyIiZ0TvzCZD0PI0Mmpd6nQr+FIoqKjawZf6OikOyHh1mrlTimcmWE4EELMRG6mI+bC
wXTCRKGG4HsglL1tPjAI31s5kHnrUqbFVbbyKAxzb7XDteyNq8RHPVnN1sppjcZ64+XP2F+fS6FO
k9/fdg7J1Zics6Z8C6f5KZPWo4u4dFVPZzUTvzmQ/LsitwX5UEZLVAElHEmOWQq9mg1lRRtIYCb5
iAjCo40tqj3jnE1MfoDt39ayfSNnfBw1PZj74DnDnfbLt0RejbQ8ZS53XLo/k1iRacgPGlh757xh
YqdMdk8Nx4hjil1NBEmW4KDqsye1SrS7j7lG9KN/ZvR4gZbGaV/BEKU812nzgUb2TAFMpTXk68aD
bS7uPU0cyPK7SnO6TZhSlJMYwYEb97bYSL/61gQtZM7vge8PMRwRyatSaDJO3B+TjjaOur+N7UOF
djb5XOGwnF5za7jv+es6bhRWeRrtnqy9+ifORbOabLRh3vyq6/I8OvO2mJGBOv0d6GSeN0NNlPgS
9TArjXG8XV6vuqvee9G/hHb7IZviAvpmrwqSpKstKJ4HW2VEu5rM1MSvLPS7cOO/6QIUNYvPyLfS
1axdmCZO9xDltMLuDLYkamyWltAurMzZJCXfjeVgC4eDit6JrrHhPyLfZe2OBSvLEHuMhAsYVfXY
6seZ6JcWfHFhGNxIu3Jjjw2esLI4WOmuYZJNVB8WAA9o/65UjCc1khg+ES+bNgYqLIm9DpIDaypI
o96GBv0xcz8ab7jSuVIwISMJ/Om+mI9+WD5WrMMBic1vuieyxsdVZMYx6IvySsDDe2tXpPay2kXl
+p03083Y/cQ1Cde6fyl6yJBOgXKlnor94IScGyhdaCcA2xtZfdIRc4UuKK2Vpqvf+DHefmFfOndY
WW1f3VVNf644lm8KjwadoLu1D7jthtC0lUGYwpmpM1VdNW2HWhx8whJQMVJjZdRHThD8LVoQoElr
H2A69JgbYEvMXD+FRWXklc3OdZLwrnWBQIQhl7pmTuWqpoXf5SqOViHJ2giE2W2N1nSkA1gFEE9C
8KxFiyiuaR5HoL0wneJk6zUINiCar5okfqIj+JoXXXbdZISb94zM48JZ+xqZkxMk6dlOJthutfuU
CRZ8Vm3vB9e5E4N7bViErkLHeKlDeJygu55mY7xzo/Il8nzFy543LPc6Y5O0tXvIVD7ui4WWUdgW
dXPJdjzL2MyHyVZYOljnQ/PS5UW4MSf/1UYbvUvL8ai5b2lXvHmGQ/lDq5dSy5E+EBtbF/+5gRpX
q4wwrI5Uw1jqnYxh+uiGfiqwy2olFwlIH5BTUqM97NJpx5i9vawiVA2bMKmPOuqdZ2KrWTJ86uHi
ArrrXP9Zq26hbgWH0ucllNHWtA0DRV1AhwyuB2pn6HsLB4MdThzSjKOkQIlV5wsXYjjGVfaZKOKH
JtkdPcuxqd+Ue8wJRl5nsj46RU3Gk2FCRaim22zqiKxEir4Km2BgOBh9eKy5F1QOST+ADPaJT885
cijBZCN0WPQuNRQ+DG/hkfdCnrwqf0Th95MhFVVF2OxCwcPTouWmJu4SPf6VQcDt7lVWFR1AhWXT
eYbG9VIltrlOPeOxWY5kIHuktQQp90TLrQgqC+xtF5CaGQuGGyWBkqBgyU2A/wLuZLWgX2SXbOhU
k1Fuh0LfZZnzBNjpJZm2sXunZ3XyVXllXb7N0QevvJ71bhMN75MVfM/uXoBgEwWkxMqIFsD5ca6K
H+IgNsWidrZCnkEvrlb5WL6oAc2B4U3HznZPqq2/uMWdzWEa1ySc42jTSKfjRp8ry6YE/4NXwnbv
5kB9EfWKgB6hLINlDos42+dR80B/DVy/LV6QgTE6VNa8CpNwE1uo8QFR8PzAXVOGs00pErxDEcAY
kv7GTAyE786q5SUg5/4gQ9SgLB1cw9gPo//Uu/17hMA2SQlzUvnRJTdXxNZzlIIDtA3ryC0bCked
XgZEk0TktAe7JSRqGL9pq1hddcWnyEuiiwdWRYWFVI6MVCvssbsNIMCshyFLv00YG/FUP8aZ82Vr
EERRTq1Vjn/M0TugRn5xSNvufJ90kubZHLj7hPqPARS7d5Mj4MNN0wpAkJzJjKRZqzOw23E0Jm3M
XNYjtpvuos6zG4+7Yob8d5XZxpcfmzdEKT146O8ZgqySHsVlEr4KpoWrWYw/SaLvU6Z+Q/DADmVD
ksnOXLxi06wf47F4smV3taKIyiO5r7qCfNBI3QKwODJh7ukSkY4yry63dtyuFZjGqRpZhQh9ZDj9
LdroQLDaDV3Sxk/LFfzZljPBPtd98RlT3wPQ8u6HfNiPfb2LgQjSRhxHMfwUIoe13b5BYr+2hu62
iSwewZjkIvueyp84Y6BRUje6LeN0H0iJtM5GKLY2smrHmTHwTN1FW6jkJuTmhQZH48I7aiYf0E/a
bRRE8LXog8cmXZw36pMEH66M5kwdU3DQzeNycJ7joZ/WUsOWQe29x0zwY6QaiZ6Fit2+uFVyn7b+
e9iHz5Eo9rOHR0VWhN+YA8UIonaMRXeBgSJW6vYlrlkpZv2+fo7leM18wMWhTg5ixjTdjdUPUQ1H
ayzv+nLaplbLVtZFnNuCFGaqiI03T1OmvU2yieAoYmvnTahhfv37Q2P58L997r99+N9+7Pcn/vkF
abPPJ4fVkwwoRYmRziprZ848hboGvPVLjvtFCpbsClgxzw8llEFcqfi+/k0v/P3w//ZzI8sTUJCM
RfwhzY+/JLopmcUGWcD/smf+24X569YMfb89+vOzNru+Pf2yIwHH8wuC0ccAk0jE6pEivS9dbPW/
1Ed3lMG8/X1XSR8l+u+7xMBcIzcYd9Evm+sfcN4CkjQWrtfvh8RRcbBGmKGKsN2bqj7iE+Tx/j7M
f979N0BPTe0ysCMlROmcdGLohWNc/Se98Pdzv/TC3y/4GEh43Rea4e8b5MKg54q8WHKTh3XlBnA0
fr+iyhcSAlo2mth+f6mLrWtzY1vcaah84Am5Cprs8t6/3/x+joRaA47+F/BKLFvDd4E/9CiIOk6i
IL8NYsZxvpN+zaxvCHVCMOy1SbtNh5isu0MeTrSiDN8Kk0tcAJgxsIefHBcPXSpvAvqeoiGcWEF2
2YRAxqaZy6TjldGG8G2N5c2KjqTfXftUTTfanQ4kAXBxnfpLrkfiTTwf4gznz+ipjRVzE6RbXlWj
92r2E1gvmoBs9qqLLyfyMJt+QusV5vtYHI2CYDwfW+0YuDdhN0yXYJwfggxFs+1GxBFXqL6n+ktn
SX3oYfLSW6+yBgl2U6vu0rp1yBVVnNgyVLgg/G3l9UefQKD12Fj8Nzb5UUbOi1lJCdSBzSU1qc+t
KjCaSzXJjQASweTDNo/GYN47g9Vcek9DbEI1MlfiqOy5OlKHr55FVBRnE9tJXLbOpbcd5zK1MWe/
M95EhrjOjvrryzzd8iPdRXpYeUv3rNNU7Dmw79J2DI6+5US3OdEHkXI2kTF+WCFjlEDZP43dSuxE
1O8zyxey61qff7NgjJgWTDyrIC42cBa5UofN5zDiSxicqrwazVxeZ9I+Ow/JqZ77TcB0MetNEDmC
V8VrIkpcs523eS5LYDy+vJjGE9ul8ezNmGISVbBSYdxWzjhBeosUO/pz/1wwkT4zI0XaWj7YMXZg
RmzTLSCrwPzrMCKYWbGtRE1eeGnPxCNrtZgAsUkzdJw3ObIxFqnM+0mIQNUnp4uF32Aqw+k2XR4J
uyeD7RzljWX6BMX5QYdEPuZV6UAHh2pB4MQhKZO9/cb9zjwwpnuiANmay4vIRgmlCQsVyU6O70pK
jiwU1g7MNj73z5d/v+JJH2RUV/HEnOb0UCoSpuQgSagIvjsx31Zy0euj2sMJzwhNX6JE3GRG9IwG
j9TBT/j+P2aXPU0yPudyQlEBTnq0ntIWVnHrWi+Vk+PDCNWHb5NRbs1MZev5YZiJxJaFs3EN89Zr
qRQtcCcAhtODgdelLm6Uk942JXVeVu+Q0DN6dhCG+zEGJ7P31pXfv7qVfejztgHxb5OoTkJrmEBg
FhF1KpkZD3VMLGiVJgSxBT0bFKt/CrlXGWNwP6Qx+6RhuqstlOSzDZ6yJNyuogRrvZchGs7BlL8P
hkuZSuNpiubOkkhnLH1THFhtU5aM4TbyagS3WeOuPEddpX9uWaP2zqYPybjTefqo0gheI2Or3q/b
lVPmLWkn6s9QU4T50vzoFGgJoiJJNHOwBVqnYMnLi2bnr0dvh5fEJTI9Hh+ilCv/NFZM+uJmLagd
LHEX9bG/Dj1sK3Y1kpExB1iX+rdOOA/u/AAHDi2Qju86AzQc4YDBuhijtW2jpe+rExZE/AHGxZQt
5KkB5fhcV+u6N14jxebVTsolYaM6aG/+jCJOp7zXD5BztkP2QKAoV/ynsC2ZDgMPnLTcGJNzW9eW
3IKQvSf18aja7I9r3Q19MjEkZ2dRBe1HieIjx4uym8C9UAv8lKoK/9E9G2PibxS0PboZ+2ThhROx
OsxxhHuVPg8NSHadZ5OMgYGnoZj2MPxu0VMf8sZGvm/vxtLCINWGq6EiNdMakWg7NDlOSrS4A03c
U2BHk3Q4V6SEUcWRSG2W60Lm9ZYBBS5YWf/4sfvl+wSTdewqTegoe52Fj1OTjvCiSZYDBWud6viz
Tyz7tfMYuHjNjfT9+EjMiIOhzHi1jAuhsuxxUaC4uv4u6sW/SSC9Sv5aFtd9JLMUiMVdSHHWk4LR
TTFaMQM7kx+ZpJrTQBtoqwvNHTghoWspJRvHPE3YjBlTwL4TGkcTYApOhan5zIKWSb3CJ7jkt8Yh
G/L4O2hEefKJ4qTlw3cRC6e6jowTVvYUHHwx1we63fJBN+oZxdRX72Y/WfftuJ636+0p2og5PnDd
de8kT5b0GOqVNnI9On72AeNzoFIE++HkMztr292n6ZVA7Bkvt8Kdt1Md4pFox6uVjEs+BcvHOkIX
mOeOd+t9JoYz7zw6Sl7uq4ot7z3yrJ86ma8ilfaxFDrYZuD5Sjb0K52E5nYeQJSFLbNCYVM2M/SA
mBiz0ewM/JKRCzxckUmfuB2Pp8HTMnN0ibi+L2g9t4atuf2SN7/VPmk/RvPHRnUdG8X8ZMzZkStS
chNb5YW8lXQfm9Zj4lEz27Ic12h7+rXf1WQPugvKm/x3IyfkDuzBKuTKxkhXnDMPiU4V4Qx3L26s
UL6FBZOxRrvsztB+eUmw9W390U1muBdK3zOWDQ+QpIgKjciHTB5A6qYrh03FFnHyAzvrA5Oh4BL7
BubQVplHPPgkLIM0O4SKwiXwjIKVbCXXzTgs2ue/op5f5FD2/G5xg2EKct+UvRTdNXGb73jsn2q0
BxRqYJgHiDgah3SXRXdMWYJdHdcL3xh3qytdjJcTc+DY+tLGOADPWLqFWvxUTIBXFKXDdrRbAP/h
twmpf913EOHy3PwT1QZ/gq8ObukGgDfROMqC8URES52K2tzV5THnL8OOSxz2FFiYSOKfsvGR1wW5
s2ExZp9S7ru7fGTflCdGcE5AcZ0n/H/W4OJYJLVnW8k0hwCNZjtvHeNg+k23iYMaUycephufwE28
4AxPG7KXGblmcX9h+lLsvQ6djkmI+Lau86+i64wbt4nw8GMpAkyvinInBWR6v+XR50aaIT2I5c1Q
vY4GOvl/PrN8egaff2MnT47DX1iaUPojxGEnoWtuVXBYx12n69d/PkRzsteuNRwm7Mo7mmyWi0vx
N8VsLPLk9PseofUIDbxsOxEQe5MWIRLO33dnzcBZFrEkWs56KWcfmNPyLb9viGqvdlnZvfFRezCH
BI0GGO0G6vQpWd5LA1oXssaPE/NUTsHyaOJOO6mmqTYpTplVGc209q0QNRcVobZ2N7krqDt0YuP8
Mcmk5LJVlycu7kRF+tmWF+hWLeEBpJuXp9rAwJh4xuvvp3IYjGuUJYQdtp6bH4dGpsfa8LaiwTEU
xM0ONXNz+n3TD8RtjcoDVxx2pII2+Ds1wK+ozMybgYDSVcEYZFOMNqOqPluVk7ePecXRAxrIsEq+
IcvksGnnWJ2KvqtOaEvqFSgEnJKR/IJEZnDryg9dGlw6PbJclIjm3TpzN7mZNyfkjuam00gFZMrh
45ko8VJMQCcnrlIeY/aHtpXjARXpaaA9WZcji4sMh2RhjQxMsCGflDsp7OpKnVqzQ9Gh7L1FqgCl
REieRq/MesN0IWTy2NUnG+TAHnjxbZtRHXULYbz0GnsNhHq5usQsQn4/6WflhkOKIXgalnTuvt4G
JfhGf0pwcbvMdn7/w5SJW+3dVKNTnfrlSYhHFgZdk57rOOyOmnDc38eeMX46/b7Xptxbu4VD0Ez6
WkYyvdc9Z5ql/9ixOR9Ddr6Fnep91fvHtgIBa9bDKXFxCdWKeoYUzWsreQAEXrzZrOAXlMGtKhtM
rmYvltv2Ry2YgDW1R4x6TDk32eKTJ3o3D11xZq2tNkGwq9AJxYaHUipgmiTGGN9VTADsMIxIJcjq
0ma6c+/dh2ig1pvCep8m4sPpm5dMIoQ2zAZEB5LLnmRikBAMzP0s+/v/oYplm7bT/8kOEXpE//3v
3RD/Q+efZfPZ/GfiIGIPfua/3BDhv4TroViwQ+5q8H1wH/wvN0To/ktYOBOE7fqeh4oE38V/uSHE
vzyTuhExNZfM0Fl+6r/cEc6/TMviu8nZ9BcY4v8TVtG2bB7bf2IVLYtfR7Kz51sWHH1P8Cj+0x5R
Yxt0ld25R68IAuo9l4mqbE5J6r0Urp8yu01BcggX2tPOp8x2LHEUoX73weZuO2hIhxgPWCAkWOEi
oUYKNLCB2sH/Tzoajq9KDunRmbuR8RxqrSQtUOqg6p7Qidmy32RRSAxb57+SxzLuQyODOtNs2CQF
SNbgrXj+fN4kQTaixTCWyw3Rwbbt5Ns0ctYqh+M7Lgneza1ZpsTVwWqmD8arLS2nh/7h/817RzDp
G9Yk2bF2yJJr4aHKb4iiKTsQAyrkIp+NpreXNrnmlov42hTmlivMnVsyLS5MRHvy46hV8oydGdpI
HUybrmZ83UOmlUE132VpZm3yZjY3zX0ihvbWQIy4Mn0c9myNwkNV3Expnh3TKkvvZs72dAgJPbez
8epVV+iZxDVmXUatIy1MyajgXYkKHODqT+n5P5HvFPtaV+xqqbgpasrTMJ+mefZw1JYmuSvkGV8s
eLPHimTmMLJPicZr2rObszNn72fTyyDtR4mjdlPK5JWQoGw7trm7m6RR8rLiQpyHv1ExXlsd3RUZ
pufazGHG9Jje0l6JNVijQ96l7kkMRAPWZnj1QxdlHL3igMRv1bvWa1QxzKDs0MQcRrsoTneam+ku
woksa6PauWFv7qvBO6P33QV1vM/C4KavWIgjj0KtXWTRytFjvLfygEF6WTMNnJIJilH4pLzSW9Va
6326eJyFyg7zUH6AWX8gf+JIcMSHDlgC1TKcQTmD5WlaRrq4/NLjFDY0/fUNrCp3LZbEgNksP2rj
ENYqfm6yvY8UwY7LP1ndrrtkfGhbgjWm7NCB1F9l3viRLBO5QhCaKV124qaFIzM+ToJU7lYEb6b2
ul2he0YoIYL8On0G1xOFCoFIQP5UIfm7LP/THbN3N8Cji6RkZFNaEXoAfSMeWCBEgQFSyTD8g4zt
s6wAIMGei05QJnLymrY2AnCccLAowGa+myr9mW2aTLuCMuAoF3EX/T47jgJFfDa3pIlORsbDpTOz
Y++YR3cwfZFsyOktc+yDLcV+speIEPZObROHDxgED47xQwKx+dCMC+S3cPd5GR9Qj3+zxRtIuJgS
nlD7HmX+I/4lZ/tSZYHalTzqVbcERpjFsB47cadzZ42pG1dUujF8BI4sJ069i3HIyapqE0Gbsppu
tXDXeCXbdW07HxAWsm1PWYgqV+wshe3BQsSiid1c4TxeDeVDhah/L+Ze7OFDvCRdtinFYlLhhE7s
4kWZ7ntV+OtEc09FuhmqFsEgg4ThzN9UEUtppcFDxhnXBsGtl9qXSOOesT2SrMqQmcaITJtoAb23
Kb+NwDgCQMakGQLZGdZT3WWH0UXSzqBwZc//k73zWI5b27bsr1RUHzc27AYa1Umkd/RG7CAkSoL3
Hl9fY6fOu9I7r+K8qn51EEkymUwigW3WmnNMGiWRyNk4YaqcUSjV7N83cxY/h1o0rEODDoIHuTEv
8DIgp55gTKY9yI7xJ5s9BDUZrKgeN8ECWVRrkiO9go82iyJ07s0h+FI7E4XLidKShdjX7OJ+H0+q
t9vZP4MePYlB7eIUProVKqmUvcaTZRBfIr9nBQiIHGPYJs7ZBeMAI1XNwm4V0u30xHBAVnU00Lhs
Ji98v1WxmQO4zNFlrcoBgwAG0C9jMT9OkwliMCN5ogoRi+Ego7yoFfw3Da1iLlBzmC6h0dmIA2mn
UvckrAGLP9FGihQ40JXD/zyxppw+xllL1wJOEViAb1Z8aYB/Q2cI/RC8xULPcV22WY7c3NB3fGoI
HLNt3id3lMqy7Yw0h81r20BjSrS9y4pcb4V3SIrmGHGrgHMJ6Z5OGGu6ZabaldJ7ytjaZ9+JtE39
cKS2HLr3hmrqLdS0115qoDTN5ADpCF6+4xEWO4aPtPaI0kAHThfN8IUNgk27zGLG9koWjR9jgqfz
6BxlDkVxdtqMkgtXRjmd86Blc0Za+iIgzLvo+rcE+Gi7bp432CUtLmjk8OQixH42RlQF6py+eyGY
zJCkRG28MYMRUNPgKG8HItYy5i9ETbY1ckP7SofK2ENnYYqFtsbGn8r6VH2JY+meqYZcJ9hpmwkV
sQbYDZ3vu9bh+chcgQStgNMhisUHQeXitEidVZzeoZG2TgwGDMoF9tzYGHd2wF60dRjxKBw0U7pL
5sbbDM3UrTPTfnXL8LV2NLlBl68BEMtZqtqFuUqCstrGGBuQYl0zxzB3Y5aG69FhQ26E6dcqHl+S
slleF3ffWspJYGKENtLNYI77AiX73nA5Px1gCq4Z3O89/bepRsaENcP2jqFJYJVVyAs2AWZEJybq
0tw3BYcUTeoYjzFOKtSmTvQSey4cMpPttbcTlonDvRrOAHt4q33IJ0tLYWWYNjnoDLsyYFYd7IC/
ClqGGWhA6/EKpwepXkBYaLXwRNRQEohVrq8C41ik81NaGHdOx3vUGEhWsH+0faxYfVrXXBwqmhQu
5oc5dz4A9tF+n8YD+R3eyQ7xe9HCWDUApoKGG7mEc6RXfXQJEuccz3l3bhFSd6JkOxzE6zGuv9Jt
yBPjVKD0IbXE+umZKEv1eVuScPUS1c2xotcuMvYWyALLdU+xAJ9GdGcsQ3bRQTaH3Hz2ZF4onyLg
IYjHZdXklpxQImn3lA9+eN1bjtzTb+wSGghyrKgzidrLchCFY7DR5Hxv3/UzF16q1/iTVOV6ZIIG
HEPjjjDhpKEO0+VYZvo03hlccGPQY3vwrG8NNyKF6P590MrWn7Nq5/SZs17epcAyUVr5WQTufcnq
7ZTlKMDHyULSnHofelJX29qgGcHU+JxoGpEGatbuw4BGnBDeMeEEykBFM4VtsKao+b5oJolxVnWR
+gSYKXzGbR5tRf7DqNOWydBmJ9ceUKl9tQAprduKmbRIYahqksEK91Oyl+z7XMt7MAyPNkjGSjC2
5rc5Ri4pW6TvmA+UJLfVVoUAl8odBrGxMw4JzhJySfWAwge+I+XzIBR4OiC5iDdJF7krqwwO5DHE
fkk2hr+QJX9gFdjTWjtMJp96Omtcogh4VkNurr0h7gmFWbBE2ShyGzwN6xDBaI+UyM9NQtx0M/qa
pRF1prLZZot7ZV6aEBmjVg4R8HJFcoFmRfBGoJGz9M+k4Ho+YUrikmFYjhK5HYqkXFuoo21Zo5Rw
7JXrtogM1ZqL0g5BZy6nmr7ZegqOLV5nUoBXup31+9x1zpUpkwOycbQCokYFHrGyaFDn6zr1xsQ2
Y9yEqYXBAcdMdOeNtBrMbuYt1eJxyap9FzSPkQrxsxfdpTu3rGs+hAZLf6+bb23fzQc9qSrKOUG2
EabDUmKUa22o5XrsvWGfdfbO9mxkcXyYfo7RYjObIYnKym+6vGesXXZDonRGUzNc5CI/9Lz+xua7
XpNf9C1e+g12XfJ6E7fYTQool2TTaSarAHeTLf3cGH5SikBnUgDTkCaD8jxKBw1TpJZtFstNlprw
qb4M5Whex5+jWX2dI1SLpUlmsipDZ9A/InSNNbysPu2stZV0RySu6J8nd8sS0YXkByvRIH4yqbbt
WMkDSquGzVAv1mO0PErYLliyGqyTsjza7fScDngppwpmld1ZlHZIUWLXAfynEfSTHZk+UgBwVraW
PC1ysNdJh9TY61iC50byNRbiDooOy03Kcqn0fCprWEioRPrFQX53Jco7gcZlQOtOtYFa8giQJhtO
Zf59iTyS2AYIj47rnti5iud5PACRpDpfNNu4bD9ZK32w0kN6jzqotPqN57joToXcNHPfbrppWDtG
qK9KAwFcRzqcHwEXWxmYM1FAwshFbJyDnEHxzf0Wz+dwpsqr9w6pPaXjj2PwuThjuUXWv+plYW6K
JHcIN90imaMeGqAsNLdpNMitq2MpwSTL4ivr7iwLHOmC4KKxlTa61E4pN+ChMY27iBaoHybdmxtF
EBaHBA0mfbJEq8C0BSg3agcNll0M67YfTwgpvYd+Ti5aRE1pkjDQiBX/Ivox9s1m2TeV+TMzs6eh
Zih19IsbYQEdvMGhZu5tslTcUfQTsex2VtCekeKyjWlMdzMaxCDNzTkg3FpLRbxza/M1lBX0yn4s
VeNSrJhDF3ZhKzmcHONuCFlLhALIezE5fkiJaDNDNQpt7dMsd6JjKVu0A2GHaQ6KhQt5awXBusFY
k8batwR8wIpaQIjXjBnONlmTsNmBXyYxFsM2OFobTN4QX6Kjm2HogLox0IDhEjP0SF9FLMT8FJyt
2+KxqovUZLfqJj7T6U/XldeoldsEd9quTKvJr2bvS2wZb7oIuifgPo+ioLOaVPvMgjqZhC+SbB2Q
rNROQ7bsBUExRv1oVezmUVYuDPyBsw6reWWI6quONd534tTbOqp8RujIOrF6EurL9NlD1wzmttmX
vfWsoRVcVQ1dNfCWvXhG5oYbYyo4pTAlIz06iT5GsJMvOEzd+nWeafJibKw2GHa+aa39UiUJH7tB
xEmeEKeFyUwto0wdoQla0BFV11oH7rKtU2c9ZM4xTekk9C2dgsi2tiYyYX8ov3StFtBvFYTSjx9j
HGH1ZSiIC9elOm08ubSMM2FVz/TWBmEAFnRgXjXiXrSupAiPgatP1xPazI2HoxRexGcRRm+JW9tn
6jwXwADuivly0n9C+f4IiTZ0O0GTbal3AKvxHLbjxshNAwlPfwZ5Mfua0mxHo8UckuoASunELkgU
KEHQuIdNqvCHc3Y2xrbylzFBfz9+74ufxojxqhyXcXUr8NspnIaRBLVJI+fWwRu4BPAMlo6oM2fS
N3mYQIxAv+GgNEZ+ssI71xzJ5gJkpeN86d2LIO6d3ZsGahyYne26jxlhbnuKtj4ak4r6AFaOce7p
FfRgELLu3Fn2wphKjaqNiq10xbMx1vLgmstbLrellgZ+njC4lIFO4x1tbseKx0lIhMI5wTwa4n5s
3OpKCBjuYCIVUdwXF2JprF3nzjrjqXjF9/3SmNxpTvfq1DhvTcf4HEu4Qk7CtWzVZ3SAQMaAIF0c
qlq2EV4A/TwPgiEqVqQ8+j9+mCdPU1SPUNYpy/hJFj6RaHtkLzZfuprSUFfNI5eTMB6LJX5PDdE+
6lGer5Ji/LrYu7FNqoM0zXfHnPxL53VP8RI9L6ZLHnHLABZbFcQ1EoBRgZKHe3t4OyQIpcEWH7S4
S/a1RqG/IYnjdtBx+zvcc7vbVzdefq0XtOet4N4QkBNygmaDqPBQdC3aNugF4h2BaBVJLPYE4lBV
rMmvHN3bwzFzdx21t12kx4xkaY+SEeGV21jeNgsnNKZOOzxECPvmevxZmNA2Ix0ybmhE9600Xvu2
CaHTDsXeZHunD1AEO0bkz1G7dyK7/zZmFenBnrMaWlvlM3uOL3qsank2TvSwA5d3NjEw1RnnM2w+
Ea/ggaBLi/eHEU23N5zpYoNIgV2zkd6p2xVsQTpvtCchwV8IMd6bgbxoo8Mack77dRxWB9H1FIH0
mC2d2JttNz8GWkmEKhhskXWPml1/MhTBqDOdi+USyz1mH844XstQG9c40MEDhFdDnprYehlNFytm
jDoTIAPiZi7tygX1gBDcF+Ij1hna834QXCEu0lnXeMw811gjPv7C9ACfvDvWSYJoN1mWnWvb56Aq
WNFpqbVrKlgcBPxd08754lVIXuAR1lVFe7+ClaiiOwmMimFg+5aj97ukRt7RDhk68YxhZanQ77HU
46IV972Hfmkmuk2WUqc+G9Db1qtVVbdXOQtzb2fF06JtWJI9DLaW0rhRbCc5vOdm5GMjDFdjnoOs
BkyXxUm4qjFYFpH/K9TZrZcANC122Mm8WqZxnmet3toqQHn0TLTKfdSvETT+ladsqEemSmdA/PrX
9+jxtb5mToV/kwSOaDowhGuftNfwzS3hXcultLt9FdT5CyrGb/FA1aTGGLZesqL/pdv7lfIsXINB
pvXdrHeOZZyax+4oJkJ0Cg/pP2JYVPD1+y1OYbxFNbCGrEhXAZnYWrQGb+9cm5ZxFy/s/RYJqfj2
VjuUa0rNGLm7ODR34ZB+4N95aBKW/K4KhbgdfqU1/P4a0AECWyf6pYC83cRzMaFt+XU/GwSb1+ah
ZGfUmYlHZ3rdGISnJ15KisWAmXMLjPsStkbyl/CR3WZ96Ny3281oSipaxtDscZP8Fbauh+F/vLr6
2ybS0sMcujkUTf5IphX57vYf29g//oqVuH19S3WXxoyfp//mDXB5I8onY8una/fNLohq9OJWT/d9
WiyWU+zHBNRHs2AzFo5Hy+sOCD1xL6lo6ptE8zaK3L4sG5PcaLVvatSodnvrjZm90y+VTDFE9Hqg
z3t09Hv6Ld0eDsPGlQy/UY9NA/7xAyR1azvZCVFKv5Slk4oM0vBe0Gb3HulUqMgIi3igctixBmNM
yD2v2kfJQlmKdO05nzRgHC3AvzgRJxEH1knHJsw5jsbNTUkrwg4BVyMxD/0tpxtZHHsZmFEMHATf
SiyNRywQEKxbY+9ohGv5FBfnCgdt9WtITiPsN17RXjv8/3yEiDVQJrIaVVLOAO3iH3rO2xUnyJxf
BKr9uVBJSwbs8sAVJPndbpV/HwyVZsM6Xfq34PG+cgkiv2llPX4ZNX2LpChOeq58E4J4izUu6U0W
evEGWvShmmu0b5X945b7nmf21aVSsBVzP6Cq5GDKptwgBGesUBHvZlW7XPPmJP3Eo7lbBm1IvZvR
RgV0tSzV2VyptIFgl05JfJqY2NZ6x67ndjPeDpW6nm+PItrwe6ITleWW5Jab6DX8d+j4oi6Nz97p
mWX1vjSPIdSZY++8CGJLD7fP+6ZFvj1aqOa4hvapYWDYDU78DYz3fGart5xb2HErm6hOlC3Ly2TA
L7fj/G7WXACF6lDH8HU0Azl0G70Kmy3dpPgWt5/pZBjaiYMwcyrtcxagVlpQ4rsVGyYUxtbZcal0
ZUg4b0+AqEuPH1vH7Wd6PpJ2GfwcrY4xo6Z7TejeTqRDt0IJOFjKETPscA41q6Yq8utgmfsBd8i+
pRqqD03JABXY0aUGyo+XBCzRiFL3PAG8oHr1RG2BCi7yNEravGnR0OOC1ApGgoXGJVLqKG3gS81a
IJMiQ0rM/txJ6wTUYZ8u+aX3MsoXAM4vwYw+VI/OjtFSQ6LgtlqimTDDJkG64Ai8x+yex3HGtcgl
rl8YMo3L0PRyTTouUvU0O2PjXPZ9raW+MWTbji0WtGntSx1KdlMJVc4yP+FSAwncwx1dV5P9gNYd
i9GUf1Qz1R5bZO99vYygQ7gY9NH9jJv8PlcUh7kdkl1fs8YW59iFsBI58Vm3jerUQxxE0VXZa0dv
Mc8BfqKvOTexLwwzP/0+yMlwsExBOiuCszEAaIpc74HCrSAccq6zU67PftkvHWsQNAl9zFQHr3pt
Q8M6uq1msBTikZUYG01XGewiy0/m4ma/DoC1KQLBmIfx/WOaZbyObLhlHoD7cg6No26Z+vH2qFZf
3h79/kHUVsZxCkjfSemY+rcfiMhi9UdA7vr3826vcnuypcevLfX1bS1wYgyW4RyNMmkh5auHntS1
/WxF60yzxyMBZ7fv/j40Yyl//VLREClT2nlKgIPJEm3C/dh1ghQlNZNQJz+GAZD/SUA8GnOxbwJU
bzGpRi0X51gDyB+a7hvFFZUAgUE1H3feGCDsmbljvMrcMBXwuTA8hqZ2FEycyCLxm84Mm7lGgkGd
jY6PZX886XO2shJ0EC0MXl8PxoNlMK51WlpubUYB5Ob6px0Jbu/2Le6yH1RX/NLp3s2y5vYCY9yX
LdnC7HFT13sbgZ/gEsJLyl1FubW/FkH0HZxcsJpkFvnmWNF6Q0OMAeJWwzyaafYByDuZR+oYVNIG
ZHhrpKOfk6jrjckpy5r205P0vN1u403mc+K9W8h+4aCQqQTL64Up20DUg315Hql0lc2TdGl8uQ4w
46Zjn43UdVVCcI7iZzRK2Lw61/bZHm2mMn/L2mQbmAaVR7NnkmXEsyOsey3Z5Z1Nua1I7t02OgYZ
sJA6jZ6H/CPOB5dx7c6cAQK6Ir8rDY0MiDx4CTp1s5cbYWVAfovqoBcT1aGaxcJCRn0iM8xiRXV1
KWvrjcNdHwxH18i6kyrLunzGptKraxXNL7l36uTenC17bUiFTSFglJlhxCZwl2nTkT7+/VROuzGJ
3uuZHpuXPXc0TrmwuGOcVTMWz43E0xjEYP+XkiuAkXLnefDL2DqADw2QtvJiA9VFtEacI4SIbVVS
MUay02xEa50kg2Jor2wDksFSzdccmfw+e267GEmfCeqWAZA7GGkfG1zfqDuKt4u41EHwpUMXm8T1
pqzzw4RBqcrjrxWdAJlH27Kor1lJN0e714zqGNAncbwMiOG660ne6YLi6uggl2J5iCbv+yCLax0k
tBSG+CvCjQ36zr4yB2a0hwAdn58SoeuVWD0r3TxpmJ3BcmDzL/0RFHZPzcAddjolvzLRVpYHtcgy
zhQCSVZwxWUMyFwYWX6aYkMX4kz53AKcn/3UjGEPIO8lsJvPqVoubpGt0zHEYRu+os9+0p1zIO3v
jXlNc/RS1P+eppHiGg3kQz15yWnGuL+2HfLCFkInTtzt+un26HbozdA4zS5jaR4lHxX21xWAB5IG
4S1uESG8GXaADp0sGSr9UURnPSI8kyGAnkPNPd6LnduSY1Ij/mf1BmC6OQoVC+XgA8twaPF128pl
HZesukcDjXJK0KyfUGHsR6tmD8fIO4ap+SVi2bHKuhkLPms1U+0zqVXwYXZUS4+NOkCtoyxVzQl3
Z9ts4lBeey1Zx6ZRH/sQJ44OxYmmELD2W5Dn7SClfGhzQDNVR+l4BVm4PM6uCWepnb45i8BSmLOJ
kUtQHocBLHMg511UBUpOgNXyFih3+yF+rjYne0BtXHR1mG4rtFwMnZ9TaoYhj86OpGI/SbhXCNqZ
V7WFBFsW3MMoziYgCoIPngYdzjbbH4oF52WeemBs7JE0hQX31ziJgo6uMx5DdQCIyRn9MNV6u1u0
J7fgPyk0NeXdnqTg4PvIAS1kJJxq5HFHNmstZk71cEqq4DA1Gz0FMd664ZtxC8XL44bVoq3+46kF
9t1zaqAsocrQMmn2pwmu1MrosVVqaoVqttAyB6vEV/z760K3D2IMu53XjXR7f//5RL0RGnt0uhlb
VDBrnqIkdGo0p7es0dv3bo9uByT855Jbn/WRkq2avdxPMtoE2fLFtGAI0kp/tQc9PjEX6JTgKDKR
4kCTrkRCXPT9u2hx+JiDahYaLDB7QRaPOoQS6tAc2zSBHJ3ZSB3ChRs21KZdQW2Y5FIOdiQ3bqAl
++72H7bk62KVHGcqAeBUSYSijKUn8TauzBfs8sC2pgx5MHr2Zl01gnG6H0iNUmtt9l5sN2In3LQt
IyoP+WbWQloZO+/p/4v1/m/Eerbtef8k1vO/ZniamuI/04t//dZ/hCDr1r9osunS9hz4UQj3/i3X
0w3rX5awiTP2HN1iS/AbXmwZaPJcw/N0wVxnGsL8Ldcz/mWbpmtRinRdUwIR+X+iGfP//CnWE7wt
FHyO60hTmJZh/Y1lTMZZWdV9P10LeAcbvRQMXZN1HnBm7cIqGl5KayoOvRW76zoGoa0hskAvQsBV
HPRPyKPz51xkSHnL88CozdKiuMYOIVwR7XyjuMuFpx1h63zEmlvt0B4MB9q4+9arXkYXyliRzNOd
17nO9o8P4r7M5rAs/kfR5/dlXHTt//qftlIZ/vr24Ttfqn/MEh6LN2kJyzUcpVL8A9JsFXOVelE/
XEPW6LvRQzfSWZ+L1di0o8PiXEocWTpyEBIeqKf3kErPDZaqaxVZP7oI07o3DXelg0PN0DPqib3W
sRQZnEsDBhCNe38vlefJs2hwQ/YfmFuD7BK4wXdCleK9mNAWyV5/lnmJT9doh02QVAOKceqjjih+
kpc1nhoHuNZsdRutqJUOu0hOZj8ii+/a3p8kHPN5TsMN5e/gZEYjrkvNXbeKV0A1jjK9tKITOAfI
sIdidrUnZ6nMPfafwQ9D5CL/fE4drtX/ck4d6biYW2xJTUv87ZzGMnIdb+6u4TJ326GPYnicdOXC
TobPQyjALC/zUVuIriBcKt4VVfLRleN31wrbXezVxgmbxTYLaFsNA1EVXdn19ImRiNfJrpka+4nZ
P31EWq6IBsaLRxtl1QT2OylUA+Uyh4S0aihQYoOCtNylwBW2gGgQ4zNN63AVOaxIWLiy4EO8s8tA
c64kqMOrNenRDvpLs+amw3EPvPsOlQYd5aHDNQNBFCX1qD+bitjlLfdu5OSvYH/Xg1QSeGbRS6qX
dzN2TFmRMBLPS4c8zH5MY3fZJ1GXvxpEQdl9fTbp1t1my9+HwYvB0sxJ7P/z56H/15tXWqaQXOUY
cnAw/E1pK+nwI9HL2mthfyM4pTy5KSBaUqO1fQOIDhmNEZ8G2nKXabDiXUpkqhMUm9qITh0BJii2
7GsPUOQcE39kQjXwujWLd/H6z+/T+dtlI3UpdVfChmaM4aAuqz9uRVtMoVUBqL0C0GiPSWpfCie3
NzYsVpXy5v03f+7vfHah/p4nDCEtl1WzdP9261POxjncROV13Wp6dKfheupSigqaYW/0RrdwzKas
e8zFe6q5oVYCdbDj4XDwBMbB3hKP8hHqavjamSJn4WEynMlvJHuwZIw1cBkZ9UHKaztIXMWmxZ91
KRe4I5UBQaAVgXP5b87f3xTV/EPca4ZtWKblOGo2+c8nUGKqBpeXx4DQzA/2ldFJRlz8k6s3DFdh
7YdOirpY2sOmRV12NhmJTs3SG9vEqR/j2AjXMIY3nc4vmTOjYVthGVSH1PJ+0LCRBzPmFpz1JYUv
AQRwWorOb4FyG/Q2z4POf4eeddyOmDiSoB6POBNyn42hfkQkox9FXMNOamR2hXxWY61M5JsHU9Vn
HT/rAR2rpJdsdDIX4lMHLmVpGQKqdhtWo4ujLp3omGS+3mFDQ9w4seitQBS0/c+uJRhKa2gmAfaz
0CPF+tklGYvYzXRB6Zm1p6AsRqRMXXH95/Nu/w30r867VNMjNQgk9dJS998fF65wepbOdoBcz/U7
nG0o0O3xwbWb9zHSGHgHxcBv3BF5zvw91d3kh0n+upGU49c6lZgHU8u5i7REHFIwuTsMzcEjElqg
g+q5Q+tPpjZ/7wHkEgN3oHiUfCSlO6+g8kV3BIDim8U4iXctYyRClvrV0gPiLapHq3ZJHmpaJCrD
ItmHzvdJRSFwSRecNpanHcJCfxoNJcY2IO9EizvgPBXFXrNFvS2sydrHBexZrRj308Ku1XKK7Iqw
czUEzZcBc9gdZY3m1ZIPjdFOb25rdxehb/75BBvUhP4+Npi0Z0zpIDPSiXKSLHT+PMVUP2LRoA+7
kCMF6EnP9BO7O/0kWgoi0G/0XbY47v72g9thcjEokcPIcxpNm+vt79/RA9o3S0W96t8v88dTbJhw
irjHL/5+taHNcddJrO2/Xvf24wDNOIFev5+5OIB/IAFBh3Jwmt9+XRub/EDhZvvHL95+8OtP3t4g
1oFgi1Dz9df3EDjxDn7/8dlL+TAC2YtDG1Gg/j/9T7+f/dfr6t/z0CX3RP2Lt9+4Pfrjzaof/HpP
t5/8+qN9ld9hJ9CbgaJP5xIFp552e0JgNa7268zffnI7zLfTf3toccum9TVijt9Rfls2lOPPmhmc
YhVTZbPbbvvLoOKrBspVG4QuwbZDcOSPrGNfB3v5SSUn3c7dy6yNP4eSri+AwHNiLT/F1CF0mOPn
juysTIVoRen0rcoRySawiv2ROhBpXhRgRfUS9PKaAEVfsckJd0tTvBkxy1VSVC9FLzZxo4c7tPWY
jnOMXireKym0DVFFqCcQ+6yqWwhYzTIBdtHVUAFh8/QwqsCwEON1TBezG52eMl0c+0sXaKtUUj13
CRwzggbEmJiexoJhtFexZLErS18QVKYCy2iKY/mPjyhK/RbpzRs7sqsTf69JOhtU5Flsagc+NiIN
neZeH4w7VGHzJk1GkHUdNurc6ea17LUdzD08JCpYzSBhLVJRa6EzbLl9P6zsw81hbdgzKh6wYj5g
QIp8KrAtIbltuEW4uYS55Q7uTA1nV5qS86YC34DSeCvP0t+XaSGNwDympryGiD9OWgd5MINIhj+o
3zcqY7ZojLONWZVvp+8pXulIxc7p2fQ9sasnw2r6NcgdGGHNxas7F/F+/riEFieYFLtaxdnRw9GK
4BmvQgCsj/opuXdFP3zi/4btRiAe4WsoxelB3pnWR0oUBnJfE1lzhRzGnFZAUf1Jc4odbQH9VKI9
NnTEGkTwNdVeI5GvUdF8zNinFIL4GmwBsX0uqX0qyG8g0W9Jps+4zh5zWWgXw2WUVOF/FSmAoa6J
wyzrdq1NXGAEMo5+0J3zvuxXxWAfpigEl0jXswm7vZ7YTO8RMbX2vAMzEhx6OueM6gpchiictgLc
IAN373rpE1Y3OUNxKl90FWy44P1YIQ7Ls4nynNH2G7kA1nBNMdGQNA6NSkjMkbz6C6GJEtRINr1a
dvLdKUleRWJI0S55LKg0nV1bEgECTqUca3zERDImxvDNlNGZ0jsZAPFjxzy/GghxLAhzHKisq2zH
2CoQKYyzAVNnH0A96DL7daLIcjdWpFdFPUrkdrhvbpmR7PQWQiRxeBt+X4IlD5vqqtkkTWIvglqn
0ifh3W0HGrpHj2DKISmezQG4Hk2JdVuSXdkLUiw7lWc5T/hqOouhNVkyEF8DzgKVfwlSY1F5mIBZ
bFbdkEJzotOtUZxDyidVQ4qmIE7TVrmaDgGbuhsZpDm54XFEoVwk8tughWB2moxuSfo69+gGMD3N
+8Iwj3MwFxu0gUe8LqR6qnxPqiMPyGSBReGDioKvuaN1a5PFxjZEL8lunS79jCrIAao/PJPZcWeO
mBoYEJFmFoG/LNTWCOegXTQl1761DEKzoS8ldvsMw4Gw7UU/a5IS5SS5lSfCtRbWlysY3S8strZJ
4r2MTphskaOdddHmh86ov3AN0SJHrrU3qaNSlEOATYgHktfaJu2A8zcRH7ypKmgLJJKj8UB/v5oA
7Dgl1N8M3ThytCeDFeqKabvYK5WXb8DmWeN9+jG2ECZ4hwX51/LEduibTe50qc40zDqSYF3tVYtV
2owTvg2ExbIVQ1K3kB9rLTs7Ti4TenUf6oVggCQjRmXOCpU+a6sc2oxd0ZJYyUNGexeIQXvfYidK
GutA5mbMBwDNwVHJthWOklXQkXa7EHs7qfzbvks/0mEYIcpjCiAhN+veIiQ85AO6NAoAk2IRaNYe
sbqzfV/eUnYDaHRJpZJ3VQZv5Dx0i+FuzJlNY0dMLyh1lQdBa1pkM8YSYe4sCvGyJt13uBsHsn7z
yqdbYj/FiONBqKMRVbnAlkoIxu30hByYFWhHejD7oj2xRMVOtz9QBJ8JkcEiX5jPNqnoMuATXogi
dgeVSQzUdk08xJNRS5A/He0FQ2UYD+ZXbjDwwn38kjJw+nMDczAl+DhiVb2oJORqJBOZnMsdpFg8
KaQlzyo3uVEJyo2KUk7FI0HMy5eCnjQFZMUVTHSkKs57QxBzxNBZEcxMKE6/lUQ11yqzuVfpzdBL
aKCpRGeLaOdJZTxD95kpoZD7LAiAHk2SoHvTfNJVNnSsUqIrlRc9l91zrxKk0dHVayhPcut13gk0
m72jMHEvCZ5WVMGSIGoSln70RfpD79sIgdW0t5cl93XCq4VKsdYVuTi2EGjFFX2lZOovIHKbtTWC
NgwhK3Z28eaoZOyFi3w1EJbtEJrdRnZ9iPJz6zVbBhjqn9Yn0rf9PAf6u2FrAzZGazwNoaddkU+D
K1TPuB1uX6ZLEd4JJ5pOAbpcEt35NfX7Oifm08XziK9y0R47+gH7ClXxLkzDBHqO+Hl7jXacL4hG
+rea+XRr5chgR3Sl9O/x2i/qNQr3YUD5+81J0nhd2np0nbqyPWe9iczLa7QvA6ig22tJIqUow3vu
g6FNJe6ILN/10FROSVQIbEnZV/pdzXcj109O3HbvmqVSrgytPFN2GS+aiKa1hz39g9T57e2pnHrI
XoTxPCXRMLN7G1G9LUvz0ABGW/16tYGWYpt9GhJQBGYkcScKFxZrhO1Ip9TyghgEgCZ/FxH9ZQhk
9D730D4mEUbnse/sS5gyZVQWiedLmG1G3am/T5Iuz9zX/RNLntPErnkzB4O3HwZdfxA9XOTb04T1
ZlqV9W0Gl+2bcdHczeGkH+22q7ejaOJXEtZeb8+08bYmeQTTJXTB4cjJOuVknF4xgmgqCsIbtA+C
MddljZPLDWNCzB0zefIaBBLGjIpXdo72YNWGjh79f1N2XsuRI1uW/ZWxeYcNtBjruQ+hNTWZ5AuM
zMyClu6QX9/LwequW9es23peYAjJiCDgcD9n77X5LjZo9lYvxRcuGOwmZJncdV4VnNwpzHY9rTpW
8P7z8gMZeXPP5ap5yx16Z5wHw7nJmvbmeEO6qXSz/awqvJDqXWuXVHDq885jnYX5wa3s/gA1vnnM
8Rt8/9wBs10/9sNPqBWw7A3NvgWWS+yPlmvbBgL8axjET8u7RV2kcI2UDRrd37a1U50LjrtbaxVU
8t3O/pQ5MB31e+s+/YZyLvtHI5wFooi4PhiD1B/DCkzz8m4EEK3rzicWOeI9HEFbuTOm+kIUsY3s
Z5wQgBbVz8F+I6nN/OxD0hGavtUvYEzkzaQ6+P2EUju3lp1/pSTfbjStDS+9psW3ic+4Dier/In1
J28H46twsZ7ZcJ6vkz1Y174yiJdXf6LAV8YBR0YeEAlfztfQBQcydG6xadLJ+wIO9f1R2o7qqvSC
qy/b5Io7ScB8pj/qkcd5CfvD8iymfM5a8rdu1ahZl+UJepD6n5P2uHweNxRYCqZEv2W5LS+BcKwN
wVfis0di+P2BYmQoRAuEt6k20oveQHctpeN/ePyzlmdQh2jXvl80dwyezjmezHQrq0l+CDA4y19x
AgXVTAzjLmc5TcqzV29jRrx3HIHfXxtRIJBXq4zvI98pzoUamtTi/t2FGLT8FaA4gaKUi/sssvwT
1kBzq4I+38up2y1/JbQgq5uVe0iI7WJt0MynPimDLQcTRtrR3i/vIzVH5WC72QNkdqRbXHN3rqul
P/oIL4X6H8UjpQRk5OMDiLOIRiO8ZAcJ+BvTA1LneEYWyY6gsCp4mBvYsyZW9l2K8aEzPeJ2kcY5
4zx+Jn4WoIwhnQEfivmIERu9bDZ+cvJA6kPZfOfHzPb1mJIG1JLxUwd1RV3SeclNYll0l4VNGCNG
N8R5eaHppFiZqGucuJ6T9qXHYuf65cvyYF0BUU6m2r0Njo/LEPXJ97umGcCyQe+e01a4R6fJ4dAQ
x/7pDkxu3OhT0rjb4W6tjkGuNy8mBb7l4+uuHJDjFNa1jEJoSDn00uVj9v34IR0ve+qEZZ2Syk9B
UPHxy7hmESmH93qqmJ2g9DoMYK5eCVEigpEvjucJs2E0GZdUJta9E9GzXl7p4s1Tyg7/IUld89xP
jNXfD4TBxsy7+Ic/SmNfau281wM3+6En9mZ5SxR/08bHtnfW9DZ8kBPepMBlkab5IrivSwM8vGiM
+1ok1mWWUPmX7z4S5kCZZ36tSof1mTFig8DH+l4DgTa6ab6nzdGtXBsz91hDlE9Su3gCdPv+/akQ
TiGHqIY7HfXI1dfoCywPiHi+ZRFMsX5266MMMta4Y5d9IspZPm2HzWzbCOJXYoVrJtmZGrFZPX7/
OoJAhTaqBWN56N0cUou+37U1upeBwuiTZwz5acT1/P0PzLWzyYX+wyffdmdZJYfMWLkvfpuwPOUf
rBmkKC2HWBcN4d1y2NE1tz/MdK+b8c+x59IdGRkaEBuCtcW1XYbEq1TA+lcIKOpjm7ofNE4R21hO
c63iiKlJaeHrtivvWmeEAfsehtum77mqdo8BArxj6iEUHsAcoJsy9oNO7EobdDCWg96/S+X8COvf
vlaY7nW/JqaLFSyXmC8X+himX/hb1uDSVxeDvUFiMm1ov3wAXKE9YwAZKwa/eqn84JigNloVYWOd
xt7HYsoaEKmod/UsVtWRAqhjMNkas9k/abn9QRnjkKe+89qZIN1Ns+8PnUsoR+xxjgK/Rp6KJO40
S/g3YePV35sILQb8miBT/7TyhFAMbcKyOyodaoeyth2beO8rGOlf9//r85YnLxtL6fK/b3Z2vI/K
+by8bHmD5f65b/kby+5fdzKMBzADAZl1uDBYO6H/PGWAgFc2+qJeE5QLfDFdea8Ki4eWb/usfC09
DPdJwgoo1iRBAL58TeIfCPFBxXpFvmldBBC4EupTozZZpzPXrWHITiV8WgMPIj1vON2trm0cn9Bz
n59ol7ufntSnI4hHeapagspnu6q3wJU7LgJjuvX7O8/GzbE8oVdisQwR+qlQm2UvO+sUpw7WaD5l
QAgcEYuT1H9XmsYXipX4edkA0CE9I4hXdGPMHc5pFMQFyN2m/5GIiJhvHGImxhDhYZyxnQaCoXXx
olbsl5+Hs0xAYsBEV2UtxmG0j8AY+5fly1EdrU94OMjPY+QYqvkk7a+MJKizxkplV3rJi9HXvLeQ
zyCVgUVmvACVBL+VoUPiS6VxSYxK2y33LY+Wgim6a6Hv7KZsgy58HXtYkaDYbZgoREqfsXywGKHZ
plKe1ipXXN051WDLu3umY88CZ+7KEtp9XIT9tjL7m415qehYWnqBtTWULMf3UenUkyVOVcSFF6hI
vw6hVJzCLIY2aAnkDOr4+H53p0UcstwuUJuv09HpUNXJoxGmB0HL8DAbXbmNGKposcB3n+lab1yH
kkOaEKzmzJ62dvuUUELZPnQ2KVN6TCM17fJxbwqPZAQQW7jUvRBcIwGkfR1ou7kdXhObFNGq8Q9V
FAQnFou2dJJTrKMswZKIGqgfKUL2YMUcfzRWGASHU63EF0ZqTlsjttyTNoY/ByF+pR6YU79rM9pr
1s3uy5ooO/cun1HYm+PwuijGF2W40JrytOy19CAo8WtDuZMx5mNJvsehbK3XOQnca5gj/u28e61q
4vNs5swP09o/drz0KgaCN3MR2Lu20VinY7nepl6CRglb9p7YyYPoXGCgoekil82mvWP0wdbqje6m
JRD50Ke8SmKuzvCy8nMp7Ppxnppsk0yRe3WIHtulFrFXUxc7a5qQ3i6EyH/qcdOewpHIcdI7VskY
sjTm0rAOJs3aoyYo73yS2MqGAjF2vgrMMVzP6Tmyh/A+q4J0a5EAgCk0nx81dF0EA1v1qe2o2WZx
mpyMiQ5H6gBpzwfDIGoPN0ZsB1dE7t4OeAnDiefgNeiaKt8LKzunSmO1bFB03gdCN1jOmhdfDWAx
QOl/2mSaUa6HCrmc7mk/CZZ40QNfrpmAhaCdu1c31rA3jjQbKIh4mLJPusYp7/UfMCGN3TSa97GS
f3nCYQnup4fYYqGzbZj5c1736KlinB+9abR7qLgXQqHM01+bykUjMGO0IAui+grjAjhcNSGmcv3v
zz8oedTY51hR6z7+VtQvsnpKTuh9vNeg6sej4AQ9SZneJWXu7HJzlKflrvI/93qEc3QVnNdZmRzy
cUTzGhmchonamJOlbXWPbLiMnjjVmvvCgDkoQCrCUA3ReuVCgXOW49zDhMpoSIxWv3gPZDTrx8HP
prNTjJcMD+pKN0MmR0q3j6+q+94sN+E0ekAN1SM65XO3GqrjoL7JsikszYFWD2CMsKfwNKtNDcF6
W0BQWhl6bK3LubpVvQ5MllE+DvkIy8ZXoPJlb+GML3u8GQDghl5+lkrEa0p+tezZY/jPN5cH9JqU
1dStD3/ZAKwAFHaGzSeyzRQrJ0KyZVM0jGMhM7bvm8t9fgZUh7wVe6016OVCCw8r0cJiRQwgQmDL
fekid1Z02Wnlq5dmSqQWW3O1dopmRCmPp2zGmOYpzJwR+HmNvQT+IF03SqM+Y7uJ2K1G9VWbEJSq
V7ufKdTY+kMoMT8UIS6uwUCyKifGi0j1YDWJlDVvVaOU32rZuMzW4UHA4l9+iE5J/4zFnK2OiuWb
ZKR37EOW6zqxQJZPklqSfeqdk56dPto0E0jFTo1Ty7DVcXaiEsfhS3bMPeW1DqaIlW+jeBhPjm2P
J4QuId2AoVxVSusGPTA6ZpiiWCIxaBcep5pZ6sWft4MO13jY5UdzgMenU1Vb24WFrjGoT11bbnMr
5FqsHC2yMzHS5l5U7uKwe15chosRZRkOlr1/uS9yORAD2dBx5bjoJFbpGrUB+G+CComaxkZWZeWF
XiHhErhUMSLDqZn1aNyDC5Z0d1mMmZX9nJVZs9PH1L8bXXNHCsb8SQ8GgkYAHjHI5Mx/Aw350GiX
hp70tRtB6sxtxP3kUrrenF0sVDynsBG7BPPmR1CY14QW63PhtOPZ7y0UtoBQg/GxFHNwK9EYVJbW
Y8WiIWjF9JZsWuJwagyxn4Ap3w1NDYxGQswJfRdwFzKoZivMgTZN3uOBREaAaaHaF5kb3xdDViAQ
NwvyfguCjOpULVc854biZXgwqfBucdaT8ogG8QGkHMsoLNVIPKedOWvlfUHKw4R7+D70ceGbAa2b
llwQj+LLDwA0CHkbNVqnYH0x72YXA50YLBGCqlwzzy5eHc10ZzAf9sSFPud9+quFpn9dblGLZwpY
YWjK8Z2tReDYb2NpryfNMz46W3O3lm2gvjCL5A0SxXa53yOvDDJqbBxd4N+vbQFLsUqdx2Co3ls8
DzB4LGpKjXQPhAljOZyd5xoHw5tNn/9Y443EOFaKt8qYnc0YlTSF1KM+CS4N+V7YHPF2iSIC35Yb
sXbUK67NHkb6NyzjJ6bzwVdjk6lHWsEW4ke213UZU8rZJcUA4etGnIS4WzaWqBPEEyNAoQacBJNF
45PgCcQDhfOMp7pjYcDEQzj5dN/Rbmft8dpIzX+1wCAfSrhSNFI6YgZi8z5Se1MyY/JMgFO3NkBo
WvXZSWT29BDnrbY2HWzYRFPA35h6yU8tsFDn6bTqUx2ZWz2HJ29mBMq7qT3qQJYPosx/F22nr7qy
rl+DPqO3kQiKbfasbYDhRSSz2/2OeYNc6Vwrv/roKcj6Q1Rb+uvoJycxZvE6Bf/77JljfizHHuqs
80Q9Wb8JoTl8CHwIqQFiDKjbjOxvlFdsZji0UQiv4MFxKQykeGgbfILkxYS/LYJJlZzVYwYpOnKi
m/q1pcGB3jq/I4cK0Rd+Tzcoccya5nMSW/KZ9LAcoieMZpke27ETdyXfwvWm4iAtWV6WMz1xfeuc
4O+eWhAEvIb/Gpe68jEv8+5qmS3AHG4Rjs1b6w2dGw9vvhXh4Ajn+O6gjbn95o35vp2r4msIqLOF
fRrd+nx8b8Z6utAWpfbtWN7R8x3zATij+QBp4OKk1NEL3YatxapvbTYcZEGay3u0T+sOaQW2iBYi
Z+hOD6Bu62Mf020LQR6HFWKRcqKhbSqkbdiX1g+TYuUqHvW1Vxvxlw9bRYMoQV+7e0d35W4IxXRO
YRBVz0FA2QKv+UekSgmUKusLDaJuDQTd3dWZo9P6mKaffu5u/Tme34OgRxGVxwWYX0vFmVRip9mT
fJIF4EUcU8nPMUo2PiDm3yRhjdlO60H2MD3zQW5LuEsUuBBARrvCjwH6dvqCtWBdNL4ZQWS9NI6e
0EDkQmDGuvnihM2fN5dH6XDSJHWYKlbkrz65I4PzONk/wAbP+wbEyg5fif2jaccffWuguDOHP4Sj
z7c+JjmwD/K7CTHA2U8DJrg2FWAH5NQdVcti7bYRvVJCn1JV3tXdn0FB+x6JR/xshzQC6JJMh0j3
vcfZIIqsTatmZVvz8FzuHSey/9Bl/1XRTH4ry4nUMG0s7vJIKeKDEip2m9DHASVGs6HdoU1MX+xk
fCeLKAUNkfmfpvAfGt9sfg9uRWsmxJ4yVweKPwDoREbqb+0wLFc5JVInI0d5isRp8lz3OZyHaJsy
I9hr3gyqx9NAuo39cJfkxnueRPPRnoW82rO3MTD+vNaM7EVqv/SuOzwVnPOlZcu7RCNlFZ6DQd54
givD8attq2cFUIlOnibbdc51L5+qJn82GksSXDd/5GYVA7kyWddge3kUmjA2LbLzQzTX/Ruv+ZG1
RAfKhhOjpVW8bnAsrCdJfWsivJFz1Pbf5mqEUCTWGFXcHxYd/oKk4AbEodWIfR7FgKrtkBQePT5Y
lJIOlJmStUOk2KHsiR3m+lptNUnGZKzicK0wF3d0hVkw9qDN7IwMPuICvad2gp0rqtI95RnkH9vB
PyUzKIpUj+a9lTvXNNPjd7KtlZ9I+4oNjR5dOrJ2jSZtMzEi/xTjLxsbC35zC0SLZlfrsu2Nm0i7
11EjJMOvCueSduKjbY32KY9q/Duqvun6rfPpv2OUjPYCqNLzYJj5OZCFAX9BKxHki5yZb2m9zLP3
mdbEW8aVXLngW7dzaEZHHH6ENKZpuhczhTm/auSxdyzYRW3A6kz6+Z62CBcxPZouSGWoKySVt6f7
VV3tLoCYaWvXFJH2ln5x/Vi3FpBvWZnrP/+D0sw3WG6e3QJWux9kUGeTdIcaGbfpEOdHv1K/im49
NVliHXWV+l2H9HENAxJf74yP8TxqN0PiHlW3HBcgKNcUGKClRAIyl/GK5tbG8RLrF0mGv1rHsHcF
//1tBMmfZYT3OSCJhajOVGyNMaW5SUkjo2nmFzEivDD8xCbs6KWMUyI9Bn9CUClUiLNdnKdJKCmR
fsZO8x+bttp7WvebTsb9kIYICzWLqUUyj2eNBLU8NtKXRJs8ZFEQWggpDO7gLwR3nJUT4m8DmySa
rd+jk8NGiO35QJsqfYJK1rbCP7V4pk+RTgiaFXEUCkGF1DXnG8mt19LBWyGw4KznUMa7rMvnnRk3
YA/UYloUnTyHuXkcBhE85YaGACZJ7jtcc5CQwIQyRHmVf8sHllW1+obonzQ8Y0ywmmGbDi8FNugr
xQv/JqRXsK7ondc2jvcFOZqrMTTqI03jejM3gKOSktdKpwmAeBcvmT68JSyqXk0yskkQwzoVNvW7
6jx+JnFD7k46uNtJTMzQChoIfJv8atcY3CX1hZM2THLv1OVPKrx3Mk9MwrNA1WeUxza1AMPR+RD0
nAGXr3TFqbQb8erq1NKjIibHitMEmy/4u6QZH7LJ+dJruPgs4YcHJPbF2WZqD79MoTwqsZd9q755
+BLh7OWincc/QzWj1MaDiwB2WyVgOv0Hy2q8Vdv3/ZfPhQVPZrylXpQjDzLg3Paqfx9qG92cuxct
TLc4xBIudSq/Yq5AgjH+7eIySy+OsJ5sjy6Lm2jznalBCR4QYR+iYAx3Ob0PWvjisxhoAnVt8Qc1
GrpqhlcAY2G2ZLrJY0P+wia30+rg+P2wLi0G7Nl18rOt+JDY2byjpufVQfgGrLahQy42a8O8SszR
Otixvam9Kn8DyEiJhXp9KYmypJgbfOlcLPQ4Kp5q0jZaT+gbu3eDu8S05L724v48VUmEWThy9wYo
rDuzo5fl9u9FRWxvHxb5efSMvQgk17Ak+uEA9eYDh6i+tU1l1OKapNY213GcgM3oy3sTegkUQPKd
Q4OlEF+bD2W9RHIm67aMHuo0M7Z89HxLAct4xFumP3ICtwD4JJ1R22bhZ7eXRSqOf63daonIADP3
gD2COMTBphNDZmG4SzqzPVuNbM91wlW+aqdjhAB/z4wjXBmBCXmtzCE98ci59cf2zFr5hlMNfr4c
XsY2vzZZZx2Zm8Bot03KfGlsnZlmcXUT76RI4gHtnOasZ9o1j83s5me55Apnx1cqX/C2cj2+ZISd
2oUUZwP6laEX2n0YzQawBE5l3PXuW5vRoyy7VxntkjwpbtK3csLAZ+OIBfZ+uavIDOS0hbk263wi
mDp7jgDXPPeAsJCXBm990roPSfPWj3usrPVjmlQUgF2yMfuxEtvazrZ+RZ3EA+YbV5ww9YyBtFWB
GEx1Cmdv0q74sFw6vmnlfOA3ax5T5RsWReF+KQCeVUXRUzZ5RKZIbDRR8pF2PbAOkkwVz2B8k+iS
iBcG31fY+VHTbPGUESSf0/44+KCdXKyxEaW/wlK5eOUTvwZFqVbGZ5Qwq2j6kp1a7lofYwQKMh3D
8ACcZDwlSXaZeuY5VeuTB4Gz4lMiKybMqURi55lAOsYZ4we/BKmV4xvGk3mVoqegweSNb8xZEFIC
4+tsa2NC3X5gDVFuhhLwp1u57cGhgKFqB9F12SQjOA+nNPpNEMl1a0vvedlklHYns10NSTG+DRhx
d01KbqPyzEcRcD590PRTGMO9FyGXY7tEAUNSagbIL9ZPWTiAyC0gOFOpuiej9gdAfMx+omdqxVCQ
dixf/c7Pb+WHOTHcpR24V9uFmi2UY5gamIZsi0yLqQhgHND2eZZE3hoBK4GeYCKuUsYtrMk1hsXB
Wj0pAIRlFQww7z6NkG5LFjRBpk2npBNk59ZtfTY1YoeSSEdDToLqUSLaK6VhXCfBMhPKcMPcREv3
iGwdjknWbeOQP3SuLa9pH1widwSl1lWIzAoazhqiFs9Dmy3rpjjpFL4DwYmW9dbJhr9y9Xx6VBQx
g0efeOogjz6E5QWvXeXVp5zpCBrRKnydR6fcvbLIL3G35OUdApNtT4bUJd4behXdRXGTvThxsukN
fbg2puoGFsKA9Wp7RziEP4w2JmFFyDOGO0JNO7eEvmacSkyZNGSaaJtMY02xIk2+xukk0/3gm+Fz
M0zDszmTtNNmv+hjyatG5NIDK+CC/h6g1DHUKC+QVIrZJ22u3kDjVReDhTarowWhSw/QiJccskrF
lmPdPUgST5hgsHFFRnHMGs84g4qLkwGYYA6EKhpa0KqoiCjzBt15jqW8i0q7+AxM30L8hSCljZ5q
a87XfZdV72Ud0cDxnN8WbXa3JBJmZTnM4p1g35R+eiqcyrhSptKvBa2WK3I8vJetdpFlsy0pS717
PcLaRsbJuYrCN0lN+EAHj3Ify3dqzvdJi42psYrnUJrdgwWK3iGs7WgyDy30Vv/sIL6TmkzPuDN0
xG10TY+O71EyagrrVfctjKKTRvk/o3ltusgFgELkT0NhUKr3xa9kzl+8GpkOZOuZ5auodzS1wQYP
dJLN8CIMAisLr77GWbGlaOWcRrDWEHqnQ+Iw0q0oejB70yNrZ1LVuRt7OH5CijdXVPbdchfQWH8L
fK8+OHVFzZCrZp6QfMNlldTCeqCqiczyMpnOT5uS1rrqtLeimcmqA3Z/n9jReG84dbQLsADSuekQ
EdFNTh0f3f+o56+s+MivbkFsJl12oB/jrSTCywPdd4vKR+ReUrO585BASB9q2oBd61FSz8DRqL14
ndzNAnIe1jSAl5oF77dLzgic60fX4WQqtWpjarZDaSunKTJRnCwpqh58RRrE22hutLx6Meeck2+G
xo0zZUtaB2Osb7y4SdIcoggD/WBUaBkg8dAVQ4zYJuG2CufoCo3wzw0IweAEJ6YoGKfqzwJo/nnZ
aDDfYAPVPSUXovWQY1NGqJonxP7Gg9cRLqsnkHnqKHeJxWIdigACxuA8+vYDWXOx28qHVG0UNVGz
USB5wFYlXdWNQSDWoGfvRom0cZqMfutOs3GSzFYodRPWTj8PoITbRSurSMsDvWhjm/uNs27H2rxL
YCWtcfvJQ69RNpwGbdiLaYS8SSUVA0/pn0qwVDsjaZ461yPWrp/8cxDF6Ybk5Qb+dVWs5kxUl0Qr
5yeRPttq3I3Ape/7YmifkYawkBdgLMie/1W4yExswjo39TDWhM4i1nB9URxQqZ+CWqlgyk9SBKPr
BJoDMejU3Q0JJ2aov1h9J69hhvQqa0ztqBnR4zRr3m2sOvd5kpzvCUax73U1OWnzmo40NWo0cLL9
CJp+fifyjyM4tNLdchOByMWtZjTilAhWBInFJ3M07LvamhrkpTNJd079A46bdT8Mv4bB6O5nMsw3
fYUaqKMEe2UtSe6LV2GnmgA55kGz8VGXOHYcvqWkb+6yQdePZtLdc6LRyTf1fhN26EXdNvT2hjpU
Y2Ju6OnMp6Fv4DL1qoGtAFLjshlvVH2ak6S1WmGI9yA8h93JzUz9BqNRbqBhvBagDNcIja13cqsO
xWy5D8BHfURSx6qy3F92FKEr7tLxcfCaC7OD4AC5DbltlaUvtAODW6Lk5L7VnpyWubUP6e+xDAOU
2tT0Mis+FZSjWqz8XpiihbTqbl9OIz1+s/yVNBFLnkTcYL3bK46L/mhQUDl5kBcs2wwe0U2nayOL
7cNyE7FXv/Gw5t7PvnEZ6xLNWt9a68znXLE0/YqaudpSKXXXMNH0a6X3kIcHkxGdTMaDYUXiaeze
AT8mj6YnxBPYub0Wme+lq+svictPEWnln3vLfVoPZGUurL0nNeSTmK6eSGa9Ukbp3+eJElc99Qib
jFbRQkAGRhVDhoEGCTNqRwsxmj4ojD5ZQzs+JQ1U4z7PMAC4CJa7oWjvyB5KYADPFoEWvfNi+4g1
J8WS4SvRGCMP97OT/gvU9IeEU30fOzP1RV3edzP2E9osLNtl6M5rJx79L+WSNVMPhXYMlDjX0Tzp
8F6PVOPCZ1ugnTbh+ntxPt4sHbNZnAjlHKjyIyZbcBa6EZ6yXW7ZwyXN+3Ljyy78lE6KNr52f/Sp
A+1Sur8Gj8qv0eUoX0wEWE2ua4+UkOF4z2X2jnDxLaI5eS5n3mJgNX50JfKEKtCiB8ZP5PagCxGg
Jg41SloFeTPGT8tGm8jji+bAO5lD0WxmL5g38ImTy7JJOhocTWx9LhXcGJ2loUWQHLvut8kQeWyi
e8nodci0sTuk1F/pp/f+NnRpM1uatq3otCGvNnBBJg1Qzdko9iixcFuFBU3dXvb0szKNBZ5NYVt6
5O+mGvUnW3P2Lr2vg0PZd521tPGaOGAJRGfy4H/hQQseJAWutch9qBGVJ7YMaUDYHArKsFccVR5u
7MFcLc64//Nz/L/R7+r+26gu/vFv3P5Z1aCikJD9y81/POOdr4p/U6/5z+f8/RX/uCY/20pUf8j/
9ln739Xts/gt/vVJf3tn/vqfn27zKT//dmO7sBIeut/t9PhbdLlcPgXfQz3zf/rg//r9PyEumJz5
WAD/63ykuyz/jKvi85/zkf580Z/EBVKQ4FwZnmNa32FHuKKH30L+v/+tGTpZR7pLgLdn6iZpSDz0
HwFJnnoE57DrGzQ2KLH+RVywiFVyHId+GlwrXvv/GZCk/4tt29BV0JKCO/AxDIs/93fPI5EuPoxl
ozkpgwbmK7Lqp/rkKYVXHsavA4CvGqMWUUSjuem0p8w3OOI6Y8QeB9SokMN5CmDDlhpsq1EJlxpg
R3pq28cAP/NJt+nw2vapbKPW2nbmMR7K5NxZe5pdKmADjtYAUIt6LJxeBdiBKAPbaqZ3ZBwCaKY7
W0G5ZqsIToBcICvTc1CCVe9Uu85r7UDyQpSocgcUF0zA81r2/tpo9no0leldT6gPBhQm1DMhdQMP
W3YbBQfLCuDVIHZfgxylRE3/7nsTKVIZOkJa1xhGV8vNrCB4JJ+Jc/vrycsDyyZRr1j2lndZ9iZq
eKsABxdwhnRTtH/EYpgxjhbAoRRXbdnoRlfglA7dgwN0zVX0tUBx2L73QLMVmRfTWANNHBlEhYc4
GOCm5me/CIC6kVINjyhh6Awv8AhAxmBrweMVlee/NqnRk86DdHQ9ZUpfESZg1HtmwyD1oMslYOaa
sJ+34la4tGAbgeyRTFiuHaDpTBB1uGnAcipqnavnP/IZSRzCsw/fJ7YP8/lDOBCpqKMjgZ5EZqCq
h69akHg+OtBOMfKQKGDcgppnBCMuDrfAIQ5RD4aFt4GeY14jCW9vXNB7maLwBZHi8bFu0mMIffAL
wSgoaF/dwe/Tpj+ISiyvtF2IYgDxN4D6o/h1bgHqXEIggKk0v6IBOXYyUjksFSkQi2S/NhQ9kDWU
da0VUZAWEm0xIIMTsMFRUQddxR9sFYkw0mASAhnl6JQwuQZFLGTNfBCKYWgrmmG8cA0XxKGhaIdO
C/fQBoA4KhKiT31tZWKJLhVA0YKWWClsoj9CWNQXlCJMxeWxoAazqMNbLELAi8sT3BQYo0md3FDo
xkmBGump41GG3dgriCNd8N3y2KyeQJ4q/SeQjzHsR+xe7V7a4CAnBYZsFSJygBUZDUAjA+iR3kzZ
CaGVcRqMOd07qvTbtZzzi/gNqLi3E674231D+05gw42wZ2BuWVycNTPQD5OGPb9k0dkGFSIg/ji0
NbW73PnXpgQ6pBUEhDIAyvUCwDRopu5TiYxHCV9MBaPN9JIl5uz5G4j6wBJYxDTtw+xEL2My0xyZ
bPNMV2vJmscNR7y05d7nkbGx9I4aR025JIv6m5VRQeroZNLaJZnVbBLYRG6J6dcf7xdAaZ1S6+39
4mNRZw3m1B8IZ1rDs8NsVw1GcfrerT1705LWdEAyAMTuZ+6jJLIVm4q2OopPQjcc/nOk2hGspcRP
hYIftb3ciCwfsQRyV9CSWWoYyGRay2i3DAnlqgPNrOSj8WZwqXtR5GDx22TAvwKl51nUOoR7/8zG
vt8uei+yrRqy1phuL3vLfSOEtTTLnb0wKAGJED/+bLiHQroJBqMAm10tGubFwafVBvnuL4nWTHqW
gcp3+/1LdkyOcUNo+O1gipVkPibWCJ488JqNSZIFeHy73QYqn3LkwF43VD3XuqzyNTGaJh1Npa1Z
SMcLtFXqDXjycGcn5nwieFmn4mIVBysZdroT4flvsKaB6WEBOlFski/WPLmnBj3szqzKZzfkR096
ImcKbRBrPYSGybQOF2yFKsuVVkCGjNsCw7SITwHTS5jFRfRNvHMS7ReKa/TOzhqhpgNogABJJUZ2
i4FLxbeGSKmJFuljp/Zws0LLTDSClHA97YNiLE7LATAp0fKyJ6rqUepdzTQcPd9C+HUdpMJrtHAl
RQR18crDahOwAEFihIs6UQKwRQFFRG63sqhibyJpTSezN7FHIXlxcC7trFk8IE0LT80grAPL9km8
O+L3opNrEIAgd1U6KebzDmdqCettDUMG94zv/pH4KcRxJaYjycACbQu7bXl25ubTJgxpNIUpft8C
Qbo/mMnBseSOSnhDpfSIUgRZHMPh1gdaTean/e/sncdy3MqWrt+l5ziBhMegJ4Xy9BQlSpogqC0R
3ns8/f0yS1ul1t0n4vS8FaGMTJhiAQWkWes3r0b+PDXzePrj2lXzIpeeEU1YOlbb6jZ0KdKDerge
VUsVSvHYnp3b3Fi+TaUYCJw7BAJHE05sDThcQbLA0gDXwW8k13k6MvmAEonfrstKxsXwh13YrKzo
tNE/r/ezS7zK0cS+68vh7JXt7WSDeMkBeGwGZ853A7TEbQhjEJ6tNZzJqrsJOnCpQHxOR0dqBka7
SOkbfYw/YGOs7UF5Rjs/xZCknt0Bg2Fm5c3anVWxzi0dGChh6Y+bxzs/cFK/PhGQJOSDSi965USZ
E+QYyakdCaduryK/jgRjq0Jt69bhSY/afq+6N1UohN+1qcS5iwQQWxS57Tau0FjiMTuqtx9zanoD
VVWF59sE2UFUknHtbwlCe5tah+voSHChKnrYkKCMw0sfhAHEnRP3MZBqnzS/MT5oNcRbhHa+qr+r
+lv1Xf5orqGuHdDG2TtS2hs3FRH23inMCH8w/gNKQgr2lYAWCqz9pJ9V0cEaQM2UO1LpkXUr3KY5
GPi5Fcy/drOUKTEsbbuW9Xw0yhctdMA6lfLJjFkJVQbpUzgMvKYQ92G7Wg6yLh4+pxiV8Q5OYaOd
amicYyz2yAl/yZtsl3Ji4jXTHsF9OuYGEC6iqNnhqpZ8kbJWwskwFCESSN3s625RgEwmy3Pdd9VY
TkMLl4Lxq5mDYwfuYh+nkL5OtpS+OXhuRAJ/NS81ALgnE9zh0ACUA2DMwVUGZmij7mMNlnm8SZvq
gD6DfTC54tIo57OV5vptOrqgdAb/NNYaIqeuBO635Q+lbEMYRpwbqLh74ftPfwANlf51qcQNVVXt
vh7zT9sI1k/Id0fZRUf7ekZRAtYWDfASCQFWxR/nq21XvOMwN2igaAhtqlevRmsUZIh8C5vWKSHT
zIacsEPAn+nQh7na4wyfH2ezQjT91xB6baoazqNIrKvdqq2G2WuTNNK2GNH3gocFJ1no804NOYYL
O6NVOvWqDYOLWJrlAfrrJqCxv8C0CGjA4SPu4B3HBu9UwkW3qphdl1QPIzJumAkkVFET1kMX7yd6
eJEa4SFGgB0eVFl4ACOzG5qjtQAGd+poBiMpqzMYNmCimqjOf+767ahkSCdQjwVeAOqoknhdVZ9W
rETWXSlnH518G1RNFUOhdz/3QCRa8ZSWB7FqaQpgelRX+aKImHDnUVUXc+Z1vX6K0dlxgPbEmN9E
FcSHqmEtsBGKPnP58N+3XD8S656fH662zZ0B7t8N1OY/joqX2AORJk+4VNVfv3wRdahqJ43LUap9
+YvXj9LTEgK77/TljYs7w+UgdTV/fIvL177++eun/wfbEOcGV6e3456F0GkNwXiwHk1AUoNdA8VK
6gWP9eUFGOgcrAkJvFk0EEuwXO3xp4XCXX5KE8KElV9/ymoTuxh/hWvQ6tYBYaRHsPv1Z5bCCNku
b70bN7sVqdBtAxpnXxkcLrA8wIcLwmHSxR/JfGFthy3t2QFMY8GGAc0LrbTrnGWXJ36/R5/uBScj
RhoPgWUE+YHvjOPLOiH5NDT6K9RgbEIErMjRvYnQ7tNiOMupUfpBJi/TmlkFTAN2UhoDH5r8PZrU
ULQylu19Che177stgtpxMLZ1fqjL/kfoxPiMzFMIT3f8YvRzsnOcz16KMZRLmn634I+AmSdkBPEV
dgaqH/uxmgcm2h6UekczT+7gnAtel2PWZedY477lnXVTEQWk60u+xB46WXH8fVq+5X54SKHjARKF
Jh6V8Ws/kn9wzfhkERUnrzPjlGgewG9hdEJyNolIfOK1/t0B91PrPlnskIhE6pT7qGXlNrT9q+Y6
320NzpYMYBTgLWNOhb2+PGfgLsxsb7dLtelq2M8W6MM4N7/Bsn6Ckpd9GotvKPLtSPCLh2XI34qW
uW5Dtt7EUATN52WDwwBigQsp9HwqWXFYQ4342dfV98BQlH53qjLE2fTcik6pCauXVfZhbht+WQe3
nsjNg5aszAHax5u+dtgStNGnTkoXZ6RmAwInPRz4nksX44F0irOZEaqb4dnvkTMoA7TZ3rDTEeeU
kTqwAOaD40heUKb4GLoGyviGdrc6TEALZqul7QiCkOF50ks4yjWgkCkSH7wJG3kzr5A7aKznxPI+
eHV+P/mC1bs0Lu1F9DDgH9w380QkXZMuTSRQueUHaUGpgQAH9D/clkkaftfG7pb/DaI0oIy7qa2C
OKGD6yyBJ2BMN5kwwcK0GhmPlNixlZ/tVX/wST2eIAcj9+tClR6X5QH+TnYqtPy+bizcaHlehQir
wKqdw9g0W1Hl3c6a8Bn2htXczwZo1sGfgJZYgRVZDXlBJNrlahJ+xnya6lfN8uhWRzDHCIlhqYVg
URFZzIkQG/DWytiAV8deHs+RG8sYzUMzus8lXr6LvtdyER5KO/vcmPY3u7OfLU/XP9dd9VrTRQXL
mCFx0wx6MM0rxrrrNN6RgE06a4GIyirSMpDcXNBr2ECmCUNyiOjsWg4ePFMmnpxq6B6X8l1fkw/V
0jk39KwbfY7p+17c20b3s+e2rgg5zxYBLO37KsQnAJt7dPeOfg3Pz0m9Ligipz8APsE4IMNeqhyl
oTE6baHlf8D/sDs2N0OKQJOFksCmcZpukwwzACfcYCRfl9fNPq9EtZjmYdem1emmGEnJgt3bYHb5
g0kuhmqzOW1DOqeqGHG7y0E/DKiyFB08NS+e0b5K0QkXoKQifGEy6QLqzxhZgbAxK3o+l+TzBm17
QCwY6mXknmDrIWCEiAXOIkfSgyCQtPAs9bli1/Z3fWPd4K7XPJH5woVVTNnezbrvU+93h5A+KtCX
YtglPWtcC5BE0nf3ZTo9RqPp7EnLT5X3Mg0ZUSkHiCCaht8Tx7ixF7zCjCl5W0kNWF6sB6Af403H
87Uv/fEuNNpPZmtP+D4u5X4ZudHGp3HM3+ukSzae37rHChM3G9iiVb8RpuCaRp27I7IvfjgfV6d6
EbFbAgTNvgNviHDEjLELsSCpxZZZfEAQiwSzvwWmNTzm7m1nFg4wyvx5XES5RbrK2iEune/6Oqn2
/mJu6xTkWSzWepfMb3CSv8KSQDF7+thH+Zn4FWLjXf7BT8aPwA1RYcZ4dkZMC3DwQ2k430aofMDb
gsRNz1j1mTv87DYVEIbtrL9PgKW2kxjfPYFBRoxPExKW4x7ZB4iiKJUTylzvhbxBpReTsIkKEN8+
WJXMwjpVFH4wZDgb12YJ2wF21XYekm/1tPNy3HpBCB2mbOiZCbfdJmLp6TFU5QeYWSAV0J8wfVAu
dWI1JI/E96WEZpQmny0LpCAWlBrw6/Hb0PUi0P2a9wIcRRIDB+3gAxlfR7fB9K3OXKDAQV2NaPgM
1j1gz12oR6ihLRjHLS7sFIxr/AJ5n1WLv1j23VqE0PyRfIinKsGocPhimdm5YjW8byf7ZnAc516U
8V1LpnUT+bAOMjyoiDd7+7TAIzUi24xQaGQA8q+fmlwcGYUbDIstcPqJucOm6LWKcT9o0t7ZIRxb
btFOHDbTSAo1mbIntBmADhNjN+P5DRFkfZvyi3RdDspyBeimGT+M6jGCSxNYFc4Ms7XQFX4im3rT
vdUxoO5Ve+v9BJFzfGgDAQrxxHL1fsFNg2lB/AAO9M7Cww8s5QPm3I/e2vbIuKUAerR5t/p9FUR9
JE4LoG3U6Mjij+bHviF1O8SMywQQni3N/OhiDIBtYa0/YY49HNoyNQnzaM8WfJVdgTsFkplRMPRF
EsSokmzmdCbr5+uHtUdtArie4ZJin4f1FuALZgmS/8tPVrgubkwLvYNFSg/x1BuYlzE54No+oqW1
D9PAD/PsgZkf0pyu+7HOAOYhcUEurbupRuubBdYX9/RzZaGNl8BrBGZKLDBOPQCaKFSGAmnJpA//
EvH8MqzcR9KSTYD5XgVQfJbM+q5AWpYZ7Gg8w5PAqiO9XxHmMDRg5yhLDDvwpvjVpjFYyPJbDltw
bzeAhGNM/wj+kjS2vbcwHROCqEwBTb970CWjd0bSZDTB8Xtw4ewq+sGagyi+FQ3+a6uVzz6swo2w
koWQcP2oJ+eprA5T6eJXniZMn3D+3WWGua+H6ZlVLgM1b12LtUltASibMI3ZAPDTA+AuLyjZf6iM
LrudErGbcsTdtBJoEPRUzGrXYC2ebVad24xkvvCy9W4x6yfIlTC3+3FTo7nSQQeB8VHL9DFKhiuq
HE/+2BJr9gBgRuYUrBgQBW2DpyP87AYZm7J1WRFqnzWXCFzH2iuA9FOhDuHtiTaVj1Hiuw8LzuCw
3L7SHSEtxmQeFW+QnvmAnvUIHbnV9bPvM4InAo5bM5bzbsgTMjDTzl1srMCM5bm2lvkRlfBip2ui
3RIDB62a1DJ3X+H15aTpXgxHAzcToL3VzdJl7669JpuBMWmrD2CIU+t7ojHXyt1BQ2GNgNCU6/PD
NE9IpLzgArMejKp2dk4+nOoJm/qqhMth0jXQIfr609TP0uHHwKXDPjkWsd188ndMk7QArag2YA0L
crK7z6y4Ze2FMH41EqBEpAU8Icr8h7FPYINb7WkSbYrxVpsHfV4nB3feOmS+g95InH1F5oax49vg
FPV+ld5sCSyNrd2Ft0idbZhoxe9Jd5eWYl8wvjKNDI92UT+bzgfXF+IlbAXaIFO39+F7BjB17Kb5
0o0Ezofe+GQZTO5913wqIvu1Njvw6fqT8FDFqZoS0UOxRtB0ALjp1fqMj8oYzAXCWzp3fIm1nogP
mIy0Ho54B4NCGza2qxNMnp+hcuuBVoGocqFawsaELmk89iQ6QfbOf9mlt2xHD1ZRPrBJCyGp6hik
e2g8gFo3dpOJ4ogVxqR9tO7rEJGZgxbWb91aZwpDXixBjnBADKBcGG2mPn9ZCmAeblJ8N0sc/IoC
j7JZeN1WJBregw3eGc0PIy56IKlI7EG7OCeLf6xax962LiHfDATLUYRNHqRuXe9yuN+sctAPHtI9
ucW73OEv55VdB36HHepkPugDg9YMdLaGn77NEvws0mT4OtD3ByYYtkOcOV/aPh3o8Ej+V5bLyzS8
OXP/AtAfYSii6s1KjAFQYhCuuxYpDgSP5zdoVFydAWy3SMERuuhw1Y2zGRCLhcq7FDzZ045A2g1i
/DFvKpCGbhRMsvxT1mryKg0Yd+kDms/uqKPAVYzn6gaU/zc7cfFGa02oPManKZ3e25VRyZ7tPXTv
HwhRYyEjf0CQGvxmLNusEg8QTGQxV/8IqxL198J/zVYB8Hv8MRQzujbRqYqsA9P6N5QSAFD7TJZL
33nWuxIHGSybQdw4uQYz1gZwU9nLtlz3doaSp43CzKaaLeCa5nxX4YtUhSFMQPfNWEPIB1Pk79ba
QKEtItEcgY/dECcTt2CWsBd2mvmmt+5JDUWAu4GqxmvxUYeWNKwQ7PjJzO2SLw+sXYgE2dpNz5yU
XtgnXKP3w6e1NKt7VilGFuLTCnZ6U8ME2JQtIsRx/xd52/d4WOUuAo+RwaPtWEC+o+8NybN9DRBH
jJhp61AeN71Prx3iN8D4HKFNNTKIRh76htzoqCe14KN17WvNJyfCB3ebapH3zNsz2TVUfMDH+F6S
0MuT7zrsto1b2F+qJegWidzKcKvzk29uaxP045nsXFBkM+lqRFVd4iNYpGuCYGLXVu/x2mRIWC/H
OFm+oZNtBM2YnsJQfgEdk1ERt8MGkmzWaJ+HCD0EBtd75givZm9+aI3x0Sy1J08kD37Kr4SRLKHU
YvrL9GG19YxPLOSbATvWJIk/Rq4UtUaQyIwyjzhOn4Isjlkhx9Gjj7jgIS5i5n0xrj9ImCDA6ReA
iaUDUkevtggjmEtsyXIf7IzB7H2YkfDmVhDSk6a3ld0Hc0TuJl4grugLgqcIGovbjAhDggEnvfb0
ZjbdFw+v2WLFqympUfjLp/TTIt5iQ3yJihQaCAjWTbkwOvdWkIyiu8eCys01EiWzc4fSM4wyPBtn
S7JvLQNFR9g7HZDFpfHzY45OmSRNYgAzfEwWO7xrp3PuSfFSw/iGbBWitcM47DWW8dSm5wXVB9Hr
0qgoe/dbaQ3XgPp2y2jfQY/exch8Br6JgwprB0jmsHy2y+LiSVZV+8F+hmD8cZje/ZiotyM+TjYc
yNzzvmr2R9d1GOVMBNUQCUL3kdUieaKNO9ADKKJim6PYT/LrFNeoHNXggyCYILG6oMU2MFPFgYeZ
A5wOKGBJIBB30SQsufC6x1gjKdhkFt1D+uijoBYN+jcRhe1h4SsEtaDn4zvHJny8hpy5YDra+vqd
XKOiHABVIhQNLySXBOr3dRhabePo4O01wwD9bjP9duBl1t4jiKxkB3NjO/hRjYyQ/zHr2ve+qN4l
psQukoexrMSGlUoo9Xia5FM8+R7OQV6QJTmzc+0z4vIwXzp7gULxl5UXj3ax2qdmba1NwbxzlEIG
RmPe6Z32sVsEWWJER7cjysDiUxFiU8FSgM4Y32zRx5gjRgkG1seZ1X3QF/ULg+adWa9P8Pe9AHS3
/J1ElvrBNEJMwO8hCcYGnP8a8bTosb7R0BNBVqBmbuY/m5P4UqW5v/eBv5jOqU7xTI5N90NMAHrj
WXeZDcQA0U4oFvEj8bhpY0/Zo2uTPgVmASzvxVlQehzX53lOnqJkOSV9fd93xb5t7+3M+FJxCeEY
BW7zVx2z2Ji0x85eeby02zmpwdusLl6V5X4Fb8+Ly4Q2gsaYRW8oS39cjUFszHU4DGnznsZui/Qm
/kWYTe9t7aPnL8fa1u/GAdOJNoH7VoVcrt04X611fDL4tczQwt0r0GPrg7euL401p0fxBcckM2eC
yKo0cNOx2PcFTwzEb/zXbCjMEBGQTf+6uu5Xp0CQhFusi+J96Pyv5jB8K8tvUwczvyTBgQT5R9JI
Tw2m2oWD6TZfNl/r9yjOPuR29VKO2KQSscT/snS/+TzPB2DMX0om2BJviuANwLmN2VdvedpClXM/
lAkpIisnUDCfLJgduVF/sBGNaDv91RXdB0DY+3gmVVx54ZM3r0SWx/Y987InP/o0WcOD0Wm3MWzt
AeOYGqmLL62rYRI77IGMQDiJYiDtY4NQBC4xW0M0r1ryWK/Jl6zvfhTRvdm1QJlqvD2i3gOmOCOH
Gz+EAsCCZt65o/1ui6JDW0sGqwzzfhyRpyGHRhSJmXZc73o3OYc9opXdMY4+t3OEOHe/PGkhS0FX
B4GWPK/J4f8Aff8JoM91TJB0/x7PFyA82b59r37H813O+dtASTf+pVsm0gq2ifeF4eEg8AvO5/9L
B73rglZCyAPI2y84nyUwUDIdhzN1XzrV/Gag5PwL6J3he0D5IOSDxvvfGCjxNf5wMGAG7bmEj1ye
JRsE9B9oPr0goBNqK09wG6NkGAETmTqSlPav2mVbPRM3SheQMptJ1dVR/9++OUQGH/4bVtvyU66f
p5qqqAR4FMOLpn00+Y9MvCH6kGp7ike3h7NEwjVTydyu62bilCwA1EZMa+glZVGjj8v8XB1EkCFD
71xuVkfl8vzrob993PWY625VmxE02rTD9AVHIITcfv2ZP/7qpCThrrtV7Y9jLt+s05ihF/6coEX1
9/cqRfeqpwhYaXl/ql08bbuwBDGz4tWnWzKrDb2etL3aqgrX6f5HO6tsXOvkSSujjIBwdFJnq005
Hidn8aLq1wNVUxXXIy+Hyz/72x/4p91/bIvKytt3mXMnFZIHR69P109SNdNHFRD8zh5wH+lME69b
gvl/q8ylv2pqmwHPl8QnyhgXEbrB1J3N6nfu5ae8/op//KiqWarf32PA3cJ6ruH2gk+AegfoABFh
IBxEaVlGuMkOnSOeWvUQVkUdB62oMaOXB6ptqnY5Tz3SBgbVzNfEvXpOF7VN7S5gozRmDNtXnosd
q0dsoQemqP7m9Thjsh6dwZ32asf14VfNy4fKL8gUbRbavVKSAurk8EpZfytLJQRXTySPyI8M5yVq
pTeeRIZlsrgCxSypRwSDvAoSieRxq5yggqr2KJ5UUQNBPy7KbQ9Wd5N50qdSFkPHLF/n19+KcEiO
ZFR3aruCJqkaC6aDQU7ygNRXdQ5r529j9WvbbCv4uU75RSFBVKGQCqqm4AtCYhhUE4/413WpPRwa
uHNeBLjdL63jbEt9RaSpKL0kHg8yTK4wGwrNEbnSjfy3qpk8zTaoJig8zTarcvYq/F2hqkotTWGQ
7OLRiXybNb1+py4H30L+hKp69hCRUikKUAwArkBRuEbxoBFwd9PUOaYWqOTd9eu7InXJS8I1deSz
q5A5CsmjmqpQDvKqhhL+nScRTgoX07u19CNf8XwmM9NKCUQLLtfSoZ/DXVAgEFVTf00ftOU4W9iF
S+iRghyl6IEjAbA0u3kihHFBNUSJtJO3Uc7Z1hkOBXlmuGdvbdygTmpts0BGWoPL9xJwlbhBPKEV
pjY/QZPyN7G0NhhCHNjV91S/0PW3CvdIZJTnPFzp5LO8+FRjXYrfmWzmEriypJUWtAQuNgg1AbsO
o5PCkUm1Nn9uov1krQgGVeNB4cnUPlWzYJ4ZVi59HPT2rEmnS1XzZ9TMWRMBXGxirdsJc/juIfWI
k2kMFsvMtAZQqKyqdrmmH4hM1ntl/66BDsOac0RTU7nDq5rXFYRY2+hWaWoJaQKP3iTRTYU+gRpf
ncmDo+c2pdJNPfqsNPIWKZSnatemt+I8i7fru9o0DNEXb5xZz1bM+zautLP38oKUcLTeXR3uY6DI
5DmrI+opr7WV09//ulgPQB8X+6s968hMGLNWb69XeLlM5UrqSCtR4qDGCRZolGEuer1K1VTXW1t1
A05u3M9eGx5QV1lIAwPYVleuLveCsbyomKkNVUOwxJ2MowLpDDPucYNBbv6351U9HVXW+axZ5PS5
k4P/5Q2WD7A/YPUSm+Jw3WRZxT3UE3sP7vgn0FShTVUR4f4euDbIJfWrVBJ91ejjo9I9nCRoSGGp
LlqIBFDQW5XDuA3bBeTfmO4u6C6FulSF7iG4qDUNyTaSbAhnMl2vjb7euvKZV5i2ws3wkSgQPmhr
0FJqW1guX92qT/fGwIRfFSzgwEBUyC5OcYFB0mqTfZIGugrfqmouHIJ8U5KgOLF8EBNpIrf0nABL
bQRCi2LmcZBqi74sxhn+uK/Pxe43GJ56wC9tq+nDoPRBd8eAjx1wgD8f8Fb+kKpYFzLqoARAlxuN
bwfR6grWOBKndAHJajqLfcDM5GWAKMrbd4VWXZs9nsc7vGuGHRGcDfrB4qyKKBKvqD1iqCUxqKy7
fhauAuz82qaarIqJhKqqOlCdcm2qbWYaxQdjcW5Uy2KEJjMgP+ZSVVt/+5xL1SPwjQzccsSXRtu3
XXNrSM3VWZogG92MX273VBnOuB1A5m9JlZpbvFNIjdpEv6eyyLZGzXOWy6kk9tNMjERJr2HJjZeq
2k+n8oBRRgqkonU2pYRGTRLv1EYa31JV1UZVoF3NJFIWGnpKDBoS5Hs9RzXHJ3MAF3o9U21VzcWR
Y1ZmECKsO6dmaiLbZBQYen99UhxinmIkNo5vTFAIZMo9lZrPqCr0TqavcmMqa6qZKQTytf2Pu1Gy
4u+oI9VJqGAyR75+pjr92rzs/uOvpddzbD+tDv1QX76BOu+3b3k58PIZboPqbxR6BhgOCVwk/s0w
LRV8VTs0rHEbhfAJ1DZVDHLvtbl6wC7Uwap2PVc1h7WJz7kNdpSjLCAwQJtlVccMBtKB/CjNksOt
ql62Xj/n+qcYEfUgynG1V3vV31On/NPBv33idfcfX1Gd/Nvnyy+lts0JPYWXgFdl8BHytVUFYJJ/
bqL9TlZ8nmzCrxxiyAGtkZOva2HZ2HOE9vJdbdJxEQRcKKdm10P+aKod/3YbTigI5Q7gUNRxppov
/PFZl7/yj/sHzEcDQCHWz2/860LVd1dXgZkGndT16tXNULtbM/17z/VwdaAtIvs0NqBUJrBGCYEX
+cGqUDdv0np+ctTZi72WOR/quuw2Yz4AqFOTvGIcSWQW8E8k3tqWkzZXTflU+1pcNralCKFMkF/+
8yBTnnn5SPUhqq1Ov2xUbX1BCVCU62byXA3tVHxLyAnC1Zygyvc5GDFds3s4KBhue20a7Sy7RXWx
qV03sNB7ZXIrh72ZiN8HMXdbdwFzM1p4EQ2i1emv5GRN4pEGNZckXc+diLFNCbwW/OqCusUuHHzr
7K86bgmyFjcF8nmyZpEKOLDUP4IfpGuU8ydfzapSKLfEmw3gRTmCMIF2Iwz6f/B2jDiIfzbnuMyZ
ciWSMhLJQm1E1BuGh9HB9XDFMyn7dp+jNoqNTeydkfZaDiNKS+dZFgMq5cQoQyhcKP2mctWiakCA
TrCDxAHHE2gdspjcEBw/1JZdVNnflBH5KNdB10Jtc5ghbE1BGHfyQNRoK6pTFfFNBooVzK2GjL1o
0s9r63m7Qg3HnhyJVdFh0wNS4BXBHS5L3QlbzqvUjVE1VagdOan2oB/DEmNQZzpfCiOPj90Kc0H1
jb3qmVcZfphk/5yqqtqql8n9YqX+fpni8ezj7MqkOeF6I/Qo/jxYyN5anab2qJpN5s7kx6haJIuv
BYo3vzfVDrUtaYDcaf5sbyH7gjCWIsdOSn7Ox2k5UNuuO1RtlrfKn32f3ASzefX7qtq1GOUzoH5z
tU01eyGDPtf2pQZHIUbFYJ9dVgvyA9UOdbI6L4nc+96xxF4hcQc5sDI3LC+IY9XU1BAZq8Wewvg2
Qg6810PjpLSQSFh8NN7laKoOys3kkCQgnCSamog2wOpZYqw9qdWM2TDAa1SkWPVKNDYLjDiYJEJ7
lIBtVaDdEbgSx+0qSHckId6qGBTkGwm47ShR4KrnaRQ0/NIzy+4IsZR5VyNJgvKot5xzYOUoo0xn
U+LSUd6G2vWrOShI+rWtauoYdbRq1hLZ/n/B2v8kWCscYRBe/ffR2pu3EpXA32O1P0+5cq9tz3dd
W/dshFAM6Vj9K1hLHNe2DNxgLE9Ylk1E9if32tLhXvPPdSB/o5xs8h0glPXxf/+XKYO1OpRs3TBh
ZvOw/2+Ctcju/GkLzx8wdbL4wrFNzyBA/D+51w2EmjyNZudGhOHJlAwQMhL6rdtP83n11gBchIOI
RX0Qy9Dg1i5fS0ut3ly5cBtcLwapw5jUOUl+UtvUW6tq6q29NiujQNOmtY9qZxl+RbmjPqkOS/Vf
qmbKnqyVdBgG7uvm6z61jSgQXeZ1N95j2aGGedMqDk4sF4So6exwzdkVWoIbWSX2+EqNksCjuo9M
z3rU8SS9R/XEqo8oFf8H2MtudZr6SAqSOV6hv5TRPB8FvCHlc5xLKhEgvXcEepqDK8bYukUp4YjT
gbVdC1s/q4KMU0nePX8VCN5uLuwDXRKY6oipEvfRDcu91nvQatVgLEdoNUz/0QTR9XXtIkDM6/xA
fjfd2JJMlcOqwvq1Pwt4VrUj9SLkulQVueRElR5i1xYMrVxStVxJ2krl8K0KbZWcLlW1ZdeEStqu
gn++DVnJXWYL6muoQk0Wrk2+R7/v9Onp304HexARaHX1xxI1jmODLria+JD0R/c+b05egGxgvAPj
Z8F49OC5OTL+oQodjK+o0vGI1gtivgXI61WS5VZYc7Okz1WSSLfq+0RGtxxJsWOkU4NkGEI3MBqk
RcFk5zuMnIH4AJU6eH53q6cTiJzC3E8uRL75IZK0Pl8S/EyRjhiyAqUwK7iTejc2G0Aq5wRmoJAU
QWJ++tlStMHGL3cl2rGQldEQrBvxza+821SGQnEl+1kY8FiOSLjj48qmpCLQ7Q3xXapii5E0YVCF
4pKoWrUwqxD5cwj70ZU0SIe3KlljRp5GwL0m0Qtkde/FIVrYLk+mD5/Sl8TKVFIsF0nNnCTtMqsg
YGo6AdxYkjJ7w3/3EccK0iTKQTGwZGcdKY+uFadTHWl1P+buC8m+pNPN45ha2A/owxOIBaSxJEEU
g96/tE5SRiV5tBLugMY5oP7GwVZggNy2VTPnApjwtgjbidkrt8NZPOIzjZw6q9uAG2291+v6+Y9r
V0SZCAe+Qx+2cF8nABRq/qLGdlVT76at1qKqKvEmIOxsWPZBIUm2+Dt+J0Ua77Xi1pE0XKP3SKjj
nijlSzAKaoiphJK4u0oKby7JvLGk9TqYeSA0VL84c7rwiLlIxrTjR+aAC7KmEINjGMJZlhzbagbk
H8LUk0xDNdF0MNwgPXG6riccxT42JBHZI3EgH3IM0SVN2ZOE5XAJWXQNptgkadzivmRPzBgKWN2E
hyzL0IJcsj172ayLWewWuNGF5G2rCa8hidPaHH2LFh7QSpKqc0mvHrH6yfBj2XZ2UiIi0NmHHpMX
IeNmpizU5FvV1DaPhMAOUfa/1NvvqVip4nsD5yiAC0vMJ5OcbWiTQkm6EWSHJIvrkjbutRDIL19J
ksob2OWqD1KbcLrpN5YES47523VWkkmiOoEMKy1gGsJaOLqNjTqpjASpZ+FStYg7I1A1Hn0ZQYLo
/tUvATMjkEquwn9cwDufBgPPF0xCJ2vbS069Idn1KTT7WPLtDcm8z4iCJab36Iva2KlbKc2gJVt/
krz9BQK/gxY5KjgJepT0L7G/JZgDpEP2v6qTK2P9ZgbgeemXPQlDDKVegNsm5VEXtXbIoulJI3aO
wUlJjKi+Syr4JXUyWPBiMdBmSrAEZDWyLaSKaNvOsNfttL3VDGc6OGEyEBFiXaJqZkqI1UXDDUAz
XssVoWvAnzhkSMcd1cTZ9HujV8jzxHUdLPJP9YjZnhED+bFkrHaqBAnUKdazm3pfyRSYyrXOqVx5
qaoqVPboUjO6FK0gus2WhRIeRqBwY5WJtcyQmIZVnTCp/ykJsggkQYbJqXeVBsqn6G10N8o+AvVE
NzM3AwCwAhX3SJLE+zBOz40eAI7zz7pODxvxFO2trMDQYdg2vQnAx/Oeyqk9Qm82Dspdyky76uRC
AwfKzFigti1ODaAfYzusw+jnEcFfDkK3T26p46/RjL5gaYWFF67aD2U+uafEye9G0EHHCRbMedBG
VlTExlB3CeGUIRwcmjZaRxnKC4YLBNSKDg1H3aS1Md74jb9p5l3mG4hMYtjuRFDwA/X7FK3+85dS
zZiJ0MEEc2rBge5XROCi4XleZE9s3ffJGB0HPFOLTd+bOSTiLWJPQLpkUXo1qnt1+WmQLk8qk6vS
kqpQeUivLtKTDUPNhU4FAk1OhQA60i2AHMp/tPOEV1Y93Roiof/qoyAzDAnME89pheTS7I5vRgxy
atCQyMvH1ySq3tA6rg/m1GbBpA0msDD9MFsCsr37oah9cRCTqW+7xT0nYb0LMWXK7Rj1XmdIg2x6
XTJA0ggE3LZaTRgSqVvP51KQnTrA/kfHxm5ei9F5ycKZBJqGOr0XLxgs17AXeT14GTfrktz1IWIf
Bgovg2cZByDIbYBR6Cecdm77aSVoawI4X8z3znDuqwW0FYaUu3n08M8WyfqpRUpyE8GDMNcU44YW
mOOIrkKSf3L7ubgvmOOZi7YpkzzbYPiIBNrq3neZfqsn1bgHCCWD9JiSpajhM38CwpUhzVsWR/TD
8NuddVyHvOaYoz25z90eNW98ntGZkuPAW111UaDVjX1CSxwRx2YnSMb0xmMTOx+LckF2e+PGRf0Q
JlO3sXs5+mAEv1lHAsQhMQ1k4sAjhhkKCNlIYGaayNZaxUsC1wtXo2ndzxDmPnWMSd6ovzsWRsx+
rv3V67CIxhytxzZ1QME5y2YNmf3NzneAoQAL/P5F4OO66YcxOoCT3/QlCsSpNOlG18bZFWuy+3/s
ncly41iapV+lrdaNMkwXF1jUhgBBUtQ8uNy1gUkud8zTxYyn7w/MyFJEWlZadfe2wizcNFAkCAJ3
+P9zvoPP8RBjlmpdIz7PzSkCokNmtYNUUi/f5s76viyT8TAipvQbE5Gk2+wIK4nPy/zWihq3vFAn
b0k3WXlXo76WyJWs6oT1jdPrRe9uLa7sPkMjKMGn1yWGC+veKYfsMU+R0xJV08A5kCfLXXB5Ch3N
NwI12rswD4jWdkDmRSwcQk0gpFz6+MVs8YZxERR+VxGA0LvZCSNzWNmjiUDescJitpHBSvbsSfUD
xGCYphlTXpbssY2jK4OWEJSJXgS2RsYikObQS/Rvk8A3ljmPSGLLo127P3KsW5AV7Nsq8awdgBkT
ih1GnC0UE+zn4LQBEYfowRdjp1tEeiIm/FG4043mcaTj8xA/UBA4Jw5mFkY6QVtRQUBfkhcbfGrR
dPpxZRNKkF9931tGjkUBKao98fB5zuxApN2b5P8Jc5W/KLAUqO3WTL7Qe8Fhu2bXvShYknYN2VeQ
Ka0JOzCAgodlY0rKpYKHZIrdLLzPLlYMhNDFN+lmfgBMrx80fXaCejrOkXM3EkzFXTxMNKvxHWpI
mHvZpodmwJA7kDYTGeJAiTHZ6ZFcgiSO7uMJ+yVhaVM5PgH8/9S05tCAJgU664ZWQfSIV7/Gc/UR
JwOHPbnEha8aukk+GGw3yUctZ30nx+GHoZOra/TO+9iO+4ntcugaw3eFfhEHsIC4WSEDj6EFUeBK
lqY8GVj1dhf4CZp0rOEX+sk447ewmTbYYokmisLLA77+uTzo69vq8pcXYsjlh//w6//Hn5WpuvG0
Jp2XxO83gUm8VXatbcY1LvqTy/eXf9LtN1/fThf1yuV7Z5O00ES/UVubKd+EM5evegcJTIwWRqGJ
QUGEGWx7wOWfcnvU10O/fnb5yrkIe/7LX389DWTtP55weco3gc/XE1Fcjk8LOqDLj74e+KcX+Hoe
6mRsHteLyuhyaJdf1ZsIKUKNtG6yJAwFr189IiQCaUBOho75+j/7SF99p8tXX//8qTP0zx4jR9JC
Kq3/AZao/ltL6utvv17zT22ur19fOlRfj6mGJoN/etla/NMjGzwrhblZzX886PKnhav3EEuzh8be
avD1JO+NTX4GDxex6ybI+frH2WRvl2/bi4htk7Oll7XWeJH5fP3+b9//899h3/rjWS6PzzdpXQ/G
YqKZGbEm5+gcfZeOem34l61wgYxturt8udqSTcWMa2jeWgRikyxcvvr6J43NP/9MB71RbAyOr0dc
vqo2VoezUTvyv/7B5e//2c+4Y+gsfT3912N0ECLERmIY36giyZbalgAa0RyII0MDe+R/Spj/nRKm
S2nvX1Uwg1/F+/Sufv25hvm3v/mjhCkFclPPokDoCH3TlJr/WcLkV9KVTNWOZ9j8AiXoHxVMy/t3
1+IH7PhsDFmWwR/9vYLp/rttGwarfkeYrrUpUf+Oz/wLBvQLC/q/qqG8r9Oq7/7j32wp/yo3tQEh
OIbh2rrhei6H9w8FzBwUT8bM3B7HvHYCl37naoxt6DouTXVCFFMccmTwLBifdpf+lzY6e3qBmFXG
aQ5KWOsQFdnVIpKO/UyDUJERZlcbA86JXLZnsk6KXaiD4sWS2cfnsUr2uosDu8lHEx+J2ZPJAn8h
T66HjtWIFr+5TtOxQe0dHMHOcE5dhAYWLOvAaJN33XPcQye3uO+lPKWN6QOqEefcCdh32gS3uhsj
vv6V1+V6sDuRhWQBcoMzpo5V992exW3d8LYMi4V+8YYAy8VkPxzmue3xeqAk9BL5bbH0mJyQ6NZl
47+nDJXvlanLfaRg18JVIn5DHNjViifcBGfgUNNOG7DEjFGynp0lPlSrjQUrbW+UIaL94no7t6QL
PegrNYu+De0uvzfj+A0OAwyHFDNA7l6Dc1RXFITwSy/PQ01NSSPWBO0VeboANcldyGhXzq3KsDfo
P1bgym5Ve/5qiqdpMps9zf78KYrlj7QJCb+wFD6xCczgXtnGr7WS0+aduzUK0yBg1QP2OXSBWS5M
W136NpAGE2smMVFqW4kas7+kpAQ50770+iaklUdSXR9yDf3Op7r2rUbMO5X1T03cWDvH4LMPdbOH
Ex0XwTpvJsg1ZoEHYdmNgXjg/q6iEudvYj6okVSzfICo4eWQ84ZkZPStd+Fdkpu3hE5OASzk3/Tv
gkJeraNuxXDMy5shpXxiE2cV4SCWndP6nVrOAn9f6GXtp7HB+EWLYSd3aKyKrLxPeCHHYi1FXtoN
dVWMTKb5wEhMRVleR+NwY0Qe1rS5ehoBEfhppLs+LT6fDCeMIHk17gAEnXI3fjDd8rpeSADQP1RT
3jdtfjXTP0NsQVx6lvGhkLf15jnRaWmc20ZD0JOfCssiyiZnMwBdU9b10wAcX7pV8S0fI5+lH450
v7ES6kUwXoJSasdBJ74pTSu/ie6Yt+5mK9pHkj1MHvHOx4GQW4F1DObVrkEIG5YYEnbEjTS7QY9h
sxdHTN7NviRGkUCthp5BXLOlI1a6GedjPU126LTyODSEa3vaNJ+I4gjisqZaO1vVARFfg3uFALqG
uOs0i5+J05lJlmALmOjl78x9JCnm3E1uu6894y6ytas+joAhK+lAt3waVDfd0RnAK+Ic5No8OdrS
PxIwTcgHCRWYKb9ZDeXlKf1tmEEE2+RUTOIYuauLpq1v7zrHO2bL00KBZF/M8CjIu3umACwLR+2L
PPJrkFEU6Zpph1uw9rsyuyaxR+5jCwVFVrIfBVtGxA0N8i5nqMnVmJ6aD1WI6F7cki0HytHSbiWD
TohPmR52ugIrYHcIgO51mVgZ4AN8pHZNdiFF5FHCWR0Wk8rqVVdZviGVAqGCp9qmFLqfnPahRX9w
ba0zq/cew2vbL7jJrErtKzzPlGliQPwLo9NYPLqtZx9Luv16vnRhlFsTBrB+De0Eksq4eiFI9Kkd
aghMyVOdtNQpk+oJbHW7y6ARFVlkHPqV+NIlMX7iPdFK6tLTU9Rlx3GhREGL1oB46hn3siWh0lum
23F5MK3s3MNZ3VlW4vhNGQVupP/M0pGcbZNwX7N6SmO6qKOJ8pWShXN24Juds3k0ThUEIxCbccgu
edgVgPDPjbmW4cQBXNJ5Ljk9JK/m+15bP8ccNkO0hFhlv2UGW1XHYG87CvdgxX1/XIb0gfSI+QCj
Bq1I5DJvSOWcTZM1dDPEgSy/qW3gN415QMU2UzorkJaUpGMe1zo928gqfdi3ns/Vkl+LovCNeElO
hTse6nwSxExNM4MO4yjq3TXw6groegSOtbS639Dct9wsHBYID7RzWlDwjUfzXquEOFdj2vi5Vml+
UrTlOSmgwuQZL6c5MsMkvt72GaANTdU31rzoZ5TOIuBUYOEGS5C0HjGllfXqYXE9WLb0ztSam6NF
9Had6bg1qyXbJ8p2ApyWzt+OQm2Hcjmedv2dyAwq8vYTsMzzkQvtb0dZJfl8hsSBmyrmXgZPPC6t
IMj98mWbOidS7oVHoHvsWM+1TpKZNiTHxSBnVtnmw7wpGUDFjFuktCM7cqW3ryqA0miQKb/1mdDR
7Yy/S4FuuF5aZHHZ97HgpxGV+qKFVKxMmw3sYt8TcwI6yltvii2TOkYFSfcFH+kg58OkrTftrFv/
QzD/bxHMCWy2WZP91z30m/e0+svy84+/+GP96dDxthxhO5YpHNcS3he+XGJqcrdmOJRy08EPxUr3
7y10+e/gKKSJE0n/Y5X59wWoDfOcMpXA1U4dHb66/L9ZgBp4qsifXOK6On3+x78J25UscvFU2Z7L
XUBH/q8N9F5mutbP2noElyZ2DfwYGLU9AIid+dO4Um/Ds3aKyRbZiRPllD+dqD9Ww39e/Rq8wX94
cTQAgvQX7Fa6gXz5ry9eVwJyne5t0Ag854AN+nMx3ZbkDQP0T3dzS2LJL2P6/33ZzQL28/0xrWKW
6Mb/HuxIjCrlZdX3gfi58g75NgANH3J71LGaCQln+dfvdDON/fUs//WNbp/Cn14xdzwVuXS8yLD1
h/XB2LhA+zjaLWnQZ9/+9WvZ+OX+8eVAHwG9lyZLYjYr5j+c1w4+HV2lVh1jkruuEkcepG3dzT2w
K/JDWtBaebK3yBTaOZSmg4Wq4Y1XTpTAJWMaZeIbWVbrPtMiN+TK9YBI0ISdYGf6q2LANQiVpbKn
D+Eq9ddIjgbya0MPFyqmA9iQkXbEzAe/syZZHasYtbKySvha8BGivI32STbdRVpLpFc24ZI2qAav
QCPE3FWB07rhyH9Bp58SlOgnuzYfqVHZcN43Zz8TuyKHdmc55W1EI4n2rCJcTr3mXpezkphfLLcZ
4RzLp1kW0ROLVjylZpPSWVl1VnJ6TH4h69mkM46OesdCw5VnvVNa2Xi1ywt7P3+qoIvZhbjqHDys
OIqIrKqBB4urKiHJ2Ox/WrV3a0ZEXnmV9UuUw03atG+WOb5g1IY52JGARf/BnCTSKs7smhmS7VQU
5ASQDJNm7yhEgK6He1A4HwOYKN9BY0HZ3W4JMpte5i5r/KZRhJK0fDB4XqtUC2muk9RYg4VxZghM
KAHa/KdRmb9IOsViaPFJYPmF+c1TmXHe+K5b4n1YH2qjPjRTsewx9kV7TtsRtMv3SrtyahbEfb86
wdAgFygM+hDGDLkgJRupfpOQoLI038th+ZWv80viWIGIQRyo+WWZUvSGQDTGCr5ALtdfllW+xM0n
0vX3oWuLYHHdloBk1JJQCMjVZek9NW/RTJ9XUkWsXMjNzvhCTfuXPrH96XtwOzxPac0v+iLulvre
aT2CAzrbADThpw0MCUJRd66TPMaC4aqhpb9WwADzut7bZneNyZnlZ1mAdKTrASiQzg6bgDEoO86a
S1duYgPVsbbZnWYy/WjX2b803KAHg+2HXbK1zEkYNCdjJ7P0d5fzDsqO1C36qNd0KxHUWOQsoiX4
nlkE52Z19+nVLFK1RILhyfOrMufRZOH9Akzf0KzgmjNXiOj0DQyD/UDrciCt7UT+SoSUr48kA+uZ
eVN48oiIGEIFgczsrqoHz1CPNsQMvzCM6zrzYn/UvGJv6bhPCi059YW+Zwlhh1PL9UMTHO1CUdF9
0Imgpr4LfQe05MIfjO3h8kF7LoNOS9vDc+95LgwEZCYNESdjMtWh0WydV+8DI5lu4sZ8WCQ+le3y
rUwW1VFb/zQyTAizWzzEC/iIMe5wi9juY67A+s4F7y7SjAaTSt5BeFpLMsfy03bdzEv1TJ3yFjYI
xYSifzNaJ/Y7SCAbt8pnqaYh3qSPPW7ZSTMonkqAzdMqUN6JfhwHVrvTepam3IzmYAEaCzZYru7T
aiY7c+hu3KZ/0SrFIm/g9F2uPD0neNtFAUAe1Jtp8j6KtC0PWRZBBY6QV213XC23/cpBR37hjTq9
rYV7trVNVvMCoBe7+jyGXuL2oMXWHOSH0vRfpdE/sd6+zdnJrzZ3qrH9YwkLauPAGG+DAvGc6WWU
nONOKFollQqkNzyoxSGd0VsObhW3O27nxR+/AeMz94OYJP3pEgRmC1qQ8ZNldbGi7yhP2+XkEkdF
hCKDWQwYiTyel8L6plrTDnW3oXNYOg+CAk7mcEMmudgt9fKtb9ikUS4haz5aw7ViyL98nvhrl46m
zlL2N4MY0JgWyQAvlTfFPpViGRd2bP/qOwaqceETKVwGfwiWlRk9ug2nIuNDtVfzlyomxmLPO5JH
9ZhYy8HhwPqZH1Ze/ZDaKbWG6TCo6kUzcxUqCsQ7eJWXv59XmN6yfvXM6QVd6Yvyyi7Qojvd4XLG
DSb9OJtfhm3jI9MnnA97BlUuxskG8MZxDtM2xqjyTaXipa32Ywxxz1PWrzpbXkzB1chYdtJn62Gy
iwdDLx9Kr/3trTIYBQQgc7uPbT7RdeZ0dRpBKSMcFcxUC1AHyml0kw62VkIr7m4GnVMB0r7xh+y6
Szit8za4Y1fbNZKoDtnjYRJ51oCccGCoM//4aplvFOwSH9oNyi5l/mJHy9iZpc9FfzcOh3btvy0b
XIPxU/N4a7EL+H7WlhPan7ftlCwtU4xpU7wgsm5X5sVCKW29vEFDwwbSDgn+SS540fRvbZdtbPsG
FTBqO648YuLGAFreQZJfyIy84XIpRmV84B5ynr3elQ/S7m6Y2t8SC3hCTvM8lfbBkWt+DeNlNxCR
ZHgpwuI5KYLeJIBGFR9kIzSo8RjVRERuymTkGuimlRjgtVcw+kAITrhKJ2B97oTeu246RB8NJtNJ
dg/ZUo1YTglNcBWRuIm4xpLGLZSoxcfM8KAqbgpznu7tOrml9XLTQovcbS7IYpv5kp7KWtY/2Bqa
Enq8T8zRZz5CdBJjjXHGJNpsegFJX4a2AEKSZzUChNn7TYjxoVTMAEmpN4FR6bvO5S2Q6FgHiWj2
GqAyX+OOvXLpruPHWl484mIgp+l7RlkNSkVpBthzEUAuUbh0ZzU9r4iOdJnfkawbBwXJbIE7u99V
S9LNgD52lwgkfXLclwamOUl0lN/HHbm5gqdiUv0ETrJvSvs+y0w0cyDTcv6ve5ycxGAeEXeYr6g2
A1eUh2JkWUMUwXnK+uGcUX0TrQjHqjSvVw3TtD2gukhTaJCT+OFILuW2JgRYn823CakbPE2fKLzO
r9U6nEaH8hEAqbuVtMVkTTTGWPsdXAHlmoKY+RHkiF8UqDlcizeVIMcMIfyWYeblz+Nasz+l0+sT
zvsB3mdgRl6ZK5DL7ZIBoNhCNzlo7Sbz69IiiCS2rzqTIxqn/pS11HCofDnQCclDjT7spcj9vNfe
tB5KSqItnI1lPKYoquK2A6mG9Y+B71Eb3ZMiWjLI6By7XSNoo82hzFjA8VZQ76mNHDSs7lEj39hc
2ztrckjQWfNvscbgM87wdxFhkOdLL3/UydU1oPMb9Ksr7DUzuDyWZZR9W3STO2JbUae5089VNlgb
LLVzRwGoSZD804/Pbj/YO9fUAmaHmotIdynPuVeLxZyu7Enbr90no910dsb5OrZWY9/PlOLdaXjO
qM77qYjeqYdCvbkcxKbWHBcIjgvh1us1tIQ36KBp0EJUoa9fkK8OyhBQZN35VuohJkhjAEL6q4ab
DIhjgwplpmffwJjx9KbakW9OCaFXh5pNKPQ2+3mx0kcrkSDn8G1fUU2oAtUbEPa9CNhPzfKnGS1F
Jd69tSHtIl+7Usy9aGBr6pCQVoQ8zbX8iFxbgGQqzQMkYGOdP0fJTUUwOEKyrDgxALMo6KOe+HoU
rEnc6MferB+rAicc1s+fHbfmvm4+05ILIhmTn1D2kBqvciFfT2+QD1EzYsUbZEsf7YmbzcX8ueoj
ODgifFlo1Yzba87dwpDbah7YOYuDv1xRDBQpjDzulwhVm5MF3hxGdHZR27AUW66NqXF25lBV6FrM
6siZsLadhAHYHoFHFkfp9axF94X4jAs+7M6psz2SphuRr8Ueen7qd/O6n2uR0lSI2j0M7o+8Hymn
lik7EOqUyGWAPFNpBKqHv8R2kStEFSiqtXVUKOOOmd7okLmapBfCChxieLMFuy+isFp5oH5GoCjx
kW19Wl013pcp1CETyLmIo0PEFB5mncPqaup/A7ln4TbnH+yKwKGbFQyp1mYtXKqDZg0e+4eYGX0h
E8KdsqBHvcXWB8S6bn4TpgnQCQl6oDakCJmnMs0130oMzlVEulOT5I+N3qPTGKPnHCYP9cIWPNrA
ssXs2jocM8YjCuHQuBgVyzELamFd22n+kVRTxdwG3x7J/FCYUBFt+9apxefAhpXicOEdlDD7vct2
S9nys4zN35W95ldqo/E2NVS/Fvo0LM7OO8xOe3JEl/udnmUUbYfXwhkfZSM7ehKS8xIlp9jFBFaY
gJFUAjhRGhMssexWi4ffQs0R6hSKjvWSvVh6gczWnKYTa9RbURWhWTidD++hDg1zbM8dSwuisMkP
7NlsIqdhTYl8qekMP+sGNhsWl7QzoNHR89BZ0u4A6S201Dz6Red+73MDXqKtPaWNfDQbRFS5VnaH
wlqd3SRjisyIb2IDhjdVeoh6DSTm7OiNIr2xRPQU3RSUQR+pmisfoUESVONVtjG5dYSOUT7yt1tu
Si03BWpfnfjuQ6492dKaE07eaCNs6Vt4uRmjzUgJ9NVzp/59Lrwnx1r6EyurmgKyE+04aw4APskQ
PolrFsLlYZy5r73Ju5vWTZ9FySAZpoWO+YbEQ+ce9rr5LEz7TnPnD0izSyDB1A1FfJtN3nSqILtH
BQrRspk/XIFev0+4z4wOa94Ugd2YsSoEnF0u9x7LGpCJQNqxd+ongDOuDeK4d2Z2cV1/jXie2y1T
09EZHEwJI97vZfW23SaXJ5Bx4HcK+YDQDuO0XWkFFGC6tgeL4Gdem9I4O0ZlQL2aGC39lT2GnmrW
1TCPp1VjrZ+07hLyUZEVE1CBOFauLsAAUHvoqDfQb9RGOhdaJlH40DT03PxcT81NXxQLPOwFVD5r
vrTJg8Ret7i2sJlnPSB88kdlNHtljPkVxPIPqSVIpPY5yY9I8m1WNbtGtO/AmdkXzET3GjaC0+h6
MMv96s5gIltJjaR80Nf2V74spKpwDj1VNfArIIIngE1CutJHp6t+6GipNurqicS1hzrV3hvsnjvW
2VuxvmU6gY84GsxpLHNwuHiPfYKC786okYdbSn3qE7j/qimoFdCZONAuDVd6xkE9EENf14+DYCcb
9XSmzDr/yMhk3bobk7/YDdF7Zv5U2VQOcxSQUUSDwrUDB3n4dUR8sKr0wyi+abOsDitS3S3q6NZ0
KYGlC9cnApx9WaViD8asBgUa2s3wi3j3x7FMnmQVfavI5YEmRxncTci/IzBZ24MVs3TCCMoEJmwq
wMf3wkTp4dRh5O5N6lG7lqb5bkt3Urm7nhvCWouYI+DsXs/KeuhS++bCkVV6TWJaY4RDYYE9szma
wnGPtrCvyaBAqBZnNxpwtyDjY2NVa903WsFRxqgl7ZnsZoK6DzY7lEDmZVgW7YuOFscHobyL5mwN
8260g5guJT0wRmaqSfulYXvXj5UXDCzsdw4ZeIeo0fZOOyKwAwTc4f33B91BHToh16MHUirw1NIe
SMx19VN6jw9/PALfnAnJHX47CRq/7CC3DnTVcLrI9GONJAeXGD+XGGgA82yORl9vCYstIvjpQxQU
ZV4dnbqG8OiChl5SHJrs73LREqjWvppUMEhqSvykYnjLMvdwsRsSp4F5t7kdiKNgdCmS6yJj+bPQ
e6x187GYuu+yQiEAITXzx3K5zaXyGFAGk8WKcwCrvoaJsDHzGhXGhg7TR8oQhiHEzyu7C2AJ7Zx8
Hm/mfp7ZtdFryykJHpdymYBh1vNRsxROTr6ri8Z6HTJ5PbTTFK6aqoDyrxCWcxR52ertLL3RTqPI
HmWslbCQxYPVWta5YhEUbUN9rssrParxImQd9xwarARWJzhRKr9WHJd+q8XiaOGFDJbV+kg69Tx1
zR2qQBlY0da0XZZzgcshNCXSpEZ4N1O5qtMwFSe4l3dFW4vzvJqBHbfToSmZXWnx+2pMKDi1ZwYc
NvbbXO0MXuFPbNOyhF2T5zFhC5g5LPwlllSp05hf29d6LQ/lYLPWTBjZ55UtPJRcIsMcl5WcjO49
i1zLqbNwenEjNWZxrbD/1/O63M3T9Bpl9YomlrZ6sSRXjaexWJaWOrXTZVzMXsbt4D2DSrHTUXUl
GvowRSNaChNlsrIptbbiFSAkZPY5Im1AfZL28aPIuc6IaCmIPWBWKIgbQJsa0gZRJ4N4XRaUbth4
mR/nix1MXuodKklIymZzMZJIhF3lfXMF2ZDC5pxWeYdS283D0iVdgqiGYlFnR5QPiUbVsPOYMWkL
s2LJg4xKG2emCidHcvvkM51d0j5qr0Mio2sOjPGF3AGkFcRzs90a8MfqtgtHtcRON3HlFJrWsX37
6UQ25TpIv15M/bYgFy9OE3R+MVujHw6+lus4YMc9kzmiTigy8Gmjf8VPhTdpMYrfleOMfp5kQygE
y/JoQK7RGVzzXNzzmYrvpxiQ5Q8FR6Y0G2a/hphVhc48X1eVUfrrbOb3dqN9VOAH4hy+kt68e0pH
/B+r4shUZFyhUdHAPDbeAfMcQOUOnlVSk2gvsrjcWSNNBVLg5hRh+rIkNyRaH+uOa463wiprmB5S
q7omWhYJ9GoInxbpZzUzvi9eSzDpS73Oe1T5kT8KHbuRbGu/nVmx5ZFLmLiYfcsYPb+T6C68hPKc
4PpzNeeWUAwiJcxKe5bVCHTbmgTk6gTrYWQzMypotsqhEuQRLKC3Mdkn9MUvz6z37nPnLiipW06v
mf+cEDIhLi4f0uV97bzsQBXlxqEJvKVNMZoUH6nmlb4HJASJvgHXWniIdLciIEBfQibbu8lE+M1m
r/fLqX6ZerIPYkU7IDKYJYxhW1ubDhx4545sjreo1zGk1X45ls/ap4iiMxHdeLGKVfpLIhATpGHf
WNP2ocFWSsK2gfdst++o6BeVx9RI2ZJ3IvrAUwFv371lcRV6JDuunkCVnRreLnbcV2u2zk4BlEHi
36h641pzKGO3XVh23O9IuncuNMVcmYCxPYZTaqPDrtvXavzESoLw0ChunTzxRR6zcMcFsq8fZ4f4
081iZ87avhclS0TJnNerKGyc7jpuSHlxB+NZg+xmul0MsZxNRqIZgS6SB1KBTkJBkG3rBN13br1G
5HvYbfvumgtNm0F7YIX6vnkFl2F5zWL3mj7BQ2cw2E3aVZPicllN9T7nS+NPDYmCGEF2aq7fKQy+
prP1vGr284TgPe2RmtNz3OUWzv94M9dxxb93zvpka9UPW/GDXFNnrxv0YBH4XTT4Uo7WPBZNgnie
yTJfhbYnGQl9ufG9byEoN6l3XXIt7Gqr/kmKvMH7ZjxTFv8s+DGMt3ZxOS22uaeryS4xtyl41ozk
+Pz8Fna5AMBPAjvjAiHeV6qQfsH+So9sZpE269jHTCXQ8uRm9KI9Hiz8YQsyuwIqmrAfa8IBnnB0
oZxmE6jxLFXU6sSHuKDwGtbcgjaLkykkV72ZBuq0cEuSxhCNB11X5A+4JXSyLJseauzBUs5vZhYF
bLTvOupLe0B9NihgklW9DOm8OKLXotZkOjeklJM/0MnXVTjfdewjyMZYOiVJPe1tAqD6iRypRFlk
P7FzR4a06fKxpeZMMwlmGJxSDAlFTBXBhsTd61mYaOmHypf5thMM+6mW0grBXJKBsvXJs0UBKGEJ
Rl79ZIyWi1qMit4Sz1mAGqU5mWbThk7Uew8TQerlr2n0PirXutdMbnPhtT8ABmNPU+x23GdNzbze
ptACZ00rOe6wUGwZ93j9XX9C97IjKIia8rax7a2jiHB5GNxWBZiLnSwf3IJkLbK9ZDAn9ZWLccH3
BgR00pDPoxE/qnaggDpOCblzV5cFS9tSIjImUtqE9tBVJCprrbyfs6q+RjvXPDj6abT0b+VkpGGn
dOdKzOlrNrTxlWYUXZgvFtRqPTnX9Oog7zsvop3sY4H2ohDpQRErcCa2IwdStWvbxjyqMn8c5dje
Ou5wqvtCHfA8ZwfbIMli1W7y2npOlvmTtFR6QxT9ESmO6iysxNfm0gsqjRZMxG5+mFdmk65m0o35
IMxos85yzlxZexQA1bMSLzjC4xPK1fiovbYEDRg9pQLlAiekftVu69TLXBhvGc2Z+YgCgNlgdm5j
wZTtDvmtpVEALimq7gtx01puFGgEDgRaI5+FbXXcz6RMC88LU3TvTFK0EXU+vMtAj2IBz9YUPfQC
gV6bpB+XSxeHB1t8Hb3KLm+3FWhC2W/SfheGzULI8q710r0nZbMngnu8xcoYtmXX0w6Mhp3TjG/2
LG+xD1FQ2O5z9iu/LcXnbmYfKjWoK7fN7yFO9m7E00I/y/ysqa0gWpLD5WoYC+/Z246x3pZbbb4C
eqR00dbbiog6YpvVdVBXNT2xhUJoTxpps9m2BejFtOYpG2YzMmfIb7PWcCDhAY6kMK/MzHv3iCbD
Xmbvm8JdjlnOCiCT6Ch1nIUMRFmFfpV6B+mzD4P9ZFFYBD+5UqAr9gw//T4tBoJRFFs1Enu8lVl5
7QZa32piy679zsZpuTKWdIBbsgYOPqR9ZpUr6xMO0mS/Ya6Tduy1CjoP2yf2XqwcIeu4pA+lRmPs
vcSTV6O8Mnrnc+0S78rCbX+BxgcJBjPShzBVDx3eKi5Ucj+dOQ29CKPTgHjVL1gKpDpTRB+P09G2
bOLrWR2jiXSrQFuaF/iK+cnIj3J+MDXuWTRwYhcnHdz4eSHe0mW0BqFmptGZfmVxZYwA+LOEMoXp
6cZdg3aUKFyI3NQagiSL2fUwPx6VNt8LwsUoWEA17/XiV2Ezy8yOGigpuIETmcX3NrPg43jkq9k/
6jyZH1axsJVM7xMqM2G8Zp+VLmmTogxEaGMFmL7fxKhJ2v2W6zfl2zKhyBwnks0zeVMlwboO3g7M
SnYLpwJ3+govPk7b1wpLyN5lM6Vd6WnXkXKXfV821Wu0DtlZKPZ2TewFac6mlUn7Gu4a5rCWsJuh
3RJJaufnRANemAX3LLlTvnDjsIKp+EPW7f20TWiruCM5TWfCy3AoW3j2aYOhSkyX30OPj7OHgoou
4n5kHwFvoPsBo+ZA6f8zatIbDelgQOQTpbeEqPfSo6+Rxiu7wzh6jfv/Q9l57TaORWv6XeaeAHO4
lSiRypIlOd0Qjsw58+nPxzrATLe7UIW5aMNdrrJEcXPvtdafBOGV0ClDaWw6oFtedu1iMOovC1ze
FtDlqcx7iwY7cwD6fKFGHQUy0KqtRmQNNIb2Ks8B02KcT7wp2v2M0bkUlvsiCwCRZquisoiPaVHK
Tibjua/F9TpXALAkr3sTCHO8DS2jWCtOHOZadww38k0fEhNGxbrE+lZZihb4Z6hg9o9pPbenOxrx
GBGl7I/IkRkOIczs9mqhBiuyO7JC9e4y7VnRQWYXvOAmqRUhK3oHPTwb1Y3Hf3mVHUHHt56O6qg3
IsS6mXkYJVhE8HLfkqZlgpckktOzGrE1p5bzYh+9i9FVTkqM2qhm8V6Jx28ZQMRuu3HaysyWHDXO
nrMAsNOSB4ZDoPxr0tk6T+93GBBuaj/3HCjAVEey7AyRwOKbphqciBhvye+Ad4VWhG0SYu7qz9wJ
aaWpBoPSMeuvkHpzW9c4QilsrGUF1mcaU/lgqKugLXWnza1zLzPo1KeBJtzU3UwgZrGJulOs9hgg
TKm5ZOK6yiYio0P6Ib/UzLWUGKfC8CXaDiuot7++wCKstwpRXPIKpsH//VYWWWBSrTYi82FVX5dZ
ffzffwp+yI9+/d2yqSbl+ddvCMVb5JHvB1mBzgLXogZDTRjrZcg8nl8bpU24ViLvLvqFtpmywy0L
zeqU9IoPyOYrDp1Niie/bMFAmayLxRMAeX1OHggKy5WsNYRPfzlE/skKKuHtQZ/yCmsjyzuSf4RU
Sn7PGuMrRjkoSFhpJSliW+9U1P0uDqzpzDWEW7FoWdca1O4QWrbYWSdRRm1uoUYYCU67ZCHocdIG
6AjaL01jH8PVxIDYFoPv83pXiQN9MoUrESdKnFh7oVc3mdbk66goXuIgbpgk9C9RKi3TwSOgUMek
tzfVFHZAiJuJpRz8ClPbMeEekkl8H4q+XYPrk4HYhvEOHy7HCvlE0iKleUm17lDmEdZaBDkXOb2e
TMmURtk6tJRdFXoxlXX8kKZ5hbdbfh8IAfpl8DvB+2Jvxg9CStunJvf2elxcx3g2i5Wbs17FpP3o
PZyTutoxk8rgmxF83ySdthVksr4DKVY3Cry/pSYOc4dFniEOD7GRfzNapEjXkicrT23I1+te83Dn
ne0hWyalJaqSaCem85OuQs+zlCF8mENiut4wCJeBAC75ZBmC4m9KEXS5l4kVqdCtZr1vR+kcugO1
ytRHTmELKlgf9ubaMJT62E5UUH7dHBVRTp1pwviCMZrl1MBqTB+09g5LJ6LxHnHTlkkRV6vwFIiW
SwRhQ0e6zYXxa8zM+AlCBZoMCXqtP2yy2f0BmW23JKsdOYXGLC/rmm6lWzJOXRmLHbbWokxS0h3r
AOiriAl29XSUxALPf1wUnxPpFOsiMB+KApfoaPbnxYr0rEYzDakL8E1F0rImA0jfjjK5UGHdf8tR
v2xzXP0ssDtjyr8jRXvU+vGjDUpoRaG61whWAXuzGQyRYSphmsVk6QlaXrDy2+zGItaO6ogjX1Ml
ldsEk3rVz6YQtpc2hGKPwmOVilJkKyI5HXXu6TZmJsYmS4lqM9J0lYBubSv4qDwqnXHwLLV3NIOw
xJaG3K2a1NzB0w83QS1Y267zrE2p1AGSIy6D5Z9ufEtXdrmY1/QglrzXW29yhlhWDpFXmOtY6ZDx
eCDsUXCoS9U7woeSkehE4tmQPDxmSiVzJ9AeGC4IfPA38h8k5pC2JmndA0lerd0LmvCg9HiLCZTz
pp8O10YFWq+EJryVqqAuhaoUb61VjoQ/GOkdyg6hYUZOARzogJwA5RvJo6FSecKWeuZVjz1tzDJF
QPNooTpfatj2PCKNAC3Ab+WxIap3WQx68iiZZsykAFxYxHCW8Nk6eqznXyqPqCOYhUKak2L/0RvB
lxqK1PuQQSJIIsu8szExkK8L4w69Kl9KuPOdvZgEjzGXmXBDjzIrGIm//jcKJvmoeTkR1eFzm+hQ
znuwdc8SgBZL4RxEmobzQ90fiQrsjk0T9sc+K5R9G4Bjzn/elD3CLSvtwKkM7VBLza6KDFdqdfOx
ic1708OLzKb3BDmH3cYzvCBI8So1/ZdoarQlNujAxz4hSfqgSnxKETmjfVit6jZlto5dpC0MuYRR
cPgBXjmuw6rSGFMTolnmYKOVKI0HmbqEwUiMnUmTvgnjtBdFKT9HetQ7U3HsMW5ziJI3zhPvWIj0
feZHWwRByUOqsR2DAKfMXgliTTuCS+ltXS+ujF3cy0Tj1CCCagFTQs3IDoPk2CzzoGIALqyqMNDh
BRjdQSObd0sSlLmFtKPYWdU+ND6CiioneqnuQWu0+FyFodtWfbQdZs4XZkTTouvAkwcl2Xu52S+b
aeuVhr5isE9lRznFIdC8ZmS3uYBs9Yp840/Tixi4xUd53rX9BCNx3AAqu81S+qMK1wZv7mtBSZY9
dFA2dzaRrKv3ZcXRoAclqJ/uTPhvrCGCFRAEZKY8gWKtYFHqCyWvKdgTYkIbw5z2iqbrh4hik6YJ
YbkytjtJ7UnVZQR8MvJoD/K1q6uKPGvPzNcFqW4bNoTBZflpvLGT0A0lJNZp3eN7dRiMcfY1qaGC
GBNVWhLgMaTr9PRDZosjdUgwdXQOEcCiGt1rXSrP/jgg+2coxrY9OUpejltaIdkPH6eJlB2fMcIe
NZJvZ4roHeqgD5YKcWytJeLrSYmS5Qoa3iBhK/EJM2xLwx4HZgJc5LRB6TOdjUkiO2w6mKIUH2sT
M4m+VfdJ2FHnGYaJW7eOeWCI6Ugi4pzp4/6B9vIEKghRVVGehKj4GpPqHkBkZmWNJ70ALB80STkI
EztuUHekkLFruYmP2GXImdW2FTnIXs1QIBqN2XHnBNFiMNiO0WCmW85+RIE6EdBovZ7yAXxkFK1x
GbYZkT+D2u9Uj9ZDNk6NipCyDgBs2kJOtwIJr+z67X6AXrYxx65fRGZe7qnMjv7kdeuW9Qa0Hi8V
MSDHdgwl2Eb6rhqsYdsMBGJJVVc7hdqSnNQQkQMnYqsZQrXqR5h4uf+CHzq0d0bGDo5153FIORoq
SUX74j/LMm0QKVPz8MetjOpoyYK4VOskWmelmThomchR9SBXNbq/bU0Eg2VRXWqFDrijILDTtmeG
mgWKPQ0DWKwnktDYjCzGbm+QNtIPSbUbav30q3Hkk1xUJG07aKBcI0l9xgUwCDrNgZOqXwSdPO+y
1RIEz2q7TmTjoBnQcZMMiWos0keXogwzXPCPUyoX+3qivRBw912luspYx8MPCha+sezn4Louih4V
30vwCcg2uijrO0tv9mOkNa4aRWctH5mS4PyxVEq13RikYuMc4ifSzs9baYdbibAq5sP/15/9+tLN
P/UmC1oaIeUMq9Nas1PdUNxKr10sG8QdNDZTWOpVtFa9Mt38khSF8w9+fSdnwPyZpc0T8Qa91sGs
1uqlaxxNJtjThqmgb0O84QCvL91zD9395tvlhiTGc/ZsvnYf1h4hmBo8SchqGfziUGerj7QL6qVk
IRBTfDHHg/emkMPWX+rSwUCJ/WYeq5Bup67J8SKmrVsXTuSKbuJkK/2DPzjlVyTAF2j0Ev0G0sJH
+RLWx+nFiLCsWUKy086ZtUASW92NfbieDgIZ3O4j4a15xJB7MZ1SImJvQITiu7GRycRcKtf4nUB7
NbeRMWKxY5exnX0WN+KtrPJgFCcMtfSL/6jiIFa+d8WBDQEllMI5ApSZ7aR6hX0SqqeWgIRo0R5g
Rqf+grE1y8wynbCgY0jW0Z5AQagw8kP5nouL1k2Tg2ncBOGDS4ect1bu2BpC7WHG1H+WG4glDVDk
G3YNw1GFplUti23hlPEtvVJ1q9lmlFYidEX2jgsaknaTPUaPwitUAkZJyB5WudNqK+VRfU/knSwu
COebgq/moNytbcRSdVvy4ghABkxcdLtyD78NR5rotXtLiai9BLZ55uLGpfqBsuqpGLbdc3BrH6V1
pSyh2h4EZtLTYrxyqkEhcug4pRV0ke5IlmVBOD0sjEV2F3OsoxbCLRLI+F0M3QrfMa85Tqe6t6P9
LH+FQ4kiAYMTbYkNSr2drlifAI2vAXuEaAW6tTMCUi4X4zbbp4/SSbtl/VLVL63sIivzDirudouu
xTF+bV3Fi3GTRyzhnUggLWFDefmMjTBmRsyGo6WwT3fmgcExjeQt2iTDvAJ8Oo7R9Z8A7Iiv/qoO
5YtwGbYJDH0n3RB5ubtDnFwFh5SLecLACUIN0+QPgoDDt8pm9neUPgfG/Qti2pA5nCrOuFfkEE9s
wCmZtMTZhU6PKhuciEP1aG0CyNf1kjDjFIeaTXQ3xWVLJ0seKkNmHlW7vZXr7EgfDpeATFNxGzwm
M6/a5o7UQCyVXe/lRbT1r8NdcKKj5oQb415lZy3c6L7t+faTdJHP3obaNEb6+tQ0i/ir2qVLtkFM
lOfZ6tpXOXcW9Utt58/VzmMM+NSuVVt4CJELwmNbNG4QrGGTBMfhLdlWB+NcOG8kq9Z7xSlWsHJL
myjwp/gVQcjVuMBxyZ9xhmYWjct1jH/TKjCXzXf0nWAv1y/rcgEJ8Sgq58aVdgx9+le2MuUdnG8m
1MMAd5h+J9DyjgofDExNN7ta71q8LF/zO3kjO6tw1FuzM3voDq70Xr+K8QqglWyNQ7kRWwxyFmjL
l+YzTpVXCbvfD3JP7MppT+l1VvRAxSWazyUwrneFG7OiqOGWMg4Sb+pa/qifozcPmGplONplMhbV
U5HY5pU+cfqW8EhL3HQvXpWLdQmiDWMwbzMxQD7yCdGsR+TqLOp3AYc7h3IjWwET6dtgm5/0535t
vGLFtUOd7xbf9TrwltE71gVji1/OzgA94ZcviChuxYWXu+B0u9Z4SC4Js651JyySO3P7Z1FZxqfZ
gIiiCaWNm7IBIZ6BDfTtE7kIXxcfJFCfT3ichGSb5rGHWqPgObeobmgWSs4aFo0MHWxRWFDzbI3a
M8VfbcMnvygegzfiL4mdrT/oWIdVMy5gJwLGkiCzql3pHMA+dqLY1nftPqy42SymTFrOR9PMfViY
p+IikvCe2x5HVrgTesfQlhCgodfpq3rr3dViqZJLUj1AiByms3DF0W18iO7wuQVGwdgcOTXJ3ofR
RXinuqCxzZJd98M/mocisjtbXDV74Tqcrf10EgBRqRgO1t7XDt5Xby6jPaZSTIBBRG+ciBK127N2
M87Gi3/lSHjBzepT2JOWx5yWpp6BQYoebRm41WO1hQwUwhRdooVeIWZYBi/6t7+DJu4Dvi7kF4lB
f4/JxKIDI3Wlo0VogwOQa21rH57CEgKwqBBlvzKvFd6Q3/g4CNvoVeSWPkgb6VS2b9E+fSK+lqnd
HMnQL5olXRs0mdzmf/LmlLCVjfiush+KvaNu6tL2N+m4jr6t5lGYFhgb9ByZ6mHgvcyyEdvXbJ4s
FXat3b6km7pwgZTgVJBILm4EfGZRfq9GW4EsAwDiTpcgc0jsyVa+3ZBJvjKgZl+UcSGvm0frIIlO
sUMEqRmL0hn2umPxmEgn4Rl5tUvpLp/DLx87VNv8FLuNzp56xmQL7kKLdNqBJ0wRpH5kboM5H3DH
IizvXYPFK/79y2EHzRev2mP2Yj1To0v7Ev81YwkMKLwx54eO631qx7hfyOdYxc5ogs+yaN4tdNCo
e0Rsl9gWbOGiX/3uouNyvEvs2iEfEQGQUx78RfeePcm38RlnMvOd0U+wNXfZMVVX9UvwWIyr+oNH
DpPMZqe8k0W/qdfS1gtsPjCjx58XmuoyrO3wFgcuHjdRT/zLRgZGaxhrcpd4phfKE8HrurkaNlq8
J43UlZwJksZz4+IOZGGNFiz0Tw+P9MGul7q480TbOHTfjegirZdlZkFO9lhDGFwSZPpCajUquJ5m
7GTuQgW8aZWND8kuyXaea9H7L8p94JJab13aE8TEfBiX47r+8DaKsLTCdfsQaa7Qr+s7rhLoFwmU
gaKa8uHtECiOK6KA/cLtT1q71wMHNYa8N75z1na40DAWPoDJa5eW4164jtQbBHo+Vhfc7PL3DM4l
aayL4UwAOpQamLUGzGRcLlc8mJlTOKabNjhBnlhh9TktNlJmB+ISwAr6Q7tLGttEipRt5Qf+voHF
H2qDbjU+DN3OiNcztzJesFeBI+nBWsnW5AXQs4f6hUohyu+6esDNrzZvNJJCe6BgK76qh8a6NpHr
UYa+RtiNXdigoD/J4Z2hYPZQn8JThqZy25cr/9o+xRjAArxo7FEIh2wD82JhXXyIxjLg0H/UsLdA
p7KmK4YZoLt+fsRXY86x5pHAZfDov5mv8oFNIvmKLt0r8diB262U13xfboJtu2te1IcicUYQYTil
VwUXNsxU0EAFkxukdrHC6sJ6bVKHfLYu3eXKcsxOmWEjAQyWJg4b0zX/LF6LAOXGgtYPN1hf+/K1
FXKP7BttV6p+oS0bn9EuIsNK9MXszqEhYVxSMzZr44RtnbhlTHrLnLDd1VfQTu9JEBbTYfrO9/o1
f47MpeeaN5/ya5s9okFdKhiMoM07FJpdcLOQjujLkoeVu8Riu5TSsoKBskzu1HFN9uaTn8do9DAw
13vifSIORTzA8bWN4XUT2fYA4uYV5AhdhHN6RSkzqAvKcdDrCKroO2TP6YuDrUQYscNUkhmltxOf
4K1ca7qOraCg31ngduPWEKaZK05L7aId4NET17z2qFHfWfjCtsOTcxsh+LEZmGevIeaKX+2eDHce
GY4nWHUQ8h/JShO2nkvdYqeXeKdUtrbOt8na3IQHc1+gBTOpgpfGIThROfivPDPJriPSDQmM6jTi
orjq0xa3z1lvG8NgX1XWzUMaw2rTttrRIBB6x1ydOYXqeij4inXMEyEvCY4VF/6rxIZFRRXZCEuy
XWw6yaMn2VP++SK8FsOrmF+6xC6fmToT1UrIGqcPgbsLiNSUZ0N1G9TSMR9a/Dx9yvomA3Zb8slZ
n9wMTtWYMp6GZiMvhEN6G+4mphmvlmFjNxssmLJ/jpjQ3BC0gE5KOJqfKyC/dfkkutxG78GDUtRz
3u0CCj+Z6Ku1KbvBnQc0hzm+VrfpxXcg2Zrsn9tkk+zzt85c+Lvk5h8LWiiLWqmFsPPFIOBBfQef
oRGlYDVXyGSsPYxlfxFDFt+G5+yBty2dxVfxotwYZvCyqKPoEV7Q+nQwkqGz73Kbm0vc6CuzOxqF
5Kv2dhBIZpT95n+yG6fCFkZVczSfEOy+R9+VGwHpbQhj+/D2JmJNj56PGnmRH6wHtIzM9Yp9vyUz
V7PrVfCZRmBY9ENus4Al84yD+oozivXSPjMq4Lxunxl9NOWyQthiy7Z/Uh+El3QtfojjuvAXNY/q
OWY/hPjJR968RcyXPqpvTq2+JLx4mdd2vwk6W1l5H96ufvKrXQSZdyPvBdvYpsjcAtyiF625Edfl
i4Wv6MATyof9DYVe0BbWFh2IAVfC9oa15liX6tLcIXM+mSOWGBjEzU86bVm8HvfBG1V19M3uh7WK
HtrJ+8iAz198dQUsyzVlE/xsTvnmiTwOZZ98as+szofwzXNS1/JsQkitnXGU0Bd+gi1AurAmMrTx
9TXwDmY3fhX2olsilF9hd0l2fL/Qd0AndnBgWQ31KtpgTo4E/ixd581mJonRwxkb6VzMTawJwuAw
z/OP4116fi4lYHmbsQ+gLZpzDsbyNYHLvhzWOHey81BgXeRd8IX81XxIsAP8jm7dB4eAcJXW2Ut2
G1OHrHv94jnDxriyR/FQGJ+gbntlP27xdTGwAl1oyXK68suGl8bHPX4zm0YrVGnLYENF7H3BHKdd
h3sbfZEhl1IZqTAnF8EBeZX4wC7vE3ezYBaJBuaWH/M36OjWfp5vCqA+K+/Bv+Jmggf4U/LFGu6e
KaHHLXxM8RKe2I5kthwkZwvgrvqpftJe6ie2x+BB3CEkOJfr/oneVT1ke2lt7DbxRVwZz/hsr0sI
pbPZz7xZai/U1vfutXdBY56KOwQ1wR7hkW47Sun1+EzDjnNivS/mHEq7XotAfoB9j9aW1fRekYnN
WGYZQwrL7P5mPo/DzrK7o/fRD09Rjbm6o4lOrtJbLmD1u8YxZvTPY4PChyauR8a4EF/mB2g4lv2u
+PbWmuxO6jqlAmjXYun6Dn8xd7TdeCxO7IJwDq3tyJutnOqBvB+HT0DcK6saQPCOxjhYxMyDsscB
QzbmQhyUgFvHuXxGS/ieUZYFq2ElfpamE2O1ROcpsJHPxIVF4RqH4q1+Rk4h03hKF+GOZbCvNR2P
Uqs6BiTo3kq8rQA0s/31XTzoHQrUwrLridwko+KRhryPoOnVjz1unhL35J33oRTu0MrOftvhrz+P
IWGlcVOyVKx4V0uduYoqznE0T54dRgimlCl5FhKlXhuNxnXrtSATOJbxrW/GWxSHIH4R6hJyjjB2
psNC5XaOxah0koz3ExQdUueRh6Gfv0TQbpYtyAYa70mBBlfvVQmroV/GRr++EN54aNVCd2I9SLZD
j0t5o1JQJhXmlNaX9ZXXVre3hNZsF9C5GMLCT1ilhUCn8uuLPt0TQ/AxqlMZYkIwJia8IhkiCcwn
SJaVGxQU5vAekSAyeFbRnsLkYEQ7Tp+iFt2E+OwzsegLn6ijWEL6XBFPK3/KMZ5vWUQzp5sXj+sl
ZQH4r0xbOy/puUjxbPFUG+mIxi+l8A5e48mUsH6LeOw50mX83nwR/TE3olVlF75yuhD6ieNxuBh1
GzsTUgsmMwBnXvGo1k+jCnt1/j40hxK2SP0pRNHNSoprNdQP2D3F7JEqllwYJeoFI9TxaSwExWlU
0WWyvpZG44wvmlsI8lGh8bQ67yGT1Kvh0RwZsraI9ZGOpVJcOfEuHuDOqm/Mx6KdtHXswwbyhune
T/KJ20EBk6sec6Li0xQ6HOC61q7E4cOUNWFreQGKvsD1lGpfZ0ON2z2NsUHK6aYiMnJhYG0ujsGx
EhCdIMYYHa9snU70MX1TZxSzNg5mYg04FFJkWh3DwDJlHCTg5GdZ8sfI0HiF97m3CCFn2L7koR99
mlrtW+0hPgokUs2hTGstoVxoMT1HwH6MyoBuWDKX/+f/Wfz8zrlmtmX8l6GLCXnJ0HRCwyyJF/1h
6KIPiZx1glm5vYo/RG5hU9BxXsheuKnTZpGmpVOp0bZQZA7jarz/+eX/6+8yv7olKaKpgxCpP/xd
jEEbGg2/WleM+28PP2mx9hkdREwxhJmg5FU60y4RrfSfX1ci1Oc/ly3JimGZGuCWKs9v7B8+NiI5
joM8SBVIS0qiGUqxSndCoz+POlr4SYRNn1YHZHgH3YLPCZxMZ5srG9Xqt395K/M1/rwDkmzICsFE
Fu/oxx2QYo3IOYIdXLzmOzsiF6cVha8gN2FFnoKTX4BPzoYwLN8B9Ky7a3PCNoGseeePf1kOP008
TVaDLMFFVUxVk62f70ULPUkW8hCsvMwQVEUc8LOtQDIWbwFaNE8w1b/cCeV3C1BG4mEgMRF1Vf9x
J2IQu6kohMrVM8Z9Rp/eDUWDJ0ml1U4N5E0+fkNqXovCwzAmc2qUqNiCoTjs4D/XyVZJPKJjGKKJ
SGmJ6aTWVzX+kRevkd2iuKqqRxMOCP7hAzET3N6iBQIvcY6gIYIctgrN5vLnm/q7eyorioFEFhNX
WfyxrkdfLTiVfKKIUg5CHXuYhV72f3l4fi3SnyuH/AcyrUT8twxD/vciHlA6j40lV25XaTe8aS5d
aux6g+F3wxNTMII1+uwyFR12DBbf9OZmiLTD7MiJfD256AErKqmLc7/3VExDJXTQpvplNbNnSfGa
lNVhGjHQKPTSEWvvLLbBd16l1frPH5b8H/csVp0i65osWqY0W9j++zosTR0kX1ZoByxKU9/IcSvQ
4TgBtYwp93SqwtRNDWUz4PYkzmNlc00o7KMv9RAcYxxG9OHLt+QvM67u9ey5oPi4FUy9f/ZSs/rL
M/LbvUNRAe5mzzFZ//Xzf+wdSm3puRHydllZy1bC1QbB1XKabaektLvHQOqzpv910HaRwuzShwDH
TGYxu1X/7b387ulR2LhFFUY9xNAfS8CHWCIJ5li5sQZ6YpTxaM9uI2PATKiUS8fXeJ4aTPF1HxiD
JOTPP9+73z6+iqXJqojPm85C/HHv0Jv87xocIBTZlSQzZCalup7Gu9lGEbkDRJLNTx66rBhDkPnm
dPI1MpkrzXYyAzI5ZOzDlzcbokyQ/ZcYI341RszA1T8USYF3T0KXbTXI+8dbF3jv+ETskFEyMI0I
tMFlqZltqP58YdLvP1lTNziNZRWb4n9fWAwHlQUkVm6d77SWEbtOPocKa209YDXTRHCJJ8naJAzO
I5xf/vzqvzsXWWGz45mI4Z7y40xQB4yE1ZQzYZx9egRGE/0Emtr1ZOH4xj3SMgYkffOXa/7drqWK
OCap+PvgZPfDTi4e2qwbk75yp4F7CeHmVTfz1z9f2d9e48eVhRjOohNlwULyO0x65ahm+pfN97dr
kodBUiyeC0Dun2vSivBqkRseilJaKz0QwMguYg0sMC3PLsMvmyA1XGlle0Avc0HUBBgPfzhJyGgr
d2HVHToRfagpkx4+JqBUBhODYAxew8JfNzUM4E5hJbfCeA8KzuZxNozyjYci9N5nwzHTg6Xx5w9u
tur+UScooqiZisneY0HZ/3GmqFrRKgJmQa4POX3RcIwTpp6uZEhQxKHzmBl1ckfdDeSA3Y0vlKAm
BaVvYWX2n98KYYn/fSeGaVGsarJk/Nx0St0QzbFQSrfMvgUfsD0gMssyGgkcd7wMVePtFAwrAmX3
59f9b3UCa9KEWGfopqyYvz6hf2y8li+RRBcnpTtNgW3IPJM1H/YyLzr0aGy6lfe3emhe8f8+YRWu
z9QMhPMaNqs/VqtVh+E0jibqMNXEPwJmNqXsc1FFj3++st++jiqLEjeY3Vydr/wfV6bTwylWZeSu
yexm8mRH6BEzlN5fak3zv2Uv1/OP1/mxqQlKonsQR3IXS4pGsFQbzjddvr4QBmgBUq6CKz4kYb7J
62hg3y5e1GhjlNGNy2fW0LXdWph9tlUlXSnwsSQlENcRldBiCsi6DrPR5Gc4H/Qw2EoVg5vWZ2ak
WgPy+0LMHPxDhRXpMzB6cfdpLRNShedf/RQdmOzR5kfKRitrnwi4dZ4GKSmYIHRSZ+RLy1chwOfE
w+bTBzpzYdPTUKKZ7KFHguUX7UdnitAL4sCnIUYvhqHIW2/YtKdAbf7QwFczX0jNI2pSaQvETT0J
QxtoSNINHePW9IOXnvgGiKu462iDevGL4FvEE8+OPRBsQzOZYU6Ssa407Vlcy9F0pmkuHY8Ja044
76LTkdtEMeQBcwgew2m6+eHpzytF+s3BREFpaGwGIsww7We1lCSToNCm5W6UYgggB/21S7KL0stX
s7LemUYQGznGF+Q8T1YanWsrUDFp6pH67/NQ246ZekW8/qxJBCgFxX0SkldJVxJO6qZa5ESBTWPA
YKfEWlj0H6uOiKIp8NolokRn8MTPiphL3YgvyNpAqdTgkQQ8hmYYgirWe9L3V62xjlPTXuWYkWvn
rdUoAxBJrWNVEjU5R7ao/IMoCZfK0NpBj5YzuqSyukdLcpGb7opkzq8+ozHbKIr0OfqS4wnGET+Y
eKFU8lubSU4xAD2GfOyeB4pFajqjplVZTZAr0Cws5/cpq31s10Z7DXTp89e/6/R9ndcX2Ld23eFQ
IUPnaxJriy+6qwELtpX4VhN46Q3saZL6rMjZBp3FNgmzwxTIZ19TT36MN0RQ3YUpP6B2wXMnCO5B
H7/g5z/tmwBPHs8XHpqsPqit8WlpOtN8s3rKkSOeyQ5Au5WdkcblD/SgrCkPwdVfVshvDgrZwi2V
4ZMGK9P4sZl4Ka6lcjXCjsaGLCeletvgXLrULeaQaaWtw9T6DCGwQ8mooLOI3Pa4HgBBPaV3//Je
5g3yxwaqyAapuqqFl4f1s0VhytJ1fZHmLnYg0NMJLBPCWaiWrkz4cq0udVuI9+SVF/3bYDQfUi5e
6wpmTRCY6irvCtBEU/DJHhj+cohJ/+06FDo0UddlycQV8+feXpHeKAStnrk+kgHmXYUJVRbgBXK5
v/OG6sUjt8umA0jc2sBnKxD6TduK3l8Otdkc+edHhL8t55lpavz3s1dsxtjsvbHFXta84wiQOuj/
SEX85RuCqGMxRMO4yxLIiUq+qWY3jWbWnKvkUJDpEqFo1D+0dJcgJ2AsP5zx+5sOuSdAf0JYIqvx
UrZgznpVY0+6cFa6hGsJGxnHOby1VJJfvFZfINlI/v+bE4X+iPwRUWO2Ics/6rA6bookRlOFQ2t7
bGQL6L16w4Nq0SXVreyzW9KOUH+UCbOY/O3PK++/FTRJJGyQBpbQROpqP07uuCtQN0kRchQTuAm9
kj2M441p3TrUy30vpw+TAHnozy/6mzVF1Y7dtWFQGCn/CUEp6jxv/a5N3DyG8gmXsIjrt0lvMf2I
TpoHTzpDIze8pf9D2pktx61kWfZXyu47sjA4prLKfIh5YnAKkZJeYJRIYZ4d49f3Am92lxQMY3Rb
m2XqSqREBAZ3uJ+z99qRfY+K+vXzw78vAf8cbUI1OG1dE1NMzPnCzA+TIhOETW5GUxLoq7Y8HXDb
BwxSlFZvo8QiYA6+nkkMIMQ50BYd1YmyFbNedZ6rxiAcgW87YXw71Hj5i56ggpTswuHBaG7A+O0I
pGKEVNfu1sdpgg/OpoNFu2ny8acp7bf1T2lSt7aalA+O6T4wcAOPzmuECR8E5ZXdwaUHw6DoZ3GZ
WAmZZ4cKkAp7jnTjTRzDNbBxePj2OjUbQiHaEcsYO0rpPn9+Yz4umDk9iOkGkPNpsjlfdokCsKbi
xCiB+PFu8ZIP2gkkw0IttC/vlzz20qXQ7SvP48dlpVDZkhvqtFjnwGeDwKwpYkjPjjdK0+yGpN0I
Ed+Glnr4/PS0S9fUVCl3GQ5kQf28jMuyqw9DfvbGz8x7q2UPnzPQKLjxqsy/lYpxiIW+Irdg5cAW
EDWzbGXgtGqIBUEUCKTKhAM32s+Kd+3JurBc4hpoKut3h4x3doR/Plq9ovdZFGH7rfABjQRhGGbP
HOAdZCj3TftN88hMJL/sodGuPWrm9KY9H4/T1GebQMJ405wdmxeIdKEcxRvXBC4hMPpRAYG1oNo5
83rebSVMNyJjKGNNJJLM8HlLO6iKU/82wAQ/61pvnAMfvHkH3joaRkCHQW1oeI/7NIZYw5vAD2cM
ewpmml4tcMYhCimabOXV2UMiMJH3E0HmHTomC4GBHjcJPrFkcrSd3lkGSukszQ540ftfB4jnwk4C
+oSJnFIrOLiu+y5rc1e1IBnGXJ1M8f4qcIxyDvsYJEf4g7oeyrceuJ+StxtAXO5c18oXAM/korAN
uPLATYP0w4V13Kk0Q9yUOH/gxgiGayCY6IZO+e5F6OUCc2kNu7RCjVYCRPHMZpdnkEgwTb3izlka
RX33+Ye4OLiIHKB94er2h91oKkoWD36ebPB0IqnitNVYOzm2vLJpu1Bv5Al2Lfa9TOpE5Jw9Rbjd
jKwos2TTGTSd0CY6DcgO5um6bHcsoU4wD9CDc2+kYd4HjX6ovPbQOeO1D/JxpTJV6DXaRA7FT67+
n0NpjFRsxKBZN1oN96Lhl0VfkSPyEqfDV3OyctZ18qMqzeNkhE+dH//vF5yrIHihC0dVzytyDAOr
jQNmsyH2XqfrXaEvSyvvymStf9wkUwRjZqTPQPlePx+1fR1n2pgzY1gxLQYXzv8sKRLUWTYBTBqU
B+asyJCbsLXI15E85ZDnZy0aE72CIh5jeGDnsBmnkKKpfRcK9zmFmaN7hA30yANrDYHT9Wn40mxD
OoNgh08T50NZxrEqB4RfG6PsbHZKJ3dKUbxwKeeZrh8G9eqsf/E66QasO7AXzofOTcJFsi2qX5uh
v1U0coq7uHhpKJuChHRQ1iThjyb5IQC/dAq4qo4VqUUIeoYA5vMHw55GwPl0wI2iySs0g3CSs/ec
2+gAnvwy3mAyxqUD6N8B/ACBsoRaGaL9wiSVy/ouYDXBkuDedeq16nyzHXFK0dbkb72PdSVM203N
ciniBQlqOiDKgV9aV0PZ3ps3puvdDFI/OT3FjIKHQTWKFyHjJ9LWiXDOX9xePRSA6mc1yklRfasc
c1n6Cupa1kuUqilBuqdRKx8MaE2FG07g4bcwp9keOKmxzHXrgMf4oTVAwBTk9QSNAd5CXdHhX3i2
DfDUes5Ctrk89iqK014Fa6kfAh6HWWyGsHa+v//ettLl+1UuSioqQf4jUq+9VcXFe29TYWX+w9t3
vrSvvHoqKaS82cpqlwFbcuJ219HkXEwDopqilctg2JhaU7GB+WFxpSNXO0VV9hL51c8mqLejKk5K
yCpTdkzYZVU+wuK4G0XVsSx150Rr/ox+aAQgzZoAUYI13OHw2uSwyOKJM2UnFspoxXptebicwqzn
rYHucZqLDZtvqRDwwUsVuHVanAS5/yBr+lm2cuU1cGmBoamCbSQGb3faxv05KyZ200ck0bLFldpM
67MHv/d2arTU/PJLXg0vaoFWx0vu3Xy4sseZgh3Pn3uNyXBaNNOsNc7X+7rGqBbYtzejp72Ca/sK
7P/J1oJl6WaPUfG90YyNsRnerMlYZiLcCb6quX3IPePFaeVjVgLUcwq6fsVUqVrXPQIK3ctW1Huw
VLnyMaiS7edj9dLsSk1Ls1jvsx77sO1uoa32pN3nmy5C0WZn27KhvpN2j1Wcbcci3qmdvTICHFqo
NIeMD4eOZNapzWMiUUfYAdaZ4Daxx59RL76mjvo6woKLnC9aOrzEtXplT3Xx9moabUl6Mezpzt++
QnGjsHLqfIOd7lhaXYVo6MmXxV5Vw3ufxVaW9Msh8teDY17NFbqwsObYU+VZ10yXufrPZ4spj9BF
UfJsEZ4y13matV4cGDVrM1+YSvSIs34XjOprkaiv1KlXENvWWecdTb15xJo/i6WDjBn4tKFmN5/f
yUubXT4c2xmDNRg7t7NZN/UqAXCeOznK/Cu4sRWB8V8jk+nSD+wZ+9ODmlFb8k3zaPnuTvT+05VP
cGFfxZ1RXcOx2GA558vAwhahTDOqS+XQPk73pyPwz6+BmMuvwm0fVTV+ylPr0MfOMcRPhs4jj4yv
UT2+Stu/VzLxNQOyrwhcs7Z2ZXReeB1rBqoa1xC8kz5051v4lmR3km9apw376vzNNMtTUvMAhX55
7zTZtWbwpYfFIGZLNzVdZ7t39rDwZHi5Xo8EqgpsfT5qeHgmM8iri8IKHqNg4Iv9leE83eOzNy/9
etU0DDrQQnenGeq3jXsxdn2lehSvcCw/j+gYe7zhtrwhtuta4du+dLd/P9bZ8+YqURwJMRXKXPhY
dehhMNUgdbHD0cKXss8BsDnIGoWxDtTyOBa5jQnH2TuDy6C1FljWTxPRNxX2yqefVxXDVs3FM6D6
lE4+6STglpKReHXSCztb3dZKccISG4DQNyTFWigSe3tfNNXpnXyMRDOl/Qibr3gTmbYZDNaFZgt2
JRq3daBty8xeZnl7O4Svvm4v3TpDSWfvHDzYlFz0Pt/IfFirpbsvqvbopkBflGFdjfVR6cpTDMCn
UbCaYgBN2pu0HbZGg0utbH5FkTy1NZ/Sz459BsEk9cZHM6FTortEGuWYtOehDcIm6cdZ8cPZBjHb
s1y4MF889StRNt/i2tpUIMuUwRjmgLTdftGqhOQYEGlWJX60d8Kly6msBCpJ3HhiZ6EJsiO/XKU9
Smk1fSmQZlFZrMnBkvvRHxJYqBnvEaskySfnCQQvsBbGqANF8sMdIxgnKK2WdeR3CDdlB5sOUFQ3
RARENPFDk7JINFzSycHnJ/yIibqPLBFWgnkMejtYQxZCMk4Fe0YIw1evRGcducY6IxbIUYp7MHp4
dHjqRye7B3W+MArWY7bab0nb3Bgm1LgYv3BLdpAbv7nYg+ywPjmeszed6q0N83u/yu6VWqKl8NA8
CSzt+c/a0Z71BN9iFudPUb+FZTizLXC3NA6ebeBIXoHJG0ixG2wCk58VezcqoVYN4AAjMFdS2U6P
RG+V9+5g7x1rwETKh5zmASDpa/StayOGe+gFhy5svua23y+yZlh/Pl1eHD+abWtMDgaylWlT/dtY
tcq6lIPFhKTX3qKymJGD7m4oSLxAJSQGa9mM7p5TvDIPXlqkUP9g94qYAq3S2WHNYICh4g+4yGj/
aKp7zOKUen52ZSa6+DoyWWFOHVvaiO7ZcQTiIOD1brbpBnfTdA2eKEjwKW5dqik5cjqgm8G9W+k3
IbE4pXZ9pXBpxuelaltcY6qw5xtHt0jLtOhMOgp4OJISxWmD/r1TrANfPiIUYNPnzDx/fGDyXwYh
ileQiAe1ApDsUHxsCOSRsrqLdSK1HGvvpTodLBNYskcQTQc5c5aSu2pHtbfxk+w19+VDE/g7uOJ7
d2iBKZA21ZoVDoWMar5PUIiPgTjtmsWQWyejAQMXM102w9QjTJS5XkErDYbJ6aQOL0Y2brKRwJ3A
nmuufUwDFSH/q17HCHNaDPjkes1sI3woi/vKydGwC0wDqhxfpruZQwbD/9XHCyeynthKxakFtGEA
nxXdV/CWIPeyEvnuKR3ChaljFzBvGHD0FpofUqhpoxuHRSpZBRE4BapQdWrLhR61PlUGMI4aCOHE
I663xdViIFAnt/cNIxVgUhU2d9+C5UcY0fmCSAMpTkXflasBzb9dSB+8g4tDW4NDQe/Rbq1drWKi
TCp/1vR4bNvoaYwL6BvpJBLH8xl6HGDCCn4+Bi+9Ly2DLbqL3o1HdRqjv43BUK3NNIvbDPohPSb9
S2ol+6FT17FGXM3/16HOt2htAW84B/m4CWxIihl84YwaO5jEeSeVK6d1cZVssa9Cl4Icje3cn+el
lnqRl6LivOJNHZCm52fLgPTjad0eacM3zSdeDCc7uOErp3lp1UOVhpIUSy32YWerHqtCVpAlTC89
bV8I6GmK5UXKox24e63g/vLnzy/s5SOaVPKnYNMP1Qbg1Khb4BhuqqjCAFadoMq8aN7wnCfVm+Qd
AtVp+fkh36eO83XWpI+l1ola2T4X/4x1AdWfBIVN1CfBXBBy2KJxxGzpEjSqVrNRWo81bCay4Lrk
0XFOZQzFsSIhGXzG1OojFr6Q9wovqhqzKz7TVLIiDce1OyBtMJUc6gTJI3Zq7okP31Do8jDFjVur
sK35WI1r3yvk3HYYbx2uNLIGqG3vWzi6C8bKPgzhS9G8reea91glGOMkTLjUNTZ5qn/p3fIuU7Jh
5lGJRdC8CGQATdhV4oVOfgK12Q7X8eQ+L2ugSQgACQnL5+w+szkc/2+RA3XCBI73+VW9+NTyzBq0
gmhNo0H986nteo+stMBNN11ZvCXDkwttJPbGLfi6oy6WsllE+B3Ha4XMSw8QPCAKmRR0xYedQd0q
Q1DoVrqBUP0Wjdw+d6xfhkS+pJMGo6+Ke7g/p89P9tLbn84Tind1+uV9df3bzKO6VYwgGfJhzCsk
B1czd9FpTa/+Kjd3kaPdJnl5mtYnnx/30oz323HP98/RKJI2N9UUY3O/dhKescipj52uPVd5e/z8
WO6FCjUpxBYiMbalzApnpXLZOQR6EMq0MbLooe/bbhEiW/epxupVIolxKX6ZhLnRfRrXgxrgZXdg
ZlA31LjRnlfbM7PeGP5rkkM/sqz+NvKNe1iVfeoBODXIs4fc+OpbeLFqASzPM79FaCSXuo4sryd2
r4YxGESAc8zxi2xAmozxI3Mj7F7IU6sg27KmxRaN26TGrU1y2/O7ucRyIpXYJ2x37jHOcSOVCvsN
Dfz1jJ0XBeOctb6SnYjZqLGEUHcmut1vTTLuZE2aHsGQSKmWmdl9a0fREQLHtkeT5hq519GzfEjO
HfBLMk14BUsYE/Hc12EIx0Z/L5JgN62by8p4dlgR9zXPBpEKSz/on4U/EoMlT1HeHIl7KJZ2rOz7
2Fx24GdDJfiljNWwNAO5I2NWHs0qIC0K8ysJvVdeMZcGjTsFUNN4YLSeizqTpKjRXRbU1Qt2V7nx
3IKjkKp4NgtzT8P3WRJRdmWm1y89vC6aDNwQNq3i8+eJ/aVPbiEThJXYRx3gPbJbT19o9byEhBtO
6VDa1IKrQ3djeRGRhql37MMo2vhR+lg1tDULnbZvSmqHHv3KvOIrenvCrdpxQkvEe1i88BIagOpg
s5ZJiwVYM6FBfD4uLjgFBB4LdB460w21yrNx4StDgqYygXnkpSv0UzjcVSrefaUdRcpZkb9VzEJM
fcoAfz1WAsL2XBdh9pBTIfcxIiquXLcNs7DMHknVQ7+F1WlNagFOXPjtRHokT62x8iwDeHwB8VIq
BFAk6hQNrZL7GrbB5vOT+pj4DfoR0YA2LaYcyj/TE/PbjOZag5NK3Ug2vR4tS4rqoNSck8yJsqj0
fqW5XrHIU9Dhqa6dAvgK7OEz7L0+2SAyi9dhzDYAaqUTOFfmoUtCDETbtI6mVYL9oTDr9+ZYeC2T
beEEhyZMXpSkvA9yjNGmwIgsyTip4HjXZn8C/ngb9PLGpPU1az12nrK2n7pVGmRvMuZGQalH5pa+
DaQV2B0/osmcPaE1qH2E8uvKNVUvzKBoI5AKIHCjsXOuxFAjz7coG6XosyuClGL8fs3AtOGpO5Kf
0YhwdfsxD7ddsHM70AN5FI83rgq7oQte1aHUb2mg0d1OIAYZ3pTP2ZSo3rThxR8ZLkPyg3zIbNll
8hY6KtwTkhXdghpHZjFazLBVFhFcVXI7GWwD1HHTCR+YrABUZrm9SWJXkLabsZdyjF2uk5BjBNSF
p84X3JRgB0ANSF9CgaJtJ66p94ZP8eG5Lo0AraGrLNWyQHmqGA+OGT5nyJBmRiO0WVewVnIU5xC7
P+2OKdiKmlffVBeeyWomazcI2Ral9R1i6Zvv+bveh/3kR+bCN/L76X3S2l+Iwfw+LQplYjzXVXXS
muZVp9dH3/y5DXWN7j8/2FDlKWDN33Xt1i0kDfJgD7W+Xfhh9+vGU42jy9vAF1G8plqIJb0qiUxx
7XvikNk+QgRkim1hfhVyMyYTd3RQv2f58PPKs3DpUUCQZqiIVtjUnnfVBpoJSS2NdNNHeQIW0piB
931I/bpfs5/j+oTufSsUQjyn+QufTZxqV5QlFxYtGAQddObm9EY/L/ASd12W6bRAc3NuX5cUT5YN
Yrh1S64NctKNO5TLER/pLIS1fG0UX5j9KZXQ06GMywrxvPqe0WNvujTMNnFDiGSRRRuRwzCzAd0v
jBJ7VY4Z6eCYjyZjYJV6AfDQeuMVObnPgXTWehYdvabUt8YwRQC2LhBCcrlUc9s2vXcDLXNBYNIp
dAgOZW2xZlXDmrCq/n6L/efP/r/8t/zu721C/a//5s8/84LgVT+QZ3/81ylP+d9/T//m//ydP//F
v25Ibsvr/Jf89G+t3/LjS/pWn/+lP34yR//3p1u8yJc//rDM0NUM981bNTy81U0i3z8F5zH9zf/b
b/7H2/tPOQ3F2z//ennlFkAjxvb8U/71729tX//5F22maUX/n78f4d/fnk7hn3+tkrwKXyln/f3j
fvs3by+1/OdfiqP+Q6W5Qa+K8pU1td+6t7+/Yf8DW45FcoSmU7IyJqtMllcy+OdfhvYPFFc0RGiK
Mv8Li2e6zpvpW7r4B9tjVmJIMu2pRGX+9b8/2x938X/u6n9kTXqXh5msp3/N++33PSHgYhNmO80/
g9+q51O13/XqSJh1szFj+DxlCklaifJoXxflLZmJiK+SIFiHAOIPhKhr80aH8pvDQ4yKO5bJwV5v
mqMiydhziqqb22aVHbDnzMuEnaXbZPVWau1NbZbOplJB+LsB8Ui/Xe9/n9Pv53A2vpH6CfbtlCLZ
k3CBz224JdEgbjv2cq1yq+ZUtCGowypTPPJlUS2Q30IVrXHtVztXkivHPt/9/X1wDMCqikCZW3K2
fqiMqNW01MROSJKX0+brknBL9szBMtEhdjWef1tYYCzjEtCxETZXFmUXj89tY1HLIgEp0zT9/LZ+
GbU+LgYhJIKe+s6Y1Opap4HVIyUwJfGN5L9tGXYLNUzrpWPihv782mtnz8/7+Ruc/aRN1Kl9n51/
38omTjBgr9G+A5ur2geK3xRPBhYiqggcth4wOGyHeaN1yHcb4OSkYu2oyyw10OsV1bUy0uVPNPls
GFwa2vg/r4jsA88zCilhWwmL3BxE/jj8yysvFe2sIs2JYzXFcu0gWqFhfy6LrH3HqNvSa9b9qOUL
2qbRsuqt6KnwunlsSX+n+pl3HOkjOnqrUUtWuju7qvp5Ypf6oTBEsCZ51NpHoXCu1Oina/7bmH7/
aNSVVN0g6gOx1XSFfnsmzLLVCa6VzbouX23PJyBFCX4iv6HK6Z1CumNzthnFlSfh42Vna4Px28Q0
Jz7Wrb0gjjpiY5s1Ck2TICjC/ApsL1dqWJeuOi10l9qD6grTmL7/26mpTq0jw4w5Nb93FqPDaVS5
VRN5rJVXhtalq/j7oc6eI5rFfumbSbN2SIWcNQlLqyZ6LSY1PSLWejawmAiD4UpD3Dir/7/fvKnu
gI6Z9oN1PiHDFbecrmNA6zad0GAqEbqpupfUxlZjoQu0RLdE+jU3RdGdpC0icirbDVODCy3Xjlkm
msayixTcX5a+iRNoZ1iRVq3FvOs0NBaHPj6UZg+vqXHbpaeEv2jzop739BtvQKiZVf6vWrPI1onv
qNCDm4/xxWuDHh6oc/jyXmuU76IkDfzzqeR9qjp7bGkA29SzWKahDTx7bElns/RcMnATXcYrrQ/v
DYkBK/A5K0jT95IaV9lB7LZb91QndAIiMdx1WUsOVg8zz2JTWctypiouFQpbmxVOzhprIMfMD1l7
ISme6SDQZ3UFRyox8yNRIxtMQLOyJC531I0Dhsnopq9/hikOCd/pQPR9HSx0inrUHBQ9ev78lNEZ
fByqWO81it5EQfL/s3OO3MQi1y2R67y002XTjPuujN76HD5N3UHhIqR+bIAyd6bZb7KBy6GYvwa3
PtKfXBVjpBz8/DWL+a+qftNDC7BpoX0LPPLVQ4MqkWtqK6uB2UzveeUbiX1yGzCC6g88e8GXtKdh
0Nm8JzFXkE/DbCaJK6WHCKBSlek+dWscTQrfE1F637cOAqSCmtRBm3LysgGPumHf6FLVSAdBuruP
Rt+dk6quQ7Isd13TYn/rvjjtHj9bRdu2CRe5QFJhfnHM5LEC+L8hIBxgadYsZQskKc92SZwF80oo
9oqoeWNB0AjvURE+EVKHeHnmyH41Ov4XIwrvGru9rSxwWGELn2zofg6FXsyVIhsm5RSJks0sseOd
7tzBYbfAhLdFc0IoK2moyVu/C/cILdNVX3wpQwAwwxT0noOVE1PedTRKTLlmRdhLqzwQru1i0PsZ
VOZPYCN3pjhZeW3O0tL8rmvWSYziKzlYmNjcfptSs515tBhp//BDqrb5YvlsziKzCtd5SvGG+Yos
lwq8ZzBceao+TlwO/gcDCcdU5vpQGe6hnzRmxzhqSGApSFpxWlirWtifMCQ5C59Ol0eM8pX5/+JR
ac9h36eByovgz5nZJfKbPOOY1676VBvdfZMnv5rKOvajQqh5/By71tcro+dMsclUiamWNwG6Kigj
+DD+PGTtu22mJA1rLwFRlI4wc1v0WCmyXmIRslvim/CISjCKhTnefX7wjwOXjRTVMMqkLiq0cxmz
35ht1LU5p2vneHkRfA66siW0HZykBAcFUEt5VaYSwOfHPRdyv5/0pJNlnYv1jEv950mnqqeksuM6
4ww8uoywpZGSapyQXLCNs/AlZc8wN1tIzUkwHmsmz5mRJS9W+xSZjXbt03x863MZkG3BNKK8y5Lo
z08Th8oINd6t1z0gkQVuUzi2sKdcH3REir97RpiIdqxttZ35Ir+NPSKXEydapkF3yi09W5uJuvj8
CumXbg3rYbwaiN60DySQEr/gGLZ2vZ5kx/MkAYVPoWpFJMRT4Q+/MLQR/13mhG1Yus97L3nG+P4w
2OD/60T7FsMRmW1qIXeBowCiaDTglRbgBO7rQqr+SYv0Gxmq1HIjrV1TS4Nqld6UY/ArEF6/NGN+
9Oen9L6s+fPV6KDcw0SOcQPb/vma1heKQuyXUa9tMZIcvJB+c9Rs7D5ZS9kk0eJ83kYhGecG0KMo
6ePNiOIPfvo08FN2a7VqvUC2oR/RZqCXqQcVBcRvt3ZBdhsLu0uSFQgzdRH7kJ8b4ZxUPSeNDrrL
ohcDU5h7cPFWbsyp/uiLLVpnKr5JsqEsTCcoSK+svsRZ4ej9OWdnDEXINgTT2fT931Z6nkYCx+B0
9boFtkinjw40DNZAgQJdaocWmptvBmIbIAufNxk01zz4FYUKKdos+GHCKRuW5xAavd5asAHsZlwb
rFntoMOUz7+mfQnpe9rMYrcF2vBDcbovVZAAucyw3DXdtP6xDAKqKFnpJrprUy+MOeaBneN3/rLw
UOkH7xG9BAAmsajmiVcbC12tH7v8minvfdX34QH47WqcjbNOJp3w86Fe+40GAI046Lk+alit7bRb
FLGTLpkXgIuDkMYOSzFUr/U5BsMvbSSvaOjMSzM9C3Be0sxCGkXeP+8MMR+iG8ymXrupTeoXWdJ7
ocfPjediA9SGQ2jieCjCBiSWD8tQTbRbtF7xre0WW1dgz+ODk0CjckkLV7JVHfa2S5BlNUKzTqc1
TpSV817EPxCgwjcr8xepNZQ5ASLNvNLCOdSJEz/2VEGHWYw2QNygxYeqOXFG1k/4K8lI8fBsUlMS
E2xhan1NC7NCP0aB2Ri9fh0HAC4MdRvoTFHQMtKFSQFx1bsN9FX12RDeiwZBiKhY3u2Fu7Rl+dzI
GsBHEB7C0kCZ7786OEOvNJM/bm+oE6mawHlpWuoHdZWJLTT2AHWtHRG/+OAKF8qIBD0fWdN/PqVc
mCSJDcFRPcmC2UxNN/m34VUnsZVVuUb4ip/9igqYBHaxYeq8c+D7zALQnFkKK1Nk4vT5gS8seTlH
dBbUQgVarvONc+n5TWF7JtNzZi6bNgL47PRiG8v6p27YPao7b2HrdImsDBmo6avhMh3YyUM2Q9Cf
wGiwnVdhNuF6JL0KSlEV4eKnaYRm+POPeuFBt1QxeXjI+aQKd3aNJFGYuhep9ZrcR0w65R6gxUur
Jne9Ys7TMPxV22AdPj/m+6LlbKRT8dPRQuN6pl9zNtLdVqnxQTK6tLY54spcMPdjIA/xXdsH3/Hk
XLfqAoKGsaHK8KB7zlavs5ZM+dgjUEnc9QYm7SCQ7aqa3H9jOJxCrdvDRryyBDqrbE8zNJ90sgpx
X7Asny2/QsgFJlFA9bpzcokLFU5hEtvoSVT6eWYQ/fr8ylx8YtkiTWwTE3bF+X7cjWI/RWe1NrKb
Tuo3QnBUPSN7vQU7nUyyNXfsk4Vy7YH9uCN3kHewmBbTDQGR9edQiWoNEzi+yzVOzOduEPeaze7Q
w0Q2D3qSHeOMnEv2n3EfEGngS28WmSDFWoV9uOfDCUlrwhDUdqVCBx1H4hk+vzAXSlF8QKxa1OCE
7XxwbHdDY45BHTOiFPHCrIK8RsgIaE99w77xLQhZHbfCWVngFx17eCwEaSBipA9fATVhFvtlDFzC
zz+VuHS/JuMblBHawpAA/7xsBOh6upGpFclNPvDsdAi2SmZuk3rE8TeweK2l684jIBIrH+7lgoXj
ttApIjZwve4A/Wa6GRIg3L81EXySRvPvA6+uj362dxVj3JdOcByZaQ6lWzYE5JoAz1loHjPeC26k
3UgHjUpIHPDNWPCayFqWcKGKQjWw3JZW3k1GA30Z9lR4trWUL0lvEkGQ5Fts9vaTXk606XAZt1qw
7kBs3iQAZAj7GosD8PO6ZA3w+QW7cL0wo1q0TVWkn/a5EyJQnHCgT1uS+QVoeAyjZUM7kh5nE8zz
xjyFQXNvKdUvQkmvzDnnqtdpJCMjEoRVozl1PmDKwkij3F/Z5RqSp72J1EZsQsXz1pgN47mTW9q2
q6pd26Yd4knqm3TUzF0wGFcmlAtXgL0UMBpr6kZ8eDMUWTHKAnn3Og6H20qQOVTGqroMOxSUdqC9
9ERZHoc8O0RCr688rhcK6VwD+v+CTQzyhvPqkz56PvoUDi5t+IGka691B9db4fuH1C/1ZagQdOiP
4xYtKQmY5TVpyoVZhiYl2jxLszSBafTP4cJKKUPvYsIIbsZ0XrhbIE6InOpZGKX6olKvnjFbIYOf
efauYU2JCIPGLwac872kEwtIE5gJSetO3R+5TgxqV0jrrqdoswpl9Uh4WQJOv3SxBzvwHxrv1cA8
tbd7Dyxg77l3kfKSRSoxxelA7HCIaDMm6fau0eWh1kh3J48M1ogdwCa3DeWL49Vzuo/mjHVyfFDi
3n6qKTHVqlc86kHyXA9EG9l1Fb3I3l0ZhPfd1wnEacPITd6AKtverA+/ZLLolkhN/E2q98ZzLMSP
1sK93eHTZ6Q3zo2vTT9IaN5LbBOG1M41XVUfqOYoJ+GxjLQ784l042hL+QsucZjQiM2FcmeqbXU/
6tCVm864p7FRfpG/jByyMuJg69kxnppRi95a6vpoImdVE55sdhD3eWcqNx2eaRhCGXtuJ/Dch8iG
guv7Ay7M8G4cB+2pzjQ42IPhfvXqKFsbNvopCQvhNnOTJ1YyzbaK/PHY6+reLBptJ6X7nU1QfFNo
fXRwRgDdvCFhaA/RSSWIdkFsp0valhy+Bazb0gEuiMinEDqW5NDolXAWqwlxlUOTP0ah/VOHMPQT
j/l95iTfZBoqq0wX4c1gN+FN08vXYqiJgCHGEVNfmjdQpMl0Qw3d7sI8Ywcmk5E0z7gaZpGW9tYy
bPs53nIyuvKCVX2TPEslIgl7+tP7l+xgJF/BEynprHZ45M0eHmWeyx022N37lzSMlzvp6NCxw+4Q
Tb/kqmj//t3717wpOqWtvHXYO6soNswDpUfr8P67//mlS/12WXTU5ByzSFdDSIBCq+fhjdcN4Y0v
EHd3KLGWvhfn+6BXlXzmKjLfl3b1vbdydi8jcJLQ75rd++/GNE2WSUJOWtz6JAvlJJsgRdFzr7x9
/wqdv+EWeo7YOONkG7YOMvPMu//5pcyaechahYwIcrDMOu7XJO8ibh6ynjVuIb70sRFsJDk5ncSj
KjtPeLOYLdUO3/cT0qR8Fdg2SYMaYSICa542ZNqzEuT5vsZ8ZCgsk1XAtw+y0JSHPi+REmOcIkpZ
udPQ541uKIE8KMbC9E3v5JPRugvq2p+//xHXm7gZxmTRIOetWiUlEcSOuzuWCRXEQoUgh7C5q+OF
rUZ7vQ68+zJxzVmt9Mm2xRc810qLRGjViu5F3kb3FJjaZT+E42IcECYWVhvsDTVsiR1EnyPBFj9h
L0rWRV4Qb5Xp3pMFcHaeCfJQSJvG8tOPT4PQKGH47XiTKd74pMfETArNvU/VqnpKvyfTF0VNwiag
SQZDYa9Lti9ffM8dHi2ZzSpbK7+UQwUSnyR1auRoyayc2MqBLfGtVYfG7fvvWLp27DVmtlOHK62T
rJGiwahI9xztFQzU70ZC/oztSGuXBonF8y1mQnrkO/epP6e9Vq1xKS5SzgVgIt0GPQZTHpjkxUWZ
oT2qSPRnSnvX5EW9/F9cndlym0y3hq+IKubhVIDQLMtO4iQnVAaHGZoGmuHq9yN/B3/VPqEkeZIF
dK/1rncINv5tvMaDrwqdRaQvvodYhz+sCkIVF2MWV201t/Mihv1gng05Y3sGUv8YlZp+Zov9XU3z
2dja9u7OpnXrBq6TzkQepKHPuw4zqdWuyP/mLvlfT7dlMAi930O2bGI1QO4s27F525rpsfqL+6Mp
/TYelFiO2qIN353lm4OR/TersKFRawDHbamQ0/b+jyk/9ebq/mT+u+wh+I2HQcuq747LoP35umtR
5cIh2lCSs6xafjd8dW1tRRVirocpx1VEbuW3di1+spDUP1sr5durt9Ls5ItvVO63vNxbWdF8W6Z5
elh+cc3Xb8LuMcGQQXf3m+VrNsn0Kyzz6laO2p/PZzXaj2s71C2itc6M5lbjbIC9Pthkdl7mpm/B
87COJD90xEU/nV7zSJTYHFvthIcV4NJBIH3+GqSuHRWFsJi3devX2naquPb038u8NCGZ5MPbtOTG
NbCLVzmo4W18HgycQ7Be8fGyz0ho7JQD7Nzi6j23JjOq59NyGsu3ohWRO+s/g0aqpPcX74C29Pti
Id6IZpd70UQVo5G4aGRV8Xv44ETPByipE5uPb7+kmCy++GSN14NzYyyHmTYi1AQeO2MKCF0xC557
cTRfxM5Y5KR5EAeb+f16/3ykcgqZjlQHB3LTfl0s5nnQ6l6WRuR3Yp+DPsv2jXICoLHMPOvKMs4C
nhsOwN4WuZprnlyDvRcvlA2OFLbQFvhaJfKbt3odwT2VONui0WM8PIIE/V04VQ6pTYM5PMxCryJr
sWEEm744E3HKVept+f1zs+tsvkqKMo1+qm+3z4PD3MCoyDbUB5ld7KCP/cwwj3aa/tow2XHzsYnL
/qPT1B83NdhzwNn4B86Bwlsfm9n90xY66rwlLuwxO0N7ziKnhWLWds0J45qDpI3YOTi2aipILEv8
LarqtcKUkdnuus+24kNbSa4QC0KG2Y7bweZdUPcpYk46zz9s5sbwNS0vQz68j6SGpSb+guqCMyEs
aj1cRvuHKtxXHZ5sBPz1oJyP2gVKildhNbAqB+UKNaTW2Bd/Gt/NdXzZ5udUWaBEz567LpOl1IZJ
AoPcq959Mz3Ym/PHNPPEHopkMU8p3n9Dpf1rVXFbTf/vNmJ8jPddqGUpRatHqrOsDfK9cd9mFFrs
zKxTsTdtMtRWsiLyoDwZ3fZtWt2X3lVbZNTiWEkUhmsNP5EAEVqmWsxYfNtYlS4437ZbMhRavCoz
qTI3cmpGjt76Qcf5EBbz1dWTdtgIGwSyWS0+NkpWh39LoAI7EqpBwPx8cQWO1r0K3dJ5LW19C6cB
faahUqoCB7w2bfRoKPw/voGvR0Fuwm6rx0cbpK/uuvVkcq9GMpRUJprePEFGsnZA4/rOv8Nh9eNt
m8ewDZojrrqnxnIVs0ntXizLr2Jz905HoIQuV/4hy/jZCv0GVKJC309a3Yy8jd4zQMydE5fO8M88
jorriz1Jhb221YRB4BQOPflK2kUZwQjBZ0JYL7okpmpw8M5ThADW5ndz8m/rAPFHOVyqVVOL2KzK
Ie7z/jZ7WrvXiQrYM6pS+AQqrJEISHc0+ggI6cV+UFjbIaw8Qb7+0EYF69i3/mnETIe+01m7aoPU
r7aHjhVnOKGg2qVYp9oY7YdVO2aHKkULCvAP5zPvib0rtCleiZER7nb18mcUap4X4WZlST93F9Mo
vo7b0xm/dU4ggf8Ieu4ylLnkoH/4ZfnPGp5+CRuZPBOVBdI2ua8azrGthm+usn72hoBgAMvQebXv
hJQX+yxQrHXzEi2oRHYFZr6+L3AlIdc+FOV4Dvx9Vw0i0uepvqoUc1bT/QWLAyJz71R76WJ80E+K
bdcg0bScfWJ/x4uFLVNU6gtOo5qWePN8l0JZUcHkc2cQSzN17EtCecfGLGSSEuNkZTrU/n7607IB
lmItHuMq76qs0ScWOUlrvVjIWicN5/PRUOiRzAJyRQe2nkViD7tl4iwWqzsXHm0uOKODZda59m0N
Kkh+DnC82PW6J+OgwBW508GM/ZIg6IakJ3/KJCyDISO/0QGC/3xxKq3+jH7wYi2znzC76c+GRgzX
LPQ+0oOqP8MexcyrmbHRwOzn6j3/YG+v4oxMlNXTWBzuUp+sPwkw3j3deJ7/Rd4s7d7yyj+MBopz
mS3F2aV337XFMEVKKpPlKtMjtCnD2ekJCe2bJ+1DLlusCv/WVdXBzKQWw+f/rTLRxl5WEcKkpu48
PT+EqmS4ELT20zxcm865QypAtzpJzrC9Wcz52PgZWA57JinapX7yJTavFkLvyA+mwyqgjcxziq7S
M4fz54G54N4bzOAgNSdehqY4ytGxoag1iLRIo0nDXvrtuXC0d6mlhBg+n32+RAt+KVqvjDfZnIuu
b88b5Pazv2w/fYdiyZoglgFEiXhy3R6uO34SRDTyKffD0EWG2Nozbw93EKQX3kgEb+mz8ed6fR4z
WZ+r5yNjzhPsesZD1U7fEXh3e56lp89Dt5EIjkL/G7HbDcsJmv3P18s6YKn8fDg78HpxMsXSes3O
a1Xl589HAeF/WoECLp1tMrmM+VAIlXiyJ8hMyf49F8Oy/++plgf1mUtqCm3LwVA8p8vzoURoRXn+
PKyaU5yX7r3usua/l/3R9olSLGWEvXvd7kfbGug1UgiA06SdZF/9NmhMY4YZ/smaVM06rm5WRQR7
7g3Xvkj8lqwzqumZiSf7muFx+dSjRfwmZ3wnmgKzLjq42JxtYk1qDda87l9rEKtrvYhqVwa62Pea
MLnJKwgbg4dmOP/YfIP8szGQcV1hjSDbY+n2+v7TN3Ky/NOqPTVCle/vbGYPWk+vWlf6n3nSSFIe
WVhXnfQ6c9wvfr7EFWFXMxrhUOKltMHe79sTfiFBRT/Cw62wu+HMTdye3M9XgwyvxJ1at/b0+er0
/C6nN4h7S4EqNKKyN+x9Dp+vWzluXVTK/LTuTr4F4eT57Z+Hz1//+UifLTssg8r/76v//Z3/jp8/
2mlEijWTJsP/Xvz8IfH5dv/364T03MicSY3733tbPt/85/f8906ctX53zM377y397xvzFFUo1lHv
nakKau7nG64054AGhG06EyNZlctI9iyP6uej/z39fPT52v/7Pqgc9X6a2q+fr38e5kwSOvu/n/Wy
gVSnJb9/vrQV9RbLpvuNAIZWGZesXYPtzFMPM53+d9hKGulu63EJ/XzImj6dMPF2Ir9GdIE05JD3
BLEEMwHZsusvStfsKxxKNxKbM+yrkWDUpTHSSCyeTzALs8ClXO0Qcty/pTTIrMwM4kEb9w8bETnt
LM4Jhk9Hq2m3yMsm62XEPRV9XbtcXZ9OXDDkbhrAGTkERmKLEaE3BCuzmj9qfdET7McZn5JZhyBD
m5j2Fvpvn9blngN10Ge/Nd4PKrY8kizku77BfHhoUEDpNmuPW5FVuIw36ZgPCCvQPpeijtI8fe9A
7Heau2l7ffOIZnxxDH3fLf3vdMnqU7r2U4xzD91/On6tSXXTJkmEl3KLpEEik8vNTfTAeWtHyEXt
1qNCNF+2FQ/aAA+QIUtTdBNmYhnjhUCwMfSR4ZNr5UeWm6pdRfS8NTMELohqlOoZMus1ktz7/nfx
Nqv+UdgpUhfLon7KXqxueTFL6P22EzeNhtvBWnwoZaTJU4qAzGOM1GCfyq2nq0B0j/qcfDY8yrF/
WOFnzZIKaaQp1VRsYJdwaSzxY5nuk96+YoE3JzLz/QgwMnjxVPdbtWUeV37/V2TTF23s13jSZxEW
LYGaZY7BLSl1khA5/0lLnOzIlASTNeRkeV0bnDMJN6GgNjJaooIn88NtU+OQq6859K3XzKCcIUoB
V3+BiHs9rqqDjWTpl4BsmrjCkSkspq6I9L5po6koDLbnWyn+dna2xAMt8N5wCAKsnI40wcIgxl5X
XhJkctg1lU6cERZxxoD/2iArYC2jummazBDHbR9wHKubZ4vuZEusYhRhgiueLg8L4lnRiHcNHeLZ
s6eFWcdEtYM507UuxMFRtn5cq+IA9PRN4y2cHaCPHSowxoCpv8ToYO1955XpYTDFL7pbRbCd2ZEV
aio8WXf6RMnXaozlxYRfQbt4hEww3oSQ3jNRbDBz6jp6dyCwJpagA3yh+EJDsyYFY6JdyVz2nKoH
PKaAyoTaAKrB2ZXuV2X6w45oxVXDqQpBUzk12nGDUB8WS2sfG7cVl7YQ7EQNHtgr6cxWCr97A0mE
FZX/8EqXHX6zisgqpbyM4EODDzPLfmbrCCeDnT773xdD1Cf/d4Vy+d6nCX7TZbg55m3KQBiGBdvv
Su9uugH7A90qS3+eL2G5ko6G7itI4L4Sr1fZP+caLdhguzkm1dT7EwNc2opwM4p3a4FcWrSTExHF
hTy8o0iVWUv2IW6mmlYPoB+FiDwUvsBY7Zp0YnpxzFrGOb8kAOfCwHvY2fowc9XUfry2hNfVvnmr
TcbClW5T2uNbFaYdC3OtEx7AdahJihE+Hfo6EP16+9cySiYk64fWiX/TvNinydhIRB4zN8HO4Zfb
bALfjaDhNuLngwWrbc3I/+RFul9ap48puVHAFwGxtTO+FrWFE2DfQud0JDNpcL8LPCc/EhC22Tpt
DPTlsh7QC25JORZVlJrz36Lo1gcrIEQYNU072S/4TFYlhhezqkK5Ne5Ro5tD42ecG3p3nBe7s6Eo
wPDv/Ya1Wrpv0LUcO2PCPHTTgsOq0nM/lXOUBWX+Ni7W35SoKHEbSuY4mnKIs07t8gVjzOCadxZB
CFiQGbLh1n7eRbPVz8d+Me5eJmniSL1jRuklrrVCy6RQvvbPwxyWuQ00h2XqafQCO9F6MvYCUV3/
O5isjaMV/Ev7nAKLIQQyVLJm6TfBUhOvzy9dC03FwXPHYxzoMQIEHOxb2taKEFOI82cayiUyfeYX
TZZKsiKxTOSuJ9yOatJMHJkhaAZZMYtnZoTW4nCdzXHreQd3bbW9LPrjiMZut7S/bKM0QmGJgjF5
bkbfBtW6+xoSFtBWGk65n++zTmbQXFmttbUEGApmkhCnX2u75UcvVfwuHHHTYIjZV8yYV2NfFCIW
E7Zj/oApk+6N9bmwqg53jmLvFtnwZ27UH1NfQvSp7Bp6QR+7tAZ14vrRmdZxda1krVYXLNRHwauJ
CyznRFHBvhikl5b0MrsJ6ubOnCzYNXL7XpiZvS+L9n0byyvWfiQ3z02ZMMvRuNwQejSkSWSgXnuY
V3L9MqSssnU+OjHj5h+AjYS45gHcHZMA3WUzmeYEEqegBDOdpEWCyyyFO5O0icRiebz3fHxrfqdM
nfdi0jPEnG5JMCfJGUP5Fcgb8VGADNm6B5sfwKz1aiB1HGE8Md/mrBuoGAI/nptnj+XX6ynAq8bT
puUlH87jGoSdOfr3igowqzWJ+FL8KaqAi85W1XWphu9VXxbJCviy70gscUDNYurkLMKtzovlKnwc
roxrbtOFdKQ2zt1cnT2G6XHNoh1lOCTvZ6lOKl/MeAWpDx3Yz/chYHOx1KuxZfDnCGRki6V6UKIw
4vUHko7mVTFAisqqtUOvbduwA/LadzYENn/cXxY44keVVX9ng4x7yyCFknuCAU9t/a7rwEzsWbLG
gnUdDLmRsuzNWNUM8ggusx6dSRJpSgyhGkV61JptgxW1/NacwDr3YxlcliDI9jWcSthYJsO2JSAS
CN7fDShAvxCbExpTWr70Nj1supp3I+iwd9emrnx56AVGYRXjVSLLS5Wz2uobhhuLeUC5JV+s9FVJ
q3kTdRbVZWa+wFFo3+DGV3u/JdjdmH7IKRVfnLKcrkte/OB267+M/kRZ7+TtLkj/mapsvheT6s+6
0JZQfz6FGddEo2tWJ0t1yzFHGh/1XrZH5Gz804r67IuRxG6cyXrH+96sBP9CAgQl8ehV1265488j
kTeM9ARASU6K7h4nhjnyjHm7W3zMO6e0m2PdUkKu/KIkwE9t7fOfzqKOdemrB8542Y2Z6W1cRPOl
qKcDEBTGDH79b3RGFVoTtg12o/+rxnsJif/Sz78BJIZrVSLTIjzkEuRtcCqbyQ6dyTJjrECPujFM
3F068g1tUueSYdYMAyZpIPUw26LsXNGds0bODEloXtosLQ6WcFnaKVMcLtyTbv4psHl2VkXgdZ0Z
sV2kNLjp+JNAtZtrNt3NMYAL02bEzmXYjnPZ7pcCsVK1bntN5O6LKp3EXi33yND2gNfaq2Pj0LCW
Ekmzaai96FZzl2FlVqSOh9OmlSdkzgQXYv9IEG6/Y7KKAQDgJazK4NAI87c36tYxKK3rYgEjWIsV
u/MkE32d1Klm3rSzhpwm3rcvzZJ9IK0DEPW8Oa7KDXfydk5qvXOPY160+6weJyj++BF5mc2Gm66E
q46LfbDwsFRkujBHKe+KVdcoDOdRYOOx01MM+hpR2nuEtXakMQKDaLLGbmET8TUP02GTdXqEynPc
8tqMar+GVsVKQbbn3gKqihxsPY6ycghzS9dveW/gHIFiYdeYUJnzpQn2LRZS4TIU4s0gW2twgZQ7
2C2JcBuisFNkvBl8xzt5Rvj+9cMaeQzeDJ2I8NFfoH64CuBD5a8+Fvc6tOrBCT4MQjuPCr97Z7Cc
3bgWFH3k3EUmXXaIIzvVgs82qje2Fpv2dDUqbd03U09QPO3yeaOdhe6aMiRwip8mEOsR5f7PbE7V
VTqxkZf5C4YDxr6eMHtn0N5QXHggKoLujo5WHnTI2tbSt5d5PUGcpvErySzzckcmVlEkkDBhnLv4
2mGsG/aDt+7nNqiiuXopy94jtscNIZ8sX3H3SUupveM0ea49+SjXPt1r1vJnpVa8tB2NJ+DaxS/T
LSbAtks4MelB2u9p56SxVqTaT3f+m3qt+26Uf8TapHHgLOvF9pV/lO3GHC5L2dSr/Jq3KGAMu/3a
EMBL9nBlvKr5iyDdk+Js0q556Ve3ZmQlAcpPKggnuC5NwEN14V5VfXPwoXsQ6QxFFME6le0wPp7J
Wv/WWno3rVhBsB3Iqy7mRwURwKdaAC8oJ8UtsNlQEz0Pg52Ne+lt3o6yMbgF+oOx16VZdZIfOwIF
tu2LyMfywohifZX2FmqbRq8xlYyfHPt7P2z+4/MAbHcoK/NDdBbDO732IKHitUjtjhgoW79sablc
2Q/Uq630U27mP2dgYlBrxYQmh5XmacFw3aa0oS/QZAQbiI/Vah+dVRmh5k0z0PDEjH2rrbCr4T77
grBPKgYBKpfKF3OLJmdPjGMQ2621xp6rt/spb8hez4d4rPzt3AIUx4WpW2SBgHnqmmKc4zBu7p08
MdZ0flTwRmaGlH25+Be0o8spyCBvF2L+KPq5Z2a02XEv2uXk0LDi3YgFQ94jq20yI5pyM9sbBGXN
xrmqM/HWOgWfUohtx3pZa/QfVpvvpSPSnVk41O9pHoSjlmaXwm9fsPYrDjkDBhBQMuQt8Z3hO6uI
3Rb7pSybyEV0fre6dcTczi33JEBPcTuVMsxXhkGG8xsuqnZ0cuEnmIWe4BvI8+dBk3hNkwUcxETJ
NY9m7WIX4s0XxR1/KtUwoSLQ1Wkt/B9tmn2QwOy/YEsAVbIVxFOBJ6/EJlEytiLeqqaJ1tnCrVqa
TI4JRzg2I4acsumzxNum/uCImVRjF+RuXQlT1/LnjB+TS1yKRow0k3GmOuwL//s2bNd6wvFvs2Z5
XrxCMBRpvyOMxW0GM5M414zfq61T/xLZeBrpiZPS8PuodJuHuU3y1qhiuadpd15Xw4zWxnL2LasQ
9sCVHim33MEeyt/XQTNYJOshtjQIfESZUQqVs4eFhqzvTvYrMP/1nrLeg26G1+fWPzoNfehiL+UP
cHWB92XYz7Z7pLF2Wb0R/M05wRCjZcl93sxfGqOU146SwmmKZHJHlyi2NDgigQEdSKpRFQc09l/a
PBdRihdDOHsztcfou/uiGqdjWfVQVwIMXaez3ngf/mRC3uxTJzKd9YvtNvZxGvGw1AfICiYk5KZt
OaPjSN/hwxOYILxBtRkd7IrcjHHt9te1YeF2DMfpHkXHHrf2SaeNIfMJiO+IQcasE/u0rEnC7D0o
63RF1UgkxggJD1wLP1Pwin5nyamNqsL41afxYJhU+hpjv1EESS1MAoiD7iDstYNokE+hgGea1Ol2
UK0Q0SIgveOyOvsZ00+RuHZn/5v1I/qRXQXS76SF9aIZxMWkvXbo9DquaoArcwH/cdPpKhvtx9Is
fzITLKSZsilsNzKPxWYbx05b7/g1BlehVfJCSLAfwaZqGGgyRO0NY99aZhGz3z9v3TasFhJ9reV7
2ZmUKd6pHxvWe7uPpNv3bPUeaXpBKQ4W5RQWS3E3t8thtFDIu6kJ5RJIhloCfp2Yw7Fjmtt0pb+r
yvx7P2kgtWD8NKnweQT+TLCAbrXc1pPQq6RKcRvLnL1hDHDHtaGNvBbwy3SC8aAFBeFsXWslqUxJ
V2CPOnXO+Bc8XE98qx92CKXneGbIVmNZypjMTdbMAtbSkNZQBcWZmVs7UhbOjVMRdGVN6WsPuLQu
zGsn1AtnTY05bd742lc5LgNVBh1i0uw3UqEx4KtP0GAV8Uek2PS5cA7Ts6/XANbUWGCqjrw31ApU
Cw5QOJrbEhi9p3JsvPdcC3zgRdEmvU7Aey9IH22eoXKshmdO1oKuQdKb6L11Vy3uYsjrd0xVZ2pZ
SOIS7RwuxhsxXflgXWxYOXh4Ni8kbHaXti1BfjCXuXkeNac7LhcW4W23pFVwrwtwkAJsrSh7Z7cM
I3G5sBrc1oIsg+W+5ZtlZKPlZ/iZxdkog2TTG+gUy87vOy/Sml7eJm/7YjApeyJS3skw6yayyb+l
p+aDm8VK++9qKZCngcngNp5Y4U64xz5jOeZfE8ZuYVl2WjhYwHvk/aVBHps95VvWGb/zeiR3xm7/
DjTtySLaFGf+j7Ya8gsUO3/vOeXf+elb3mGzcyiR3Dv+3EVPl5a9jU2KabZ3IiKfuC1A9moyJxty
xL8TV3Wg6e7RaHMnXALmL01XD2E2Cu08OCWFLNLCcMtam3W2+WDOS5PVUL6kW8m+rQCLfK0EWBDL
1Rp/gmGEJYXIuzcf11F6J/w5jdBwSs6O3zMVzZs+RsB/Cjbrl/RKfV/oeXVahDtC5Ddis1AT9s8l
ftiSpYQ68tGm/wyCsx667aywIXwZt6IsEzfjzvSw2gJzDGioIagGyEYy8mMhSQbHqp5/jLjmnTNc
VUTrhZnsxaVGWRCWbseEcKMf9gdoWLNj8RlTDxQ1YNBa2X9SA4jGxost2Wbn0Hmz2rnOUu+IIbRO
jq/9rhES62ha90CO7Adq9c+Lxb9nL76LfqQfoya1ZZQxcrwTZHSwPChdILRZZPcp9qkMW6rcPWWN
3+3m1eiOpBjVSQnst1f2D33V/HO/jAEC1rk4evYN/yZYR6w4mvbIDAdPCTPgCjAHbuRaksaVzieE
fV0iNt0NO8ZPi+0y0Ld6AYtEsO7bmE5+HurZ+SvA1sD+in4PeFEcmRe9pL4gR1Jav6kp9T+1tB9O
que3fO39vZEXV48IZfZXZcRAQmrfPq2cUZxxgoe0ptd0D+AtxXsZdLdtJocDh79rKZ7jsTH7MkJn
pWCqy5PZNse+Inw+0zN5bBfnYbXekpg9i9ZW9Yz3QraMHHfaGp7Hn5FybZL+e1pLivPZqpKlIpev
CbSFOsD6WnrtoZmGX2Y3VF8EkBDeUCMMD2X1twYnSIqq9bjoDVSCtv7WUiORKmUdFc58O4TgMRFf
tGkiH1iRZjtUFYDp6iOw71Nii0czP0mdXRTTIXrD3kFgPlS0AhsqDCMrTz2GBhcoc/snkT1ul8x/
DHmnQm0R+n5dg58exLVQx+1qZy9oD5Bu4SPbjYfe7KzzsmbOLqAXG0vgtwpbBICGGQd6i56GtKhr
sBnsg55ImoxZzFppJebayru6GJwPXUCrg76cc5y+3uq0djH0nszY7rnLB2GC0ORtem305aAvdnCq
qaWPCg9UtOMDfCezvuWq1g5Ltud90Jdr5evaeS18mzW/BUgG8xL9hJkZddIwp2QEtZA9ImxaZe1a
djixObpdRpaxiePYjvMeFyoj8jGuQw6igDTd7zX3yktjPMMxhvzYwqC6N0K7NatUx8mthluQZVgf
iLy+ztyXubUYJxJpIZssKUYIcOHy6paP9hQOtVNcqlRwetRoJrKtWa1avQw/F35f0U16miBNajTN
I3sHqQWUinovXrqsvFsmoO9mq6gmTebMyfS4hEYWciH0g6imK6h8H8peum+py3Ail+YbIVgt9tGQ
j1TFZEgVxu+2FO1L4Q2xwrL3hw/QEiIF4i2h74hbvAq/6eowqo9RjPaXHreyFx+/+XaAP0U/bIaV
ldXfnDr/6FxXfXQd+J6zBrtNwod1NFphMpMvSnOt42Au1dU37WQLFvGDbZAwBKwY4srt8tNkSdDx
afVueQWnJM06DPzUFGVGXx81RulpYX7BWPE1bzYuIp3ufO0sESKQXqEsNtZtlOwfaTk6dyVwf8sx
IuiA8u7987DqTY1aVi4v9jKb4AO6/XWDNb7L52/o5IJnj4utxlxjgW4th2ER/xrSe0K/9HqXph9C
kb0uL3NgZDep6w3jhtc2pfMFuvHODjgnRtc2BgNYWIem3uaxlk1eRGvtHPtBFogA0LZtgrpfwqUt
KWrhwXV4KIw0deasoePNqp+GY9xRJ2sJss18b0pIbiz3Pz1jc6jIu/FYdHMWjYWs4s2sXBRU+XCw
0Tq9Vc32T3B9F75qv9jBZB16+mgsPf3Lpiv9Pi8sP6VXwVndZvSPRdVdG/kkttj+xGh1S8+NFExZ
tuKCoLG6mcYlkwy3OzzfIJAE2Nhl3X12O3mqFFcdiqEB8/pUvyq7HW7mUB/1vnuzyCFJiJUMjr6U
FDRYnpseFZcRZNbXZQ1eAfvHkyLp2UYisFu7LH2DI/zNnn3cw6u+Ovcu8TjmwA3fWQGRqxbBvito
3jUocRlXJgLdJTebCzNaeiyhDk1grPupHM1Ht3yKgp2on2pyPtxsuE26fjVYM6Jh6swYC2wZazXQ
rZsVMO/gNs0MsJx668AFp/GVgCb9EeSnwU0QW9V/KuCp0F304WVQL91nJDziAhrPyvgOMREBtyFH
tGDb/E6/qOZrKmz/h1WOHdMfNkUD+Ifq0GO6lGUhmOX0qyUgKGaWaZ8aY/hJR6CfTcmeEBRWjMXr
zZvX7jzCJ+essDhVtcpfZsIvO59aj2RMEJLnwWdAheXG9CjZv1+QQTwMC1s5PEJOdjnAIiqN4qzW
wAvHHr3R4OCnnGYzVy2HbKTf1rZ5PtTTlChVEU8ROOVrCjHO1fvYY10MG0ttZxcA47C62Qwk05xm
DVmgCCySoAtg16wZ0gtnvUXBSLICWtf2Z51SiGDWUTyadjKTgenoN2bb0PQeIHuuXd3NBsJdM56E
74lvzfTsnnEXkOqgIRu62pn+NWWg+a+zerZAz3khCtTbqUHnt6a+dWMq9KhmiiF/TNd4xSUq6qbm
1m2qoH6iRe8qoV91sP5dVk1vIwRlPte2eM974J3eRy82r3JvG6tFR2uEDkWoapS4iqqWUQMrkzlU
wCJcOumLbNxffuZ2Se6qN1PL7pJI1G9T1S5J6g40bSl/Rtr1w1l9/8ycvmMSPJfgJHV6aGuMf5S9
qseMumRGd/DdlQCfVVU8jP9j70y25DbWJP1E0MHgGHwbgZiHzIycyNzgkEkR8+iYn74+pNh9Rapa
PNXr2uQVL0VFMAJwuP9m9hlpQ4QSk36U1CHlERxI/20dZTrfOnIKTrBJS2ZTHz8Sim2vIhT6BRqT
H/oaetCnTNTNycm44I200D+1Td9hUou8kzVg7+vA9u8yrc8vVZzg3bbt7jni4mbYm75gpkp2jA85
Us2he6hUaKzkIKuvExLRFBv6OUpAH1SepGvDmjsOcg7+ToVUb+XWu4dV6FkxwmE3YNdr2NYNnoph
vE2TU560NvhzZBx0iwPaQqoCo4L8mFcVeEyLKrLQbhhfOY3Kz9703XUpm/ctC2cnUBljDeGu29Xt
kjqIE+vZnodoHZu9dVRBbz3T0/Djl07F8w5aHDU2NHrt9RJbeFaMlEQNE2GBPHybOit+zqqbrGT5
0tPDfRtotDabJHmQQ6TdAT7YVVHwxFRnOitLRtjzwGqmRRC9GB9aRDdWxz4o1pLc51OUUegtbZdx
Sjo9pSWTNkJmpybDhMExxzoNLpGoUDb1pzlAwiJcUB3JZva7pmHmIHGzARbo5DbtOELbmLCLxV4+
2824U/ngkS/Jiqs9kYMsLJTcCav5pgcsuEXdxVFpq/JqljnU4Nrb1XTC76Q5WAd25NwSbDZWY47A
H0wayww73bXejvO2k5xl2VtPF4cN/7oqh579nWbspSHau37myFulofkyoT20ndfdeGPfp6aR/ow9
ZNOl0bAvsKGtmjYNzti+2w2qJgJr0Dh3KY5iL123fRec+pANb66673ydDAhDpbiQaKwrcppM8GRZ
95x0xT3Hyo7Ij33KNXvctGOZbsTrZOfpE9V4oPNN0lu6lkU7u2J/NBScsYe5na/2yKCsndzXztK7
Zyy2HHHdfKLhZTCuc1D6XeomFyIcNgok1FWnNS4fP7TeQOwhA8n8gv8PmWwPP7XfefF84rvKjrj1
jFtgH+OuSx8qFVj0bIysaQbHGse1aOh7bKVmvhrvmequHn0RL5FmhncQRV5HR1Z+RicM+bZouOsa
Ndzl3nwmARvII8ibRIDiJ0dSTGxRZ4KvyMSFvlV1oz6IBic9nXkqW2Du7So27zuRfUkk3ssxqaxX
fFIRJrvHtudEkjhGuC2tvrlEqrhzRa/dcWDABBT1zHjmpDkZoXZUFd880JRXZza6vehdEIpu/5mT
hXEgOAZ32snC/Tga+VaOZGaabC42Eh8og5NUOCNH1cjdmGFQ+yXZOdJmzUvEVHyN2P0lE2b0PHf3
ThvlG4L/w2ZW3Z991d6myvD8UZTDBVLFsS8tG3hc+BzKWj91tG+s7EmbfZ4T3m4wRf9XbPp/iaa/
I5pasCX+Fk1emKk/EU33X4YvcfwT0PSvP/IDaGrY4g+wgogHlviAlv7gmVLH94cpHJjPhidAnS/I
lh88U9P8AxihS7WXTrTWIW78f3mmhvcH5WukR02LweeS7v+f8EwpR/sp0yoA5HhQLeCAOiSZQXL+
Sgh0ZDYndmg+6lWi7bMJNVbLSuKKhXFJ41R7zYq5WDGzPGH0EM/ewtcwZTMd05zZSW/ML4ppto9r
cEAv1UkOzGI8tghibVprFPZ1Jchmo9n1UgWEPox8w5z4MHTsEora5nHhacWZcNcTbqgtmLa9K1qN
UQpGYj3IBl9jGMHagLPFDNoNd7e2x9+lNuGg9pMxOm+eXAw9dDCtM7kM1bzB2sctXQIU0LvklwLu
vV7N9/PYFCvd4fxdRtQGpF73UFOAs5711tziu0qBgCfepe1C7jjnuS4iZmDqsS7HvXAClAattU/A
/TZjF+7nxCLkE7rIXIztF/e7IajQ4cJo1vrSCBI0TOUDF3xeJAZxp/rhXeG61KYKgTapuh31RN2O
nqKvrT29eoVocGHw2BNNxXa+gVKEKjLUaf4wsXU6eGoZ0CVScFKI7dtQMVOs3fZVecH3umJ35KQS
MJvlaMuYrtrEnbOuc8NPh1TtTU58GwTyAqp0vE36obvaIrxgqOkPnLxItTjiWJbj94+THIbiT1qs
36vSnG85WiE5JRU+FnGzbV1nRAcQ1aVv2M2YVSYOSaF/H/g7njCHvyetdK6Nm0XMhFFbQ71lYIFk
V49uiD4QFTsK4ur7nPzWb6gOzsJH+E84++NCXmAA3BwI5h6NFPz+3wgt+SxEogXKeSzqBFtZAKLX
6mwKcbJpE9h9cCCW0G543SjPkjfgTT6pV5rmMpEc7chUdz2sPl+j65RcRrkbIBk8uEyZfDX31j0W
ecrHnsjp4mOfvPDoVv1DnOo9Lthk2jD920JYx7TUGVf4UqAZUNiJy+bHcRrX4VC7O6+ZF3sVaBKL
Lfi5l4PBXbbR8YxdKWjbRZPGgSnrYgbM2btbpV9AsqlX1cY7ObsvfdbZt6gyNv08vJl5EfpsqULQ
YQ7pIKu8S4zppigmxT7B4NgNB/OJTpiauJNer5w2l49/W+T+G4ww6LZfP3FBDy2LEOhUigj/wXup
PAdVSa+KR7dOOz+aFn9ZNG1w/FoXC5CHDOzXIozCu+wMdRdPxqTdj1X/1uogWlKmvn490Y5Vdc27
3ZGocTM6miwjb85sakysMZfYiJNtwgB9hWEQL0CNcYh2COqyKgpCknGw1/TpsUVMrHsjKQ9dpLxj
PH5l5JyiLvevHDO8fZLF93WEB1WP3QgIav5CWIJsM8F4GpSME59SAa3S2pFGcRl2AWwI6/He9oKX
UIxMjOoiPjoVmOC0oKnBjWdjBWrx86CrMxUZxS7vZm0nvLPiZOVPIKvpgqVPoveqz5RPeffOII60
Xud7fba+FU53HhrT2LssbpOF1yPvgbEyuC5fpnA4i4D0cU7HXyu0li07fgKOAtsoqcBpgA5Yk14h
+jTl624gFhjjC4TmQmseiP8Dz6Frps8UWkxYOy3KSKIldxJTLoadd/shtpE+/OTa3XvJDAKNNziT
q85VGT/aol+wQog7imaWkIlpVEa31tMIpBu9udaGRG70LtSZBcCtFcViYW/OBQlEP8m0ax9BscN3
Yp8qx3h2CuLfgjowyAWjP41ApTMVD1u8b+kenbpeyQiGJ2eLkz7jgTDjDv9lVe9r6GA4WHHqTsNJ
o6bZb3tu6Rkt61RjS7QqszySXGGOFHYHQaIrkAT5ejzp29rVvCMbeywjRtURMxH2o+d1+6rvpuM0
hZe+p6COG/1b69Dz0Ji9tupMLIGBl74z5VH7PGvMIyGnrG31C9cVcTIKkziNAIFtCGHq1aljMaFe
BqzOcgiakEGCJRqK6yC9G6cHK8rJonZMNEi378bYnmlzsJEbpVsxf+WHW9AjUXc1mX7qysMirfZF
jiVU2hzMs2Dy58F7Qy8MtzoGtK1ROXtugnTfFbkvJ1sB4SuILUFvAD5iSVh2IXYusgGDGVo7RCxa
HGaXx1Manj/srmRK71tHvXcNJ41/XwaMj8Km/yy8tq57dJyAfbeWZmpIlgs1428Lrwm4JgiZot7Q
bm0KKbB+m0UtV9JNGIDa82GWosHIQIKFPJffuJ1kl76ONBf5oGzURk/ldBrj2V7NBbdXXvQvuMYr
5rPGiHdv/DaHuv0Y50csSlXXjWdlB7D66qNHW8BOayrM9+D5jhr2JqrF22vtVZ9GibG4nsfugEaT
7rRwYgzdTuZZhlm8cdxddKe37rILh0TH7Xgu445ZGHSNDdUl2ganx5+MlohxhSADI9NoVyXG8tNM
5wtqYYElDmNaNJIab7JxJaKA/z4tNJi9TZ8RqTSDr8xLIW7oIj81SvhdOWZ7St2PzDLNS92z9g9a
D/rJsqczRgjKE1sN7yM31tmqDJwYOhkegtFMB52MUb/m5j7MiRy3LiNVq9DsUz3pL4wj3vBDfnW0
UO7MPlxLVANO2c2q6jGxdTYHQcWxNGqdeVvI2tu40IfWkiadY6PmdVIB+iVwr50caXKO7a1+Gy+d
KLHRistQWPh5JmLLuZzYlxEeO9GhKVftiEIPACdhAViKIfhGzXjYf3iK29GBwVISUivDIT17+C9L
CD67errFmoy2wiXlqFuaupnQc3C/UZQI712U+dng9FLWVX7uZje8//ixZ0L9/d+vWme5KH++aC02
z67uOY651FwseJm/XbRDbRDMn5vgpoJR+rIP5SlYgg9za6q9LsyXqqE9S5vHW2+/J7OcLlRPGZoJ
GTie6y86Q0etyNKNpmfsgs2RahSzNLdRao7nHNzoSptv2qSS49g6GjEb70GjK/azV3AIBawT3arc
Ldax1OOdwIUe1yrfAFAFh2I3ci29pvdFkY+XumQts9xm3s74rs9mSAVU7gwBJrL5qxNj7GntdCYb
OG8ouLn0I5qn651HxmYLJNhdaa3QbzYiGJtovjSn0V8ks7zZRSAarJkjsQgJxQ+bljvnPsnH3Kc4
3d25MLnquNO2//7Bi1+QfawWwOE42+B508kw2r+sFsWMPGDAqL5lztxuyCWN17pi9fwkujm4L0Y5
7+Dg4+9GGhugskotgiMXd+fKNsR6EkhN+DBRnLUNuf4JayfD9i6tXvRAt089A451I3pJxwIRJ+QR
DCnGQgNAW4gjIovsDA5BGdJAxJKxRvxz93joOBPYPaHVyUqfDN0GUuZ9hstfHuee0jzQG8XZIcfm
8Th/bMNA+TMGUWR//aAJFfyGakib9j+vTuEKl/pz05Um3PZfrk5qJRoqxewbe0SemNjY7mLjQc16
R9NZrxNvDz45ZpKunR7ZWe/mkeMK0J66N8iW9Cx1moTvlaoOnZKpznrCxuk7gmlL5Vb1pkil4dP4
d3JCOV90WWAjDXKktqJwDpjl+2PaotvWyWvZMf8u1TnK+7PuVhSEVpQsD6ZXYCnqtq2TI6Ar9+sU
5faeVXF+cqlLbkZLHipLP9HHTbKizwmUejh/9GVWyY4RX0M++jjTpmsmWOTSuNdPWqy2mo65u5Sl
wBFTEIfS6WBTwdBhlcXIgv0wCePokwbydc+ouSf6dY47sZ0YoV3wFYZ+N0XiSTfw4Fnp7JxyVQG4
aCYWkmMYxj38tJzzFSa/FTyTYUdlldD0dl0rQ1vLCg8NltVPMCjYyXPW2YxDYa8aL4JlUqpwP+SO
4WNCNk7lwTSwE4fQuPcam6Z7Q1AXq8mm8TUka9BGMD2IkPuqdM5ll3W3eNa3TG3dVd3WznUuA0zr
GBjO0o4/dZZi2VCYWcv0qzmO7RcvRWRqydbVduDtc/aEuG7ce6az33qGfiPtc+0UZD5+XHtldOSw
P55AuOvvGbrVEIHqa1xpFMEa3l1Ta83Wi7JyI8gRFJm6CpvgiK45x5J66tJdWl5DEthESs3E1Y5Y
mQ86BI0XK4XW6kzx9BDXCNpOBBNu0l9zYHHPw7g4JehKwh45cerUjDXQexTOvlDbViOJnHjufVs9
52ae3NU1pxxwdVucRuO6UKw8Yb5bZs4nNcIlqfvuNIh4QVYOf7oGqh6+ZYwZcaOvJpPRpRUfI8rv
zrUXlttKZRj4ll96IZTfPHm3yrw8AAt6L7ilOPaaiv23BOCX8rGLzDyzW2J6O7SPljXl22gacHi2
cCrxJukXPlzvN4Q0FrNf72JgoRxHDc+2PwY2v5xIvcLAX5D29c122BzgdE78yu7cIxX1jKBt7zY7
HwGkQty5qQbPCyYF/mZiIMNY7ybyOKgjDjsKTnejZTcImqLbxMG9lhcPFEUVTzZSlNnOD7pJfiGm
8YhhQ2TC11ECidKxVhgyih2FXU9t4tl4S3luf6yzVtPiwc3UcIgC/Jth2A13Xhp8673+pmeWfEJ0
25Z8zdcewOrKxE+IawcjHM9MTP8QidZm74FnCsi2MZ2h07w0aCIfFvqR5gT7wKgiBERnZgEPcDoP
7rbRsLpos+ddg7oMsXbVBL2oxuaFw+LO7qyTNsUBRyeJFbEIu88upYMJLU9PjlH3mywEm0ZBOmUZ
FewNgjKzVkbP1lzX+xRvBQL9mDzlwaMjl39bn7XLGHgZCF000y6W5qoOWN10N3zojVy/BFKf/Vy3
zkngEJX2mvSOneKrcgwCPJOZnp2afX4fQeIKJz3ZyM59z4E+3EK6INf07YYnCG2w0st9Ia3hZCzb
mZCKBSY30vWrfqxXNlumW2vM65YZwo4sS7vCVK9tyNMdrJQD3WjM7OZjrd5mWb/Du4S3xKXOENCy
XOGtsteRnrQ7L0K2b1utuCpwWLY1aC9xD6mEbkN910wGa5zTccxg01GWpk3v4RNZ7fpkg9pZBUE3
Y+BOoMc6VHBYUb2a82HxTJNdCYrYy1eDQ/A/quuWpFSX7jM8xvRIJK8URaPl4U32M8zYqyI0gCpk
kjMsimSfOBOelXgBdb0PdmY8lk6b7qBvhMe4KhTMHAjUFMuu26HO3w1xxxM3IMWHgz9ouSNDg7Bj
WsYAo2VwAnmWXmMvPpZZlz1D8PrKwMa41Muv2lqeJBXeNW1Bx4xh5hPI4nQTQgYmvvWSY3C4U7pC
oI0sWMpEzcDq6AUM3NzjK5TpzVtcqmnJ8Vuk34Nm+OrUnvOQvJiWRpe3GuYt/srEKh9i7VvcRt66
BWNyijIoG6GLIRIcjecbeuk9iznLd0wRyRQm2O1TAGroUc6LpnLcHy3PSkyNjh8AB7cinr9gG2BM
zXn8hIpYrduxSA6hXTxXoP6gVxQ6tsyn3loibaUVf/b6fF83FyTD8jyHtrdtSwyYVuKdptxstm47
tbid4IfgrLrCQIwfhrA92FpPX4WAmmLa1fSSBlx2bI7A2s6f6nHi4qH/2s9tAvcTq/gZfkS6F8Xn
aszxxVOKsDcT+9wTwb13RwzQWj9m95VoHrsWs2wma21b2jLDDl8T+QoYT2J0Zk+mqelIzctrEZOb
9NhDrTtPQicrBp2rpcf7ahrRp9xw6/Uw9O59YlfMHJpvzCnMaxRWkkRyTEl2Gs1b6WbOTvQCfHls
bOOw9Z5QxWzrxm4FFOpsnAl4PCdBC6A+3GdJ2+zraUgYg9n5yakmtoGcn0hfiGCfa57aGk3YEJ81
SI9VJC/tcqO3cOUyQn+As5vgfgTAthJ9kR0gQ7V+R3LiKNIcedqOSYEZqGGFik1WHQA9bT08hmWW
XUxvGndWPx3h3dWrj23zZH9ps6o5cHh/nIMJ4viE9lvAKLvGkBzlRL44ec9AkW71zNPPJjmTWcN2
i5oJrbRE0XQmotdDPV/JkpKbrWoLTVuwmdUNWEqG9dkt4F4p9RmXirnXc+oLpMEmgdi/s05jd7ga
Sf02Myze6FYOtsQbbmgIkg9N3nOzNMdE74ZrVo2AgArre0YNGAheY3oVU3EXNiiYoqpZ00Ta3FLC
O1K+GFIVcD3U7AMG11dj1Kk92S33ryfl/ypLv1GWLObVyDH/766811i9l1xhxd/FpR9/6v+05TmL
tmTaqEucYjk5MqT9oS9J8w+qJhzKn4TlLUUj/NYPfUm4f3AOowfO4HdM111UIfVXX54w/wBy7iIx
LQ0hFCiI/5m+9NMeiEwUWr1NvFlQ+WEa/+izZJMcpZ0dOSzfZbN3g3a8E+2NdajZ2yxMW6/so6td
AF4yZutQhBV7Q33axAyed0wPf9MWZfx8sPrr7dCVRBeWAaHe+ahn+9uxP+VDqcyKvnULdrw/VVG1
Tcz3fnKrO734IiuCFTYFt6x/1d0gh9/x6n8m9v54+YXiLqW0PO9XBLhMnFlJ0xWnZgw+k5ToHu0x
wNWjitOA2IXq3+Y+Ui8TLmw2f7t0/pt5/QcQ+T8jj48X51JZxh02lGkm9j8fKhn9McpKDXFK88H+
UrJM7RyC4vnE3DVp8P1pSXia8buW7nyk3vObk2fHtEzyU0K7x45JdbOiDCda54OafzdF/Hks8Neb
W4qslp5G/B8fb/5vXwxCF4WqWkPGLVDNJlH1ZzuroeTUgbHNAaqtsNrwKIbErVHb6mtxDvg3zPy0
Nx8zwheHQlF2Be703z+0D2b9Lx8adwN9pLZjoGf8CjMfMbTnLryZU9QHYhfWAWTVttKZ8MnvOuXu
z0IngG0C+aF0ffBV1tvHrM7tIypAvEv3Crvinua7rZPVE1P71uWMi2QxuHhLdeMowYCJsWseLbIx
q8klSYxnzjgNzvjNiRqHXqDPDvHAvUyBTM9TTc4wLN+cVj5riSluWlrdc5OlF2kUvs6R/sHRk20W
mtWxk9NDFwbfFdriA3SFchUrzzpEifsZVuErAUX5u5K/5UTz86flMOCh6tqj58IVv1ZLJkYE0TYM
BMSpEkw5fe2+Yxutn/IxrlTGSX8eGeXHnOxWUJTA90X1+v/3jdBRTZ8Ndzo31C+s/TCxdIqiJnGy
vXY4dnqEmTmwbnM37iqzfZxm9qmge08iEIe2BYTnaePTv186P7chLFc0Bk7o9zbSPnL9rzz3uKWq
EZCqOJGs/a6Ze+EW83rspoOQ8l6ga/Ed/W55+3mq+eM1HXOpd9INHgm/3OIEvIXbmpkAOGHvSUHA
5VHYkUPvnjJrDZO3PpPMSa5ma5BImN0LWvEKa4710jT2b24dk8fLPy4Gy8Sj4FBIQ6PrL3UQXmAZ
/axh2SrT9lyCuT5bsr142bzWgYDd4A+9264W+8T3Y7rKh34798XFYPt5UHOBSorYeenYi6/UZNvH
wZuyjXSym6WDxS8nch51kwb4E8szFttpm3IotQ0aybndut8c5n8pSfrrkxU8xyhjXDoufr2yCW+b
QeCkghkFvlEcU8FdQw/gChoj1KVE53ApvWU/rBGwRBUHQdptAoivgOrqm4L4M1RkjThdQfycXWtt
DU3ql1WEm32wSOyb2jVT2Ab0SPpOjktCX/JU2hS6WyCtUP8caDJ2hVxI30nzm+X3Z5j6j78djZaC
jkjbdfVfbpc0k86YpxXXTWrX+1Gr8rWu83aB6cN77j8Rn/pdM+UvFT1/vabj4D4xXLYhYA5+fhyN
lddgvawt6HVypOE6nO4Z9twbVU19OUNw0BZetIsyazmG8QN6rHC+0Qub/27c+vOzhwe9EJgGIJ+w
Q3H/eacSJy6zuq60YxtQR4Yx81FkMtu5Trg0VsRETAbCRhVFAOBNNOtiKsWTUDXW3jOBDkgADWHY
4JCA9fKbh7b984q6vDfXYzfGpo9bWtCn8fOnVKWzoPTSlcda5mtHy9yNYXOiTvtlLhdKas47ks+8
t4vuQg3Eo+NXeUByiOdKOGTmxqxdfdF0qAy342DljDHYpNDaGrI+pYEtd03JZVwUtrtHnSMbXhOC
Cum5Gk3+YDLZYmVOwWmEWXMeaSnGH14bVy926v3UAhIZRfCgh96qCj0JzRQyeVOFIEc8fTdGmImZ
1jX7NCKHmqfos02JqQ0CBwJlbPqE1jYGfNm9CCv9Hs4fEKzTvy/DfIW/zOHY+ro8w7lxKSywFqPT
z59h4UFnRYoTTICZ7SjbedZnzptl7Ghbp8jvrJEIVFZ3UJoIrCGFLeh+B3oKOzQg8UGTDsck4TlS
62OxiT0bzEBZc/6jBuSQkD7P0BWPcTskW7Zdb3A/D3MCYyTCq0c10Ggdp8SxjtJ1HsZlspzhTF6h
W/dUBbTrNDXdY+GBkxmc4VqHSO+cRk2+bFcdIxFOEPwC5O9ZpNnKGJsK8AVz9rWQcXX8+PWYZJav
JE5xvYE/u64o4WVa16ytuYpIdfS0YsCexaCDdd2LG3kcxn3QDdO1YO4RZF1+MoewWLem0+IzcLmE
YLO09Qh+aPL2rBvxg9Na2o54kFzFxStE6h7cQ3FDpMGKBBNm2RbhEH6b4hEEVqQeI7OuVn2kmySy
AQZUjhPcpbYLcgtxvGUNvaNRsvR7auA2DrbmA/t/yOSRYgzOQArClbtJrWxauZOSZ5CTFbLAEPPt
meNRFB3kyzmD+EKc0ddzrUD+JgNZm59cHTU2DruMlPv4Baem9phlb0mRfLLAS0G02hgoqr7L/ALW
wFCu50F/LfswPHSG/aVru2xTqYREmUanaGkEJd76rPBHFwEJxq113JYFZ3NRxeJg91fctw4cpWQ3
j2V/Khq1zlrpPg50bKPaBtvaa1vsO4FzhFfwnCyw/jGx9qatRwc9d/4sRhJxZMtrKNoKcBIJ/i3e
7MR3oza873sDLk8HqCRT0VtaTHfCI7UWxP3NNfnOB4uNfNvdnLRPz5RUOiuw9cWmTjKXbXz0JNLa
fYiMoFl7IRuPPG92w+iQb/HqzI+L7LtyVHjT+uB7oJvBZrDBnPURiubYtmxmCWxcivAlrWSDUDD5
MWCwK+V9yzzL8z4NVQP6qLjURNdPQSSqHRvVbp2SktgYGdjZEGPrU9d3G9lUu04L1panppuXYzzG
gnfVbHp+8phBLpoQIZ68OBgyRah0iTB7FUNQbLN6Zs97rjU4mQ0QMo02wRUieookj1KcoRb4ddhV
f13hTaFv2jzgSpX8k1EH32XcqFM5l98YHzKLlnN5T/3SlZXM9KuIckD86enaVjrAow5xR6mvFKEP
z4H1OSmGm0xj8zwP7CwsTtIY2UVyokH3onXZdqin+lFBCA7FEGCvaP2EYD/LB7Y76fwZF167IXPc
bJUWGWuZ9iVjpvmkMndYiSSJtuSXw4cpqb8Ia1R7IIvVXoXZF5ouViwY8sr8p77nL4gDKGncQ2AG
X4QMphOJpu+a6IcL5XZwZUrLW+t8qyuxtGuENlcYfiVlxNOLCB4bE85d2HXut/Zso2beSpMIX+Wx
8Rau1dypIgUtlZOe1Av6+urvSI7aJbPVF5W19Z1we0hVMygH3AJFNyn6Gi2mnnHzCfEzy2r3VZXN
Wwx2UpU2nPQyRxULQuFPHuwxUjAM/lySr4oXHGGzkZNhCZxrBgDgSq6daKadrvFtkTXDEqTTtlq4
pILLWnvBTJ7v7IHhYUOumIWgfM/ZUqxSSCq5YVT3uOrVoffgg5RxcDEjh7qJuXjUSatsHUhrvTa/
RTaY7aSe3JWhudmh7oUf1P1bE2GtwHUnC+WSh4ZKQKHBsOYjdaBfGPtJBZdEjurBAlATeOYWrQbK
rA2xkfoAtWkUEX+tNKEouPuwdcOnbmmSsrP8uRHJeNaMNHiphfgz1Mdp5c1TyjGad9IXnfWQVbDt
kPHlSyfT8moxDvcT7G9+Een2iod1sY+hyYwYx1dGUL+O7NBWhgix1S/+l7yXT6RrY+63fkfwUdxp
C+cUNqBfj8T6rQJKQ3ge9Z7dtdAViH/9GpcyfetDBrFGAhVEcKbO4SQrVWuHvjXuaxIPPqCqM6VR
3kWbLw0jxO3H4azgZLw1W2IMSdNEFaQmcDpwGMCKm3PGfvFxVma5ArRaHySr0wPVamAExo2RezZg
35kBJD4fXDP9Ns9jgkKJelrMnKclxbypU/kW5E55y2d470mbDDCOKDGGnmq99mLBJiVIsRqLk4V9
4Jyb6s+ZkJdfDFZ/KAJsQVAbsB7ZoEELrJucGWh0E9OmdNKRiwQqDYPqtWNzlsCXE3HrYuN1nVZs
qiJ7IkyRnS11nvpG28uSdixCsADbOoKETIvGe0y2pI8qaixUYJ8rU3uWjSEWLPkIyC7E5NVVHONT
nINR42oQDRZpHkgwmWsMoLgo70xYeavUVVtQWRJKzfSpz+JmP+ai25my/qzVbLPDCZ5NYOQOSaoU
dkStB/sUTg1ESw4XnhjUtykBYte6sX5KYcWuSBdnm1oU33NFvbqn2RaeJPehder8zkPTXgGKGAn7
eojwbUN2zZx5OYltNLC3TKyjU6agTuDPLo+ava3csThqEecXeDU2bsUtoVE0LrgVautZ+maIUocI
1cjpErapkABrcEPqW/ydJJcFSiGE/XNP+mfTJknD99ghYY3Q5RSmDtyvXoOAqx3tcaxOcW9mYBP7
4cg6rBcciSVNCZzHe4xF2LQzQzp3kG6BV5akqxIRtYD4DIJ8wIZk13yrTWt6i8NlA4ZLE/8sXeRi
I9Kku8Jzjv3ASOWmwQyS1BaDvrkqd2NhtVRiM/IymaXy8DeTLZJM46cTy2LYp94+KPNx0+flsKGa
ATlfEjhNrAXeSEbyMmUMHFZ1DZD74xVB0nWQqmJMDPZnoGE08qAsrpnkCX9eRJWIxNyKJ695Bm9h
EdNYt0RzDlFUeJuAJPNl5Am+sxz0tbHxAMll2pYno7GhqehPt/W+R2U/HJQn3iAhfquqhOOu0JH+
EoLkNJOnWhBzJMkjHzfZfZ+3MIeakevflNuqsRqc6PNZt/orxlMOKqL9bGry0I6orVzfuVH9KWzj
zZImd5fpIBeOyY4yeZ4d4r2sBmgSff6pK9NoT8SdZZqUlDKcGyCUcRt4tuNjlH9znNMyDBsjgGYu
+VBOKd/HAr9zb+ZfPbd7RSM8uLqDWofdqipz8BWFvZ0HdJZmVo8jt+xGuQUeuupNeVW6y5FGNxOd
Zlhx2wOKZLBtcJw2U5fTJWhcyOUFGB/VRaPWZQ9ZqeiMdus99QO9lvhPXjz+dzL+i71zW2ocW7P1
q3T0vTokzakpaUf3vrAt29jYGEMaMm8UJJnofD7r6fcnanXXsateYFfEYpFUJRjbmvoPY3yDlw3V
3zdrTHB4heOdY0H7Ty2CTYO+eGON8tYZ8b6bjHd82gbQL7jmT/2E/bfEabyWpdxnNWzZyISl6Lrr
CJ7YurZ+mKmVr5ukTr3YqGaApslq5MUoJBJYsjwrxIKAG8vROk99WKyHCrrjlCawl8qmXOWxxstS
gfOeCogjQf7Y69U6sqfOMwSSHYGjwilRsU8RTw/26TpKvNCu7quRDJsEUcCqATq9yVNgjawdC2y3
cOvRfQ5RcS5ieEXkWdom69p6bJ+6BYaSVmZ/t3HdyN/oEtVHY4D2k1ixg7bHmjmPe0NN1L19Se8R
IJy3INxHLSYLM+Em64Oh7Al7KTVCajJAaKu5bCRpiG29WO4XZJzm0fRhTxioZXFixYQprdT8UEH6
FcnXLtG/ZWHmbDFAqXXbaWth5Q+aXe86HwUO9pBgQ6e2oUZ0ti6Kr40jjVVXRT/peNlVYoqrpU9u
QC1v3Bgu1KI/5KwwSYTcuQMbkpENg1Zq9iP2+mhnNnIraqvawoC+gtPLPZHnFfjkcEuFvhrb5C4r
MKF0I6ecjZdfq35OFi0GGpwdx+ZLDX4eXiCyTPZpXhvAbCoWn0zIaZHBT0ADXhxlnDVYeJMnuooD
lu/Cs8u8XfNAd3kgJs4xtXe7MtrEjchX3LTcVdqRX+UnP5zQ+jmMFvcMlD3bZgIOOtrPkQ/WOalA
tvuxD1Q6FBtFph4xldVWtIRrIdGoCE3zH3HOsy8friVFMOcH/i+pue+9xlHZ14zpWfvAORohdGvv
Y6U2oreexECosz74X4Za/BD4H44COG+V4aSsIXRsKnM7uonnG5huZtDHwE24/TStyhAZfRf5ZU4B
FA6uZm0S4q41tSb0gvkuEpVN1mN+LorvKYEuqzYPmn1i/kj6ASjXIkNIZ1ijWuURydXcFw7pd63x
tTfxy2B3uA8oBJH+9PvcBqEprdLmpB3Dl3nXIhxyMHCs/cEN1qlsHk2T76n5ZO7yQO4sn9+i0bHz
9ZCkFpj83G8TWQLjwvEbOfZjjjB9owT0Zt1ID5b6atUGtCcJzHLq9z66+ZWIrWwNhFNbDTbPMW9d
h+cfe34fAH5exO+SYZUnM3lw6CY4Kr5H34oRqZskNSUlxm/UgKFmjsndpRPuCpVK21DnW1m81msJ
KwuoVZQHV6kAtZaJ6Fb+FJpeg/gyrrm7Zoa1S1L7RRgY75dQy9pAT5ch7Ojfaus1NdsfmptQngCp
5xZmEgm6CRp5bAQoCbocsSO25T6q0XqEuG42Wpcc5BDu7Sy45Xr5YQQcz1htKXJd2mELhYOTngPu
cr6ZkULoqovWTuVWpMSgMZ7e22oOYCy4V+hom5TI3HtGoKzAXVA79BazhznKpSCraoSrecHdJ4k9
NHE4OAyQDoiR0OXLb0w89UPtoylmXeBvwr5L90bg2IywRn3babm2SSc/WVcVCER7iMwdsWw/LRw+
J6WK+55j+GBEFNpg0LeEDSIu1wvlObDQznyf+Pz5WYqqAj1BdsEiOt/9+vWmBQSrgTni1CkiOipk
XobJdfH5x88PNCUlTBPFHbcUDaFM+LjAOPUteOwqPJdC4BxpC/b9lT/ctcvX6s+vTS0BYnkW7okZ
Cc6Dqe0DvdEPAJOD8+cH638+U4JYjzEAZgLn5YsY1KtMRb/v1MjQCRWWe4dr/J6dD3+0h+o+KUmZ
spI1YQjsCQDceCUxQ9/SLXDtctVoaYb8Ec7aFE8QxO2eOAot8ddmpn+jKyYrz5iRjZZwxhQvoRF4
qB5/NAvFyknAKWHyfnSGvQuhkbu1TLalBnnDNahhQt04ksrDC6nsA7/SouXrrGRaM9qGfDlsw76N
cfsRcd9RvG5spf2wLLILZQjvPGA+ZnGbSazuKY6Dhy4NEasW4ZZv+8BQJlhHM92ca7jpasWWFrJ4
bLqruod/XIm3KWrUhvbko5vBWiJX5QJaZoyhoPqvCI+zmFKvGYkySK9tGL2Q0q+O0d83cMkuyPcT
0iJPg4RyFTERFY3q75eTcoD3w507oKzNY2RmAb4hdIOQ32BsYMFtAI2kLhwmkEz3TrOIM7r8oZmj
+VwGaHy4SY27SHDx+HGkXa3O2EtzMDc00eZdo4/WMc3mH5Mowie2FycbmeO9A7JqX0ODW42T7z6o
bpVbTf2oJzZpLpQWaLAM+8mwuJn4gdFvtDDJoGZlD40Fuy0N0mEfZ1O2TxJUffrQjjs7d6loSi5R
EosOemTEd2MRw79zJCf0HAJvCKMdlpbiAsA7wrpNDGzmNvcQAjBPDi9ZqJHxpXTrvsnzJ1VVDzC9
k/uiBgxf2eo0lFG4dUwech6YpD3NBBCo6oK/x/ZC3zEerfCapE7lDX4UvPRNdnZKI/wOawsOK0M3
FdmbEq4R5IS297hawBamKY6adl6lI4grG8s8SCzQSy3H+zDOJ35WmhjFth65DwRdVD+l8V1qyuJo
hcU7VJ3mQaYFgH+8VIwCubua1vjN7e0bPoyRBZCRHfnVw12ZmWQpjsGhGMSBQjXZ1Y5UdChSHcc8
39o0t4l0g9MwXcwZkRhEusBjJYlPpVSEXTSGv17CPMmoqqdrSXn/GTxUBMWLWWQ62P7U2tvoNO+d
Kn9yJ9DbWlFtHcX9v0Xxe19kzE/wk+K3d4OXukTp5pj4xgrnOg2yRuervhipZRyNEV+9YkZ3KGft
iz6FxdUQ4o5229kUFSL3z+bTLKqAaC11YlKED6IJIObCTFgneNN2GfPDU6n3+gn3onGCborJ1pbu
tmn0GQHi8sXP/wb5cn9ynhYLryZV8xhKPXwa8IRuATMyf58oAdYDtOgpz9rH3pXtHbdCDCcjpjgc
K9K6L3yYw5kS08KbyvsVinPrXnQD05E82NnOs1FqNTAUxhhzMa2LvJi8ivZnPwzq2fWFi5wtw5AI
NVoxFt2VAyJUstoYpsTQDVsTAmMZ0z6nPtwoK1kgJOE1nCG/wEcc/G4j0qhZS5HcAyfpeQ1C+J/l
qK0JcQs3Iqf05MDS6UM9ArZExNXIo+WQM1Fuxj6VnRPth1jB/irCHxFCYd5JG1PmJ9b5clVFhPBl
0t2QoeDSkK2GcQKNCp/wXagQlqKmTYeYOKIO3M7eQWp4kGaHkDS4fbrKPj9wHV1nSbKU5nCSOmPF
scuoZXaY0XcDM/vPz4pxmeETq9h4JBcwO4V5eUTxPm9c4Y9csGqiLrd4VlKHkWY4F8MBzhakQ+Mw
G9Bm+n5ZytH3D0SRdYW26R2wOgPwbBUAsCwICKHBYH7iiHuF/PioczTrgTbiujPuMhHaUD3T9K7B
XsVaRz1Ng3pvAtuCa/d5vhrPQzVau94oH1Gw9+uR49obrfEhigNmUqjm/YaneUFRFzjcaCc5vxpB
CAkezEMoGmo80TZe2P3MKjne2bJB8juwq6JU36iMXK6EaXQVFB9WnWhHTn+EwDwY0clpnzg7+Hvg
ipQYdnkHN8Ip3S8gSKLHyPZXjhX87GSFaH3iEY+WBjwYMv2CeIbXXQfQfDEyAPAr17EWU2VhqVxl
hS/2dLEBrJwV2XL4TSN/OoTVKGmrgIdxNaALzCgOGUXARnJvotfM45BqT2OtLxMQ8GCB8lyb4b4T
kB03Du6DnjCgcoFG9fSSd3HEYJ1swJXd8+aOJ6IJOrgeo4XUttGTbZdmPN+xvp6GpELUwhhsMqcD
bedKTvF8EcadNozNjin/LlDyWrLSIoayQ2PaISzBQk9gpet1sS4Zg6hwl2nsMaxSbmJqEph/6dqw
Zwabmvgakdy801IkpLIGwz7C1h8LAmnKdMdKwcH+XCrPHN8ZzWl0a4z0FGUo80Usw5JBZfVDZ0iU
pSQUTdUy8hmz1gvLtyWV8RyOj3M4yf2c6BcjKNsdypmGNbFzjjJJsgUa9k33qQYfOnSNNWtsEM+l
WeOpN+OeqDVYfLNeHHvV8bvBp2Jtxf2mVD8rmXVb200eidpyaXwICdSKF8WNYRsMdD2G3PuW/zVz
9cGrDBdPS9YHqyzBNlhwLq3ncoy80d6ME30134xlSmJWmLyLRzTsPi7K7w3D8P0SF1GErs/89RpI
8rpb0/9RK+2nFYjU65GMryj8vkXoeVYAUdM11EvesTZ9ENSOg16V+E2Y8hJy9KTD5/RITv2KMWTe
xL0DD75mSjA06BoSjn1oc+xp2swm2UR4bi5ufhB8dWsBJUZgUsmxUAMTjsDyuFgncrrVMCq4J/os
U4W/aTX0tk4+pt5M3940wiRMNL4hOmXjgVAzrrv3ecSr534MEdVCxdoJF155BI1sc1Jsochtnagj
u+t1riNG+FFV8e0DjiFn2s5uj2mlUNjFs+RIA6/G4d0tlxEHG+nNAC8xrqtspxUBZTrG9FjfsRHm
jkeQ2bYiFcRgRLFFRvbFGvN0MzTpzVJ1uYmorFaZRdGMkjVaRZmqNkmqHmdNfpv0XnEeOOahiHJv
gsLrgSCu18ydh83k42dRYnl7ax9WPJE2WFeppyZp7RhOM/IwjhUW6R3LV874qfqBRIzLw2l+6H5j
bsYWYm8bwzU2O2ObGAyBBvpxl8xUHMQMMnRnWw3zFy0rHgnCIJxAb/dNO+iHquwrD3TweMGLFC+F
JMMv0mmjiB0pU20WcSM2m8CIn0Za+COIVIF2bjNReh+EG1OTAldco6yJ4VGj3NdUJQ9WBNteVvNX
O2jbL3EUWg8q7B+63g0ezcbfu4SoPGNGY7EKM1zdDylngq+V8c7Ebr0dMEutM9hWx4HazrSxvnQZ
1iNV3jfVLnetL7njvKm0KPfOZO+rpLUfyqJb4UMKcQzWMXpjGovMpH0ymvQhmntguGJ8ylgZrhDR
P8+B5kP3xGwlu5D6SmI0cv3d3El3V9qLmj5rYkZOgj7YpDvKSpP3YuUVpE9vqymHrF3BlHM740vq
D6PXYLvF0HzQehk8WaTEdhpsbprmHHDQeLY6ZyAlRFSeXmbv+dzTYsTYroXmvCHZwn5aCv1mBrOP
ChxjAJjafQlZs0ucioX7eMkpuA6Q6o9Sui/FsuzwzeCbIOIvG2oDItoQ7KlK382C36boO4hoWbbk
gWK0aGF+ekW7UKqVcSFiQN/lNkY0KsB2j1tqa2AcCRHX50tGoRMQ1JqXuDEZNa39qNBZBbMl6vlB
z1aQY2nt3mWF+RUs78kqlHMvon6foCa5q3EXrgs4Xyn2/J0J6MojuJU+smfyTGCDTTWBiD3nryN+
Bw6cdwEUbh3VOoBrY4cu5jv76HbNevDR4SzeCWdJ+FNVudYb0iTyHHgsBoxzlmp4piKfl4fpZWSV
bLhGCekVk4KgE82qBPFCvbEiTrcOhy3s9IxqS1amBzmopeg1dthjrl1t6Qc/gBMXQKL1EKaumyo7
5dYQ7KYpOaDVCbweD/IKvCVrSfbhRpiZK7wizDLCyd6KyPzq97xyIeIIovNKdAYJhhvUC07EUpSB
brKwTOaed7uPVQk/UWNQQzMR3DRxswe7HR6EV6TcztlnxmMV3soOjb1OKVKwuVnr6FJBBiTMC+x+
4lYD8BKvkLE1dQzI4DIWVoYqj24YHxO7vcv7+rXGUb6DlZgQQgUADMbhB4a2CqaN+D5aib7vnPkg
04kOHRv/pm2mXRVU6X2dSFSKI6ETdhQGd5qWaE9+BYuLhOnIZmOIQfcB60S9zn+SV7sORjC4Bdbn
DRIV7Pka+k9FugumyZxX6UHLKVVFzc0b9cxahvVe6+yI7dnAsHVwvYnNWts01TpUmBYLrBvk7EJl
1LUWfQUeH6Q5JBlgrhKFszDal3we2qLAZCWuoVNaMxunQbDJNIoyms/AJoOyTmBkMTC+IKJ6JlwA
cF9E9tYgta3TUsHFJsFhRmV46tUkPdBjPpMRDkHONrB5umwMP5jctn5tfVQ42rzYQTJoRPssygI2
INFy2wA3UJLmzQ303KftTtKWPlgN9gbNaO5NAoHXqQqQ0Hblfa/qU1/57ZbcgKPsi/RczUsw2WzY
TA4WxDVa8lU9jaTjLg4qohRDbl7wwP2++mJPXCoAV7+UegcSA2Mog4rmOMOjxj2Tc7eHN3DueObQ
07QHafOjy6avV7PrzBtyLFmqRViv5nIfmO1euJVJh4txkYEEfLmS3jWuMW/bkvwq6D7uYVHNr8KY
DcpUB+vYyAoM+jaUX0un6PQbBzBvdY9qofVyOV80lQP1pwtbmyZYgtkmgNNtZHauS2Pa9ZMqYU7Y
I97blhZUOD6Uz1u8Vo1uPtiFRjqsrxP5OqIgCfslAqMSW3PJWCeOvPbKnp2Jk/XXAKngU+aax6Tm
eSOk0z/4+hKp0HmN1r9EPH1rPbBm2PSgOfC249UE8hd/N7pwT13YceuNf/vh82v97//F59e0lDyo
QQi4SnoCFaFkGd20xSEKgHDEtgUR7/PTzy9+fqhsJ143jQL4Xuf1rkCi6cNmBU8S1wdtNsAZfP75
1y/aml4fKu5d2MWWTz//y8bnfRa2LNkz26b/HjgtVoSl4B1bvhuZlUe/4DZJwN1C5VseU/j5cD4/
1TNg0XgPFkdzCTn6vz9U/YQp7dc/E2iGo1LF71ocVgfARtVhtvRrPUzVVlqFtdNM/HnLv/v1P9Ar
smJbswQ3z0rml0dLwkGTrj4f+OeHcPll7a6/76sopqxXINtN8kWz5WkfuPzTLJn2Nky9A2vVpyoR
2dZa/uQmaPeUYhS6/OnzS4NDPk8TyCeZxQRlW0ECcTMp7iImrC1D+DnbFWKK9uTvLqP84E3N1o/P
vw5zsDhASq13Rv7cSMH0ZKQ4Bgxprz9Vdv/fwvM8lT//69/ffmQchVHT1tF7+1szjslcGJH1/27h
uYbFj5//dtekb/mPv/iL/3Lx2MZ/0JVRtglknjDdfuPi4V85KFOxEdsggmy0q//t4TH/g7+Bwlxh
8pGLB+hXDw/fTlq64SK75sv/9z/fx/8T/Cz+ZRJp/vDnf8u77EKp3Tb/9e8sun6n4rakwz8C5SmP
gcf1i8n5N8aMqg66OnNJ1UCOmK/MIPxG86z058lh5677xaVu9JbAtrpfY8rFSuqOColcfFeT6ELj
a58pGhnMO1X/TBV4xCj4Cuo1ZFDDqHXRXpFsmSRvmZ+cbEwDg0YTSmIebm5QnMKKHqvcPkMeQtw9
jEwmalRcfbuqCsfZ2f58jUblHJhXtIRFk7qImgkSNaqZYB9kKTAkjH2tQ59ripSIoGQeWMDpt44x
LRPCDS5GfV1p8rCIDdcaxpMV9rlVz/4aodIx176x+QZJH+o3LVZnN2eWWREEn7ekA8ZYFwuGjQAi
4o8Yus0KTNu5THtkSKNBjZRy2No/+sne1C5zjagBiq0agMIiO5kB2k9TboQ27Kq6e24lPztuaIiz
nwysr6Q0enMYsJMEztziZWWYYHUDxYj2hHTFX/lmf0qImgkank171KgJQeDq6Slq01ORS3BB4L+s
ckORyXhhukSQbkFWHCNcAIWrX1xfh7JpgcibLn7VrQZzW2fGrdaarZXUHgF4u0ilJ4wsHwaRLa4W
vfjo98hIezZD65XwDi8DGNt4duGcbQGZdExOKonfDGs+0vziWYGRZPTXUAeYRARkQiJ41LEISk7d
NF9kPB1jNRDAkBwGNzrUMcjnOT4Rl827IjqVpBCkCdFkcCZkS5AgLtV02FltcjAyl40LMl1bvVYT
d0xtuuizOrXTi56y7HZl+CHgsKyACh9HK7zzYTb4ldwPecANnAACTerERiD06vjJBSm0jKiNDa4N
AnnFa9Knb4HFWnLw2ERdytDaQ687xLiMyHs86HVyWl5hwx9uXQOqbE6+M9r7sILwo2rH6/I0ltp8
qxze1HJ+NqpdTVT3pHeErNEU6EQQINasHcCJeUKqQQduC7VhDqGwLoYjJSwofDNcAcw9jMZwGWeF
SCGiA2LHYUFhts5myDNIqr0Ryj3iedS96QfjqZY2lXE2S22SVU+Eot+W9+RcWXsU/ejXogNAkHen
NE+O443J+KzCCQ2vfA1FwgIbNDDBoHUVv33+DMAa7C/EpYngVA2Mmboq+KDqQXIDmzkY0zdbH49K
Np7kVSEjEEPWOpe8/9rp0gsYQnr0anXxR500HBLtNrPjgz6lJ03SNHOdZ9y4/AInRD3dxrlaZ1SN
Yzxfojk5JUO7rWLeq1r9lLBzjcddXfVXmXbPtZad+uU4cL6P4Xxz5+46UDMH45UdJbrB9K2Bxzq1
hxbkrl3Nt+UV7PTpqKXJSYbZ2/LELO9HA0y3HUGZLABZ0s33xrTqB7KG+JWgPxH/xkjZlnvL5KXR
qvkyNPqFmfWuCLbUy3eBqPl+9Qba1CFxbcpj0rYG67UZWXvP1j6SznfEFnPImeDL7qkDoLy8t5Nk
PC6PLcV4vBr69jkySOadzV2MoDZe6GgdMXTK6gjl4lrvmI1lTfoxSulF0evQE24ajc9QqbbLm8mt
mi1bwpvfBhszu7U8U6K3X8fFRZzo802Xd43mPgVls62tmFqm3hai45ieL6y2LqE1PuOP3rS5V2bj
ReumG3FU5NwTIe4X0ZsTaC/LwAIYvHWWtf4ewrAHcrnpTYB8AuacsMd31/K/0C1i3og/kDgdGcCs
K97MWgBefzoUgTobxCZoF38o7gXqd0VgxUQZXs3A+hwFlKR/nisd3znMgeVTC9TBfBTfVZw86kWM
tQDevpmeiLQmEJzLYwp5S/BMq1Rf198a5KzEfR7dsn1uGohJqKBjfzyinD8t/0MVsi2o5ARvr1HZ
W7DkxwoQHgioC3K2LWv658rkEouRMvvh7NW2xaIvOVEYYLo3OpgrQXow7P55ObApSDcBnQ64CfAa
882Is7e2qr6Y/q3LxmfhM3uK5Phuhj9JVLgLRnVeLsnlTNBdAhiYzC0XUWNyjRkGM44+cF67rqwI
6OZO4xJm17FyKqhie729Ksk1z0G1SvpL2MZvLT8jZQ4yut0pZHWwGoTiUstAGw9cH+F9HQJCS9gD
2efPKw7SksEgdu0zg2s17WwQxAJ9MnzomROtFOb0VcggbzahigSlCbpKY1ICB36fjgGtt9W+OIiV
J7ft91ZsvMcBUWvw7MGo+CUbITGuzUEdYo5YPP6YtaJp0pkoMoe11YHb3ZcUA+M+7ptNFlYI5bvk
FRHZxS0SnJEFizxA/ULDcCJ8pNNJonHTAyJPEGPUauvcGoGXEN15l+rPI+3RwYiH7hAp2f3y2efX
sJVMuyFr7zrcFlEYm9t58V4gSpWHz88+P2iy/tcfJa3N2lzprMIPrtM14DoRu7s2+01GgZtetPd2
t6BoXV9bpVrqr2kyIrF26xnz5vKBVsE4ZEiusFxYL4bDyH/q6MeWWXCRvoQR2x5STYaD45bBXUZS
dJf2ZEbr0Q1KVng3ZaxrQvo0t9P3VasI7NM8QHgbxhz0lJo3oNDhHrAqtFen+VBY8xPmwVPO0mZq
NyxBIbhONl9pzXtCSAcvY727qjqtOZZT0f7yoaP7OPLg0NLbzdkO6xHrNSOkNmcQwwg31cJLXjCK
pf66oZJNrbfZcvchdwGvCp23Ojccr+p68Jp5941EsXVOR+ThRESczmalI72BFER5U6Tfbsol4yzT
VMJxQ450a7VQDnljz5itU8al9LHoNko66x4idu3si3J67UpmTzOXeVxzeHAJ5FN3zdz5GsBS4mLz
Jp9CR1rO11TP2ocFycJhY6DFdjj+RuYY5NzYr7amzlY2PJv19JzI4pwqH3Oes5ut6C2Se41kP6mS
f/KQ/blMxrcNJp6xtbKtP/mXo5i3YTwkxb6zk48quWMbhDB8ePad8VxDJddgV1JHjazTftNO/JWt
+w8OMQp013TpHoQldYlH+Q/uJlcOXa4mwoyQEVwmUbLLTdVdyrKN82VJmo2b9Ugoq+aq81Iq/cOP
Xyylv1p+l/7AFQL0AI+AgOg/WQcH2x5F7APBMVuKeM4ahHrkHZU7V78mxnBVInprCvSmjxGYjlpy
qlHYwsz9B6ec8Xu/7b8eCBgXLIWGu/z/711egUAe4TR+vl9efLKGrxaVCVBDx9YfWBdfgbxdbTxS
DgGYnUESGEyufIKFZnD3SSlYXQzWOYpw++Xvn6KlR/vzU+QqWN62gdvx02P+mxYKk8IwI9TJEQLS
Qun5UYTiUWsioncGFrmY/tAsd98/395lQ32eTu9UYs9Bcyms+E13x3cRcgB8loeONV+Cnam0lzKd
by23LhEjbZ8oQ6jtVDYxOx53SwnComuXxNY+5AJYqnSdvayTYrUM44OT6ZcZQxQKC28ISBkvGDuG
/TXuas+QrzBKthU3P9/p2MNOaCmaK6yVfdpaAOx9aljoW72/zVW91YPGqxhOkcRwg7L5nsw6WztJ
DBQZFKK+OEZ39cvso3I7vn38hqCbQI9+bS7WEqQyKEBAHxDawK2qGJEVDf1zWJPU+Pevwl+9PaSh
mxbLcszYf0QvmGnkZgVL/31oNltZ6JfOTQ9Z+v2zsh5vRlvf/f0PNMRfve7SEEvX7mDd/KMBGiON
Q2/KlRmoCdtP/BRnWxWLW1wM14YbH4Pv5G0aOdRmBp961z/T7jKEyg6Cuh6SwJ0xP5FDcJcXp5mp
n+t265EwPngFvBl0CtK0ny4CKW7twD8yj5/AOJUv2ixuHUN+P3MedpRiy/cdHJRD2srq1V5SgC5d
Qco7wQ2zg2GOR3dgO23Pt56uKrNqz41DNqzfFLY6rRt29Pc7hHEnZGfbqPnuhANlCtRnVyG8HQ0Q
uXa5jyYTG8rgWHexQcy9LLUVG9rAJJ+6TjveRf7Jd/yOXMbkHafqSqeSwifoEVrxkCfjDRrOcxQx
x6cFowIXr2ZKdVwXXmqJr1i8d0UavS1Fa1sOO2QqpIE1L3U3vfcm5Vge0bKH16q+Q4xvdcFdz3Mc
WPEp0bNT6MhXs7D2JHOwTrsftfhDM8u9GVibhWM4lembkfoH29y0Aki12IeTtZ84tfvWeVW9cVna
PSqW4+RpXK4WLOalT0Lda3Yzx254qPLH0eSmxe+hDdRvCk2gKNjLd8jx2N85+rvvyLNtMCb4+3fa
76kiv5x80nagZugO+ifnD3eA2UaIJDWR75f2bWnpRl5242b7JdIlQIkKvPA/nLZ/depbOiWn49g2
EcbLv//NkVabU2SngIP27HmvaN4PWfHPt9S/uGRtZZhSLh9drNC//yFRuIyEdT3fkyuY4+5pGOKk
83M9Jixo3LXNKOgx0asrcSPe5DTeaOjHJkw+liq7dudj3CovEi6eZmOZtOwJGDkjvN32pny1OQjt
PD3EIX+nYA8Vx98dxY+p+uTkUNFJ5sTLQZxk460LzFsfc1TXNWwmc/bKKTs1CsOG3V0Fr3/nJ28m
EOO2bY9FzsOkL7PFfAtdeU6wEIyCkrzJT5Z9nfHeWjQ6y4O0qEMqpc4Exj8XDC0UCzan/FIyYXCQ
l0fjJREEcg3dM6iL1yAbj46KT3ktTgQ7e1iajkvb1BKxqM82Iuz6nrfHcSY2xWf00TAvMAmUB81I
vnRfvABVrNjU5QhTKL10M/qwuF1oEz1JlJz6MTlAd16lvJJOKvbLXGH5cXrNQUOu/Sv+keesqRGn
269gy9ZLU+KO6ZqcFs/3h+flBJf0a3//5jb0vyhweIu50qErWjjzfwAF5GZJgs2U5XsDFfIqz1gF
Vqh7opa+qbalWmmJfixSomGNkNeITdhuaMq7EFua6a7TjZz7c02b19MadlJhOXQOTXuzCmQidOhL
69b3lyYbr+gj7xvHxKEUf8UBgICoZSSnn2MRvUxO8habfH/b5CkdAPjJyN8WDP5ydmqdyZnHpjXp
ufKpRpeioqvHa+djAOFUreYe2EkD0q85Rv7wDmXrLeMws0VxkiU/aXIOmrQoPsadwXCB6Z2vjVcX
HKPRdeSIY+Iqvi1Nqp3Eh5oIS2tuscVhJxVESVhUO8xfVDneqlC/0OCNg1wLhmVLNeYnsABo5jAH
n/MWclx3kHVzzYikmACiLEWQ1SwjC/HqktqqWPYo3951xXBTFr9xF3BJCP+xZETXOt8TS7tSu7eb
v3+h/+IUo3Bb/oEjzmT7Dy/zEFR22g4kAAwOYHnE9LIkBQ1Lx255k4t2vEh18MvgH95fvxCH/1DB
OpTP3KHh7Tp/Oj4rKSZQWV2+b0PrliEJW+5zToMKqPMGnRcDnKs/tJtlfpYgVPSF3NfLNg4M3DLh
NLlQRGOtEC1v8o6RFUV2wlgTctt6qcUM9V0xSMFAsFrqJYdBqT1elukGm/9XfC/YEUk35cgYolOn
abumV7s24lenH0pdqrBseg98dQ6REsEKou1DllKmJ1ICbsu5G/Omi3NGiPmwqjMwj5XXxNlpcrsN
6AJETvmeeqKo5ndzuRnlvJqxvFfDjHwuOeWCfjyer+RkHDObc2O5hgORvC2/s5j1G/6+Wzzrp4pQ
yyb5jon2NEnaPv5uEiENs2uPkEIPs+phKXTsUT+2vO0bOlckaV2Vkhm5cSz/lXkgV2zvvC4TiqBH
DRGG3G7luZyzj2Uc4vTjQ05l/qOogGpDvzZABBjDR51i0huyk5JUHdM8v+PHET4nEStwlZO/Op7h
dtMbUtbNVv426+wUhukhCNnU6XLA1VUZqzlFH0u7GyfpYUJIFzpoaFMmsbF97sbkbUnFXKbWBvO6
Zdo0VRCeJ+ktQzh6r/fll3YFFUuCWVb7f+yd147r2paen4gN5nDLqJxVUulGqMgokRQzn74/Vu9u
H9toG7439oagVWuVAjnnmCP8IV6IsDlfSXOYTviYvdG12ia8D7vpz4U8LHGli2kXQcpeP2knt72O
qVSKQP4IVjqtHMSPBoBU6myKvlNnLadeRAx8K3XeXxE7NCdz6L6kHP8ymjNSIx6FxRR1G5rkIlaN
QIQCaUw+VHiJ0rOh2Iw+VJVPJWhEaLqvSEEj/ZxoPqLtyIJdp07bA0T/i937FGGVqHTgM44Psssi
OialvpoSJikb3tRMvSZh5OV32ZPS8auNOOrIJlr0V4QWrKdFH9F6+bI+OrhmxMhETr02oNC0F0sv
zGdkt4uiGJZ/C56hx5RGxhzDfcf1JHqpdAXU59ObqvGsMDYWKtz0EB350c2nw+ep1lSQ2qat4EWH
X6JAX39acFP3NeFQLaBwAVynW9OjKYLMjl0Z7VuGSaQdjZykJcF/bIO2pOtMOJ76hMj2/Pyfo5ak
GP97dUe1icSvqOkEEXHKYv4lFUIyHNkJeD6zyhi+nhUXcuzwIT3T56Lh0ahoYFKMms1jRRuTGQ32
zWykqfc8LawqsnT4qNQAtUWLOO+yAyzBv7D99wKG/FkmJLiv+BcFhq/EFBjp9BsO76OVWq4IfhBx
3RTLFFqvXrVPBRkQa47ccDwBlVvOnOdLUJFRQEq9b4aZgrY+FjHN7mFQpIeQnUStIGU2kXrI46s0
dZH0kW3S61jUS3L5UbysCCD1RJKhqfECPwUdht6mqBSdvXkSah09wnRbzoMuAdBJlzuphzfY/FHb
/iJJAhKKDT7FlwiNvzxJQFpgMkJU19V66ckEpynmHENB3Ijly85f0YdokoW03Zsi9gfkW2Z1geKD
hOnZy5vO8CyuicOVn6O6AJxvOYVAq8nWFity2n+VYR0l5dgy18gScTe92pQmhfJUGseLdCvA5sqZ
CUyrIsUle3oRi37/i/by1BkQGCeg5b+YKg21ak9Sqs+0fPjCL9Br6Ns/JuSbJflQPMiC8uYgruLS
EF1p6II2HQlLhReW1W9WNydF73fThq6N/0z9///c/f8yd5dUQ0L87L+fu8+/P6L8Xwfu//zGPwN3
SZL+jbSX/yS2rK6rJJ3/acsmGZivKZKmYmvyPw3crX/jiEcoikoLpSxU1v514I7QJQpNskIgQPBN
+X8ZutM7m5Kdf8lJxOklRD4X9mzYwyn/a0mXIvrQaAZnvjQkQAqfE0kjRqJGnohRcMGUjJG0XC/+
HooYsq8eRoc/yaAMOoTs/T39e4B4atig6+CIldpr8fcwChGd7unh7495PzX/n1nkZx0IaeUllIu/
hybEhzhW5H/++B8/E56PILy/ls8UOVyCWVZi68jD3zO5oumNEgns5btxL50/gaICbYt/tIvuDFgc
lIBRHc4vY6m/7EgAJV6Gr2xJG2WG3sDuruIcbNXlpofGFNCggC+CTpZTGQUv86d7hBdX59cmdT3c
rWdP20iyHgkEWQh0tEMROLGMeTWknxZS1cxYyxbQAoOCYZob4FYp+aVc7Zg1NKS0T/JhwYD1EpbF
YQihKkL4enhhYp6bwZobuMfGpZjPEU+Q0B7RULzWzGLRjxZaJ39Pq1fFUzkTi4UiQdCOhdfs73MK
hZ4v/p5hL4qEC9lhFo6LvwdpLKNA7OJt31b5LH4NM9gqj0VKcpdCZCrDO+BAWE1Zobe+hC9D/QHg
YBkB3KWVZ2BBBIj83hXzEHw816efY157RF8DqDW+Y0DHn4sGcdmF1Ckq6gydaSuZiVLSfz2EWpr/
yx+HYXwuENVI9j1NO3IG0EN/D+KEn/p79j9gRTKN8BnmDQTBx3Px98n/Hozpj38/E0a4mv2DAi0h
lbb/Pk+dJK0fpoCbZ9lxtBPJZh4CqtkOE6fcKyupcuGsM0PTjkbq9N8gXVXs6y0nr30sPZHLb0Hp
unSFMh9OgyM4j8Ixh4/JZk44lvITyNyBZ/hTWYrzeKOgJyuvdMYtW2Ql7K7y7/qyMpbppCxuP6/p
r+SO9uuSr6PYQyJdUWD1IxnuMl90qhFtsKNafOfA7tLZi7P8Rc9rGOwicqV6EbV255RL/DXQjmge
NibBswFlrE/xDJYTJq6a2vFBTKGF2OirP0XE3Ze6OAcxghSCJbvCyx3TlaGusLhuWYVPT/9JdsxU
7qWNhkCpkiLbiMY/j8+jkvj6m9640N64bGgOwA8dVafpXUZbVHrIJ2GD6kXwrcCrAEQ3YTLZpeFA
Ti2sz+IbaScu37Y9oeb1JpDLhl69qo8ttiEA7yATk60EKswly0vl9QABWrXjZb4vUqc68PPivbcN
7wPJM7tYCptH76iqXbw3uYdHGVpccMOgnspYR2KL63EGQjJQF5VO7yEY4l1ROU8mtj8Tw+r1hWid
YSGih2/hnN7z+CWaSFkf7qnN1a1lm197WI74gYmXBdgn86pNHwXYrvZAxOUF5RHpaL987uSzcsEb
WGJMFQLURAnARbMHKY/QKY73xThvkZuB+49Je+iDM04PhQkkFxYW7R3UyNxO9LKjvmJkVl+en8b5
+WZ52RY4v04a3iyt17tFLTYbckfgLjbOeIdpbeNPAYe5ar8MnJTSM8SlNXmQuEOg9UFubbnmSVkJ
Vz1y+DIsW/VD/elPsWaHS31RzOu5OToT90Jmhu5m33nlh2yHe5B8PUoyK6Y2LhAhhUgxU9/SJXWP
ENrNPs2P7ap863fyDTs5sM04F1gOi61dIZjFTW1+9Qw/ZAd8sgUoAzpu5ssjI0dWwpKWhqk74e21
9OK5qHv5CecDxhBAUU23wTTu4UlevVcxyfu1FpnTVraMkL4HWXuh/1pf0UlZVj/qN3JOH/G3tSfu
IAilH0OPFoYm24/xfEcOqLXlDveOZbGrFJTEHOlydzNYvwsNc0BUDBnjbhlXzdvtMAEO0EqhqLOr
D/kDdG2ezUzWwwPnDy/6ppXSQeRyv9t1o7jtusAh8aKuohhzS79dI5XpwfIDcovtBLjSKwqHiQep
q3B0jFaWtfs6lWjpL2OcyLA6gr/3+xz94U0cYeB5Sn2tlHdixx2FJkCk+jdmD5lx0BA9ebgw55K5
/IHUHnBXthRHLi/XQz4EGfAuYUQ3S77rMNCdiTg9g8VJ8lt51cd4SnzpM//BhBqckYmvu98xSiZE
vZzkOpy1Fdw/wmIXhJ467/ye79862jl+BwDT+TnKxnZ3axN/nBe7pJ5JeJ/fA+4lMgb3+0aEL3m6
L6R78Kxn2U74QiCH+9vB3qGfyT489WjBsBNjfD3sftW83cc5WAVxsIfOtcB98z1y6G4o8tItW2qN
I6d4WMzZkHeMYE4JixJog+CFH5POGspTDOygU9WBmMzSu6fv2d77xzr5jBLH+goP9X2hYZZMAFF+
8KnzZc2O4Ov117w9J+U6lQLrKJRuL/i8zB12HmbRwsoQbhXDfan38Ux4feEAfb0jYww5c5cCwkGr
5q0Tg0cOoyiF7z2jf5KqmJIEtfQGdUoU91W/NcTfqOHruyEUDaLtw0N9GN2HR/bzSGZi6yrYlO77
a4EsS+TwtY3jeLy3NySkKoIsu7eECwp3gS1UYFAIew9zPv2x4zVUxDrE3ksbGm02vSgeQ8A68DYt
u7K4M/Dgb1F7UVsaKAsInPlvNue/1kYZB/ErvIVSWwzIzRbRFzqOkn0CQb0Ps2uqrmUmBfQwnXHd
zZ37FUQzaBGOvqWIFwgcUrxaw68WcYjMSR9zNDYAzj25tI/ZKPoyspnRLn/hmeRJNUiogI/3QpAG
jT5wz/kaFu245cNKzZwCiQ6ejUEUdHE/IYy5aGgYaW9LxTJ9txbKIjnoy2GmbpTtuL2fzQUrGr2P
pXA1cLIkxKQSoiFOceUjVA8bTjbstkjyn8oGHx43Q/bhPmvjzVOm4eqq2gKXifsBNfNT7muu4iPo
kc2lpx8X3jN+i+tN2q86dT3AZ1k+vdR/q1G4y1ztG9qOGvl3GU6ErQDnyl1EQUwkH2JmXCGs/Hip
Y4kFjnIJnav8rMPEhnghFCSRs57RZD5LkgAuA0WxXFKNnkb4Utpaamfw/M1srd8d/j3zqDDbP/EP
QZILhwVW14FAdJ5eip7JFtaXSXZrW/PiBxb06yzs1JI2noOyJGYL3KX7w05+4nQPIYqn4EOfQ4Af
SSEvsR3qaKc2boozoeqmpVeWHpoDVvpmdDNZhh+NNaUdf6mXYm29P5BvQM8EU44AFtayFzYmmYZj
XsrC5SMd5GU72oyrAvNTveSuuMoOA2yLKZzWvwKw0k1ozfH1DNB9bQNIXoHiPW/1Xgja/eiFO0Fa
NPNq2y2V93K2R3X7+fO69Zt69MxtwWuMXrSk04KfiRvBNO3WDze9irP4Tp3v0L80l1wj5rUDxT8G
asc2h1ftyqSrFrXCHAmrNn1TdiWjEVzXZYzFXLptr0D8tN7FS1Nd2s57ndvUbfcPP0vd6sgkFMrT
zysgZ9eGoNED8E3Zgqpbd5I9+u/74dJdXmeuP28WN8tij8Iq5sgPp+09B1TwqTsh9sKKLVyM6+ve
GbPNc2G8SefxJ+o9BW7Kcz2eXwvKgK7AhppRhxd+NbviQ/VfFUcrpkmsIVcEuIkJVDqLDs08PAon
45uFA1j+LNYXC2PGN0lBCots26GI0MWLOR5rkhI+CcNCW3pD1Dwu7LKevdpDN4laBug7ldgCoa6L
rqsPDXiFrAEUHjjNLWCmW7KvAbfd/arxMvCIft7gfnmIda9pA721q4ffYe+o+8pHFtoYu0ofXlVu
82/OaSQz8K1S3l62HAX59+gJQQ3VZd5ajnw/U1WV2/osfj7c0bqafiz6KE3DrDF6yBjrIrTvo//o
yG537eF1eMlrCcAZHT1a2PP0Pe7AG7Lqy90gO43ll0cmtEpQKl635Q0GnR2Dysyi3GFRWMPy0z2B
3zc2sogW/wKHzGo70jInUde9Qpo9DygJZIbzzDxTRF7OTm5D5dw36fZ+4RM1Q8dmdp7hts0DjGno
/VI2Wb8a6bmw4LsU6j6lgx4fjeKzf8ya7xI7qu4KSSdVXNzgcItZaNK2m3PNoVarq26kjf2sFXLO
yMRL+KXQe6YsMxegT82FAkprUTTzJJfMxd+DET2thSAklJav213J2kUbWc1ibJp/nv397O8hVPlb
S1TJMEwUTzM8fpYF/tpKfU/cVyV3dq+k8CpUymU8ygoqvulZh5T5fzx7CAKfK5n+Bv0iOCtZC2xP
RE3t7x/2Gvju2X/728yHaJjqgFJr4ICJCYhduILLbz35SaaoVX+21dSZzfSGsonkQKxwqSEUI+82
LGg+o581Di7gGJqlz5Jj/++pguTVAipz58g7VDVR3KvzCzyCnxhiEdt/TYlWER6dGMnBV6C9ggcm
ca0bQ0wCkoZZNjuZialqdz/m/Ll8zRR13hqQ9u3npy7ZJs6gaBzYArhHkJC2+K5xUjiyscIpE1Ip
tFEKzHWLcEEP9N639IAXnSZ0a5AhjnzUj8oa6Z48WQqmr6HZJdqy4T1+npdhJ3g1uaiFiTy5vldc
zMi+ryInXDfv8jsFEpOx4LFJXAEzI6ee6ba1HyIX8Pl7sy5vVJ1Au8H/R6MLiP9h0oVm3Ge3lzJx
9XcQ3jvpph/rT2Fww58JVI3k73seGJ0vpy73Hv5gpnkyQP+f9jvZUaQW2UH7NF1tTze6HZG8PmgA
LOz+E2m6OYkHuO9iVa/UgSzJqUAfOPU1nQ0/kS/dEvK+d2OPWwKXzrSHTfJNUkyl1+nO/b36yW9l
6AiVg3ZPZATSkotX/pBcRvxaSO8D11x432+vY3t3ew6kwmWcjErHp8z5t68C7khNPrx+eB3qIC7S
s4rNCHjYDYnNDH9fLxBG6WxlA/m4Sjws7RX6xpj6fXcJ+D7bYiq0rZNZv+TdEJ8r6dRDhHv6/BIv
hTGXW13vfgFpN3drGZUJer4Zgyq789EhhYSUOM/PJJpqqvaCXhsyFu1F8L56pyeOxav7yXBiJ53r
81G0kY31X4OHRslCQfAUOVO7CepPmVvwzauWkyy1w7huaVWO9QkPQzjWkffg92f84CAcUJBnFI2o
BCrIwoH6WUEy0kN5hcByTLahCr8DeQUX8avE5L6iH2EcxM5hrUBvVb+LWYb6GxU+OZXNv0hlP+Mg
P+fo3bnIiC9VL8RnFbUWcvjyEJEaQrlMacLY/AjmmwJeBjyuY63FOb7l/aw5w4jMXeNSLqQlvnnZ
Nr9Fx7RE8NkdvgGT7O+tZyROeK7vrExov7bltZ99hRW5HV2GjtJSjz35G4nNgopKcKjw+R7YwiF0
cD/Kc7REL9yNMkD1cXunIfQuq3Z6xi/+saZ6aaYkcBbf1MK3KARSYnDuC8pcOpCc74sHQmQut71A
RhB/KM1BeBQQjQY5GbQQ/S6YqX4/AMo5NLSfODgfDg0zQdo3jXM/5pGXfBhryoGHCUbdUYS19pqj
A2F9kfxRnupBMZ+aZaiVNPYr8jQqlPKvY0CPIHYoyH7NR4BaE6atodPdxtW9/YgmjrADMPpZ8SEg
ajqwlymGmK82H9rnA20zB2Gbke4kyuuyd0eCPztpF1986+fFFg0guSeJmfURqo5uFzpPcBDscfpg
l+f7RHQegyZ1cXMZETn5lKB+LLEfnfotlVPdplV0M3/oIkDmPbIw0tRmG05W9xGlOF0B4UrxrX2y
SKIrnCAkacqbMrraZzXs4R5FGLHQkLg2P4S46L0oXR2iQ0autgRvsBFkciq3vRTyDDgD9ukstEMx
1/ed7tLlSnbdjUkkrQw9hFplD9olLehM2ogYij8Z/Jwbcm0NFw0pHq4Cx3fo6LFj/lb0vzIfUO7j
htk0hvEIOND2CRlRri2KacOtPu+mL7LU1+jQPd5GFzv3rQHjGsv0y+NmHQZt80hBHruS5GTZPktP
dyLTJcydKHXaVxB2TCynNgshVE826D+CeoGLuLoLvnwUNadMbKwI7alwoOlAn6Ckh7oaL+0uX6C5
dxzcmtuZ2+OetpbT1x539/Wd7tkkoXI0NA7O9ajMFBOllOARLSxk0XUbyfOzzJQLZwK0Lip7OD/2
TKJKpBre6HpxEt21XWSRKngcOa9PwzOAx9DFUi7s3Ron0XWx1XfDDndFRm4WUWlVkSygnrRQfAVv
VDjtdrmPiwP3sezmw3mKFIkTHbnzbDnh0qwzcx8n6N+w39mMn5waINOShHCDAWpD5F3m53Td7Ywb
029mkKEr/vSwsdhy6VL4bJBOhJwTzYZo8Sh8k05o7PcGoz8URHdYC7MNiV30EXPh5+96c2MY4O1b
goD5DgzBieoAFr62pM6+B8W2KnwQTvC/CT4oWxokIfkMXacXk1uKT1RBywHSTUALy/zhqDU7B5C8
kF31ZMkJRRRlYcXd2gAmhVPgqTvIPzW3+ch203Xsnjxa4vTuEsGVZf+uuXLn8YaqCtHdxqwTEa8U
idzBjjb5HDmWSLerhm1tPz+wT0AI4X5FFfVxHW7dmp1GwBbpdTW8Khbj6yw5i0g2KQ6qCXPFLQac
91hO+ZwKlWslKGeyhc7wxhm7VkCVMVCFAx641kGhvuWzc73VY9XN2BcIBjLnLJbKTes9yEjZw8ND
tEST3gxKEO+PLfJ55nfsUR7DcYP94yEqrUsnffCM12zQOPc8hATEziWCHKfvTGQpPXqdLEdYKQAJ
vMdM+8zIU+ApSM69XUeQyY1dGi8GWHoVVSXHNpI20IXuOB05audgwwHld1oooA4sv872NQEGMBMq
Whwbr9KLqZPvDA19a0P4tRHAfmuJWuRQ8hLYAvuu+5Gqo2X6VUt1uRHPHIo0BYFAtd/5vgrneZD4
sbbjpigX9Rzucab61kj/Ny0QRlqbvV05ZG3hzNpKU+/XhcCxC/HeRVx5/kgD9igwMRZeHtAXmXAT
55yNifEES+LS/ZB7oRwDZx59fro+BzV0Xlvpc2g9GpPjZ8+lIJ3b1yctt803HNw6dwzd+74ikEzt
6JRqMZ8nhesDfj3ri8dHeoAdcitzV498insMZmnoN8z+Lzh//1qvWTg6ko+OrK8850L/Bca8CsKZ
+UH4VVmWZw7JUfXFIxcWlTD2bvVDLt7iN0oVVzAZWAsfHOnpAvWwhbkurpJkh78oKw0vfzTPWBzY
ieKYYkDHJuUeOrDxaYTxI3VqrIq0LFFL+H1sqPlvhsHEjWxPZkZcuGiEd+fOC98e7AASvI6Dz58g
aprzwH3V1n8jIjBgOl5Gs+mRkqlBXIVAu+hX8i9RF/PoGCr2Nlyyyurj81tF0plZvduzEuxiNezh
dt9/ENslguuFU9AHShYjw4/uR3GHRbIrD+GM1frFh7yXflWvaJYWxZabXC7uc5XULdCgKVK238y3
cqN6/RLvEXSSUVuwFSQjwBw7zS/HsgX8+iSfSb20ZUpRsshW0hacOQo7/K3ooIrgWwdi1EuZyZKf
MSDLYcZNacZdWobmKiqoe/x6ws2sKO3aT+uTzSnAo72wWORvuXa5fna17t7ui+eW3Vud+8uA3IEd
uVy+71t2GlevY3UmKIIewXVVPsWkCZ48V9/HT+uCestwTrFGuXEuaeo2azbR8MVBQ/p/Xym3O8Zo
+tL8IjsRIuf5DF7JPDo8SB9O2r6goXNMEQdChZbltpJPBmvyggDnT0bds8i2qHDvxStcv3yO5P5j
9VyqhocCCuUeDuQIE9Qv5i22PC88ax3uSpKaWe+p2/xJBq55+Mj6isfeWcWeMrP8585a9rP+0F2l
wFy9CEkUSxvYOizdektLnEFF5HM3kDSQSaQ8sgu06aVPjfTkSIysprhhZ5+IwQ7tjPQ9FCif6Dmb
oFyoxoh8ZJOF9yoDVrj6dOKVFljBZGR8EmN8ZVxI2TT1FdM1EYGiw4scV78cgAZ5qYUCyTzHIvfY
oEoJPscGRMUbpAD2WzezXHk7OiZMlgV0sILACmxl6jagZAfYc5ZJHgki+lNf0uK1qG/dqYUw3Lny
tXd0l5tOxtzIPsSf55aqj8T0kCuOdNM8fZ6fqfiWDATmFBbGGbE0a51tcKmZCHy6PbJHwPS8i3Ra
CfrhDI9j1o7wcZ911/5X5OvltrAur0LtN1/12x35GVgJe2RsIOelQG3ezKX4SeNKaz31IixeUhAd
AJajUVv7tC7y74QMiU9FN1+nIBNntbLQR7Thkc1iAEBzkxvuFTrtELiK+ADYvDCmlPKqhj3b0E65
aZED2IMTGhu5FZoKgXksryEdJUZQJOPGgHiZU9ImOagYLvCN4nl3jbujpvoWcCyWDr35FZ30rxlu
YXSEDtw2yEtOm9F4s4EKQgseaJETRmaIfwvftWP8Km8MPe4wrsNAY8QmzeKdMoLUciuWBdKZTmme
K5ToKwhvqMmuMcBB2LxgsjdwQLtCAPc5dUQ4A08Xg1o6il8YOTjhFeVyUYWg5KmIfwOrRQofK4eD
NLgRSj5ktXfKTkq8YQuQT5+aUvnO/OpeM/4xdcFk0ZN56ZqonVHtUO99D77Kpma2uCs3GMqiuOfJ
frF4sHlIlTlIwjVIVz//aN60z3qVoBSGUiPyTy7yoITf9Dcf7Mdv/W7200HFrE8PqkW1jNbMWMNf
5ZQE1qladE5LwT/c1N8+5u45YzzNRjlCohm2yew0dGgPd2E3UvaX04xzvC9eAATHDa8YNYv+en8u
ewyDdTaTTbBOmkC4L4AKgQzWVOT6UcNzsEzKWkcafQab8XRmnaVPcXSeJjjBgKEl/i93w+0ergDF
rLqqsLlHhm4OYyLUfqHPQNaZ8ghmovhBNA7kyvKgkpRr07taV6VdMDV9hBBaXSCTHAtV75ofJMf3
jT4Al7S1ebcgIWBeSOHntmyAr+c7ts0oJxMtn9Ze04IY3bXZ6yhZ/mCSwNjJF5qe05HlpjNYqXTP
X9Bs0OzGSWXLgAO5oQT9mseMwqX0kLZDpsHHY0lchzeZOEZ278kVEy7uHhlwuo/RVZCmTzBiXLKX
PS4ONgjRw+c48yCgbhNtXbVzw3txIBpOSycmIGRv+LpkxsmVbPlRrJ49M6IcGpFtfRjnh+I839Jv
tBVZ6o9V6lie+U4nwLAHgtGNNtNj36/CDePT+pQg5GUgXx+0J2p4BorW+wuRWxomyQWFebZ0h4xs
4Qk/3Zf5ziEnw2fmQGpnFsnGbbxPxzcnHGr5BNf22G3Un8e+JMWZG1+5bqMMH8FGnt/vq5riINCu
isuaQM4HATcpRfcYIryPYB1g1ufgs2inWM3NJ+09ueXLZ5rMvMyAlmDXXxygipN8D+fc9JAXIk3L
14/UFd86r99CQfRkJlMjuU3ZgSn1ED4wMDiiDmOnsa4FOzrHfnVMTVuUvLRaQh6LblnhlLvinOcz
Q5gxXGDiICX07HyrnUvJbujerMS75+TOBAqSDT6K33ym9HkCxH1JadkIOqVEtR7Wz7lmCzNaR6wF
MrvCbc/0ZYfYLUiYjsYOjzNtKy84HtU3xcfD6IIITSHMsKpuz7LkvBL6tquYpjFI1qTF7cMej+Hb
COrObpRbjG85H5AxBKMsRFOnwZxRO4nmIOU9TaoMfR6iUAf7DEBKdAMK6FWLlCuVODgLATZIzuX0
WeMPGAZ3587/ymxQkVDaMTBnYNQ1qPa7tCxJNxDF9NQVw9Pxjc6Fxxjr2jCmPEs7Yf7YlicwlXg/
vZgZYNMaKN8MjBLqUZj9cwYOsUMsPorqNll0W722ea/s534RL4ixZiTe8/L9GQDQdkePro7yQbO7
vtH/Lxa5AJPQkZev29O7e8K8PsdHvg46nJLHlAOv1Tl6l7Tc+N7ROtz262cgIy1LU2ma0KEaz6Ih
twNVeWJr9icWGQFPLn3tqFxNAve2b2xpbtWOIq/a/B1vJAVMvl3XAVJ7/dMHviwmDoxbxt3Fz1NZ
vlLPpCfErIwjmmtPugMydZhF1Fc1Mxd/uHsa4aVzjdSfsOPm3CjWUuhGxrwpgsgAXomXGbMMHxQZ
7hl6yuq3cW5l/tDLgdk42dOz0kuG/H5tLFt45GsOltewYPTF1TP+5nGJ5oqhnRrMo22oWz/x8fHZ
PxFKYyC85+VZMdNNWFQTwp9Q58SXavn6eYksEY5021gl5wIhmANSIHw7pf2bLNHaKm1GgKjPInkr
nLg7fEdsLEbSsIu8BNy+1rfAhBxxaR6YHUIaNr61xHOR9xBfjsGgULW1ZKkv2w+oPRJ70E5+mXPM
682rt2F7YH7SdW9hs5EUTyFJg0e3D69taed0do21EUCMPIrktiqDTlQSXTCjpBvIkps11aw9fMYX
ior7Az8aFyRExfDEaxYa+xRIz6e5nFyE9sUZheHYF+ZEB9FXEkwYV1buj92sRCDEYxuULtIN8knd
hT/SAY3b6gvls9oBFnHOfgS6tzltCVe+8H6tz3enZ7WuLuJMOTNSFNz8KLzrh/49TGbSXNaC2pG/
KlKU78blpKARdxZQl3asgNkiqmoBIaM6vhZRb6uX8EhQ0MUJiKZBh22mImVjrlFNLdxCdyxMfhB2
8OOdFHRf6a5m+CbsGtFmxRdn5V1lyBMfM9UtzubngE4xzZ9lc2J4gm4x1/MVmLE9IF3h1Hv00D/x
o95afFc4WAw4//Ao/dt4ewUKavHMlWg00Bc9MmTWbO3ugX6Tr7L7OEY3ll14FGk2Oya0ATg07mP1
8UFZndJhmPUBJNP6x0AO9FzSFHIi3ojPGB9VAt4xOY9HsAFPsloieG5D6BFaGI92+WnxO9bqN+OC
WqssCJ2QwAl2gdno8XF3GSszuAU35WU/w1H3o321nDLknoMXIIANhORMw3JZb5AH3AgutzS5FWys
Zey/DsXemmu71C13faB+KgwMIW04yVKeaTscNOtrfGHrRovYfe6zDeZ29Wzol2LsgXuhLU/auXel
+TOIYdBCT7BR/QSHR5uFxvxBIXgU05doLvWt3eh8W8a331PLFhHHFVPK0Y2WgmbjKxNTrkf286zO
sgPEs5X2W0ZL9hf0UJyiyzn3+ZteTDQRzYJGs4F3AHRj+QK8oevAENFYjHtFnutbUsy0PFkLcfkg
fHL0lCvWZbHIznnsGh/6Jz9rMNn4IUSwUKR3WEYZmf3ltZZdiYwtJiNyS3nX1V7CpGawnyCsHogs
2HxDNQxAehelQ9u5i6YlIp5ee3CfAiM3KuoH3fIPsvdCObUkSaMnyYFC7a7Z4le54pUAy5qKIzbO
6607IufM68TPaRJsLlV8C11sH0+PU7JkfTK8Rj1VoLMNEPNYr4VFemrmoKj0vyk/VeNBXkWD283J
1AtCHx+RE5MCMZqZF0bYZergYfxOX/enJ6taYb4BKc8hqpv97T7MrW35Ec3ZWiP91CuYEOY2hYPJ
TLYSOO6Bz3mFtUWYowQP9/a6Ylv2wNQmQxjX668l0126U4sQSqItrPQ9XYGaBvyNk+6UgpjfAyzb
A3Pd1+/lBe1c8ujMLz6I2AL6006rsHyULScIJ42+ADWkYq6F3MfokGhKJYrozrAnyzZ20uD0kZOT
Hr/2w6k6artu+cJvcR7juklm+/YKCDDbRvWFpXXKwjnqJgBIOJlpf4xfiF+GLqCYZdI7RD7BB/NI
m4Wsd4iwgQyGwHKJBIhzuj0iOPbrLXmzzhSltUnH37bOIWUQ6ZcXus3imt3Xz8g1yGvpGPNTNL/p
3jMQ/42RZ70mJwqGmhsZBhlFk1fuXpuEnIOypkRW2MM8ZGBA9F1/UKnGbZBsMJw7vki1Uf54zWs0
qZHeoLhEzLZbPotNIs70L/0rlW2CTsRFXBmGq6UzxujxlZqquaoD4xBPZ3Albg2S3YeT7rpvsZ7l
x2T23ChszMYxPoQdJ91D2T7C9xIMi8LiUqmnupk4rOoOB45DnO07ZYYnHYooYC7an5L534UcIuZ8
vUk5bSy3pLdy/nf2zmPJcSXbsr/yrMbtZVAOMXgTEtQMrWMCC5EJraXj63uBWVV5O7uelfW8B0kL
BhmRDBJw+Dln77XDryndGCSooJOgzOEMcjd5uR8r+I9rLLF985Jij6TUs/yadpqOWnbPUdaUdJeZ
u9K8YtZEBhuCqKvy1O3W2Tu/C7yL4vssLcPGto/OGwzQajd+xgXRgHQB7BMpndG0FNRmwShhWZBn
sexoSMbJuVgDqQpX4YPadz+mHR50zqBhmS3Ix/YFTuscAhE5u8Fa0v0gbMPclxDKUGaEK1Y+wVgf
Ed+Cw13rX5DlzvCO43nZwlLd0LcMgdBuoK9yDBV3CU3z8XnqbpwDKU6oekwTGeqZ6zRj6W3IghPu
R3Ufzr45HWtEEGBnYIoXywvOs1c9QDJarQRO0YTYbaxlXFQYRixMgOXtr41NekMUbS5Ow3TXlfdx
emPkV3kFcBUh+xqR4Swwdx/G4bZQUFXXOTPIksHEcRquzOxT2UfLRSz2rEgBwLfMtoR9GXshNglA
sxuaIWzZ2XYbGzfeslbyccwJWr2zJ3YBojq1NtQ+gIxk+8juslfr3rtFntRDiuvWHQNrMHxixcao
qLZ6+UGgSTud5WJDfGZhju3D8GR/DreXwX6/TPt/z/kvd3FeIn7JdfFLC3B5XuSGS3ekQQ/HD0yE
XgMAIPtqJ43ocPkeYAprS2TH7RDk3sF1NQz7S/Jry5lAwAlTJxhVEEGh8Vy+IgGrB4ujy0PdnF1h
UStevnV5kHxOBJsdre3L9/QZWhgRHPzE5b7XWFu3xv7XWUjs8wR4jjbF3/q4aO0v32uWB+oUqf3l
RrVYDy5f/X7g8rxfP+Ji7GQ1j4fOHyzGW5cn5ZlrsuItv+jyVGIYKEwSIz0OMmtuwuEwVVTjlkKo
0oPb5cXqduzuGvK9tkHY7RQaICPpOgAeNhlf5KQ9pb26akJ1NwVt54cun1qZm8C+i/gmy6IPiH/3
piU+DHiEW7x11tpjvBGn6hATY9BwvvbBzVRM5i4q9YRu72sApnPlJNm0zdDTpeEw7eauDbc5mdlB
SQfBKxg1ZshicaARGyR0ShrXoUzu0YlmZgLrD8DSUI6HIWZ/iuOES5/NddPuYwZXbT/tc5vJdjx+
lFppnKwAWVQb7pVrwR+yDglR0o3Uhm2ru7hbO1qj423eGfoJ7iTTDUd+uxqzeNfcVnBVVNr6bqPe
cYW0hH2x4egHYsMCJGkiZGNE3OUGDhYTYNQW7QBMWvXIGtuRC2Ha0mwetemQldHrkECGR526GEkC
xgO9V1V7DbPgwqzd8oYUa1kSV63LGuGlB7hQxoi8iN9ATDcMV6Ft/GgJTWbCh8K/1bfzzLwcMBJQ
3tn5TnL5UXj0M7IYs2EpU186KBMmF+1LQ/smQU0BbYESw9RhVosNC57QKndli7GgYr3JI8R2CAJV
8e1ORbIZW2Zv8X1F/dCiFmsGyoBEhSSjz6Mv6+XHIy+Dz/ccN0NxD+0OwVNk3OkaFw5pSnUm0YS4
uBx/o9ZmIBXl56T2shBHsEEsEoRfYow0Ny18atDL2UycU/8aaFF1gKuiJSgfggbBujNl42pO5dFj
FjBgeoh1eg7gG5PrpMs3YJFZa7LiIyZkfK1fJxVeu7F0ES3MYIqd1HmPHKfbGYH96UXzlTLIm8IJ
gvJYk1sVI6+FnknkB71NI7Kn61zCAMnKYE+uKpteTrWDY/abcpimfadm1NyRRz+YmaJpl881R+JG
H3X6kPUBRxTiyJTFLHGzn80YNafKVTfzTE/EjRULdMH5EYykAcvZYsiTsXd13lkCq59WHn4ndkNr
LePaluq0qGBHkPsMka8Ww3l21dGZTc6ShN2AlbRvgjz0uKKDVncMiBrLFhujt1kMjOxD1qR9Gk3y
6sTE8kByp2SsHrSUkmAQJAf0A1NVjb5hmHBpS0zvobdI0YD+AQacpSypcnmjU/0b423AgQSnmmaE
AVOnrgDfYaW1t8VPwtH6sw4KAoKZCemrZkce5/HO9hh192xpkiCcdsFcLmDzjg2Lhc5QI8cKAMaO
KEDJBbUcsnKrpH2yeQOGmu5h3nOYAVzHEjFimMWmShhSk5z7mI0KFDACJ6r0bgw/4nY66ha6Lw2R
AUtsuIfssVYWY4g4Hb/zjGjjNA5fo5KRculk+qo00p0yW0iSTTrvjN4qtq2rOE1QqoZDQfO/ISWO
Ajh9aeb52UqBpjCa6hbURKoQP2M1lVHjrsB9gRBn8Bl7wgd6rN05FvSu0qCESacvzdHeponPupSe
2sCi2CDL/mxLavtjAOVi4c/duBYtR7hkha1zrb5IgBQDl0RDbJsTeRPI5n7KhfWW0m40TGaVDr3g
MBq2mSWOI5sIY7K54LRuB6Ehfs96N9lgojuZEJxRRc5MrYnybScyboIAlQh4+DtP71Zun2Sn0mRM
nNTsHDrd1PyhLpttIdSN0SmM707op25A2dOYD1mfFYjf6Rk6pMqxZSA6op8b7DdOdFPooYFvt39t
jP6JLPNN2RMk2E0aZTwcWwqtNrrOKwpQydB+ltrK0lKa7VRzzkjqlyFZ3yCk34sgZE5Rg1FDi1h3
8hRJ9heJx5DcI+sLNKL7qqW0KQN40Ssbh4IOKG7fTiPomuzJmxa7gt2/d24UQOdnOzzan5md/1Cd
7e3kNA5rW6MHn28iGx5OGiAtMcgI9LG/6Td9idQc6lrquxb1Uj/S0jJCezeH/V1cAWv3Iu8ZIz7J
vhl9Ck4zlHIt+HALAjvB4IvSb93CrF1UIWORgCpzt0OI3pCcsWLN1ehZ60nMap/b8n55icfAiTio
IlvsTAV6KjElx0n2HHsmuXKF1I9GzIymKdTIGAeNB1hktIVkgEC1Ut3W69lMFww+Blv0SKA1MgeU
gMhJouwwyJs0YDfqkAZJSv186PWo2thtdpfnuSJkj/aoS0ieZcy+Fs0IGxYnPg8FCO0zeoyOkts8
bTGI8EsmKpw+8fW8uSH+0uLqjXVdLW3qlo24FfOZelqXY0tAuyIqUpsamsvVTH6fUPS+jEBjCNHJ
F6DrxH2557kT88aqUU+UY0vyhDvvqwrzfTlVYFzDbFMWbCG9HGtfAmNwVcmgXxFhE24DqrAU4CUT
NEoYhCcjkoXQpWtoqgambnNn6pUg5FVjSDhR2CcWXY/WpvYbuMKunCV11vEUDsSMGaZAi41ypFbD
sKrtFuN4gYTPsaGbTPSM4ZargVlsz3yf4HIs/EvmX4NRJhVl6xMwleyh+iKmzrbgT2qCA4wXHcrM
SnB8bzoaamUChRDj5JOXta4fuATFd6Ok/WHlD0aRPIs63OsTC3LYtyN9eIoRrTD8PsT0UrQJviUu
JnlDHH0qjefcAqrTSC7kFdwBGpiK4D0OivKbd5yS3fVebFeOr6p3v4Isf5iMbr7O+6E9jeGBMBHE
l3Y8nqQRojT3KOqHnC5UQwo3oYkfkshx8DdM8cvkdopc52jO/ZPiCORgZVvD7q4a2x3OVlqvTBoJ
IXPWOXsvdFwz3hvmT7ltvZJxRP4MIrbECSh8Y3pYppZlqNH0bzOVz2VT6/5UaSC11DkOEH0O1C9k
HJAWX+nWrkiRLkTt/ew4h5iAHT1G1GDAGnZr2NJ5iOfHDO13sx1rqq9uk8UTTSxRXFcSwkszYxhj
eEByHlF2urgBFDb6nQyb61I114GI3tTkRnubIPbZV0lu3Vmdtg8V3aTc8OYdCRybAc4SmxYm25aW
7aapTQ5BTJpGO97W5PbtCvKgo5julR6h4i+TGhtSDAciWUogQXpyxF6gHbhMx951OOrq4PR0X5qk
9FMxeFutYkgPpswvrCtbkAllh4xXpY2RUdN/yrH7crWOp4W3yKChRoJBmqrqKchn90Asw9RZD7Nh
47vVyQXDkjazOdnBZUpia4sDfN57+rGKGeaQdr2GLSrPYwR2LakJN3HQCjkGaARJl35qjZo657YK
cwy3CitpK9eO2ym0tYRuzLOD7mq8mjyuEiOzn7a29bWnUEOO/bNpmqQaZvktQoTJgJReI6ivdT7q
uCNcTxMwT3D7rgandg7KqU/WZIX3FbgIGNDrtkGq6JqWvbXq7t3xqvEMkP2kPMoVT1a7YXov5JVR
xecWq/BGOC4jIBVTRzsvkS4fyGrK1z2vlbcpQU0IfY0NZPqoQvczJjBjD/9mIaN093o3hISLs5TB
kHuTqfhBnhCqCfqknhwOJEK/AWAO2NO1r7kRM9fQymsCi5fEpgmEdwZJxm5Wqut4F2IIcI7IsDSZ
D1qu+VU83IQVvT0dehd8Qbcc1l7Hzqku5vMoo29nzKFUhp/Bkk4VpEoSQ8yVtqsUeGH9mvRKayU6
VApbS6+QHFc01ZZEURZ/r74jTJROcFy2u2pR9iZ1f/CcWqxDE/0Xhk05DzQxQvaeLQ6RWkI4mXLM
im4MFykh1M6T9anWcoKN3LfS4DpMAtyObEqSRYoUpRBhODh/xW2DteBRY2g2xu1bPiXtOjJHdJNj
6uwkwvz0ZA8GJbQxnGBf8kZEBiaTIucrhXZOC83Gd2L0aRKGUAz2mTQZcraGL22ek7XoCv7SuwtH
eMRSFukq3NgSc+g4EAxmqzDZBgGl3mymD0FEyH3WM6vl0yjX5LRuhkwDDZ0zMaKKpp/vpn5M2XEw
hX2rOzX9LuBEmgLdMu6nnPGQy5DCpEpFwpzPpDet4AyMB85k776tzk22jVS/dNzQCnLyoHGqct+L
IJyUxi4KGsbKKuru6Ck8iUzHt0HwjBnwAQq9oQcy9e/QTtI13NQNu3mxbjvtHCimtZrMUUHSblSI
paV9Z1MNHXUJwJ6BWKKek7CHH08UrxPp2TYnw3AjOdkNd5OML1IXxKYHOrJab/HLts+Yu6eTUaG3
uoEp452ge+3rzOpRxMpoB4HjbhggLFkNm5nABEEy1O61adN7DUV4NQfLZlnn4GRfiiCnhYA+5JAB
Pea73qfb9A3dqISom+E2CY0r/vAZ1j8FmxhbPOxDfe1oyXtqpumulbxDfc7iVxaoBJ303phQjw9m
h7RE8f5qy+ceoCc19eBkBF72otkBbUbRQaxbfIr5wARSZcUqr8UO5CazPo25y+TRm+ajtDoGGwD6
s6tp6fO1lYAw+0nY4LFRXXryCLBdza7FWGeJRKRo0V3KilCZDK1n3Laj6Ryi5L7MkDGEUfcVaWgq
GpoDdUfR4zFXnyxoVw7e/mLk3a1ozmzDHsFOFzPwFiXFhV3j2lJqavZcBTBANyY6XfSIdm2PV1Hp
bCuCzZZWBh5vA1FcTN7nxp5MBKuzURz6Bn1db80F1ba1Hk3U5FpQubsejUuD8FGWlo2pqvmpWHql
F6lz3mfzAr4ihrNFfTQCCvItqHPXbRrth2G+mjUjPRUuur9pJv+p71q/agK0g0G8kUlwlzaIr8Vs
nMxlvCMtFiYrb5/tzGEEp/n2+DKHoXYECPI8AIXeVEPrEPCDEojPM9pbYkYVA3FoU4CxNUnAUgYE
y1wpjutcbE2Jr0E9m5mNFVWbYblXKKtaLgchR/04k2wxFYQjUgW/IM2otMb4muuHyIj1zbLqO3yg
GEzXbXxtxPEC847vSoQdlYHCsFL1vk0zv9ZF8AD3013NzIX5wzI9eyHsdDvMB7PFWyHM+MS28I6O
yYzYAvybZvxkofyO5rpeOwXVXdGPBMyZuR+0llg1ncl4zcjWsnDLjQ0j1U9c77FQkpPQ5kB1GBaO
1PA3BosN5izna45jNCEI3/tWo9qxxzccVB0fYgOESPLHRiiq66qYtmLB9M2ii+6U/emG91gcKnpS
q9DrvY0zGu8arKFoXKZH6tUZqVwyu32HM9yuqy35P69BibcUC9ZR69B5ZH300Wk0hYhyxciV+LEx
sq1KGFK2df3KKUeDKdDxi2jWW0NC7UpfwsxJhjeQuWufpj0+zA0zjc6+ThvCU2GiIOfTEZCN6Xfk
xKTbI9U3SkZl5VLHAvnUdfZw1RieBcYJd6QFMmX6OZhj90E2DERGhlewl1ehGevXTkmMo8RG1Q5I
NdNqKh5mU/t0iaP7pLb5lgGntG4/EttHV9Nsv7m+veU2vRfZheyybsq6b/a0M+UUTtuwjt8sDf63
dehHLqixhZm37WmrsTSccxQuqsC33xl+bOb1ToZsYhxYDY05brl0MZqwyqMzZpC69eEzMJJqbaAU
LwN2JypoYBe2wz6yMn07uSxvhdI/SEN+KuYE/0p2WawYPgXTNcnHb67ejruZ6L0zuaku8y6h+3as
lQhy6o9htHZLmbEuGzkvgY6glLwBKQf7lnJuiu2gB1csdMnJNTxrFVYFzQ1Xf6y8mtownwRST0xx
sn/l4hXfpVOn1tL1Hlwn9DbBHKD6r9snl/g0W9WWTz48ttTSfLA61r9Ctxo/C6sd0VFih0bVqLA/
keKZc52jxzOx9hWTRogobMZtDvcdtrC9d1AemJnT7wLBJtTFyWkGBatQruFHYJekxSU+eUq9IWJF
cTvrIKw+JnK4WqdF4u1N9hbHsLS+SFrzSMetbmcNU+domGTt5lR7s4vjJS/YyFv2xgbBFtTadlAd
M0tCZK7NzxHhSc7Cv6YirNH2pn7utEwdghcTKJo7k1iuBuYZEcjkqnRuXdrRVA1qZZN+7SG+y7H6
4Xmx1EZW4mdh9bvRdm0qN3Hj9M03iZ5sZhq0EmNlzjsPJcYMinpdB2y7l659qeXlNnTMBUkXOvsx
UNfEeJurwGFGKgPFRo4YBjwqKIoDgQZBGawYOv2rcG4MpKwTAXR9/xaGAqSxI/3MpkqOquLVUHO+
N2R6CgKS0NSI/RBK6lKdd36u8PGLkYW01Gk2m+1tI6D9m2FOnyOM5LZ9J0D21LTQFY15xNRhN/AK
2r7lYkXS3KDj5dGKufVlDEutm2lHTFzh1gkZbvvE0JxNbfCuikn7snt5b7a5fPMEGis3qd4Te/rQ
OnFtELXJtfZ25JN9rgJ5nDTCGqOiRbHScg7mmbVNilfIY84+aODICNQMxTkdMfInSN/zkcW/w5bF
hWRaUY9wfbbrryws2JDqLvLiciHv/PsvI9Xcjd1iqJIyP06eJETi8vSwdlzFoHopIoZR+RT+xfHX
k5Zn/r6bQ43FjLQ8/OvLy4//28d///g8NLyu3/cdlwnjuNPF+JP/MsIjYfKKl5vLV5cbQaT0sRlw
s/6+e/nq8r3Lo7+f/Mf3/rh7eV4AbaYavvQm2KgUq7CXT/kxSCv+GrX8ib++vHz3cn82Jx4SObQP
wysfqE/K4+WGowvH7e/7Yg7+ed9afLb4aOJXJ4fvms5iTcpra6wtWpnHLO1m/krRHawgX2WAVwlX
NKHluExP86GWx0iL5HEm8N73XLY0l7sdpNhfD6TLUxzbYvIgzP3vH7g87XJX0BTa2WN0unwrlpZ1
nAwXJ1uvpRb+Zbg9l+ddHrnclHnDf07ReZ/EJsZtu8DQlSwv4/JwZ0hJtDIASkMiGPYG3K02WoEY
itiJjQOUrYVW5NQM84OMa3FdMf21ku6hSxjQDI1q1jakPLLouTGmDkFEVDYz+sYZhQjUGafsvidy
zjGfSrqfiR6fUi7gVsPELGpbxoVCrFNgY/t4oUolCyiquBzgy93L9/J8RLrdO02zb8LOL/UBe8Pl
kSEsSP4MquJHNtKV//1zpF1zQVX9gnXFFpdefsPld1ehWMgjYjjx58S73//fr//l8mt/Pefy0NQx
SdHHAlfov15U+q9Xdnn25YG//O7/8eHfv6Fyk3YHsv/w+7l/+T/L2N3HaXPKdDbAMLNY/lxyRm3p
JX4Ueg+jhXDR0PHZOao7p7SewUlBzyAjmmGYiGldfqSWXu+dJYTeKqODk6riYEdJc4aUyVQpZY5P
2vgQDZuE1FQRolupS1BeIFb8wBMfQ6P9tAkzOg41g/gmY6vfsHOh4pRU2ZAKhG3TE2NmaQRUnl4B
2FeNMIhgzu4CZh/CphXQEnq3Tb1HNmDldTqypHm1hnRW04gtSQO/CocasxLD+qFoEH661CLWBNSg
heFR5D+GMBabpkIDxV7A71N129Oi87HLoy6yy8fOZoBQR5BBdJQUA10yn0038+4Ov2KcWWTITPqD
4RQ3bG+XqAoNIUKcEJgdl/vB1hsySmDw6NRlWhAjp3Lxc5X9baaXXMzioL+eAKbqPRNM3WRM1y9q
8Cz0YEVOhEWmmLYSgZZYztXMqQUUx0GrDPdDIZR0K9EQskD7PrmJgjlb57OHhEbvvolZdDdzUjs+
6RunMhp75KcEcsdtcAxdDCCa472kyCo75iB+GMY4iHoUPdBV7Vl89H2abZui/dScLTlwHYNGyUQ/
TW/bmmI7kcQoWxF+3QA1KDT14GTJd0eaH0baY55taaZZSt9LG+14REDOurwBK4nAMatfcBmQTgqk
fNN0Ybgifln6ehqTB6O3MH1T1gdhldOhdqgdQmawaRc3J2cU1wvgcugea419sU5l2hUwTFQbrxkG
X4+pfh5NV6If65MNmXlX5P/U21EGN8KwPot66dvycgSHMM0RQ6xE0oMMLDDGpEHx08niExHQGMfD
WlxFBT00LmcwhWIC5ezMuA6hjJja0KyblnZAjQRGVaGxLlL9VevMH3Yq9kWIuYIfvaIdwAlDxBkp
Mg+DTUgVvUcjZLOWShRgtnS8vQOPpqYZAjlbU7im0vRAPsq4KTxxcoKH1BrkXZcZP8mVhYuTPYVs
UHDUF+h2rbeByFXf6+aXaC9CnTJhNpK9lS66Xrv7Yhi4FH6jIFuGWq8rMfGZfbapElY1M9cJk83Z
s5rk8cZIYNsC9CdjLGNTps5XODTRc0l7Kwi8yo/GmMRxwG0Bfd1tkJMllMYHmplPBkHmh5p3SHim
oNVZyie97M5ZDhLWI8rNt3KA/gSi7wczcvddFVy1UdwcLYKHgaPkgG8xmGPCmtrhrc6ad63iFeQV
ItgcWnep37bRROnH+z2IzSDZCpq9+gZlKq6aGJ+A0dLCE5GOmgYdVhojA0/gNEcxouq50GDqRDmb
TjzAXRRclbNNr5fzA3qE+KJcQ1GhHQoPg2/YnywUdiPGnrYBqcRyvjVHaHyVIIFmSvL6M7dpG7QQ
En3TBr5noW/Tae0hfkmJ75ut8SHvGlSGCUIZ3lsEzF0krtnTA/DTEd2q4tQ5cXjr9FyTATvzLsTh
djL1d7LTNdQwBfpLI31SJAzu2pQyXI8c4MFR8NXRQiNMGyQG4XCnqed11X1yS9Yf+MDZxD0b9Jzd
0zAgi1Erb6AzJUNEU8MYkMo6GWDZu/ERHjpjy/GxblsNbWn0wyDzag0+3Nx2Es3vpBs6e3h+KVNi
NC794kQcPW/d4JnO2ryDd5IYGzHc8BINn/T3DsUorQ9rWrLcYVQyxkcJO6nyVIRjBzoPNSlCjt0s
hNyMCaYKaEB5itLYbiUx8CZgIUmAF2TREY3WQkJgercNErc7dKF2U8/owhhWPfVzhqmJdEhi0daG
S+9DVQQHB1pokQvSfyWQUmm0Fd9TApJwbKKCXRqJl1rd8q6TDiYkpMy6A2otXYxtvbMdkp4WfmnS
4DGdBQNaYLaop4epM9CDWzHdYuHPRjWfOsQ1mQwBkiMy48h1yiE+pzC/N02en+mT3gjtIkCPrU2Z
2BC+a6fZ9R36/3ECWK0aPmhvbq+tMAZOUw0BbYTpzUnRgGTTdJPStz+OFYOV3MXGNSUmpuHSO2hT
+jYieHWm6S2zGaZrpBn0s0AfrbBa2AYWJq0x16FECq8Gde6bJDuSzDXmd1mls6YW3kdVtDTzOyy+
dvOculqMZqZ6sBlqFXMMRdTmypwL59teTlXbYIST5udm5ASiZ8dub54+A62+HjVVAc3hr09wvOsa
lmw3x4JcR4+610odqa5XH9Dl5DVCBCig/Lr8ONrA7RgzY4Navnd5YHZh49WO9Vi2XUjOuXyNM8iG
SaP1x34h2IzLjT6mmCnC4ikSUXSM8sY7Kmt6jQSgirYw1VFnt4e8hBtg4eFG5sgJEnRQp7QudFLd
Zp+ouCs9aI3dtNQAmkNdUFNHum2p77QF8nm5Mf711eXur5e4/EAbxwzmNpdvDJ3Bdm5aXrlLrpFI
MyA/zqj5Lt5ydJEvOeFkVaGKHdvHmYaTSruja7h8ySC9XJV2Yfq6JwCQNN6ugImYN29miPZf99B5
Xrb0lxvL5VAwlpvL3Ui4dNAp2HyrI/M6Dd5Dq5/mXy/KbFsI+J1q7yDYJ6DluB50STqvbM4WikuK
iNoAXVIuN5ev/vje4HpcN20MRo2R0JxcKichKra0odmjvkzBwfc9BV2xfJa/b9plj9rHMlxrTJzX
FuFkOdkWkFkviNQwDalZCm13CbIelmDrhMy5ZQT1z9ztuaYb45HRYYshRVfvDBWKF/Ki8+Z+6Fz9
YDsQi9zlZs4Q8oquztajNi6kKmCxx77CddaU8ipyShYI2zCOqi/N4+WrRgMcXo02UXAGrdhwYcTW
prnsxSQlB/fiBQx7+cqm1PVtCwlXFJ8rSWxK17o64SWbgdSpg6yhmRgpot+wijDBZ7qlDpF5z1ik
PBa6W++ixAXK1r7NI/s8ar18zdig5iMsNT8IBZYdpzWPlaGbx9ZMGr/nGrrqbNQHjsFSuaCTYV16
TgEtAOJNFkBTqBCUVkzrVGsZa3OglmGOeVsFQbzTc4fDyaPk3XSx+DkudczlhjjahZMbIKafTRpD
/8TkOkXs+k1GQ6Rp3OJUDDr2JcEFDapX5SHETWIUztzQXz2U3azvJuajx3m5ubz/l7smLcUsp5nD
2x0C0Fs+A3Zu/7jxJhgqLlqB9ewJFLgZBZERmYhKyZ7oUbzUbHi9BST8+wC83FUJnvJSzYHft+6D
aY5vVYWnbpgXrWQyJ+020qbPJRGOdd85jFN1+l+5NbSR1Ynp2gBGOHsHmjvAN0OuvPSsgU+mJLZv
0o2DO0x7n78jCoiENuEGeTU8x433WH+Kx/LEaEpDpIpSe9kLwlxO2BCvcTQ55+hpfgMv9j3dMLEI
nqLHHK3HzlEQTtf5TyCKy0k57Wh7MkGs8CUxClAr09owBIFunQCOZBr+WizAMRAkWxb1+QGedDMC
et322g6qYzTstfv5pvsquauQDa4sxBAgjpgBvhmcvrqPMKd75b+ymcUh/2pW2j1mNIaEOW5whDf2
Of7UqWKwp3r80IycAb+xOOGd6pINO+dm2uEIMaxtJL8Qw4C3rQCNPupvdwCsNvFtzzhuhc0YocWj
oFMqttjOkwU05Z7VV3hrnFGnAS7Y4I+FSJAxev2uuJxla/vB/ibM80G8m8fggX48e70WO5YJe5eA
njN7BpYV4y15UTfB94Q3/GWEgd3twrMeHywM/P16ZNG2KSS3Vu0LpljIyc/AZ2eCWbF9vXIc4ICf
mU4wNTpnp+QTx2W1LoKNbm3DBkcBjlj0Fhh7ATz0YlXHjLAI8MTUtRpv2YmxbiCJ9+7OqC1202dI
7sD9D6/bdgqp/Fnh83ZrLoZ7q957zoPI/kPClOHCc/8/GOiuJjW2E9IhoQ8cu/wj0K+qpzHJTB2j
pnasBJKVTfpTnMp9+tkfw3sopxm6ha0W3MaOr/IdbUXn7F7NXxwh7GvR6GUL20XZvr5tArZNhyW+
mOMr3EXuIShuYXaOFQxV3xQ74REf4rJv2BlI/l4hmqAMfJ5/Qvfb5tv8DQrHFR7QffU83CX3+WP1
3NFxWBt+8yM5Qqx9zT4sDC674To7cu1Hh6lxwGKs35s7xURi59yxmKE12CObwU6NfBrfvomxSe2M
cW35nB1rMG8oS2cLd1T37FyBYZ7oZp/tYeP12x/N8G0/5mSmb6KfGBMwNDg/cUBJsgZOVGk+wLS3
5BMxpPZN3xr56/jAYOGx5kPHagOrmEc4q+E1CGT9SMkOGGaDs7zjkO0YP94jNqtfkFi41+WW0I0t
Xl16wxnv3xFJ1JsTs8neZ59o9bfiznyGgrn1NuGP+dPG2G3u4sds4TQar665ic/9QdtHO+saX6j1
3lZr7FMbrPfdHRhABM/5SwlZBNcLyqYNcmfMkZynDm6Az2Szjg+FBNe64gxTNwsC4NHU1j8Ak8XO
ht2B361jfw/MEtgnE+wIA+GpX4wXJ3wK4NQ3+j3DSj1ip3OmRQ5dfKE3cNgi47tWPrsMX9R7iAwH
/sRwa97q33l+qPfTByU4L5UL+E4e6zd18t6oK3fs3LbszfcCx5C/gBau3+Q7SkIUoptjsnP/Q6Ln
JYrwr/D/y4FvG5pu2Y7tecYfuWeA7FsUXcZ4bbgkVz3jeVrWGA6vJ8d7NRaFKcEyfvGObQZlE0aj
JxxJ7UL8XrTKf0lNuP31v/5X0ee3ZVx07X//zfgjfUtbXoxuWSieNYvsgz/PQpl0k914w3gdG/QK
+ddpByLEFG8RiDYcNlw/fHx2CXQM5mA3VUfsDvNVLIb4R+Kby8v5/3kX/yHvwjB1m0/mf867uP4x
/tdb2aR/jbz4xw/9I/LC0f/uSgKuHNfSnX8kW/wj8sLx/u7YmkVB4pGHodkGSZZF2XTRf//Nkn/X
dBZhTbMdNlMIPv/2X23ZXx7S/m55ninJ69Jc6ZmO/H8JvdD/ONAsd4nPocNlSk0SpGv/kWKoD3Y9
aFpYHpQWZjcDgTX3gUFRgsV87PMZ/EAwrwlpXfdh8BMkdLifs9H9DyFk+nJu/eXcu7wK19M13ibe
C/3PzE66QmKuXZ3Mzcyrt+gpHwYvv5oHpV/L2cy35L9cNfiVhgijWYg7IJTdTzVVyNwkkknLQBHz
l8/x352B/1fAkLSZ8xqGg+SCTa37xxvTCNNwKlcrDoaqABURdOdr/5u981qOXMmy7K+M1fOgDA7l
8LbpfiBDK6ogmcwXWKoL7dDy62chsqzzVlZP3R+YfIBFBMnIEICLc/ZeuwPGkGXye06F/zEbu13F
dnBr2+FXx5WLEggHkfCtO01WW6ClXHd66NDZuMSHZ1QVqPzTFiUtFVsIIVKljYeMJkC49mmGrQpY
WAhbdgP164MRjq///h2JZeb+7UN2TXokyueE8sXvgbgV3ZixaGq9N2lAHG05QmymIbEu4wBhPTm8
VlDHFHFGaydKh8YAKx6bFkZbnnBcXONCWg/a8t8Dy1R/MfgKTvV/eW2c6Mjp7OUiWc73P8c5tU2b
1IMvcwoow3MAim9Ak7kvTG/ahiaFuUZFBaa56sNFY3LIXIvYB0RlmcfcQwlyfsixS5vTX76ufzkx
PcFFyKtyPGXyRf22GkpMYyytplbUKPdVq0FGmnjmXHTDd6XQp5YaNkIstZ6FTrZWOLyV+VAgXaP8
PbuzONPI/osT0/2XfE7pmqTbWq5SfJd4LP75o5oaYc5hMPY7OxHDBpGNcfTITUGjZZwVdp8XbJup
ZYdP1ZAlVy3gfLh4SmfHw/xWI7hHXjNetMO6vegNyolj5oAcCgGFzeZ7jUNQ9kENBhB6Q+YbEtGT
A6ltFCyJTACBDjGLSX0W40Pi0yEbjcKlxU0POh4NAkFRVvbB9LXoNJ4oQ42bpihODhlhwMGavWsX
H1HbWmyraYdlAHVso7nYQ21siqKeLrVe+RP+0gRXoBlRvh1l2a+ko7H5dCMxBKqOQS2zbRj0gMrb
8q///iqxnH+9TuQSSchw7XAimwSh/vMHrHOqwEnedjsLgSG1oOJih8Gx0qg/rcSu9wlGHpzXfv84
otMYNcKLOdX6MYn0o9GN4FZb0D9aGBSKeugKOZuwqeIDmrrvQ1Tw3qcqOCLwhz0eyG9llcTbOJ4U
n68FcdgZcGYa5UcADDCKqHZko9VsCYSTh8FyHlPfuqopQhfaSPNCoJZ5ud1KVRgeWq977GmJ39sR
WtfGENHD7ZBF6kJTrGDxifSz84qjbPQzX2N3yVp8Q03rimvv6Okpwg93J7tH3eYUnNJZXGe2PWlT
Rw8K6xJFItNYc/LMK9ClnoUrxG0RVJemSxqIwA7pFk21icJC70ud7B1nTs+tIrTXcr9O1ICp14vw
bGWRiUGsy/ZMcMSpdcmGizvGa17DBaeEQE4iRuYTQtD25Pm8emopMbK6BoVnGD7l7NGMptsxtTWI
NWeI9nUvLrR4aDpMF0+aj75bYQcva38lLK0QGFf13nELechM5CqiKMWeiR1ABCl8d4ND9Vf4bIi9
KG5w8lBkaGf0mpEzLvpeIt07e5c2wResbq9+WUDrX74jL4vq+yqy2ffiFNjYNrDlCHFzWLEZGAfX
PSUY+OzcuIRlS1nOyOSJWXWvKhk/ydbHuZ/bp4g20lNg9PGTmWDsLahc2nUBY8yoxEunZcDI7GNq
HVFPW154ckveY+Xr6TIYnC2WQ6myy6aTJROJ0MfBRUMrb1/YtbntyvZz3IYAN0cBgorGKqJkbJCp
Ox4mCZPSnpjlEwNbsd9TufHGLDnRRE1OzWTikB6iSzpL9hyCrRfKQoZZf3xOBk3VzRUs+82IMmjv
lOwr6BARtZmR42PPj4WOzccAAVkcJzH9lu7LWFd0KXNjfOzb/E1BkJy71t7NYrSfHbMyHuLBYb3B
Pdsxr3oe+ZBFoR6mCTdA2YAez3CKhEo+3A5I5uO98uEL3e7OSvs/f5C6vA+UHDQSl8dQnQ+SEWrc
5lYxn26/TBQqcVI+ufMqB5qTSxOBRNiET/VyyBYdOxcJ4Q7L3aliMEUNPp6d2tveHnJMHQHMFZTH
4Hibyo+w46ThS6oBRYcUNe8ZYIzn28FM0DBk04wLid8g/rLbZT6uEbs8U2XzHm+H1uIDnZzp2+1e
XvvzhbeHmVEwNjc9MRlxlL3cDmMffPgzmzY0vPR2unZEv52QvSlbB2pSnh/msSofVTZAARlV+xJq
uWaCnU9GiYigs9WbiNmT5kMzvNiAxenovpU6l7vIldOuY+9B6RdVVdtRNTJVY1y6JiVsd7aK+zGo
yg+fnknsfR/iNH5tJ05iE7Sgk7lvwgW84he53AuHIlVXORK+xPgtKzoc1bjSpEWAjt0/Lsr/bnrr
vPboeB0xGlG981Adax32u6mlKhkod5UQFk9vM9nj1lLwMNjddEO2dzMXVN/QuujpXdoH1FpiKtjb
FFXdOpSQnCYftqyqhon6XzpvQjyuACpTsTfL+A+LoW2DnN9h5Or8VTYwTtQWCT1iOxcUKyJbr/J6
DJ6iLP/c2vRaHQbfXY44RNcd23SklSuD/l9j9vnWLGGMGZP1Suw1RJOpqR69SD/F5nANRsNbD6EC
QObSOcO9BRo1U9Eap9A5i0hcv32amTMb+5kWhnAte1+mDkkbybvbde0jAsxVgqHx5/g045++TpzL
dfPJN43yiZnqktvzcFQx2Cnhjy/SI7qtc48jgtotyat6Wbp76xoDy2EYxs9O48wbJ24unQWYuRsY
JDzfJ6uZ2ldTDjTFknkX+ZSYhE3biyf4CLP5xQtD5xSHjVprTXZBqhs05sDMTBUbBySukWjqexUJ
IJxh/+iHeHha4KyynMe71MScU010/v1I7txs0aEJn7SDOd3qAF6r44M95a1Nmzn3iauJqRwYkR7v
awPmm6Fr1qsdLWCqv+Q/F4RO2hAs4zY60YY8tpE/nJxwbQs9X0TXH3WRGO/zvJtU7qwGK5p2Pq2a
HcXvy9z5esOGLNtK1AAbx4gO8zBtiHZ7jwuygPwRroSNaDs13Zc0nFZOR0eU09F4CzuspdFIbkPX
U/fCGfDoV0+1mwg0TzTKZDnCJSEokNgKn4m1n+GN1+k+msZlIhDZg5n73kFl8xmK8X0YoOVP0Y8c
Sp9oyzJkZp3KQhGxxDqA8uLYEhrohaS6zE0v781QJ8U3E0X5yhzKZGd3JUFqVnEx1Y9ooK0QBPYn
FjXunjjyH3ECIqsyPXtvtOpBdLY8uBPQL+3lLokScDA6aY/PKEbFUUuH6dhvEa9bWCnMdqwfMcXT
6dae8wVXRvkRy+itTwf3YDe1fz84ZbzqspwMYGHblEVD0g1B/Hl1SZcqo4IU9+nerLxL1ePpRbWs
8QjdGU0O0RI3RJIX1P1WZVkWNLxKCCKy8Fcyge3sywDfz/LijTZsnspOnQvaTQezgk3iToUJdSU2
zwpu7hzmQGrVFQ8Asv68j/dEVTP7+060c+Pko4om49ymzZ3DO5uMun1wkqi5a5w4P474M1Yq6dDi
skatuh52qF09ZCjfd2OzQXhV7oseC1Q//qhdXZxxa4PVDeo/Slz3IDSYwFGS0MTGRYV8bOOHBeLF
wrYPTGok6/Ll3SuBfdAL9QJfgmLSNAyFXTC+Wz2192jiLaQx/EWMegases6m5TlabLBQVAWxNwnm
kQ7hvpoTGi5WiFYTHXM4pO56DLHWMq5gPc08JMmQBIPSOGWLQW2ucdZ3jVxzmtBYo2SXeD8yJ54f
o3ZtxVjWrFaBVECWSgqxT0+qgycY+8k2plaBWZPSvOqzazfAXqp8YJx1dQRiJ4vIvtYdZGSQhvnY
Fe/BPJS459TV6gL4lUs7ZKjgpmgIWowbJG57fvLaTeYftYtzNphk8lx3eDSayf7S91CEZgGIW2CG
u0dyttRn+xIsHP9P5nLpkjPP1NQmF6+RrE1t+iFGNKar213iQsYTMwsfce8fo5Y5qnfT8aWjopga
9MGQfpx9HQ3H0nN7zDJecGaZatG/SvNPIgoeDRr7P2zZ7Kk9nPEvwBp1FDLuXHtHy1cuKQcdKTG9
ReCk4ALhkXgYYN1aoDcrbEBrEpwxlt1+Ut7+qiuPdY/S2snRxWU6Hk51F5Yr9IcUg/N2OKJQhGSD
gHft1BZ3jeC7Etj9h6E0oUjnn2s2ZEeUXeHpdut2kBGxiIMpYViGBdXsCnH6UWExrqx+UVXzF02c
HsYK7B/ZmH/I1opXvTldDNQRB8/wrJ8H4nXJL+wrLLS9nAEfwvEB2pWsXLPIHvw5/jCJPN4QBizY
0j051eOYed4jbWpoBUH5bGaWu6uo4KBEmsrn22OdOxK0U/f+tiltg6W0IdbzFNXPRQpQoG2rx9u9
AInGwfMRwtzuhkAWwnbDaaxXlZfD2PJdHAG6tp9Sz7KfphRXVZrV8X1ER++uptqyr2wARrjJyWAe
2lNnhtVLyP/BtPEshR8eiqnKd47Dy6lrUZ18lb6KYJAn0fp73xnkyjHLECdeJJ7bVJjPET5Bp+EF
Bq0i3Www2YFZ4ZrS1HBndcvl4+u1Vcod2w04Ooy/CPRgbLuG8SAaZR6m2TQPGExo49zuy9LBiuyQ
NuBjY03YIB2Nyffx5BJQ2FBEI+w0fLY7v96irgVIF43DoWdh16G2APHLociIq/7T/WjC+e+HdM4t
PmemzMn7EYsG/pHYebKK6JK4SCboeUouIoDQyMZnaLx5Ti+Wv0iOMgprGtrVxQpmMA2x+8kwZy4H
aWoYfPjNtEfsSOxn6y7MT1aXfaoLsGG1GR4NoLCmoklBsikMRLyk8xQ+mQMQpzm+1LAkvda6ssLb
JQItYMxLnYTDc+egKAc7O7XMAnh9QU1M4+cqQ4xTWcm7YRLmMSOPTZKYPCm2XrW9t1mj9dBuUHwQ
oV3n6hv0iS9yRh3v9+SDRR3d1Y/c9JCPaIITw2tULr7NNim2eqQ/AEyHsxTfhABInzjtE4uT92iZ
YTJnwFayQXVWrcoKjHayD7O9VUePqfaCLVFCcMno0QhNhzgYiAnLpsV2Mu0H2WCA6A9mY34pSL3M
h2AdVBMk1ZFVjail2Cf2gpHux13vOOk26w2xw0qDzInmNy6NGrtF98MxJMxMN/0ypvgTTOm/W+iB
99Bgx4AVuo88bk+pDeB0BtVCEKm1DJe3Q+6uvDrydiJRP5qZ95l0DeFQHnq7Fl644z55Mc3elqwg
q4AeaOjSh6JuboYekWVqG8aqTIi58Ixnw46I7a56uYbv8nVUHYv4pbyTL7lG/ptpKWMdeD6U3Gak
kT/BxnDrECQtYlvUYSAze7ZDRS7+CPioyyHQq9lg3jYEC4E2rb6kHzZMjsfSxFURVmO+WSrIupzb
7wwcDwxDpLXYlnrwDZreepDVzs6LPwaX2JIgcS2CqJT7Fnr2RVWoruNWUQH1xIF0ZBC+KrJfPVV+
qjvULXHJFthRQX4fqSE5WYilmqqUT6lcVl+6/hzronznKzkbWfCGoxDoXl198TqaYplXzdtmcON7
r8/AX0Yp8HXGEDbtKexxODK44ymYSTu6GCC529iqL22ayU3TGm89w4+O2bUnU++v6fpjTgrKeoVO
okZEFkQ7HDpqO5vPar50ZVxsG1mWTzH9eRfOZd6l3h3NJ8mm3LO2vaAPXwT5qc9KOHrdqylwaZqD
jRzQwQiENI0P0aqPTtXCaamh0YFJQnVumP1eue1nTeHobvCbRSsTbRj3GL9c88FGG/0YUaDWmE/9
ZN87k/mlRIYCFEw6xyQDL5CY+nPFWgpBnf9kzh5WTFDOqSvcrS/gLmVYnDfp0ONevw4UlXcGbu0V
VWpS0ar4RTqLqS/wT3xrPexQ6kmBqeTaTykpJ0UOM272jk7K1b+XY1ptRA9O9DZvhIb1qibX3rNQ
OKHLGFZpw6vPnOQJEWnwWiR0I8vpTSp7WOmQzrg5dRWFaihtc5zoFRqrJ2GA3NUjrgSSTlxRInm3
hgy5NBDZjnP6zg4rMs6aS2oQVBwhEwL5xJo2NoOAbVG1G5rKug90AMABTHhLx9coFshOOdoHNM3M
m0hWNoGcX30XXJV7E7zcbjYihr/VBOj12/Kz32XoJsxrodXGSAc4bcOixCnzzDpEJXvKUjqrrPqK
puprQjGCoLMAzENvuf7hdl9bAI6jONp7izinXERP9XK43b0dHDEvuNr/14+xSv75t4GRNEjpohcf
0osoyUnu6SGnSFkaJ7OwRBkOllHihRCvq129/AKVqcNcQF6q0K/XCttPG8nqcDv0ySQ20/eIPTi9
4JHF2inIunifGTlLL2I96NZ0cU8qU3lKFYlvOsfQk5X5lykfabbbDdzqrgOpZD00uQLgNBv+WqaY
lIUXQS0Pk/k5qMhQhsWSb8QQPslt3QT5Syz719r06e0vui3TXSw7obob69o6TgiB6Q+rQb50NW0V
1fvvJrbqqwqm4jpL0FbheBf3w94ovPSAunoitiCuVq7EypQWKGcVrumqzw7gnIArtFBxh6ajkoEX
YHYCg4p2m5PVMAKk9G3awIqM75GBq0RKoor5O182gRa94e6dAWOobxFLGpfTJ2to1WWIZnubKa9k
o3iPdJnZuG4KdoCTA0icoMkoo7LSZWHx4CbN2S8Kfaw6vVWcyaS7EWPcF4Au7TFC3NmsUeSln7w8
r4+BptgQxI3GGTJXpzQDeSgK463EMrORrBH2WRv2T8oAD0H7oYVdGG3l3G77GSSDBHi15RKAthNF
+q3QwVHrBNF8QPUODV9/GfMoQ/zrsFFSuEZZjH8JS2o8WPAKOaLeDqMnL4jljzwaVn1b31uMMQ9Z
YPcnRLbVXW3S7nca72uubYy+LaxuaVJIx0P6rEYaOn1HkZcNtVwVIYHfljGA+84BQnQBaItZM3RM
dkYikNE2lOYgCpTkaSBw3VLiaA4NyBF8Fp13Caswox6I9dPwOkJtayNcTY0ibjTO/rCrhsQ+GDde
BaQwxOOQil5cKbYdQgoKrFHUdHTZwU12Eb3ULSbp5Z6saMd1eSsvLT3euzGfjV3tdO3amfQ1Yo9A
gi674LCG/JX4RCg6S0RlQJ4GuYPG0xiSrerKc1LDPTAN71vtN9Pe/azHlsTImMTdkVAQ17SO5SIO
k0qQQpyQzluXvTwPdX72Ex2fREYuiDTHI93JAjjudO5F0j1ZuYdxhSWxk+WrgorvIxwmAyIYk5QY
wT143XPXMBk3IWwZRJ/fmyrvdwA2kBFTXL2jb6U3EIbCXV1HCFeRC8gxbs62nw6rZIEIGtiShnSq
d103fURRyxJ9qMXlVpYChLalbeQ9C/NLZePK1QUkAlSPn7wyRW1fRvYhi0khmmAmdZbFOTYi/0nD
+Q2qk95Z0/DCtzXtPa3YA6X9vNFWB6vHn6D+ys7apvi3SQaKnhgi0Gol6n5OqQ43Bb8f2fW7aiXR
2LSRqskkyStrT5Q53dMoPmSXP2i3qZ+iGXuu9kIAsnlzlztMafXQQNWePiY1XBSi+VOYtmuXj/cA
quNTNvvDsfe8Y2Il3gUQy3uojeKxqwLgcCRC2AMcbnOkZZNO3oMqM+xYlgePLWweZkrboaRj4wxd
vJkLML5t3D1jEaOS7n6v7BHPugX6LTRYbCf4RRt8C+zUofBXhs/6GDbcYMutB2diNcJUMYcpOs6G
G+NkHhF+7tAKxCQxj4D+q94i0opKmkFyceW7QJlqe2WWZbS+VQ6aHMJ+0MIvUtC0ajnoPY4UOGL4
VXZTyseB2OQS5778qF8nBmU3aB8mq68PU5++hKMVX5KptI5pi8O4coDfTJB806gszoFxLxS7SGVZ
Hvx7LFQTG8+Igt7QIfqaG7b/lIrLd0Z7VuE4eWc7IQ133k8xGaW2E188g14ziyTwU2YdmA9xyEpI
0nl6jBqGQ7tujVNSGzypFT4OLsWAsZ7PvhOIXdd0BEaxCVmHi7XLm/n8WNh6x6jwu2NXqNdhVNW2
suoAEatGrONM4HTIbBZl6xKm0amejkpiHccg+dFDCtiUWWIcdPcc48D+1E/mp65lhpV61lugFwaV
bEdsS5AV+7CLpvuI/vyU0xoTiWdvC1S/iHrN/uKN9IBLFn5J65zmsJR7NRZvjkiik7tgayZtEWlf
Bvi+82bR7Rjpk89TrGJ/RDBvYwA0o203h/f9KHcx+/8jgE70fmryjgVrxqClcJT2Vrtlh1udXQOt
+RhRNXULcY4j783MnW7HWPVGqwJ8jy6IIhqXpYWoafhafkN9yeLss4DlQMUZlpC9IV4zOwB06cKU
wkkgtj1T78EBw3conbTfOvF0Eiw3TvZyiJHCA7TojgHsh01pEoTT0ZY6xJhZVBmL65ADuA+weiHu
OlJJzY+hjSehGYw/sgCjedMF5dV2fOwGUDpc/8N0J/faGLV3nSn6twMpuGbfnqHf1ScX7Kcc4IuI
OQnQOjMBKPaJ7VS6l6qa6ef5LSY8CmdHrML5MQoXn30dOveVqEgVMSw2iPl4NhKWfJHp2KvM9Tpy
X8L4h5egvOwi1yGgOPOB+7/lYUHnQCQkgMkUj6DHxE651eJmnYXYVdOyxAjPztZrGDB4gSP2S7oC
ZLdh3+9Din4ymSAYGbBLE+pC9YDNe1fCykAtBu2pQEsBJpP5ZbYCsmqcthwukesLeJo04nvdvlp2
TNTPECQTHW1aTJm2h3OIQFQxJKeNfKgrkr/b5XAbdjKuYHQo6U6ODzQtWatXra8vcmlTO6Nozu74
YIUuXOyEET7RiHqmSaQP0XJLxrCFCjbduh283ZAB2rRUv+prZNLkJJ+9om9OTpJtfZaxx9obCYyZ
0wxuSb5YbyK6rJIdqLJfdZ0xTTq4FQ2HbLhZh2RdtGOyG3LzDErgoBqdH9WQRntsb9B+g5IcByU8
irF5s82K+UskQc2bfg7aUcRn3dbmR2DPGmEhZFdzFo9dw8Y/z7sSDQrJmU1c6a1TF8ahNLPPg0CS
lw4KA4Orl6457vwFOZujyTft8Fq3goLdOB1DF9dPlEhSMW3/2xQ59XYKYGIakXWM6Bt9jGa4mj0y
dmqWpBdRhsHZGRMMfkuYEQWUQ89ST0CZ+JoO1WaOc7oHLEK1T/Uv74ya3qZFZWfb23A+8qpRVyia
WxUB52Dtehoz6gl9bh2EqKuHyiweKNGv09Qqv4y9+cMNu29uoYtdoJrpCg3oSGnhGpfQkoaW4tLt
fLidGYFZbh2WHOuyJU7LyvNgn4UknHFyc8Y36atTVya5aogFGu3UT5qd6bRQkEwbsmdFqYw+1Oc+
Ip5FMG8QFqXrU5iIKw1wc5Vp+jk9e7cNlS22fbQ7AcQ3z32aO/uqoFKR4Aq66+tifIOk8cNoZh7K
4GSyziTErGPVqmdr3t4GYbugqxT7rOncsf0Goio+5zX+rQmM42rSdDbrxDK2HTTb89zIt6go2qs2
lXOObOstrZ48+v8vHmDJq6oFFWodEymVKGQCyqwPDmRGk7IAN2/3bWRNP2/Nk6oPt7vR5CCzimPF
XNcyJcSJ2tuOkjNRosA+bgeth3dRg3jBS7B1FOz8TpZ07k0Mc/+4ifuTeKXpTLH5z36UX8YAkLfM
HpgQghWXPMGjiyHFdykmUy6R2FJ+3tYxcVNhbRO0YRkZuDacRb/MKcqPgQR41VEA1wCV1X1PwVOs
k3niCW5WiZtJ5XZLLA5+Q3nvyc2f0v9PVpVKMhpFuNVW9JXLA2bp8nDzq9zu/jq4MorXVUqv9mYs
+eV9+el6WWwnt1u1o1azDMm3ZAM2E8kJhNEdh7fbD9PbY7cnSM0Cy8wvp8qvJ0xLxFmIGd8qaqSH
whv4IowkAiJ9u78cAE3A20KUsdK9DQQ90/q+WdADN+PK7davu0EEIqZbFPzLb/x6/Pbx//bYr7u/
fg8fEorjX8+chaRH0R/sWNrzBUa/vsXb/Z8Oo7gJSX5yTRqXsXMIHLAm2RB5uJHdHEGGSrfD4CtK
hy+3XzCcrwr4y36UI0ZttXi2bs8rZ83ZcbsZLKat209ut0SE0NxM2m+/Hro97i+/drvVAJraTrLY
/3q62+M/nxNwMPGy2IhWOcCBAxW8FrIG+IHbrdvh9oMuZgeepR1BfeWLovm5b0uiu6bey8gs4LLK
qrw5sC66s0I7Q7CNBwpf5/Ld/vc5kaWbfrmoblfSGHfV4Xbol1uONwHKmMkSNMIBKDxcooNFeZ6i
Hnd/HW6P5dHMzhBQYZK2AQyOLC/WtzcSJlwkt8Mk63AdpvWIXMTXryrpkTqhF8hcGsjoXDDkoGuK
RqTz9UZ6JXkdMeU+ZU5rP5dbGzbpXepfDZA7d7Sbt0muR6ZoyDRV9T2Po1eh9bOdUoIF1TnRyseW
GeKBDQWygwnWn7SOPij9WODvm9jh3dE6fM1i6yG3En9jTel3X7HfoRH+6hX8h3m7dBa5pg1dvPuT
ve81qm0dRORz2fbZ4XTDcIlQL4RJTBX0zarch9ZKwlPohJtoXorNcXAKUi86SF7gHT6ZqflKLY5e
OY3ROwRgaRnwzfCEaDLumgYubkvcQA6sh+pmu45AHyJqSb194NnnwHGwenXncWmvdi2BAl7yYEp1
dKYmuKda17cVPdJuWrlN9+5k9SMVs20XvAozFKtoIrfOfW+93APkpPZNmH5jtMZcPfB+QlgRho9e
q5q+zQC7DCfn66Yxiw/dvwtL9xVk1BcDz1CD0WGU4CNb+iyTksRjCPoFQZNiUpro4EQWm4WFHA+e
PnI7zEpdCn8QSn9HDegMrvFzFS+2ug5asrDGfYHYIqFz0+fsLQNcKdBGsXewlNeQ1GSJs0Ct7AVJ
RzeHgozvk3BIAdXBjLXoUWa2bqJF6uC/ZDgphM0n17ATOwRWD/yBFHb6CtEGIx39cyU+Cm9rKbZZ
ds4SH9TZpumDp5g0nmKy1wXAd0cBsPRZ16yAfPXsabPGh02hoSaiBL9zbLEFeSTvRvxldKyoSlpW
TKCJ/TK1lroPPJJF0EY8U6I6894bMGQxiuKYfZWM+fRqWO6JO1sY5vUbV+cfgjSumTpp0tDgZoG/
d0JOLiGsXTATQtzAAp37mJTezsTCAytU7S1RExNLihnrw2JFXf5u3ARt+T61EObLIiZFZsAb5psr
FJLBenZlxRsWzxPw+cALVu5wKFND39ctn3FXm4SAWznwC50HWzB2O3CE472JcmdjGlW6aaN2fLUy
0ikX2smaVbK11ZEmKKUq+l0SjureiVrnOk4lqiRTH2cFItvPc/c6a9E80VXfzMu24fZQmKq7Gpza
s6kng1nIVYDI8L4FlnvO5xaoW4K7G4RQRsHbkvvQHeXV6IgQtoPA3NBXRNDpBtcRdfFesUm8KyrN
BWpDq9CeC8KlcKxVwDtonFI/OZ6eXyLgVgV4VJQ+ASsek9NGofFD14JeyaaNRmWi6a/jOCWXnhA1
Jor+eju04wGqo/mSEFIa8ExJZX+vfFuxxwqGq3RItU3MkKlw/pHFcQdVeYgfY9vw74Z8Y5eBxViV
AV2Q83KZGPFzGMlD5Ningsas37v9EUYOPYIWM1kuCWe25TOo6c2Uzf2j2Vkvla6/RWau+BEc53Gy
9YOHL5eNuhhAbqQ2o0aN2KYAiQlCuVznqt4WTmNfBDu7vtDtEeH3F8rM6YKSooKJ0ILlojOcZPKW
lwkBjJpovQAeZoBPH6FHe2f1Axw4X7F0KlkWZua58nzn7FoT8BILueKIrmHjGZPHlZyQHld6UO9L
rIxhJE6OcJ6qvqe75IXgBWrO68J4t8feO9utfxrRXe3muYpXeU6oJ06JclXHkKEQ4wHC7tofU2a9
oKyIgLAyJgdt/uoNx2lu1IsbESnkpu+5mIZToKbynBji+aa6qYAxFHFBzM9c47rlv//3ymKxOAb+
SX/vo7qSUDWlJTzT+t1qMfdWomJpl7tU+Olu6Gl6t3lg3KEZfPURLb6MeVOv6nkCg4C4Y/Ta+C9e
wu+2IsfnHwOqKVxh0gi0f5Ozq4AQhQRB/y7HY+kHnfUgQ0YAY4ggtyf+R2axPkcQUG5U0UcXR4X3
ysqJUijhajQV/MKcwuFxEZuavcgfej+8tjSX92xXzcuiAr1Vo/79B3dzXv32wWFGNHFPoMN3UL3/
syAbNwM4BuDbu1S13jpzhb8P+4CsOGAGiBecrdsD3x17se+9KdqybUo/SLEXTvo1huEMclF9Gdel
8KOvnmW+FRRzKP64PxCouA7jF0tgqjGPTQHHPo8BKf/F6/8XcwOfurJwEfjK423cBOffvjzH0Mj/
82/if09NgmdGeAVDnWbp7hDjHOPYZmSqabJN5h5VhiY+u+k3cyY/9QAhT8I5J61aMgkKUugt/zT4
X900AZ7g+Z/UUgGpkvKDK+8xGctyO5awUpo8InMucS5Om3U/HWn/3wJ2ncof//m3L6zy9CpeqEvf
2t/cXDZmlH9vATv/GONvxf/wZ/8wgQnT/vviInFtZZueh9frb//rHyYwYaq/m64tcfn52P0sjx/9
wwRmy+WPTEfyVxLTjoUT5B8mMFv8nWa58HxbKGlai5fnv/7Pt/E/wh/F488rp/nt/p/dhr5S/zw0
mUqZjsBv5ricncp1fjM7VYmTzQMaw1NDfyasvP/L3nktN46l6faJMAGAcLyFo5VIGaaUukHIMOG9
x9OfBai6mJ2nOmbmfiKqkHA0AoG9f7s+L6c8uZ02cTIcI4Ncubl4BeCkCDFo63oFpZ5RQQAdTb18
6ZQ0ayugop2Vesx74mR1oPXfC+K/A8YUUiFCOr6lklzuVwURxHVW1gmfwmpmAFdzltVFL2lZWxax
7pV0hq49c/HcFigEXVPnMm2RHZh9tGUhLc7csoroQ7YL06/FY1p8pGWhz87XbbNNVwR1JQEq8eyI
T3N6cfHGc9AKMfUJoCMgTJFIpHnDXnzvhVXQzsnI2+aytpagwHjjtF1cowXccCMZLGtqqxDoVdRD
PCMcFmdqWSx+ci+oAlGl+rjsog8MPVjfCMlOzgz7LsOMN7+BE12ePyZU2rpetyLUpTDc7r9XyZ9Q
Tjo8qkVFcnpVj3+51YtvvWxGpM4dCfgC2Me2P/i0pZoEXuigUYVoOMzw8gT2HgBKj2b27qtJR3pZ
SMFrEx5WTTMeabdThaniUo6+gQoKpV0An0dJRrNJhu7ZA8wkUTq0lYz0uQ0k6j2C6r6XYhV3tXSo
k/bPgaXNtQxTBsFtqWpoicFSCCG9Q5Fy9JUQYhwqnQvQGcxVzPCe9zB0sE+jpM53iyu4/Dbwai7J
1JTehDmh/Fh+P3+aIKrVCljcs5LjAktaA/8E+8IzPYUwLfbetcmRCSGF2e7xcsl5zWuEkf5au+1b
UR+OG/L3keWc2+btdcs+jGTK6UrEFauxRfrg75f9N2/z5+HlbYHPQ/9dVr+Px4dqiqgG/vu7Qsji
y922b5/3v99XgYyGrYpQ8/LaZZHOVJvb5m1fl0TTRlDXLqjpZe/tsnxfgtv2H4eXzSGLKOdoUepa
NoNeKuZk/z6ZwR/hzAJZFtnfm/GCKrxtL4erDFwMbZi8ZjnyfdLtlRS7bsaGEsxApvb3n972j323
j6evhnjbH4eXzds5t2+TNSWKtMRZ7OWU5cA/nXd7P/zJtVvF6+Nt1+2lt323v+22L67lU6VpI3f4
jG+UNR01m4xQwVz/QZkDxSN1XuEmS8QpK1loJ+vPVcC1xV4Y/VPUShII6bIWHRBQAJQEHw9kfo/b
u/2xubxXrMfEXJYjax42PPT5w0cvUqhcJno2f/Q/vW7Z9/3i5Zzli3y/w2379uo/9uXpIO/iSqR5
rQ+6feG9KQ76Q4jIaUQ1w3UyiN/bYaIN0yxNxN7bqkq0nztsHkb/PFS023QVbpp5UA/pxoKKSRQc
IcxMMesZZLnUnlTLlPDbSf5y6q0u5XbqUqbSago1M2CIojnOjDhRSTiYIqJl8V0+BN66dScYSMu+
5bxlTaVBF1TG3y9ZXnzbvL1NPwfZls2Atm5oMLQUT/PVoaoKDs68tizUnPqs0kAR8bcDTQ1RKB5z
E4WWZs8I/fvin/bBo0yJIJL545oM83O6rMnzI7isxUucejniS8O2UDqIPE28JlyoQTAj6GK4Uhbe
/3ny9+uWvcJyWzeT4cJFD7ZRiv2wLNoO2zgFhwkNj7IkbZ7clkUoz4PivLkckOCFQhHMX8Rq6Hai
ENT7ZSHrItpBWYSEgbr2X4f5Uq1qBM+KegVLWizRhjeo1QdqNCL5xOCktgx/vcKkcFss+4Jc/RAz
UtlLtnSY86ZL8jRT+XuzriYsRrw1nuOty1pEl1en5MUOvRt1388LCcr2RgM1hEvei5bXySCylemx
QlvQHOfY3PKbL7/vOP/IiTcxpS87SZOxSsNvuk8OU+KHvH6FgDOVrAXJ4h5l1eVKLBfGU4ytImX6
xptEZQ/6nXj1vBaoBK2XtVFrcyduc3weHCL4inP+Q54U0FZYgPleHCq2g5yiEAW1LGOkqkYeAEAP
KOw9caEgI62olKoKnR5hFX0OpJwin24MSmzigCTSIIASqadwvad9UnDA//ZAveegH/LAxgAOaoEV
K4v1toCKl+0FL/y9c9lejiyLDFRTbBZyAmEqp+3te/t2/LeTljdZthOo7K4sN3ffbzlhGdprD4DZ
JKyeDIkwyyA002SJc5IECPhfiyEE61v0uJHpVpN8dSfPx5fFara8ljXoWECflu3llbdzGkHkyB+n
386pKLIw5Ukk9zxX9i2LackkLavcZcTal3LAfzw+IqiFyjyBxT/OWc7+H+xbTvn+lOUlXth/+Wsk
SW8ft6zd/tSOdlZTGdO1tfxRy9W6/bl/bC5/aCyQG3ygOgl49N8LaZ6Ebpv+PIN489QjNZ67qgaN
G3aeWvJlNruduKwNULpQz/j7NbfD32+LuFy2/WOnPiPxiEX928cu5/zHfVRr58D4V64GGMOUK+70
ZdHQkslvOm//trpsZ4L010l/Hq7VOW3yn4//9k5/nvrb9vfqb+89yANPndBq32/9/x1fTp3CPN/V
0tdvn/HPq//8SbcvHY/S87guIve3b7Cs3k757S2WI39uLzt/e/n38d++zirZKDV+VyTE8m8LlAz/
2kxzJB5Lgerleddt/+0FuiJCqZySt9suT2nkvawmkLmW1eVIm1Cku6yhgwbMPdwsaeRlQeFTBUmO
RRwpgKuW1WXncjhpCrzh25nLWpAEko0+REkT09+HtXZ2lpfjv72dnJFYk5f89bK6HP/+pGU7qqbn
qVgnLu1Ha8m5vXxZ++09b19pefflMD/3oyBlDQVTNBl1lfxjeVZuT8SyqVBYnyHFMD8XWhehdHY7
S4RjS4ENVsiC3+4XeH2wWEB0s8PG/HthZDSEr7MWftRAwZjl0SG+J7b410LoppkqN2+jsKqK1rK6
vlatGu6pGmeWQc0i3yuzeTbMNtttMx3cKNqrhpFtRmQQ9rURvGHsEEEYV6CB6/Y6tsoX8X4roUt+
iHMf8tyTjxLJPm+7VwjY6SGsqVxuJOWNOoC1s/jWMW+Trw/rZgUDdTZlFvf9tlg8/CmsAkfxmWYE
6HoHIuh2FfsYuEFMVfiKyVxrdCsuI9pYRbQfFO1CNtxU1eFQK2h9iZhe3DtSlSaOobUW9Xx2VMWn
m++6hCIWLzYdVECcmoKWYN9J31HH/wvY/TcBO2JhIoGy/xywQ/KNDpCw/j1c99eL/grXGTqIJW21
0klQLFSmv2J1a+m/VFFTCeOKhkZ57hzG+xewSZ4PzTE8SdP5Bgo4oX/F6rT/WtPUAXSHKsnlHf83
sTqKwf4g9FGJLRMSVEUSrICbwGz+ezicQhJKtKQ6gMVyoTx2vRu9DiHoGh2z11GpkDuk9NXWQsC/
IH1hAiCBCFBbNFwlDr+0ofg10Sy4RSeW2NqIPrTviVYfrs9Edih3T+o1GGBkLwXotSiLHQ257omL
t9im/qGQIvUHrQCG9OmvKHSYa3AnYZh73PXpsa8ng7IXoHyyBCJQbUcEtORgk5ZJ42olPb5VNaL8
MzUEeWpSuMlrnxclkEx6YTqZYqlYdKgt20h99LIe1+igGvRhJ0kBelRVSscX4ecjIAxnLkQUq4Cw
UUfJD2P0p4O42ulZRpIR+RZS6bQ7j/5rr+0Fis7x7LLqLKc0xBOkPZJO26WYzBj8SWBFK4h7Pv14
PTnKYyPWq3OTGd49Rc3m5KHBqY5dtqGr3aTHoaLVoEK8eSBIg86iuFkVqMO06gr2cqg6kx4xQnnl
/bJoNHmHItzoxCLSWyNXI5F7d2xB+sXwxq1OiFZOGoFCNGbKvxIKjwq1Cvcqn1dXBeVTEi2sdNsR
lGCokCbPWWtqTl+1T0UvOsPmQCusU4gRf+AkbWNlvFb9SMf8qneSGnyjkeQbLadWcJb3SWTAt3o8
nKuk082oF6yhy6kN6wRoy5GymWK0YyE5r/fgXbzQdypZ0Z2iqJ9TsAOxMGQHJUMcJgTZ7AaUclMh
nXv7ibYuCROJ6ttJBByR5nCvFVXbUk5GvTZOHb8g6Uk1Sl/CwD/B7OhoACgo2NRfRU86xH2tPAg9
7QJAUmfIurc6azLAvUw33jyVRpFsRa17mxSHcK2TrsnBhaZh1O5X636wNK1IbBkgzF2c0x+w0mQ7
Q6CdPKUMyqZJj9mgJd8L/jR1XEgaCTBsIMZ1RQLcL06+nP1EN8fGrUgtVaY5TjCAPPUeubLSCIEI
IGazCuBVUrdOEL4jb6zXlNqrMjVIKLsPcVze+aL0qGv0RQRTczLimHoCkvsx4om1v5IcuUULohGA
mdMJfI+8yo6iWBXYeG58xCAxNSLwaaHVj2MNox2RPbwp3V6VMhkiKSJfFdxlnvSh4IhSSQ5GVQBH
cyor6QwpBuJohvTCRKG/2Yhgclst9GxxQOBTW9OYEz6g/BM5Qwvru2ukTyP1U1tAKUiMVTDzQ7IV
1mtEEgVqQPAFU4hRlDUfhtrKlVyyei/pED4nBx52U+xMDRR2JSKBNWrqkTxyY6ZJQDehilq2H4PR
ANew7vZ9R+foJH+qVfwM4E5w12LGqytxBh4YL1FHwVOZe/TEKHTqRsFkKuUEplICDJFBTB2L/EzX
qYuMBmyIHDBPTmxYyme68UgrHcKg6LyQiO8RYk1db6C1T6F1R4+FU6ChV1SM/YUsNsU8xMYtoeZP
1MIKNQ9i2zK9drrUf8ir/IcMfNxMYTXDU0YIU8lhPwmDZgVDWd/DRL5fpQ9DmRAio/VSVTKrj7V+
VgahD9H4qIKfuqIN7lVLZdnq5a8M9TZaX03l3DTZKRnotIrr8nU0pshJjC60kinO3VChbdPLKVzq
qNl0AxQg1Az5BTFLfpV+/wSMvUTJyk5LAMolJYaGN+zDVTsADAc0266Cj2RQGi5e/FEl5Y4Gts6U
m/4XihGhLcb5Z5MUzVyngmQhaRmU/nwbFiAE3RL1yynMNu1ah0mXRmc/99DsCCQIQt5T6ie/um7F
q5SRaBGVseaUV+dsIv7bl+dkTUMMdF3oey9rRUDmNfGoE5dpEB/ux7q914r6EiYlzS/huU489IMJ
MgLOpu6tIA9vekb7lqJIuS8oiDSoCwAZjfRiB3jaMWQ6M3VUSgZ4a0owidQDko1BEsGn+rwqvjKY
F/6ZkB5VRqN4rzUqD/KwOkSpcSfrwy5I0W9VULiMAlW2jaRLKf4R/Y1Os5dJTu1F9pK3JPFCS/fH
ryIUd5S7/Bxpy3HLbvXqx4VsNmX4MojSfRC06kZ6pX8ydsrKl+1aoRM9DcUGdq9O96hWAw+JDl7r
9UAZgBGWQGbIwUxPU9b9QiW1REIYRp33QE6eUiYZqT75Vz7Bs0OmwNgWdDGf1rWvO1oy7aU+AMtm
vMqJFh1zkvPIkBBvH4J8ZaL/eRLX90bTGJYmo+sqjJkD4eoL2cnByqKoopRjbpBqnVBGrLILjfcw
DOkfokdOoh/HZmy5CFX9JPfMrPQtXBVKR4wqQqJEhzmy9k++uvdKOs7hAXX0RqogyoRp21Njb8uy
4blJJ9Ki0nCM56OIU6rQRr5k+Cus1XelBfwchMqllBvZivOaWpJO3tVpBx3mNRKVx9Evlbs20LEu
RiLHQvjE0GPUvHutlbGNOJuDbu4hW08XahxljAfaZubWm954V4XuhybmKBMqV4MZyJWT2OnhuaPX
Qf/n+LPsYRAU8VjZgiyBBoRjXyNUgRmR79roheopfjNUDZys1GN71OWfqdcV93w9+rJXo73WmTh0
NT7qK3HYhZJBLeI8hvfteKEFWrJpoW389ItHddoJASV6a4XWbn7iMZUxZUp9s676DIYI+f1WOKgz
pcHosivt8BC/QBnQKokUpya+1p76iB6JRUWm8lkOD1650ihCJ6vXppQkhFhRfq1SaKGDQpo0/Ugy
1qcj2wLoNk6QBtCZ8Jg3GLoi6dqmTKWFJpntGnXTAKAjkj9Kq1tBmX7I6+TUqKs7BCw/5EZ98+sf
EKQOKGBuMl12VIVbtjWevRgXR710oDKcdh1ZmaYDaY4tbnQ3xv6Y4vROr8i39tX7NMpmXQ4gppRH
qfShY+Rfcqnt6nLcy420N8YIFmbxIo1AiTVuMfrPgGYINLmE9JBMwQYV745G3DA7hJnxkbW/mqBu
N3kNyzalE870k/xz8PZj/ImC3SaISU9Kvv5aZ2ix+OoXFTayPXj6NUzui76D9DJ1PjrXMLsTdf2T
RLBnr6Akwl5h7CvUba8KPlSo7DwmeG+Cp9MkXhyyFYBBDIQ7ShRlmpchNXGVcsj28gmEGcXHlBJS
TSl3HxMeOUIsD9Shfvhdc9FoITJmu1IsV/vsS1khhS1xW4c1MhFBeBpopedvIriL0PgUyQpoAmGX
M4LnhEwFIXDD9FUo4jMQPBAuniMY27wbbal0MoBCIIOmg1onT4gm5abki5dGmvUoUoaWIRWf25G2
AwNwAA2EVjO8TGnVzsaptzUGIzfhayIiA0N9op7Nopl+g2LDhJZbn9HuD+YE6WOkh3MN+9aAVUYd
vOUF0ktS0b7ukYsv1wq9o92mUeS3ddzcRb7woQfGoypNJdqPmoX6KnC0CfmtlbLrCsTd69zYTvGT
HAs9ysbqM30ANErRFut19Z1cR9KmocDN7bRqmynZrooZ6JQwG90QFUhtxTxILVlP7SVw6oiqVm6Z
kJ6UeZIRCfS3goawcjkHuZdV1WjXtoKWNIptHDb8Ofq/HFm2w7IMbLqzV9/7bgdkrr1oLdu3xfKS
26YuB64njSFt8v/65OXgbx//vT0f/uOcOI4OK5lmXqRZGslZzmOGRel6WWXcp+phWV0WpSptjVUf
YKx7ezVvn3I9LhAQ4I2XhURG9Xvttg8ZlN/3taDp9kSaSN2PVL8Z7+nyGctZyr+f+r1P2YvYqbjJ
pG9qhRL/dl5MKXwYLMbAVj2R8MeyczlnWahz1BMmdWrV2nMe0LX2x+tvm10MxL6dM7Blgh1h3o5I
tGNvSq5QPqfcFk3EoERBgtyQYS/79G6IrT6hdDYeQopryZENq1lzMJjD5EE6h8WX1VbwZ0alnbab
sg+Owl2t3DNbTeod/kQUXRCs1iyMUs9hpt4bFM7+7B9WT8DDT7lV9lZ3wHIBn3dJKea3ipfpBYtU
jsz8EyYOuvAWlvQ+fJZK6MLpk3HUhE2k7XW8IItmiWt0Wt/DDpleqKgu9Ifk2Tiv6Or7hC0v525F
Cx32sIUaEkylwi56l5jVgLCO1ZK7hZL0hl5geMg1U6D1771n4KGULd1omxQxD1TO0k3zmZGYH6nn
ppbVzru3wbPojwiYWuzVR33n5VZt1ZvVC0MJBStuQv2jNZjej+I5PnQdDrLdU4M8q7LZwhORyZYp
7Y7WLqKDzwqJIFJ0lHwqjgbuPPWtMxCgM3zjsDTjTdO6ooTgE85scEr3+SO8HkKL6HEkR5bqMUOz
eqJDUpZfpwwCAvrZozkIdywl3TQEs7526CVr6EjwNt2ww+/R9nSzbhBkqIUtUgu4rD2UTaB68Z5x
tDFwMLcreYVrvZdb0YyZ1S3l2etYDI+ReBHez4jqNRSobNXaWh2Sp/SNATo501u9za3kKXsqHwJL
MFF9pYfHsFH+MGWMXBPY4fvafdVhSVoDjFJvpLyEugM3be21tm/Eue7UjGXUAUnYWbiYNmri0bti
0kvrjK/KqXA+cUz94/qu6e3xNTMs4Y0Y6ZGmPvXhBXjUiVznkbLaAWo/Qm20HuIemjBGzmVvVlvD
PiM2z266M+YlOso0mp69L2PXgbdvtspP79nYUdO70c7hHa3rX9kH/8ICvFYv2i75CC9gwbwvoXWb
FyWiWtP0zr5Dn7+J+cUFAGIGHPWNfjBvL9HMaF8hgLyklnZmVsx7U9sJDh2JOKN2+Ob9/FxfjLNx
RvVvFsZ0BmXn+ZANaBg1ZfVMEEmnep7qAjsxN0hf6L7pO/mlvMZvjWC5Ymyv7Lf8/uQ/vqoIwSLW
Yh10KvJPem4SlLXVrTZYpBZzD3gZeARbsgaLYPqGIvLIDC8oINxfV4+PIUX21rUpnOqDxl49t6MT
Dap8Op34l2c669GDOkyUEpmzLfIwBJsEkWk75Vmac9r0mVoINnQ4R8LVf8hO9EAcCxgl5rSNL9Qg
d4eQEWczHUKAzPz1tHodUIHc5ZeGYNIbIIl/7SWg4fr71HA6kM7ZY5vzBLjUhdo1l9ffT5NdXnjf
6ESz8RV9du5lq6HmC50he7CKH/URD0Ve/1A2xFmI9VjTJzfb5110HNzK7lyaA0mA31Wn5qlZMYSM
J+NuULjHf4RbRAOtwL0qu2q70NMoD7V15/tOucbWZm0l+KgmpWjVy2e8ARNuGc/EfJi/qeOqI75K
Cm/Lhi8R3wn3aLQLJhIsRO3mx5kfk7vsIIAd3M8Xs77uoBuY/QXFGW+NAHaR3Xn+TifGsffTg7hX
P5EZGax4Nz0UUJG2JJkmbTuUu/A+OIOHXutWfjeY/htBEvQkXujNNlE1eQudeA/4Otzj5+QPGExc
uXyDOGSXPrh9aeofCJvGjng37egldXPNRdA4vX/Li7P80P6i94qrAgmaqHm5pbNRI05Ph+59vrbK
9/o+fEQyp+XpRSrtTf6KqSWSfmDpEsoCNRhuiE9OtlRI9Oi7hQYM7ShI1lp5775UdMOau7JxlcFe
m2+TLU6W8SsUT7D1PtCB0YC/2cK9WrrxxbOHl7KFI8Ee4N0qQBDdnDtmzeAUENy0eCbSa76pBAvb
avXRXzN1N8n08jsMYaEDQumOmwXShkPL0n4GhF+C1/ahp9H6xNWZDqUF3kwxqw+whxMdlZacWSvD
Ra2S9+dOD8aj0v3M7yR+otqKXuHgZdA8EVg3aYdy0N/MaV2ZjjwjoSPSt7StN+1FsplSFbgCaN09
RsRr4COi0QzLFd1kyKbOwE/fX9FvN6N5xnhafTBZMgWW1nBIbJ/Bofd3+RuY1lhlk2tQbvyHkIne
HT5GLFW0FumCYPrLB2v+7QnV5O8UT5rDVjJV8Wtl4yzBEgrcbqvM916B6Ej7I9103vyzh5h4kfxI
4DJ5fquZBd8h7T5NPFGPfEXxWj3xB89/9B1Dz+DtwmDL87aLUDzZ1S446Om+2Xbm9/9+v5s+wHYd
fMetL4No07wBYNuJ7236PryH7Jxf8gtlTYECw9jkSlDG2IOQjx1SzMmn2LamcZ2Uk4qxu4lcvgF6
qYgsYoDXuSWOTEldbEXCRq75GdIrMwPDyEtbmpJgMZ+DTy1O3OdMb96+NKmkcvwtt1X0ZfzSaldF
NLZijnK5hWqelXLDBOUyk/IHDmb6IH1kLjzb2JE+5CsacwznyfpTTy0UhT3ic0jZRE/NmraXU7iH
om1mLoKmplrvWe61cmPTZRFZHrpp+j1FF43om97DtAuvaqtZUV0gy3RfoBDYiT+C5zWqT9wD9/Ez
jvdH8yJeeFCvUGwZ1ferQ/kW2aXF4MmYAa8SptmHfugn6B2m6x/ad21f7HgMXv137004rHblwXcF
mwCAYXUuU+w+r8+gB4jKJ2f53T9ApaITD0FJ3VkGJpvBCZC7WwHs+3GGeYaIOvhCYEPd/czRvRjS
hktojehfQfZhylDgEj7Pt2m56YgamcUB8GYYUadvzvrdZoP41DuSthNjHYBRt97MpRCSheDYAXVJ
C6dBkAhWYA5N+RsqWRg8s1ZWuh3Ts9IlB4X5S4ihDFKKeOwaS16RM93q7ZNubIr+Ca1wQI2IV4k7
n59Wi3Yq5CykeB5jS7euG8hOwvZg0wpkYns+rdfmWLmoVTVrU3InfvIVak9m+1adQK2sz8VWdzae
SzTL9lxkJC3u8kdAELQtOv3DcPL6k19+JLqVfpbCM/ABa/ha4U3Kq/WdQIe7uEcaUghrW/fPUksr
b5k6qL9P+b1mcS+nW+Pdp6BlSNDO2jb6O3zp2d4r7EZCRH56VorEEenipnsTz80a9CdCnKp3RO9H
cSjTELJP+bkaLfoekUeUwTsbmkzs+87brrs3BZEjHiAgi3DvtombnSJ7UrarD8Y25hMMaUkHRwnq
d/YazCh9gIhUrV3MlfIC9KEcCIztMFR58E6MPIHZB/v2WlrlZaZ3WUXBwGFjgmJQFx2Dx2Ot2Opj
qdG5wciHNgEWpPM5HTqPdIxpUJwX25DKgE5TNTzJF5rWsKxjR+MZs5vsQfYxjaunqdgWrnJVrkKx
rS3t2m+AEjXxz+LEc66/xE6zE2uz2xExkQ1r5PtMJtEVM32UaAShqBtiam9XDXryG9pKkVwbCEFD
vR8ZK6y8dkNGMZ743oSF+4SaHPYOWE+VXASRIASW0A7haZXpAFOA51tTgv6rizJIdO/TXHYXv+mv
HsQi5X7oXC5f9yVIJLLn68HYh3BfGzsK33nDnADKkKudnAQcj0Md7YonTBfCj2K/o5CI9F/RWWi5
xQJwf3yMH/E+olce4enEJPHE3Pus9FsVdDwKVJZ2N+5FpwOqPIFgOw+H3Ipgna/dptynCQLqV0E5
RqGTZvYbRWZAPUXMIpr8NjSKUx3P/PwKjbm9r87jBZRCL7ti/tjRBhBvWgitrS1e6nArABnhG2gY
absVrVv10yj88IafFLfn/jy4JJEJYRvCcmTSWsrER9kYhT+WjMbcgAiaq6/dpHQwMFABaU8YqNMB
xTHuefVEoFHft8wC1EFtIjvFqbujMZHJP7bzS/IkxM8kdfZjaRr9Tv2omQn6c+KOOfkD7h9TRvii
sKVtV2yr9IEuW9qLVt5zErkZo0FuIVRA0o3eYkYzuUQMmwDHx6wTKyYHHW9rdW4lCmnpdbcaKsZq
q78a136wa0KylQ1Ida1vSsWNW0JS+XPgk9oSELaxSs8SC0fh0pxI0vrdJtIZ26yehovKzeJ9XG11
ent8OwVy3f7CT0CEwngiFjK3WiJaLUJVM1eqBYlKRlUrAgK0oRXbWzujcKS4fVCcWoectznNt992
jWSLDY+CdEyc2upnETxGu0zfSi50xSI6jlBLMMKYR1SbTM/44JduEhwJRwN0KPpjTJGIV4tgMR/T
mB5WHBKhtDR4+diI/BclDw3JzAs/wPSBNRiaiCmC9seAiM9QjseWxgJyyaRLDgHjoPJu6OcKZWGR
kls6eK1C+ejfFGJbH4VgYY6EV2YlSjuusrdFt35st+JZdTSSX2C+mcsxYoGZE/kerww2ItLakduv
XKZpUsegvZVwO2IvCxfVhfMerLdwmrKXSnLS4ItmO2x3K0VzMd+FwzNfmjEHXd5VsfeJhTAVYTAx
1k3JwwBt5pnpgfnJbE48N8aegrDSPdHZgP1aEg93sTuap3RL/MoqzfLef4/fm+Mb9GjzrfhabYeX
Twge2s81iMyvAkw8fhpOafgeMjCNd/wIL0BUttyiPwgL1GZ1xpfdgsp4iIB5EmMnMot79y48RRCi
njQu0vvK7k6D5kSfmF2o0TCN6cfnwi0EG3Hx8mLsqo/uhbEUtO5DyL0ncRMP1abucI3IJpFFxkpl
mZ3Su3jPH2Q2TyqANrPeVL07T7xE3T8iwWW4wdOL99kpK7b94/DVonRREWjvTF/chuh0E4zgri6d
tH4buCth5eTuWibuYTgDSt3cmXDkLuQP5y0UDpVdaBxj8rnnwC77u3kiGZ54tvgkPPdNeWEYyx/a
DQ9czPcrfctgzDpmTzy8PJGJS66ceAFj+sAYZMqYT/02sCqS4DvpSMcwd9l4RXH5C/Vr9Np0R/fs
dF/GsyNrlb/Ei/TA486n0KvcnRu7jb9Qk0uv4UP6oB/yDXpNpandLd/H707Rp+hMR5odZrcZI78o
tsnJa09Z9HPS97Xs8kf5IHaon7WN6D4nhIBZPCdM28sKg2r9Er3ik+vQL011K18JMAkfseOlnzSi
Q3SjH3keIDPXYMwkrDqcubWaE56q9IJ5qVnNz5Vozy3j7knc8YuDRjwRKwEpQuQpdAF/i1i0XJyQ
hJQlfRI4CmvQ/A7BajL6iYfjQqe64VJbzDAbvmk/a+hsJPgY/xDlBDhH9+zzVe9c35EvQ+/itHe0
sSPC8zPfSDb6ofkON0OMnVVM+8EpTH9J5vqFD296F1Ewgem4nMtCogZWth34jviMkg81YUzV6rE5
+7rZPvb3SeDKO68KTKxZZXXOva34UyP2oZ3hANRXbqCdt+FvkKH8WAxZdOtPu86O36tjRaf7sxps
hE8PAN/KSilc6BzfXZ87kjjgEIm8lLZ/1DL3pfxUN/2xfw4O3kt16ZkwcTp7Ovgt3zCDB8tvrKdK
f0HlVsqt92FPERfhRDN17XxEB8mCPALbxGayLyszfvd+dU8w+XNur2JLmCsOn3qwFprNk5hrz+Ha
1hui9seie+3fmc/4mLd0o2ILNT9fil9pQ/KDeBM+myL8KmqSqlb8ljw9U1zqH+sHrJH2TWO6zi1Z
RsjA5pWAgKi4IMzYYMcSHaivEIcDi2e2V23QzeJ1ddisH7HND6mDh0le1G6JYco/kaF0+SHF+N6/
H/sdzfYjODcyutORUhHZxZlges6esAXSN3ncPOtkw7hTwcLODh1GxzxOmyHRZ5R57PIaVZvETez6
bow37IVbKHAPDTuBhEZ9J1Lt3To0DMLYV7epfik8p1fOoA+LF2K+0NCwFQbsUKM+pD+M5jRUj/zq
dyIJ4PYAJ4y4A1pOFjTinImgJAYX+QVar4dUP4rjKxG6TEP/+uhliMF/8B8RmTUlOPM/9yvvkALH
74vLWn8Y6oM226FaiK7Ialvk2+e4RG3iC1IidHQ+gyLFduP9yk7c9Z/ERtbKBs2jbmfoTgW2h7ge
Pv4cH6Eecuu5ocbA6tm8Uf2oe4A/+L1MiK/eT+J0mPAZMQ8sXrwlApa01HgWzXeke8zy4tE+4FnN
S/PCP3PEbau+rB/L7DEn4uyplvazFbY4Xvfc94CYYprfLLy3l47hZyoczDBGjROehpG9i30Hat9C
+SdHByu5Y0TlYwhf47XxMAeM6pi/oVttIzfCZlTtdf+DN/vAuUSWkhKe9uTjrxPQlQ9qZKV4m+bw
ItwzDeXIN0HwZnrDIdjxybK/TYnabOT4PoztqnOH7XxB3vhGdc9ASiLMZK7Ei2ZGpDpsRrQbzjIC
pncMt0/46sVTilejRffDB1ere8HWYliDYR6ZwXz3Mehhl3o/20vwieuCXUwslwEydBmW9K0cHXAs
DteksL2fofKEiRkR9CMnVJN//GB0G14Rpeo4R2uJo/Qkne4QkIieCGrwaN1jtSf0YNyNI9GYrcQs
/SL55vAhkcRG4Y7QjCe58WaHa28OIbUiGxGcwYuIEixe2CHW12b0LJKmjB0hPNWGI9xzkekDiIgV
KghYO+1df1GcEc0TE7sa0KW7+mieqCU7EvAoidZggBo/se4T4sJwtkQTVwiTQiJmhY2g8Rv88PEV
qepwMEYkuguiU0vVlAmQ5VcCRBhut2YRclf2fe+oHjEYzJL/x9557TiuZGv6idigC5pbSZSX0tsb
IrOyit6TESSf/nzUnu7d0zjj7gcoFFKeJswyvwEZkcqVpKr0W4k3XK5AWkXH9PCuPVETZcnYZfGR
khKHxQ2yd1L9jijn/LHZFBusbqtthdoS4ozpjisKMAWdRbZ2kqTwY1IX6w2F1IC97YPLpqdvIXEW
+bdHhSZD2hNJ2m+EsT+Szyw6sDRwNMXL+M03sawIEnZ9xQ6vhrsc9NSzQ1K79qqtV52tb9s8mSxw
n/ETTqbjMgKzV+TiSGzCS5rdYVLDl+XdE6uWyZUht3iy9vKpeKWTLKZzs1avMYOQ99fRuWZQf2co
EjyNJyYyxWqQYFfvwgCn0uSx+aBb0JoonO9ZuxDnpthDor6kI2A3VIAWTerTUsLW7FW0b8W0o9VG
M5T8NXvmvRR2GoKLDLn9LfeduyEFzaVgpCREWt2AxbqPifiagM+pYUOAvse1m0xCcZnaHV/ll4eI
4qh4ozvjHUr/o9L+9KBjUN6gwpQcqbWPzidi0U60r+0DkXNnnQrxprH0c8xauCmRp4v2ObL9+rQM
nmTJPFiySa0BvwCRYFSW9H4D7gPK6P3dLEnbglhDkHvD1p4/EZjY0dq6+QZz9Bwr38wfFlpGV+rp
3N2GAima2oxILDysF36QlYzrUbOkjM+8WrRrSGKlGVBN5G9SrupFH9e28Zwik2XLPY31iukd/9Tj
Dxd1UB98nN9Z0pUNF7onPS9X1onLyhlxXjXhjuSObDR81LD9oF9PC4yXZ+A1Sz/HlffshVxxrpet
7blGqb7BZp4wCHUjsXERFB4o9pAX19xFSpSfjE6+0xkf2PewoK/0d846p9jYZK+U/XnA4VNZ75dw
RPCSSd2alZKdj5Qa1RBBN1Ngy0dVk1HCPeNcyQZDuMhMWKIydMHnjclBU9AwUAvbcv34Fk6Au47E
E2fF2GoJmcMNR88xcotYFRhKoWCFe9C6J2zad82njwLnNv0Vb8EnyGqva39syvYXL9ob1NDkljoJ
pcrBC5ZB6wWO8c5Y4SElVxMbACbR7Zf5Bb8/cAg2aTVIN3Sz6Y9jZYa6/qpdbLECDpRznUAE9STD
KEMcuPz8PBt/+TTNNKyXU6AzvtzQaM2HOPc02XAbOR0GvYWk7J5JxCu8hduhdiMamOjDEwUw3kcc
Idc5ykJiuQQcY4JNzUIb3/B1nDkf4ngZBMtNqoFtbkqQbUj9rmxyULydlvaNPnXn8EiyEeXsPURJ
FFrW3rCZLuqTH5ZPdAnwAUq2/C6nw7+5e+ILHco84srtoS6ckTXb9pMr7pgVwj4w5Qvr1IsDsq0U
pHGWCjhZ8G/cRL5smRgIKDMZxGZoaNY9u7DQwfhsubFMEH6DN3LbOUNO08YzbiOdXfMQmXuNtWEO
5uKhASa59A+AgRL9buQyldHH3aMzP4fYNq2JCo1nJz9RPNEyiglPjHl+PAT1rAHlDCb3Pu3Xub6p
3HvOBxMdchtr785nbgPv9TG5YCwCTKH8bC5DaoG+UnEn3GGsAut8Ub9FuwM3ylXmKHgft8Hw0EvF
w2lDxN26lxjEpPXCB2L9rPwz/TrGB7dyxFG72DXGjl+i5x4jmp/AhGGq0wT0T2qZfS5pH0fFYc9n
GhtMCwxs+uHEIOvvh0capFG7XuZiuu6fcyCeI9c4iBvCFlA6O1psOL352wjZ4/hLL3ccHfNYxAhA
rMdhi6G47q9rVGVQanhEHJ3lxB8eZP+RAhPrkFbLD4WNBidukJgIrTrz0vP18xZRr0o/0Br3rQDE
GF4Dkdjq4o17zGHK8Jm553ZPPOR0FwQXAt/JnrgcGWEXoxFtY0jGLW2u5cJizglEx8QUCUg4g/dw
u/yrIqCCU1ro3q295sUeD39dYQDbWr8HU8n1ycoNuXDWYkcWeK/jAawbZ4YWFbeEucj1Ed2OCVcu
Xad1e2+/UsPjanRzUGV7A8Vo+trFk2tuTC3ggpXdPi623DouFF1rC8t2VMMAfHJhWYF43GLbRSJV
BjXHnQITh/N55JoaNoHGMjiYkAiF1astNbkfzo/7yrAM6dvZS31S5Sf/u3kIOScSJwZjcuTCkuZx
SJz/AghyARetYycIKeavomrJTcFHJjgMFS/zfOLnl0EgKWWu5eKUhioHiJOdTZWTrGxF58Isg9Hf
uS0ltdUgkbP1m/WO1XPdoMVtggV6TJx3JqN/in+BUi0el/Gqrflm6R0mZ4tmNNkDg4wElxzYJmur
1HOGNth41scwaLQ3HYznbdp59tZBt9am5rmsZFT5igf2TEILqwMKt6kZY8iAiF3XgKiAr8t6ubHp
SPlr8RqTO7CWA++iwwh6ajMxKaaTtB6A9DfP1NlAcvjeyUDhzCipED24ebhjGizzB6lhdKnMTQ38
7h6KcDWceYJb3TSntiGpgFsK+HitruErV1Q3LyC7Uir3WLvGQcUaYiIfvHcE/Id9630v49p64F5S
aNVpiNL2RIKlp1AP6EXLt8ysodsCuKSSywpUUiYFzgULk+s2YeDFOmyaPqs/KX5zRVSTqqKPjBw9
crkX9q7oN1kUsDxX9pFhyFnIaEcCrRGoM0HbAPUt55N0t0kPfnztIwDg20hn8gR9uoNKwUwDkYmP
SKW+tF8gVljG7N/NUfP3o/eIVCOWj/hbV/672z7U3QYM4jKShgPIcmuxpF/j2KZtOi7PfLKiK529
qDnJ+DQh2yvfZf+8dL0oJcQBWqQWM7Q9slaZlJz6ZVwzFzN9bX9RRoB6au3qZs/A5FYwZEH8U5Iq
oe9dmYGCWh9BlrtiipTRC5uRV60Z7TTxlHfiJZb2JeaID92D9s1jL0aHdR3Fzw6nUB+4a+zkyNJp
3lHLHnN6ZtNyFryzqjH0WiOxXuNHBTAyPsWArRHx8/dLJM2818B+flAR4ecxDmLm8c10nNi34YHx
BSajkaY/YjIssOzZOZW0AysJAOU52ZTllmEzCDxQIFesw+61YaHvtrU8ojcfzkGfBF3/iwFPDyS0
Hpi6iIPxQwyoOH0cOSHADswK/C3mZuPoO8h4cEtWs+SGgYEZTpbYR2qvTVu8MONoU2sP3B2VB7U8
4b9AIYfLrZUPuL07LCy3xYjJWt/nH4wZphRHxko0y+Vm8yYGM4sRKwe3KELZMT9w01h5CkArzpr9
kbexXHZfAEJYoNjv8Mrg7VDmyJuJl/N1AWatWFfGHcvYkFxaD5wxsfkm0qH4MnaW2Ie9j2IZD7mG
BGfMFn0kR72ngyN8yvZLk4HbyqeKCGIOmPGLb7DZQclJR7Uq7VcNLJn4XuI9vooQJNuxhORzB78D
gHCaUR2WjP4IG9fhwJyhnpZbX49gAmjJEIlx9u4vFvl7aqMk6+Sry/YN8oTyJ8gi/I8XmEHfgfo7
gLSgmMzm3FJhConI23WP2eXWG/GyQE7QLpEkZfEQC9X+RrK3mn7kYi6PtbakWySFk/L1LLAInnfH
ocWopo1SIiRHXWcvT2EK9e5R2BSbLDx5igwk56T0ZFc79kPyLwMbvzGAkaWAqEq7OEBY+0x7aBRF
P5nHDK3VUG9waVQxjW4NUkvitGWgtZnCEcWVx2gII7xsTJOZpCx9LXUW8dGncNY6hjpOEBprJOC3
xswd6ZT9ohyV42rZuRArRlau3sYGPH5uUOPZ5YvqkTfD83Rn8dMW0ZcK2WRqi905nosddmspcU0U
eeUhAzS9wkMlDzLXeBo9q9o6yydvHw8X/ZMw8+5uT7WZhY+rpT/dXiuKbNqPVG7KhRZUmqjfFosQ
g2oSLtkgUbIHU5n96z8zmgFi3h7fRBMGs/bWRsPEbW9axFmMIPHtP6vbCVGxlaipIdzQH/9+Q+qk
vzx0FIIb3/32X3uTbfr78e0v2TH8irI4TItqQnIT0r39md/0krWqTndliWNcA7JTy9oJ41/cBUrX
ZY4k4P03fYjiz+1oPdR+jm2T9TkwO/68PfnXB5dPg+zklb+frLPwIFtysL6j1tO6ICFvv3z7L13u
THY7nNuftydF3bz5Op3E0YKtFBV6Q17JTlcvF/b2300W4z+eu71we84c4r2VOsnOctW5QNd/W8qo
AerS1IFKSeQWZV0na17RDcXSrIndTU9/w4w6tdGlEGvTAWXunweExwKRu7hoafWLojIzAxYT3lLe
TqkMlOOfLtdRw9LCb1S3ciIChKVDNPNUI2iMzGDaUkpoqSsBEMgyuis1gDKWPZP6LUS6uKPmWXsp
IXkHs8kFx49WPVYfg7fSJnVf92zIUhfrocxrMM0TKVF+bceFTejhgNVJb977o/dddE+toCAoWqN8
1mmFJKTrelLgb+Q16U6YNY0QiiR26zxMpnHf6FO1s2yAr40KV/1IeIIWbrITrYNtMQQtUgLqc9W0
teI8DRKbLa2Sw2MHrrKmauUhv32pi+Eg5EFPDIsmXIvjwDjQNcThNvaF3He5og5VY3ANuS8oRq50
NG27su837VAC2HPPWWS0ZOTNz4ilA79HGORQbYtqmumQ4+nWswnBPXTXdBXijZGSFWp0Zea87rYN
QtP1otGpJPVRX7e2tQIRUhhkGEWVvFZ6jzk3NtGKBi3qwKvKdZODMS8K31SZPQqEjspC2kTDp6y4
aG2jbCqvr5ZP7lCORJu6jwxzNm5kAaNt/IQfiDKuK0H8Iz9nxe/NFGoklhhxu0Nl4ymQfvtUgASS
Y/vR0ti8coLHuKQBM1CsckL6UTO1HT2ZFZg2JP7naigvRWM+mUvWBRXi4FFCBOoFg9YFeeTfjb5i
1kgNZ9xYfVQDR6xpuMZ3OLgM/SiuOnuXO8RH3MhmAnvAnnWcfbg90aguvv3UF+doYIMrBERT3HDf
DIfMEBzzcNDM6TTEctw0elmefEtClNBb4GwCMTZjCe+NKgwiVeYX6GCqUvLctdJC8ax+mNUAQopG
LxSU+WS44r0xLaAEUtvVQ1IxgbxN4+1yM4oeVHmH9ZH/liwlRBH4+GGdirE8pEnVH4ZarLKwrk5C
ay+uK9Q+a/pPJ0IHV6kGrAqTd91o7gPqM+x7yYT2K/J0yyAiz8Gli2qO+4PRn1rNCm5bats/jUY4
FxXWtneIRzSJjvuibx/YRVcecJ07IR4osF3Dd2ie0HhzMZjF4+gjSzS6QHOP0KzB/jvZP27kqr1q
IfZB+7haEt0HK5uPUZUT/U/hl7Ac6ByZuiAPGO2m56Jxt9I2/HNbN2f4NP0J3goW4sYfa+og0NQU
ztgC6DUASOoFJlBGutNSaTJdg74wmqM+P/YO5Nmua81jCTgCmt/Bky4oNnMiSarTfN3i8niEITWs
9VD86EVV7Ap0oUMjZydouxfVlp/KyaG0DXiKW/l1GekwdX09EFpu4i00fXsZNsomAum4YneBgqLS
GB2iSdHG9veaZexVUkNpdqDaIDs9IwurklPKPuL3MsGMGLK3IiteQIvAQNwGBmwj3IM2EG8Js9K3
ZuQei1qysbjhtMnQP15DGj4YujYflIWdjR0js1SLE0Ok+M5DE79cwOt9Nb4YBXncAM3NUXTW1GIA
H7cfdjfuba/XTnMCTENbCJL1iK2o5XUvk56PB0u3zg23hpIj6O8o9tfTYP0WivwGxpWiJkBUZBjT
daS/q6KURCgR852wrTdErTsqH3NyaBOLmLCiENVOPTkhJCynzsCbtRKxb8MBNxjTRda2EGGtTWVB
09Eb52mC/3qcIlvtktCP1xMWB4vhwdHJq/OQ1NbD0KTPoYFdHYsxxmPpixNV+hW9+bMfzdbJpJ/l
ZImJ14ykqQMUq2s146TcT3Q2fsZpSPaFSv5McbECoh6/VJsIyumh8j61ZJZnf/FJaqZ8l0I6hj2g
f+ULREIP6WfhE3LW6zo5Z0b8WjqSPI9OxpQbF0ObWTY9qfAOdOMAO+RXRum6brT64hS443ZSETf7
Ig+STqMLGIknW2uDfBbI4I7173QMz2lnWsBpC9Sua8LOSiX9OSfbzTPaLo1NGwhXRuc0hPK5T83u
EMHQofGwlEjgDkdtmlwSHBptt/jTuQb8AONXCEkdEqhSh85KskA45ltfRCqIbTHulKyRzXfloRET
W61tOluhSI/cFmdBPX81pAVGo5seNDeiKWbJOSgQQ/cxuYP46Pdnc7SIbVlaBlsuWuzmcDZxDlVq
/hir/q4tOmoE2aL0r8uzndTRrk9iSQ1aPdlUDe9SjPdyAxNxEw/CAp/5jeuIklLnBMRFs2BGm+HB
HGVOaqG1x15ASOocigpNb+bP0H/u1DRiyZJdtdTxA3cuYEEQ0Dd107Cjgp03UiooqVb+YLoe5KkI
iN/tr1CH+8xgfyxtg1K56x0SIvR9EQHrcOLhrE3+I6rSm6hsfVom+Afb9UarunRfy+7FdwyWdo2q
ooHvM84C3i88synCeANQGYc6VWtGB0enpJmVrjj0Cu2XbTaSHBoSqEkfgzStempzGLfeCd0YdrZb
gTJP5QXW45iVfyDurwauxVc9vzeYMq8jFMfJbjh/B8bLPPvJZYrvPFGAbRg+JnsEzDqRDeCoOKcn
PIbGc6uNOrjhn0g4BOZR27/G2iN+qVQR/K7Zhqn8SSY7fPLpLOlVMiAn4HmXKJK/os4Nd9rBEvUe
uwcHIuBIGWDG5L0gpM8M3Jrawn4QWffL6OWuNQk3Go8ieOvN70kIEKOBJYwCI9P40+06RFhmrNoM
SbvZCNmC5uxqjJfJSuLzUNNC9VJrqwzk+pRLkkMa3leChDeL8bmpqhiqJF5nCW4c5vDBhvPoeCaW
LIuiRL1TzNOgDkNxrv38NBpzD9t8qTHp1dOIH8YBWa/TlI+cpAnBV1Cgt3yb9mBnwX92mqBtzgLL
LByVhuaCMAFl/YmAhQqBF8suMMb6zjJ655z5tF5HiDhZnMIkTeeQtSn79qowPbfhADoozRYHOEqu
NzEYpVd73Kpjc0OOJE5YcXdbdzLeLCe7mwflXIy8fYW2zj7pgd7E0+poYoOOXRvFvan07zOHW4lQ
BKgm01qhdUCfEy/4jWM8UDHr86IjoWgKZALKS2l3KRXwnlqdU4sgj7pjKmXz2gFb3Nb011F3eHSc
lvKFXXPLcgI6qdOlb4yS0nBrl5D3qqc+xaehExDuYHQdEtz/Drbv33eNnuyHFDctgm8qZ24nn/FW
rXcdNGzgwDwsvByroUx8Tj5wt9huTwqSMUVL47O1m7uisnwQUDMui0weJ8M6oIi4uLg9LZhcQlKt
2JbOOG0RtBfwsQkjNFamfGg3qqIOgjLlJ/KRXWAV+u+iLenZ66oAEtLGp6TZI7q8lFQjljGLAR7S
rs3VYBxCiS2yVeE46rBMlgqmheXBlQ27Z0vPvUsjqewizL2vkoWGAOCzNISBwdx81XVp7E3EIfbk
05aal6gA6Drmhltk84AzAggjoT4aWZs9DImf7uKB5nq20CKrysX3y5mssx5mO6OQDlWzJFz7Yjw4
CvqR56JH5aGGgJ6ljNmvMmpSiIFiEWsRnuw8K5+gfk/RqyckeNOshDtWGe/Re+5CwU8J6jeOO2dn
TGQI6lTJnmfq4XVys4UvQPskFPmLrlMXcWzDuK89yLA2oc3KjooZESUPpryFFoTtRltggOmuDudy
H2M+Do/xdzO5ydGfK7SLx+5zcOrDrJUdJYdcLSYbR2wGaBS5XXlsKaOVi8mZ7kV3vcXN7fCWavSZ
xFDo1Ks9HRjZBDZDS3WxRbP3XdMSHClM6ROzpO2hnYCjk0VQckpA/fczHrbwX7r+qpkyunh6emfa
Snsm3bXYO3/Nbddg+I7ZY0LFxqPXOGiPVekewpJEwR3oauoh23fe00Uv3SvJ0KbMrF8YmOH3mCU6
lu5FSdthBr/Vv8twfKXsIEifPFY50e0rt20gUPj1ORyQTUb86pCR3B/dumVtaeJjR6dfa/VwlzUZ
Num4yHlQmnfajPltr8SSheryOHUWwMmInuFA6FzmIEMNC/aJoYqDW/TWva3kQVIekVihXOJJA9ru
N82V8clymlrzJhVYxhKnEW472o8Js+DkGcn7mLCt6jGzkdHChCaEhT40ltvWwB4d2GtnsIyiK+is
6sj2eEP7UVkKd4ip/dSVaGkqJkzRuqb0N78bif4Sp7QKZ0lb3vNVCPyfVn84TTMN6uYzThojsMaI
JiVY864G/h83dD/iGJN6fFKwjLeeNFfJne5PLn0PFCG/VQT8esK4PUg0pyB4aPOgjR/yeXqd5wkK
mU8BeKiKa9l1L3Nc7rU8ip5y8dZJ+WtMfUC0MalkTZljw+HWyOSCjuv0Y4eZ62YCQWJUI3gF7yi9
7BK3Z8vQP9sZSYbC8k8uagMrXzge2Fv5iOa1fMh09dtS0Eg8AStEJr5YdW6WPYkkf3fUa11V4me2
n8oke8AZqzkM5UwbKB2XpjOdoM6n3JrZl5ENKaAa9Uc2vtz3Pr08dGskO/3s71BQwlfNANGIfsuX
NtNZMBwVyAnuGQ7mbmBkbyxYcouQNUjJkvW9lskvNNp+ajdqqOo2960RDucSLKVkV3Vn78fvdCNw
FmmQpJ9fvwYP63IdDU6/4CKhW1HtGisEBxC0mBjdG63cu1lBTqP6bckKvkaD9yxlZB1wmCHgjy9z
UUlqCS6ti3rej6hrrMdpgnYwIByROIfCXGouCzFR4Y7kT31NQXxocPObCabM+g6OL60LdNPAztrv
pe//tgqt2qZD941+KQCkJKx30+ws/uVUpFMs1zWiIpfcrvag0tgabMChbKDoAxgfF98GH94Wd53p
Y8ebbnTBemSCUoGMTRZsqAIaHkZX6dc/CW3Kvi/+iFBFIOThoLYAmFlpQl//0grgREY0T8GU00dO
aMZptkOXpv0uDVhQoYfmeVMdWrtiebVJ5UIZvw1d9z7Keb7Lxb1fwDTOBi3HCkWWYBcRVdJwueKe
z2uf79Dy7qHP8N2NVTesbupl/1/o7f8s9Ob9b50ZDuVP8lV+/YfO2/KZf+q82f9wfdsSrun7VMAd
D924/yH15nn/wD7QxU/R8IT466V/Sr0Z/3CFjx8J1RDDdmwPO5J/Sr25/3B5wUc8zsfxQ7j/T7YM
RJCLs8n/5HxiWLjk+FgyWCbx6eIAUf+bc8hgdnEyx6OGxFsw28Mud6wFqJgUd+EUYxjo6+ucAOLa
pcSATkrN2J5oQEwG7VA7NTfWaO/IbRQwgCRaaT1x+aDyXUH1iwT3q+8KdJEy89tx0ZuyS+OhdUz7
KLPkq3HjmApQDHqSzeRUVRQXUfEFT1qAZFIOuALmZzBXNEkbluNDP773A+IpOjy6erDkaVLRMfHM
dpMVTYg3EQucVVRnPy+ZBpM8y8nP4I2A4ss9/SIQz6OvCnCxadLvyezRprOBUneLzG/I5l33w6OG
xVrr293KTQiOwgKI3TAx/y3LW4fmgOVhjAyRcD8rbYy3UwHavm7zE/WoFW+BgxepnRYBYxykAROv
C9q2ggRhlz/CER8pfmkU3Osgm+s/khq4saXNkmMyTLWIee9vzJjyWYqhHPtuunY02qZhZHOJR9q2
0qCIA88gp8AWhAJOclUXB11+xYP/G/dUGG/uuciBfJbGnR7l5q5hdZht1byKptzUdbYf8j5Gv2Ds
rzixndthMXBO4vuitQHJVPZ3hE3WXYzPCHVRp9lXkf6kPRWxQTTWoUhlFTWgqnI4ejHKoWbpX/1w
1B+a4U/a3/mmGb0p1EE2hYIjY7nmr8F23aNCpJIuFMumn8xXGz2FYnYfp4Tu3lTYzl2TP2RoNLkS
uzAny1nTMIJE0wmjraLXHrXF7bepsh+noXsuZ5ARvqDzn2oq2iVu8VhJyD6xYcygJ0hQU+SQNoZr
PXQeEFJUjtgm6/xXWPn5MXXrHRo42P8qhdCSq3V7NKNfEuRR/LK1HuIYnsKA09s2maKSWI6DLmmK
d6/VWDkHE44K9QZjY1WqO4QuJSXTqc/G2AZ+F1LTt5phNYK5McWkTpOuoiulNT8YwmmAQOk8qayq
39geJ/hlXh4NmzqvbNIn1DAkIt0AqvJ+M8cgfQjEKbZOAGYHte+15DWrq6durkuq8FBTza7barkL
k0lHBc/xJ3NtZGWzZQfUhQ302dIGxCxsKA3xfHXEp6vs8XkAE+eH7J7Ylk2HFBs8b9D0zYRRascm
j6xec+dS4l2PJZzqoaD1bbru2cCYC6kYgYRErjZKL+JzondfyeywR03Qt1SKos3waaak/RO4Di+B
WJL19aPmReKcNw+uSr1rloLRStM8WwmJ3Ld0f2dRkh5UIXH5I7kwbBfKZB99a4D5Mzzxdv5c/EK/
7hpb2rQrx3Zvcr+BQ8asNOj9WIKcTKcFUII3zWpkDgxasBYu2mSrNvV2NVF1Hpz7qdSh+tqVQPiv
d7YqWaueTi0ile/p1JzSwYMNBy5o8OZfmCzYKGA4lyitAUtifQQTt38YxPA70yN/rZk9iJBkQscJ
A7fQJcPuaZ/kiHY+NheLy2X3aBLIEiPI2YoQyzqbZneNDETGounaNzIi7qdHUCAg4IYgpCrE7tx6
yR5E5AWU5feyTy+ahcSY5WC/nsvhaOgwgWujArBW6O56UGeD0XEYyxHLJyR7tMih1l2iTlG601p6
BP8YC46IRuIEydKe+Ja26klopWE96rX7IZATo/VWnJT2lptDglBF9qbZVI8IT+R6UhMY9AzNRL+J
WP7QuczgbvojjSa9L1kjHDhnuv8eKyycSwOm22xKb0eI+hU15lUmMQFmVqGbWbtgVoS2iTOkLlTy
26gq9eD7JQJqs/dcSC3c2lrvPVVA7yNaWjuriu7DeXgcE0hjkYMgl9H26uizjhuEZ0DUU2IzCiq+
9ycyEvBE5vBS90vpJ/nt9WO/cwqaJEpgb6uNYpfaw/tcAH+enXeq65dKzx8pQj32evNjewjIJ7Lo
t67yzmHOlpdMQ3+cxjtD77aegU1vVI/E+FotgU2OsPOHXTTrdBBoh9T6VXVJfTcY7ksZGzjKG90E
qg+whtV8lLpNRd3Qzlbma9sMR+oRS63dbMS/rbnC98j9Q6aE9IZ/KLWpAQBhHabaCMrUGB5cK4dx
ON9ZYTo/2iFrqJmFwTAOJlchnfYtFq+rpkuQAVDiLvUnsRIufEw9h9k9t4gedpRXImwpR9i4EZKd
pqbrdw6OAdaIbW+WDxQPB60GUTY3586bv0K7TI9Znb06OBpc/Vqg9kcFVNRj/ViMhMqZB/vNZjWg
00XDJRKXtikflBkDO8fSEnWwulqVrZYjslT/rv1SP7eZyeqfYBJtOvC8WwcbZZgCHq6mF3rhaIx4
5rATA3WHHE0cDA26rSOsaW2EfnWydPU9W/TA0kZ7tZw2GGz/W1L2DfrGEzs3NenGFTasgaq814Rz
NCL228SffzI5fKeIOANuh7fc9OV0YlE6phEq3WaBz7gnnqbUHzc4fwIrpaO1HmYD5ZW+edYzQhxi
dpRLsByoDXA1I84QOB3Pzw22lMHQ5/d1wV6oTd3SStXhiBvPce2DV5lYzvp6TC/tomHnaM5hbAvQ
KGk8resMi9Y5RVRoNP6YuB/svNq5uL2+jyirbiYarch61qusYINu9v5sTPvMiig+1g7Rl6W7u3Rg
I43iDKJ779FvLmniTe9di9Jm76AHmUTZRdBLLYifTiT89xH1TEjE0r72SK8dXGl+hQ2dKscd3Esk
9Xhld5qxEy44ON3ufzAiGM8NrYgNkuagqziT9Llq/HptVO3PSCN0WxnVi2M3n31t0Zzr2EYi23Kg
ph+nqs+fkr6FM2g/4nzggQIq3sjUbRDIaOBNOeQfifnJqNObzmo0xE1t/k46tAqNtLy2lQDXKxYD
8cR+NXvDpJsCiT3fSr99re/1UNtVXgGECemzDUoc9haj14W7kAdDhFaBXs2/YkXjxyTSgxc7AOeD
VFq7BSt8XR5VnTW7eoIjVMzGhzb0HUFcy8KWRaCbckgVWK2v/WRaM1GwZwDCPRuwGiuthiMjdXQ2
Ya9WEKvYIoaDFIlaOyXupoOOeI9GDFLN6atnNSh/FJdY85+SrKdmnfSSAukU2I1Co6Y7Fak3H/sp
gWoyA7EZSSp9ShAs9CNybOBg1NbLvS3GVRAttdTctrS4YTwQBbrIpPSAdg59eImror5mtk4xBPGq
iSh/JQpQbKmNOPMpjAXi5ZoOAKN8Ml2QLmPpwba1WjAi7iKLjqcgYqN1vbB6Ya8Wi166k7fAsYbw
ObHj5ySkiDDJVtKTzQDseHZbBX0FgdVbzKJuLkuiAgWzBSny75ZOxNgGnjqPlvJRUGttr4YmyWLK
Z1OgppyvViW01oQ9Al9TIyohy8tl0utbrFDumgEHDHYRfMaWv/67h//dc6M0XXo7YORun83bvAUI
7NTr/+W33N4XNgY8e2ccchDiGFf+/W6RFWgm/v24J4bfxF4O/OzvV/7tz78PKnKsedV4LW3Tf52B
hjjnCj9Mk3IUwdRf3/t/e5ZGhHoLzlxQJbzic2ochEX+dZX+OoPbV2U1XN/C0vy/fvj2HE5OILLc
zAMjhhSbTzur6StrfxNdc1sLQt3thWoZAbe/upwaPnir6d9eAKoxr91llOXYCq+Nvl8K5zefJn8x
bmoXC/vbf2Faoj2WIbO9GN0vS92//Xd7zrfGmE5WZq6KEs+vfsj35t92PzmUpj6mKdS5Zk4Dtmzi
bV7kL+ZyQ+OCEdovAm9+MRZHfXEMuP31H8/ZONToqRx2k0vccsIAu9whaY0jQE4EKGrkKBZr95sN
iSkWDbj/Yu88lltXsyz9KhU5Rwa8qejqAUgQ9EaUSEkThCy893j6/sCbkSczJ/0CFXHjXJESLYDf
7L3Wt8SK3W8wB/gEOLe7MMQEnPsdelNe588/4/yKOfXsf7kv16m9Iz+jHE/ggzDHqftTJ2Dhjffh
nCP45/6uG6zVmMs4iknaaY2CHTfVLQKyeJAV6E+BlOFB1FRYtr5fUn9//EYx4LLJXbV+vOH/iGD5
c1MeR6Kf1B1n9P4h+5vfQVI34Itm+dYf4dYfcVcAGd02A9T1+px2VM0xSA8N2uPmX/dx3uEZsN14
cx5X0/YMiuIcVZxoyEDV1V20bDeh81EHT5XTr+J9ZhuH+7DNbH8zrsolqT5uB2rVWPftItJW52l7
71cuzRlbp1ftkDs0RnuioDHVeVe3i7fpPjEXrnetHO0C0HC1Bym8gKmwoJvkTtt6iZDOeZtfbM/g
DHrkHFfLe2Qu9jNY6p4Zy7sprPTT+MUd7ZIXhDNw1Shz5N8SdJP4yoXtpvu79wjxZaFDsxG+NFC+
DavgC+8NKyAv7vLcnNu/VMvxAUtbEsCWCHj6Jf2ovFoW1pX8CVwfhHtRTG8X/WtYHtTsxNeC9rCe
zrlGlLk9Qg+Ypo2lvZJ1OdD1P2VWj7sS0b+8LWvIug56LFEglwO+vmONp3I66/QPACdNG7qELHKO
vLZ3SBrfSVip9+d+xSEhl76n4R3tk3iN0LT7hR1HzcKADRgsRDzWPfRON963JpVwG9RaNdIdsPFi
MykgYONjTfRHlAWh76bv8AM3LXVVELoLYCygQmA3qaOeAsSz/Y42ZJrDx0GpstCtg8mG+YtOnoxg
omc7vJbeO8/hXq1YFD1eMNItrj05eSU075rctJWRHVn8zy82kABNC8LOXyd1xfgRtwteHaqvoC/D
je5jnLKVZCmeJua1A21sK8QIyXKjXWSjoyMdoV5Nv868mqdyY5qnhHh2b3D4n3rPHdllvJMvM9WI
Tl2ynBo3vo0jQDTlhDmJSKtFQXfjKTvI0qI7BFuBTwrhysbfDfkJBaD5KQJyQuVOw8gNPsVzAvam
X3Y/ZbDI3vl20vHmPTEq2paMBf2jdaZV8NwRfrYYP9f1s7hyBkbWPSyI6tDMxfGfIseUsUkXCqCf
5DNLD1GP2iG+oZSrkDPE5UF8am1rCVzbtn49oIBLjeM1LY7FIcDEfcxekmIvbH5VLpyyf+s2A4AM
eW1AB9pojBiFB0BoIJa6I7q69BonVRREtbaWbJXf4Vfhndv5PvrgFGgJBhWNDf2aZeS0VyiNsKoX
1U2KNmbjEmhT4HOlJ33Ti4s1i1mLZyl1/fJSZ288vKls6IR8H+oJ4DYodY66xB4b2B9iugQw+onz
kUPWLu7TVvxy+WX7Sq3kXYrW0KPZvCcwyx1OpGRaZ78Wxh7kz09SAXjvxGtDNzcpCv5y+As8qVw3
xYISolocOLn8YBkY80vSHZ3MazYdghsfjqfkggg4sEb91ICkgFYC61PBPgM1E6QkTenOnu29GlsV
pMU7VUAdcx3lXwHPeNN+cCbXFQn2S0vYB/6BkzIBkU9XSl1xJ2Bc3szOrLfJ41uaiSrmS1k8W8VX
q3wjgsKZA8h7k1cbEU8aha1qxVOG0V6oPmGwqjyBZl6BsaTyvmNx34GnzSRX6se11H4o3rlTWAJi
+S0v8QjkYXgvszdRRBuXn+XiYF4naVsi8hc4In2Sg5+5Sxlq9GjTsReHuslTBPn3HSl4fkPm4Fcs
xJZce9QCCVPjmoxXps1xb5UF6MsvU7IJfaw27XS23s0TR1gGJ9ky2n6EC/PU2McweCJj9YsrGAQ0
wxOXCcNCX63poRrr1Dr1qvOhXLBOYCJBFAm2kmRVyeUnDofhdtvOmcduxtg3TiVew5W27Rfj6sCm
aO6KMOpmvxo3HN7KPrtRZxrp9y2Q0/NJfeujADt5FX4qCnXvXCo1CtkvcVU4ODertRqzJj/SpL/q
J5xpj6EpbF2FgkHqKFtOQt7JsB1fQa8c+Q6ou1HFcCf1tZWWuu94p3HVy7b/zMgZ7jlwQDr5toz2
hbeg8seasegc9ESv5rAaV8nIizP6MJQOXGstgg+mRW8tbSV3njlUfwktcAHcO3WyG4MlLZ75RKXK
F9Hs5TMYrhnudfIbmEk564UXtXGzX+E9Z3IXVt2Wg0UZRz7pEo5HJ93AQ+TxafT+pl4FsqJhzn7x
1bVL3sUoLbmSuBznp4/uVFIYdrVwgwCZK5jfMlQ/Xl5JXcFY5HujWHwY72Qi2MKLccHd8Irl8924
MP1xHA2XLyj46L/4wUVrVM2zCA4ABBv0BpmHmdhFDvQ8E6p4cWxpK7x0AUeKc0PJzoXMGYmECuDF
arpMHFFOLd4rrKNFumdjz+lQAWgbtgpfF0vJeDN/5IX49cGZx3RhLFAsb8s985d54ihZF676iZm4
Xk0L0OmXlOdjPnDvxjvbsH3BEwc9UL4lg4LiiifhILxIWw4S/92j27D44kvQr7MXlZQQJhK+cX7k
8/OxOPmZQrvtfJ1qu8KZk9Rs6cL0oulLLb8lN/nKYcz3TM/e1ThAIUF2yRjlWhFDFt+VcWD20y5c
ZXj0fZiuQbaTOX4L2XeIEuMVJ5epDP8sllG3tzhnOFnYk/JIhkrqrCtG0fr1jQezRkk5pa10x1Dp
bzIin/cceAaf5MYwKG258uiX7PlkjAGvTO7aAVGrrbzzaZA7MIfyzUKvc0hm4aWM97eq3odMqO/8
Q8VzxOay9J857dPN6DuIbgVO6MLhuGCmJh/iI9N2NfPkpnFUbKLzyUrPhzdguHzDabVU4DfNjxrm
k5Q8Ck6z5Je3xeTPS7AVn9ZttS4Iu//isvYMl6MCzZ4pe0SBhdeMcfWAOyzcsIoS9jxyhPxpXuez
VHUSyZU50feKCNoNffRxYLGgrgBr/VKLN1nt+U/EZ5O/Ow1X6gcBhdf2ZZYBMqaW74RuEZTVn/kK
8n14jkbIYG6LXhwGLia1jBCFzVzT56xvsIUS8ohLBG6FQce3PQhPSFthpfIVa6CrrHpP8aOjVhLU
NX9XtSu103dJEK4nTIDppjFWNLUAYxf1ucKIoz8XtA8SckAjaaEdPswrm3Qb+TNDwzAPcjJom0VP
Xorxch7L1wxWMYTy95k8KVINWPiAt2IBoAZc5qbZEP+5n798KXss0VZhf70nKZXFFcumwmFaNbsd
0nJpr6cnhiiDskT/NWyBY1vhXAQogFpHb0ynPU/Th/g6o9mluidxxPFWuXUo8pt2ILsFtEpCQ0Ry
PW+VZUdrcNRuPg3M/FBAoeCVXvxaAuUOrmI1jmdW5mIP9eEQcLqyIlbBHYpgfRj8WblyfJ78AyFC
CpK89Mdkr39jajVeInaUnMC+o3Cdgrk7laxp5hNsXzKOsNb/4pydxU42t410PVjL/ozqs37rRpJM
F41mS6KbaCtiTtqNuMEOzWDeriMV7dOKORCVe2AeG25eBvMoiYu4tztrqSuO67oMck31JLxUwHdU
J39lvOIMGPCIUdMeVq11SFkO+cuwOKjhEuivm6NpZBRgWEEGSQGMlBwdW/i8WhkWIjZYVxEdQXzu
ux1vmB0H55Yb4Kxgv8P0OgOd5cI2n5E9U3dkkc6MUbdr6QjNnrVBwjqFhXDPBLVQDsOI02+Z7uuv
of4FPKwLF7p7SPDQi2tb+Vl6L5dclOStQrEj/abaoQgwWRozIOO8xHTiUWVPxOFcUpHGzrM2Pi0i
n2o1eCtlgF4fPnhotjKhdU0Iv2tuscsDfbaoRAU8TdWOr8LcpO+QAAdjq86pck7Q2kGzAPJLHmx8
Ci+Cw9qSmNtFtGZhWzmcgE2VkJS0F1mQKIf6reFyh3huEmllN0/6mpZFgkcR075dHHHsf3HJEbPI
RRwhdhd57plMwfVIm4GFnIVTcUPlawBTQ71ppB4PaoLq0FfzyzRl7KzMwX4kEMRkc3AD1W3iQx4t
fWGdSIv00B8oPtLsrC9iuJhSmOZ2uaXTQvckWIkUEFm6pMKC5AaxQ7/koOQmkpSWWE+5Vt8ABWp7
aItDRaP2aCpn8a0U5lOIhGiOZtd+m1Zgn0sBlsIqhdjOHcEZtFDW3no63RpW91cscfjyBuUglODi
tyM771ve29pxzFbYZlVGfpDPw+ugYa1uFvVSbPG4/qCDtMe3VlsQWh5hSOM3dI8IushWIlTv9tIE
J8QkNNT5KLifimzts3rWl0bu6OIKkdTzk7WoV8HxsTCR2bWBC4Mij2DnydLc9Md/Gc9MeBZKqHCn
ilDsn3MkPbG/7qgLMOumKI3bbB8pLENcWGffPkX6pxbo8y5jGgRzBx3cgtj87K3ZdOO1bwMlX+Z6
shUjA/pY09PsuWhPNYVhdRnhjW64kkCD1eW7wfhTvhPtxLFm5xTAMGQNa1vVQnvyLqixlG/UaOmN
+G2BIYP4B3AqV6R2ma09Wa1vF59o9btsU5RuTzMSQKWtEPNlHaR3b289NaW0yMlT4bTs1hGmdOWd
w6x2m9A15b3XML4MW8YfTgUA8ixVBfJN1qWx15pjRaO92o3dJdTOfv88Ja9q5+TB6AbBm8IboKJr
Q4FJ1RKbFqKDvQTa5pR8TcqyvWRv/XuZsJWfyceMkjv8p8twPy6Bsljbes+sDIC5a+zqk/8Hp+Qk
vzRnGjEYm8FVUIzWuxOkWmQPnrqEyTUwXkSOcEhlON1OSaUN4cEHIwYxeREBQ5CAKNHWaJIdgEB7
yALuuJ2VfGjevfdpNey1fcDoBqrclxgJURqyPPgw3YO/np5B5GCZsoKMWL4rSdZ4fHz9HfUCDnMI
NFv0j6yV2e8tpuADG9JZpEC4LDbqIn+3VuS6c9wh6ZY331yaB/2FIosjUxoWDyoZ4QxVnLV34vdA
IWV02inc0Ue1VmhcC/ZX62AlsUaBZiLYVYIzYAZ773wW9NZJ2O3GdEMbQ7/4O9jQL3K7LmFSufih
NApzJ0ZT9S0+DDvYG8oa2I+yxob+RIQFlNyA4QyXj00uzklaUvFmVIj5s2GfZ/Q6P+D7kpWQLarX
bAOnJIIBVbriHL/gztq5beGq+3aDlrA8X70jYIu9cRIoKdjGKXfynTjawxW9seAErELlffo7sL0D
uL0cnkMHcyCmhOlVf/Pf2xekeWKwhXmMR3zN6HPgYIFJA6YHg7ucaX/FXXqCxZ/DPjvm8i43nQp8
GxkuIAnhpQGmQlgfrmht9cK6Qgjss9hy8wOMlXlMxHbOmH8sIPhuDKd+je6MohDviFp08Rc0yiaM
GL93ORhiY4aXt+V7ET7r4ZKrWHoq1fNYzDkKk7oxpV9WXWa1Zo0gVni2MKiz+Sf/jmqoaL+xdWL6
Y4UgdPMmJs0RfVTQGWgJz//PgRkKLIqW0d50sMQ4PsibDZSbmDFzFwx2Ql2F9+JvUmDyJpY4eDuL
dt+/GkgQWNOa93QP6l4zsWiPbnVHo5DDs0sQgpMIUAg7mlnsqmjp0GozEQYRRGm3F9VcjgcZUy+N
GSSnui1Ch2g2WUuE+Oyg7yWu1uiF5SY79PE1xgU/Oiz1C8ewSKG4UOoXN9m8Z0dJ4oS8CKBGYUU1
QziMqw/OAhniJLOAS9tmjN6BJCUL/FDHYN1/0/pj1wSvz6BvYvsvScfe04CyRtYDEgs7vLUGeJK1
eshhus2jt/8CyI/xajW8xr/hvSWNz84pvy+lL43qydJak8ThgVUYQQbv4/EdWBe4DQXFBOM4kGY+
DlTUiw/722aMQ13AimMvlaDqIcXYcr2nHCBTRgmcEkgZbSb0QZQPUACxQmCUR9EBwzN6La6glWoX
+ra2Njcs8q9TCagLWsbsS1l5xUd+gaOIKV6PdzNibFpax+AEfoxM3+RuMlf1qFUxStred5RJTrxJ
zXZfK5qy4GvMIMltwzcUiVSKlHn3Etw6yW3xpEMyfsJkBLljtMq34kZJ9auJLqy0BDdVz22z9NWj
RVB3TUkYOkQ+rRk64q3V2R6ouG7TH6W7Cd/OJnCB7T0UP77Q7trc9beAUZSWOJh13LRAlIa1H53j
FvUaYHt27j98A+wCf9OjnP9ocNwada88DawnXgwA490h/pDZ95J3wSmCihcyeLrwKocmQU57+V58
Fp/5l3XQthU7e+oaJ+QCqAWU8ppwQbdgLe3BYanyE2EYAYgcnoEI7jg7wjXSb9PVTkNx8akvbJut
KP16+4bAjeJeOPOq7OQ9Z8rab4B0zxhAaUBG7/2UNYQgfR4MmJIScJzyixk29k9jEwIzrX0QuKnh
yIYjOAR+sEWfDwtbRrf7bGDnQx2EM7MOaLrthnWzHtAiLObvkeQMuPssbw/WEaAbcNf8GBuvIIzM
Fbw6FKY24o3rk3X03+lXBWQIiG/ilRrb7YMGkD6PtrfgzhIK/TA4uQWpGiVhH9hqwfFBgWPY7wDP
4jKlLn5SGMlj26L4SS6AzD4eKpV2H75lCr/vylP+4m3Aihl3UpufORN/yujcocIto5vqb42nZ1Xg
s32VC/JJbGPGuUNIEI7xFtMgMzKngncGyg1Q0u1gN86ETCSL9ikO1hClZfEVmN+CjFbco+Cr5UvT
e+u43zTWs5EL+0bwz/7cPPUfyT+PH/tHHlA1soYUAUT7fa7AQQPW/8imHlvBQODV0fro6QA97rPK
cFeg43HjuYUVjFNGa3RWdckVJclo6gF6//M36fzTn5uqj/81Ep8bMYMVM3fnHo9//PP400bFVsGo
rwWoLUvGgX9/fCxX0sbvt6EIfqCZQ6we//jzzcd9XjFnWgWm9mGhGXJ0tsOzn/jPn/7HIx+/0OZc
pz9/klegd5O4vmqaifiPBGsatWsMiSVpfvzjP3KzHj9qNOwl5/Gj+YilMjAfQ30DmfrPP+/++Tb/
3Gf5c8DWn9uPv0mTCsz36K/+4/4/N//6KUgDGBLzs/75TawGCgoZpqY/vzCVhhd53M571mVSUVjL
x0P+5eUfHxtFKAC5OSIsJivMlLmm08LqHJRRFL/mGu4cLdYVWMgrYlajrlxrmhGs6OyLrqyQ1JrS
8wojaleT8iw9Qsv6aw3Iq53DzGJF3Qi4eJZouu0KimvTMLXrJKCFvoB3tyFuimQ0o3HHDB1lI1JG
E8DytFDulapfKLQsLAFaeDAHrY0CWZtoeTMcYqCdwsh0u1SSqBh36qrDMCRWyApiz7DWioZMNojv
yRzsptf4AEl660l8Kx5an7gD3qIOL4olzV6G6Iprcpd6LM9EguPIj4skMJrknausLQFwR+mr77NO
ocrRs3nTTGsj1MB2ctiaQZ8Ata/IgSOvDmPISpUA4ykk2U0f5FxvjRbQgRYJWzWtXopQ+BDJv8s0
UOP+Z98RGKxk7JsZcEjLmx6xeTH+MCEnSk8nU89o0b3rE0Ud0vaGOXZvIH8PqRnmk6oARhOjjmQH
QPeVWQQqnu8j1itUCjo43YVDkBx7Ev7GZsCyV8jfKEkOom+QzomEVSYVcIi/JGnr98lXNkcG4mZi
ETDHCKbtb5CZn7SRs10rEjSYz5GDwZw9KKwncuUoQrGdbmRkuk12N0grlBoJpsa4RUyySVP6LJO3
Jz34Cb/9ecSCHZJ6CCGFQEI6QhXUa1IRUxKJql5nLcZw71WoGlX5pbXcznzW51DFHMdYq5F4pJs7
n5on2Yt8TZ81oj+JTEZJjj5VVlvJYA32JAFgVhd9QdUj5TtTSHUsohZsPTGPw6Sy2mOOB8Q4x0CO
5EE2czCkUBERGUwEpBB0z9306qw5SLIYLuUcLDnNCZMkTQJ9eU2Lijqo1VJNJY3SIJVS8vHDBa2w
68mrHNQ8w/lvuMMcZakBmjfJtpxUFpbYxkY8G9F3ni5U2RCXftq/FCaz69hoMz2nHjZdTMwReiCY
gCDwhYowPzEpjmEtvk0FJLlSNoVlp7CfTOXb0Er5pk6nd7yKDCmyhFamJunXALmONvCNvT7dJ6h6
5HsaIXh3i8RPziRHkpqbRxJoQyKoR1d6miNCJ3F4GYZu15EdWulAZs0u9cldO4yGfzWCbJtKCqRj
i/KH0stPw62a40iTOZg0opdZyA1MtVB9Uebw0lKTP8ovUbF+yzgl2zTn6xrKjkl23Mma5K36kie3
xpHJixDNRoOpIJTkpQbaVsKMP4neCoWvd0T8urMIWJUeSatsHpJCf0FNXiHERH07lv5h6rQPPUO+
MOSso+mITalVwuCBYmSM+XcEGWH0lPaEjcwkcOKI+PkklTHrjwpnsOp7v57SR/u+fdUkhjmSd7da
ouuOpNDdDkYJnFJlwbNOfyscho3VM4ub5qWa42hhc4qk06qk1KJ2Jt/Kn/PEPBCtEVm2OpbXsGV3
kco9AGcUvXSsaXYkJtja4pZIKZRObToWgnAL5rDckrZ5qFtgPQUqMuTpEtpOrxJ0Y9tG72Mv3bsA
+ZdcNb4rCuyYw0DDnEBCbxODGfDmgIga8LopAXEGCqOQ6psGxPuG5PzmP11VfHsNfR6NBmS6VeZI
4FINSSUxYH+QFtzqMBTkOUDYmKOE84iOyxwubJEynM9xw9ocPCww9kBwwQmJXPIckE6sFfVLmfVH
vvPjVMnrkgXt0EZ0TQXx7psUvWLr2cNflc65x0VxDlWgWULGxFAZk2h7afirDlclH2CqKzrmiDw4
y6oSIw1OqMiLIBytmVmAwnQhaB2KLp3IYDXGitclX0Jugqmfml9Vp7xVzvnN5DjHs2urUYJPs5qi
DdLgYWeQ+jwyfidzDHQR4+5nTBqN5lq34W+D4/MsAQirJh+1umph955nQWQP+So1iZoOE3Klo7p8
jecY6po8auWsUAkhf9T20x8tleXFt67SLiiDt6T51KEyLVQRCEA+ijDw8H4i1N/K6UXwKrJLyvqI
unpWlVJQl3LIdLJXEc1A2IDXpDchaD81PMow7+ZW11yrU0lAS5OEmAuCuAEnvIRzNLdAbxLZp0wk
LmwU+p5kdS978qsSaFiDAXNljvnO4BX0c/B30VAEMdH2DmSCK3M4OFJccMdeD/nLGu1QJf1gjhLP
BrlGU63dxUpkxT4Hjhdz9Lhexc/iJH/lmGfzukXMsxjmqPJCY/U0h5cbEj6uaA40V0g2Hxt2n8Ec
dp7PsefdHICeqXMUOumDylZoCQr2aDeJtBl8j1zxggx14DPewafkSHh7ujSU8ctKqE6JNSWjlAx2
oaOgH5vHtM29ZdC1Fu+WPkk2R7ejEqPQXhA+VxOn1KlQ1PSaEoApb0UP06YUDsMy9DDJVhJJG+gE
nbotvqRYX/+vpSxrwmb8/1jKFEVStcdX9TX8t/+TLz+aj//6eTzy+JH+/M/fnn+Gj/pfDWX/eMQ/
DGWW8ndNNE1T1CVOcFUxeLJ/GMokUf+7rsjMj6YkWxwyrFz/MJQp+t9VS1ct5OqGJYnY1/9pKJO1
v5sK/jNTFUXTMC1R/9v//T9/vbfzXz6x+j9u/1fWpqi7sqb+n79pqib9u6FMkmRNlU3LkFXekKLK
1r8bysRGEDoGEXGjRng+9bq7Ymantu9TM8kNnW4TBhHZQ1Hue9QwpnGfkbMbgg3qRv5ERtyieFMO
sc5caSYCUi39qGrSbQTRgLyPvkbsni1VYuttBZcCJUXfSHuEw8sqmAif6gKc35P6AoIOrCwAsL2m
VB8ZMS4CxVt2IEuWXTTWDQCdNOwjdqxt4QHKRJjU1vcJb4YN0mkfw+1iN6JdSoXBqBowLGc9E4FF
bpBQKuek1Wl31vTI6eJrQ7OT24bW6jQtKuErsix/pceyYfcV0aC4RWWDtQuDDI16NAmTAYaGqHgj
lAjzxM/GUvaWknE6STQ1FCtzcaM/1xajVm8gPmqB5E8lU2UfDjKtM+pxbboyvfq9NKVVW1G4NOhd
DnKw0Q2+j4XSG91WqrZ5Z8DfQ8q5y3uwgD0onkXR+fIhTUdxZ9DLetwC1CEfHj9JFSaERBQPpqFK
RyzRENMZGt089hU+hVrvRU0adrXAKnAcJgnFlyWcMm32bCgTcymtkSzvgTfgLsb7C/zU0kpk6JM2
OSZj0l83GZvKM+6mWAytlSKP7Ce1UH02ulre5kZHvS/tgkOXe3cf/zyh9D6xIn5IJ0MwvdPjn8oc
hRNqg2unfKbWYKy9yWiQMRLLTtosyu8sld1CTblPhPcseBzlKBQikK6k1GNKZFGqaLni4+SQAjLQ
DIXhmbygRojNfQ8ab1+NlISEodhp3WDsrR61X8LzLDH7BuehMsJjCJQwHVuYjE1APlclygMyyOxs
6aJwgCfRXusxDACuE63WGlpzzSpNvUginuFNoErViyjk/CO+s8/xro8bslatVBBm51kkLfWR/tKl
NEIyIXwVEyPBE9Ghg9Dr6HUqsC6MGMCYepXXIa/HZ09pbp2Xd59RT4Io63r10umetM3LbHACOB3U
7sV2N3JOG4Iv/JT0eXpzKI5dyQK/S8zcEUUfFWrWas+yrhwtPWqOQGMgiFbydRDy8dtku+v3BQ2Z
ua4uCXrwhh0ObrrlVrFKMo45IGHt4+hd8iRmViknXSrSqHSJ7I/rXkf5l3XTJokaQPEc58vkZd0i
jE3t3Zz8TdHF3mdHY8wThpM1NP1LbVAKDHCprsxaqV9jsiYTT5dPmje0tthXCip3kgwsDKE3TCpI
F9NcnZk6/i2NFZLFNOgYj99aPT4zgqdpjhvmGqX0eDdq6T7SdT/XKn3GoQLeZHpsDrS67r7TD0Eq
vKd4QkM2mOUuSTvriNefBa2kW24y0AoKJBn6b1YXz4GOlSXipZNaEpwymrpn06uQSXTyiyVDnC4S
n/4djaQKt985l8TxgJWDOLCU9Z3JxbYrC8XYDiYKzCSxhmsu9MM1k+V1q1ksbuqsQyfJ/T2rBpCt
o+Q8/sKoK2tddWD8uyBddEY6XuLKGC6a2vSHLAy3f+7iWMauL4a7UGelWOP0u4sF0qDJzAXncZPt
6MCW3eNdpf6u6rvkDvHu5OVxfdGmNn4Z8xFWSv+ul+ZEQyLInussOYZZ7Z8etzAoQlsMEn8dc00M
42A+MwKh0klHfz+GsXhPabOblaY9j0PfnivNusEbWhqinjzlkjwHfmVu1mOWUfVRc0Q09we1GpKD
EINpUtpoZfoybSJYpOHOk59VWem3eWiigTQ87Vqocyc18QigtFywXDiBS0Om4QSceUpisDQIoU8c
P7T4XUfbaPSytYhYzleh6QsZJKGW6XKZeqTSGIC11oWunHyxC79NUzqZiSh8oReQcG4Z/ohrjgjB
1kqoNc83lyz+VOh1ODSqWjVeE86qJACxALIGBMSk4a5LU/O1t6hjipxe7P0LxTHAhb22FHKN6lWc
em+XkDBPKxikAyvhJ1mXTgVWyZsuKKgUQindVB14EMuiSaz6AoGkEiUeq1ZIHGsMhJEdTR5qmDQe
RS7hMjPRoVmQAbu28ta6GhQ3I+egpEYT7oYwO3p5gZBvaqnb+Ia/5S1HL4YGlzJIxleZ1edKUv3w
mop5e2EHzGJYDK4gFRmrPb1Ya3me7OWo2cel2Z3VuBC4zKP2XqExhQNIQVRoQ7K6qF2pRgYOswxD
5Pzs90KRT/T4LRpPIxZYEaQIhnwRh6JuVNNZ09sL9IR299d9882sA5xVpOLNK6bmYM7/PH7qM95P
38EOboa42w2GjEBh/ilOMPFhu0b4FKAQVnxm3yFjeBKrGqQSJmg7lOViGcU4BVMrLc+J1IOsqH+x
XiL26lo0WCrCTBwDTIM0vDEN+7QycXFQWFY5f8y14oPN5sRXqJK8KbrUb+LQXwfJzP3NwxWebiZ2
jAfsUw1vX5AhLmVNdJS3RVydU6Fh+8MoSwJxLK0E/UeaWBCpTApuKk6jHcsgrru4gLweitfeQ88j
RZDnJ8VDA2CSrpjHxUZRyjffomvlU/0eupiAs776ZBCGe1IK1skfcbfreXsvjRh1kzp8qCUQy7Zo
FwZkHKIdAR4W4zXsKN5RgsDY3jS8bDUgM1GbrWJ8Uc96nqKSEZWSuECjua6Gi6RROKqr8tcL8cy3
gOJKXWzsupHOQuPBTZG7b2UgVbWCFJoaEtEZglbauRqVazMyQD2q9etEj0CMkEBUYiKvDB2zFZRC
OM8B4asIbP0aMTdXK8xlwuG4asAaAFX1ER2F1k0p5S8pFQ6NIR4F0UP1r76ZRUAr0Ly0OXXfKOl/
sL1hlC+RNIWh/uK39Q08rVvrnu6WbYyWa/yBLjjLpYVF2wykLBVfXU7R3Jr8HUsNQ+mlpTiS0jJr
qoLg4sP4JBBe7BGUeJ33nlsUobLvNpzZog1A0aqoXXDHSBwryW1kdUUJOVhoiVbjMPG/5LgCApZq
l8KyKU5/hVH1OqG+mZLOzcaqZc2X7iE/bsue/vmkSfe8Ea94eZ7y1rJWqc71JP7SFu17xOijQsEJ
PLWvrT1Z2Ppdc/ImYVuNxpKzyZlY/03dGdDSwqxSJKbA16iafcQ9zQ5f3NQxSR2Cvh4NIhcZianN
DM9wviipClh/4zanNNkCiaStmM9y9S55yoz+WQ4niF+mRIsiQhiLMg93rv6l92GwMmerQhVtShmh
lRKJi6FPubIVfU+tiZYfqeeUhRuLuV7ZhkVJLh8K7SqY26Bt7DKqGYFH8x3AjJz11CjUvl5CVwk8
msKW6JVuYBmn2qJbWimLzMg8rD78NC+7QyDUTuq/aq2XHSnJvRlpucun7CtrSLWshfFZ5HpcNhUW
duzn6xTTTF9Ak9BKLkQADSieUdZlFgUQGNi8fYhYjUkTquDwVEFL+Ea6S0UqbpkpVotRKTLbq6QV
p3qAn1wPlpMv3sRcOcYi/N/BUogU0sj3K+nLwziwmxpSlkXy8GTJAwu57lanyls9P48kaW8+QGCl
JZRyNOc6f/BTqlwjilB+dQWG6bql1qa/GCkCXlP6jEy4PMrZqyreahFCLINQXpu/Zjp+qrq8l5uZ
0ZTNnPOwPce11jNPolURxo9OMW+jpP50ev8zhuVeLX7qWkWflSNrzYKNNpNmQMx+BVpID40k3lwr
PqRcR1AcjExfFIRE5qIuLN71iHOZecA16cNiFjywYH6V+u7ut/+PsfNqihzYuuwvUoRMyr2WN3jb
8KKABuRtKlPm189S9cTtb3ruRMwLURRQDil18py910Ya5Hk3QRPeFzSV6tpB41WOb2agrutWnkRr
nCmN7FXdJV+JRV9jOQBLgZKmIA9XqwxXfePddjnASQb6cI48g2BstKl1IO+iKuek7AgWhWCJbhYF
+GAMd4aV3WWNeHfN9C7m+usZZIbV41zvtFRXsRSHVkODl2m6ZqSZdeWd1rCC1OwjFKPn3ZXlbexh
ku+TXdctbFIQBJt2SDZN8A62A7HAPH+rYCBhM2/P0iMsIAObHxHFqlNkt7OXH5yBxK/Cxp1u6bsA
ZwsArPcoVMfa8DOUpfhNCqgO1Zheq1bjcO4ta++ldJpFax6m1kXTW3/UFbZT4Y8WQ1YDYzTzSQGC
hHqDTrXw2B9bAZ9BOI/JtcgiJu0yufM73Jx195NPEoCjxpfoFPTxRPA7fsgeA+U8emGVPuW18xqB
psNSg1LAiBAmukxtqLIkzhIOqSpU42G2q1uQfq9WIoqrobMZzqdTvssHdJy04afkEBogldrMfDCK
pxRM0sp2G7EpnASSsb5l5yc28cRqEmtaUm1IYONEehtTDCCMOnP3xhggixTeS9Kn9dYNqls/nzIs
wAqpXOST7SfV2eCdyj45To5GJWISXGygYG3d4HYYAnmIzXLnZWFG0dKF+PQXSilL/9oxxnev89WR
feLRheaynYOgPHRu/pZmtU0YCbv4SppfVt8ttgED/nSIwKSBPEVBjPjf6ttfsux2fUeUEhv/x7yk
Rw9p88N2FjBpzdr37sLhJP2B3IM+YN/s8c/HAEW7jSjC+2SKdmxrg3XbBQ/MI9hMdM4LDi8ulx0W
ZAO3Toy7W7rV/RSxwNPnvZb4UiEDRME5ZKDC5TUow/4UdIINejMZzzKa1oYO4SaH6S+3KIpd5w7X
Q2X+JJNTcClLq0OTl/HWagUb65iEq8U82nm6OWVFgkz97/eXO53Qe83tGXXR8ntDWTUnnID/9+9d
fpyZ6YndWLu//GlH1xZyITEY/3mKP/cvTwbR2NiJkdSg5SEv9w+t3owtMoM54EIbOaBXTB+VDyQg
luVhj7bkCPTrJptoJFXDd1JSzPaT+YuGx3V6lIZJTrbRH2vZ3wJqPAa0fbCIQ7VT3i8mKJ95M3/7
2fTdwntbqSnayNA5OsPwPeeoaWF5PnERO5cko4Q9gVQltYJrMxObhf2NYYw9ZbLpGuu6nlBe6a95
rn36uVwFtGtdtQ3JLykI6pqJxtrvafrKgKj4su77U7580VP+v2/NBZgYPbS4A5SvDgr67uWHly9J
35PSM7jPbY4xXtvpByMKIir74qAH0bJdhTMyIjUZbWLgs5o+vClikMdVKU+trVDkBoGSp8v3DXv8
U6MOYPzvaxfZtMxKJriyBklGN2kKEwL9vAKGpEt1NtvlayFmgjl9rKrtTNe7SrL3OUhwOjqxfTa1
Y/35Yv/nlkf/j1Iq5iQey/wcaDs/TgMDOzt7LEocCdK5MXz3y/bowZmPvR3j64nPkpjoPrWuQ7f7
ncjo2U9HyD184OMNdNMhL68GZNW2gVEXBq3O5mvHGmqAkfYVEoGtcI2VrcxNWut9OrbsZzYF+ICI
Y4NNCgHP9jmqQUnIhmQ5wVbfT+81pILTwuDxEGmFxnsLJ2I1YERMx/CrmQDtSsJRKBFcl3IWKqQf
FvDI3bNfoYJo78dYXTdVe2OkpBulND1M472PGCUEOSV+u3Uhzrcqebdm89pp0SfLmbFbo/DpmB1c
TGHeBVUIq+4BwzOp0wq8xgigAGwUE0qCx8RZk0RVo+w2mithEtwGNWKlULROgX1rR9ltzlQEYahC
blANe82GmhQAsgqB4tLcb4unWtG4rIuTyy4qKJ6mCe2gsKNXy9B75FPsL0amQ7fCJ4XZZAYTBahK
uixyEbwXd3YGXRurlXCanxzRU1gYp2AKcE336uR6dARAdTKqDOubhoWf4FU6JEF9tBkrrIpGN0fp
4vsLmq3Rq6u2jJ7rxkMFKfLbrPUJ8mtuJ1EF+068TVH0COKnIoorOdXZnXITAJWyYdrmJnALAwwF
CgViNVNfSrK36/I1WoLqLELJizShw5qkT43Yq9JHkt2yC6Dg4NCXSLe6x5lyfxWEDF07L3Zwr0/P
icviLTRBQ0b7ltB2CIBssmNalZ38LWr/hOwGWEya/c7qMkD3RsWaMymyh2uRF2jIVUcAOwcnI6Gt
GJoDWfLJumwIcqqj5GuaHHXD4O5QOiRF51zGioCQ1dwF3qXUU5aSv+epmR7R8KvFep71xffABNQS
JBrm8+8+xD2gDIZpLriltU1eajk/Fjax6aGJcl5gn3JN4xk5DaaVZBEIKXvVKfdMKEtRpA+lb97G
BkHP/XSv48Y4Wv0vISTRNa8KYqqTkIuh2qNZiIesmuq16Vs3g6XSddGmCE61+9MxvDbwTdZtdlu3
4HpLbMbRYvlYZqiqvZEFptc5fUNV51jtK9iqZlPBQKGa9KAke6xortvv9JBchTqK31RT/7a8nKmr
cTUKdRuBjOVEJILgJ0dMvW6C6N4KMXjElCKeJR9bab4KN4NlXD3GdrkhXoJrdH6eWxLkOv+xhOsI
Wekjb9G/mmlkrWD3Epyew14WYbJvZvEZZajI/WCa16ULnijJcWY3PwkLhT23Pw2x8mbU3xcma45v
XY2S+Oq6+pxT0mRZFCyr/AlC67pXpL/7/vuUNe9qRreGSlMKQLVNTe8frlsJFZplJUfJjirIfuvE
mAFrmZ9kYKEGXItIbDm7nmtzuC+C4J3BI1lgqUZWp0I0bHTNgnE8hNOzKskGjKf6VC2latRUP73R
7wGWY6WLnOeOS4CKrVsB83ZlKgQ5OAjq2d8BT0NMN8fXXPrQp8X3hTUyff4N2YYxp4JSab851o2i
evOm6qae0buN8X2m5wdPUJTNdIoVbQ980SQH3Il6GHgrxu3YlyfkIxn27+vUMnFCOf5jSwjNupuO
LtRZOr4B3WnrbTDDhyRpViQ12Fuf2tCMbZI3WrvDeM7brYuZTztHDGlPVNDF1ospeKAe3S8fsSrx
yxb4+jxWhNwju7tPGFbP1WZqoIBWvIXkLZstesqSIKoJ/bvMwmd7tK4HMCrYZWeG0R2rZzm7R0A1
d0H6W0t3wrmTMIx3jV9FWrw5abBsrUJSPvMXMo7wyz4PVW3xZ+nt5UTqCw795ofi47lM8VHEY7HJ
eqIa2uCu9VpnNUwh3XaD+bUPrY/embGazPHVX6QwdkTNbkABpSPFZTKf8ZGzL/LyK8ZjPBYQXocj
hit6ixkw6iAxm59R0mysPLlLB+uz8AMW+bC9iy3USzbRmlONAbuwF1lNRgd72W7XE6HcdYzJqzFp
CObhDf/9I5EXmHOZLa9AWUEEErSNFgRHHLiHiWvH2vO9bhO5z27rvY9uS3fHekawikpu+KHGfVHF
o6t0vUunYBMNXr3h2EIr4wy4Z72E6wpgvI0ak5g6coKsLFgU8vzHHTxz2w4B4PjpIW54/kJptWuU
4IJq259l4LXYFE7ZxJQarNPzUJDKK832Zm7D4gChIyep5gzUA4C4x0Y7RKlcqsml5UpdKmk+mSSp
a4uhG37ltK13SYHsnyt6RofOeputj3LIXiZGMKsyj+gzLCtkK9+MUX94DtLoYIBcXWrrCp4PJitQ
U/ANeHkjUnXW0X4zRlxb9Uh0oo2Ugt3ZYlUiWKr1yVb2Cf4jiWTVuSjwdaGArCRUE1ZGxEDT465O
k/jONwgyTKd+ab3mwQl0/m4ofAutdvLcKWdkxcLO35Njb057Z+h/K0D0xPPME+dcfOsX4b206ZL2
zmPfjq+NE97omFlG0Rq/6Ni6Jhq9MUEwBZGHYXyScp3lggaJ+jNNpkM6t2h98+4HdXAFaJY9K3O+
9TQunh+fC8EQZlv66yHpc5+07ck/mmaa6T1Zd/abXLopXDa+RpKOxOJ9HJKcmNxmrWPLf0ARgHkj
seuXRKht3fMCdGIC1OnoKs9EslvwOa+IScL8yyFu1ct0c8lfaktn3wrt7nor/E158wzwFsvKbGxi
NQPnK6afMel/w5rc9alP7RqmCDMsjw0kmqbKqW+sXr1YIfsnJW/Hcsu/9+zH9JOmerg16gSvjWYQ
LDEdF13+DGecZtSGYkmJG99rx7M2SYEs4tq6SspyySOKkhcT/DptkDjcMmEraZB/oIlr1zFQPT/S
1xXZSBsRzHxwCWLtGRh+wH/JHdinM4M6BWh7UmOECdZc+zFrXlizQcsTSFph8yFsxklJjDVspIml
v4PG3DNXec0tNCeog5/HIYclSfzOWhOY6kIsr3KCQGoySqZafldG6+4M6aCf7H+s5gWVoL/yUp9m
Xpp+NudRlvoUaBNp0D5xs1uvxKYFnexbSZQomrleRbvaMJYVoBSMoEljTqZyV7YlIBANKCtHi501
uJ4qO3z1Rj7xLtYflULXChoitDpCPxxk8kzst1L692xon5Jo+LDzgPjHPiB4DBREbzpvXelP+6hX
8VqP3bss6G9ZqQKqPxJobSnJxcm6dRduWARaIwlY+RwjvzaadKfHRNBUz4hcWzjMEZd0SvbmIH1E
Uw3qVyaqwaEhjW5SyPtgAgKB874GYbKD8fEQKYfEQ9PCfOlZ2N1l9tUyMiOhK3vyC7bNNp2AdVdh
kiBDsOOZbSYCG82Ya0O+wbsbJdj+HApjMyL3xSdF0Orml9ggJ6NUtgnoAyakVwXTRpnjb+VzF5ql
u0AloOowjTF52dAY494RM6aat7BrUdHWZ03SZtNhqIs8/HqWhcgQ8tKqsYFI0XJ/mCTBmBOUv03T
Vv3WDrxyM6TmIiqgmCTF23fuxRhjlE7pEgZWsAn96q2OiUxVL4rYA/CQISZyHVlnp9tblU+Qig0+
u3vyG9vfaBaYUzkXNywPu5SxvncTFZzJTJ6cQ+YbLnJ8YeI61M5OjVxkGo/sNyu3vlM2f+sEJxdh
XtDFapbslTGUQOWn6QqI9HAoi7nYEvRyHEiOZDXsjtTS97Vi2JMNCYBKpg0pqTxpHjKjK8xjXMA/
mwPKEE8IZHMzOHVJZAepuW5GAnIlKRFEN+4CjU5fwolbZx4b8lkav+rOP6WgjnZNs5Etbiuoi2sz
pqHidAH5qlNmn3Sh8bflM2tRHQJu66dPG/HEdWECVyMWaGNiYolJO2wN/zpS+ciQlhMjNrd1nUGV
iNLHSA0UHiRf0Z6laydcHKmWcUgTeI5MJ0GaqAf2sTsFg3lLSgsD1covTrqq93N6knZ151YMFhr2
2cQ7Fg+DjsPXiBDAFBava3zRndvOPcFmGiDrxGVGhPI2snHgGZlO9zzfR6IbVk2tWKlLxvGiqXeO
rj5N4JxEuWAFT3zWWMPp4fXzccXZjVvZRA2aD43vHbVfAYTpFSZ2gVQv86g3I5R1KBUVzTb/N/qf
6uCqkiyQJAMnyjXKq6W9re2IocPSyWEeGfvWZ2XE8qwa47bNO/Ky/OdggjESRUV+i0nE7Qjo4C0d
4jpOjmxLzoYoBPMD2iFII445qZFIjrD0mOXdpOYrx0+LDcOdldlLeMI5ow7C/Szb11wdCJz1dR8z
XGLHhLBxS4jKI75KsEVxBXQ6bcz7ANDxyjWc5zasH3TSK7YdCVtO7TynUYtSmERNwdDxqK2mXncL
O4me/86UWEyjar4rjBsBf3rPcXft5ChlI2xR5tjdAD+kL8EeDvFO2p7c2fhok+w5+EVD/1wYLwMg
VadehIFk0qxtItnI8nAGhPC9LF5y4LJLL4iJg/ow2XwRFoUqZMjvta5BNQCaZJM0UrnCJcRRbDAe
dIZXbQeM3ypnN80Nrkp3PmRTc68nUA9JHFYgq3uCl2svoI+Eqz4UeidNqj27Sq7LrvBvCGw6x5mL
CMrJaa2ptxT10H5qgpHDHHuie20ayRvdQXYiPQEqHqHxtgpW7CiqtcCgweRD3MCOXZBUXC68g1+W
ZHAzXCZp3CNgpLfpZHO5PWuGdOtG6k+vxmvjCuzTjv7F2o5FsLK+LBlAW/bxoZWOGWzLUF2X+yDS
OM+SQ0QAB3te6t9c6X1Y1C3V4ZY0K7ZUNOVbp7I3zCyrDXs6cntzAeErZ8V2AX52msa364Vcn6No
unGqwueaXZ7HhsT6XAFWQGpyEL78iS0ozlb+I+ou2DT8RwKNp99r05NCEsN1YOcn4nNKh9vQNU62
lW0jIkdwOevnHg9DJmhbJqSaRPPwPPFubN2/T+lH7/bNtkCHsk1Me5N4frUTVVXA4TI51PWw/Jsy
iM8lGnz0P5al7qIQhzr/Nbb75WMuRvgOc1LsdY1QuAdSbSdMeUzguFE0HpBNvAGNzFaSZC5mwvJj
zpIDlbTpz/6hiDXz7rr+YVD1MusdSznPT9cW5Ld68YkiklMQ7aKJdt2gyems0MertPggwMVm5bTP
4Bu/IjLokBTn0H7r4Ik0+UQ73q7OBmwF7U0Y9vgl0+SAsEYRLFLBgqhtScCj/MqtIWfzSQVcmD5M
j1acU98Nt9gOdq1vRKfCsh/7/qCZqjAoNEmNTaJXBlPdjmYF/xtIpKLGZZvLpluXXDwFHQ0Ccst3
L/B7oqi5LAXJyLofnjKu4yQVE+hSkl5kcMV0R/aTjQcCti7lN6M4rJIOwquYUGNNn66aAHbHloPv
lcn2wLCLjqZYe5oDjodmZcik2Hdnz2/pdIjw0UgKF/GF/ELaxSaq6CkDvAkDjePgkpawGVxA13VK
sWlZL7NpfAHcEicJ76Azw/whuAqerBF6i4zhaNSZR78zfvScb6/I5F2dzfexIkGqTkFwJ+MNEd6c
Iuy4JEHtzkDExuTBVzHb62gu9XXdy468nIZ41SA2V63Xg1yU9SvxouYvfDcPneN+1m7+Ky4tUs6z
ydyxqmn/waXBunfgKZ6RRrVMcig4awTh117JApmTnEKbqduYvsbr5gbHsXnN5Tweo8arYSG2n7XU
LcF88NwidQejtWdhoMSsFQ2fpiPdresJPI7dfdIjkZxkE2/bVqwqo7iJJiM/Wnqabi0fnlzcd6co
7cyjN0MOFgXdbFCNXY2xn8XYTFR76AWW5TQdzG1Ph34t83xxK0oK7AHsWZpFX0nJiG0kmjXzwr3h
kYETMV/amETTq3ZcaFTpfnSjG+IsuGY5HAaBzm6myXsknNJ5EEV9BP0s9mNsPS7pw4fRrLCo9HCf
Xc/aV9AWNYP9EzEH1wZa/Y05Ws8WHUJX6HmXY8Mjy36wTrYTfGQNbccJ2P1uKkm8d3PIrpZm19LP
W0tgQM3LhqSppZsdmumLNUPSjYL+QxYi3CesNJVnlJupo0MWJVByHHzdViHQrOWFXrlVKI/oQEyW
kvcCScW6HKqFOuYDIU0ZA3Fr4hpm3skWJHA0EPasig/tttatpfR2KD8j081fiqi4TwvnE7PFtm+g
VYQFXl5IPHkbAlwYHgoOBRS1fUd037L7NTaR7331Xf9qtCrcph6cCT8pGZna7r7lumw23ZcXL+SI
0JfsA5vbobe5UurTUDfzVrfxkXWK3VSVvA6ZwerrIO0rw2g/LjvOrzToqxuRpm9NzXW5pF2dGhV8
XQmmkYP64ODmMlEmHZ2W2nqoR7Xptr5D+TTF87vDZnj0Gbs2Wb41a6YYaf8rsrsUVEz/Ju0ugnvA
1IQK+XvommKfSwCBYd+T2EgIFPdTIKthwqzjA93geJ0HostdhCTE8/Ji7QofeJpiS63IItL+uWGx
8WuQKLo1X02q+42v9ZMZd/h0ljaxqNNmo+r+qUzDftdLb6LnRLyMm6hp5bM46SyPAFUT1U4i5jNA
0HJt1+S9Nzb58R2pUzszYeVDS9JuY2f66Ih+6TE/IJTy7+rOFHsvnN1dwdxhjXDlJU8pAYe5elED
n5tw1Lwhd/hGmy09Xnse10EzPJlaz4d2Q6jEBMwhQIYgyT5nRHVMwnjkjYrkfIGQmgt/9HLrH+Lp
//M+sKFcD//+8YVg+vdhGkqhtdcmfXUGwwxzbuGdXn6naT2Edpfv6eMHIFP/w12N8oYfXb5Pp4Qf
Xf7gf9z8+/h/fuKy2NjB8f/5Kv68yD/PyPVOzjhulpf9555YRNnGb4Uqzt7iqr08zOXZ/7yQy7OB
Iq/Lw98nboycEuLyqy1mMCxTyzv78+CXm38f5XLL9MeO84GD9Bjq99gTRF2Usj5W5QKAscDbWgFJ
6pdbEdqHP7f+3heQMIqq6z+/kyGyoqv2n9+83IqXlfrvfRKLx0iQ3OFy/59HuPz0zx//fa6/f/fP
w2A7QtZjxZj1Pfro21RZFnVDfPv3hbS2wQTi8lj/42YtOVYJoOf1XB686qp4Z4/ucw5FmkyK3Jx2
ATRmzsKKGHe+ZIu3+eJN/ue+v99ebhEhf+XnYD/+uf/y95f7Lg/y99uZKpS9D9HIl5/+/cHfJ/t7
3+VXChpZdOCXV/XPY13u++dhLt+GPX53S7owMBWzl+W9XO7/83Yv318eqlJNNq//eZg/v/TfHvby
N/kcnkLcMntv4WHLirLMEgZQoeVbf6Fluxdk9v/5rTn2TrH658eDucvw4mfh0nG5cLWXP7o80OXL
P/eZtV6g/tBX/j7Df3vW/9/7rDDiNf19LPSF7ak7zZe7Lw8imoEZ4OXm3wf9Hz//5/1cvv33x0ZY
NocpU9v/+hH8fdi/r+O/PszlF//5nct9mNSJPfadb5UqsUbni4zQYoS2IoKM0YdVgkG/i/sh3f1Z
LgbnxSDlJIIjajfPl9WgXgz+SVbXRxx3fsIVnO4DASQ5hjGUr3rnOSQUhTRPOeE+SLAldL3t4Qgh
Qzq7yy26dZ1gi+01W41xCzRoc2PjSCS2pHwyo848hEm2z0f91KqUlqNBS9OvKsaIEvWf8uJdE+lb
adXX7syF45L8J8sJeov+EhG25gQ9gZNh56uZw9IDbBe57rQxA7g2FdGL+9Iyv8JifLIawpCSFlFE
iR207zHrTlaUbu2SKonQALJfklWXkhxckV9x5aGCuo6XOUwNsGuYypvSQgvAENvdhF6FIIBSmCl6
s8VrGN03rTqO5uSv/GE2YbN49mEeeGUe29XRf6U0YWvT54uzjULHDiSBQv1SiTEDJ30dPAiJQWSz
0LHJboVtkc1tTcY2IhiEchApKN4Xc5ifHVEAbWmuUek2hMaLt3ZoTzUGwR0FVLp1ubZToYBtZSJF
8k0MhqeGx1YdJ/Jz6Uqwx8hoAxpmLTcxrCbTYQoQ9SLdDS2fnds7hyhIkidiAiG+2cPaiAK5adiY
y2C6xRz/I30+mECHb8zUGY/q8CqecrxygH2iKiN3s2nGPbOzK5tsBURPcKimLnlt9U8WUUCaJhXB
OLvBHruqbzT9obcZfxtdsE8FaJdB0E5vJKgKauMXaslxR8zpwg2SX356RxZwvugC+VuPVvLeMabp
wTZiVC2DQWUOJ9iP8nepw2TL+L48NAYNgoZ07V1AvMVe9MUuQKOxtQVvPEbXeMiD+zENIb5KXvRI
rCQzpNo4mRX/6GbnJH64Zga5oHsC0ksLzqXeZmefGD99ROZhN14vR5Cdef11kczfjLApkyXjgVa8
94YfgTcC9Vra49rm9FsjA4SUMiGVSxJIpMLMBPsp/4oxxQCmGEC1lCMYu3LnCLgwcw5v0+tJo6Eh
ywzH7l+jFJiP52FFrxBekcHFC+a5PJRkm6qfAc2Oejp1CmJ0a+zIc43uJwsgSht8NgXZE7EZf0za
2PWBYRB+SV1mOdf0E3C6V1i5wuTLWJSv9ZjQ1x7nX2E7wdwSB8v49kPcpXbqpEdyHct1mJn3cx8R
5ToVmyjRT3ii8aeFoLapvmuDzmuuu1Vr5L/z1sLt3lIY03hsdkZA7DEntJuVES4poDlCV/RCjPpq
5pReE11PU9yybuOR7kTJ9FWZH24rKHsmH5pT9yjz9hkxfbEO6VTijH6zen3DDK1cw7jYFb1+IZZk
QW5ndMYjk2DaXLPfsEbQXzEBRf3EuCPzE+DWBriW1nrwMvFC2mcrsK0VBXskWbaEFmXNyQmgB5iW
OlgOgsuimF7jUH9EcQvdOcVIPv+abaB3PupQk3DDjQRU0ybPGvfBmUQHazecQ2tnejr86EcVbGhX
jRNivKymIPci+4dIrg35WG/Z4N6gy3zVRXglbH6ttIZrx0R/188i22okLX0jr0gH6mlNTfs8gaeb
zlVymD49vcdA+5RX6p2YIOZC/XQHOWUzKDyDHp1ETBKs3YJBWAtnnzhMGqzQkGOOiXVXK9Rx2Yfm
Q1p1zUJXdoxjs+RyYNNq1z17RDKFC9/H7yMJpml2XelG96hRyPaNwmy9jJC9sdw4lWIhMOg4FMWv
ISbGCxbDooynHSFl+dq4lrN2+2lTjHkKoGwgp6ozaciMTMRQ2W/JU3nxMvtej0tz+lV7TH3bNMdK
iSCCOODayL/K1P4tW4cuBwQuZQISU4CqqkFRrpHXu04thDSEVKSrBEyXhUphLNF1kof1SJTOTSvh
71XTVaNodEoaVvbAC07sXSix3pm93W1Hw6OvaTa3zK3AjXkLR4xQtjYej/iTE/4jVe4BDmoJnXZ7
QlCJ++iYqvvSxzwEjbnMaWw5/rFtvQ+ZNlsc7HfkZpQbYRaHxPJb8t/7fqOGCP1HMJx6JuuxVwm4
vIO1VU6Grn3QcJAMZjeI+2AFutW4iRzjd9Ay4Iv0uHdSh8nAgEbJh4A3dk+QzPc+SVD7Wth7dx6u
86R6rggcFxaZYkGCPGRqi7fU5TAz6l+hWWcnDUl8ydVoH9AAP5Vu8TLNkChFJ5+Sbv5dj96rXaOr
oTVceu3Oi8frOdgQj0eHXyJltTzvum6Q0UDMoW3EUMYT8phHKFRSbz+kBu4SlGpvTO3fw7h48hp1
NXoka5sDAtfiIEXxRhj92s0Io7EVtYGjrxJivIsJn5vZ0dSCgHCXGrB3O85PoEJucWDXjfqwYNaX
wo8PeIVQMom57sf3WDIT9AskoQHBeJj332SZ/x789Nlpxzfdzt8ZQ1odO/tZp6CXyifmq0zkzPqh
wVWqUoPpOHHqKz6PRzEjSKnnVG9zy4HgjeFVhPGHDCRIX2w5dDe3VUBQF4lq3xLcw6bnCrtSPRKG
Cm89V1rOJeBhbWWSXbd4hPrqnrRqdkkII7aYovajFx7fSpktDbLgWI+M6c0BaZsxgStdqCpYV89t
odgvRwjahW8fFh1120TVqvFzIBm/zRLjkTn8Uryoo9m8puT8rIgbegk748zK95h2UQMq1uejj2+s
hjLBtfd9NhzGOtrJg6SFLPlYWCSQSqRYrlYDY8L3ZGIwSELHTRos6oVebk05eZsxvMrr+rFQDmoG
u8Kkwtk7BNF3AVKizqFTklb3iirkyg77OxUAQVfDfdPH726JmEABX1xnQ/HmhxB8ZsyeaznT1HIE
veGZYyMXpgeIk7Khs2AkECUfOOYVp+ReqIkMCZzJZBTjDUBtgxkIzwyni3r1etpycwFmRMb1bZHR
IMHlw6cp0HM6ZfwEqPO7WYwrS2Q20mv1nNKIP3QJUxUEPT6uBTwG6M6hhpyRbiUrNIzv2GCASCh7
55Xtzpf62unC675uoK5EaOmLFM8Xo3XHQFeAhZqoWqxfsW+snBnevHb4kH0+Rt/HQQCVqNwo2w9X
RIQjhcWnuikf0VND9swRM6GhXrmySx96gOuR1z9xgaOSvA+/zFGpK2uCitrXkOui/skQE7s5ggfR
/K6mCXapNaj3ToLs0gFTDfK8rRDJXEGTpmMqUtR1u0E2z8lDEdaiCWxjxmfM+hCklvmhnHVwDObi
1aeob7iCK92gA6c2ngZOzxqMZpZeCfxYOh5uxzDjcGnTB4vlZyMV51pEqjqSlas4rX98mdIetxiX
585zJIMbBCef1ogqhaRwSm9MQlEa7Bj3EmzRnj2KxZgmmw7jG0qQVda513aav1Brv5AL16zdGNzp
bI+/6UoxbAn0eBOEXGq8Cfy8+lhCADPfuzfijPa41yLdbjk7SKfq6N26umTa5BG9KAJqMK8gbiNO
f/QuFP3Zra1uxdzdWFnj8OzWw9ay3ZHCyuDa6rMP9tQdNlSGvUZ+59AbZ+b6SUus2jNmu23bmSnm
nOg9ulxHMt+2guoZBdEnO+V2TawOsleLib/PQWP82JH9kdYA0D2mg2nSnxtxUzamWIcJYuKipBCd
XcAbkuiOEFNONrvXnQqfSkN9M9oh4fYqBX+P5B1CCQJLrEZbUnzuMi0EIpL2beyyEyHZD7NDc0Y3
760AsDWGiMYIS39uBJLRsYmeAzg7EG1i6k5M+WhlMYAHaDlMEAKIUxivEMPogfyo3I9MEYSmYbiJ
2LN3wpmebBPzUsYZmPAJ5yKNF8nZt4ugZAOHCs4OMQweSpDxfR5PzH2eC5+ztCyXjE2Lz0kMAspJ
CfwTYR+bJNi7k7yWuftqwBgQ2MiQq+pftjwb1s4zR8YArvEoyArVgu0Yi1SNMTDABzq9BIt3d4i2
DUGZVmM4ZyeBl504n7ZnTLvI1o8mAZBTD9BjiiGkwDtiEBxy9NfGFG4pTMDiJ2BJqPH7FElfnTs/
DuOKlTeqb4bal3UT+i204sk271PU9auk9Td5yOzeCDlKYOJ8uEHwnTJfwipYHx17OOgJOmduAxv9
X5Sd527kTvqdb8UXYK4ZiiwSMPxB3ewstbI084VQmmImi5m8ej+cXXvxNwwHYDHA/HZaUrfI4hvO
eY4bIJ2yyI0JHKxzGTGcvCBMErfbIsAC/p6xGIeqYyGKlNbgUweATbMCJDyIO95TSx+bqDsbCBR1
heivzeuXNC9vY9MDna23S0X9PHYBO3gLzKOXr5a/dHtTtUSfVt57Lb5nJEl1saRbFlb4xFryFcvx
l2zHr6ToDgtLbc+2fqPvdLe1MwJ4WcC6TA22vmVkIcDFU4unIZMPPctQkoqK2wHHksGOEph18Ct1
0Z+gf3qOOmjJJotQWnfiRXxAkRLiT1ze5q64CIvNZ6a60FsmjBqmvNZ0HQNgiW3MViAQ44s9GC9m
APJZxfMjDrdhC9rgoYgCFuFpdKTVeveDR59ZOyKTQt6U7JE3XZdSYFNgehJfUmpX23l0T8jGboam
33cyRj+E6zl/0ThAITVHB67JTVPHTjilFp3YgOANv0EZGrbH5PnUqjUjvsXnp5IlDHq8p6UMR22+
G3l+8pve3oPH2lcTFPkhx/SiZY+kqvuKdUs8snOkvsATToExSphgLf4YPV7N7Egl7R6NVXlC1D0K
mcHj23gh9b6B7yN4L7WDBs9Pv2cZv8ddHBJmVeBrgZOTBjaiq/mtEkkeRvY+B0NyQxg6mVO4WryU
1Z7o37OSDXvEtnMbgZc2Aw8SbRsALG0sLJzywD9LV/GVl8H04untVgha65GSY/C6TeC3QKDivkQk
FJxE9V1HEkRTXN91Kt45mZtgep3OdWZ/AoI4RHHa07ShR9bdVzLOLxkqtp1RBSRzcseHgSHpDQNu
pXFs78AFEk3Ngwqiud12RBJlZBcZVaQ2OgJ4O9Q3KSa7bR4xC0mS7yrKL6ZE00QL5tLWu/XNkrSH
eKpAZlFn3zSV/T06mDryF4vd9R7h22+JmkUuoJPmoDhmTv1dsQPaySr/TnOsvuMw7rRNCIpCqKr5
Y9Ou+3tzuTZxcJD3E09TbsU7nMofhHbu4Fz+AclyFwX4vAB53VqyCYtBvgbWdJ4bAyWHpouvnIao
H4GujO2fZHuVBfbe+BsMV8+X3DXJ+UrKfpcgYPRYNt/U9fjKPYoaxKoRuYyQ2Bs173kdVCmCwMkK
hsRsvuBBNbYJ279XQfwp+uIICvp3ML1p33lDP/MsC0hyPdQVF53FpoUwdoOoA0USWkpJt0DBy72J
ZrfSe914O+eX6dn4P5zXqehhgibNY8WHx1DQeTDybN52wnkf4H5YaiScEa0Wv5lAXbAQPKuFdKtV
9yYU6ZOcTlQAHlfWSjBDc6Z7B4BnhetxsO+DWD3UPxy8kULMp53LFA8POQm/oJVISElHspqF+R43
LZwtu7pz8/F5Qqewm2NyK+RwcQJ0ZD47WcEadksTeBmxeU+z82R9IKX+kDiXW5MLM3NfZUyUl1eS
apLcxsGyzzosKPl8ahvuFoV12p8OrWO+9537aUgkIbyvI6aqHW5chjEpz3+5JERi2cNR93eZ9m5b
DoBAJMWm6axf0dq8+oa6LA1aDau6ZDZYWmNov2oN0ksar/mKcmRCOrL8o/A2AewCjby1qGL6sgoO
i4mbymWDXEXdJwFMD3XcQ6FPXXqa/knm4ozIgjRrAxOLQmrvs7HkBzOMrSjSHwoAi6WM3d2ItPqC
9XlI3QwQb7wzM/c79hvmVE1DjGtOUPmU7O2ZVEwvmzaNzo/1MOEnIXRdV+5HZrUEFLKJDdwkTLM1
zqtzPuOofGgSN+RHOPfxVUJDaJfxUhrQbzIP6UYC/mJ0HqPOwJ0R/VlK49lePWs4dp6N7PeAxsFd
7I2hzJqay0bbWdRbp7O+ZN8d7SB5goijjlWZfXfR+mHH+e/ZGt6yEqtK6eA0biveczLezdlImkHy
hIXigxLiw1xlzrIadm49/+5rRUipyYMcrhlk3aUiTdaWyJv7v5PKaT9xZG6dmdGsmdgnVOtME+Lf
pD0m606VbHh1RgX9WPgjqD7T+LWo8WLq4BQHZKBxhANF2XcVNMBitFHVdGEyJu9J3ojNH+3WX66T
f0Y1sdi9XT0Uhr5Bwsbh4uGOiTB/eMQdlGMYYXv1mOjlmVWfnbx4Qgx5U0o0JCXql3nEwhRb0Vua
ooqFAzlwNcpzsgiHNTVieqNSew9m3sbcdMtEjJdMiElS8pxX5YdHggDS8etQRH6YcJ1yh7zhdoCB
3G+DsrpNel/t7YZA8pG8OGmQWZ8ud0ZUnsp8WPbadUK3h/TDI88IVzCzzd2FinI4uAMK81VPPflY
7NY3VTvB4yQZ3oBpoiunouMqLm+d/BWCzDYmjquJu/d4QPu6XoLLDDK8pDzaKY8LhVn+HXa/PRPx
90h2d0xur1EbwfSL4N7l2grdtD7nonjqYvtXMXlkvXcxZe1ILHAA8FF0PBjL5An1As9hk6EMw+P6
QDf21M3Fe92lX3S/z6O/RsXgB3HKJdpCEHh360tTR78oD/pjHFOiRAzqL4YvQqhuqHBmNwPFZB8a
g3Apk8R2SgatLsVsXCpZG8RemG9TwWx3gWLe1Em5RWlBunOHEAdDDZNxQdRg2dyWlcGCgC8Aw8r4
ou8lRWd4FknkH6bFuKvpyo+qyBhi+uo0JCNNo9HsnLk1CN5DdF/PxIq1BQlSOVpmvWjFJkLSqPmx
uS8iaz8DCj+6ho8cfwb9igOseCRzGU0NZI7937/+879FxSHlvmR9QxAU6XtNWds8qzqotLKo9qD3
yBqd3n2R3LL46XeexFOlg/lYySLDcSB/e8yRLQzUN9LpjQPvZ7dYFKq9iJj0WeT1td7rkjftfqBC
b0aeYUPDADLpnuqp+ug7EFAJcbgwD0cC9YZgL6M/Us7AXnJWQ5q58dLqAbkkKoIWb4rRzx0WJkp7
b7R+cANz01BhF1H06aRrarfHCB2qkgiwyMcQBrGzcSz5GmTlWrLFgPFBGMlIfsWBjflFwBXkECbX
/egs5LEIJlZdYL8F2V2PFAGP8K1ev12ybmAcz9IIRH+Pgf/qC4gYPrB6/DebgRTOxfQei/pap2AY
UNY8lQqHO0amY1MLRpryiofxppH+dzO5kochJC83f0jX1UFgFIwNp+YsTDXignC4IwLCtHqzO/UD
uket1viDGckaQjdua+dYDuInAGm6M+GnoBPXWcwk1IsAP8q65cpy4LPPGO9ASF2bdHifipZyaEqx
NTrFnzFZ2tsu6/aK8bbp0ik7KuABOwNhwVUVBrH5nszyNlB/UEGlZ7NZvQg0nHXilxyP6VMxvkYO
tpTBp0eLFfLYCuv3BH4ecCrKjCCld5bI8mDI7NPEtN6ygNM664DUZYxYoEG5e4tAlZ7pi0fQNj32
s2cWb23h5+BWMRgMFggKZcAK8+19skrhUhSZ/BIVTbt5EEwOGVKh02TsifF3WaOisDTXBtk1hnc3
uVm2RxnEq+yzwy5sZ/rex4IhsRgZVUYDy5VB8ap2Zbx1Ez2c4UBYKslpyjxygqNleLbyikLV0TiL
If3cOAys3Po7S/V9E5TjIZ9Xd1GOZ8QWx67oeqQ7LKbaheGTlNlHz5CPp01lYDZlYpZX8VGlw1pA
279cD/8r00oFan9q7s0CzdJoI29bV0/Rb82EBeOSQe3akVIwYxrEUKlyaHoUIw8RmBcgcww7exPE
9XA3GCuCpujrMCjdhpqftYc3jP6x10z8kqUnoQeMGtRelcHgaAiSYW05NVn/oAuWQK3b8qsZqzNz
+VvlwlXomdtMOXLkkbEmtVS98rqzDd3UPtYC7ECfmLcda3ccpRxi0pZ4bBKSIs1rUAtnL8xe74a5
Oi46xaCRlWFsC5B8ioeDUqI9j8zbwUajjM+mV6/EB2p2L2zN+P2XC7A5JrJR0qanvGKsTt9KfDD6
wsYZiEhxGoJbygTiMvtT3TC0r53JODdcxTDAgAV2yD1pIN4Dso9Kd60/q849L8PRzThJ86R6Lb3F
OeA5SznCqvkk2nUn1JiEGVkFvi1J/mMncvem6hmriZjLwhiFfWbfWHTcaLRZnvsKa73AJVZGG19s
ShtKhDsSjia4RduawEgvIv2cb0EoJTdE3rgbIYSDik5f8Ne+dR6fbWR1HpS9DA0Nt/22AIbs8Y61
y7e0Mwxmk/I41ljJeP7w5gauhRS8uPgMJc+qejAZoXBFsejmt0LOSgvlESRCGPG9rXreOZoj1Fqr
LMmuJ/R8lOCpGg6Cxv3GNAri5HtR7lkWO7Fb7gJkmHE88P30h+mJ7rGwo3BI5zdwDJd6kAPUBLir
BKQ2oHZYES0ABKaESLvB+CMKg0/AVZ+14/Vb6fcnxQ6VwWFgQ2JVM2Nzr/62u5yPaCayYHXq+pH/
mseDf8CnNIRK12RAokHd2lof+vLclFzJboRrihsJMgtBYzMI4GoqSXGxcXZSVrhcc6K2viflfpj2
n2FavvtSPwR1Grquvl9azzy1CcbyNvpAu8erBcEoZv4cQZbaTjVHZk7F4xnjAN4cviv+qTQmdSE2
fgWN8JEqNOaG8w5JgTBkmC/+V5wJdjqsvYgLptKhzwH2TcVKX7u3K87KYpqzLY/tY+pE8xptwG6D
1keUPcWsqqadURv7vE6eOiM3d41/bwuDwtCcX4cJQFVrMhWempduYCPijfjuVNmCAQrA60z5wk+v
buO2+5V7rMicP/aQ3Pt0+zTBPBWHYXoTNu1Aj1/tJg4ManYScdz4qipcCRWQeE2tMrboeavhF/AI
NN0Rsa0ZwRr99+gz0K9TRvCDMp47hgKVnQcE15bw1FPnZYhoD9OcjEe0IB8GrXuzsrgnmYhjkaYP
hqiB0LjQbeRCMEgVML+2Bno+qHEM/+vyx3TGz24wqVi88WBx9uyzsoL1mX/iKI94LeYSw6cztmXz
yDtKuarwFYGoz/exA8Zz0dvMSA+FCVuoiZx73QbpqUKXvHGIOOZDvpnr4Mx1BCkZEHYYd+N4V2PN
Eg1Clgl0Vtx/zHN15QmbUgUTN1NXCUzUEh1IvZuhkF9wljH1D9L63lzq77RFC9LF6ZNtBtEm1oxe
48qF0KcZnGCg66+lt0kK44tZ+/gbqDXbV2TshrgbWtZsy1R+SQkfVApao6a906szJ7XMZa+g2l2T
9Q+X6VthBPL09z/hU/kaXCYPdebxblv/GXDBdCgQiN9kSCAYEJFKawBZ9hpSBmrNORzV1nPaE2SU
JOZbWxPyadm2JBLg4Ht4xsQSvKkkBirTMNOu2mIMm4hGphgXaqGbZqr0UU/t8yDrZW9jQAoHYEpT
Jsh2LtnOwQLRe24eXMQ+FqXOx/trsYmjhOOM9VDZ03llpBg2bX831P5jXvKBlgt+1dpq7roAYHiW
gKTk9QjgjY71hh7TaxPNDPkZM+Io/Bx7CyapZC2f9tar42mJuuN3rctoH08YrCvQZY28FmzEtljY
kROjnI9qElFZsVq50W4roGUppq3IG7CGV6es6addUWjgYdEdULJb5dGr0JahgyUldzQy5jEWeuig
JoE7mX44coGxSf/ecpoH3WeMYTxIHDP7T8FzSeUdnQDezGi4TyNc44lLqlpXFmpn5ODftOX/ke6A
97B7nTqUZqKh3JAzCtt25nx2lm8x+YfGgc6a/pEeF+hS5F96gqRhShKYewPVfzmr8+jUL02GmKLj
4rLb5ylrz0GDwgefZojO/MXK4BrIQHyJocEn71ig5QLb2US2vNiqvsnZv4SD8o4Bkp9TnU4v1oKF
T9UG2/aKD0CKb7gB+z42iICA6DtFfrol5+MZQgR7U4mTHxk5Srr5OjhsDwDp/4rvUaBwqmyicQl7
u9saQ3MLeCzfI8s4zkN0rVsWxJJZRGZNSHUkXxMb1FtRuj/NMt0K8AZUqds4is8Ykgk28DwDQVC7
ywQ+rWytztijXL00xtKdtRg2B+eg3e5oQUzqi+nJmBfrtkcLZNcuj4HkAJeCRJDA+bEzB5wxrAij
6hbmXBkPAz43W28Kjeip8eNzxy6NmduHLbrugv6T096fd0bXBdsWjnIgyCQBC55XcPkUZ33V7Fth
Hb0h51EOIJnM1fp37hEsFE3YlWzjR7n9Ryayzw6iMle/vR81vxeRjBt8UNkOsDq4WoaQaVqEhpGy
QXPw89kVSBCBi40JAxtbl495QLOM8IkT9pR26Qu//0f52eCXhGbu8v18hv5tYOI7pK1y1c/UTo+t
LX/qvHvz5/aJLQQU0pREIUN27J1xl+mIdkBYq3qHPaqB59oT4I3MOCBIt1g0Lb/J1llGzrnW1qdF
mgP6cXRi6zar7BTCl9wHFlbWx2HyzkNzmp15L7mDStR7BQd35BnvDtT7Zo1TgWVN6hqg5jHCPd/8
lLJ9C2rFNLqsrlrsrIgnJ2c6YejBoRDD7QRQAu/syPIk7P0ESZ0p6p2iUNW1zEN3tblw+HxL+4eF
ph/GS3A7IUnblpb4ygv1gFk4PsEQOk3u8tdQTkirISnci4sHKDArdbHvZtcMkc0R9Mvgpy+9vTVO
6tJ2td6pVj/iAwtNt+L2z8SpoSlVnTYwyoMeIAGi44THSJb+xBDXMC10R6c0eN/gFIkJ2KH3Jn81
IxbbmEcsEHFwZrJB3GC5PgcTK5xk+RzXzb3TO9sJqAM/RrId8dFufablm4aZnwcw90azLt8kMww9
6WSX1NMPCtbtjT3VbKwmlhhTkTKsyve6MwCUkFm6mBbU5mGHawK8WkZRVreHqgT10TMTTkrIO91U
hn683CbwqzdRrMvQrLuT8lMilYkAAxdxtgAwhvBr3hKaxXzC7zKQWc7yHQ4cRT8AiG/FQk+ngBVI
/Um2xmx/eJ2+CrMjzDyfw86i3s073CHU1camzCtY2+N9p5zPWpyVw6k5JaNkHfYnQONQCRdi5RD8
yLn7YPgltP/KBmU/lYpdSXZ2aEpjRRkxKfsq0+kaj0iqxx61h3WsVV7sLMYDXuHdTzZmOMZTzb7W
5gmuDGizxn5rJ3g3moGpW4BZ6YZ0E5TeXbk4T5GTPgrOlJ0v+33WLPuAON6IJ7nwCQ6tWJB5IJPS
lGkkFrgUi4StJ2eLjJK/+YpihyxRv4VnbHbFMalAVQ/WTnYdVQnDxqAkOaA28ouYmu8oHb6zll1F
utxY+jHXfc9NM2OFqd7R3X8nk/vTD1UYQTp3CGfZm8bEvmwGZKjp2r34k5EsC3sMZAzPjKtTLc+x
K19TOR1M2zliytRbo7MvyWiseFk0Oj0PRLfFa3v5g5Y61GbNA6NtNkMgdq7mCWuOn0jW7/PsUzgr
4CA7MtR9wBJm8/ur3pYo2DagD7A6WS8Bwe5aB7/iHmk7m86LASbhBqFdj3CWyMzCf8JrxYC78F/M
Zrj0UXX9i/L/L/8bXv5XVc9NouLun/j8//nX//ZcFfzvv66v+fd/XIn7//7bbfLVoLz/0/0f/9X+
p1ojA9r/9R/9h6/Md//XT7cmDfyHv4R/Uwce+p9mfvxp+7z7H5z/9V/+v/6f/8ou+L+lHliEAfz9
qP75Sa3f4V+v/GfqwRONZ/yfNh8IVJPy4z/EH/zzpf+KP5D+P1y+lPQ8zyTFwP53+oHv/MNxpc9h
L/9mH1j2v9MP3H/Ypmu5YEodT9j8q/+ZfuDY/zCFT1fpYhVzbfQ1/z/pB7bzN93gnzEJx+81DiGQ
rumaQvJFPcdyTN51/fXxmJSKtATrP/cJTW4D7pgGhSQaKxrkJdE9AEuSK+X01oxD+zi06CKaaRi2
SAvdSzqfhwUgau8Cw7lC8qx2wo+KOyyZES7MbbCw0akM6+QAXAX/FLFTYoHJY/SAZucrTXHNGgsJ
qd5kJBswhawrEkjgozdVW3UHoDh9CjITJVnpvMxR7tOVA1y2lp7FtNeF7pw5+85U1dZVPtnWja9w
odLqtBaMcVNiNXPLMj3YFfl+NSNgCbjgHLhQDVFMs+C3Qosf9Kbp4opati6PVZScABxNbLhHjX9f
BRzkSZjNIthF6yNYjd5duzqe2zp/khYqpgLT6kFnhBcaA2GCCZsDcxpuHEgzxyJhTGzH00sQ0yyU
ecos293TDSbnerLXTecI/cWZUD1BgldpGlC4JuIu6lIGElwvJ28svyk8YdpVCC+Hyrb2gG4pEzD0
3FiMXUORtO9USBd0wfFrl5fkB/PsxsDm7IFzHW2uqnNfSeuUj85n0zJh9ltdHi11ZDfgPrNOJ1E8
0cfShm5SFnGB5TE69JGtTpYg3y8KCwT6H5hcLoXzwtwjODtGZYVpND46Zloelpx5kmfm/i2GeTXI
BJV9wcJpjYI3WnEdZ1EcW/SDbKMjsYmUNM8u0VqZN+cn1BvJXToQ224G9cvgxd3O6Um6WJLYveR1
RXpwHMLpiS5R2zAPilgjOfG4Yx7RPCyV9VbWi76YjXydQPFuHBcK8ByZ8nHMKBYGEukj3c9HtBQj
XIohJQRPM5JjALokkfsaocbt7Mg5oth9FHPi7DRDEV/XRJEWJZnbXnSm80ngFiaMEWJvOSN8wePQ
uQ8NtcEjHyhORg/LQDs+1wake6rCjpSeGEjQkHrbpcZMkGXksRvkUOxU823xdinoPQlqPA0YpP+q
C6v+QAWJbzUaygcDEj4amRa7nj14b3HiHkagRIeyRodYyfwqPZ70WPYU1z0MGl/Pt0Usjft2ePaY
MBFdWzz6JCwnffck8OidkPFTeiiiIizvAtjCwTs0ugctHfkQUaigx1BHq1SHXugGlRKSQIdt8jFe
rGPK0zLsyHWhjkKsJt2+PXfG8qCrITssAdDY5TsFgHVCJwQDtiievKm7s/ME4IaKvgumr1tbmia/
1xJVsEIgEmuwHGnhoXpjdZtqEBS+sKctUo/xYJACc7ajs2X8lnPwrJNGX7NoW6TaZWp+jEdU2HPq
X4wA6FRltayae1zaGVgdsxAkSQXBZc7LK9GN9cl3+utkT/kVicEdKr5z5U3peXJ8uhxlsiCHzdFj
v0XvgGslQBO1gwZ/iqaammRIAetOdgNafsLTCTXcKePnxn4tG/KdfPwhpWkldwokxSrxYMdjyHsc
ac8cQfJ+HInaA4aMKSaimKwKos6L2busFuACqiPaFFzNsSm8faqbkql8xZDE03eTSvAUdDhYc9+A
npzQ7fRdb9wKv2e5ocGdJMCZ/ZGhCiptJ6SPcaCPBQmfj/3bgnUOHS8L9ricv1sPo3yukDQoFl+p
08IrFM2P7Oc8nMbMQrtuxOGY+sX9dh4y/zw2xkueRiBZHOSXBdMYoAFobKoZDHusjPuFrVkIo3cI
Y8f/I4LoFUtjsakthjeJ4SFgfpuNPrmbfcWKADwCP/d05aMF3DwXj7r8KfKuf2l6auOJoHURuAdT
YKYS6GEsPNgTMdIdA/pjY9l0aZGNt9o1p+0wMAYfeQjEPpsDOf8AnUv2rUa13VjxghdWv6VwC9DA
MlwCPco8qXxvsobin0kfqsnppZQmCiNoMjetGxF/0TKeNsuvhd1UX1k00OX4VViKgVfWHXtWNqGc
GXhVeR46lmTmTN60RcV30zusRBKmyYyNV0PzvLPnhJsyNl/rGWt15TDDS2CFkH1mM4DPp8MUxEft
Z/IihDHdAxwnYGQ5Tg1T0V7CzywXDg6ncVGwq7HgmGc8tohiZtPzhk7vZaaWDt0a/CtkZGDv46c7
QRICHDbtA68t2J3pX7ZaPv04jx6a5uhNYnhsAVkRwPrA3giCNL6MbdAN4Eg8BAxzxZtoRfIAlZIj
bubWbAq2L/1ihGUmbp1ocleKDITjTEHmQeAEOieArtAJJBZBGy45CJM1cmdwl2sn0UGrujQPfpl+
wiZT+FOQDC4iNDjpaEZpLiVJkgo88B2AUyRV7GpRTdCNF55tn2QJW8MtUzec4xnbIE1xJMV8AL6B
m9hp3hzwlQcbBCtzMDRf6Vh+zISQTF2QHpcFugmTLHeLBpSrhAss1zYHrGyDY1Xfw2tQL1NhHIpJ
h0uslkO7IK+TMr6FbQFKwnE5fLo/c+Fbz2V7wLvxbsmxfiwG9Vbp5at0IvzbHddMMcOKqtz2ihwo
xzueJvsgMoyT1Te/fC/ThOWpEQ8SOpzITdnot6j8A7kUTyhuEdijoE04v3fajex77Ph/SUEPAQGF
6RqWM9MLgHg8+LadhcQvYQIopwiWqereskE8+cn00JZW/D7Y1qZ06RjIwwQNGhkvHEvspuPuTVrq
OxZDC1Axa+9k0jdhQAWzUV1lEmYJNQ/Cf/7EaKTa+nnTbelQejLlEQKlcRvR9My/7bnr7qwEZ0OQ
Xjxli4/BVFClGSmcO8+684kzPMe0hDet18kPN/bfiSr6iE2gjaYoxDNmVKb8KpcX/AiCcWbzNrBe
vemIeNj5vlaPrgcKuInjAiVjbpELY7DelFN2QtX7KIoBxfbQlFubPL6Dpw5qieDIG3q8cRkpPGVR
DmbXt6wj9kL3mo58Hq6oPKJb7fjg6Bi6wSj+VCrlaAT5bc8/sW9CfZc189UY1xxkxEXXag9HDlhy
As+ima3yZEBplDMieK98zIoGD0Bcn4I5aJ6DjovYDZzha6q8Te1p5uJs9XVkEgyCaAql9hMflYlh
HNZh360be6gaF7ZO6oy18SNR0tuk2u/5pQD9aMhBd6ckfvbS+7XOGgocaUQE7YnnJKm80C88e3de
o7Kj1EkP5ct97Ov23h6PEYPC334EBaW1luBpka0TxmzCbxPKVc7qbtnkWIYQNfzYPPzpMSsDBI2z
MCfkg8oaH6xZpQxmTsgx3dL5k7YsYuJOeEy3zXsfNvHSvonRbb6dHtugXRPktHq8hrnmAcfwMVtY
hTsxGlRVvU5+uqLBantjGmiUWoIBt4yCQP3cl05yG8lx+lF1dY5FvPyaW+fJkO5ni/TlsXSG4yz6
W84jThDfYYAp9MUb/eRqcVneTP0KtRvf3RHVUYHcZcN0EGPOYjU/jOj0DZJ17+oP4rzEbNJM448T
9fFZ+6hrmf5XG8ObgLy35J5ZMiPGYrV15DbrHIQnyT0WoUIlxqvfixN1XLwd/dqE9m6g5Buz79pH
1diO1nyoIuR7BKPq2kASTOrkL0xyt5Hmx08l23DC1hiviNfI9zuom/afcWUlUfd0W0l41YndVbmj
Tfh2SgDBnk3SVzuAeqqT4sa2k1eE/+WJ1oPU8moAlrW+5u8LR9H0p1iwWSD4hsH3FD3VGJ/QDyM7
pMdK8+XcmvFraVYS/fX0zbirD1MbzFOu8aZi8Hj1zNUtB9bh1CtCt//+wfl8jM36gdmFybh+SU8A
G33JFYcr8g7ACISRpLmdbBRJpNSkrKWm8fT3jzFIyCAdxl/War8ViaU2julCMA0E46UmHDzAbJny
gg1EsYI0goW1IUwN8C9rkDWrKhKvxxRQUV0Tdl2nb9a8ZLu+g1XdymRvgdPdxJkSDNxJrcd9e1Yo
B9kYkQLTwwZlUtPPJ9tHLThSW4ZOMa5ls/cJl9IIiz6V0EdYSbMme9bTnG5bP6GnW1Dq2DB4CtyI
wCXjB+1Kb+eq3j9SnqAJfayGPpTryGfILt13jK+B/iG9Fm7PZDsZg01ktedqytUxMpBGT/C5y8RE
uogZSNUivrWMKN6VWYofwE+vPiniOHrTUBWphPUsg9thyV8rZphIJ0TymI353tLehsBLCuQ4Sx+t
Qu5rVyMuic0nI4VyDtokC/MSElCGOpjQweGXwawJ7WiJU1P576UNsqTqRrFHQNqP3JIt/I9TSlxE
Nzrd00KwHyo//1c6VYe5GeKDWebvMKh+idTbd7V1kWP8Gbuk4maFeDOa21gws+6I7CB6c1hn2S0f
5XLtu/lXlwUwn+DojKgIfG2QheJFJ4wzwNxMKKzmcKQxOWdlehL5Xc6GOyoqfFD2VrhgRUe64iYe
hkM5BeOhN+z9ios6RTyz0NC6lLv0gORRpN6h12AxY8/YqYnlMto8RoSXoRjFyWEzDmEd5UniPhrt
CPnXrM3QjSDgJPFrRhayNzn33Lv3ZZ+9RU7tnQIgwdhI74Qn+y2F/d8vVC0senWdHXTUoD+oeXDU
DsITkyWLXN5sVaxYdu7jmJ1FqAcG+6BnMlCnXH49aAW6IMYHcZCj2gjsI9Z47tJi3sNTPOQaDH4z
BpBhcJwMI4p3txTHYIZoT6AL1k6b99QO8PKs3B62CTrurUn4HgfPAznD1DgFRWQR2UhxGtqR0BlR
Go7FNRE49VVa3czXGh3ssW4d49RrRe6Zq6Kj0X0bPU1vEyCOLPreoAls7vxpBgCWyQnYIwCwv+8f
UCtScAhcdFbuSTjaPaUUb6cg7p29y9era8hNQiE5NC3Gm/N6pgX9iMGuYO/dXW38/0BuxnlbGdRR
UA+fLQ3LpAwkvHZVsy6J1RfVUENdrxIyKt29absv4xQ522AwHtFtpFb/aPlWFmYEtNwMEu2In9+Z
C3QjtSDl4PH6av539s4rOXJl2bJT6QngGkRA/aaWZFJWkT+wYpEFBDQioEf/FnhP33qvzdp6Av2T
RvKcokgAER7ue6/tMdwks+/KzOgTgZKFv74UOwPGqEmtbGcwc4cc06ePteaUdeNe9MQlmgs0mzSf
TWdNX0P5pkH+P9k2qdnhK2HHUEMyoFmAhFbZYopzwNajurvHOTVB4fIHOJzVscvBeCajdU799sNq
rEOZUDIhYSUWKbilsfXeWZj1O/coOvOtpQd4qgJYcdPsr1qCng+IJuZIx5skxYvoWL9COhJE9QAo
1RM8JwRaCAWbcR3bX2inwutdN4Xhu02nLKBx3RXdbqAzFgcx0he8GaFmBNDY7a5ymUpilSWYpCUP
NHOG+3YE8S7N1N65UbAfZZFebEr9dUsYKbTLjlVb1yey/lya5+TTBKvJtT6HMU9ooS1nADoj3Jfe
OTJigEdp0G8ryOn3A/9X6lYvjC3I/PFq2s3uvNEMzdYDfIF1boWIWVGYY6WFXBzgRtn0nd0tnCy5
wnXorA2E+LTm6VRzW5M3PW7rOb8xGQLyXX01nHWBB8cH6ffofPLxvn5JGJ8N5AcUiXoNDVjIBH7c
dJhrMm/e7QRmoeliDiPQec+I4SVpWdAqWiGzfcdzvQNdeIKbg3WQ28F2mrOIGpD0argmBphEHMeb
EbnG3E850oPyl4lzu2m8p4bkvnWSg9WKyPpmeDgycUWqUI4Hxq/hKiSGEp0R6xXHON9zt0Y7X33f
ZV+oqFlQIFWcP6T4DNLkk74hrIynMS66beY4XCD1E5H320BgkW6PQnHlrKbeCSYhbuQ+JEtggurz
X1ViXfuxBV6B453QDqAZxtFvIzJiys9ANUdUfuU2b91ThCoFDme5xfW6BMwTRtK3JNm2UX3hUHU2
U+NW452n23Mfq/RZ9vVTkOC8Y4XfpdQ3FEePPCNtXD/AJvjy7AL2n+X9IOnmDu8lo3MUHmn9SIPp
JG3jQ0aOt4KrucN7fiIDyaQE4K4hFzMCx2s1xY5FDVudcG6qRR8fjqy4vUioWn/Mofo9D+IrnfVL
gX9ijomPCoZXHXkH5ja/ZZQ1G0tNV0M6H8bYPM0D0ZCp/OxN69Gfh40Z9kcQym99jnArhbC3crNy
00EkG40aSsAwflotwAwbBGDAdeCgcgd7lm2oc46hRCqLJ/HF8dzjVGdHPI88T8Vinn+rGvd54BQA
RG+Xs5ijPDzonuBV8hjmxNgXhb9JoK3zxx6IXzEcLihmpaxepO2m8xkk4Ybu6Iy+XPq0bfJXFIb8
jpF+hAe9N/Ewr6A3NJvcxm4U1B+0gW/JURSfVeOgDVQ4VAFMmHjNcNdOPFRiAsjXfLS2OEcuqt8B
I0Y6lq+jS5xfaxEkkFGXtaQET1X+NYljiZl1ibvidANFYwI/Z6F3jYY3ANeMzizqx6oMtl5d3jdz
fTacG3TU1mheS/72KmtvIfdUjJC+ARfYgB3D7LyKs8iGq0NiEyDc1qGPa/dkx2ls7N53fq/ImUsq
TYxUR22d4PkrE05BwKFecZESQ3MKXfofFf98pgfd4lCgGTr+qUXGMSoLX5B0T6simN+SoABIRyTv
EY/HOs3otoRD8keXzl3rwgpnEHbsgm5LvAdD2KQ0r031NdEH85BPSSdxoM8ExsHrHpu5EEf4EQk9
DiAc2bQViE5f3e5RhyO28aCPjsyrr1GmE07l+S6HvLo1pLwvIEfysJm8JwRpSoOl13IJq3cIMFG9
6RytpFfrORo/GAy/l8zzlEzOfoLrhFN4vrbg4waTQh3edGcEhDnszLoB82BGaL4inG6FlntD0ZYS
NU+d0dlrm/jA1Ryy4wWaMyYJbRW+pY5WVVRNF4PHys6bYCOLhp6s5a61Xwv02uiUx6Kj8MTVY5Tp
L/yrA0CbRSMayrXBrb9yR+D5gY+zxUb7dhmBr4xEe9lARBwXikfhnwoZUAN1EuOwi/qTd3m481zr
V4kcJuqdlyBhQoCaiOQAMz3ryQLIgbD4mFZxucvxxLNcE7PZwQyJpE2NYdGXdMQ2Kam0iLx0dtqW
j3NKirKBc/cYo1uFDYGNV8UG8b4JcgO3Pihcf3fu/dz9NmumosNcBexy4DkJt9nZKBA2Q98/4+UM
V4bxONfEcWifloTpQ41JiLKD27UMdhbFM65mvPTjnn1RHOyxw5DTZnD5XFxfTlS+TnThVBw/1yHy
0iSVP7IWV6g7iPueRSu0GvTOXngzG/FsJciF7CCRV08BuZExkLu2dx9rTbTHlAiOLVn/oZL4ufXI
tBE6Zt2J6atWi/VB66cgRyvUtaG/8Tc57mYOk0fIMPE6oAO0gnIewTe05x0S2oIEmBD1MnoVFEpJ
eBMlwECLam2CVN9yH1ygdiPRbO1D1pbUKEHwp0zDAsgqqA3yj7Z94x2Sppq2Mv2hJqO+4f5dWYrb
sC3jbZdLWAAF5FgwnDI0Xylw1drHkHGy6YlQgeS/u8oA3QkHP/ObYxZyCMMJ69ybIBG1W3jc1zDv
e9A8Rd68FJGvd2Qx5Wt3yjnkDfXGKKJfdTfnNAARyPVO2NOVyvd2zrfNes7bTf9Ktx/va/eV6uk0
OsXn0CJ3tVF6oxt/E155T+Lj1qvqfdMTXkoAyM9SEyToheXTCMU5hLsMgnY10tVHkE89/G77w1NQ
0sIILaietUtDIQbmgI652XGqaPIG/dtI5FU38FZj1aXkQpBryl0qyvxgjfpg+YDLMwOfcztZ5HVi
BHiKaOnIkYXbTznAmaD1iyF6MCL/STvRPWUBrX/CVmhjolJPnY3PMx5q5C3OnDIMy2goMId4BBmV
wUinl67N/FfC/4ye708xfbqTuvrg3TdWzdjPkfWjLbdWmFJ8i30xpXd1od7V0HLH5m8u5a43jhey
HEC603c36olmmE8KgNPfsuVs4CBhnvJrW/zwRiaHSYZYOjSbL2I5OaYUnFJodzn7zOwe7HH4wXRx
W2hno2z/BJTzD+gUwsHEF6JCWK0132WIDwX3nnR+OZGGIVZ8Anoc4/ChmrxxbZFc4IfDxTY9pq+g
+Yvee1DuBqJDRqYV6EsvvpLW8679bIt64JUqT+xwO911o381PCRpuCTDlWnlz33X/qzd6LR8L4Lt
sOmIMxUrQO6fDQlZTCw4bI0ni71VimEfyfIcF/eNX/5EdHsbcH8sSXtttPdmPOho77iSxHRsSHIh
3prwtMX1IVl9nO1UWnubJXI1UpkgykV77OxUu5xPzFnB6eWoU09Xp2aplIX1FEzzs9Tlz5FGR+uk
sMH6S+FhExuql1w8865teEqP0lTbjnmIGkMiBbr75Xp1oGnTIr3nR96ZeHYq7yFq9ftQ09WaU6BS
XsdZexxWZH9jTsSdOwwHZ5Lpys6hS6iCnVHQW68dhZppah68vMNGSti60uwA9qPtBSujBczizTfw
Z1uFl5dxNuZuB6RC2jzokJBl766ZkiPh8zsP7jNcSLA6jfsqFzyGa56irrw2qsOdnRnPY4lOOBwe
0pROleGT/VMlKiWyKX0djfGTqeI6L0jkXLRJTpc9mkHp0QvvDyPoOJEzN9CG2CQZKsy6F/eNTVZ9
l3xWOQPXpEGjNMpXes8JK6HqV75NRIhn2vdkAIh3GlvnfOrtDSSSbdinBzOM9+VgHypOyYtemuVR
dLcYnVrLPWJY01UK0k0w3nZp8mynFN6Gs5tbTE66PkSRsXMBHWPWuAV1id50ZKpkQceN4lXudk9o
wnct2BSW3T1oeuY2IQy0Sm4LWT4tN35rpL+qnK4He1qFNp0cqh59s3KIyM6SszLCuzwj5LINiNKw
fg4ZmGF3PHPCZrlqzB/WEKDxn/6UTkBMe6EfJh75leXFXJx+WEhe5ZnS49L04mibCkot7k0RPdt0
H3Ci0U2w70Yp73BT/2J8/aYRrVppy2zcLjDp/S5FuSkZewoDqBmFi8GKGrTGx2zpz64QL5MdvOiE
vjvNiM+y9Z6nzEP+aB+Rjr0yx3wHGUDM7LsJFgpW/Z+sARwLUCxzswdmzscB/0w2MWhFXxGW6T2U
AKNqnr2k2zCk2skw/7BN5sCeg+FKbgGz/KYNcyDHAjHqL2WYjyrXbwVPvVHWF5Ipftr18DaAWFvH
eCeBExyg4mEQ6PdOxew7ttWuydiACsxKBR5PPwUTrI+BF7/YjnWruCZOEHwuXH2iTNeJVvuqeDGZ
pHnsn41V3NLxmfnSVzQFd01skwGWvec1wzg/PeRJfJEzDBIPzYlRXmdHYGepv2SPUY28bdfofjo8
VN4CrpzQzEtmppn5kGv5Vhb2KVfE36UccDsWEx6wH67hXlwpN+bif/HBGMr6DvbcgeQK/ELtcO/M
UItt4vhmh3hVi/Yz+yW+Qh1ll84anmkuPSn2FJTkMZ5uMHbTvAXJfoUrvXUtczUFPJ6Ffetqzk+P
pTsYKxB4Ba1Ir2vPRGJz+lJqm5/M2b93J0gSvYv4BR8LgY7cLJFd3KL4ZkVql+CohopVZ6wzIJl8
PCpAv2haLRFKhYOJM4KNpVS5iu9Fnx9AADxbeC96Z4JL7ALagJPfQtfKF320/wQl8OhODuIEOvyx
/dOdSmdfjLSA/OnJ95ZuzIDVwlX3cy+u6YS/3Gg+nDE5QGDcJ8V8iZii6hnFfabfi04+okIj4REs
qO//mAJyZqfj6I6/SXFmkmLZd63OHjH6zOPLYDW/0CL2Sl8GrX8mYnrzST0qsvA1CXjkIOblQre/
J1tesaTCSgn3NVSntWFTTjmqOo6tvZGYBDLfx/7fMtlAF4M27jyE9OLIiBsxm0Bj3EcZNRIrxtZz
uEwDnlV/xHuP5sbGllLuGsosqFFPljHFm57AKqZb15AYB9QBJ844BynyV9Hz2GNO4bvPZ5P2Q+3o
Q2kpbr+F5yBu1LxfE/89soJtGE670br3GkR5udrHzsM4yx96UE+e6+5CygimA7TLk3VVEwiSQuYz
EhrUYPA9S/xZfm42eQ+mE56TJrkmFn1htVi/lh9YCOsJA7TckDl2ISLyEawTgUHcKQnR9oW9a/vq
1V8ra766pAShrxacQyDl5G5wNhLmz8v/NBYNKX2ILRP5ZesEY0nhPUMpeegSUg0gy28wPj8FSEow
GAIoDz9sHTVUte6jOZO3QiDBzAEOFWZKZxg/IgyJV2fu9qmrd7Wh9yR5rT1BUwTvbcZUvkZJbtNg
1plxxQ9XrbKJ7WAcDsrv78PIo00ojtGg7yfDv044NFE57tPZOYqffUcTe3ruZ3J15HQIgu5eyLd4
aWUO1Vc6BB90W48ekR703Fde7H804QsjmkMc5V+RCK5REoGh8ZpjYBKGEHmPEUHJQ5ccg5IODpQP
fgD5SjrfTDNLZF1ke1p4627y3wG9mxuXCXmeQ2HOAIug4SKmgV1r7Ze+sfEZq5KtWCBdQDbABIoc
DIcOwFjYb8uSGevxJwQrcloL6a0Nfe8FrbMwHBu49ocQnHeEauKKwe7QUk+c0OR+axr/v/zz/yH/
tEQY+N9v1f9F/km/5X+IPv/5B/+IPkPzX5br+6yPiDv/Kj5D71+oOT3LY3Yf+rbnev9RfArnX67p
WdhqnCD0+HfiP4pPYf7L8fyQlAUvwNi8/Kv/rXu9/VvI+W/BbvxV/fP5/wJacqtk2S4KTswnKDr/
m+LTDHnQhOOhHQ1N23cc538qPunjt4g7ZHBqnOzHCDgS1wRVTGmsO4JsCJxMX7E5yEtg6IvGq3xO
ahLIfSTnxmJJMrBx7KO6usbp3F+IE0+aaTjiyOeU9iJnGGR1/gcIjjzghf8c/Xc4iRa1oc8z0YN6
yaT9TK70dqwDHA8murN+Mu+64YUBSnYsABHvuiF/tk3TeZj8+mLo8TTVA9xrgPlEXhnD3isjlF9D
8CRqgpFU6zusMns7VsElVj5p9v14dOssRntGV9SNREvPaSniWO1ry5dwaH29yXPvR8LDdF+xqCED
ybd1Gs93rm8R2oXgMKqF89CU3he6u3DNKvgF/ynfzsq9wOAfjyLQL83IXNHPaZA4EQp9UTnGGSTe
gcH12yAd4w4BxqYfbEyUQ7SPSmt8wThHRS+utuiKDyKrz5WWZBbN08MYlebRgr/BJLxZY/OfwQ/a
aBim4GS1PZSG3idVwfWPQVMTXURPAG06MrVtKRc0XAiiqUdw6kyuPKvaJ0CcgENinqb5rDLnAIkY
8ya51RYkAvcQJr7eOjIBB13LTZAAujFy+zJ1obn1B9g1ZATdCRZQcIfw3lX5zrmDopIJcxeJvc6T
Ar2w+9mURbfWuacpsemeo7bwVyGjnP00ZN6xym7kiiC38xwwbfNjV1jNSVfb1JtsmmsBhwvpQwDb
2nZv0i4egq0PHm1VC/HHccqzEw3tuTTUJR2N8II5Zue90v/AuB2O13yklpzz5EMMwE2UbZ5En9mn
NnbvhEvqaenK8SCrL5ZnaIPYLXYZSqA9Hbc34rMH5qlTse1bbHqEKaCZtc4DyXdHekv5NnVofY/L
LGB2CSORnoux0/8sKzfd+gIghonM0fIkR7ZMizXDWLnJJAqh1mIuVhv+g1uiWOgHeqlu7Fo7ksLf
SzMZD7lor1k84/Zm4OJUQ3ssGDW5foxvxfYASK2Cqop+YPmqYx0/eCklZbixEoWVjhts31hi49bB
T9dw0KWSL9QbNqAtNmAFu/DaV0N/Sa0/Qo054w4ind0yMdfKiBautKZWFersWUN55okbN6kyqQvq
7liHKG7aVv7oPFx59GfFOmFnv5jVb2Ok1A774i2eWrRccFoZozrJSROWisD8zrSjC6mkHOlJRFsk
im9OUAT7vLXQv7rG/VAIn0cb7FAOigx2Y0HkSIekqcwF9keLohUL2sDo0Nt5NYN+yskMR0jr76w4
IoQp69bw5tyDixwTwMlHCbVgn3d5vJbMovdhmv1sc7GK/B5Kndutp3eZSwLjCV5Cg/2oBhYui4QW
Sm3GOuiwXR1BRI+4a9KSEGxXorWNmfUWzqaw7ZzQD/2Q2/MfEZFbnxXnGJ5oF6Ivk675xYEEaYDh
gtYBLRNNzWFMi9/83jA7Mv+IeJLA10arLXlhDJOr6jwTDVrR199UnU72rXwbPYeRvjaQy/RcwJmw
aDN5KVi0VyQAMeDPmRzmLZMapQm3flQV0vWZiLiN643ZnfEYNy269lIeUUncCz30O+T4v/uEsOnc
SpFtQKTZuV0NNB2P4hFbLGEKOV05BEdKe7SEckCEYuCI3WLBK1wQzp4RHFJx72FxpAFvJeu+iqGv
RBn6aSPZhQ2M1xaOy6wyGDpgCoqUQ9IiexfNfAErulR+84wN6xOFMsOljCGjHcc7Ohmodz31jkZ4
WImRv7Jp6cfq2f9RfKEGYE5eqvmo2mKT0YdKJK3vUFJJdrL8XQEvNSM/u8s6g9xTqzU2Zk+/NeqO
MuFX5jAdcxCqwiPnNJ/GsVvvOuNrDrGZS1qbCE5NULTDV+ZzdJqI+FsxwIhf2XN37ShvswLBYGI3
BsswXVI0Gxgpiw/hGS+GiSJ50BsrBmCOvqtft0b/Ayj21jBD6uSUzCllEf0U2uck1/FTWPSPwJrd
3Tw6ausIwDV91zg7hLOIQEb/CZU63qfKIBlE0/nIkMm8Tg4yiC4l7BAv4bgZsOnj07aIUtCiuEM4
AxMIo+UW0LgJrazUWxpGtyhT5GF2zcUC1rkdXZNRVepPt4wKmZudiaZM50tb0XpBfB+eQMkUwP3h
Jo6162zsMKf92xjWWoT0vBOGZmKuD5XsjhxmCoZtwbxpNJ39MiGJLtRpe+pb2M9oPu8crybH3its
SPPdWUYDe0KAsjE08hco7owF+ubFNCdrE8Q62fr9SMbuNPbo2GzucBsPbDvzvqmZlofbV0DDqonF
N2pJ5lYwkWqabDGMLaUUnWl98TSPiQvM4X7I0YTFzt1ch8PJRgylE5kB7QapZ0uiv3xiHowW01/I
0ZadvTmNQ7kXNQxZqhZjF1iM9tPBY0ee2zU8rAdp+uWSl00DuGnO0JiBDRLeNRKWRSatH+4JHt8b
OV6VEM8jM+y6PboJG7CkUTEiiF2rAIBDYgdYYgWUoidD1sYhwUVHkln8TLIR8VXV3Oy9qO7XAzy8
g+p6ttyMRpRnXdyI2QBjDPcq6Jpx6XcozcYLZGf49b177CBQbr1B0ShHLX2vyX0mxs/dGM0+jnMD
YSiJrmZL/qlhQHEkuT2/YGPbT8hCNi6clHUzEnf+TzhEVJzIGU67p3bmBkC3h7zSt+Z1nwORiePJ
xVjpLbIHTl2K8dUJt/qn3U7GprePzL1I1li++v2R0FNz8m2yms1lIq17evTRfAq6CRFRhYjChrZ5
qm3Q0xAEmE1xm5FH6LynGWfitOQw7CADUyxiB7NFSWcirvl+mZcgY+xLv1DaaJAd/W9yqxvWsD4m
NKxYrnZu0rSVdXVCj9AdItfAUGTBVEti2K0ypM/ZZeU5tYMatUUA66cRLTEhmc8+kLk9E4KFNBwb
09Zq2w9cycu8E8HE9y85luhWtA1iEXOQOI0dESwj8TLgPV5U4e2IBDNPsaFeooz0ubTLm1PgBjUm
dn1Jqynef38W18GFNEdjlyIHP02ya07fH9kKUM73R39fCkHJVcvwQG9IYU/gRf/no8mG7i5jnKGR
PBNVW52q8NFZhnJI7bNjz3rC+BMZLPqzdZniha1cWohgnLydJWraQPy6ZIsEe7R1jIui6oQ94J8X
Z2jJ/Pn7uRcn/jaOvB/jkjcj8oDAMlyf5SFaHvtR0rpVnGXYWxUKSFXiz14ybUSv+Nr3h3il5Jog
hBHYFvcbBCKrB4pKhgnfCpDZtP7+MHfhpUDRCjbflzULHNoRbodn6N+v318AEHObMRqtS3t8i5Ew
U2cu8T/LR39fnJCUI3z+1UkAR/ZsMLUzk/S17ffEAfTEiLrLy/enasq+zFo3279fympF7zXsqLMW
A8n3e+F+vy3f75W26fXZBPHZz3TI51PiKkE2o/BWwYyWERddcv5+0ctHOvjTdIQCJkMF69gUUBdi
zihV2fSnEcVMQLGDXsLvT39fQpUNJ5OIrV0Wzi9khhmnGmQW9q3lnpM8nw1KvNnoNIAlXggNY8bo
6a8c2bW5nocGMpD2DwZ1xykyzH9egr8flQRRrczZFqDy27d2EWJ+vwDQYbkMIMVTOLL2dbphVSdS
LG34Sz3Z3UVKxbTI5w5RoFaP6Lum3fd/7JeH3UFSvW6b0UYsBs9s1eV02VDRU5Av64S3LBHfss/v
jyzUD//IQMlXfZXBgBJruUbf1+L7QvUZjBGvXOZsaUF7MmXJaTxsfBKg3feV+T/uXz3AXWYoiyvi
Pze2H3LK6jHCdU25hOdyI4+sGihaJtIXFQVB8P2GsI//9/crHOseXAZDiyPHiX+/Bd9/5fffKySu
qr9/Oct2uQtUciymflP3imhptCAVAoNVMpbi4LfWg8WJ2BeYoVxbUXsvI1FzFm+a/KsAm9cWEu4O
EsqLUTIZTwOs4/Y8050K2i+TqxIgrRjzYcLQAsMpXwzQ5H2iPFEho7sJ1PfflzFUNJbgemkXMabI
O6i9GIdVdTB9sGCIAEipDRDEhVe09Hd2HN2Ux9nNSNjoBbQgRCIreLpHocVj1VZP4ALYMTvOYjOU
i4zi3SogG4bldeyvaVn+tnzr1YytfpUbGSe/Qf4ozNcUTT3wtfpn3Jc/bZ/2XOrwCFhFeqcS5q2V
GB9MtXZJYtgNY3GR8cCAFncNpYXzo9OcPBXVO+N0vet8Zinm7C5upu4wRBOlj98/p7Vdn2PVXltn
CA5xnrw01gQ8lULVFGT2mJn0j5bJ/hqbGHoCULMIJsg3Hm9hETynDtmkNCLOwYdBn2A7FQhmumB4
dDGZDVPQn7QQ11z9Hu2HYH6siZ7fRaSfoHzL4KqOHxxIaNoZxp3RxSgEIH6uYsFpne4vnYgCQh5c
AXoOBldMPaWxe1/mtynIPqNJzotRgwU0J5Ogo1gxJpPc6C67BNhX1owXD1AWHwN1DJejns1Q2QpI
vXSr9pb5BXXCiMpMFCCmhuLaVQ3ikbS/muNr5Pu4GmPvOlFktAqiJCUkU2e869TMG7+uXxBNby0H
CpCZUlcFmTzObVVsUKeK7Jd2+2ftBe89b8KcEDvWDcjfQs99Unl2CgrzsclRrDnAE2tiJjKbM3Wf
MpRLB/0gIpJwPXTKCvkUhBb52uHaH3sbAy865hjMAQr+L6UcACJOc+zsxF9NursVNY6yajeL8Yyb
Z88D/0dL+MMhCp1NjcqJcDfI5flWu9W66hIBUUj6oPUYCtamxhkHJmM62Okcr/GPf8x29piGk0ML
37vmuAuAv5eXhdzjlNOpLaYzjJMdGu941Yvxd9lZd0mhXmblP2VW+BZ6HQAPnqO5mt2juXRj6ya4
5RAgSjO/G7IBiY5Se+V1P6uqeOS3XMFOnJYYqGBfJhy8IBXsiG6fN5OJRzriNyjwFma+xIDBZYiH
25gLCkeSJQ8YlunX9J6/k4NCNdcj4RKuv3aK8CZH/XOeopPvIuyKGHSomPHIoLNja6Osw/IDFlch
1Wwh8Z3Rgct9ORtvqiRAILIqtoJjx6HHr7S/iwKPw23TA+jqWPyMbuvaIXHRM8uB10Hu83NSHzRu
6shgfIsgJomplXEln73SetYB0NOgYaKepAXsTTQlDpodfjxzL0aUa1X0w7nTetoESAEnF2uAFnC+
1QCQK4Bz2KXln7wB89B7NVBLtAN1H+LjtL5abG1kxvd3NSXWajYjGOo5htqO5E8I3c1mEKjaM/k4
Zcl07goiiGMGhtlIj6gAAW1mHglkvnFKh8a4mDbkYxP1ezyY6a3usPeEeKwRADDrYOZV9aitfcdC
wzj6yES9P1QW8dbp+gZqxs23Y4t94hUXzwPn4vliCXmpQnwyRFn8wQ1D0iQREnzLX6NLCM6szLdS
ptV2nsW587HXpHBLxgDacud8ilz52zmdCcPAF5aBORqJD5NOcHWZJI2EUa3EvAD6U3D5Kd+bqSuy
0qh8kXK66ZJubJE5/d4ks/ZEAQujg9lxF9EInMqLjgeOav5wYQ74GKbzh0c22NUmaRONFgzGNnfv
zRD1V24gBpMFc6C2PzBpiI9FQlugLRzIrsEf/PjjlmMI0jIDp1FKLPq6AHOXuPVPTcf6wrK2kSNX
k5iDP7Q9pp0awXOgtj6YUfTUsAadiFn7k8BVRyPI9lmor4QuClPaP0GKessoL4GZt9tYQNpOyMhB
DITmqjAvrWIg0+SfbDEXzUJG+hWB5aStdn3wxZber52RaWboipNVmMc0/cxcsk8HkIoYhdgbU2qy
TjjwyVHQQwFJSafhL6YN4go47UbGuM2HMJBVqDvC3ohPRbSpgvBm9R1uPoNVhqpWrhwTgHArALc2
s/HhdyhZ6ilw1qbXsR7IR5W5xZ1XDqg2Cg8OZAdNhZ9k5T46SvR/bVCjfxIDc22otUiQIiQyQrwr
4DPUmd3AqBrH6/ylAh75wgp3YYWvx7Fal6EmwpO2R9NF/3yN5eXUVMlbZTL5YZgeNu46IdqbebKe
HiI3InOuAHLvjLHJMAmdinDumbRheWkQYmc2ygFENbve9h51Wvu4gPCkNO7BcZqBSJbgIwldBDg1
G64oasalz2U2E36TMpCXFQta3PU31H9gyurDIJl/2cV4N8UMch3uajkPyFeG6SLIkGb7srtdcspg
MSImzs+SVQLfFa5hK2/ABlbxj4VT3WoBbpRhK7Yu4VqPMbd+bu2c3N+5SBkyJ3uuuqsuGd/2TBI2
eZeEOGNszkxkhozFTAfOA80atHsZGfI29ehbZxM85VCueiACkFTdEPC69yClfUuKqdvk4kdGf3ul
lyPj94sPYbbJyuhglfWzYGEbcDXCN/Jbm44XzaG6i6slWFfuU9KLJ5mx+SPWGqP6HA3CBJELVV53
MNSbYTwYTn5lm1tnSRfeydD1VvlYPqX9h2zPkd24JEyjUfbriIgOx3lR2Gf9ekrXLXTSMCIhmVmE
Okx5/zZb4wd109aK83czA3Sa5cEDpMcNYgJ7reQDPsJoq/3hc0zEkU7lxSigIxc+bLdI/HKh/Z3a
svY4KB/JCSfTvM2/OoGpqSn7VUtQqeukH7UtPmY6Hpu6hR42Co6aHXddEBgktwBJaKsIoRG5MGuu
CctwVoLXjKnesZRwOUHdGihXBzLjiEJyH52mAQrYFBgKHAhEIREp1YCLMW1287y0kobiFTM3lFRf
Y0hrmbMuICK0N+dpLL1T4ol73yLqpghSA9VH6G00EoX7Ns/ApCNF4DTAcLkngmtUWXNJPESeJpxy
Gip6J91fZd/DtzN/N3ULdYTrWNREgnWehb/ADH8NNTaaFPkLcgxS1PCp4RRDnhtssIRc/OYOgz+5
Cap6LnJfcb6aYENbjj61U07aU42F5fT9udnELa0mTl2vuUYeor77CIVMu9P3539fJJT4te2y0hul
fxonC62DNTgor0nLwR+vT6jF9Ul+n9kC7rdEpie1/KByLB+YiYww8UZ+wvKlvy/9MMzryIeQREB5
d0pHN9eHnvHzyUyvKX6cgFbGts5Dwn/9nEMmVOtT2ZZoHspgdtep7NlXKmbpFIiLCZCpA+45XvgF
LuTwlvvvr5sE2tliOsrCG3Ba4fkLOgrBGaPIZogrdRob3TFwYzLy/el/sXcmS24jabZ+l94jL+AY
fdEbEpxjnhTSBqYhAjPgmAF/+vuB2TdLlX2tynrfZlXIEKWQGCQI/MM53/G9HndZjduGYRmc53XI
kZgNMam4ftaooezEugvXc4V631/HI+56YHLz+6HozTTUQhO7tTb2ztrJ4xF6svqCSi0tXlxUNHt3
jqbz9dCoCkA+sh2ACMYxWhvnLOunc7Ierl/947HanB5wx7E28wnUqdYOPI6W8Sw9Qu7+/PU/Hqza
BHB4YR3NbOKt1f2uJTLuiNtvOOtZJdzdI5ZFrZuRxtX2/blYx1lNFRDg0WQZo7YMMsvAdsvI+D7P
8LuzIngepBVfOevh+tX6JxoR9Edb+k7YQWaAvPgQ2H52dvth5MQfsuBsCqAGmQfKnoJNnK9OebV+
NWakn/tsPscugJ2F1blEvyyNvd/m99fHspgr5/Ura3Ywmg5ELeBS+rBsewbI21BNGIl1JrbHOuXN
j+svrg87PXC1nHesNyvzfD20f331t19S8Ha7XEGfvj4/o55tTtnQ6viBzaG2/zxcH8ZQHmFaga2l
XXDGXpIfVJHdWVjCuB6sT/b6jHOKhK0Ppmir1ufoLBok33q4/vJ68Jo+C5v2KVfcicuCt4kwwOu/
/9uTWF8kL3B9TGvr87j+zsKJAOadT/iEZi8KXpymvZc4mrdA5mJ6rk2NZK+MaVa0j1E1TVoPwwWN
1+JjJpttfPnknbWkP+kSXSR0nAYsItPsLoJiKFwCFYPsez4XP6iBtoW9gGUWAK+tOv1w3eq17jlL
EN0SRWg1ZKSbA5seFFw65+Waq/pCmU8vYbA8HNOu3FkMKvb24lx6Ohogcu4hH/nrWiMJP01kuI4+
6AiDAwibC0PflkdObWq94t79wH/AFHwE9Blnq3XP9zdsSjlzR+CmPfEv/mg+G4aFONpr0+3/ikau
5LF/JxpBt/EvmWGXj6offubL77Qw689v+i/hSGD9IRHVCleuOo/fYWHyDxeGN0W47XqO49rWX9IR
W/5hOUJaJoIIzxOWKf+SjtjeHwhZpC1dmGR4D/9n0hEbINnvwhEnECbalQDKAbIES4i/ocJsz8YK
q6P4POHbqtZTLG+UFQ5gvABtRLeRjM+05e258J2XEiTmRgcEnZrzY2oU54xEtlPVMzuWLUU7KVP9
ppD1vJt7Zo1sN5BP2KUT9orhTLGSPHJID8ibdwyJitD0ADtFUNMxoEenqZk+WmA11qDR6fyfvwlm
fhfICMf87z8nr5RrBiZrCdhtAvra70i0mfGZm4vAQx2prW1NTsic5uUxuk5W13FhGtjcSGXsh3Id
r8YWj8V14LBO65C16gJ1Hx4ieEvaNdVBtVzl4J2ll6wF0OCRnyvt4UxEzCv8DAC6Q/1cGeYPJymd
h+uhKEmJ9eRM0r3EfOUh2gD8kBrlvvAV+JQqQ7vvjWW9xzs/XYyiPi1MhUHA4y9efFZd+AqIsO3Q
wAAm+E6sErrlnPA0nu/L9XJPSqmFMZo1RLls/3G172DKn5e89k/aePzHw9KH5KnLmIKqt0MQt/po
r7PQ6yFJAYxElqQQXtcg18O41gN2FD3OaW3tYaeyKLa8MtvXkf21PipoomOd5NvFYYB2vZfGS/Ne
m6ncZetNNRl4zXASR1jMTfOsjJhFtUeVXeeEEMMhdVcnuLvFnqx/Wisup68fixyCiJ4SfEhl8eQV
Y3RWdRmdHeIId25ec8Nff6l7U/52uD5mKBIRncU/qrJKDqndPczrn+o4/dY+GyNRYoQZCOJNXdiM
XwWoA9/iDxM+t8SnvPW30SCdM1xpXJnrV4vmxtV9Yac47nuLgBbPZbsZV6B3iuaoYozOIMsTdgCS
egS2dB9OBqv0IEXr59habqK++S5y1mDX+vNaiS629Wj2PKRNgQknHm6k54PITEYCsteD8tj62HGd
XkZgHBDgOipKNbxdH7oe4njmN0tt7KVrP2pznWsWA0bx60EFn9Y6ui8qtuSx803lxYgY7sZzOaka
c/bRzGAST9AAhA7OYDYb7ka0+pLacsCBZF/aur0pkBtsvVR8C7yvJhPd3cxMZvOP+lelsL2RsrzV
BsNINXnZqVcO9/OUpClFyE4FkqIdL9M6to9JemJusy63Okm8ZFbur7nlHb1PX2rvxGY6ucCY8PYs
gV7irLW3hVvQNT4gNkpJXcpvi6FMD43Ehz03wVFId0KLGR99uDsbDMf0Babkn6aelGjbcRAYfXFT
mEYLsbfBv9wicavIFXUGwDFRQMqiOyL0XEtie13lzSaltdUIpJqUOdcyFn8Zw1oIJJiZsGNN/ula
6GhIZGi4hnmXNNChAOMe+oTpRib5iJbjiqCuYSUBjwqGzNk7csbB0F3yBiKXUP1bm/bfPV0YbCSJ
rAlA4ATzthr88QL9ATx72jzHakHObrORAORrTNUrtPkgVMrUm2ut6VF0OmWwc+NJbrxCfbXxBe0F
qzm/cbtDFCftNjHsehvzEnEWSxzUFlc8q6neGIqV+zkv9GmMf+ID8s/NeijkExeO5ZQTagZ+o+6Q
5HJR5IbZHJ1y3EWN2xz0XD52/uCHcOPJwXSAi5TVCx4BtAFgVbd9TfhMvpLJ+3l2t67F3tRG3WJ0
9oKtXuDhjV8TRZk5s9f1+vwTmxGktAocQ2TscjF+ZLW5R2md7QOR3bA9TRhhyvfEJx7Csgj0jos3
up4anBzRdEvUhHA5bHzwCRiLlPQEkXnf+w5V9sDy6Jw0hmCgR2JRrDAT26+VKM56CYxDPzSwXokk
LInQXfxnJ66+RT0XX+B819McFN25SNvu4AUlqi/T28GG0pDlSahp0Z4xB2Yh27Xeu+FpnqUYd5nv
9JwPAzHGayrQkLCeJU5HMOyFkSzeIgKVj1wnnnz7rbOotEdg60yRWKdxQjxBcePPYkXXYmm2PJmd
ounc9YKtn4GoTbbDkRGDGUqWjqFuBvfOQhbmkG+LBmrloxXhzJszubl7TGlbwCQPOzBX3raSRIW1
i4Ac2OJbR8d5qeynYnZA4XkmEEL7K06ujOkd8KMPb0kIlDGsMO4AIbZzc5JWBWHZVdulHHBu9oMi
AXYEosV32Evv31k2NDo7RWsX5STjibYlZ89EnSgstUc1g6YTgvjBXOSPOasx5ubRo47bAQ2eSecP
61358cVGP9oIGCWZB7d63QQiVqiO6JKO7bKferUcsxL1uCXJBYmKPIR/+UXAkANeQ5KWvQAXTilf
8Pj+8AnKWt3fhHjjLd+VRka0GHlc9LPEhcQKdce07AISWld5jAUiSN/OAD+2ORTo0G3Czh4Z4yvI
HdqAheNqRLM9jvNYKkLQZbNyKQlH1SVPYzFefRRPG10ZxqPXrb+/YnhKcRZkVwVGERrezyiK+a9C
htgJ9H8Q4TdWD2fLH9G1+43aDfkqwXBFhy2P6xYqvTWl5WtqUplNTzMf5o1X45xNguhh8kTz7Kni
FvbArmfejoTFWQ1kxn69lO3tvgag6JWvZMN3Iv/iSbrl3KPnSoVL4E/bPugaXmednxM9mkSrx7ca
/d/kWysqe3g0zbY4GAPYp2H85vbYzQrWVrGT451JOS0tJ0fF1VvFVq2w2LhFkjUAdux5+1Wa2bu0
94Z9wyDfMVlUNEuX3zRUbF+K+t5NwIzir5nA2jQV+61OQ1hAT5IzfkJ5/V5IgkEcRKP04rZzEAu9
sh/47xmw6l00TBY6P896WLpCPJTJdHDq6B0Pd3BQanohEAF/+eh8FogZ6iXtbmhL95mkIqOmWe32
XoLEzl1Ccui9U6bKOOw+mb+wAIBwkeFC7APXImzc3lUVu0D0/vX3urPxgPQj0fReJsnwZufi5hEC
ngK7JKkTsPIjBAxx3N/4suEW8uIIEs88Vd5Yc3MbsBVGz9VI0FynYLJwrZIR2pFZ9W0xb50pWN6C
ujwFMwYDoJFh63Wcp3A62Lf4Fx+RDPOOX12gtiXB3e+OO6KGyunFnfq2L1A1VUZXMU0O6jPJAAtp
oon33d+0WNx9HR9r4Zwrsdr8c2AlA+o85RMdTfkH5wrtSOlyMFRb3voIkXt2Y235I5BBgpGrQBr+
izf9ubbHx9zF8i2L8sEhqrsoSkLMBXZ/8NirNPu1u9Z5MW6tAqvpUvV8FJYfetQ5jMjkULmQWtcI
79h59LW415VvrcwyqGa5gbEW82UcVcda26ju5oyGgTgWv4IqgrLkY1Y7q4m9Rz0HXjhU4tbAPAG3
r93XPRutPpF7EQ3f5iKglsrfl0JhgcRZ33fTNnFsRDb9vucph0hjGZKX3YNVE+8kptgNi2BAEazM
4RAZp2rA7lKnAoURiEV2a8g2RVt/6ZdfSzWwK4aFvmBsPYwVgsxsaF6FmN/m2X+vVPRM2otg/Tn+
6BkW7aEHtkc5v6nKP/izE2AQjQ7IHhnXD8mWrcbWb08g/eQ2tSu1ERjX7A5PjZ3jXJ4cF4doYmHO
YzWCQwzrCiAkBvU9+SBw9XiX91VQVPtcd2HcyFXZTXK3211sWFVNo+583PwYvDAyWrHeIeu5cSqg
cnMl4NYzVCXG4KMevk+deOV+c7AlMwrPHT7VmswJNB/g7kRIjtbtiZrz0x+KaR+X6Lonth+GJ29l
HV+M/FFTZj9hQqAsBONZpfrJghyQtXCmPZPEw8T9qauvakAhmkaUQWw3OA+nm9hVT0lGyAXZq2Bd
EMxhzDEFgCoTtlhDtEJNEhfazUCfqjX+a4naTdKXuAzQwmyYbi4kqJ1GS1+476vHiExq90TQLOhD
Zf+YrPyp9WyicgqbTs7F7bbgpHVz70H0zrSbpobrcAONIaF+YqzL/ig+kY/QHLUnoff4uO1IipkP
jRqAv7n1ADt0ZUOySO6hrom8kZuFcEVsZphLbdOqwzQed94oG7SzJF/PJoVkHGSvTVE/2u40nVrr
Ycqpx1t+Zhc76sGp/DuikkiDrN2LocQvTepUFDOhRDg3nGfY2JGXJge/kzYUuR1BwjrEpm7tVNK9
+3V8P2ec+4BiGtQLuzbhh55LAu5qroW9qQvUwvKbYxNR2MVbdFWC+Zck+BfC7ty8gRFmm+4a7Htj
lys5owHumB+kEi62zGEPYj0f8DtXqre20sT0XEmDrGiz3c/NEhwM2ZZ77RewRlvnJW/Wl5RroRek
5OPic5cze/OqY/qfr3KVyruHwAK5FP51OHTgrQakrPPQrqALQdbsCC7LEvf4/ynbcuvSGO5r4dm3
Zhv8jOLp0WcrRqQ8VwmnQOud5z8zy3fDMXW/kjDFmZMgc5H1so3BbZ8r6l30KinMteOACI68vW2j
CBcqCF/c05uxFXHGOy6OhAOiOLGCMEj7u6KCzmswXzTmz2FJsYOw14mF9SZR6SN9OA/J9FP1hUJu
e5S2A0t0ciNIFvF21wNkZ+G0FiXsEDeQ4n6iG7+RpfxZI3wm7MMDTlvHYT2chlX8hLkSsz+XP2HZ
F3/ITlb9ORXd8mIY1BxMksO0O9lgenZl6aFeKGqsuu60y73lwWBvzATA3VkdCrPEtRtQ66Rezdrd
BFzflwEImYrg+LVD6mzaCM1AmqVEpqcZ3DcknJFcjcuujbItp4S/As5AcgNQB8/U95jxxplpKbry
R/Spr1Ahsb0BT+ty9muV+rC94UPQizhlK3ZQT/3l2zh34EUznw/99K0YgueUfJ2RgFKRoZBti3U7
VJMEZXjffCp4c0JSXs3EFAJkfS86IK8OjUNBNKfTNs/8xZRNuHt2XZC/m920UzneBdJs5tAMKPJw
3Sb7vidfpe6/psVUncp4OVuLISBeEQLpcK0y4xsPwyjrwWUVaseEVIJByCY2muRthCoBC5Vl0N1N
G3Nmg0PT4epujDSXgLvJoooJZjepsF2pxg3e/SysZ9ArrMpeTCgSe+TUu8TKXCbSaMGKSN+t/y9P
hUwlWWLkXyeVyve9+5UJIqfrnG77RRF2T0GyDBqiY/IOSpP7q1FDn2mCDWagQhXkjc8wQigj1Iay
YCBQhj2/Kn0+/usLmSvxJbgZlebF8D0UPtA4XQG92sxBsLndzCUA6pMhxTdH5ywcc9RZUw0ZFXXH
unX6LJL8WaV7DKkfBrOAZmacjrA1Ii/AfXBNSYLM2Acbz9XeRrDGp7Z/y2ofjWz0Km32+bMMXrCe
w5JsI+T/NZyNhhvZHMHboy3a8gmHWhT8YvWL1vFJjjgsM3YfS025MRH9ZZINQhXaRTAA0Ps5BSjU
/mgKWCcdg0dujj9TK2XzL9Y0Hh/VVJcLevk1DhHwP8pWXrdoMvmwESZM6i20v8VZmLs1dOQKSMPc
eKj6BztFrmH728lNYvT5cqcQk6GSUj+k4Ac2kvQJjEOGcoUZvlTZJYng6S1E8WBM4IaUvanYeSM9
Nj/MsrlRk/FzmmDxR/23FB1eqvwjUoDb1sVStNxyDRkH49m1yBwyUwL84nvlIeAs+2wTjZI/Nh3F
EN21c8TAbtpHKGa/gfUiplHny/RJaZEYzRMLKxw27swSsdGkU80meTkBcUsG+dfy0sJFWVZIAVX+
6wwHt3PQKATcKLnrkUzm8d61sV2EPRdRcHYs9OgEgI2n26BG4z9Fn9RV410ll6emj+JjkUf5ucTn
2xgomdvu2Mn6RjhU80U9zkdp6VdUo89Rl973gWOGiZd8YPg6eDV6YDCRT27RvDmJ85h1W9sd3mrX
ue9Mj7wkZDPUFP5cXBw/fwbIgSuLqj8pxVPZQm2D0VWVZKjgeLhIJKmt3pZkcEHUiL5GdDcgyhlV
zRcXu2Oa9B9WO9G1mIh17fI01MORXK17c/2s2YDp2uoL+cL9VkMsd8f+p64NEo4sxAJ05Q/90Knd
KPuXthKvkfUMBR0fSm18dv1yG+AH41wcnC1nzxwWJWobwFc/iREg7p7UoRHDv9UaoMtMltwdIApR
2j8o2LZTijpo6OL3xktPGCl9mmgWRT0hg90Qepn3Kcb8bk162yiL1G1bPkR0nOvq3KucT8Mon+v1
Zzam/hWCabjGLgUBYnnkmgR3805t/QztCjjUdXl5K+TGmglXYNv+y3LmU8GrSBTyLUR6AYxLnXLK
1G3VBgQLV5KwHXOOyXjw9uQnTvt5TYdnvk8HAv+D4HqNTWFJGSFmAREEVJIoQjautWDPAPWT5L1x
ig35nNIr2I3JXTp7g8uhjwUlB+x0i6YjGrdA8wco6RquNX4IrHvmfVypLb5CD8UD0R89WoUgXbaz
iLd+Qckc5FjS55K1XTT0HVAv62u9QFMaVd4ccggg2D+TYypypulmd4nW5GxKbEaYGvo7Yq/NOOS7
oHYrJpL05l4ZtIwIMqpXk57ubnKat3xvqRSGR2+JvZk6b4FLRWOMpredVXEHfR+njqF/FAoULbrO
fJOCqtxYtBL7YFTEnCCplTr/AkAqgNfx1EQFKpwyKZ5n3ATz7OGhMJBQM306NnX9re7LVwQK9T5Z
6l8Ote7WeCw8ULMKSdNStSnaznG+CZL2V5/EEuizYx3qZQbKZuf+bUSRT62lv8+lnE9RVjh3juZE
aILlodSOvsgpBtokslsFGaJvsf2IhXsIV9CyD+6TJKfFgDWw8W3TP7DnT3eFTUxypKEit8cC1Mld
qntmaZa9SQafcEdMHOaEu3XI1cEqPu0EfSkwCbIJFgaVWI1zfm6boW0/8mPOGfU042apHZD8Na5f
Ml60U2BawEOzKcfsYTEk+THx/DKhWA9rC9wg0/FdxP6DJNYFUFjF96lpIi8bsaz2RoW/R85hGbjP
UpTJJSX9DHfNWYHNulAlc/laBgysfvsjLedfirEMW2T37KvioahYio56VHsVme7Bx5W4izL/R+s2
yG/AKVeBfefHw4+Z2c+lwba7ZS/W7ecJ4hBQDeCD48Dl3s42QdtlAJCyrSdmroJ19x3TS7QZYZJt
aRzRuwXlBwEfKHltplIioCNwosDdGqp47AzLIZSM+Rzj632eWVC0OHv7uVBPE3k9GwyEp3QE10aQ
w1sEPv4cqPl7nzXNTVsF1L0xejRndssQcOTGNkyTEK/ltGBBc2LSuglEtXsBEUwkGA1xTG/sbEQV
uNj3KWClQyUIKXEtfz4OazYVSkvMghh9ssxZnkjuNEYw4Zmphse0WqN6xInbBExz85RUjgs07hPC
G3IzGf2amkwdslqzzECkkFrGjW+O6cUP3kExRiQeUOL7RqNvh859nYRd30t1V9mwIWic97I8mCbr
hDLOR8hqrJpQVyIQGVs+ofdNUPTnqCCilMXpDaPZFbECQa8zm1/+sDzFS/aE3vq21947riHYW8N7
bszuoZl4R316UKzcGMrSj6YvnUclhlfaZaDEweeoWVDOmbNxVYojgpZ+RpqF52eoUYah3TT08OTU
8QOjo+nApXDjGn3wXI1GtHd18EKyZ0LGYD09dlP6AQL8CDvOQKfELR5W0BtsWgZefCSxDH2vcqw5
67YwTKfZ3aWmfIdX+WKhx7gnlgQxFiCTwV7i9zii4zBz51GvSSB0dSNLMGQIUZp+UWwJ9vHyJdb5
pY8Zomrlfx0sGx1gEiYIyqntgNVPg2vfUkEMAbVhXAFXTAnszdBH0QMBh7UQoYsAHdA43WDG9hlf
ZsZWBROhq1F39vM82bUCWSbqrdt5Wo4uQUy7AEcNgScaYLUfBaFV6mOdE+PeN3HYFtPdJDSfyebO
PRtIfGBjNiiekZxthO/fqNuctcRTB28EcjEV89pNJvkc6lg54PJ8wJRJ9+EYPM8E6Ek9gvXyTOcW
gZkTjoH+WXZwQYYAjHNUX5CjvqPFBPBL4syAXas2SIlo7A4g4+A9uLCcWC4h2RcW+eW+ZRkYXqnK
EwzDiD51XLsbn+Ch0ow+o9oqdz47O2twFuZ1+R1g/580VwnZ6rj/Pfl9VrgXhKoFo0QUtDG6J7/9
KKYxC8FKIrcXEvCM4fh3Lp6L0nZu0HY+5TkNXr5AluGjdx/I4Vs8Z4h68OstRvClKUdIsFNyk7Pt
JoqBbSeYvD18HEjYTcveA56W0ZtAutv6Pqdt3jVddAgSwlPtvtiMdr+cFLk2mxE/PW/e/OK73/JE
36WlU+xZvw1ny0U7xK2EELBm78tFrDB37xiXrKVt/BfGDFWy16oKCWV6Hoz0TQ3TUTqLs2GwWITj
GmddMp7JhnVurwMcjV3i7POIdb03V3n4tWZU/SUZHb67G3atiew7Hcr4rjTVdOl7omBa8oKTCZaZ
mgj+yOubcrXc6rTuTtgQrFCk09MEUv6UvyAN1LsMdbk32RDtOEn2PXk3XKgM8bhkMHAW8C3Qf464
1ETYrFAX8JEHIUw2N2b6k7JBh32Qkv7p2495E3Vk9Wb2hoQUfVT4nTeZXz7lBr7oyEWRjdB4dclC
UG3r/FeMZhSXgfHUF73P6+LHD35eTDsU7gwbMxTWxSPwUe9ep0oQMuA/uSV3A5nqO4eGkIv2sB0d
3z87vvhZTSt/dw4IshQiBkN53w6fEbX5oxaVvOsMuA521PO0gX3nZrWFqczp9lj787M9YjrvI8Zy
U2x394Np/SgXsn1SaOPdMA5bKv4bwsIY8xV9ctuAOccPHprO1Ly1pP6iMxWHqbLwpRBIL/ybYiSE
bZAfefJ98sFwmHyalAMvLwau7tfOMV4hFoM1OYdFVC1oKuywQQaw3gIeAgpThn2dBaHjoAEOIKsN
XzKtPqt2oETuga629ldJTvovmyR5t9wNS7sSlvwMbuFw8LXVHCDBbkjpLC4azCD+12SvXZ+mKKL0
hsnNK0UiO5eLEgXN1tCmF441Cqc2NTbFND3VEZeffiarzSWIZ+nQSWDy/uEv2E77kYRHlelbkskY
wy8y36fLeEOySrLPsCANQ45PhMaB9QYJt0tsnAo1jBcr14dhcMF1ze9t1XUnk9oIC3i6IxzSvMlL
pLJlyVwPF3QcwkvvLxNsKFpS7D/+YnxjZOyc4ag9elNOjtukf1BtkDzXfi8GDyEwxveoRwobmyni
sgIDvZidQ04+VegsVvkIlRyJVo+eo2vTnZoy/85jXB4t3PCy0S7u50jjTRj7Q+NAaPSO7NZ+Zm1f
7/wWNHEWGYzEaD+sCHuMDIja6ZwTQma2DV4GbKkqntJOPyCmHO8x1xP04PN2Zo3+wbry1kfQ+KF9
80SPx80sJp6Hn4ICp3taluQGC2WoXNf/kXWIAIYgP3lmHd+hluTeh4eNlpG8uNzem4yKbrlrbNi1
9feeR/S0tvhI581tC+3QIcLY68wAYCwww1IM9YNIGJ344Px2sG9XVzc8P5S7/FGm2oTilMx5utCw
qq8yq+5BfYC2EBiKe7LUZit/9s0zyvji5nog8be8cX0CtJkah4niXOjQcFDEdmwl8yJ0JBMCbBzD
ua1p5tMSEOfQBWAbfMxAhT/ufeV9S3GebQgYth+ganLVZK+IaoBNRNeYl3523+O+usgiASmRxPeV
m5VfymJNGWT5XnkpIXm9i45k3XRa7Ksw/4nXvD/by33LivAsAwquRQY5V+Zu5m+uq8vgeRuZNi82
OKldp6QRMqkrB3kmKsOmoReHxvXs7TTWPSAMY4v6xAegls8PuUDvPPfYieoZbFRBxHtnYN2zp11D
GUgR9zFXmr0lc8wJFfjOlmwPPIAjkDjceqcsHe2ShQJlZcI51nRBl0JYa1UeoCBkd7ERPKHFZmqt
R4MyWTK4I0AGUlaPumcep326bg5r/GcKAPPgiRMBdM3d9WD62S7FFTC6dnpyFJjL2k7Mg0LWTCfa
gm+TWUsAHmP7ZawOJlL5bZOQvlUF0d1gdjYOqkHcJOiT4arTqoO92FZIczeBr0/ateWNXdIKVFX7
gINoLZbPtUftNPdsQJaYoKpK7C30BASTXPA+v8WN696IJI0PbNoxP0FqDVwHZXqh8CIE8QLlQ4pQ
TNmXmsXmUhBP2YziZp65MNWqORlvmYN2QxmEATN3no5px81dAE7dKz0mh8Ka2byp6CGeqbzjaURC
L0f9ZEMI3lravomH3IceoX8GhCwI503ZlLXEhJuVQkjqDeVN1gdQdHh/yOICUVyWZyf1H2J6hFYE
zU7aJKwbTWEc3Vl92nn6y2/MYN/gEd4pvwX7nwLmgQvJR0CD19WcTbVwfxSlRGiD43VTIT8zDf+m
a5GiVDGYodzD3ZQyXerlLVnV8XPG4jHDFUBZzJWxeAUlNN0h/hJYoIQb37MJoaOrghO9P3cZLvys
YaE8xGtC2DosrJd97RMvTkrQUQne9I5uAcgBC7W05VuGmAya2dv3On4YWJAxvls649A1yAMrbJbc
xe7ayYOBSR5hrAW+TG4JgzkmYZswQ1F961DUhYVNnIOx+AXuoJlnCrZBlAtkpYplNeWBwWZ339ZP
cRrpvUxT52hiBQyNpfrqBS+2xWrIJAemxqywiSqmG8zVCRtz7ar8VhaCbpsZkOyXJ1p+aOIZ2xji
6wnAicRW4Zd+8klOzLJuDURBE51NvGbCPU+1ZBTPOoIeGSlybi73OinkJise666iU5qTc4Kc7yAd
mwn31I1sQWl6PfR+ABw1CLFtkZlLaBX9Vy+Hd05qdhgNqXHfYFffRC7XXV0yNjMDD0qISl5GD6dS
oPQjpL10ZxPudqpq7ACD21G6aXkBvhgd15H3rAg0S3vnl1zo7QtZHceptg5Ebp4Rqy2EylhvuZUV
exr45SzXw/UrZ4U2kNDWonI0RzxZEQtTa+7CfCUMXA9XNQbShBE6jTmzhE7QGLV2hr2bdACoCasD
vE1rCtaEfgp1WEVaEFpwrCTrb11//3ro5iYG2xq88tRZ+Wa8o2fI9Yw+re4hWX91fShmHN2MxMxk
q7QtdRAOrd56p9AsqbhmrI7bfk/VudO1JOojWW31HNAUIgDJXJM+zKbjW40UV1/F9fCGiQXGapWZ
58rIXvx2wHA2egAv1ock/On/1VIjgk775d9pqaUI4NL9Jdz9b/nLmBrTLv3+z9HL1p/f9f/E1MEf
AXplyUflT24eOt+JYI3//A9Q83+YyJn5H7pp60+ldYXKNPnP/7DtP1D8ClN6AZw+Cb7qLzm14C+U
SNZg9wmJ2lpa/yMS3991xgjObEfYjuX66LN9evR/1hmnSzsNNef6qXJH2pCkk4egXV4a4rCYa8G6
Ex6BjAlX+6XFfDmXE+YqFBxAq8yEcUmSi/3ic9eRHu5xFCmHqrmd+8F9bKPylQ8qRdtkhTViLPa3
/WqPDALQfY1NCZWcSotdjkPlyNj77In2K+Fr5R5W27gFX9OEQ8uytf0S3HdJkx/8tsP5VvaUuu+F
l+p9ldkjwkOSYkcETkC3WJFF/o2WoFln8ucCkgnCvMFMHgzmIahq0lNankRTfm8KZzh6TvvSNl1P
mcjPWps4iUaHwRVg60PMJIrxAEOEyhg+etwKpwHNVcENeucPZDYqAwJFid8doMB3VfIXtAqcfLOU
e4QVNZCnZr5YQctC/KxkMN23S3dktU6aLVOQXTpyYfBm9DBfE6tV4NmNeEsglsE+Q9j7fPV2YO/y
tpNFLmZMbyQdD+q9xSykYoK8ofzRxwElN+FXHRch59uSu/bxtzP6/8dq/JsQnRPEcZCgu5wlnHMM
sP75BMmWoB3rUakT2IgXs4dkej0UQceCzsNTFy8DAotiuDcHnpQDLkin/n+9mP/6uWAi+F37f30q
0jZtxwFDSfTk3zTxgnheFGS5Ok1GS7esqq+4dJz2CB7iIRblqyGrD1i3/+4V+Burcv1nfUR+fmBh
O7CE/bdXQOPl013iFSesycxMAEtwYq+9TALuvO9Fe1gMYPsZms+NahuWrN1UHUAGnvkxPHJH9Nu/
fh0ERov/S9h57ciNbFn0h4YAI4L2Nb0t76QXoqSS6G3Qf/0sli5wu2sG3S8JlUsxmUlGnHP2Xvvr
iXAt3zWXkG3uBSZ4z7+aAxJT6iEvdHa0Ik4E+mGL6GesPdPQ7keyjlZGh1TeoYW9dZL0PBTZjAYV
mdySWTYqQEiobn/1YwXEmdSGvV9m+8+ncgJk0kpKJA/J4z8ftFoO6i/Iz8/TaGMB8SzhWQ45fn8/
6JArIGb3xEH7zbyL9QQv1kMy3xtIvBJHMPcFCqyG+psj6CfVIddhHDBwAyFa0ur7qB1I+gq7wKoz
ynuHQhmh8XMWqC3cF7bvmKhp7q6zOvnRlhXSCKnTU49jgqV1+gFS5oYWCidCxh9w5FsMAeDt7Eg+
sHNtiabwn/7lFS8fjC+vGPAgr5TJhG9BYv37Kx5ToCB5aoL6bIGTGuz/mjqmdhmeI2+WF+VDWi4Q
zJjSSgg8n801dqhglc2kU1dL9V4pCti+z+nv0W4yG5uCRmGDB/woR/+pZzZHeX0DHA+tTsVNwK+Q
tRZZ8O5XgoZUV6cnOyXDtbC797oc50NjMB4ozWJbBy4x1BZiquDfrhcWpy8v2zZNz3Ut0/V5dL9c
L5nQLhpbhZy+8Z9Kvxs45fNtE2Q/4EB2+/p3gRu/kMIgFXNC8VUSO9xsXR2yCdZIihFAtAwI1zmN
wZt/eUv+v2MTwpY4iDwAt1/tQ03tZ6ptkPrX08FsUvc0Z+VbyZRkU2vnCWAm/DrD3n4uB7BAbapR
NB0hFY8iCX499EvYFpd5J79rF+TnPKVbcCf3fCyhLfS1ty5bXHhibn7blumtCvk0+9PJLs5Awe/q
UDQHQxIQUiIqI/s2v9NISTZGGCM8rPITkpbvsRU4139+2eL/3sJsVBNC+MJxfJeW9N8/ifR4hzh0
KoKKHQCcdFTuLD37cAVaGK8zmAlSvK2CtLOWCoNM0c08IWQSdfSQ5BZpelDoVv9ySF/WFaK1OQx2
oyZbGVuYC2z4r/cwKzYG0Ud+fIwCn2vVnG/NyLH2TV4cC7xbx6j10kPYm2fpewR6uM1N7NJd0Ln4
tyNZLsO/XKafR2ILZgkWcZj4/r98XhPGrgZBAfGxjQOADR86wku2+Fp2cTIMa9BtNMij8DTTfKSA
3JRlVB1a0lxO0wB+RrXuc+ZJOhVocXa2tLclkIB/PltqsbX9n2NUDlxmVj7uJsvZ/Pn+EBfhwlf+
n87JkOmXI7cSbd/4+Nzxw6f0jMoXQ3r6O6K9OTTzswv69FBFP9x+hjk8SPPGjvMbNpQf+GlJuq8g
V/ikwQnEKs0A5cDL76SRhRuCkwi29a1i6815D6/OeO46AnnKSWoIt+z2PMhShlv969n/siwsZ1/4
Hmu6cMBRm1+vyH4SaVxjzSK1mZiHukVlWffTOSbwYdNq8IkKTnohmSW0QHdQnAFEDNREA1eXNBZd
POQFQOfE+Jdrxv6y21gOTLLKOo7yqNNN78sHtKdoLucAUPNAfrjb0pfUSZmw1k9Ptom4ZkzwfcTp
/OAFikQPmGsMpmJAKggKJa2SGW/eqmGmS0whelwbvmdZKfdoyUkc5kzvZvr4ZDxmZFrkDD56HHZ9
7JEYh7of9lT3pJY2TTcnxnuZV5T9vWaA3X6MqQU0dRbdGq7PZcBbPZR2ft/B69hNJQ0rhGS04STE
Gr8cmkvktR8BZqtz2nU3hUxpuPe8j20Kj6Nq34HHEbJ74lSjfI+yg58x+/dDf28Q7kZDHU1CEMPP
CziQ+3/+WLv/z00A5RXlkUuF5JvOFzcn29VggBNjHCy2H4cBXl9Wg7CeZ1541tnOncr7+8CHdeIF
PUkHTFp32AtJYxCIdEVIemuTkdGWjvYRrPnGjnKG9XB9p76sjk1Z/CqVVe/QxLwGma8PXM/eOvTh
qki2mdg4ByKHW4vmURr4tKmqWwhq1rcqeML0h2xfXrDiZ0Rj+W9JGDmMiSSUliIIjhPBUKdZW2w7
QLRl0C7YOy33h/EMLA+Gx/B70C7Ii8FusRzgdnJM9FMD2gvJtfweabouMNXwPFAvKGCaofbDAzkv
NYodGjth0DBGrNuD8OCYVI7Rbwb0r3bIkKkAy8wRk4/XQK0ySqJu55HZu+3/Kf3/AOXv/txg/mpE
FV/WSy4Cz+Tzb1K5sVd1vr5Bpl+0pc44S1jCwR8X+jYFEE5ztaNPDBw2sdttOdADqT1muVjIn5yM
HrvrlfeRTQ5b5krmHWW2VilEZaYX7fafP0Kfd+e/3xk9k3Wc/Yb0ePxaFMSG5ENkaHq4y164HvrH
PCC8qzRZ2xEckXkBzg6U0W4IynkHXpSIk7r8PsVsk91JEYODBt2aXcb/MwXYvxwd/YIv923PdF1P
UjrYuKAXb/Zf79uTp21tjQhVPfIv9jEj9XXYISZN3HRHpnm4RtU3nQ0Sv85FHitGZod8TuTqz6IX
MbX+5wNSfyr6LydMoZSBukQpxaF92ZWS6oTRC6bbYVSEItuKSJN8XJgJ3rHoC+ONH+0QhRcXUPfR
Pq9++Zms3lX5jQYi6cJKNT87+ookfuSHAXbX2Sp/sZ3pzoSsF+jinWwXxeoOsNS4HaLa22Fs47oG
W4rcDOFfT6e7wxfVR+22h6B117igqpF8V0feymsy6o+yKpOrk5TVQbcwhiUzbR1ipHU5k7soJLBi
9nu1Bxvwo0mi6DLaqEPSsgEonbALtn3npBL3rmOHcYqIHTv0zNO05f00wRuBtrCairDh0T/URXju
Mp4KJTBJd2gyV4kZPvjO7B0Zew8IPhaNWpDHpyoJSFUjsHkf9fo3bzfRuEy/dhh7PlQD5SXLYKP3
OQO1ReZWYEk6mMoEW+SRzBrGYuNGVvIkvW+c7OhKmuMDiSHBzh1QXIZtmhJC1UkWOU8g+sfyG2Th
AE8v24E0I7W5aDYxzGG58WTVnFlQvwNTmO/ViBTJpSVhzxPIrCGy4YbSuUBzQo45yVGuMMZzDMpo
NSz4LcqmAm6J9S2n581eD148yYDEbjlXLCkER6FyXdWsvjA4HVYsQJrQy4NoXzaB8zZL5oJy30T9
dGxz+Rvnt3zosuTdnaeBPtBk7D0czMw6ljXE8faMyK3NGzfBm1wY/hVh8VEPbXCTLVP6tqAVm4wD
76TX76SfSHQToHWaiCS3ilw3bPmk0Vo0Re8qmWNMsMC/StRlVDdy30qu6rnojONsJbDAiCKA4ea+
hIKx7FQVN3oYkfo4CnmuyTgWUcE3r52zdRIW5SfTaeMM3s/IQhiHGzK90ANaDKYZklN66U+UzSBA
GYnwlxPOcaP0dgHo23VUlO3RaYaPwUVnFRqOQBxS4UXG/7vRKCBpXlwtm8Tl2EV6OOLb96fh2Zox
erCpCjfO3G36WrQrTdW87TFMIm1wzpYPiz0eNIZF7e6l1VxJAo4QpQDQlAlBjwRPbIRoU8Q2DOWs
Kh8PTmzdS9UvHPaRfWrHLGgu8V4lIxq1LMhDSHL13dwt/4XjXtysNO/NWpyjnrKxZWD2ueluigB3
GUE5tSCGwnMwO6Zk1FHiyGMJd3ATNGIbGoiRqsZmj+h2ctu4aoRFlWJ0t7LXQBRMB0mVWqe9H99l
GVPUWbN8Ke+lZPx135BMDwsZ3lZQmv3VF5N4gR28BIk9SyMcX+Qy9LI0mibJhgkRc0S6aB/KXeno
fRqEwQXpB/WYh+ZT1dS142NfTM6VPRDZhQGiWXvGMGDdQnsOr2b+szcx/cxWYG9GYiRJSOagY+3f
gkvzFgBKttKIbtYOVfIuVTOk+YhwLz/CfFRhlVFReCOnnw5CgAkFyDXtZ6IZk5J8PYtxnpEU9sXE
t08xKMJ9PPdPFl65CLfKpR8xLJkGS7lvopfTzEvwqF56MV4DZ2i3kiyEe4PsP7G8cGxqw170XrO1
km588ao2Re43P6dCXtg/AvHOi+bWkxxcyqjoNWrnF6QHPno1X1xnr2aIQ+o9Dgl7nw+zellYcxCR
ov7cK6pcVsM4Ao3KZbWrtF1cHAWX3Y1T67WQobNRKinOk0SgWBra/FYTVbJK8BZpBJF7SnfOk0d/
QjCxislz3ApBvqQYvZ/loHpmdBb29aRFJei4Dw0cikfHwC/STIk8Czv5DoODiSaXK1vJm8mNt2w0
KP3r+c1quPXUQMgx2tGaCH7lPV0DqsYPWdZ6V9uqOypt9LcYYjmFuX/fp+D0PBdpKWU2FU4RHghE
EJtisvCUFgfbjZ7yYWxuzbJsNxZuNOpxPFPpcHWDW97K7CgGjLU+1m74dNURVwfiXKNXN7RJ3gQb
mdxu9WmI4uiaF9kZGMB+zup7O+IaLBvF8Nu3R+71uieSWutTNqCkjLs90cnvJEa+tOi4r2lSyQ0g
6nqHfOUUpwkaaXu6+XzWUeNONGPivNJxaLY4P6KdJb5bY8O9arBB82QmblE4vX1hVtdZI3/+RJJg
74KLm58q6Z9wFvARx5+y8sjQwPNwnpOkucfHVK48DfJDBAJ/eP/Y5A5h0qEiJsFvnN0kEtRspYMc
sRG3Ee1wlzjjNVOK7ASJfoYL2RD/4pfmIcQ8gN9k2BpDxvbbweeSOdl5ioEV2TRdg9LC/1DU03Uo
m2eQIOyhVf+Wde9tTvOGigWkupfejBHKqoQ0r0MMU2XIbUKkmiWvl1suUqUE/wixfmVjXwrHSS5D
lDds1waGqopRPpYYVjUWwTov1WPESNkSZ8PHG2rWzTExyu1Q5N5F99BOlHuw6kXKN2dHoFhvs++K
S+SaJWy8EwEG9ZZQghk+A2t05ZctZWTXEvqdnivvyY+oHvypPeWGBswZs9yapkOsZeKRq9OO7rav
epRpedecTWfRPALWDSIpVsVUqQO2pXA1pK5AWe094wFF+BkVV9+KTnNOk6tLqg6rIEaPNJjO80CU
iQHszoTaRxVuO9Qx3bp0wvGWMBIfFxau/h4NP/zQdDYeMquJSOlghgKAlABviKKV26enRtvIYscZ
K18yHy1QNnuXGc6KaUq083ICbYU5VEeUDC9ePHwfjNcxd4CWxjhpOoKWvcB+TJeBB/fxI1cBcaM+
O0O7CZ6rgWgJoJmue9BIP9YytMRF5lvPix/jjjYjl5xm0Y3xJyPZZqwz79VQ7Z20fTcRM4+sxOOU
3xr0v1dUfrSd8LgChdpN5HXShWZAop2XkJzlRTJo0zML7t2aTKUcAb/TEhAdYL1ZTWNI0lx1o1wy
JBr2TrtGWOvEsh/ZUiPLc4ZLh2MzxDq9m/q5ow2T/Zi2QdH9qAhigvVKX1yrb6GLj2gMsoNnpU8N
rZEVBNq3bsCjQ2aeOA4oLFY9rHq2xAsfZQJvawRs22R6bkzCifLZ3acxaAlzTmpub6Q9jynBNkwF
wFpKM0aJujVHTCu9CYn7dUDzz3qa4lvLWJrjUD4N85vEPLpNQ7CfliLuU6RgQ0eXROShnj6qQUEz
ICgTWv5LMjQkNo0a4bmR7AyP7QSegh1cHIDO5rcYXEad4iLLGo0G1Ob+jlZjNaCIjuR4wbBuAGQ3
3izC6GNneqe2R/NRw97XlNvZSHacRGuaIj3ChkwuhdLPEQUc2wq4+2zb+94oN2FU/RAOdj4n1+RI
zD0NmOjaF7TsEmcPU7td6zrKt03ig18lDblkcDcD1iQp6RZYuI/4d42QceW6OTB+1CArht42ME38
/wH2qL5FIdZmkGlngQ2Zzj9Rx9GtgvUOcGECiD9SOHUR6sClGeRX8p1gjmtNHvG6RabZGNlPiaTe
Dy+TA9i2mHDMC7Ngp9ClN+iPW5brxlxHwQ/Y4Q+Omz9WTnNAoP/c0m8gzoYmR+1TpFuIOlI4FkVu
HvyQGx9ZQ/UqyLhcEI//TIlrzOF8zjPq7BZNEb1EsYFjTWli+EcnDcXmuy7z4j73/EPErWDjpBht
k6UbaPay3zdV9Fg18NWmwG6ujAC5JOrR2Exz853NEUt2b6cbJ/Kfndhk6RQF6b1EGnyGGfQ6JpYA
2986Bg6EQJcvP3/w+SufX/55WGg1sUvzdNV//nMI+i0sgPfP33PI7eQHyx/7jA//8zufX0+1GS93
ofPnV39+EccXiNjRvPz58i//1fLUQ+qFJAJEAShTAyNFOST7qs55K/7+zLKtJLHQy3/6n6edtNzQ
iAeaunzz8zg///XnL//80l+eJfTlIw4d5MKyj5HnLCfFxMzPRj7Bw7Qcy+effzm+vzzll9/5cuK+
npo/z7M8bdgVz76mGTWFV4wvzGdbMz/aWve3TIUPfYI6YHDHdx8wPHvVbj9iw0WkHs0no3FR3fZ0
9tHOIoHjjvbJBcbP2w93ymODn+TDWx5Brk3j9z4tgL3TBtWVbWJ82ZHYDVy/jV6GdnT4qHfe1mzJ
zYnhgG7F2L+GUeFfXcgGtTkEWFmigqWNMIg4RxhYpJVeCVK5zTlt2FoZ+bEJopMmhPhSMnt3CLVz
PIJvlX8cHS9F5UsJRgESbb0IkaIjzd868sOHxPzRDEjiZBp7h6IBYhn41rjzjnPB/twY53c4+ffp
GG3Rk62FWY0rB2FzTbdvozzupoCdr0j3h2MmoIU0gwmATN030zKHCGD0eOOlBcdQxZlJiNLsron2
o5Ty2m4PVWofWQ5Czgzf9DSuXRuJF7Ee0d4z7lAiE48cET+sSEsYKpcBuTqEtkEu1bahYluHpRWs
awO7bI0PfUvaFtPNDmW7hcfGfIxpdW+a2f3pwfhdt8pHbU6QqDMcHT46K1d+ZOzZpOJstDjThF3V
8HGI+wLAeUU4odauNOL9WHTNlcYE+54eb2du3ORj7d8a3rHOhyt9jXdT9PvS7MjlQj6Va+qgaCAd
wW2fExV4l8jPd3HD2VP+9K0S/h3awXbfJIJObm7s+qHtNmwVG6ghSUyPlmBk7AUrotrcwxhMd1bG
DdXKwjOwnl3vNDdDYWeQogbmWOpV9ni5SCqLTrWblhwt7XSV6EtDRX3rYVsM6xsS4EEqTMrGJYYh
bSy9eh/k1ngKoSCP85Twtz6UALqvcTUGazWZzyCeCVCZjfgwg4CLippJDnmppzSbVoLeQyAGWPRN
hRlqao5eR8sjYpI5YWR2yYZZ5R1r4GR0wMZM8ASf+0XHcHqk8oJcRETWG3sO40Ml4g+gMsUuJ9Yi
ILhtP04LeqR1vJsIDRX0emrzZEmDc+MAo3h1x0vT15xpQsFc+cZIMJrG7i+dIXAxAnyAMu6gqNp2
dyAPeot0vqjQVQYGGmpwwkcRj3g3+GB5dZg8uiSOm9o88kfRqh1B5eSL96Z0vvc4n84NyuP5EdVg
dsAbTANf6evkras+brYzYlzUwvO7bbGTLOLhNiuCpzS0PpgiWY0LuMJdcFXGiZwjDjLPgkPvegag
j3hB/yIs9wNboeH3qy2L3dvYwYXzFuc6em2odG19qxL8UHSOQD+k6QXk/jZqFtqq7bIQNzBCp7o5
S6tEBD3/8Jas10JsVY6IocFvsSPs5RWkCsLAJTedMd2T1un9Mh6YumFk1XbinYr1U6rDi23/wFUe
0DU17poZXUuUA+FwF+JHNuEwNM0RPlHY30LTmtYZLC/e2koc6tr+DhyMm4YFokHYUMpcZP5rOaBA
VlX7BlXl3LoCiaSaP8xkEQ9Oj7jp9vHvLgjFGkviqe98vXVc8ZsP4LAexow9RGK9CBfRHft8FOwW
gn7DnXa+krjL5+kQKMkHEClKlJHbo2jwUyZjSpxIGAGilW+zH+wxxjaMzzigTrOTYcdtEeItw+dQ
kjFTJOTgdnhKbcJg0vjFN0mol0TzYMZMCH0XV3wQ+36GkWT5dFGt/mhP8ZMBJGvNTDHcuDXid8+w
8n0DfWbYOiX4ZGRK86ZIZLk2cuVuu5wsEdoWqk5+54Z372EmWbWBNcK4sLbxg87repfVmmtkyu7z
NL9OtjS3DAuUKz5apSTp7+2FsPhXf8LDlywetW7InypyDMiywBABfw2BVtA623GuFhxItnPLmf0M
SVSNRTNBtFtH8N+kky7vUKyFV8O8iU184pVmOqGG9wDZBGZdaMBTNzG6nsOXJLV+yXoKSDhkfzvP
DuJMthQAjdwH1RLDDLh+xE1j1666aK6AqDF+aPiFq8F9M5qCggXb7rVvCfSw7RdXQJKuIQmZNUlz
AcRwtLKhNu7MOia/QaCmTxc3OGRcMNTMzqKg6fZG4b1EC02wNvNvDhu9uoVKKAk1QcNCu2wYnSdY
IQcRQA/QXKHpDL/IIf+0jEvCJf2BejZnTlom48FM+o2TIRiOu+A9svDtpIq4gi4rSYOzvxP8kez8
NmX04e5pir71oo3PqS9/ObAFccZFJHZQJMYBUa1VAmB3oX97MZ9MaPeQumRRrxDkVQcCrJ2CesOL
J1hxnS52vXvCTIxeHC3xhm1+Dcp/lcbpdBkW6oUYSqhRdfsgHXoatZU96W5nOIYiM4DYLdNE6Z71
zTFLyA9toqXE01qe2rJ9qnzqeg8wF2kWNhp7pzf3scWOn6XqZGrAVklMGJnRxPjhCndjmH1GxmX4
O0DHjlDF3bMV4bY8MNmeNQSMsF2sm3QTV0uHarCCHE4JC6cZTecxyQ9l2B8riO8WVmpunA4uk02R
IsSDxvGMSjtdQrSw0cTjnbQmkAuky2mFi7s06eZx+x4wh0OsTOG+K9S9ETayJa3O8Vso7yi1U4TW
/XKRmn5ARiq5OUEC8csPY/pt+cryCFVPopwTm2BYEpgdPBJjt8CDCAGw6YDQrGgYw8CCIcGhDn8V
cWZtyBHxtomssF146UOCzn/fiWra4HSaS1V80BfPamB1yCwqjB1Z/ArN7LVbwt3RWLM5EvXZWIzg
RXUMZoJiakT6NiYU4uq568BROnMRfdglNsUhStVpKoi2qZW8MYY8wl0MyJ6smrdQxDvvFGLhOlDt
0KjT1fdcj+NWltUC+E9uatc5NkkIe5oB5k67gPUc4h295NBWfXIiirXEBJ2b0AdwVU9R7h8mc3oY
gz3qOdI+iY5xkqannMG3GX/H2oahaRtXE6dHdNUKn+JD3pJC36iuWmeV9VL7A35b/VJHjLPryHnF
NS13xnzbWQHgE9lezYgtiZW3V8vyz2ao7jA5cQYGkh/a6Bbih01+hnOT2D2ccHsJaF36nVq/Bp0z
cmdz8QkTSc6dxNzU1GN8RnArtOO8tTWiNfLB+pMIL+XYPjEnSNae4eeYtJOHWdy1DQkSlkDxVAPE
XVlTsMGZWa46TK4zqb3oA61tP5Iy4Pp4pW2nvgnMKrra+fDQiZ7eZ0k/ksm7MG5xGTzmC1//04pD
65amdBETZZdUdFP+fLPrGa83iIOkWzJYAt25yg2jYomt1HMomVF1oWGstE4kExlsY+1cks9mlcBf
QcMkB4dou3L2zdPngxsaI/I7tk4LO/7zwQnmchO50OrszgQvvjxgZDm5s6kOAKogvnZL9g+2TZhc
8jRkBpvFFhByO+j4PDjPbRwxJzCy+Rvq3G2qOvcgUn88VWODAk2Vl//Gs/03fYzlyqF0sLz15/dg
BdljnZxSmTR/Ytri5V94XBiiiiFs9yWYKmvJVvsMYgRxzyv879eqy118bDBm8XKq7mx3CdbzqlV0
floSVhY6YhFTP2AywACzar3wVaZZgBx+OyUVlgbc9qdCRQS6ff7z87+P6b5p8BpwFAkIoGWd5Cu/
mGFpzcajteQF6G8MmlHQLz///KVxRPE2Smhvswq4QbfaAP6TLlCcwl47ZNytQtestploGKMXETR3
i25E00+gFyMbc09crIs6sRYmWLcuzL7F+cq2gk8AxgBzeUh1jrvzBjY1WZAWmIPVDHImroL46Afu
tKcddPjzw6V+541kUDj+mD0FXTGBC3yqW0UyXJvzShh23/9Ji1uK0ISlYjPStlp9JjZOMVTjHCYW
at+bxMnRoFbw6NnFAScKgcGOywMmQyQzjMvbQ5PgeW4neYI40K8Gw5PfQKS2Ry9OD2i5YQ6k4Xvt
1MZWFXx+2zbfdROmsM8H+tkb0blslQfSOydgdnQ0YHp9/vDzX9nyZeNVTFJaHwtUx9AzMsB/qqW3
5vbji84qRjk1VKqlgyMjEkm759JRE600SEfp9I07IFbUFQIoRDR9hu/ZlcgFADXCtfgdlnx77of7
zDungfkCWIdpZtDT5TVfZuraFZLVOzmqVyHFiw25ft1C74AC9xDE/W6aRxBIsjuyJ/5Vhuybv4d2
9wZljOTrjKe2i+LWNYZ7FJgvGk4bcp3n0WEH4pJV1ZNFgzO03Rj1D9ey3hFf3o8NIWN+RWYamqVj
7hVngyb/2htomUuJKRiqAfFnaglJg5bS52wZuSuRl+lOF8zPFHXLt/77oOlHMXQg8K+Y2tXn9zO3
rvdGQs2+/OzLr8bZ8uH7fMrPH5td626b0Xr98nu936Ov//zm5+/Nmrhhs7auZUp4KXJcSGKTytaM
Gn7j3bkSG0ar3Y/f4PrEm4ZuU14tYFB2ACs39wnfbYiiNs55EnjnpjOQnWYwWuBgrJkL3hvauw1g
nyCygPFSqxZnMG9IDpAu7oMHSy2TMNvYhalPDYsB1Fb8SHuMNvoY4NrYVu4jl5wwf3fYCW8rmEnF
OGztsrkKbh4XB9fyEGcbLyXJxO+TB6AV5AdMbG6KMk1OcI3PoyYoyAYOvW6W3h2RocwxqvZHjcxz
XyL5xIRF1EIp8V/VT5T9Lnu6em/b8LXs1txJNMqbnLSQrdOJR5HUI3b9kE13wFrssceYWK73yrlR
DQzNqNZ3I1zVWpsAwwN5bOwIupYHWDHxxkNEycJWEcV1hMh8TyeSWr8Vv1346KcUtpNOmSQlKnmr
xpIWjTVvXdb8aXg1BRGA8HXeRZy1O+k4P3XmXV1H32NKunPa8MOyC/MMOnsThiCcov55SOXeTLWN
8Q0/psnmd9L71vb6I+Xsc94QETKXDOpEPn2U2nuppQp39TII0KV7w9XxHPsRegMRtqtceTuvjbDV
Dm/c7XmJ5dFSkloiip4AQt+5NiIn5v1zBtEpT7nO2qHa9SXxTpE7d3skX7+MD+qs4ZJ4zpNwQkCF
Mbh6vBNPOE7ak022xhrGdQRK0/1dlQMYjhnjnka21qgTc8zcN9AFN6As0vnRoljJbSn2In9VjvWT
4PGQS5fZB3O1abtooVumsaPL8aggXrRUUG47hkgd1t193OR3tHrZ5VKcq2g7GPLQ6e5SjHO5sw2w
UIbVry0zvjOU+O6q6G4I+7sEMYCdUVAOVgTQKYARO/g1rWsy0A1zi1ucSnNbp855qnDcK4ZXKUoS
aXfUyXJ8CgVDYCJdPgw1S7oLxplMdoRJ3XXMx28W7tVVpIY7WPf3jUOvorUfzKF/jbL+rYgizM/j
IaFnbycV/rwp/+656M8gw6yUwWVhDeWlLIp33n1ycK3wHoDYT/Za5I4V0VFO6YUbvclc6cPR5aVz
hl+jsH51jOS5Qb+PGYI2bQMEjLu7ucgbvJIa4LAjL24+/chJkMX2yYbYxjTTmFyd4k7pDzQwP3rh
fJdPsKcS2jvcKOe6/DmZDmc/+jUS6cg8yR7WkCTINVTf0nlpBUhmFrp/mXw5UhMliAW8kEu0pUMB
Dg2B+zc+l/E2IQibj6ki68t8aT0n2iTohOnDm7t6eR70IoCFBcbWaUzPimhL4eF60EwTaZ0QWh8A
7UOrs8gAXfZ60PjMQjK7xS+QyfmiXMWQngNPNaATYARPSd1WpBYWjPrrc9QRS5uZBaP/19hLUzzY
5KyInGZfH0ApA+eVNtWqNezbaFT1XhSSNiiJVSMaclEM/mYQ443qcYciMEimLt33TX1xRgYbFNe3
UShJRgIVjW3Iqp8bmrxOaF/aid6Vu9yzpA3zPoiOJklXDjMpWmvWz4EUYyQg9WbyRLSRYcfe1+ye
PJ08DHpYAdoUY7VQXEsmIAatX5w83K34AAIKo/2X1wej8Q5cpYtO+JgM+r5Txnvgew+cYbIXRtb2
/m4iEHbKq60xwaYFR2507S1Y81MZ2odS0vka5JbAuBcaTMo1fyN+LjqfCYGbPpTl9Egy+2s1wA3z
RXYC4nIB8ditDN6e3kb/KGhgifgnwpA0U/cqxaLitv4PYZt6HfeAZKNB7XRsoqix+3VVxHpfqBKV
q0ZK8h6ipSM7L/g+D2a/FRxHxlUZGXcEl5PIBWS4Zl7ZqR+0Js6zjU/JCqqf4BRfLfo6SaUdqoxf
VYcMrXECZleuDWBfv0Sx88zUgiZaRwcZ7OKvtiRVpBfePTyEfVd/C0xi9KiybszcuCYCd3Tsv4wh
o1AmhQjiwObZM5uG4sVoWG1Lv/oZRgmtwCpYcMT1rvcCsdM09teTT3lq6TeGSdZ6SLzqgFUBm1ff
o2uTJruHcTpK2X8ELfVL2s13jQOZLYhyc4NshmZ58dukLcri2t/D1uGiRE0wEXZGmfw0659GjO2o
Sxs+LW17Fn3AhwhB/y7LH/NGYByrEbWVEcEEuL/XCXSXKXTja+w3r2EBDhoEAvhiuqkrZsk/BEOB
A+4n0L05YOeIe4llMIhAmJBvDJxum9ngfCaQ01CD0gKdpbqUM31W0wXM3Ufmjb/I6M0qOIWefeON
jvVYT5BDUpR6JfIKgRqPSIqEOYWz5VWi+1naS1C8fgZsas71TGZrOeAV6QIS/7qwPigKsS3BuXD8
VCggSCNfLx3qS8JpBONn/TsVwyHzkT2RmML9Vcpq46JlXM0N0qqiy9tTDPFvN3pVDeDffwq8rHps
k5QWiqX7PdvNeOt3QMDslnzewp7ua+Z5F99q3YsT13KHt4SUpNouLyL3q00o5NWX2Y+wd+dLgI/i
ODITG3y3vnTLg1fG7XYUvL1495yTXHwn05idy5EWuVnNBTRACsQ0XTpLSwxAk3X+brFhTlkuDvTP
bp0E9dznw/9SdqbLkSNZdn4VvQBGWBybmWx+RCBWMsjgnsk/sCSTxL46HNvT6wO6umuqRhqNzLrT
KplBMhbA/fq953zHU0CfzCIoGts/ZLY7nRNpoQmirR85A/As8q0uBjGHyBEk/TG2krv1D2NCuaf5
KM3FfPUY3IN1GBZXIqJPYHL+7UKw2ufOiLMwBfPVo/o1m0rcjmyG+MkV5ItqhHWnpP5Erdo/uRil
9fnJszPSO3TbvHFURb5Ux/SrL4b2uTPGYo8rgioxTc2Dl3LJRZ2tPVjVS6QquAHLX5zImPbGMsOv
NDBBwobwZHJ7BcJE0Z1JOd/Fc8y+6lDN1KThQsvi7XHMUtzGffklRZccLLN1bvMZZ5XRJkeHCd3W
aeS81WPEP25o3fnuiGxOEdHgZNgicjrBW+EOYgdHuDuYEPg3XQoZdOjx7k++xnC96PhpPYPhuWLK
P+n0XDr/bvQOg1VPT/yUwEw76MINk+4URJDojQoZHtnqzuDwMw/QsIzbaGKLA1+PmNHUyBzIRg1n
nuLIEIOJmJR+JOXypPlYjGLKiTw10hs19mxYsNP95rGbLYJDEwP6Hj1zTHQMMWYNzr+tAi+mdncU
yjvkMV3AbUa4YxcetTGduUibCcHormvYmRLJN1t6tHd4yw61QyNeq+krStmRNt2jvkA8gImSQPkE
QaW0JLUiOV25uEK5Ohk0/qigNJgF5qunc/ZYDb2qJvtLjySEIk5+QHTw57GB7oSX7gwRTYS2tJdo
bNxLnI75Ye7a+3oWt7MEuT667c+s1377YhBoSYFNRou8pQLrKgveCPQ6HF3D7CYnS5jBdEhs4sgK
M6sPMU13c18CmOxBUfngdioZkdVEDWdVbJslppbE1XZ2GyU7r5iihe3wnYVDe+zo5iFxGu/cNLxZ
/j/b7L6pC06w8Zu3GJEYY824HQAIheZzPSXTvTdonD5Z/y1YV+MU/4SN8FhJbTMaUYiQJUPhNZFM
kFCmCGZnwJxYqkUF5AIB1BacAyzYTi2EsOgjT+Gq+NZEa2Cq5kuafOal7ZOcVNJAdST85naqYWkj
wyQpDni7Y1+ysllIYFiyI58mWJudabwCELRSiCtwj1lBdWZkzhsumfTaRcOPJqT8iJU6lhEHtnlI
b/0UFGxfCFIv1WKZhk3oUzI5BqiUKLMiqpkuPlojJ+u00LFDFtHebIbwbDk5dyXBuY/grI+p+B1m
fkwNjuKaODd6mml8VXavnUJm0l1ErBwzfXxKsXEj09Ej5pa4TgJ8il1Bj3C5xvWdsmgNEwvf3Eyd
sW9KNoxp9E6xqtuTjvkqJTYX+Pj8kBv5NW4K50gSEGwicuVvS7vWgOy79+yHL/pY/+QWgvenofUk
wtY/uUYEu5dOnmlWryZTqIOjuo8yTUmctJNHVMWL22S8nVLYhirxOAVTX8hyeG0JhJmdAdUJM4/R
oTnrELkSQ8LdOikTknl+b/pW0Va0b6WOfUDUnKiINkGXBKQHK2V65vpK6OXVVxvo60i+CQENNe7z
UpzUjJQmeihrsnldZd94gFVsRMtMJey3HEWEZfceDpMeQ3cpPozZ0PZl5tFDZyKxS0g7Dv3uY7XG
r+9YUXb9LkvuY4xJocQWOr/UhPsuya21595I3tqgbCsZVIISMTegcGZUVijMcX+iEKEPTJPCE2TU
+PZDT6DKdrVQrGY/fejsG4cLfBvao9q4tj0fbRT9d7V4XB/Vdi0KTR9PK5gCxN4lNUgfSxRQcePz
oYcJh2mECKZ3cAfHP2DDoCpIPWJWZEWcMCwUUaYXV2du0jgIRzKylXzEcZfKlxbfC16ga/arNVOP
tI9oKp456zMzm+Mjs5ebzMgoNnHTVNlHPETEmDs0g+Vs7DI7+SgFIlYkLZDrF6+90Yv9MDDALQsk
TCF3AARVzp1zVx7i3UJ+2RYLSgADOCZNZHqaICY8f7fqAZs3stFdNUHQCxlweiXmucj9mdOM23LC
fIZC0xO1SN591ISn3OIdRxd1LjBabSQOWOWgmSVAVDQjvzrDakzP5Cjq/qosKi444T2jLNSSYVvv
pB+STbw80s040K5LamYTHhuJ8Gfah89RN7HSMUNCvsZpVxGYQ+rmt9VDoy4aqDj9zIQmw0DdYg1B
ZwU3WKN3BS2G1EosbNnVqOnFmUNpbQyP35E1aRDHSCEGE+p/2t8mtvXLNViPIM7fVTEVtQ5kKzJZ
52Pmx8gZuRfse20QfEim/dhwkUw8K09qz6BBCZRNp5+d4ixGcAi7VcKHLSC4xVNKYaShMpMyWN4Z
hpGwBz2KOzlCchtReJBjdXARF1pFviTkxh/rfjI3S3BVeZrSa2/anwDaUNT6fMvavmstNEE8dKSW
HMv+Rzzz2RmVBlqoKrFDI0IB6rJQ2++FYZUHpx6Lm9QHI9RiIJCqG/dFzCHXMynnvXzQXpy4G8+D
IY6Nrt/N0pGXtlHdpWLmDkI5P7lZOZ6WGtjJh+YKnpqDwyR+qmgQ154yUh/NFsNfvtMss79m3TLh
mQNmbWUwDGN6LJXzU0ZQ5tY/tF69xzGh4JNW2zvyBG61SOnhls5cHxgcQm6A+L3Fg4Z8lviMyzTq
yTGccYKzjj4ybO8Ps6k/1nbn7FlL7BtLhTeIUaiH4N/UHPGPjde8+7lhbhtpPMRgYINu0naDwya5
XFT6gnWIlfihkRQRpN3y/tFeO5OybrmCsDpBE5RXeTv6xFp0/mE5809j524QOOmnzjuSVuofaPKT
GIi+D1ihHuSD3p5gBoK4X2S3hiLM2zChIyg+PQoDMhgpE4blpGa2ZrQjRxbnIqM/bsQIOnvyI+1R
gmYubgbqxwc7IwhkjLCUzUGLu0cWLmrTNuFaGrS7ikoGiQNFU+5kT6KzS2Q4XzjsvMCxEGAbnNY3
gOe4sZp62lYtoMrBee1qr+UYRLkUoe4pZfPaUhlvm5E1aF2IaK+Af/ItHwQ023GYazY3+8dcLqdR
5XL2T+CHN9z9LnMJZvcUt82mGUHKoYw4FS5TfzprPZjX+0IHWTKEU3PUoUQskTBBbwoUHXAA+W2s
xkr2b4aG4TqkLCNwk/43x0MilrZd3p5xvaC27dlU1/fJcX5oA9o0YSzRjDiG1icMQZ+MI6otfYhe
ZgrBgNKVvR4GigHpKGGIvo+5BBCmGF8Q9MaAezLQKoEbSyGW8IaQonWkkYmrjo4C92oC3wlEa0rP
gAXLNFhqMuQ+Xdcrqh6GDjHBT557IoWQaL46Prdu/LGY/zuZfxQlVxNCWsTehgbZebGde/1TZHSv
E5cVHiVIKn9cgnrL0DvF8w0c+NkgxZIVK4PlvS2Bfjd3mT+xP3qnxIh/4KKXQTlgRIMKQVnCg6rO
PUyFzdE3bKFQZ/qXjoGdbpkX6C1LfnhXzBNrsjNcaF1PWxccDIka3caOEJmgD5ALzp53AKuLUTxy
jr/TIgyCLkCxdSXv5b5HFIFmn/VZThz4Mh4uWko+DCK0Ks30w5fTZW2pYyOxNgWneGQSFS24dAo0
4ZD4vSy5C7smrBfKRVZca1ddEhaZjVZ8ENLYYCPm1dR6sZtBVjdiPhahjAOb9jlZQHyO/1gT1XDW
jGzY+0P6Qd4MwEcLswyRRYnZWzd5ioDCHnxSTLnbvemeM0l81zCFIqBcTW99Hze4Rapon7vAegs8
h/rgLe0M9ZXQ0Dk2o61fvUr/GsenyK/MdxoVKJ7Leb5NhJMebWtutxFm9UCjQVXpsE2rpjoltqku
1tifip7Dn09q7AUWMQz/GZ11RWyQT5QFbl4IKSXyTbT9XM41yINN4xKgEg15QGIdVHWt/LBLA4BH
zv24XCGtoT47f3oxzfICU+BuqMCBhO2SZsW+q7fiRO+bQ44yGOvRZx6Wq8fWGxYpqkR9WQlGP2Ob
ZVGxiJTjluKOE5H3PoMOc3N8zo7I3pb1kPsE1YFLME3yEbvhc5U1D+UsfnRT/DvPnWM8lKxqKVg2
uhpEJNDChxz81FBeWwMdQitZOvs55a5YbqJm5BfJisbebC9WyKK+j2qg5ih+yL2g7MB3S07tRPNN
Z0X2c5DquXtcN+yQs61u3mCaI7KJoNEgZeCh0pv+xmy9j1r3TpnwcQeaJ5DR2LO6+jOUHtcsF5eu
7OfRY05OrhV+5tIvSB9vWKJhj5LzxuZLAB5lLIMUNr/0w8FMvYlm/7jcu2Yq533B0xk173nsWO5a
Pc02mtZBP6RWVEs5QSL1XjS4lb3qPqy5GfQSt7Sk1W1H4q5Ch7dZn3nb49JOnQlUtvakeqExjsf+
RhVRz/6duXiDidhGAeli3+x8FrkYr9XoQrPn8l9BVOvtEoGnxCBx0dBO01vk840wIShFlpFdsywB
7t1h2Hh1li9zP4ybvrUAX7KrVPhrgwLwR2X422kSd2AKeReE27KAQVhOxFwelq/rE1IrSlcvyHuk
QkiG2rDhkxRMTCdSzkIVrL9reaxkgQOPtKkiULvrcad2dXNrWtxJKrngiFq69Gw6cUmohGd1aKho
h5Qa0xKHxbZWXBQenqbcafnwCvYwVeQfZmGd28zDPrZwstKkPOYuHUUA9AjsHF727KfTbipubA8+
Vbyc7QsNsGxlf9o1J5WwYH+OaUG7ce0fco3kRyqf1x6IvdZyuOPqJ/cMy8BqzfVgs3MBLZ1CwvtC
IvoayVG8yCkRXAI6XOBHDHcwZGiD9dSYdrJB3uawi7dLu4KQDoDnzbJtcnFUeNLnAxYNbTc3uM8g
93PNvVd8cmBY/ReJscZItAeIrxFSdp+pqQDSie5uG7ZCPxjA6gPSPZ7EoF675ZSVt+5N15OPk0Rs
057OuDwerine7iCfk4/B5KZvhXNQC+7VyShrG1wcGJDaY4TEH43ljKRk9mkZL9fjsPKRql7wbL/X
tRsvHY0GAwX7WB17+PzUjXxko2U9eU2d3rmT+MqLDzBm4w/GoPoEndIuEeLnaHpxMp/gXE7nxmgz
3M/CD2yinbbIGrL7lN4DqMSaJozjLrFkPjPwyntinLMth9gM+BF7jMLIg3DfGdxBJ5Hmu8EfXzI1
xYHfZohwJsmIX++SLc1DGNzQQ/XBCC/azIplutOzZ6GJ4ubHrUHolNf487GX8mrwHG9SFyHbZLcn
kQzNvp3uJR2vGd2Sl4avfmm0wLnbPToc59BHuAbnGp4GzAgDYjhWU7/dd5Zij40ogDA3VHDvy3k/
Nt0V7BGmlinLHw0L5U3F8o2RhnBKYar0IjnBE11ZBGRKl9eR0+LjjIBToSf5B9Lnf/6FUSDX8OzP
CltaEsXd3/76789Vwf/+1/I9/3rMX7/j3y/JJ2fd6rv7Lx91+KrufhVf8u8P+stP5rf/8ewWIuBf
/rJbuYIP6qudHr8kJ/9/hn4vj/zv/uP/+G/RCU3ggdAa/u90wsuvdsp/lb//Y9L7H9/0B5zQtSEQ
uq7O9iJ03YK/8S84oeuT2q4jNLcBB3mGCbXln2xC/98YHhng0KAjOmzgwMlkpVZsoftvC+vKcB3b
Fa7u6tb/F5vwP7EnMNgBN/PgYvi+6fydEFTqCkhSnIFEn9UQqJ52pRLyPBGwlU2cLquRkRRyIXu7
Csb6kW5VnrkkTjX0gCbnN85/ggI7NJKwfv/DW/l/AmP8DcHGm6O70BPoavMy4Zn9jaLQ5X7ccQdO
R02qs4kwBACwARGPSNCpY+Qmipb6llS8oqdZxmSpdijf/usnsXwKf6VL8O4sUD4hbEcY8OP/Spfo
bKn3jR2Px6lrkoPeT4jIawTuU82bQt1SY9woIusOTcbXR8pheGfjsN1ob3rGU8xDsj5846liz6WT
TUgQ/nfqzvw9796FVodbOjGUnDEhrv+vJ27/56duAPtZwD+YS/mA/w40UsAl+8ntqCNdGlvqrSd6
b2da1jEPo2Kbjgx0vCK5Yd/Tgwj0WaA34P7nn4nOq+y0/DqMLO7rez1npL/qKRHkDtpdft+RiEPK
5KF46Q39eTTj9pzAdNj24U/eJAvlWHfjlvwaOBcPCB0HqPvsaiOIyUinAC+UieFxgX4nMCM389FA
AYPPEgO5bqXTZqpShODEAOy9+pEphQmJx8j2ziyCME6H3eRq3dYnKheNCypgOJRldiEMYBfqBSt4
iHfN6Gk9UHQRaRz2QWSXRBrXT1GkXYk7qFHA8Zi84FBglnKHwcPDsG0es5YXjwaLPnRev5OoiiPB
bgK3LxB604brZhxktj+cHTgDNBSXd3J5dMto3kmvtV+4PEYlh1RD45Fh5t9KgcrHyKKb2rV2hqb7
1BOOt7PyH4RyJMeY9GJi4ARVkhl9+1GVnoYCDafy7PiwJJXS8/hReVR8zXKBhyZqv5w0lo3mU9j6
af0+oLPeFBkWwvoz1wW5YKmX4fyI/E1s3/PtIAAEA9+GdnOA8GA7zqjtHHRx8Ldekd6QKuVqRxLq
uasq69ZNwUzKub42WOU2GmX2xsOLSMIQwTeEnW3lOwYSK/buhQAo1cjpgDKFeLTBo0hkKJ91OBBk
jWrb1TwupZCfS/NxInntH3fpojnTqHVxS10bbgeK/OdGMJzy3OFNOuk76oq7GlGe5mfvLYW2hYJh
Gxb0+pYDchMjjXEpaRe3FCqGI31I7sk2uhl6B/AhBofRSt9GO3tf/6Uw+Jj6gRQrWzxNDZ+5r4qt
momilNls7jIcyH3ct8z3NJjEg3wRuhwCGtivWpQhfAnzfV/2x0yUFcoosgEa3ju35rZu5vjbraPb
Mc1fIEluHM1mzK5QaYIaY4jTJnsi2HazSWHkdvf0vvCFoN3YEmhA6yVGKGtwIXLO3gyGg91KUKfk
pU4iVzlSSjFw72lvr68gStxoU5UTlRvH48jnSk1bmxuTyLBs+dxnhjBIu4+iHW6tdMANW+RbzWgQ
ifHRVZmzZdh7MGqWpVaDSjNg6Q9pT2ixeyrp3gYh+NOScoRCur5KTlU70DuBb4cXbIG8w54gJDFr
dqpaLozejbCfCkwsUcH5rK3ywB5mmqgTTDfdLLdj3JOR4XsbOfL4aKemuTmYrl3vw8ZjPKJN9/2c
v6a2YZ/NwfowDSwQzTQxhimql7Z1tqwcX5GibVtTUaOqGF7LyZbbWrNxJ8yoC/Wq3qUwXDhWc/Um
oHBRkBYvXTHgMYDEQ/Y8GVZooMAP+nykHsqDdRmvdA4Gkh7yHkYMTleEPuBUmPkwidnwMbtxBJF9
2Wgan8OYFpr3kfYKcfBT2RBrcuHdtg21b2ts3S7f2756VUtrwUtRUa2fTa24Pio/f5+wiQSad6is
FBWbWS88C/x0yXLUivgFMUB+olCNi26Ij7Zgi8DiZe487h011XTPEPwE6X3vDt027dh+RcatvX4i
qmNhHoZ4Rw/6yx7jx3ZkjZjQ3BLsQ4Wdp8U2OXoG3vh8cTuV4Yzum5HrmPPT4yE7FAX5jSWfUWWm
32v97nYO13HHm1JXBWPCNhirl3mIfws69POQvaO4qtFC8ouoUrijx7Ot8Mg0XOyHXE9epdfgmmJ7
WS8T9gYT62L0OJtknpczt0bPPMjwf6VDTEcj+rFeIvPAapbr0bckmbFAd0ojLdp7BidnN3mMB56h
W5f0WNtsPxjZt6mzAdWSzUOl47gxzIxb3MjvbZt2IhmvOxkxHiAKAO2zg+KG2MDKh+nV05Ewx4rM
nwArwxBoxRR0hvkZWQxK5iQutsu1DyWHhUDkFa+B1+npI//YYWgYxJuE8s+uEJ7WC5OgYK60KPvG
X6yj3St3EzyafTXLD2iHNWrcNmh69bReRZbPsiKi+ZcVZ/dt6+1cbJOo+/k4QfpbJ5lxZBRzcTvR
A6QBgOhsSYBHkQAXquXaxpRQMLGs3s3cz7ewevdtD72fjw6qgA2CYrnPW9TIJJ9v9Kk8M9j0eA78
W10goY6azzJ2fcBKOR3bRIZn7ENewVI85/QWfN5TrVt+UE+KaJm8Ostvnipi41R2X1jle822uukZ
fi5dnF7nU7ELDUMDTZbFtyrxxbEb1svG4fcNQdozvdKIfSdlCGLgZzAE+X5Jmv4WIY/p6+ZF8t6S
ikwAj8rqXWPz187EiMDW58SwirDp0u+X+pauGQmLrN4AlbNA+fFXGsu9RP1Kq4IENruw9sBoXnpe
PaPg4n2tA7SR637U2Sb5TDC+maz3Jdq3Rffk0rKyxreOgAO6iBY3vMy+s1r9rIV7LWzGh1V3O+G4
Twn328xp9l2Oz4R9oUZrwne8KKyJbr2Uzrd9NYLKEKzJvnMoIkbmqmYhM+fiVOrTNqZqCZb3DInA
L6yLx/WFaPUua2iU5hq70KxTSDeEF1fbMfEVkdq8u/PAe5qYJmTupl865OynawliJHjLSU8tfdax
WnJZdB5Widrxd256j3/14MC4ZurhkUPRLMqxV6BdIzc09sg7C3JAUqMDBDFLITvaBGz6zVEgBlwF
C23LhbRoOSpahqGdXVrkgo32m0NJz93JrQLbKDtA5bypYWRybBjfopxWSb0sq0bMh0Te7BKnVL/7
EatdY/GN5h0qSbT+8cx6xnshlU5udIHivTLCdAtuCx8D9ZVl05xPx3M84rFcb1kTA02U2kT/ZIt6
LuKHCXf6HXn4Mh3BQtpxFCFbm2YhipcvX2SEwKnxiBeNEUC4lLpbfUb9bxr5uIuE9loN+bfrsbXa
PtdPlWjorfxvzht7u/aJmWALnkrzR9ce3WkuNrobPchYonDR2+kwL3X8KOS+6HKYtjCPrYkXWVbR
MVbTSZqsyppNUGKmV/tuwmdU8H5mMQtoP5EBlGbRfeXopMoXXDClLD6lUo+k3lCkJdzmlsv7mtpv
NOG83prvTPVTLuttmhpwOyt3K0Y1HdTwmikGQk3/HebcOrMgM84asYF4rEmx2d13FHoIO+Nvb/n9
RY/8CcW/ow9ALZziqtr8PU3La6195GPSbM3Qv6/SdR+tUDnE+tGlzSacjGxmpoVlxT6ktRBcUpLp
00o3d4VC75DA7xKjvo8AGG2kRbaOrCgRs2oZurH69AR5Si0oKmRKc/OLhJEdNyWTae70tZ6rxuK6
lkGJ+TOn87JdF+PU8J7XGmRdxFPJ5mqk+kNo4eRVmUHdk7XvZhSCR8y/lZJEaBbscAa3iFV6z3WR
XMdSvqc1pxrz0LsjpJwXCwdPNFNm+BG7c7FgLEKZfa61r+uA6wo19nALAX5PDQ5cqDqyHhC0mOTf
es11vxTcucx++hxvUJtRQjp6eE5U8p0Y2TuOSdZLp3iA8YT8UG4rcTam9oovZV+pif3P46SNm60G
bdKJzVKizsvyP2eweBsGXOxHVBtei+7Q+Mm0hKNF2x9jSaZbwUYqJucp97OHMuW97pP8nYkbIpN2
axGcI6SxZcbwrBJGv6XFGtlBep7s93V3nOEMcYBTd7gFzg0lOAeKhEw3+ypE/p5IqprKnX9ToGDf
42rOi/DZjHjJy2sfSajzkWszLOATLejeRZKbqkq/1947Zm7asBnkDV6QsWwBPugQOh8UAURV0n8d
l+I/SuxfZvmlEhYJIEk3ZW5es0OtZV/rtU/3jWiScMnBXh6Rg3ChVt72iiqmVPKJPLyLWy77SzZT
tCQ/lnrBFv5z7nHoZnJEHLWDiHZ5b7xhvoCuHDFY9R9V954hpdiuH/McP9D7Q5tHUvgeM8E1Mryj
JnLISKw9jSrfgb/ruLcxIFu1e5CJX+1r+amHmPcTg8U6/V6OSAE9FRa0p2FmtVuv42UfboQ46hNP
q2COhJf42g/e7WA8TPoIHjilRJpM9UWp+S4cR+0lgMPCzr87q8e51dNzbpdz7hAzFFwSCTjynRNt
fER/Lk5Dd8vQKrkQ43qj1XwQAmBe48zaUdOan1Ziv3S69yv2/TsodFeEhlQNxiJNcfLfJTPSQ8qV
u78nZW6gJnlOZgcHbDz0B4E8jtteX04pSWUSPTZgrQ1M2KPjTIqj6eI+h0/l+D64gqWoXHoAhuS4
XqFe2S4D0vXQybTLIUSUMo+CkBDd18wOf7jVdKuQb+BrobQwnfDFYYPcEMeA6jdjk5xDxmJFlRwa
WD1VY07kbBq3qvZVoIeM/hn9AXyJLHLs/O8er9cmY4qVZja5oR+QzLpD2HPXqCjcjz2YIFz8t2zW
4AapxCSwKpNQ9h1QfG52cgo3WF6g2RvTL6aWDCG4zl23PzV96qIQwwfgFd0TN2N1BilcoziqkeON
ObyEqgKkoGPqWfwabhWkBObwOvL+nFn49oZrmceVjgrMA1OlOXdOUuPC+9cfNYXnWS9H/LbEZJIj
FVUJRm9sS4ySt6JwEYEnJbSypn+xll+9PonQpFg5tsv3rl9UISDkCqXWzhzBbOZ9ct/AUt7rS4pN
TyF2du0OJC48J7zYE4SnFbey/qEbEPpwZB3//NI/HuKt3BrMauV5/SfUznyjbiacgBf5d4No9c/v
Wf/rzwf/+Q8rBmY11q1fW/+6/tefX4OA8s+ntH7xz8f8+cC/fe1vPxU+D50qOjV/vDyGzvzEnvRS
WEaLn2/9QevTky5jua5DnrD+w/pHyCA1TomLNAqtlTfrD886Hwr7+n3rH5n/u/KT8YTUYDobRDPG
lqNlEC4LgfCytRActlgBz1Y/hPKGOPbyvP49cp0HVXsNOUUFBKBQmochB3XYlVjv43fVud2e93I4
hySdbEFPjVuMZs5ZuQJjgeN1iJcXw+D6xfWPpsnjwIpSjUmcpZ3pgpH1HJKPKeW4yEdT77z+F8up
e05qcKi4SI62Ia8dYtU96DATUk5tnmMaMudw6h9MhCc42zlhyrb5zCh965ADxylivCdHxenLLYAV
FNDccmgHg54euG95gVB2sOHi6Qyd8lj5/TGMLYCQJWTVRNQl3l/xkmuO/1tNu3RiwNYiUY9ST4Ja
xj9h1sXOdgomZWly6SuO8iffRvDu6SCeGlBZU0jYtxlqNYSJjejiO1vCbIpLZmm8kWfuVYubPqGA
wIBCP/E5zfoH0jzdjSHLO83L5bZsfZzH5CImL5Ee4drtNKxKKmVB84pAQkADl6ntJ22Bfg63hA8R
/IYUXobZtbZg+wCHhcK8wN2pfGHyEGmmiPmFYhXdowp6sFR0nfF/oOdQx1mZT1jZyf/Ik4iNzgMQ
ZHlf5iQ+vdJl/tVo4NGG4rcv8YXC6vxsigM26REzNLo+za4PCNevdqruZG1QBRfjbRRPHFccFl7s
gkGthHdiTHAh4AJHfsWhlPl3MKjfuTH1j1JKa2cxAud0h0Q55ik7XBAes+0qNPLTaA9M4VPctqjm
7scCsAMXEPP6yD0WbYIcqDayYwF+vXOwAdieix2ncsvAbOPHsXBI1FWZuNHt1tuglE/gbCtAKBLX
/8CQrctMaoHphxn3bNC9RWgRFWjiSZg0PlDYIRL0fIvpri804+imYPqGBjnqMk1G6s/vi342DVGx
mAJufJ/454ox5KkHTyQxRul0b6Gm9e+GaEM6MPC5/SczoQ09UB+bQ2/Qtx1u687ycOh6+sYom2Nt
IegsHA6Zddj95hlwXjFChPxWfWMTCl/2kHMb8uA4WsUk604HocfnzCeYMorbjqeR7ookO0HG6Z5T
36zuspko3i4o8UFgmK1+0Y/DkSG8Xa939slv3MDquxBlUf3J0fDIoPpdsDWCxPSecYMgxg2zhd1I
DzFt+VUNkunUicEsA4nVPe+up3fNBYThoYXM0TTJ3tT7o+3MgTtUYm9L8B3KNt49O482bSTu9SHc
l1LruO6RYnTW8Ao/6Uob4cUJYSpYLBZO3Fwrx78UhvschrREWi+kXk3upTZMz1BIPzi40lJx0MJr
1RtS5niLhOlay5FeFglnOfpJCB49zGq/+ciH9GgMi1F3shSyT+cOYxEOr4EQ2g58VRCBu+st/CzN
Rzynl54gPS13uBjKO+dOxKnaQ0m17ozF8hDVB0+Gt4i8WWcSsgdG7UEW+DBVTUNWRly2hCU7xl05
gmDoHNpVkTOQCKoT/Uhdfmwb942I8/zexGy7dOdKZ5boDpqvwkeDvRw6ZhMfcEkXoQCSHZKuuUnn
sQ3m0Lm2Vt0eG2XtJzN+7uri4qcjXjforrT6jPuh7y9TOiiCS8aDlWTtlsY3N2oebuzUO0EJ3M0h
dms14NpRqEwkk+6Z3sIptuUhzHT9tszT+GIOBHCiukR6n10HrJKsnYbaVSTo3TxYPXhFhG247Zye
dMPwqncEWqkoz3fd5Lzawn4ZFxUPp5dKkokCJqIzh9dp8q9UcoHfgydObBu5CYHiifwVzsAW0mfc
JOQiec8JJqR+pvdXhW8uwz3AXuZb19Pvbexj51hnv8dET0KjRazXxqYgyaooC8CYPtWkpRPiiEj7
2CXVHp8uEw7OiAWzvjhBelH3z8Jzgtl0r0B65DZjE/Ps8YFI6E9L9LskrO4mMgY8NW1w5OQNEtnG
yIPMQPbn5YehoVYR6jONR3oTTQUtoPBvVWN/AMtnGkaHkdY6kxItgNPLlAyBqHmpq/q5c4x3dPv3
ainfZXcic+HDZ0JI0PezhmFxf9t7Wnzb4RjTZBgMmAfavrjtaphm8icGjN3oatekbu89YV3IO3sm
gZsjXVVd4NKI3vyITcpgs2mPpW68DpH54JJNGCHfsK1ooq1lN4gBKctlnNyNsrnJUhKAa3UUPZan
hWbeVsdkNn9gFrwaeXQL+ePedOgfEEy7cGHNMzJARAnFg6vnt21ErYagg6yLKM2azWyU6JVi2lRi
URXm7qPFmYuhv7qiNN0k8bhL2/ZV062bgn4EEuzX5aNZfhTRLceGlQ2IAYv3JfV+IM/bcmJHQtD2
P0PP+cQl8iwD4SNxHEcSVfg4FLqtiXtomOedZ7zYYfxhS+fokwwS5jYTr5iMmtw9RaCHaq04+wZE
5QzruSOGCz14NDsGNiqDH9SdtPF9nPoKZTGqFaJKszgKxBj9op/yOD1OUc6ZUYfwQMdThGKxjESH
ePYftYIJBctSd8jzhqPqzayVczDwxk85K1viPkiv+FXOEbCdq0dTh3SHk5027xpx5DSTtF+SlaxL
K7LRvALMjGEgnJnyi6XZh/bSjSB0NAxUbarXeMqyx9GevuiJvVGqBE1df7bJjYdbfQtomQM6lP6p
MrKdKG7GojiC7aIvKm/+N3nnsRtJtqTpd+m9X7gWi96EDgbJJJMqGRtHqnCttT/9fHayGphbBdzG
rAeoRDGZZISHi3PM7Ffr2oQH18CnJ8j8Z6xart7kxHTY02lobWtfolDa5ob3ZOM6sx1oJRmKFveh
h+kMmTgXl/EabI87FP3wuomj9b19mT9SV0c7nFDXnZOE12ZuftcYqbu9UG4MrKN1Y98UmnOZF/2U
1hiBVWUvKFO96/35R5c1P9yOXb+0uQl1ePnsqXucBwtjxsIQPC1exLH9fu6mWzzWxbGEooylbUjc
aU0b5USfk8a9Nq0ErOAFApkfEblGmCmm+hCqhx4psBdD6nFJv/XSN2uhP2oK84gXF+1FDP1bm2mp
ijZ/tyfLu7gGk+NU+8qE+xn3JGub5mz07syM1sRc0V6mOyM1vi4USTJ5gQNj46oR0g7G3rbCE+2U
ajgYzpl9ZPX7aRjhO4kcyRHjnc+hRE7PfGnetPNwrQBQ45lLmjxV1fqJsyoOLSV7ek3otz0VR0dj
x7Zx2K6qj9HkHpnS4mMIGJxmluscsIvDw5RxG5vrg7kQARhOw+cSx4dBxMBe1cDWgfhAFqD2hk6L
c5I3b9q4PLgJYn+933mmN0Ora9tNPw1E+jjHCR+CYjHJ8GBu4umoW6YKR0FSmBC5jTfSmvLNzgHr
2uC48YrA8Gkq/DebmZyVSdbVpqDWcz2mUktBL5wVyXM6N8cptE+2WX+Owxej3zq+8aNZQV75s8CL
oF7fDpPIpqeD64wvOug7SUQYKqIEBuNlKtZg0VA4SELIZNGnbC+/hikj2Ql//o3EM/RUQJM5Y/QU
3MkvMNhi/eYtcHTdyqslFZ14bRzH+Hs7QjT+61dxG2E1giwiPxKAXc2FervKCU7yEjjqbbIw3C7e
sF94OSp5+StSgJ2VvK3rk7xuhDeFyf/lh0PeY4h9zGmNjJWQo5qt8n2F9Z9kr361a1Fl1MzO8JU+
GGxINbExNV9bWgqflK/l3/hTB+0GCcPRqoeN+j5FqtEM+zZlYKH/mE5tpW0sK1b/x07rRFcBHYeE
em5GzKYDfl9+pDa8g3wtjyNGE7sUV9B27E4WQbMdzn9fWIe2BhO7sddv8uZlv2RAlIx5k+m5xqLI
smAj8hsID7FW2o5FwAin5ME51hDL5Cfk/eq4votRqcqxOl2T79civFpJcJI3r9thX8sHALi2svkM
ljwju5CXk+OSt9Xk45Row+Wz8xqNc4zotuS3Y1//0oJkGwUTE/65ncKtnB75eHIK/+ejBhyVOVPN
MTdrVpoJiwoOYK2a7T3r9wGDnk3B9zoQsMVDIsvX8jMVeL/u/tBpW3AoutP50S778+NJpB91Yr9C
Xi4LQmiwPS4IFO1k68TeQb6F5f4WtwwUF3zOPtmtAx2KjhjWyH/KS+n4axaEBbsM3Ze2/TFV5ZO8
pPxMUJF08UV+Qo6prH7Hj/9zUBHflAMm/u4sb8VbPExYgpc0z2lnqLeTl3On4cTLWDgh06J8hdyH
RTrVS7p3y+q+aL/pFSAWYeJPGCXDOYjWux41LAaD6QZnUlTYJkhHZCU3j2Lb4qlKJ80g5c6tj3GE
SUiSL08KwMdF6MZ2+6rN3K6FQ+pxXLxGqYmfF5bIA4i5OaGNdFOde0miI0puRT/uH9IwnI/QEW41
EUvzDJq9It9AvBZipuo02Ikb0ENSnNa+pwz02GzMZ7qFH0IRB3D3vigahN1wo46klcn4dhBQxG5e
7Qq5pFl4HZEYS0Uj3xEPt55is4jPVoQEdCxfw9WHrdMb9E0T5k9dftdV47P8KYLG3NdCExMqWAdp
SLGax4PhdSBYbCJ4h8Q3yXY/JN5PDR+YbessHz20cpAaRtR6wuQbN4q9Y0E3sFrvzVrTT6skQcJt
2q0kI034ao/1dXH6lyyiHlodhuxE2YLdLewZ9kgbp5+9uXTOi2xYGLvKisKUUoRIWz/SX9W427eZ
pmtVggPfri2KewKEwaoEgWFgh7s35tZmYp0WzU5OQVthF40Q0rUYCi/F8tQTrUGCd/UQ5RS2rkBm
eg+DoiuznzYimX0V0T2aE8dPKBa+r5i7EQ6D5Z2u9VRMgPvnqTVOegGAZCY64dThHmOMj7I2Skz+
Mli5NcRfyz6sBkBL7w/V1h70lxq9zQ4w7RqSFYMRSOlvBKTAZyk5QQrGLkrASWrnU+kxOyhjBt0m
vD4sLq3jGkL2xt13mwYMVZZpOVpuVR7MebzodW6f61a/tCIyXCbCkSYBMx0T1b2M8PNzUXGYinlV
QRXb6HBXc57rBDMQtHrMsg2BoScD3ltevUQhRaq60X0P1ctQuvvWCJy9PYfDoaCTWbwxOZYdoF9Z
1B0VFrjzILd8rXkEiUxOenBw8lgc67xoXNUBOfuEshU8BPc/ZyFjgmoJWMX5QvhUUGnvazj/xGXY
2CdBelBv3RC6BElZS1CDi423jaoNJzD4X2TtsafSk1nV4y9aQekrRcvKwwrNTehgZfmQrsm0Q+t8
KTCOZPblvuez327ricHpkDuHMaBuWRO0sdVyTBZ+00udraNTUcEIe7WEmTGxRmNR18+aoZgMx9Jp
XouSUXM8eSTqLWh+bRNZIf5aA9c2+cCn2d80TDfcmeTW0ojL4zT/pOIUm7bFPMJpuPQdMXGz+U03
ACfiKUenC7qyzIiWh6l8suLqJ3h3vIF5E+zRxtwNYfM0dPE9ss2bnz8EAaUR0Tv2dtGYOsuzEA7c
21oxv8F1Gba1yxpgZO6GrHbKMr2/D4yzETEnnGPYW8iMMHMDZ/4DpwqgqFhSRcXxUORtuzW5upP1
YFDvezkUkX6iPELDkEIhOxeMbeIgxvBT0GPbnYC60CGleXI3YNkqcJECDdocXI7y44ouAfBXmAvy
N92unpzV+VrAIATsAbjhAR5q87EfrHe8ph7I6MWaqbpmY3U/us2e7eCgpy6YzzSQBOaBCFRDif7t
kIVPsz4wwPXxalnhxZUWVZm8yQQSXYbGR15X1y4nuAGnUFpRWDyCu0+AZchZmQ7xABcut1mOXXNY
6L8FP1PEnHVkHeZNL2h39A2zYpRKITgtPZodZzs/IUiLZ1Vh9jOJVVBa/UuTZlfTwCi85l7ARwqv
NvzxOkBteN7eIZ9wWsXRJ+4HHUNvNvx+DYb7rqcD1eePOOo+UQXTYY4weZLYaVFYwpGBhPJqrMyI
iB3ftjNGX4OYOaeEeyHegViJmecvCGJoVFOjxBCHOMIIFQcVOIK+djpNQ46VCqrDezxzD7Vj3mNS
+nUF+mZ0yA3ijjTraDpA4rGBZR1t98iTur1PjEjdBc0dIBuy0GFGAg/To0qxzA5cXHgr55q65s96
6H7oBC3vrZUaoNRR2o9cgsCmv4i2huf9gRlJKxTXrxZS3Thh8E39G2UtQRKYJGzUHTO0dA/24B88
MKkCcK6NuncCQo6pw5lrPTBtr7+Vqf/6hzw1dd/L+qZNz0l1Lu3hkuXCixXIL0/I6DINrO+5zRF6
Qn7GaqxPkNzH9QihBvf+bRiVV0HsXAHZZ8Cb/bIkNwEFXb9+78zpJUP/0ku/MZJDsGUQnBC17j5z
33wtW22jazaFq2BnAyyRugq+tcRWTDMLUJWCfTZBzCKMmnw35unxP/OCrb8lJkMENlyDHFCo1Z5v
wTv/d0Jza/KgwYHtT0rtg+GFgKIgv76fljt20BfEjVzgjjGijaosRUyouAvpwEkq8Y1T1EBd5Kwz
G7twlZqEu6FqqydNmIxeRFmEYfRZ/c0JZ7nd8yvnpLmLI/doxr37sFh0OHp9l+YD/dsIHBkIgNfg
u0gD+nWNOG//+YM7/6ST//nYlkcqoucFf8ughcZVFTgG9yfatBN2iY/zajwEHuRRja0ZU4iHrL5V
mCTsTMNxNo1voJE3hHNRpTwQdHKwAihXKvh3i9B8YpgAeIanN4qQ76h+KcDW4IffiObUPwwOZ0/t
ogzYEKJpF0wXrbMZFy9jG/IgQEEOteQmZVMs92kmxKbZ4nr84doLwaEsGQWFzfJElfU5tazYssIV
rklLFI9nX2+SE87e9e8mIf6Z+Ov/5aRZ/0ho5W7hg5qWiy4fcPdvJ833/MwbNQtTksSCAIdGcAWj
9KQkUlju3L70JrCYIlMqegSoy7myGcfJ1kLDcu9VAY6njvaGCc5jhLWPIscoWtO6snh47lLRxuWX
DCvY3ehyC8V6/MyY9PMPm8223kYTHHelRRJyQzRhiJ+1z/04s6nGZJAeopihtDyB//me8f55z1gO
iwYqDB8m4z8kCBG5ZWaQRB2eD515wBVRC3FU82K2iQI1OcQMtIZCptfNlJmgj825kPQ0EbomhZDA
hU0eLuEXp8YXrfH2LH6n1WWpK8ZzV0OxVAXD3CzPM0wDHDtpJOziuvicmTIIXgnI4w0Nxi1wIFh/
tEtYTGBEAcIkKVydFGUwOsFbXusRbsXdfvJIBop8mFTpDMMjn0+4F5/SdVE8pHQiLsvp6rPrN3AL
ZW+zYyM4Ool9roSI5UdjvTVyYCCL8VFCC34MWtif2VUP4R5Fy1sGNWH1Ohc9ALsrcBXO5E7WwCfn
iptpsIPHzQDMPjcwsf6XcE1T9/65gHmWiWjFQphhud7f00idQbPqfMFohpw4VkiK1WPvp/POtOHs
lNOju7oWRr0eW2kz3Llug0fMGN/Yk+sBYrPZR2+LcOpq4VnhXHCJg+LBdyJ3q1X8kpaUH2jlGS6A
X/1ZlDrjbLvDphubdK8Z5nd9Wn+RB3mFe3bAC/jVDPKbn7FwFNoLcxY21BYDK2GVZS3meDg/PqT2
cF2Lut4vpEcjF/pshMdph8yGtDFOMG7I9yhB38TZSdTD05fAm/f92l+0BsPMbCSUsi2dS2lMzsWB
7pplVnFqgUliXvp+LOa7MBhbvlMa53BC9lY0XzpmdfjN5JiuUCCIhY8Omxzu7K6eGDfmyJ9Z2hBv
VFfh4HuNy7CTBU+YYYrOZvUw0B3rlxBiW4xiFKfHbfNbHkQH0qjg/9pUgYpJpf7dpJCzWu1ZH6Nb
icRXSy1yALpfqqCMivrJ1UAw23LAKEWeDCFutZ7zuobtvfTFUZ1889L2HFThGyvlVVpTumjcjGU2
FOf9tylwvoW4CmbOAKV3RPy9Bu2RMeR9Q6QxYxtqhLUa0dhWn0IMouLHUA3LTTiMN3ucn/GkvZh6
jJtqCoc+sajC1+DXUkbvuEUQyQZTtY+/V9HwQzPltbA82gY2SnYkEU5RzLSbSGsz7pQ1BrHTSarQ
MjrRpCnvW9d7zTQYvMLqkoqzw3RGyCDYvzKi9/P47EfOJtT/8NsG6TvKkYdOLwb6yLY5JXBIfYYI
XsyoQwh0dgzslJF2apccrkl2I6p2E+69Xb8OBnz+psNTRVphKtk9EWk6dhvWsx9W35Tc3lt5c71v
3pPG/KYe8LitUbqX83OcjjAA6ggBTGM+1emMC2FLj98xeIhA9BK//fCj6cmxNBYb+p6NQ/yQQ0/u
Ey93DgrKPyOgLTI8/evcVF/rpHpaRDdBqDjKeOzIOzZ/PSR6KrHDV0I8s11IHGRrIXNXbXevMTgZ
DUYBK+W9IfTHSuMX0/kcJ6SORd+Z9Guaum3j+GIYLbsHmFFu+ZfaheGf9lZyaTnJ9oqjSVSW37AB
2Tc+QrZsArgGGX8bssq4DNDTHK3aTlOWPKXmdMZOZTpVJm6BvldgSraO4QFBGiOLAavFcmQ/Id/3
aK/xk0NvedYyN9/VIWpw35/up2X94WSL+ZKtzJKz8V6L0YKtiFiIqvfjhuWoJYvP65k4JfA99Zgc
HK8W9TjizqRP7EMZd+Z2Mq0Rc8OA0ASEFcOQH90eA6HZxX6ywnaLKWlPp2oD3PU1xB5ImkSxd85e
EYPE4HIhUoArsZ/F1Q5W2Z2V1aRMaETQrgkxp7Nu4SK1PphMzcnV1SCylJhmiFn1GqwPcWlneyQw
T9pg4MRk449ZrNlxxagZQte3mlxONu8mOkxOd5tNvutozBgq07DulMW+5xGGqL4CNjQyUsw1U39e
Ddc8QF871bpl7mLXenWDar0L+vepSVzmS1BRpqVxiFGSL3vAoAGPuSrOZviKeLiaXnuB8jCfmnDV
LomXenftelN/6eQ76isUdYCgKJM5e0u6Zx8nTdDyH1bI6yfb9oJLSLb70S+tj6QJsvs5wqbawocn
MAoHaGrBBqOrHgb6n1M1rY+R56WnPM0NlCNIchOS0i+5VmrbCqdJso4wfolHE8fazjmqo1RHYXkd
H8PqblUIhyWsyhbyQwKk4i94XtCGbqvJIjfUH49mtMSkNeAo1zfZPWaAwdZJeDu9wgRR1/tTLVbK
BuDh3jLg8XYwBC9+8d4M0OtMJzpnXuteailCyKGBTzd38xGx2bONp/hpcnCCMhipZNSdAC3ze5Dq
hzVZ8C4xf1lTmu3TwWwvdtO3lzk2fjaQ0w/FXA2XuMaCCoZMRBTsss/m0Th7dgmYw5TwMpm2RxAY
sCFr8UsY+e8YsSWI7HToLCGiI7yph5Ie0rLSy7Q8O/3yWHY8LnFgPJmks/hMTOAP4iN/wumiXI07
P7lbOYBhjUgdwtzyCMlpPHaYmkbD0h/1wqVLbrCmvHM0r2OSYW3GFRBlmy7GE9kW/R0E+/ScViHc
Y5QLzAgN/NRpCzNEJnc+KzUbT0r2qbxGBJX3NCHL2Joe/gB5EpPyIDipaFRoxgiroTQrO+NOMYCz
DiVKVfUws7Ry2xI+h7w1xnkTciRO7EyAs/EWufB1oIrdq1WrlLIPevWvPHbf7AKfMKkuinGpduBk
R6Wgj/ru2xjBdvSB+2By51d/YZlaZzyeRM/g4BgOrYQokXCvqNH5jNNZjKBqcarD1GY/MI+9KHo2
ns/u1qOQBq4jZcREtDa52iP8qIM6SkWYlhHRGhZPc7yD1HhnxMajgZMED2m3XbF3xP31VdVJ7cL2
MUXFMU6hW+Vh0G61ge6MMY3BwBun4/VZtk/FIUf8Aqu/Ze3nU4jb1dc1ZPpbdNmViAS2MmjnlOnt
69oUV+HDCvvctWCgI2wCSpwlvvmaIIIkLB7PG6bmU0QECMRY0k95pZo0FrhX9x0x50w6kOJk4HB1
gyFOfpcyV9wMA+/TQ33OGkhn2tDQWvEdJZJZo1rfXBW3nwiTPvGSg5dDRS2y6WgM0+vaJ3h1E+SE
t1/80OZTddA7cj2ouxVBeG6REbTivjHCs997ormHSHmzyIraIJ5DT2bR3zbzSpAnUbFGj/I1rUSD
GpinWWseWz14jZwVrNJ8ortFG+JOrw7M3SJPbmuT86wCQQ3aazYzcXBdtAPtch19GCq93uzNpXlq
PPtE7jJCE+ekGmhP2MZD532BLfFlKjrrMHawuHqvPedqmiZ6wEDDUKh9UjYsRbQgiXCZrlZ3Hf6p
a2695DLQrEVdg+d9sNGb4DLFA0WLde+Y8Kbo9McO5Qv/TyZmlYtXhhuA0G2qE9/chEzRzPnOCq0M
QAYVVRT+HuOJuljuiDW2mEVSRm5SE1MfAVXVsGUO6U+8Mf/wgp4MzfYb0rRzBL6CrjibsKsjuyPl
oLtzMUBXsWeqpzKiLnIRDFjDuiLRLa6dph26XPtQbxA55HUKW9kqZ2KUne5VRDs26wOrbfMhtaea
H4Q2lUjjRDupz7umfcmArhHJUPtiGrRPyZ3dxVp1j+lmjSeT9zVfrMdG6x8Sjwcdg6NMWajpUQKp
FvwW7w4KTJ28oSR9dEyX+TiHJg4wk4PDejR/6GSm702P09ETVLuJnMSEh8APEotTbnG1wIpT+PwY
SmMYQzRw77q//TGo9qObBPe9SFETkSKFusWh2eB0qkXUeInAix/8MfqlRQ8VmnOm1W+6Fd5qbSXA
Ff5khXxnN3sVNfm0Pk0lx0qUG/lHsddv7bH6QhjkjtUHqcuM16EW/TBKzqFUqWzYe3fxsH1urqdq
CT71orgZJmIBeW57I352/QLbjvp3RoatIQOQgskvul79nC3tr5HJqSXHOFP/YrWEv1mw9hwiNkRp
SfdRYO96t7b1uSA4bNu7tk6jcZo0Hp0gtJ2dpk27eLQQNw6NfXRi2LrWnN7URMSH6RBpYYepWBHv
bEB39W0tXrCSMl78zP/uz8EjM6i91EvxOOz10ccOSUZVSjpURdfSsVFIDhkeQSv5FrRef9ayiAs9
Vek1mLPvfhT/LmO3YRpdo6Qeyl3ohZioGoclppOHJM5y2KGbwNpstiaKautYVwMNjmjuOg1K49h4
BxGtSD8uLYmz0F5Tk/EmGeZR8GeWChc/pa9Pre94miIYFIWH6o/qmF0boy/EM5IrMgavSjilFBiG
3FQksr6RI4t1GVW1DODU3NqUqlkSjPJ+Qn2DoQK80gjJL4VfIXwqeyqzrcWDmjGIPA0zZusz4Q4K
AFD6HB2d4yaE/WV4I1Ra6Tps098m3WHCkdfFEUkq+9HQbLTPz27wOKz9sahMQgHhnpyTzoCM5fqg
OElOAgopmWXyNtguF8O5pHZ0NmzT2VodGdOp69KPQfxHpKs9jqv7ta/LcOuIqkzrcRfsrJ+LrLIZ
PejUt9h7txDP6dfQk7k1D1F5IhuzjqG06onr7fEvNnuuolLE6pil7Ioy2COnnXOj2xoljT4ZTO5W
HYKdsuJOYfNJ7hj6dCyYNFLhurlkd2VFSguaxQZXS04Ua1xHcZBhX4zT65OxYFVoo7oY1qA8W7Xu
YXWOkAixxp0SiE7RyXYGWqN+h9RTK78ogFM1ueaIbs/y7gctA2dn+t4W1adFVmlUrY/dxIOqVLeh
B17pNPNwsH7gHfsaaN28620EasmMt2mq4wyfub8qZBCHvvDu61LMAT0G+fWiW+cq/GHjJLkxMEfK
o/CkbDqWQVseTPs9jxwSTye8fNXEB+coNH+dX94zm77DrzWCiZ7d2mW6VZkG/9PLeOiqdJvnT2kC
S8inaqpEYqg0y0p5Eq/NmRXtNbCbTwW5LQt7nd8vn/gA3af6+jwWKx6SPhVHF2TCUih3TZB+qrGV
GjlH8fDDC9cvM7ztqfJe+2YmeKbEedx9JXvmoa2coy/968CoAtYYmi3xdQgjMskLUXkJ3Ow2iGU5
eNVPajp+DZNGckFcZYx8kgrCOR5PHfud2vnSun3qBtBj0MyDKBDV05VZy8FuuotfmlCXsjc74qNU
aXMOBjh0YY9BEtVc07M8q0euEERGgRoCFA3jDw/nfSbgenPMl/fcpncXfy8rfUoc/Vc58FxqWnwY
XVbOoMDtQCbHvgfXVSdMSx2Yn0U/NLxXFYT5B5I22mkDJcoVTRTBS8RJOS8K6VXXEKoFWH3K0LkF
zG+x9R08MfL3XgGa2FmkRqp0VqYBx0Twbe08z0WKnX9803Tt92iP3/pwemYcBuCQRRiUngj6pkBg
gKHuBtLq6r16LtQMQQNgAfLhBZlPHnFR+yo1M6TNbKeQCwVg9c730O9flJYoQNq80SA1OmvaEa4U
LQwS1/d41qA0hPGhpB5m9six2gwNxSwLO07hUWSMoJocRwvMjFEP8HwwSMTGQIaq83ofyQ1ZEydL
2QjyaeGnQA96Ju3wKfBF28vCa+QsvjiCI6HSYDzA9qYQmk+W7Hg+lE+k3PmT1GNWNe8KrGtEL4g3
hMy+pNIyKD3VWU5j+2Oi7vRnBj5K4mW8eauLUVymg0uS8w2zEONGWt9wuCx2dBOsL4nhp6zNYz2m
R/VajqC6aw2SmrbNK43/rdQYNOHufOdz5bdKWCy+ubLqM7Y75l1yVDMgYlmf1Lx5jgwIp2ASgrrA
PyOaj2oPBLc+pGgPm6lfDwJhQjUD8/K5LEX7hLz5W0dzSyDjG9IHgAtmGTDqzYcsj7+pZ6gxjOng
zS2CFa/aRxUZij0KE/GoEUmcO1fc/n70pIS0vgjwRc3rab9yhhSomIIj2hLKDHky/TG/MjjSV/pg
tVIMANrGMu8JCbjO+NNzMt4VxLEWmBLU7ssSvw2/HaJeNyR7QvjyHtHlXEtaagJRuPIdIG9T5jfL
K69JMT0lwYLcMjIU/m17eKLBPVb6Sc2nujVrds6iK+8XMRMoMJE91AS/oQeobPoGuVmxG4d4ItMp
KVvAyIjI7XpM5VlPpJ5LxAqBzKOnXhSIijbiEE2a2ykj4wZQG/oUak2NaNBq66IK2pcJUTVMOnnI
ebCAfe6c2X42I/AyXVumg43YeartkxVVN0UYgGIPZlr2u8mK+t21bTUDRnnxRPAZBUrkXtHCnOSU
sdJ904PlIO1MItpauyueYo+dX8BvWfXSmnzXlC41w95sQ2brL5lBTgM1pFJws3+8R3jp4OTAfe1n
SIN1tD5Sp9eMfgd0omvonCdXfNDlI8TjzNi7XDdNFbvwwl8UgqE8nWcfb2TxHMmQWbNHwv7toxO5
jdes1odt5pjXYKFdynmukop5OtnlX0nrrjeNyelWhkG0IbWJXjXqNBcyMJoWG3t8WgiJLmu+Lrnb
0PHS/ElycVCjjx2czaghJOa2UMUKSqinsiRj149vckbl3WKrpSMTRUdnAonITLrAGh70rN44TnZf
MkFeHXwT1ZhfpzEV3+6CvMnkQSqnNaNEo7Y95GmCqrjk3gFWedcNxjAhGtHCmEjpWT+aAQEuvs1o
bFgpMX828O9YL2rN6ESXnqYQmjL0k9grWpewnQ+MxfccLo0eYPofWTyVzTx4tM4+s1wDh6XWZUxa
EQK9pdrIkFTQ7eLrJs4XjImAd0ThULT9bx3AQ8PGZGuOLCTFDeoow93QOw9GwDyFDswWwa3Tjzu4
ZCkakIyginr8ibnvUW53tSZmacLbDelB4SGujuo/94CUKMFUmanHPlR+56dfIYEYivvUjuOt75fh
HZjmdmo0F79zDYdDtkM/cQ70UY/KqsAQUXy8MOWtHMRSBTWken5iy0PAwZgXj9LC2rdrdC+1l+2B
h9bR+jhPWYg/YQuLz3tbmo6kSf9NDRPUHEPriBcYRvNFmWO0+QLbNutge6IHGjOWUT+I6aEt7y7O
q2cr5s5Z2Wxck2Sf7nW12bqzDGVW4Q/INW6LjQFSpiE9bRznRSIfyPNZT7P4b5YlG7sejMahyk6D
2LwUXvVAtiUeJO7y3Z9+K5V62GTQSwLO+cCsxqdJderkPkap6/sjW8GKriuYzAYTzORG4Bru7isp
nyMLfBUyhoxZh6ywYbvGT9Qp7mJjAEcjZh30XfeYPo6y1U31e8+SLJOVgpAf7sZTQ2fkYeEu5OGb
aqD7tXuxrOF9nGZ7a3J9sixPSJ/gUQ6BSzRQ2wkb63maY9pzyLcTDYbnZr+zujovpDDdI53Z2J5Q
fWVQD7vsc0mK72bMEgE6NxI8obPWQdkyPcgZGiKdpNnbNUSuKXcvSagvUOrs50IYH/k0PjatuYLX
JI+2DwerXeHBFUKeqiOKd4enkuHsfmRriRaXMI6V6VvDlHSnB+FOUS5616fzdKJ7lyJl2wSsx+H6
26OwhZuD6qUklgyHLqpRfS2+FQ1qDKfFBaj1eL05dXbKWZ0icq/IQ7ELl26JaE+7kEWJ/L1vs2Mp
FkNnjN/TvtsOCYfstVcykTHshJK7lZ1cMDHlvJO4ACCNg127Zms3jXQFNUDhUjdUJR/KXCXJmget
Gl9k32zgoDO4Hy44VCEjlxY+BR3yDB7zLsp/VsOHWkLVelamV7JPsW2o4VLaH3lArnvCfMAdsZCf
2/bBA3s90OZficncG0X9HDe/R3/4Xjfg6n7KNctNSrYEVt129hBgWtl9J0luAuMpqxCK8Rrn4y3z
16t0d2UUnPxkwizYerFIOd/o0bFZ780xFnuAjnkN/OWDXQcXTQuPhZH9UKYchcYKV8hoGg3BphXS
RxT6r0FPBRZaVGA+y7lMvzxMARSnY1rju8lPvsE4ZLg3b9SYswbq2aInPAajl5yUMZRiek3NhnTO
hnkeT4eAf5kLidaPst9QnqiMQvLe7Cb7rYyFHJcdJahI9oqtjyG1f6dd/iYGRrJt6hXOzATc/fKr
7gES5S8F18H2Oy5d/bH61EG47tR4u4hvA1NO4QyNPWzLDmQ3loev7atXJJpnBQAbHogdAxoolsET
XoBfQuh+e0QZLLURnPc+fJH2aZ4p77FxhJ8qcrPREwcrqsNCKH6DXTy45Fhv11L7rYbDJjlK2NqM
jKeGLQgJRFaH6250MOHLluRqmgMYRKQh6uBziIqGwwj5TYK74QlJCeGM7rbocPcGiP86xLBn5exz
c0PiAoAs+vqeMeG9cJVQL5xU7ad6t0p7TAoyYH0wzdzFlx/dJ/qvFuIjxGwLgyYouslxtrNjn7of
JKEgO4nCH7FQaon/2QedCURKHWK1xJvR094lY/3RG36zA97ZBm7/CNcMIrxYiUmXNoslEno/YgqS
T5n5jkWOdYDG8FPG61X32tlwrlV704vTmIJRh4EwZ7sk2Nf5lTszikKxk5DORqajxA3eyg4/Bmv2
kCXSsuX8syfyWaGC2FBD0tH/QnjJQ1ytUAUs+jPbae5w6xRveO+7PBBpATXNRFcjVbQiwGUdlZa3
Jp/Nl7SloSjkg8ZSAfTDF+3ktgUWvjPWwb7RPSv/rmxlu078A7x5nw7QxLsPuHXvQg3vKivmWQ4J
GiHU8o8JZI1hr2G6rzIdXyvvV6m138XRSnpGgI83NC2nJidbiyOqEud+ZejBEJmaUfKb2+AF29Jv
qAjRYbKSs9yxrjwVq/6qvA9zOfxAu5910hObDA1xJ250OIkUx9CCpttdGGJ+V1MWY2bliAlx6vT2
rWLOj/A0gQaYWDs5hcua1Rzy+NWXZ7KqQgsABRIMrZaVl+846wosoCiU0niqJ3cVdz3pwdTsiRnF
nUX1ktvFT2KE4Inymfx6fShq/86rgetW92cxNchkoOjqxW0RzyPP/mUmM1mn6dVy3OwQA2+y3AMG
kDAnV0NjyARmg/H4PHBN7eYrEj42dGA8+WeTEm1GpbFppLKS06wqYhmnq/56lkwU5VYkP73gDgdb
nJJZdYA99gooj7PLIguF7OBojrIe571hTiFJ4OlNKKfoNplsE3xCXnpxpGu4okv+dDoWXq11Kbjx
qeFMrFJq+zK+x+vyi0twgGJ5rgOM67bxv6qdZITlg92RTikPvp/WVCLcop8uhoXFWtzZxKLKhxgH
coqGT1lr1N7vhOujBfFoD0/UXg5ixTZAx9mYUXIjKogKVU8uRo23YVLW3/rqZbGcV+UgJUWva63X
vAwuKPDEftBKNmsUffSPehd/1pr1q362D/jqO7u25oJKVaE2G41MO7JIDlAisZinVBVAwXzsMEvY
2ON4TsvpjEzqCxT99w6b5Q3q+tdy+hoXIMlIIl4b07QAEvGlp7BR9S3u9tq2CDdJ57xVbTP9mcYZ
EqvoOCgbzcj6w4L8yzP4L3PZv1kY/+2v/386Ghu4if9fHLgdnsl/eSGLKfN//9cD6sHv5fd/MzT+
8zt/GRobuv0vHTogNxMXwNJtLIWn313/3/+lGYb7L93Btli38LQ1DZ13+svR2A7+pes6hr6gIo4D
jw4v378cjW37X5ZrO4FnmbrjMP41/l8cjbFJ/punse64umtY/Gc5+Cfbvv3vBNd6rTIzDJf4C2F2
z6HRWsKZLE9ls6JNALFYy4opfY6CFto5wUTJ1e/8/s6aMcz7P+ydx3LkSpqlX2Ws14MaaNE23YvQ
gprJSLGBMclMaO0A3PH08wGsuszLyr5l3evZhIVGBITD8f/nfKeiTO808bnXSxwsE1WxvmS4SsnP
EM5X0xcPdt2mVGnoiiqkZ7tF8CoCxufGu3ROdV+Mzm0QUxAhbtzXP2VKfJ8mso28dNoaCQdn1lpf
UTm8lCYxOXYBEZQuwH0cUBHvQLNpGWWIsIeq58LEzW25HYTNlX1tbKzsDo3TRXMI50XBv69+RiPE
OdXuW1/R1u3tche32UQvHSJPFOb7iI/NF50Ms0n0Jc9xJiWeeiWBjAYLvFu/taPDNNC0tTtAdoGi
U/4sJz27L0S17QPa6d3Upleoic/I1OxDT68XpYaKCDyDvJoEyWvT++dyyKtd4FBTHzZMFvB7+dW+
kgGNxKDfFjbUNN4h9yZxndRgXEgoiD3igKmSbdgbx+efAzTrr9IEJI7j7hCBJtuoJiCgx6toOhUR
taa6Q8ZV5tK5JYRpY9aZQ3mctKTECt6c9FOr3wnikWnLl2I9Id5H4PjYsQ8g2yM/1LTzL0bbyW1j
5lzGUL6ykjjCs0hAb1wDL6ausbPS7muQzg7nyaq2Za+fzKAar+om3hm+vU0NTgRFjuY0cdt+H7EG
iNPriR70vhn58ACgmMAsSMHrknQ+LJa43dREa7IiIKQZ4xZ8W/4z5foTLoZvb2x1jEHPHNTAd6Bq
vcC4pFxFEvgmzs1nNCeULZ1hK1P0vjnn1Y0Oh+iQ40Nnw8obzWooVoBqklSh6Ijq2Fqlb+wTr9hx
pFwXSJIxxvd7N/O+lbgXiCZFgjYo0a70m7ghH2S06udC2Cngx3Kr6V16s4D23Xpyd9K6skz3RBFn
pCCXgl/IG6by5s9Aj+tjXPRf9CSftq0E++E71lYiYN9YLRIA4UZn4R666iXTRHFKZ/2ci7txb1uO
ukJpFa+T2LwPKoRPMQGZD3F8Caldok4BYkbxDRmtiKmrFcaqn619jSSYOHnAHK27cbpt7Ben2Zex
ABHVztnyJfi52QYOF7bg+PYMUgJ83PSc4WPsCkflV58DC1dUzVymSBzQABhISYzxnos2fBUMYFxQ
Gtq6VUh9mYJ2CmCXrZwfXimvLR3XlUhHpvMNBBSZjOzqAyTggfoqUWfwLQxyboagrg9aU21IWaQs
zIUEOqnYSL80jo9ns7amu3YE/dZT/WuHJsIC5W/bJCBkNa5a0mgK8g7yA1sNi6v0or3etKDMfP1b
gvmkgteo0HgwAoOudF5Z41wJC9M4Z+OdEKSbGz7bVnjgfSJ9rWgbSfbZNjpYocvVs16Z5ywZnylY
YYbESO/0hChBL8Mop1tAHJMio0xRjcfUjL9AQbyBsdpusOIih6jY5RIqfRs7p6Dg49APKkLd8hT/
g+giiA4ldtaAy0xyZIFfBYhlMGhXBntYKa1904e3Dap5TLo9TsMjfUgrt+21oQ+Er9vas28VD5Sl
n50yuS0Li/gzD0cmeCWxaSJ1n/bqOn5Kkm0O+WZjpEKspV7AABf7ZuyQcbiJj7mAoqTqw0NrU02r
JVm3x97JWyL8zOwkXLxwZT/goispA3OJPI1wyyunPQGb706j0+b7INLP708t75gb8mZzevvM22vz
B395bMYx7M2pZh/1NWBgVD1Oyz1jtO6Y9bxaWbhPY8vYmzm2B2PmdjmOXwN74uFyg1YYPFJk/wQ+
NE7rxkPapboAXiozSJFVXEhJSq69P0a3HbARGhWQIULyh5p4DvycWi6GPRMxqKfdxDEinImKXgJ7
bI3crTz5wvQJdl2wVPNNV7cZiFEm55NDDWq5KUejwN6ZIB784zlDSKql8VivNZBn9wan0dGLOhLy
GAmJA3uwkuoEw3PYReb0qYIXaWUVFUHiDOMuyQ/K7insWZhq5pvaAUdlR/Gx7wqI4i3xQ41zZr/K
TrHj3lEJwRpa3HeSynjE5Qnz/Wtf+MGREhSChLaOkD1n5lYY85ZzDBI3RPQIgADmwvJc18xbk1Ym
sLynIpfRyS8pfHfqENFzINI22knpPyMf4nC2mnM+Org+lLPVfDISU6+7dWYem+xEBS3XxMvs3ZRl
TeiGpZXVweT+yTNf4K8g5Ma5ELnRRGswdihgQ3dYbgJNb0990fGDl7uGYHhso0psG7wiB9SzSPZd
+AAS6ceYQYyv7QpDVaSxhfp59QutKU8WccUn+95z5KOtF8OpqE6xi6MuceN8Hxr6VZS5mEC84ZsO
oQwUqXskgqTY6blxKMoBEMFIXa2wIzS2YWbQ2Jn3AEvv5VrYOBeMGfa2LOn95sNz5KCDYhrNni66
KPRtMq+RAr76eqrpKixriT4hdaGk+bGsm/ebyRvYtef19ctNWrQ7z9EfBrvtT8vNJKBCKRgl7EwV
4goYpqh6WuB49ujKel8EVKrmrZE4zKmWGysE7+wZ5pcyQ0cy7w6TxuEb2RbFct38aSoKRoooYr0M
98gwk/h7nMcvGjZGtW7m9Yt5t0CEiFr1/WGRDSW4j/kVSUMMGfH8zqJxkVFNQ+vhDldZ9fd3LK+1
mr2zhy4GiA/i9f2bQMUTXGhaUOjnb7Pmw2259/Y1b4tYljPf/LKY5ZW+6J/8Ecnth/ctX/P2c94X
9f6e5bkqxG1LgzPaF6n37cOL/+XD5YUP3/n2U98Wt7z+9sSyzn75G7/cXd4VosJjBiIzeZW3WvW2
Ot+/+pe3//af/P713771dz/aK2xq7X6/s3PakY3VxWdpp/EZrYaMdo1ukGY2wX6aXwiVUbtv7ymi
JCNhan52eckpnjhIOORj59GjN7WLEGmefGDHnNR/e7ermeJpDd7M0kAvYASUZS0pKAZ4lSuQROdE
qiwfXR4vN5h8IVmFxkYa9EaQ/qIdoTU4h5OeiQPgTyBqX9W0tDY6p9EtV9dBM1d1dwtQUi0YSZsT
0SZK6luvwF6XskMT5c6uPe9yy0OZ6Oy574+XJ7V5z1/uffgInUaB0otpEbb/03KzYA2Xe2aGzcYG
woyIQaLznr8Eaict2eXuAMUKbdS8+GJ5drn7y7Ojb30pHSYkbqeak8KPjle0+eoaE4Nx3FFgSbX8
KIY6JYDKD8hFy8wnIp+fI9PlOmg+GpcbMd9LmQyTygysDWLT9xI5e5DSp9Unec5s6Fxd0B/os1Sc
a9GXQzas/VqAwom2C5nREq/FqBXH5Qu5MC3evjokttO3vaObjK/TGNyhb6amO/+lMHMfw4ZSPPFu
DAjLc8tqYOz1jnzu/feZ8xkT6W9FY+QfaxE8H/PzhRNZ+IjPw1mhvCA9mSl9GQzd2iK8pFq8vMWe
iaHQA77U0nC2OgGktFTmMVDXgMEogiBVaD3INt0zJUAlRM21SHF6LXhLs2+gUyZGROyjZxqb5VcG
mbhprcwijAJU5fK7QtBrR2HeTlYpmL1Z929v/GPTLg/LHk6XhclAVuCVVJVmhC7/gdhc0JlvpFCk
0CXznhnEaRSHmqBK8ujw1NKyAGoMuqEcr3sdYSsk6QaBNnOfMcHuyb7ws44LqG3zVl22RDd/1fvD
5V7iWz/yQTEfD9oNCkGK8Y0H1ECvaFr4Q9ggNq+2Nats2TLLbh3pg4V4eROH1J2Xf7O8ttyoeZO/
P1xefduh5439u4fLm5e3/PVXiXKQzD2ul0Nu2deWH7M8LKqcM/D74+Xe25MTakAaMZRXl69Ht+Ie
dAIulrcsi+VakyN5uYuqlkPt7e5yfC8/jpnfPw7AbFnQ+0+OyFLBr2uDvOg/2fN5P52PjVgLtWm7
HCaUTaoJBY79DQsj7ct4yA5VF8f6dnn7291wXmtEtDpw6lZi5p8ue+py7/3m/TnA6fZOzc0/WGMf
xqDljwlUhbDx53ErWGYny923X19P8tZJrxGgAE7kflepaedK3MjrJu+qo2t/95cfYrcn0zf14xty
dT7klnvv6z744zmvwtdRRo4GW4gRcnlhWeT7w/fPLvfeN+P7C+/f9+GzSYnbSOsYw1g1y8AJO6st
D8vj5chjjWeCsD1ef/vxU00DJyFldrN817JNf9kvp+dI04hlXlY8/VjFocQ2iPueqcyyp/z+7vIV
b0OVrFSH2Cbf0KuoTul8s4wly8Pl3vLc+8PlOXeeBf+33re8eQxfRqMtj8vyl98HlZvd9v2YCf15
N37bmZdnA7PsJxju/zjulntv71rufnz8y7f+8q6PC/j4Kc3AYCBckAjAQJZhZjmNLPeWz/7uufe3
LK+ayyxwuft+s2yP94fLveVz/+W31obPGnj/yPLGD4v63XMfvvXDkqJ5wKeH0PZxzzX6PLWnkmAN
zQQHgWP9/WbCzzmtx/l88v7kcu/9uakoOMSXx42gL4vOfv6OZbhdvvz9rb+8stwF7Tes8JQzJM/H
tTuVwd/HvOUI+uXx292Pzy6Pl4/+engG3lomSEGzyaCkx+S4edG7rWvqNmjEzOXiSeycsgZk21B8
C8anTJbEhpAw8cRwAtALf/U9deGK1l7fPNVZd7TJpAC56KqvpV0eXFA6TyakWALQq2ZjhsNjltbJ
rmplsCWXNT4mgMV113koJbJLw8IrU3V5fTWppNx4kUiPdIKuJo8QMo06CUqYLkISV0Bv86jWDdLd
wQFi/P/4h9+Gk6kElTZfVE2F3LzRuJfT63Jifb/5hZ79yyl3ufu7t394bjl1L8+9LeF3n3tbwpgF
V2631/WYS795Sjff+Mux+/44mKeA9HaZEC1PLo/HeYB6e/K3r3/4uItdbOO5HhIFMQ9qy8cL3yvT
2+WdSHw6jCfN/fKCWg7B399NojxaO3n1YiQtiu+KjlRHElU+ip7Tph2B5Ypf8Dv0Ws2Gri5januH
pPySFblNaBhhpmXnnUbdor8eOqfBF/alq5M7o3WvZo+BVQ7PiU/8g69Z8EIK56vTOw+h1F/qmVKT
MDxvE6b+h9Hw0RJMRBLasxFmguKApnROB4o0QnO7vkN7VOTkFAjqmtQZ90Lrz+03N4qdnRkxM2wQ
U7CIu4iAg0MIPHabK5zTySRQDdLNhkXQHaCL62vDyc4G51mww/wT15xArnizpSK8uH3/FUCito7y
wtw4GDHhl2lU+QaqYBTCV40/V+BDBFWBB8LRkxKbXQitOQYPrUEkpGRYVDvyamEpU7RQNfec3lrZ
0Tjtow7/l90BVS3t6lUzglub+G0ulcXerbWfhSYVIgkzgcnHL8+dS+4SROdRmGvqyrsb4pTc1CE6
eBNt5bLcdqBqe7e5J41o46ekkeQua3Uglsj8bgUlochKTOug0XdO6uy8NiTTtyhflV8fHW1AoRBL
ueMiGcpgVt41lQ73RRkvXhBrp5nacfCqCq0o9WtjBHyVD3G99gD7YzfYNfROO3S9OzMsCzK387mF
nm+5bKNy3sWoIUti71v7pKUEzBVSb3djBUxHp4kQ+HmxM2qSikZvReK8ts8AHBeG3W4sQcVTK63H
sWr8s6Mae4N4adM23VMwhdbG8yLY137wmEqBKE3vkvvU6b+QFbTPCql9qoK5aeobn7SKOGzPDGx0
xgHEZsJpy6ktd33kUtDGjaLiRD+XrTNty8FAJDFCzwyaZ1U41aaeMnNTS8LpCCbp0CF1497Vyq+9
f1OqDrBbLub0I41CueE9Fcp45uqTq0o7N6BMDwcZtiF/V1J0LikzgYtGpj6Azct9rPHVnB/uXjXW
uLO8OiPum2Bkax71qDdBlCHMrqcmiyK77eG92kZ/FKOoV9aR7qIG3jf5CiRW7jIKrAgsD8WtLaI5
soJeRWC0Xyere521BNvccD9BGppdeK9ebcTflaV/T2tZPrZDlp5Kopo2Lnl57HLGjcC9tqLfQnb8
eA6mxH8cc+PKG7k8Ce0aRS2JfW3ZHUaH80pFh603q2iv+h+Rl5R3eMdffWM8JJ2PqLOtaM4J90a1
8dp0x0ez179PbmleM1JkVBB6pCG6/TWTqkeBzPDfNs2XPHXsbRK03hohPReH6RHwE7qWPn6ehFuv
Aitn+pmn2zYk3XFnViMgZbf75o60ElL1JRo9hUzdvHJH85vm9wFqGcClwbDVuwdVv5DrFd+nOqhd
SJJyF3UExjixth6str3y/BbIojt+NT2XnYQasZpd6IHmvRghUdODVmS3GHsoJVrt1quMem3p3ieF
tB8Bklltq1CiuFeAITtGDFNnn02B5AxzLzGvi2Zd18FrQamtkOO+DtV0lcflvddkZ8qxcut5x8zl
WtPIPwcQLihU+0iaVkprtUd/lrYGLd576p6lg8Xeyu7JtHSRlN1w+nMdHGNuA3OY7Qgv47HSW9LZ
SoD/1eexxBNg+7G+G3M0ozkrUjPy85gOct2yOBw5F9MZPgdjoe1ypWDAMfgzwbwrnOI8SgZSaAbV
yoZmffBtAe+/4ajtbcviRzuXwan0UxN+nsDhOsTTW0V3Ae6FQyvwRmSI5tlH0kURJLw3Q7iubZju
/F6AtZ/qM25SiuS6xkqoDIRnCTmMtbyxpQaXy+44QyjOS0XUTGsaAOqK+QzRTe1Pu7LdwyxjJCt1
DVrc3w8WVmAU39Rpp/Io2jbh/NqXx8bmitA17Z6GJkd5RND6KjfVuBdsVNWM43VYw4r3aTLvapo2
SQDpPOlxvad9QX0lmYnL/Ug/m8LursXispo8m6asBErtB19rQc/UbGkFRQTrEGD6Ek3DtBbW/QDa
lzAMAKQ2cBOUYdk6hvNaOnF0bU3mk6PXgAIUUQjwWZD8AESqtZvcnNhd4vx61PBhgPsbjjTlVtWs
XJOpvc8bBkuGhpVXDMT8DCAGBYkcfuQ5q556/2fGR1iWIHAinR21BL3XWwxWpqGhvfGyB6rLGzEH
x+issU1mBeneyuJvqVHdpH5lrLJuzPjKCkpDZF6b2nA3CRisLcMbzvbvXDHvu4ZibZBc0xQ3Qd+6
pNtlnI20MLo2XbNek+pAogTR61Y7xeiQDbpVrrx3EtJZASjyt6oJZwlKmpNR0wuWHI5nXQOvzdqN
KNPjWsL0ZiWfQWP42/w5DOnqayiAdjJlYp1E/SFRlwGP9nrQ7ps8S06m495LZe1pzAHRJiDIwwDv
Q7QPRg7xhjzRTs3dGyDIdLc5QEO+qLILMlyhCTiF8ZSpWNxHIWRiszL3fjwe+5w1VDK4tIFMzwb2
35UWbtv6apRd8BAl0XgkgbdK4GeYLnQuT2LiKKqK6GCQzLo6ZXSU8xK8XeTcKRcbtRhRu3OGOplF
INZjznx8cLJtaSbVuhYF2P3EYOibksceVzNAY5fZNN444ikDtTI0QPqm5jJJa5qn0LjzpvwG8Tvy
im9WMGVrZQ2UtsxmS1yc3OqQESn8OA69qBRZf6Lm3ZbE2D7B1DAQWYQ7z9a+KJy3+2i2O5q51uLi
7r5OiPWb1po+SQX8vZsz88oMf7JRmRvOXXtcX8Vq9J2vCqWGLOrzqKHaz6XWrSxZ5IdkGC9+Fx8M
r2yOIm3l2sV2x0nuCNwbOIQf9/C8FEFyERPmJEaVpt3FM2uQeVMdgG4w6ukhtXazkwxbL0Ir/cbT
QnkTkhgfZDSfcEBlWIWfqbSRAuXEr3U5XUnLC7f0a1kTibGLj5UX4YxPhtuJ7MraekQlgag5AbIk
BSfU3CW/NmuZYNbTibMSneC+4RDELxUWoAdQX5CCXH/1nQFjmzfT7Ih2DeKfhcq+ojTB+UBd4qot
xQMw7GAXO4NzgCT1PS6yT04RZlsEMUQzer7YdTlc1chAP+99Lrj+oR09g5nz2t0S+oTk9NrTvnlR
3OyTnmsHpZ21cQKbMveqlObuOvBeKxx9a4PRtCqz+CEZurNXTd4R29jMwBfbRDEoN2aTb5Th0fVF
bGZgYs2LOxPQxJG42ouv/J9t4xqkn7gWtCZUt7G6Jp8DmQ3QABc74p4A5jGekC9kfX1MtDty0BHm
A+HggGqPpteDPUl7bRVJ92h2gXPFxQXXDMVAdfkk2VSH3CeEQ/tSjiYT9Sqozia+7rLwj5wN7ceE
0cHzj4zoT8WERY4y1Vlv7zKpB7u8GF+m3v4ZluGwSpAAoRFE+GZfizxON1M9wDofgl2TVhu3h1YM
MlsdxzBEhDeYaBKP3twrTOYGV9KP+zJt2o0eay7EZD2BRDCPQAx+Vjfe9VKS6ZClzKry/dQp4ORh
xH4Pzr3QMn2vSRJoLIHzOi3s+wL+00gKAEFQgRZ/LVV70zlReyNQqW5k3Gq3eWTs2rrcoXKsbwQX
0IavlzdZIne2mC9N0L6nyv9WFICQOysT6xqiGHu//4SHGnaAd5Rh/ZB6al8Z9t4eQBZDFKspxnbp
Jid6Jy+nbURbcpO65kU1xqtHPOOmdsCEJh55y7VjFZj/0z2XDV+aCvdnj+Yg191urWWjh2Of06cx
NYegbPeyR0kQeFvJ7z+ZU/9EtIt3KtO7XocMF/guDpaSDAF8s15CAcgJUFIHCpVFbzjDmWgtF6k1
NFb2wtEU002QF49EIb04vjMSvh18bloo+6g7X5MUA0zYG3RSvfogLfav3L5psT9d8tb7DKoAB1pq
bEXk5qephH5TWqBORTfuINSLddhEB2IeLhC7i8dO4JfDFQNHErFTCme+TFWy63QBSEYVW92nil4a
02fkvs1Wl/ku9tmWrpOy51TdJmrVhBi5j3cu84GWoNaNjzANeslJGfEGdN/NaCFdbqy83oPFH1al
XHvaAAjJzI195AXq4GLT7XNJPgLUIYCeTHRMKUeIuUTieG0K7iq6Nznf7MjnpA+Tc8rN0HwZDvQr
uCgFQWYTHrxd5YRITeewDNl0WNm7gSlHTKLQSLUTBXB6akd1GDMwSMjvIdwLis+5f5XpeISTXjif
Cy6X0ohWfoUqDZNAi9sXCds0NIhgdFEciLjDUUFbTLYzuz/thk0RoR5jHnwr0g1yXy4+GMnyDHKM
p5xdXOQhl4kq3LTTOGMqJpfsCq6SB7/bFwmjZlGog+rS+8LFbBMH8shBDR0ixAkGweK2DItw50tL
w4gL0Kluh/uUUCwnRLwVezadE0DRmFecdMPVOQcceyA4Q0b/qHSMUxxY8S5U+UVPLYZ5Tlq40bU9
NAe6Iz7IprZ6kGN38Yk4tsUlFRV5U1FWrTOfxPHUPbI1wJm6q5B41CBi49n+tMngogm3xzEhPGtl
VTreyzi4xHUXb+l73xtm5O5RlJV7z8aACxNo07fk6BlEY9wakL03achkxkDeDvhlq7z4Z866xK6l
AqL3sh/J6H6nf7+ff+IxdftvDlUuYr/yp1aOVMOUODgi2gcFUEI/LNvN2H8xw243eMFVEuwixyIb
Atvu+WfTaNkpxHmDudN/MLkEweaR1jsbYnwUYloE6jtjSYYd1xUkBXfxDQFU04rUxnRDYRgNHuT7
xuyfJrP/gnzbvKlYeySbtjckKs4dAeJQDafstlmfl7ugtR5Tf+7Bul60McRcg1C3PdnUO9yzOpw2
SbCxZURbQBX52TfEahHM/n9t8SdVoxB+fiXwZ5N0ok1exJ90wrpjW3+pLX7uuueXuO9+CNH95pN/
Vxi7wd84Bfv4923PdVzT+UNg7Fl/c/BmWJ6DWNg2ece7wNj8m+/7uHVd33VMy7Z+ERgbfzMtPwg4
CVukN9i6+98RGH9QF9u+j74ZsTKJ9LaPxPkDPjewFDGAtVYf9Ha8qWx9EzJp9uLa2ml+hYTdJ6Lq
l5X0d6n6/yr74o5kR9H9x7/9bommTv9V91zLpG7+Zz1zTm3aniTmv3HbhYRsTz7VSxdePE7DMYz7
f4F8/YjXnP8gCwpmabdp2z6rv355fkjKiN9m/O9IaKQw1FmN+BgVBaOR5qkLFaRnt5kuf/3PfrMo
CMSmrROEzL8zPyi1By83cGlNNcMvodt59nPm4SaIAmAh/PWS5h9d5aRilsfX//g3thS7k0VP2TY8
9oF/2mrCjacudrDVhNoYbAOfqloX4/HPZPKv1p/BPv9Py3KNAA9OwLUsovgPK7AmIrKK+VdW1hL1
YekXn1lb7btnoONoYBt9wL55NFqBikA1O5grN1bUbCezvP7rf/0R3jv/a9c0A5Otabj/pIT3AE9q
Ihhr8kO0nZ6F126vHlQkL/RcLwDBHzrb+xESXPjXi13+4ce17VquC87ChBnsfFgDaK0ryzMqdiEt
g1simGQj7qrGh0bIB8hXyYpctrScLqnfYGXVkufWbqGYEPGd2Oj1pe9+St3s0//kZ6EutgLPs10S
MP68Ydy26k2qVPVB2B1X5rlzcD2WJixKBLovXnv9um8bnkgx2M14DVHl9yormlXdD4++o0j6Afjq
Rtgn/s9//t8X+e/Rj+o3B/hvNxOYYYYnT9cZXv78u6YeZWsCm/qg9eSO1XSfNm0/bJRi3jbaHBEA
nDxTfK1pS/2LscX4CDhedpFflj2//svR7vuBPWiQvdFpWbejDtmMyYfFtRA1hVZeuIZhVaTyMLru
9yR5KttQ/Iu95XeDgPvLL/iwVVA/xnTn+QVTjELc9OTFlekzSkBMswwJf72qTd3457UdYArx2S9J
IzWpf/75H1dh4fgFwVyHSq934N3OLqSYUZ8pWjq+b5uATmJ16Do89SJ0VirW4AD644PTWgfBBRZ1
KXX2+YzK1TkI2XcsLTjJMdjVnX6po4Qkg+Em0vsH2+ofqhQVX/V5tmwFSfrsGh3TvkFepnwXkC1T
R/veLQrSA/me+f29qwiypR8yYqBQ1qNS5PRUuJM7/wpw4rmhS4kZizc5otdXVn9DG6BZwWJgX2Ha
Hw6orjmg5DA+2LZ7HEwoTEZ8IOutoGABL1APyuuFLKLZMGsa9Tx28i5pyCqNrFNYyWMV8BtLHbQs
XRThyREOCwjMoqDvA1DgWHD9gvpo16XThfbGwe5esz59RuB2zqzIWnM9izUY0uk4bM0g/TnbT2dn
7rw/YaWgE1ryH5Ly3nK6F38eiuc1o2fkV8Vmt6tH/OnSfNE88rD1GdwcJ3vT8667rmPyzP8ypHsY
5fApFz1MVyIrWJ/L4CFceSbBEwtxW2uolIpng2XaLSvIZMQbA3BSo1IPRkIpWu+fR40/5089HEhB
YU/ETFHZD0ZBNasyJD1Nj81SyXKrkN6ian9YVn/o4CfMsKVU2icmwQjeq+JnW3RMPaGleZQNoUUi
VCo0KBL6ORzqlwA5ti35q9rI0EPm7WVIhps0+CH9mhmwP17ikfOESZlCBIyLdXBqYuMWvBhFZ5tf
EvrTvbRIOOAkHPjDQ0BIUVGAI80GPh90wfY+6xBouXX0HDisghJFVIk7Z5Bn9OPP8yLKCRce/Fua
kv1uXl6imm8diDg6Xc/EVZy53mpWTH5uZE28Z6ZfyIvHH6H9zCqyOdPiefBoGVjy0jQKTW688qvo
3qrMcQUG6yHFKQCejX0qcrjK5SokKyq+3KKIqQgUnVuFBfbTqwEfApfk8dl28wbImrpM/KI1Vo5d
UyfaumvSZ9rtFNZUc+tGww8/YXGmxcZq3UDtm+ym+lEYW+PO8YhdFaV74ri6Wn69R+dmhZ7yYT7v
pk2HtObZpBxEjNvzCKB2VPZVIIA8SBBBaxsnYh7jU2RXHueTs6W7N4BwW9J+i0NqsG0SzrF7JMnE
Eg8Xq+XCpWur7pil6slIyvbKlvy2Po97bqhNAZ0KW9qJeijZPyxqOFZ6u+yOgAix/XDgTrMRElb/
F8uM7j1RmtTOWPQylPhJ/hPR8yXIOVaqA8MtV9HjxYo5TxkaY3ETNv5Gg+UeVSF8jyB+Fqg1oZ9V
HJxBtlfqsZuYEy7D1jCf6uOZlIQeF2OVvZaSNksq1IVwl2qzriL9BWrKQMIiuklQUV7/gMIi/ulV
VPNzYovWouVCqc6esGI8aw0i50R8cwAiKo6Bgd3FiCDnaVzR6+CF3Z5TVjAyBZbIplZjo1n75Q0B
TikIRSxguOAapSSv8bMIOWaVWyzKYCkh56FNS8Gi8ymq+orEQ8zoFDy5GGw9XFVTS129TbRNFoTX
OqEfq2DS+v2oHxy6YrL1YEtY1KfoDDkrrpWTndNKyO49bhxpXgBtcnS5Vc0XNStX9ArUA0f6G/HT
oGpRCyPY4ubfVE2Yb8LryYmcq0xjxdRwPbb0yikEjqfa7ODQxePJsijQCUbRrp5PkxVhHhq0yJ2r
a584tqD/u3PSNI5ZU3TX0PsoYsRze7m2H6EMgNOVdbDN6/SJmFvyW0q72AY5Ky439G2qcVzlMevK
HdVlgXouO+QyeXH79Od8OtCL/Cfk+oOmzy0HdRGCYHQl9Ncm1B/TGHeSbtyPYXBW4F4ooFLMpyaK
OmbeREqQhVjsZRGheWAP7Iux2sCPnv31WsIOVabls2FkamvkuJk6mBC0mMo1QgJqLANNQtqlPb7y
rVO5gO+X0mV6NAKr3NFFoAij8GvLnrKAFbVPTc8aibpk50NsE9QBaIMb392+Qww7ZbAVkajCH4Ca
4qYw+0HIUtmItH0DPIINCBrJMTWoaQTWJPVE6p+khNxa0ckb+fFQqRlhQrEZgIMjJJ5oe1MMM9VE
9AHuMV3v1KYxfIEaIzgmZWmtYnhzwL/iNQeyCYSnui7ruU44MG331Q/EETdmz7ilOGdin//h6hj/
i4aVNGQECuZWvO59We8sh4UNDOYNfpKVnwxb0hDmSj/brso5hoaJ9BmkJG1/KyW7iyhab2MF5nMW
Q4ME7q4BN0Zx1ELzwfQ3wjMznvngjWmDASsJdrVtIAnLnMg25UuQ4rTzA5IWKKVT1wacWecU8Sqa
cSCbuL6IR2uDt1Rb9/NcNuxxKPQ/cEvJ9eivK0IEVqldPdDTvpSSQyAO+8epHO9pFY0YT28m3UnW
DgE162i0vnglUX3LEOT0NOhSo9jGGDl7vEZQH17qzrlAvviRSw5by9efvNHTN1OZOqC2kUFVSYD/
f+QeWyXfCF+iFfCYadXFiQtNsbHsiOhKQBoCB2jkm9g6o/ITPfJk64XY+1w8I1ub8+JmUm51mOlB
yJo5wpkY9BzLhDhI56ovk3hVPprCHx7RPTK2A/8wJ/9FFeM9Fufxe4pXNMZ8GgGe+RZtESPvOqGN
n9LK/n/sndly20i2Rb8IHUACSCBfOZOaJUuy/YKQbAvzPOPr70q4ul3t6qj6gftgBkXJEgcgkeec
vde+Hga7OlF8x7tkjD/77WBe5SoZrw3fxTGXBUe7TK5EPRxrItpuwnoydwoV/rYTIR7OLJq3On4L
OhkD1TpJj4WxN2PrRTHKkCANtmLKnmMupaTdAVsDnTjXDRdBWvVmvdR7Dmgmn1MRM/HzS4ZVhrmT
cT3vZjHvy1Sem8i+MVvxVIzaNvR1rckdDnvQnvuu93SctnUI84m8PPu6iEH6NK64d5E47KyyvEsl
flvX8E9apQJNqtjjh8mZsPgvVjyXZ8Kpd3WKuibM+3vTgu3jIlnLRRteOXl9VTt9fegl3DfZzcMe
QhrOr7r7bozytmekuGXKfojtWB2nKr9yQUJyUqSPCumOm79gWMPMqLcMzcQVFZULafXg4mA0yj2+
MR8jZfThet+6icuH2Y/WAXxuv83Ku8a2CNB1im1sNOXWSnYm6oHtMDmfHQMmzxyykhthykYrpDCp
7Y5TX3L+zzhqhxwr9VRGR8/mDyqiVjdL5eKATrkEDKLHxhb7AGo9jst57yoGZ8usIKjPdIXNuKe3
nprE+5bwCKSLWD8x3VMEKA9hRn0dgYItabVyRZoO/dwOyG2aO8aXKViZakYv4tB8TL19Sxeafezw
pY0505ZlHMg9bthG+dmu8GPSVQREfx9fpYdU+KTzKTXJp27REqiQhL2xd0+lQWBqwxWGbIpg3snK
hKZuWDTb2flZRvAO54XDSTP4HP3XZdcdO5eceVdCSWu8C+dgdlyvdIVdUmSSSNVJfLbBFDrnpYH4
j1f8xHKmjkFRPIraEceF4K3YD+1Tr6ARc1U4AnMj511EN0p7p4PwOQuwm81D+84gPzjMIY3lXKQE
83ZqjxS/luSCmWJACNKyKeri8OgQ4uMjw0UBGx+o3uQhiIcbrPrPigjm7Zwzw4tiHbsWTDtTsDdY
ev/kTyEbxIJtutXbWGw4CKCMsnm3xECfW125lA8bX1kv2IyJGJ2pMAy2yW5ss35X2Zu+YP7sLoFX
D+mux+x/EmATG851xgfOK27+y1xi3Jd6U5B6CxpWcgZKbeZtBfssaVKZ4W4kPZdFMI7Ucd22ppGN
U33mmbWvWQfvPaCaSYauOjT5eD8pxlWmp46GNfFMbT6g0SCaQk7b9T1ZbP9TWZT3rEmvpR/erlvd
LqHMJCaVyXicvAifzVsado8Waa3iRzfzuiGNvqkK6ULyRujAS5ERqCcAbMnCHI6x2RQoyr+4rB0s
gkxjSCzbLzbBQ/xTghedNpBnGoBKiPAKgl2DOyOLYJMWPFSNpb/D5IwQMX1rCjYaOYZpC3zJCSK3
j7oo8vGYzcEBqRO8esBiA4KUxWZ3AWyJZSMw9gGpVoFHDIhh1ZDi+BgTXWz1utfS63ch8mHO97H3
zDjwnSxTIvwahIp2+iYc3v9xaak4qdMMqZJLzSfWJRmyFSqSoyh4c8vs3hum28Vzn3Jf3hLz+1E5
YH+Tbj/49W2JXBHEwfLicp3Gnl2Dc61gNvT1k6vLkJFwvMosarzaWYaxn/htBrdX9gAN23PyQ1j7
Wr4AC80B9U19iSBFh1us3dAQvwlDF95ZI+Xm55aqQ/7EMAQqLzuwGiha1QZbtXBB1WUpxuOvojsR
LMpnCjZwPULDvmXor5arBC2oXwWkWkNmXp9276NsKq1wO1hUC4THnIRt3hGuyKDY1/BZzXIX0nuK
M3VaaahWPjza2iuZR9YJ/cOjPc5XccPmuGeEpHf2FGiHPI4/DKWIke+Hx7Rm35Nn4SXMyxtZMk5y
2+GKAIGX9TPADR7sbR0F2+vnoNfVotS1ha6PzWh+dUDiYVYsySaOwYYGuNg9GzHpWiXbGUw9nMim
y1ZLmjSrF85Da8g4uPSTEG25U7q0LWR+ozdTvE8wmHWxiv/rqnefvYRsA6OcL4VABVdzTrTu/IB+
5Nrz5qss7e4EbYjZWi7ggBDKFPyE/tW6/+GGAynBz44kubOfs13CMVLY0T2KuweABqey979WA2np
lTVdW6TPglKK32xdoo8hW7LgdW2/rU/e0tecyuF4FTmNioSLFJHJH50sdmPJ/zTSnD6v6s90nnW9
SyRRywGfxvIW3QWF20SEh/UwWbGkBQNKIOGKaWBvR3fEO/+sF4weQE9mogBltfEmeNoxcqe1bDNq
Ch30qNdsNNgEU+v1ePzt+mntJtchK13jIhCUNM8E5WXqzGgt5K0gU6UjiLYZOKd1UT+UbNl7i2mF
V6prB8gddvho2zFnJm8RCkFkq31HJcwRrJFwNgKD8GiZ5EbqsxYzuUVdm30nuNndrse8j31a64I5
YpmQXoq+/YroviaclpPxtYiH7009POqlRH+q0dKfZOm+TVj8E+sbYPgtc014A1nBMmPczVBpTVXO
uyXmqNAtiKHl7Amn6dH1PqGb/FZbBwAJABqkCLmqn4OeJQNmKuty8DAt02f9MqWhe8osihWKTden
mekZfPa6cdm3gmoSi2aRPAvOjhrpOchNAnCmnCvXOhtAsQuGtoO9FwQ2eD9reakNkm+q7LFW5WEZ
J4KOOf0nNurA2oszwUcG3jxQrBaYyoZw88Sk6TUUn2eJj9HJqDt0w8cNITY6dDXkyLOOWuPMqOdo
sUn09KG93pArSnNqE2vcY23G7caco5PM5O00cQi2NQMmBhZ7OU73nszm/dpYiD5lLhFsgfBRlY8c
eGhDdBspb2EzxRsLfKxA7KJ3An1vWezM6LOndD2gmPzseNgKZUTT3w6ZOAz0TqSra2uOSkF4NKDW
IzxCqvW1fZYcY4UuPPKDG0S8vHBWdcWbkwheJi+Rufw7zcN93Yz7rA+0voKNX27ln7F63aznQxc4
fISNljJRUGFW3slcfneXjlqoZkBOHXgIJ6RK/qstxcnvFg7x9fSDMWYHRKGtpXYAY4+o34tFj3Eo
qdnmiWAdwlEDXd5zvQev8SG1ktCFUNKPlEWQIM/N2D9mI2iFSth7g+b/ZrawBsC9xXCuC0m6sGul
FepWWYYifi4qzG4d+gxfXx8ZuGzWHikwIVppNN0KNEMG1WoSsRrIkN1bQWLYUIU0pyI+EDfjkKwX
wUJK5y4HAhTFFRZJmpTwXxGjThF0DPz6jYJPUc/xUytr0kvPow1Lv0kzY2dRIEPoeIjIRiZenhin
oL0VCAzdmuV1SJ67kOQHnJJyk7nZ96IZrNu19iwWiejIj3ZZy1vUeflz083XYzJylQp6Y5t1ubVl
4PrmWTk7htvQdhCs5h9rl8YweNFNFqMok+z9Td8nJ9DcuhGXNqjmPy92bBXTfV1z2LqUxsolfDhJ
2J6SduFFkMyUbsnlgaM9QP4PP6XkbUBJbqrIBlbKilVVYGPRnFIaKPiPGXtkMhXuyyT3DnopWZOZ
K8UMKbKKV2eSH/2En9NXWLbpIpDjAgb5Pp+5hCQLHaWl/Nwu3V1lUHoH+FB3c+ayoGq1RDiTU0ti
2FozFzZH9XptQ3fN0ufJH3VrjNAA2Rzp1hRCYj5cOyXJo7yjy7BhWJ1vZNvvmlAdyDRO+JGEa1af
vzXwFPz5EKHUvlnP5dYQ1KjVgiyF37K+ULZeMwInh7WZIo/ObK70h253/FLHOA4Inh9CKMiIzt8V
A0bksTfWbH4JXLbbFUMAVJ5fvZhEADuyA1oOKGP0nEQ67K7H+lwWIUFzHPVT+linKZsvP+OsrItj
W8xfyNBgc+fFt4t6GL0QvkIUdFc2KCOuvKK49Dct11KW0gbYZAGxh5d2caaz6WOqCpr5e2B7r4aD
WYLy/OiGBCg7au63tco/VzWBTBWU7IaX5XNoadgyCIptVH+rcAegJbwjAf4Mn//LEvreFnU+nNOu
hVQaVuci9Qy8CcmwQyOP/ioWN5M59E+zmT9DZYBd6k6nVKNZDXVY3OkRNI2x92jfbWPTqODxVVge
SqN5acGsT+6lDJA2lotNOpOdJWR1O1fEVe/6SfQHc6hvhzQbN0Y2VIdUkNUqCU6CT9u7RK9m7QGj
ARvbHsdpbJvXWFOgYkMYNn0mc1UQDKcwGT81vS3PeUxyAdttyqM3EHrOLvCfXbIj3ByCJALor8gF
dY80TE5LhWq3MlM0TimBUAAVry2CGgFSFve4/UNr67vmo6z77rDmW+Ut3IBU3yCQqSFZwpwXk3dZ
bwKLe/0XYuqsC8eC/OPGLb1Ll8xs/01l0OiAo34Y5uohqzN5WW8keeMXlzNnDMPy3IYVvz4r7sg9
RgU0GHvtUYXsMtI/iOgXSx0YZwHkoEPIahcAMMViQWBSm2XfWtMQUE7ML0XFQAF0trXPSUvcrM7L
9SZOgy+qmdVe2LV7QWz455v1sYRYpX1Up+9xiSw4K+cz76Zz6fLRuaz3fvvSjnr7GEJ4iUuSOx2n
n/ZSISUzisS8/LqpRvTQlqqS/VAHtHDqKW4hExKVFVR7zEL9iSjfkrO/Hut847EK2PF1GtpPZIX4
h1H1gK8mNMcRUladlLfe9FFqX5pWn1c0/Pe/vpEE/KEspaNhacTNekO7X/y81+uoTsiHfMcbdW/S
FA5na1zfKwPRclmZj21qmY8lkaCHtKA1GAXyHIGivk5F/GzLpr5GctlQOMb5ycAQduFTeiwRF+ND
qp5M2Vzz7elWWn1EnGyWnBWkNxqRRYwClgwevBf2g2sZ4iGOzGovEwJHlcKH1Flue3DYEbDozAo3
V+93HFD6SxrtNQEs4Xb9ahpda0+H39iNqvCPfc/TCce5elzsvHqcHcejNU6fYn3MowzrVC/vHeNu
Ss3ygSQEmmIAKmGqOmaZ3cW7idJQZ91GA939xUkdLkS8z21vSNrf+q5bRN+BdkBR1QGDBb25y3pv
0J/Cnx4zJaqz0PlMrFNEXEvQ70bhfTFMrztMKq2vSLELr3IiFQFUXgZ9s96bhuiJxtmyaUEVcK6a
0wW95kfCoH2fMja8rA+tN2aq/viyagiz97IKfA8xHmdMf1DhZ06o6CtP8CEdOMpFiRTbRRE6P6gu
GJg2cePP8zcuR85GekvwNItjOTZPLtjRoClnfCjYCfVZ7Omzs5uVeYQ4fl3nbcjhB2AcnN2Bjjt5
QhaPiFCw/3fNfTfden2T6qx5gTuB2DagD+EuqvX+tIHKZRFRrE9x2OoGrbvKIb/FJMw2fsgBll2G
VPrEwgjYJpleaMqgPMZpr462UycWKetBtKsEMQAmNeUxm8RtBDGRUaI4BR3+EiSKcJ+Jr7dIU5WY
ClP9qyS+5EOS+3d90kVkq1uwKJappAtuALKSxbe65m/PR6c3eQoOGKBSP5lQELDJlpC7pu8MiCPD
ZE8rYtoWQUxIzWI6l/XeehM4ePHWe7FbiUOufK6c/Xn2KrIzinoAlOTwR8boj3vrY274PIbBcqZ7
rLjOTbTHo3ghc4h4IywU2nFpuM6mtdqvQOyv3NjjEj0P91UUf86iugU0DAytauaTFXbPIvX45KdN
NM/mHrdTRuMBV1kQ+xeB0nkru6C6rpRLk06GZ4eSp8jQYcaV+Y52FNLUVZuYp6icvqq6elnc7jWd
2DFas02mCI1Mg33IZRZs4cPZfnYT1Kt93IBrM6I7uEb5HqUxfQ/nqyka+gRD+71mU941WX/Eyl/t
P+zK2MQW7oARb8M5mgXafBTLkIZ3PnbbXZmSH6K89nPi5u+t9N8pTNCKEr0BVeF9qoO32WlAireP
ABNY1heXeQhOMyM66xdgivGYQVXhlJgi+7hmKCQzm9teAzNRXnzqiLGnybKtBiCLLMgk7rK21Wpr
2d5tBnkxbeTXOLO/NAu/BHfNh4/oczP2MWhAWo0WpMuwwtXuRv4nocJ3cgTegY/T93qIU4wjWcgO
DrcxVO28+UwSy/ViXxbojuRxM++VsKbcRYfYzfjocAl9ZhW6Sc2oIZue8ZRXV0fR9/eirggEm/r5
tGTdJofqtLeHgNCumAvcArqcWdywaR6mwh337Gab60XSAWcU9ZEIjGdrl8cx+l1Rmlf6ZUS6EMiS
T4PX5BsEieyoQXAzrwuAXGyT8pQHzYNlDkT2UD6tHb1EhR+6FUSgJwWVSYfFz4ttJ4KLMehYSHd8
aZRZgPTVpGraEF1AAQnehEJHGNQtTkKed+thPKjHvS3Tt1iZTzabRXqH1Mx+TlwQlkh/oC8A7ptd
I1KCnrZQFmdvovaNzcmp1eXv9TaOlvD9lxQM5iu6TBP9sw2rFbjrf+mL2mUJnb6lfaVzz4uZWqWy
zGhvLbgVmZF4Vf7OTi+gjMG6DQSmX9tdioFaD0VbRQmZxuy6aVDExJbpymB9K0PajI6/y+wRlyDl
LFse3RZub6dEMmV2KS77gHobwPQ4zB/S5iDoE/aEJobv0oU2TbenTKR1aOEP+eJtchNja4y6dZAd
FpZrtvzJDqsr9sth//dviqUFXX95U9CQWp7jav3jb7pHLyQG1qclcmpy66VHTtTgVlmfUjz5N5Z3
tYynEMzNhAFh9/d/W/yPv22ZiAIdx0IApX5PT2+dwc1p9WenSk+884D6iz9kRS8ubQZDuLelmB8l
apF5sl58T5zVOF50FcZY9DFQIE0bx9ywj2Ck3N00mTpPDi2fv3+W8i+iMGVCTXIVYEtl2wwN//uw
KZqpSB2Zctj4PMuoo0D023bcsAxTTM66vVZYKZaTXkESQVeFZAw204cWc8Qxn2JeMB3pM/9QUhGj
NXiDoUpPPUP96ZXFG+Epb4TGfnBMHBzBpixMIsLGYza396sEMdR2Rle3A7vaua0/JxhaNjAJ/9Bp
UCZ8MAiWOy+LCO+jkBcpBouECy6Qr6tUP0vfjsS2HRjFTU12g9vxNM7EWOXu8Djn0Q/AAHdflMwe
dcFGn+dNNuNj1iDCd6ZXoZuMsazPbsH+ljjyhdFjY89P2RSd/v69tuy/iGN5s11LQFL3SJ7/i2C1
muLS8Gl9kP+VEqpgwueqmXUIrTdp9ErmtFoVlWOzX9BAELUMrByE6K01OAc5mSWXAzrKPsZpaqqq
Jbc5Hk/tYBwzfeXGkNcdljzzoNaA5KPhPTw6AQNgwDdgK1V+GMzlI18MDFeoUg6ynklK059JRMfC
DqNtDgGsNRDCWfSrof6/6YFiEdMkS0bW/oYaxUSjsrFzdl2ChqidiFMFcXlLm6Ekg2EruYTuk+5+
hLXL9g7rCNClz95CRcxM+y0XxMYRsLCtZlaeJvDIUvTYFervRxk367y1N35kyVjhgtkZVocvvOi+
ER6gpwy4oNgpANcnqi0yi7de0G7MbRPjZcfIy8z3RTiY28T29GgkJk27MJ/Z6NGvouPj0JpLRXNt
0ORCw8CrdlX3uPbaK6O8dbz0HFXGj1LobFTCUXfQKb5YA9u9wMGcm6QUWCa6sjZstw3j3k2Bwd/I
hdzUSV0dGJckRL5W5+pN2Ml8GZFNbVN4DC7fZEJwCcvx3RmBNOAVD5z+xq68c6VFAjLmOtEoebIb
42uYc57rp1qfwzL6YYzTY5+Wwx1WOn9jgVWKh356sQMXsQY8/3Ts4HCW7fM/HK7/44piuUJaJk4A
V7naA/BnxWrYj0HiGG16svVL1lcDj8fYw6nvRndVeBjII5IkUOTgVyn18E4PzEqtpHO0jKrusn/Q
7/5V8a1sxUXC5TyCjC7Eb0+pm+UoK6yuUJnDL1We3LN9PuvWdzaSjdPM50ArzspxwN4zv5DZ9BaY
9avtu//w3vyPxd1W6K0FFgkHSeTv0nOcsEMgizI+dURIoLzhrCI3KGmrLcqWbotS/FtDqTYs7jfZ
MH8JkZy3ur8htX4MPQUcy6UgHdf/ZPbxJ+FE855OWLCNq+kflLjqLzJ55ZisOSjklWXZzu86XDbY
DmPwMTpNaRLsSPk8oKzYmYASyBUQephNWb9kRHy6fGxXhXkViWC8eKbT7AX/kQb19Yw5dt/Hfg47
jxxwobtRcY6x03biHX1W0O8twryyVy+E/yB4MMec4rEoDWACqj2P6QTuIilJrEMVK3J450Hq7JTh
qhdFLSTMR9E8GWnW7NeeeKgJDHOznERq7+j0qf0w0ljLXiu3S09ZXfT7qo+jA6fFtkNZ+SxzcZC5
upXRvNyoYdnEM3MLwx6Ba1TykjScNjYh1iRWWDBdlPHaVG1G4OdAc1WZn7HGY6S1T7rnuEpFC3pq
kBE/RQxwTa4RkYjuB8mCvBTFk4rQRoV2Pu9y2zgr070v+vADogEME/sUJBnQhdanoV1OyaGW0Czk
Ul/XqqoeM1jRHAWsVvncTacmjn90Y1z+3H38vzXqn6xRLrDXP61zf4lduP9RFO2cDW9FzOLzgwtk
N2vnivj5H/9wRnnOv6QSkohoB6eaj47mP9Yo3/yXq08kvi0ke20LGf2/sxfEv3iISp7TDe2d7aKI
/yN7wVb/8vRi6lm+xRKmHSK/+RZ+hmb8bx+DBc/o950tOkwb8RYtLI+NBL/vvxZn0t3aJa/M+TRl
1RNDBrypefKEWKDcQsuqWok10LDu0CvopBmJgAOJ2yGnC9EW+DEUaeuPsDvxz4J56WDYkCPNuQe7
aZ/LELTrZOL6zIbpuvTah1GJFndfV+FYpjL3I2cbXecDSV9NAEMp7/lnh+E+tCc8lhMRBdZrgbsc
icYCWNrB0SihiB5827jFGdJd2OllbnBfvie0888NpzETcez6oyIcNQolKEQEgmkBK78lmG/npL1/
nLU+qU1D4PIZeYCG2196ffFpRgmop+2ek+gR23d1nNVwjJgGnEIaVEjumqPVIUlow4+xlcfWtoJ9
NEM9mivGs2DTdTvFYEeVXbIFgZkn2VzkA1PimnS3Q4v3kajCQM/72BZlCdtyXMmMT9G4beGEpvQ5
mneAAh9RQC5TCd1MegM+o4RJGI4TWiCZf86HyNnFUtxguWb0lvjJGVTJTWrfAEshFIr05iJitmEX
amTqu0wkWeF2h8wabT3V1+dFmOO+UWl8S+0fbBJS8Uo53MSh011Z8r2N2vTaHpwb27C9G+lpq3PS
9vumqtIjy3i6NSVqz2Hy0oPdir0jA7K+5prUhApVi+rgQQwm6CKncI2jncSvDhdi9KczGv2QAVhc
RS2t/nzcLl77SYJhGZpxOanKP0VsVglC3aBj/hZY5Vsz0UyZFnnXKy+/c1HM8KbO7OZMxKVd290s
WWacszK8c8vSO3nkE9xirkJE5nxhPNbdBWF1jWS3utKjewwmFsJbO4P94qMPNOZPCC0rKO3JNklH
NLeL6xH83ZwzPfEgvux5AkuzlaWHKoy0q70mpLI7K0BEUTEg5yAf0A/rdpdKZzjlvphOfQazyvdG
91hH35uMzWkcVJs8R29m6YQHwsQYJ0AOmhYi2UK+FYb2Y+ej7ze8c7IMu0Yk/XXB1nATjIhVTQkG
if9Sb1XHcRJAKNh6gNd20gnv+yFcUB2I/rxUQ7NLBu9rF0XpyZyIB4TtEO7bmpYwNufPNFHBlbAX
olypb0yv/j4WAf9lap+UREAUtsHX3Bivc7N4WiKLI64AseKHDoUE2J80lXsT1yPSP/uzajJU62a7
oy5edn3bnJvA4KVSS2CCkTflW7xoLMuER30WT3NsQjtDrqoMHwlZTTYWNuZ2Rq2QxUSUjgaOAVVs
0okhp+3OZ4vkWdBET7OMatr2JoNxq/jImX4vLVvhCBIXxwvx7ihCfStsrl2/o1PSWPQU2DaQo9Be
8WTtB97l9zgZL2VB6ljBgrTPhPdee3h1clXfsTn71FgN4ZakkksPRzjoGmCf6bOiZzQG5tGpFo9p
25I/pF8RhH1PR+pvKC7dbpaIUxlmbUYAPqDQkCfS5qE3vizJ56DWsB8CW8ptRKbpoS/8aTMIylzp
XAX+UG5ykMObiezQ3Vw77zZa94tFYkkxDZo+OHD4BVBUmc1+KiRdWMsjt7NILQ/uL1uoCYpKSq0b
1xaKR4A02yUbDmbpPqCvHm6rKcpPwmUxshzvOC6k9mHYJ2Jz2ghVPGdQM84lwC8CA1PiuKJm2hgm
64Orjg6JzCcCIXdxkOT73K8/0z6GlpTZ9bEsINCZ9muZVWtoQ3zoB/QOo021if22Iao+1T6ZYDe2
UFFkkYz7oUU5W4Ds6twW2wgL3dh96lw5w/bz4SosLBfoFq+G2gq20s7vZuE8eIMAXzbO2yqsyG3H
uoHeiPra6/zHz0tm0yILIJAu/nkeqPBzUuQm8i69KY1BrzDO982LnWTmNYlieKAvCAOS22WmM9H3
YXmTyljuOvdbrZdrRTaGmnO4OLn3zVAugQF5cDQIPd8MDamBbeegBUhJ7JXjxZDBDgXbdye3Hk2t
uO2DxNg3RJdIuaDKKeP3pSPio4+L127fQR0xEo8EmBAlrG01uw4ZzpkYgt58NwdSOTuAIMbitLuq
QgNW+kzJg/5sRPR53YTemUBsHdofyDJfUpcFY26QbNlwURerS1DBBfRMXJMQYJXdoMl/FCj8OduF
2ga46m0R37gOko65rvuTAUsDsYR1BFzkYOcKYZfbME36+eDOW3O2c2wUjEIqIkVKrGyU37cdOh3k
TAcnR+VvKw6iSh5LZX2pI7bYUztHhzDqKVYFcCFznC+RsDo0rHIDau7JLC2Kak8sB7czQOvTP118
XxwoV7kUaxJTgIrOq7ZxwXscyhKnEBsPGYQPjbWcCxHtnah6mLLljBjQQtfRo0MM4q+D6bo3IWl5
SU9mYez2xbbJPNhcAK5CZd/m5DtRcS5bm0qGcEeG1arzqUDG8Zs/1MmWMEuRBG/h7D3DFCE+um72
oZtPFxPUGJoWInD8cAdGNebjGY+Yh5G4p99GRXIv2pdt7b4ixf7mRrm16xligxCkaXJvOeNrOCzz
DiPTnZFcsygwH/AUuTrMtHmCXUHXkoLdcByUctK+qUmEOMcZF1lv6MBlYeujD7rh2jbvu4CqnN3G
MauCM/Qmt4EAFSIVQ4zYvpPJniOgN1IZXTAiXFtVzXbECQ+9SPQUyr4rh+ElRZ+70U3KsOPg6mz7
pgyi8JhMhYNNVNAYKF+bntZJw+q29UrvGFsoe7VyyJ7T71A8/cNk2HdVMTwvcPUwE6TWFsPabpw8
cRWC6+Hg3vtRaGzqCvfIiLA0gQBUZdkjAv9nMv++GxAY07xAiBVIApj6hnzyTw4ADiDD3pE82r2M
QJzZEUefkzYHMKAVe6sKMN4md6l2e5mQh5gMDJqK5xDHPsURc4afCOJ1cD12LsqlLC+JY2aMsxnx
WfRBnZ2DcJxwLRR/vlkfkxPF6foNDgC2nJJ2Y6JJ5yvu/BfzvDE5ZY3wMP+Hvht7Lgjz9WtOzuw8
QLrJmf3RdSVFZKEVtu+rCG9izHQ8qZ7ytEdcpCd6q05gneGvN6tYYL23fsOtRrlbX8ifqLO/iLpz
V5xbx2oJEgGEjV3rL9Tstq+/uQlb7PUnfiNd//ydv36dVQVcJas5rc5J/b4k0r6QhosUTZ2lJ9Jj
ZaS3EUQUm6A/moLrD3jLbB5jPzh7rqMgm2tKt7/Sgtff+xNSjzsaoxiAkxWfvTK1m5Wlv95dH/x1
89tj62/47THCdXeoMpvTb4//+tJH97tNEhTIZclCTkrvgjSsqi+NvgnTqL5UcvSW7fo1KdYvWYXG
YQUi//pYfzK1V17ySkXOyPL9A+Ivp/ElT+HSFOtjpheWp9bBzfOfY2K999svbNKIegXrLppcMlV+
3Zhrzoq+WR8jRTHfNV42Q9L5N+qbsHaOsfUX/rwbBvJVpPgvfrH813s/Af6IwvTFpP++ovdVFlm7
ZUSolsji3wByWWbn0Gox+XgJ0ZE/P7YwrOFr/ry/vveQY7QtCUuduaZVrNzzCtrSZb235lisN2N3
k1a5eRZoAbKNqeORft4NsX9dMj88unBkeFndK5iHCnY6N56X8ClU+owqXCDCfkxRYzFyxRzAqWMX
nEQzeQGX9cv1nqm/dIakJh1L31VDklKJdvug8GhzVuUXQ/n9FZC1cDPxyJy2zT0Pb1ujaj7B8yGx
KNiLbv7a1gHowmV6xHrqAEd6JAr9iHDyc4Mi9uIZY7yv2Uof0q6GbeAFCc7Cy1g41aeiRC+b+vlD
YSPZd8MiOUawnnZlb6d6vaSYQ969L8nh2/qCSAjHRb+5CtVqP0tOcGq/0S9KTkMvCQVMyZVfPPvi
JuZt3WfkPcS2v20bhRVvYheBPebst8xUW9mmV4SBw/0ZgvxWiJIrpFzYu9BBBSIr4fR482Zyw+rO
dKeddE1x1U/Dl0EUMXatjPiMsGn3hOPZmHzn9CLH4oMz/JPDhf7cKOoyw4ijE5HKqL/6ft6RghIB
PbnvWjDSZHeH59mYnRvlI43nqrCJwiG+FTY7QkszLkEjka+TCiT0S0KpWelIiBUC/Tvw+deDv/3M
+oMrdnq9t/5c2covTeNX28ZWN+v3sjXDY70LaKo/lJO4D0qOtMWPSefSN+uXP28oS7YqS7nO9051
SShnlm221Ih0TEjHiJW5CKldLTkDjUHdT+YyMEPkd7Qjx/F6DytRdUmbBbrUdP/re3ht6t0Azgyq
Cz9f6xLfnOXV+h97/b9//YpfXxbo4DeClPZdGwsuZeg0iNkKASBp6nuVaXL7evfXTeYn7XGUBLtl
NYJTNPm7aT3+/Z5zBHWELkFJotGP/frGry9lo0YG+AVg477wfv7I+t0wnd8EQgYWkn//16pFaGJp
2Xql36/1fUkQHh6TwLmq1jQARzrXmWHhZ9cA8fVzkL/Q4ojiyZRZPzqhr0um7b4y64bwqhVn683c
l/aF0DWED83io773gl2f89IarbsakwrdMBsnV+eosC8vL+s9VfER//aY5gxtxShUtisdAImgaeEQ
s3KocX3JaXNVezJO9sHyUGIvOBsQxCpCD8/jfEPvnIVq4FWu9wZYYkc8KvgviItzJGIUyJQnCtdw
33BqbOY+Blq3PoNlXRBL/dzWJ9iMDur0woywM/LXJ4S+h7Kybxm91ITdECrhD1/nZOwvYz8fq8oU
x0BfMIWMmwPAiwdm/eUF5BrBEwl2oav16ymbSPVodUxOMoVAw7duDl8hXOaLkzXT2U9//Mr+Sgii
zE+9TncxcwMOa5jM5RGT4mXUj603bZci1fg/9s5jyXEmy9KvMjZ7lDkcejEbEtTBkJmRYgNL9UNL
Bxzi6fsDsquyumxmynrfGyTJiCQZJMT1e8/5jsfH/ScpbPvBwAQdvfQWAJNt2yFH7pqsU6PtJX7/
1vpEf15xe63tB//Px3yVcE358wzbre3//Xnsz90/T/Pn7f15LGs5WKOYnpnysvfozzNvv+yVI1XI
7/f+5/8kBYzEhQiTPw/9/hUDdCTnSLyxQ2Pp6zIP+orSxT2Sq/e0JfrVeEoOA5delvgcysa699G8
SuqzTffkuj1YL9PHse+To51l7nkZ4z0Ksfpax5ieYeGY+CHXXWbbc7f95M9m8vzHLkrlsVuyRhzG
l8zKuivSDo1tj8v/uHg1c4GyIu2wNrJdv16Hm2xFngOrbK7bmxCdfhslgz/fnw/kfpdn1/DU1asa
L/R9iGxYV1IEbsxRe0Jyyza9JHaHadJgDnfZtGPpbD6bOP7gtC8sCswcDdj6HFzFSdEcUTadOrPg
vJTgTetBZfTJfwoG/mew8O8GC+vg/v83WLinil5Rl/6XocLv//SfQwU/+BvinADY13+FrQXO3zwv
kAwOPAQDf58liL8hEDBdIYGp0fFaX/zvswTCn4XNSIBfEL7FjOK/M0uQ8l+HmXh10OHBBmPEa8Fb
+1elSmeCARjamOVoP+x9O36hadeD1qemLRLZX2dG2CeHWM3t3rZxE/PQCZGdxboO0ebP7Uy7bXxC
cJb9dlOspYCA8ZlzBY3shKlcX7hneNFfe0G7L4jhepiLE0Kx/4UrcE+DvbsLEJSpDsbjXAbrlajD
4FVmDxhoV0tsqN3BfIo4PFisxO2DQAdddVh4q2DIDrO5lsXD8qYZe56aBXvbwOXUzd3gwioPeRNp
HBi1iYbg0FCgPMMOAOmaD5Y/QZphtXFtUYd9QqVaYaTeM2B4qHP+cxV9V43rhuBAHpYAPilKbMq8
gPRiMMd1moMS8mcCME3UANYwAUd18BlGUQMxw7A4KdDgOCcXTVkLr4McMZ/8dWlQSK+Nr1Qh9CyC
vNnBEjmZMnqa4uSbuablDV1W7adG/LLkh0DhMsrmivaWMecottASSMcCWeCjTKvBpxyKrEQCrz9C
R1s9Z0538OV8HOpbYzEIyOLsLzfzcCRKiRk9DlONK6u3vGdkgs9+M196E/EgiGzWX21NRqS6mXLA
dL0clL8kTzF50elBeBCdy7m+tVXahC5AsfsYYcBNZBwdstZ79gzPxD6D4SLI1VNnuOgxTdQROucd
k0PBzCXKP8AugGNqjpxH44zUzdfMHJZvCux5O/6i8R1dygiEjenStpi7IlSFcADbFG/OGISNz9qC
1qZNKOiQ7II4Efha6umwADOgqZxFBHV2dFEQUFwSA0Ts9DL7FYgmCuxd7tkfgrLrrlFvXGzt30tQ
Rhc+mpvX1uYNruYvzayDZkRvhig5LYyEMK01b9Mx6Y6bpwlM6q4j6/vsdco9BgO+mTjX2TmyaR3G
Dd3vJa6gDNdzesg782VZTG9fZzL54BsePaNK7dHQkEtSCMSQfW88YcMO3TyPL47QX6bBmUOLNRdU
rAkVllsdxjmUIyRWdMxQT42iPul2Sq4VOQ0pBLWkoM+Ui/mJzPBhnxjOR03PD5m2c8VMWe5rS8QM
gPoLjhlQ81b36saZxZfW7pOe48zvRj5xx5lfVxHD4Ns/CzoSXxN1UUTHDjYuldkfWNTkD7ZJV9Pz
P8RL9cWsBpNJX2qfkzRaIE6/xg1o3dpWZwglgFqNYb4wbYUsNBPNmzJNQVp+Kr0w8Ee+vYQeYw+A
Cr8fvjuyEI6wdG46jWbCTJrHuuTgaTuaa7OiXYe+uYNGET9bxPww1j2iP172pQa62lc2R7hksdCX
GbokOe3bGqtQI9pD5RIhPXbxkap9rwfkPNIKLk6R5Hdppk9yauqDTYivNT6W88deGcvJaTpsyP5Z
lkb8hugyuDO0e0SG+cXT/kWNQxuahvdQl/bzVLIjl7iMbo10vuMJAVFbNydX8R0/pA298pTbBHfT
pYnTj+m4qiXyji5sqV4icwgZVezjOEFQutR4fitNmgec6lNUAvgqwcDrZXnSSn02dPIps7HeK7tG
M4JVkRkO6jueo3Hq711G0AKjp+NS+AdJ9XmIKzxNRiC+xahzjHYflfB27QgYraJESKhhhqD5GeVz
9Cj9ZQV/JXLn5BQiHevyVaiVhFJAqolmpgBth7Ye2JMeqnZv20YW9o0PC8Mb772Rnp0l84BZmreF
4Z/FBO1Uu2TW5oP6DjO/PtZB8Ctt7c9Dm0EEX0EiqWyeUGKnhBxAZkmkaE7WSL/SZvRbcWoL55Tl
XzbA95lndNKzBRp4OUfaU2cicwjpSJM77bzbqGOLKxED6xScSluN/dHPS1qs+qyKVD538tBZ0Tnz
RH1qegZ4ao6PWPnnRyzz/fLukcywJ+eHpuji/xxJa64llwgzGh6SsX1uvbg9Z3UB6CvFUutn4MZg
UdVGpY84tL0+x9g7+1no4Gfv1pGF7SzfurTjeOl8BMOmC/DXYCLcyNwhgaMYz7kY/5qJezwg0bmP
KpiPaS/CIpvava4WY+1a4TVL8xdhv7V17fz0xnc3LT4jmcvfxhTFe+Bw1bSxGO0LMf7qg1K/VJl+
xceGhzKYZkx1wU0tkua1SbI5szE/v2dVREzPBMueVdwEoHyI8NK48b5vCjDNURyEHrIISmE+pV7r
H6XzKWbc+QaeDl2L4qxSPs7Ma09imU3squLdUi+DBUDdZZW5S4OhOUzxvOyC76a/7Mxg9kj6GfVp
Ti2GC2X+yIKSE3Obn3uy148evBN7QlOHotQ8IDn+aszQtq0Cpl4QjBFOsgb7clRbh8SdPsIY/Zza
TYM3Pw1NosRXrPzX2sdmWov+S+/6/n5x4SD3pjfu+yI7KrM+etZUcfC7iO7NJd6biWK+kioYTWb6
2fJkdnNc4ycDyfyQM5o5dJm1hPYayA7CvH1MZwp7TA3pfQyKgzPqC0Jv67k2x/ISA4PAVyz3Q+WS
sJx5JEw3+Glypa+OvWQHTyOzyBvHPUEg3xUtTrtYiejEtfbJaZOrj98FClidXIUsLgY28HCKA0wN
HnLl1FHntourPdRl9+hBcBiE/mylgkuIqg7MxQUDScwjdW79IOcpdDvn0aA1gOYDPk5jon10OZ83
Fcj/wUBzrJ9HdiO4QzBVFIdxqgxQR3vLHo0PgcieYkvH90X1j6IPi37p6RvQJktoIHPQLJ/zhoPX
ljo4Y7cDv1Cpz1x1GHPOXYR4iosZudMrOgPtR8+IcbDgvHHajJ/qGCpDM0D/U9UVJRq8lppOX19A
bDcq7EUu3a1JfY1WL0DHou7aOeYvCCK3NloqQOxtdnK8+NhatYmewxcXJyZFwymByrd+VcPsNlki
CVZDhlN8nMwSBpnH4MOTInrsRkD4PUODvQd98CFnGR3S4GYu/dkwrc+8y3mvgoVztWnE78rp5oPH
YDX2rNNAhD1YUxwWHqL6vHSyK4cXkSLo3HZOvVxEUUXwuoQbqrLkDOZbDzb9952fp1wFmxgHTJpT
kY4yf6kbTFeY2wKBSicvzSNc95g61CWmvT8MynTQ9FrmmdUF5MJU3sQEJW107J8dVlwkan24OFQs
g/OB/VMyTREZpk4GqXZNWLAufVo6g3nh4s2eYfVhK+P+4Ad+RWl2trRIboG1rLIdLHmdIX8BIkXe
Y7pf7d5uwwk+D6rw8dKu3vBKO4h/7fnY5PWRa04SwqZxDlZWqkPK5znjhh6QoCBw8OhKCvVkNfbX
SbKvoO++LYDLwzJ3vlZ+0YM/V/pDL8hnkwOXx+1uqyvijjKOxh4n/tkJgudsoDgl7fECWScJmUsw
JSjqN9HZFQEt6fIwivX8XQT+nnGBPnkuvhx7rF9by9n1CMSPudbtO7x6ujuNc3DafqY4VtlNiOqe
kVsYOlir93Mbtu2LIcYmLCovOTo5BviUZQqu8OxGC/4ZAma8j8iVOlh85WXGmbts0oidsH7Xbene
lyh9ssrlU2Mgr6pNw76ZSA5l2PqqPuPfGg+e6xh7D1KVipBJBdAEHxaZf5+yJdqTTQF1bhrLsAjk
zTZ794FC5AnugTqYQUnWIu05i/waH1P13U3l8qTaB/Iz2kOurJMd2Kw/PH1kzaE+LcVEVV0WtzlI
KQpE/UaQWHQwE6vf9WN1g58HzDon4UXl3cn2eHIkO9KXr+hQVmjSRSbeF8KUk72AtYPN17GwaK9h
fpxGJzPYYwCwjrpJwsVKE97pvTOW/FEgACj8paTBvrCbKUV6ydekmecr0VhZxAqGhcPnzrezk5Jc
VmWvT5waf6Avt1+A8N06AGCIwuuL1U/405vKvdpOc46vifKiE53rH4hbsWtwYUfclu2y2Y7eiIf7
WQSqhfqa9mFqvOq4698Txy1PafJTGZM4AvmdHlB13ApD3uR8XRDQEAv2JXBKkl3wdi1BioV83Nca
Mzq1K8EMHWkI7fJZ8619mzNEzFNe/RXD4dd3vvN57wpzOAXt8tT03upqw4ItEecci2lJwyU4DsAY
Ks+5eIIpTtHJ+NK56bnxh/jAF47BL/Z/SNegzDKkTaOeM2Or1ce4UdnZaWiKcpAmVRfA02M/WoJX
L0FUhBwWDNjCdQBFWG2bM3IP9WoIOE7BFNjfStw7dVbDHzCqnzLDjaqBG3ZNi68B+iZfDkcya+BD
POaP0zw9xHH61PWyAP6G0HZw+Psb02CSM2nSyGR0KQxCFDpCCRmARqhmObrDRWxCYbM+5d7eEbN6
Yjr3hgyXS2QKYFcI/RDlk3VWJZfVue6fpnH5YjUljXo5PGgbdUgqaeOVChdqXa2FFYDHyK44HE0y
SgQD5ETNL1KTs1eJ4r30OowPLO4nW7rHzpkZtXv6MunGBX3rTCeytsaD68pPvZXmhyQax4uxcv0C
84fy/YLjFOdY3h5R8aZ3U+sn4D4MGmVOOCMD14uO9IcgN91bZ/dLmORc4yfLI+Zd9Q+VJCq4KNti
b1kRpWUd35tG/Wpcwz3UpOaQWvaWDnzYGZgl/NwoeuaGDkBQNe29zZL9NHbvnRdjAeY8cJxsctqw
opl3v9t1vRAABAJoSxUA3cKzD6i4d6lKPwHsQCZi2IgzhHxLepfaUXvXmUgQJCwetQ5ei9Qz1C7m
vfG16V8qNT+qCb6YFyMyiW8iWqljDUsYcYh3yoBJoTmZNMHgnAaZv9qzfZM2RPQxVSVWzLRHuzEz
rZqq+iYI9PDmAY1WLlic1yZslnzmytfLnetUH2Wd/lokT1da8EYGi4N/Kr5T+X6T0snoOPQPmAVt
OqEcbaJE92J3jf0YxDw99TcyQHdXUby13sDh4PEnVHEE2agVn1z6A0lDDCdW+r3Tdk+G/yEdc4eM
EB8akjk8VwjQru06nOA85eFNWe8v64hiu7VtaKVGQzVcfVdpgvBe4P9lKM0T87ptWqc1r/W62e5y
8jYxMY4YPspCXpt1kxSjzeWoSx5Br2cn1PmIFIrg2Y3y6LK92ubI3zaN1aorsq8/b0L0wIkctFqH
yYsWfsZmu/V/u8vUiVkEMwdvfYOidMRVed9qUZmX7c728CSxyOe6+yU6swopQVh6zwuF0/pmt1uW
Tp8KyvwjwhU88NtjRsrgPEvJ2lk/pDIe5O8PycrQkJgSV5c9ZP7V7QdNLWJ52XVInvsegYvXSxvi
pejPQ1dBHFkg8K2b7VZAf+73rY6vafuNngJA4hWIsHWtwxWqWSawa3vaUgw8tajH0EDyaO6Xdaxi
rf9vmhQLUL4mOwrEKhEgnAo38bIaibfN1AMp4bP5+4OaKwp7CRnerHWfjS7HLcdAnjKSW8G6+fNY
RbV+Rjy838QivWuO121TGLpjIJx+mNy13eaZr/E69ab7R7ZmMkLqGHQayrVn/2djFkwUKbIZsAX9
GPoChSeOtBT+KkTtnpCK88zl+bf+xKNGZ4eGl2F3jJOYCZCtCc3m913ioZgaDwgA4SmM16xEmpZz
JF5M98sQx+NVmBA/WmAIk1WPV71utsfBoOPEylMMWLW/gB/vq7UCXichwTqGaItgYH/OsdQv5Rcz
u4+r3TufHMJrm9XpbXh+th/HkRFVvPrU/7EpJE7y3J0nRrPVy/Y4r59dg2CfiWUUZI9Z6gr+V12b
dWZGtw5fw2w2pxgGBvDJZp81sMo2isafTbW+qLJ7yAPbg8/W+gwb4CJdn7Bd3wC8MCSS2/3OQABX
FV6HAK7+UDvsd5lNaJQxpWHscZr0sJJZgmVSBfRo58eIzJP+ncwFyvUg55xu2l/1BA0WRTB9kXVy
39KdRTOB+cS4g2u/+B20cCOap92SIzt1DIRmxMWqvXaiL75Xv+CDQ2SnneOQmW+tFXyay2pEWH80
0iw5gY14TmdcyLbZ9vekt3H0u+7PzHizA7LzpjIJ9q7jv89O/GBldnEcVnBOkACsL2eyXqbi5HMc
IywPdpksHgvDxr4f78R5BKgGUXn0z5kdwf3wr8gYs0NtFe+xjxTX7umiEn3bD8HA+iImShghb934
Fliz/i9KuuEyOFSlRv6eojgmronzpTjpYnZCRtBIINd2OZMBMDaRPga+NzwBY6VLSpYKXcr6bk0I
JUHu5sesq0AbjZqMupUpbP1cyU0MnVhPwL3mnRugJdgv0AvDQHGrvRVNIHJG3ICYI74ZxbsqPULP
OhfxHjwogrjhxri5QRSsd1Egda9+1hEYWXTu3as6CN/6Paj0XUNouLawGfc2f9muUO3wrABtKMP6
2Jbzvh4olsvR+FRb1QdjqJeT36+rzAqFtgEgApRBtGDjrL9oxMBkhnnH4lpW3afUKQaERHD+KAQv
nml+gSiD6dCV3qGuJsR0I36xsftAJwvy0HjKAxyKQTGuy87iZYodL1RVdnQQGgPhMUldNYfP2vEp
91oaUL37jYFN8d3Vw5cK4wSi3+R7Tzz5rlmMYDePfBlGjM7YGKvvfOCfJGG0fuEd8agzIrbqU6zl
T13qt3SMd0SGEc4UPS9IRODQ0fcMTOfUBzRAVsXo5E7pqfMAi5U2knDGG1QyNaKoyH2qxnMkJjd0
NApoq/ZAntojYoq4S4BKxL+snFBZi4Kc2cLaXdMAQ4zlbEoCLtuBlZ1AtWvWxcOMxz20VPCRFcIE
lpklZk+NkKqv9Aq+jlNmAw2DNDHSYWQUwqUkSevnGbcNXQ4lMBMzDZmTj7ojxRKrPI0q+qtYT5Jb
aT53r4vkD8/98U4JTuwwMYdM8LGdE8bRk2lH0NR4t6wcBIbUw767c2ixd8FzyuZy2MWO88UuQbRU
xD6Uq+0XUr4wS/sY6/7rRjc3HEHot8duprKEzkVG4VMbxySpvsR8MazDnbCOE/uY9YK2DStGhR+j
q4BrVWRTIqpYh1Bl9GGZeaeR49dH0yOzw3SSOwfXbh1lkFjdH2x/hgRVeheL3LdjkZbgiMohe7Wf
mzItQsuLURXxcdOLsa6i9b/Ffi0eVj0By3PnqVn9sE6GE4NAlAuJRzGQj6+z7RvXqME9b+ICj9ME
SkNhvpiR+Oxm+Vca2xXD9RruO1ZTdPQ3zq2Hqu5PFHGHpOvdgzGxtEvcxoSiMSGeJo3W6cG4zbL7
kDBYYWny0zD4N0qsVe9vkAJLRIASlnv0C+OHY5fLztPir26Eu7RM5nudjssxkUEeUht9cMcxYaqm
6RRE+XDwbPCyJfns+1nTfw44DVNP43Kh0U2URdk8IdguqvnaJO5HBLfyWaBsR3zPnhc1rXOpaxXv
c8P9Vqn6YzUVYe6Rv563FoBQvz23Ds6fKnd0mM7VeVg4scsCakkF04hEH3pkI2fwIdFHcigfMEM+
csIiPzVlcSPBrO8KWpMsLh+T4t3RqbMH9fMulwzmg6WPbRD39GdTogk02Zp9JOmsLc6lk+4jempa
tPKIpnVesz0e7DR4z1ceK7pcqILETdAPKYkDSO86h/XVUX7aRXPwkvl7bKgFLQ5SiEK7Hyg8P4nE
MmhjTScv4PpfJ91B9z2c4jK+pymKLxF8GqKZ1MQehxO/8p6AUaIRdkU6y2KkCcyTN3tvo20eVkmn
TXzoLmMew4LPaVgq19/qQn9q14RLM8FK7ulvaT1iWOnMVzVBYOkloYlt1O1JjBgftBieVFn8ohlo
ExSMd7ICFLPKSyL6uMTEp5dsfWz7wbZJjRah2Kp+IlH3nb5mdkzIVLlum7alOB046fplQltsrmKc
7vbjOMNXDLpXzDQjSKl9145XyMx4JWtYONsmEpQr26056iNBkkoaHSFthw12d9TTaSMZrQyGvs2R
HZ98BhM+SvMhFfEhpSfJmA5JEeNPaJKM/GKSgq+eraZzEeX3suDCEwTNUzJxGQ8yPHr7aoQ8RKjw
JRdipsLfaEW4WOgXybCoqV+5SCoqlFVjgQBcZqrGsMTj7VLIUzl2LOr9l5b2/WHBVTKm+esY9e5R
gIa9Eo1FYU0GTE+CQwPLhSoIV0DAKOvirUIwV7UxF1UoJxWB8zspoEXNoihv1uIXt8Ucypsdj3RE
WF7FYLJRd7grsTCu4Qa4zGZcpGAHO6bsxByDAuofmxHdGd309T6eVPQtR50IQiRx696m3CJtNzN/
bXKxGX8IgZoUcDMpiiBI1c9YoGvpDbe9OrXqrttdlnrNzjX6czdj7Ni+Iy9K//Pb8jQqezvrHtrJ
a0Of0MH9gigqJEBupmGfEv3J4m+fri9lTxW9c+LF1wCMLB5fRJliNLNdAkAi54CrX5Ff+/eNVcFC
UzKllbvd3H4yu+0xkqwX8jwpb0kfLwxK0scqab5sCrxZTER+52l3N6rRO/7TY72r7tpcMg5UVn7u
0sfHSWoGquzdmyZpu8U8ur8M1fu4qqo5c1rXUsccCUimV83XpuPZNpusZ1lWCS1svzCwSnoz6yri
X+RDTjbJHeTJJlRYa24SVENW0adOsw54Av28q6FOVaRiuOEdvTxrwlzdID6lrUdZb/dRvJNexz62
lvrbxkuHAGK091iuy7o+9X+R3pIgT60viKBSVKfXUlHCVSn7zkZ58mKFxEjgsUhXTQcDO3RO0yqB
HhqPREd3dne/9XWbyG7dBD7QFBOh41QlqJj4XEuCcY2/7FWBZ2QIs7dN8I9bVosYGGoQvp0esBvw
1MfcisBdrQISdwBNnbvNOZyTxRN70Pry3BPVrdc1YrmuFlen7R7KfLzfvojYyRGfbOI21Xlu6DO+
pvPRjwzxKcmbmqB1v6vgzVnmrWcERIOynIzT4jjlNc5Ir+V4Pyf4jtCMNrU+DbN9HjaRaxNBVwmq
4/Y6Y7lKOMdNUUfqkQ1ma3zpfZDkngfxroxqGr92z5vV9tmXA2i4dSFkON5B59AvVxHgJv8TqUPd
GqCSzgD7oWlFMNiuP93u2lXXn6ygv/TrIk+v6L/IEgLJls2J0lrXgkGCoZ5lISsQtTAZShg8+Zqm
sDV8d+X8mi0QVDaxm7cqsos8Jilku79GmpzSLuWz0PVw8wqUYw1thU2CM23ix+3mpoDsVkE+04Nw
e+tJCzu36C7bO63xiOK8kf3dU3yFOl8Vr5uUDlsIw1kcxbxIjeGIOObz9pT/pLLc7osc2eb62oyq
2uu2kWrijf65T/6D2pOz+AJK6WsSWycXEOBJ6ZndTK57F3sIqt9kIWF9Wk8u62Od7RK9xRQi3P5i
2xuQ2m2fQ2aoz4ttkug7ET2yLtITUhkA1/0mvCmsBWNu/T42t7eo5xa86Iz3Ey0ItWXpf4/m+mOx
tkdUO8cnd22lrPeiOf2pp1IfNp1gxPhwb5OpjC9I/7MUdbu7bYhxbdCMJkOoA3ru2zufZoOIBks+
BMp5jO0CdQnfbra5BJwZp7Z1zFMWgXocLohaUXpD+6cQZh7ezJ+5ghl4Acri1OTdi1Eci7Z5s2Bo
nsnYfjQrc1WYRruKNU040WuBBtjddSqeqSBoRnLmkgVx0B28Yaat8byzQBeeWjPhGDQA6PGpykb/
aOhrQtotX/1Gfs569wugkce2MYOQFSXW8AZkgec4D0W2LKcmy7icC3CWTX1TXvPFGSzmHY54NRxb
4elbFf8YLHeq/BoHsFQHLUmjalJyp+BHpXQWteXnpza1Pw7zzWqje43VGubKGKZyeAS/BiCo4GRr
34exrHZeXv+gHa9eNb1KTT52NyXzaxGJc089ho0X3tZcXbzWIInbFxF2VvdOm/7ZzyKY1ESSEBHV
2DmCezd9mgoq47Tpq4M/Qx+TLIwpUilU+vHSdPUPjsgFrjZFmUwjnyszAcAqkx1YJOQPTAuq29w6
+KWs6jJX7fC9Fs+OF9k/8P5hBJnXEU9NjarLOPRH8R7DZgxoXBwwYOUXd+z/gpa5wzKqX8hutvaq
hrS6HYw0nYdzlmUM3zqBhNz/LTsO8BUDpF1PKGDr5KWdL8gQOK9BHXwyi8U4BklFLl7picsmYPwf
ree/1Xra/07rWVW/VN3/V4IEzDVEmn/EnrYPoMHBULVGgpKF+7/GX6r/P//bCLwtJhfhloue3gQ8
8Uf1GfzNQrvlgCtDTiQZa/1D9Wlbf7ODwHKC30AKnvm/o/rkZQBE/BMaTQQmxwLiUk/y/oTc0Gn/
lEdpJTlNEhvYSyWMOmkhMnka+kvNWcs6MFrvo5vb9NavaEqWLGwQO9OT6fDdex/aTJbxX0hERuen
wEhifLQjt/XfR/q+6q94Jsz2Gz4ZbfzU5EN3CL2pJRdrUazUG82SrPV912zJ+/PQD9WNW6i3zvFm
cOOOUu+ppB12yBRdxTMNPUQimGEQcAR+oSOsm8OE2gUwvbw1iS6ecHxaTRiNRgKCtzb6lQM4TMnD
EATtpk+EZyf8ZG6eqIkjrjeF70hohBp5GX9JDApnKKqvwvcN5Aqs111OII7LZA0qkk3KeGynAq9B
b/6S85SrvUJ6Oe2nJEbfn7RT7+41LCdFe2RQ7sNcDLlOnobKxqR8GHtmlIpXy2ahLknsVIzds8JJ
zW9e0iH0o/1MW0EgbPR2dN9yUOQJi4tTlNiv9uhWO1QomC0YdmDJtWhGGMeujvLvEvkZ5Eoby9i9
pwCgdii8SHZnYdtFeSqXhOshILIg+oI5iywwEamFmbljldZ+Ts0Z18WEi5hWmYMczPXm4HlYEm/8
SBuytd74RVRhbjIlH2PcGT9IrVvUSeWtysOs65r02Dsw9/azY/VfCascCLBAqYODt6/3kriIDxW9
EpQUThUfWtxjKeIYUft7XlZecxuzeAV6bEas1tYtmICalAKcXt7HwWui8Vjppp9eAnJkTYSM61lR
ylmY167jT40ZO+X5EJpK2s3BXnq3eV4m5VD+ujO9ka5FqhsSczCwHFTZKgEckkUhJzR09Qz63PD/
crzRUujilhHN7TprqCCVBeW081JmduVOp3Fq3MrYtYD8SFesXcmGROiwcjUogyFQI3wn6QEPz/yx
dYgpg0hyiAT92ceYKAx5zpiuQSViNi8em0abb5ndyAzDsTO296JXcXw3pnjy3gFuBPI8t1D6rhFn
FAszcezS5jikouFbocWXq/HRHSlJ5dxmB1fq9JovsfG5scv5TXuW9Wp2Kj4YEc0Nldvjs/Dm+IEj
IGNw5zhP5ioH5u8s0p8FGPkPmE7G04hT++TIMf3eajcmdEg6t1L4DSIvOyK8uaxOspn6g2fwMS++
Wze7RVQdkVa9dbM7swU+wtUeIpL1RDPdCIPUmD7Q15WnMfXrG7WA9zCx/DyRuUgEh+m516i1ywve
ofHNbWOu1T0e9jLDYxdTRlxEFDvvYm6xUidB6jyqxfpllyPpJ6roHm1D2y/wxaKXUQPirUyzesHg
HPN5qGTP5Ei9EJQ5fNeF2VwGgdgsIQOLnuTgJXefDuiBHEwAMNNofi4rlZ4tEsQuzD4AnMKcPloI
J865j7RlV/pVdFZpnJ8NuNp4itz4Aek3OTmogzMoTsp/wg1Sfa0mOzu0QxA/u27nnQZkxwcP7tsR
KLTPsm3qzuQBqLM9NNULgQ5uCA2hu1vsiidNf+hoL7nzrO3I+CZTOq0twhhYDE3/7CN8OZLXMTOo
yhAs0HC5uBlBZlGCmstxUvtZOL1MgLba5WMOuzhMskz8VYqseuuGUj2agMBZVKL9x1QtSnmBL2h8
Es2i7r32sCiN8+zS6E/y5jmxCu8lwK6IzhKlvbSQ58YWcY+lbsgZqKW90JpGJ2QJ3dMO4TAfTFKm
F0DqRzdi9eaO0SwQ6TYzJm9wJRIG5CkvAb77yoFoUbaovtOBFecIK/bHYCK5o2jhdCuG5I1gCfcR
RZh6rNukZuhSqbNMG+eCAna6yKY3jjaKrWOTWNa1Tc0VU08T18cYczcYp3C1mismAqBCojLwwioi
5wyrF6T1pU0fBDy+4yrxPnjSak6jD1LSSoMW5IvbPfpoIUIo2wkhScV8TwYsOkxLYHct03TqMyM7
0LvB+bnCXbNybSDaLn0iDqXTkNjevSgJeMP7mZ0mP3NufTK19z7X4iSXcXqJStE98hl4nJKrLDvl
pNng9hJk4DWme2YlKg9B5MvTvJICCCGGHlNmaVh1dnI0YrO6tAAiQpOh5aM3o59ziv9g7zyWG+fW
7nwrLs9xjLCRqmwPSIBBJCW1pFZLmqCkDhs5YyNcvR+wv+Pur+v3Of4HnnmiYiZEgju871rPmoeb
OCtWaKJNnB/jJoJL1yKvQxmHxVHRZTCk2s3oGlHp5gSK8YveCcneA7c/jCihZ5d+bs1vuRzbWzvt
AKS7NnEQXlXsPXDs2zqjyq8VmLM9DwG9liUCCctAviHhi6HlDnzj86xQ1o8AZ4uhZJtDiBw8cP1I
Bdz/4rqF8zlrPfNOI3cVcpQEaeKnGFZpMuO5p2nHz5tBtJ+jkFoYmyE7nneNsLwfsdDlyUj0bKct
WvuAZQqtgD0YYTqi9zfIaqLztVhBttAuKmbHWcXXNLCXZYXpDOOdBx8z1IZC3RqMHPslSrMwd51o
u0zUwlMBRLqE0hsWOknjthazBauIND0kaB/BWuBGUF3dXVa4YVAY1hDEmMOCyY+swKpQdPqDWqk2
+bicZOXk64Srhw1V3aBwSP+xDYfqZDpGobMY09ZFhBq4fgp6w+CXUYgSF0dx1dn5nMNJ2+76FJeH
U4JpqlMwcjG8TSYQWlC4TwE0Sx1USm1wlhapDHK6/NssRb9E7aLHcah05tBWz8/JPAwPmgatwi5Q
TC5ovo79nPQ7be3XRGw+t7JlmOksXzu4bErJ42N7lCASByztgBYXc9a9V23dBOCrxB4ZhyVIZxlG
nGhNHX8Ck1Afc89jMxd5XfulphO3s8alvhVAO5HeCWG6AfW90dx1GUWVy5QIPBQ6YGrSkGGZ2YfJ
QBl09viQyAduAB8+TWKp4x3ry7bHjVePFyb1vNpaRswizhFEgFO2NodkR1fYaEwsP2q24UW0ctBm
/Ty4nviQixImVMX/J7ug/ffq9r343v33dXv1lei/NpFx/z//fhXI21+7rxVM97cr4RVF92n43s4P
37sh56k/c+3XR/7f3vkX0O7f7m/wk/87Lxt2toQ8mD/sbOvz/rnD8f5h6MhpQTy6huP6DrS7f+5w
jH84xFpZhvnL0GbZuNZ0mq6Ozbtjd4No909Dm/4PWCqu4fuknZngmrz/zNbGNI0VA/rb3gYCCSrR
9cgcy0I2ZXPQv5NLEzdp0CV02TFXIDr9sX8bBMl1RY8qo5wiGBwmgiC17AmBo+eelEc5zcRJ9rEO
QsmEw0uRAxHNfUZkzIkE8Ds/6qujo9XvuHxJ0zLIeC0ihmq5VDdZARhglOMPVZnluWOjwXyNFFlm
eGFIy9hYKZXNGbVrO4Sxpm6t9EWfq10GFyBg2QorG4jEfowFnBnrR2vmC6JG8kBHSvb2/SCRwut1
91Y0kizhoXF3cwr7iH5CPHyVMeG4tKIeHQhU25Y8+ACQb0bQb74b9Wg5FKrfTwPOL0ANeEu9RDs4
RuXfpRlKhkUry10aF1tfi/LbTLOze2ZgxCqL6vbJRDznkuvzjVHIr1pr+Dck3VpPPVq7A1POawwk
7haASHzrRmyjeoMJzZ2i+cxyH1KdUjopccVRFEBCw7JDEd+mmhZ2Ptmkviup4k9rwk+y9qnx44W2
FR+8CB9bMuf9xcyKy+zD7bMzdZkZxA9VVu/RVI9Y1ZZHz3E1liEYITz9g4zko4pL9b1NoVJ10etI
5sG28JeJXLFo2M9pYwTNGDRJsgCo6twVrVNAfzOfSwj7gWnMT0ZdznsfJJqKYZ43pCpt0UpEQWqr
kzeOwARcvtDaiud9NVFsXxpirRctPzMe4dnlhS1Ps8Kkat9JqIWRx6PnPr5FHe6fpuShiPKTFwkq
5zVmGp0XTIvGhni1tlRXVsrsp9WGKAH/AOTiJiLDaI9fE+KyZQAOcOKT60l4xn3yVcV2yhqDP4Rj
//Wni5Pst6vXe6+Puz7kP7p6vSMSqb6fbHG+XtMgAWOlYqZo04G4wT/e4/p69fWe68WlEP6ukc7D
H4chUg9ryTJ8aYikR1j1twO9via5BzPhbw0rlvU/+D8e3vW513vF2rvyMPuwXOUZv+64XpWpRDZx
vfjb8f18pEY2pZPjl4OgAH78fz/wt4vXB17fZulYNkQ2ilOzgAG3NuuvfzoDpFe+EOntjMw3I0Y/
CryFH6i1Qwg+md2DnJ7K4kxXPPvtDxSO7OyaObcRcLqVuWgDf71toom7syJ4eePr9TnXWwdgChtQ
9ktI1MqNPXZfmNWrsDFN2QYWeKrDrM6xxs5rqlAKA+ZjB11o56gftfP1khUX7DtoqNLrnfpT7k43
8BWWY5siRkdiDxKwKja6cXBYQJ3ZclpkL/PHtxPzLLalZH0cMEF9sV3d2l/vN3uCHN0Oda+rzadS
s/moKcAgBR8FUmIQE9dLPR4IDCLzg682fsfePqIijNg9tc+y1NQ20vkMf92Gsjm0Bh0MxvoIvCNf
Wz8maoByfTKOzqkuSucUQ9BfW9nVTqyf+0IABnGyCHXOMSGZfrqL0hV/0dkLJD1PP18fdf2jr/zF
6yXLi1MUH9kLOOeKwTN/H0nT3dOopc/tz+XN4g4H0/PtU8cGuJv15lDgDu4NaUHpLr9mEaZitorF
rtSN+lK42XNZ986ePnax6xoqB3NVmKE+YHrBvjedXcedznNKX8MvqqeiRHBdrX8mJMcIdlsf0hqP
MNt79rHWqWCkhxUe38b3ySicQMNyutFVZR8BxhMnUsZnLL/xWU2pddNlyPMnQoJySwu8zoLP7/KC
KmE5ipYbJVf55lisBFnq66NYgxJtkpRLbTlrpI6d9ahdzl1aZJAnI5ot3HS9HSBCswH/me6uV/Fo
6z/v+GjEDSb0isrWcdS8mIARClJWw1cAqXTASVubd6WAEVf3ENZ0sk+NRBFVC3T6jLYzP8tFA6HD
ms3uH4mh2SBRFOd5WowjieEHUVG+CWw/s8KyHjn5sZfsa8t+vp5YraVNOydeLdpelF8aHC44k1SH
/XFu2StwFUZ5t8MSQCKaPhcXWiBVMLow66lxbJ2OdgoNlk+5LO5bll1h5XoRiSwKZKlEpm6ldX4c
srnbTlrng7CWxp1rF/sKQc+XRCtJRojSOxPD+8FcZQ/TtVcYr/3JaW0es7kqb+YoHVlXj9BoRgAR
TW/RVbzCqK4kqOulnzf+un59YvoLW/XHw69XTb6enW8NUC54FxKT3E2dYB2/3vnrCb+99M+LCIM/
d5EZ76pfR3J9v+vbL9emJ17feiudpEHnWcV/He5vj29LUqtNWcqt1I2eTmBDFff6x1txab+u0icE
hvH32673Dnhy90LQQIbapxnkB0S6sytpXVs0hLU5R1cWpfzgnA+qrB/0uptAL5oPZ3HfaLCry5Cm
iIBUku/T5cUWoG/4XI/5hJGB7DfiACG0B4jR0MEY6tBGmYtexOEZZrUlAyoPMWXUOxLU5mNRG1+o
5Bwd6iUJGcRiMWjuxOT+2m79oJzyEJfzQ2+MWPZxkm4l2T9aHRoDlPLMJq2+RnW8sRSKVOlgOZCE
OQqvIkseUcGxyO2znUT9gSYmnpUqMFCXpx2CfYqpeCmoMaOvCbqel6/Q4DluQzqaNF/GEiY6u08X
X1NYtIV+cU1ie5q+eyI/NiujL7FahYOO0xPpSilyFA1S8MW7JVJ7hwpi3MaF9lbU0AKHxMaiM3mH
Js6gtNoGWIIOV4qnkuE8FEy1DIR07hy2k5Wh+NqPWoudu1QrVZS/W9rX5MhX0TGjh88ShYJq1OCd
Tyy5NZGgBWbDDtqSKfwcjy6wrWaK7foUGsQ5EluE8MTrCNNu/KkJkm78QiTVhDHMJoPbculfzsc2
wegSkUm4KTKp8xshmHkkxScgb/q9RqSbzfZ+kHG3yaxviV3Fu0J/dIwpXTnul1kj6cEsuhcH6m3g
REKFyUzm4wwLGcBuSwcvA+qOsm1LmM9TbboU6mG27PrFeWN7KE+x3na7kdOTtZhzP5NJcS6z9q18
XoXbwUK0yKhVJGLrw0uH3D/wJ/djdGnf4csKsp6U+Jo4JMunl+GN5YgdX2NRMZGSq2drxHn9RtkI
J/vF9cZ7EJlRGIGQOBozyUljdlBUmyFI22Lr9V+WJfoeD/7BrbqGFHZrqyeDc/QX68AnZl1gQE0b
/QRpNcdbHd/15AyRMOWzaaCUyd4Dg5ENXKbS289xt4t96uJ99cOlMAtdfyA3Jubh5XtFehfKvurQ
2sREzkV/9lPnTGE5vuCx2VPeZHZzJpwoiGL9RAXKan2gRgqPJ+LKxrDepmWePznUy9s4ay/JyLnk
OeBQfdT4ds8J6tU6kAf1WAw3rqLh4jPBbcmxQoUQ+XxTYh2TkZPG2hA2YrKh/pG1HFn5PiHbE5Q6
BlFElkg8Ci0oGXSCTE7nbHSRt+GbjnGipb6Hz01+Nhr3GcURP6lIHlSrW4eBmLR4cJIbl4Bgu3Qv
ksZs4Ovo+vs8rAwiRWeO0cYIXtrYUDwhdoVMhwM+24ORhXhYWGXnxBxZ+kGl0fwMJ/OzYyXvk4OQ
bkJrQVUHu3M+3DbolTZaz7BiozKgXBZLELLkxs4zmhBd8z9PnfWcZng0VZ1juGobXJ+bDN3mxl9K
0i7RFwMFs/DhswekByBOaXbnGBkO1jj2iNksIe2tpiBBzHubpPws5Us05Ppx7KaXkW5J6I39bZy4
3nmY6lcIyncwXQipy/sYO3RvHpzJ196nuM13ZULy3ZKurA6OO61pONtNQd40jPEijfWdLTMCiQhL
MWMst2ZNbLLp8/kM8xzOVqrt/byleaTHdZB4ZASiVbqsSxzKhojd83xfusA0qr5zbhKI7ZWUVHT0
FS5daxfILknEsJ9pWBT7Sgv6UT5EaONO1aDCOkfiEmvwLSjl6IFjuOSpSO9+FUCXUMq307sn18gM
zfMPNmMIZd6EhZSPUUlnKV+a9Q2h2P7R03+YkRsdErdog1miMBNZw/8+pHeGAsYMeKGBb7svOzT0
BNeVgca3kdogoNDufJP2Oe0/PAuZCpG3CPGT6Y0dK50gZaTbcmGs8uIKfC/aecgq0JdEhAwvtdSl
JQTFpF0QaIKMcg357AXpHgJYB6yuvyDwycYHBC2vpWrtbQI8DJYDI96139836YuBMCjMo/zGWxm7
siHQWIo41ERfMLDn28infG63Hq1NTXyTA9TOKHrs+NA38r5wyugUzdLbzFL8ANSO2LVPSNwE5Ang
D8n7hErXfwXHemzzmG06GXam1hJ2Z4RskGOG5ua1LZmURN//qFccNfQPZkBB9HO8bkdjc7zEWqwY
cpInmJDsLIri3lJQX2GDr6z3BOsQive2JEjbhrqBl2FbeV7opvYn6WtHiwAPkdPRnNUQQCNJIOK3
WA06DG5GSWMsd8+WV9zpifdA9fMi9Qc5Dhc9mPKGlKNYbvB1nnCGbCtdvEozfx5tvgYHar+PNyTN
5bMNunVfOvAFVPlQs/NsbJzXJfqUoCY2VpKemBoGkYwrG3IusTkXA0x7/OupAYfDj7+aaUUOmhiB
ATTJKXKbcqt3fhKoattAfhkH574jL2rQQDq2qedSJDXq3X3tQSTwGuex9PRPWcnPT4tJ4svK7luO
9nVMcrHvJyJgKA4/CGDphUKEJv2HqYGPv7AbciZ7bzXGobbVC+iOEVHKPaJ6Vv6FfC8HTi8ta9Sm
iCVL5AXbT41gR+z42LG2mS1pJHXyfWzEKy6ubMMgMuHGiTJQvjw8ik7kvOIbkCZfouYefA/jKRNj
GTiKYRdeyDth29O2ctAbVWn8Cqz83SpBgFsThS0Tn0VcUrSRn+ti+RYvNWgEMQ+7wfFeFsTlhypG
pYUpuar4XmP8Xau6fZvY01tfFpg1vBmIJu7jeHpIkOlgbvrqlEvQpnuvqXlV7TDr5Vu/AkftXmNM
VNUN0shb5aXJsYvVgnVc0BgX83JLXHKCJ7F6K6nRlHr2MI/lm2bXKdKdOpjV3O5paBBDJ+VnWniQ
sdcllwn+cyNaJmgD7MUmX/e+C0AHImC8G7eRe7Rju3K0L7S66PI3MEp8G0m4g9LUl8nOz9Ahl3q7
9assCdtu+VLBhd8ohy3QBOEn72v/bvZm3Oi2dVIu2V70+DCj+8DHAUntJxX5QddGtJ2nu3n8YVt9
u5sK3DZjn4mdR15rWBTxFwDngsq3eCwH/XkmiIdEK7bw6XAx8so6SesGusB4fMuyVVfvtHzMrbBZ
g57MCU3StAZmz6J58V0m1cJ2v2t99V2aDJuRQ446yZo00rsqDePCrHZ5dFvhDbmbC0odmg/BvRLs
PmMvOQrvKJA2HzyZsYzwIOOz4O3P7aeU5IAgSVIjyL1qQS0gbvsGfb/beDMqjsU50R74TFpU9VY7
oQT3ftRGLFMCzjQ+0GlboHktfdcGRD4LNG55vWWejFhfRwca6fJutOjo1GrbFa2DtVb8MAvAGlMi
SX/tV9tWmaitn+rdmXVdlRkfMYumAX19CCgDL1XjergMIIeBHpiWyyDxb/PrvyFng7oD//qcTgRC
u1+yCGVHZhYqGJaO9bR1NnJYEJ5NoPXSTmFZjMmRJJeLrsnPZYW1yV5W1y5qi8B1ilfNnh97RQPZ
mRqdDkr7SjHcOQLASnvalObXgcpMYJtLcuwt83mcm1O7zD7sVYCxtn6XoyUCIVUy6w4nPx2YFDWJ
jqO+VSghty5RVuBjKvRpdXM2aZgMKRZZuUAunhyJ+3CmB5ilnIfNvTLjB90XBRpZk+lq6p90eXaM
EvVwh40J1X9YmPSgClOz1yARnc6Zz+Zl8vhM/GlDqfRLF8Eb6Mf1q2CHAz3m1u2oBGKuu3MKlCkL
veJM2veInU520V+MmMNhUXXhc0IaGN2ZsUDp0HtfZmQYwVR1z7U/PmS1eG6sgRVv76ug1LKH3BgQ
zdQzFK/QwLSxid9IpqLjhto5yFKiClCsUNrYz9NIlkvkHWotvuheQ1TjkDrBBr1DetORBZOZSO27
8ji4eKstg32M09rHxlDp7TCUt3m3pkozWtT1zG4OA/eho8of70ZlvvgSlDyKhBhUuXk7lToZDzGa
UVHhJ/E18xseb/fEJghOEsX/umWVvNjVlmC+duLl3JhgkozWQRHVDnYk/1lRu/7iwEG/mSwPySPT
D6X1b1b+OIDGpyQvvT1a5IfErJNwbl0vxB0kglp+L+phPDcSGxdq1CGtYa+5hR16iLRD+MZJOBr4
97qpLHaEYRwmBJGakyasitYSVo8oOStCdj3ONmNNLIqVgOX4YESm6gB3EyE5Q0fUYBGB60TkYXQn
XXHJUk/tOJNpr0/jk5mq+9brvG0E5Gabk3rl+rILHJ0medYdK+QwOOJYHfXHcaXLxfPJwwG/QbVQ
MLWa5zU9bKN1QMfmDs9VBHGMZf5KufEWd8+28ih6+SPSVU7gvRswkmPmLK/+b5YbYvFvmoGgUuEw
BivmQtqrGewuv8fYUfVPadchzo3Z9BSpaZwK1R7pNdCm0NGPSWK7Nv2wa+b0ySB/lCm8f5jcBDS8
IrerGxxqcYBgNhyrcr0y6CKm98G9UUNXgsWdWQSXhMzmnFCGVR8wV5H049vAXxJBdMxYMwXWaYPU
KQJ/i+5kYLZscqg7nmF/x4ydnOpRvibpwUNGxGQn8MQM9lufV4wf4OGMLIJ86Lrvs6zzrZdD+xrd
Eef0fOtTb97KLhXgElJmrNwH1uCytbGczUw4qZqcpzYqtcAYCLarMavtbIZ+xDyvUk4sVUrvWUZY
aXy3pFrjw/eyBjbPeonIaqibveziTzVOGdZvNI902sRL82ZRsja65za/GpG76oK0f+YresnWVGHZ
ah8tRQpDn6xzhxMuZEdC1PjOKxr3QVv1s1Tfb/pyqikDzhFlCPHdX+QzLPWCMLgJ04dmJhto0+9V
3RW7WE+fSSaXaS8vbVwS/JmDZFhYm4dl+1xiEWY+oZDjInDuRbOzc535YwILkxWpFzQLpCQ1Fk+W
jIZw6lmWmnr5pbOoAS+TGS7Z8o2t4GKbEJFoGtVz/inmG6PGnTLP31sjS+hepwYx4RoYfOeTaNIf
2STuVKGeWm10YbTQ8jD6mvSUHNe4L1VovXfRVOy1Bhurs4ZuLOTDb8WcPOXszI6G8B+GBUe9OwHW
Ny+tHqV7+n8A03X2qgmxH3jXaE4+UxVdaWb9Q7/+SKlHkkCTa3idxQ2p78kJGVn2sah2PdVEglkE
EENlRf6OdIkt3DOEc7FAm7UcAIUO8HndGeMoZ+Yai7TX3XE3puJ5dDBWzXbHrixefixo28JeQ2XR
kPjVfI2k2lvx+OgppGRy+mYvw7SPZ+2m9ZoXwJoD7kEs67GF4x6E8Y+CuOQdvry3haStA9Mm0d15
R/SLVHecFj1mHSTh2BhqTJLkhnbr7OjNGoIk39/4zUdOoDrwzydgQ8kuidBQDzXeuC77pOviacwh
PxldV1Czd780ZkYTEknEpjBCF0AKKeYfhqiMcGraU7wmp5DvpKivghaI9DLMhZOeZ+BrrjGx0xmr
u5pThN+1727zUcZUj/OX1rLqMK5JFmKy7TbGinenxqJBhvP9QzHUAC6K6Ea689FqsW1UOpoF8Q2R
zlObD3c4hW2AWtN76dXlxpi9JnQgz6V9d6E8GWiyyw9a8ai6j7SJR6wX1luBppwAnyzATRXjVe/0
ozN9Y42ZProO3UZ7UKfFq44oR6gC1j6b8jFUcQpuzGbTliCokVTBNn2OrZKu6PeFGEPXEfatid0X
zERH5aW8N30az7HQID4DtNoYjNi1p7xbHybWwU7593Pd+pZJBDlGm3/rM1rg6HujwLVXONkQ0bhi
eblxGTzxLg64DxnQAq3HA+rIMmiXqtihLbzoztweEYLQQh29fU0yAD+gjZFCcEAVA547hmWciAQh
VsKp0cyf576LEH8a+W5uvSN+03RNAAj8QtCDqjwCiwaOuLIXewP0CS+ldulSRVelLe5E2p0xEKPu
R++/dykd36Ag5nQktigabYxINv0HtFoJy1c7pz0+aGLba+O9lhjugV8MVYM+QzKaMmeObRsOI2Fb
XaHtmhTyocB+s68M/77P9VeA+2prxHjjAGSeLedznvjkbhF9S+6PB2xTHwLGpz2ZWu/srC7Lmpeg
eXdj44PPqSPKgtpbjyfjoqgU7GcPUa2VdxfNiSU8vLQJZ9tRuyrWjY1d3irwnDPsHHs8IlTEa2r5
xMZAKVS++Jo4QxHE1aOV34/DrFMk11jPRhC7ao38Mo2IHWJrALBoVBk07QHzBxoo9qEIm1gEFgFF
IOrm+r1HtXRfan7JCTWyqM+tSyKcJ9dt91Dthn07521Qq8UlujPXDwNJJ/50diLKnWqwq8CqjU+l
N5/sFLENWD51TPLpYnoNyBFB6dFOqi0+RarRiiX6BBIrKT8tmflObwogyRGJ2oTETsBrzRKq0KO9
8tE+2tiXD4zNP9yY1CMqp3GYpqbCK21lYWscE6Tl90lRnSvD3GS9LM/4Fm+6SCuOxpK1B9NS93T+
sWOniKfT1EAJFjkUcnIK1arJ+C2W/kWf1Je44UNb+owPmLhAnLUTvMo+fmYlYgUmJ7UJdCdu8uS4
dJRUZ+0NDt0u6oR6cWdnD5txvE86gRfWQW046+CeEIslECncYV958XIzapIygpLDnll8lU9N7y5n
Ag2JQ6/HivOjQ+8gSFh3zLNtARSReIt+QdOvDjT7Sj+/Qs6v16+X2tVX++u261M8qWHzuD7mev3X
o3/dBjeXmDg70fkp8Ap4+qG+FAsqO80zH397mZ/v+h++pJdDkwXnZAY/H3R9dWZDmtC/3ujnM90U
jlg1pqzSIEbFUXRQmYcL84/j+/k6ZW+cdV/3d7+9bNsOJ/ZMyf7PV75e//nA63/SefZ7PEYqvL50
fHXy/XqX66N/fXDXq3FRkpRYRvP2evXXJ6oD7N0nGAWJ8vkcKZtig0+tMknrt9xstSDWHYDQ6CAp
3ql4o3KNnYtixoSYwU4yY9I1MVgVik0xa+ZPt47l6IE3mf4REPze0YURyJ5K2LwMn3NGuBQ1qTDk
V7b8chNXZCcyxY5h6swM86Tmjj7te7OHRTLg9plRKDtl+RkuzGG20LPY6IsVIuZSR2CC4NQegKzp
a8tkJvAJEBQgWXk2ypnwtfTr2sJoZ21dK9SX2lreMxI+N0Njn6Ew7X20JNjAsW/ttFK7tYqJ8X4x
mJ9Q6GEC7Al9ZD4Zi+hetxhQU+xb+AYSznpYFN5Su1t+sOXi3zmSIbIEx7BU2C5T/6ZtSFZMLNB/
ibMf6MVvSswIhGWqreMgoa6J6h774mNp+XgrWlxW7cL4gmfiW93nvjRbYMW0a1xO2o2VT0cmtoNW
e0AQYwN4wfxuUcubR+0FnY62leZ0RpqztajZbhT+VKBjLb64bgzj2NrZ3fyKLIedQ79DlygReKU7
MXVRmIzk7+qifi5y51s1WlOgmvnb6BY9G0TBwG2RPppK5kBj6ItQLS+xNJ+qnOVtzUgWKOCjQfUF
6CZqrQXrtbFqg+FTaol9GFfnQ2mkPnZUGuhpstTojrx9AystMLJTFCVG0M5UBoRV5tuhZzRVpOxs
Bjx7x34E4Adb56UZYbO4InsaI9YVzhVqo7/iNIdpXLi0o9qPOZADnC0mtVBD4rEDHLYxEmc8u60Z
AEN7bChxNhOEY+ISYKwt5S3DWOgDaKBHo2nollffeOOTlRZ9qrvIpke2VITBOc+jVW0nr3S2pZY3
u37Ges+EsPgtCNehuusX/xn3yI2d9e/FlNwva5KziIdXfRoctK45JLse3MpV8+TUbrf5TX14/1O5
91/KobivEjJqCONdBXt/F/Q5oH4tgTeKpRK6vr8L+uIIAWgyUJyaZ5ouhdL8Gzejs5AY+X2uo+5I
RPRk140VagXEEa2Po50nqQoXA5gkzToiwd/TQzHwVcjhZBSa/0lAx51i4kkzToTK7R4ZCuS/OfCr
i+rPA8fMbNJatfFW+n8c+ALP3pmp0R5pBGdHzbGRa1DO20wunbMh7SkNph49/Ty+syFj38wWyKB/
/eGtJrQ/PzzqHw6RxEghyRj44xiSJkmdKS6SI2KN+a7OzWNmpDGUWUUg3OJqB4y/3i5id6A1LBkG
/caBjljWr//6OKw/HGc04x2kotg2DVNH2uv8Ed6eVfMs2syVx6GOcOR4rTgOPe15nUFw7NIXBYdo
X+XOk4Gn8+JlSPwTii2qFsc66rSL8vvmzIKecBzIMRLBDPMVztHYAJstJMM0ilDjErnyFAn7BjgQ
+m2NkKfapR/eavSkSxjCYYX5CgauOkxVA+qncs/XP8l6qc+Xl3/9b/8H5+5qsRMGKfGeDvdg/Xp+
M9oNeu/FvYrl0THMYjt2cMZTP5tDQ7q72ja3sVjas4JCKWB8H2yzPhZTSX8/X1i2T+cS3NOh0EcB
DrZQR1IUko2S2DraOlJ78orNw2BCYQSOvLse+f+3f/47ebTprVrm//a7APsvYfWq8P4f//X2+0f7
3mV/d3/+fNJf2mgiPSxDIIFeT3rdFr9po9FM/0O3+RVarme4KPn4Gfwz88NCIm2Znu5YvrOOddz1
l0Ra6P8ZSbRhuvwDvw8CuidsljlschDtOTaH9vezMAeCo89RrM6lEv2E8RwGzKUcjeImWoOhrpd+
/fnP3ybTNV7qmiz1r18GSwskMFkNLT4Oq0DAt75/dY0Juz4T/ykYSGpvc41RDP5WtIK48hXJRal3
j+6MXcIIxmh8rrzKPJYLBRy1Ar08yF4FhC9eq6a9C/SrhP5FaAFTU1qvTKL3YdAAhOFDtRNSOhxy
LfSYvoKFFnz066fIi1/qFTPW0j+iIfW5hz9WrCAye0WStSucDDj9fBPBK8vhlnnwy/IVZIa3g2jd
FW5WA5sxrRbYVKSxgqj00GBLx/parpX3Z4T07+MKSxMrNm2An1bPgNRsfdS3GWy1YoWsoVQ3jqgT
iLGyvhk97hZ4bCXvg/HRzFjW0D7SobYh/6y22QpyizyQbvoKd+sT+s50HBlPcJTQ4bSDbueuQLh0
RcP1dflspvJAfX84Yqj7MQpyyeVYPmZAbjfDAGIuWmFzdr+JV/gcxZRnyRcVuh6+TfB0FQ7Rw7Qi
60jlhnFma6C/x/K2XMF2PmV3GujoAuZv0Yq+UysET6Tg8Ba4eGj/n336D7Qcqaio9qmEoEcyik4t
V+8vBE5PIPny+zZu4j0ruWUF8LWQ+FRqPC5OZe+EqPedW3xaau9VrfA+sWL8SkmzuB3UtPGvkD+E
RBPUPw/6n7ViAC3f+qqSZg5HHMUQB8UbYzAq+RUfmDvP0JXIJljBgkIHMTi4wAZjqIMpU5PmynJT
GrdRq5+7nK5JKmBnZ7VPxmSDCYf4QirEje6/K3RKaBhjcwdRgvGZ1pahf62UKhGRv2suIp1cLxBS
OEDh2qw5eyovAgzXPTvmlrTUPOPbq+q7uvCdgIgBjVOaIO3EEXdgTxySR8B7WAUW4t6CfTSyDsbI
RgRq9VxWLixOs252g1IjnHuyTAor7JoiFA3dDnOxH6YZzZtkCW3msWCRj6fKmtqbuiHmwnHp5JH1
JsE+Rw1gQz0NdTO+LYiQ2Bi5diAkaNhyqEhMGvcjb4sPikoEudGdVsJ9SPv8u65r8za2AejQ/3Ps
GVKMeC9dCD5ul9ihMuezP9pHcE3fUjVhGO4/CWWZ6DqqYILV88kgns+U+VsWZ6FuTB9kY7/ipGsP
gLkhxPblu1cDx+qIoNAs67NXs4YdRr4rzWyAxPYnzf+YjPpxHV8pRwqfL01QaSkvPgmRh36AGhWx
2dBGoe8xgtSnPkp+OFnxwPAYLr6khAsziR0D+jEkd6gozGrD4mKwnijtPrUI8giit38mpP4MQ3VZ
NBb/i73zSG5d27ZsV7ID+AFvqjD0RpSXKgjpSIL3Hq3PAZz737nv5ov8kfWsMEBKIkUQ3GatOcdU
X6Js6tyYmIm41m9JK1hu7IcViH2YW1JHrDWe2NgXojsj6bes+qEC6eJxJioBPJ96GAu+E0Y8EryZ
mxqtoHOsJI9t1v2K+XapAq4F9kiadC+ga1W6jG6epB4rgbiQ6EWboVXMLZK0uIJji1fimGbUeqJD
MMu42/Dp2+S/4MtYeCqMKHPQq2e2gpeRsHAKdgS7V6oTtONdlQYRSJHG2BkZmRxG8jQJZWkHRqm4
5E2cA8P8ZIc4nGptN5oJ+U8+ZopYN+8LktA2QSpjhakMT+tmyl0Kqo7RtONeB+6c4KkUNBDYKk7s
W9QP+dXH/0DEQCnSkNHl+E21+kNWKhl10GmiPNuwk540VkgUGzKTRjwBRERwfpeZtgO2OODkxcIn
q+p76Y9O051x6sZVrVCvSkq3nHxSp8lOoareSbVBwxxSuTxQ8WwSLSPvL7qX9M6pJmiFZlcTBTUL
n51qIs3AaefIKhtzGFYAYXs2h6Vp3eW+6/dCcEjpEuPVwVFtqJREhUn3QoI0qKMhzEFVJc8hAeAd
m8uJFKLlqzXOtPnACkxeEn/R1t77mnqoZ7LbJR3FDHDC72roXxmQeJSaqNVJpyIsvspiuDIZnOoA
JlQcMuhiE7qhqm7JyUDIN6ERG34iWQajnNXfIbA9u/UHpsr2Z/JxiaIXf6RqXe564moKKZg3rd7+
xGOLnso03dY01FOkla85kvLEAARHjAtpeyRjMbah0BV882duMzr3IdqKpA/2Tdvv2EvamQAtUcI2
wMClXUVD0C8K+CVnGsPiHKrSJ07/+3qaTi2Cnn3YT/mp9zcQkBrbQsYjtSoE40Tpt20OBzuOpjvT
z58qkX2tH+PM1aibaLMubyYfGKEOV28iZqpFfN4QK2b6A8wrDQlxOxpYfr+tKG8gBgqsHWSIzrN6
tGAkebk5vrVDIm4JVv/wK99RO547MLqfkhBrG/LbCQH6fJqb6DZlz6YcQIdO7wx1rhxDTAMvmfQf
LSWlhM2FXfZy7/oo65xWM+55ym2FdtwJBxGhwxJFhkIR2WIlnPouPIol3oAKeOVOBd2CsXfLL1Ps
qSoaqO39UC5U06ZGKUjnIkutlPqq39hVx0Y9KvpLN1kkzEvSd9Vb8MHlEnJW+YprKHIIFPmx2MA1
g1htW5Z0FAFJebdaNJFNM1H37geso5GDtwzacN3XrC5q05EEbE+NlLpmhaBJZ2ALsugYBcAxo6Re
EjM9eQHZKkl/xzqSsJQxjECa0xdUGI69Jhp2rTl+QOlD9YmTatMrw3dwEKTCQF6ZWG4xC29yHEdY
jo3uyFqBHJYUfkBfWxZvZomjGNXCoQX4KaXLEs9sdz75YDiHs2OBrX5q5cGZcWe4XSDSmhOIasdo
5KqoaSZ4tzuFvtzUiq3T8GGRKNbQe1JLV5wQRKQK9XXOXwyHq/rugCfY1HdM14gMiEhCSZNpksJL
tWSm9VVF81kR4m1rZMW5DeHySLkBrFbkAoIVCKgo+zaoyZ3gmTEW7cQh+sr5JKtZnlhfZcPeAGi0
GVILlO7ifBuMWtmY5PramiDzNRJkb6pQNA8zM2sZGJS+E9lOeV0sOZhtJgIMKO0h1x7y1KWrR3dk
FG9Co5CoXoXtpiYhYNvH4X2OtPmkCaW8Ac7AUlbvzlwDrEHSPQ3SxAOmwOWZ919Gk3zNsfjZ1MaD
H450jdVxAXJ171U4m97UmdqBRLkWqJuM506bngQI0Ts9z8hzgNsBEaN0i4JgHzp2mt9/qaPlUVFZ
GlhzQ3WUm3pC2G/hJ9Kj4pgr3S+5DbSrBX8us5R2q5fCY5aZ5Q1ebuRre7MijQAGWr4JLPNcFREW
HomJfA7K3lVM6pyzEnSnhqYjgIPKqUDGumDMhGM6gQJLh+yq5SK6WQNC/AQgxaln1vT4SvpHSKfX
oq4vCfl1O0lRix1KXsvOmddEH0Z0SO8SJn2EYB7g3AxmCnkNqHVdyHpHLCW+vAX0myRkZaPooeLE
OZ1Qiazsk0i7Ewxa9Y1Frzo22N6P6xH77auiidJeFqBQF4BEqOfARhyQKTtBMbwIUyaA+ZhOqtZp
l9Dgi01IxW6Kp24/MG3asZnmW+zVgsci/TJmiQIWclm2GxbdZoWlnEzvCGiwf4Z6P2JpL7UNlDo7
Viefzkp/qhsDbxeIsl3jz7cp7v3dmPiGPYhkBhutYif4qg9tb1BKRvBqUcbe+3ElPsNjuIupFI4S
YQqJHISeHBvkJlZ2P4nKsSvH+Fz5xOExkHRScWpIx74bqxAr9gRUR9HfWlB3tqhS+0/G4rGi93vM
yupBs0oSInJjJ2f3jWjOd7M4k8w9Z9XGzDNwIlZBFZ4kIowHvrEZzBm/vi48iGiIHJ+dBcwXRAOp
KL20sofaT7XrPhsug5wXkI1PgQ9DcjZZnK5MeNJu/wLFr7T4fzxmJumvKGDFsSLi6Y8yLQadj5Dl
DyQe2LGbgbXdlWU+HlZSPCk+eHn/3IerE2EZWfYPMqTyPpsQQ+TBz28y+gpFX2+KLJjgVILrCyrl
I2qVDiu/2v1lmrEstG6kOZB3vPpiqGN9BFTqPb2ZqoOUCAuwk7l2F1HSqkOjOqw/WG8ipXIFGk67
Th3DHuhKr9HkTRxjzAaysReeY6b6gPrWwz5DwNRJzcvqT1odP39uhgbi43p3EkhFULGFdQ2s1W7x
+OhLFu76HOuNyMDOBsTY/nno9wvUFbLdPhTcP+YncjXpra9P/OdBi75wIYNWRSVHyPGCZWStRW9m
PaytYCbU/pStILNwrR3ACQdZvBySOQg8MYnGzRQK1zW/no2HAEq8GfXtSP0gaQDHWp2fcbqEmS1q
L4nOCpeHDs9+Y6XLF76GRKADxxcuUdPrjbCcMP2UVFooY6NhxejTn1odTFiQa2D8eJnGTJklLxJA
ZY8BJgKwnpBhWJgtR6Wo9TPqOeO1YwQnowzkoL4QGQtIPcVuQv0VLIkGayRACF/ukOQLkXW9T4m5
OrA+mXcKatcxKOpDW2m84nJEcbTbaZAyOmmoD81ysx6lRO55eDnf+uVXfdElVTM8RBKk1PXiW48i
cyGl9mM+OVKcJs56tQWsdSRvfeN8SDVM/zK0Y4O+K2nmvPRyqXWWNpY7rObbkNbqNkhge6432gJe
LNWyOgyNfyBxKd+uD80zYceoTNkD508aauIF0LroXpYrCK0aWQnLTa6W0C6UjkQ1sd1YU3v7bU37
bV374zhb708htBOAZJLdLV1Ma218Nsvhen+9We/OAjY/rc6tHEcT2/BogW2C8MBwm/mb9cIR2DKQ
BJO9hqDJSFJf3sH6htb3Mt7TEUgOoGjow9G4XqiTC7ZRXG5iKKhbvdMPa9AFEabNoY4wQOxMNWYo
ke81dZDorU3op+KFBbwCgRO+KC4ZI+SdLtf6esN3+q+jCVUkDqV/3V9/LK4PWn0yeEhhgV7/998R
4iXOeOW533ZyVr/+49nmRsn2jfg9lgtVs1K57n4fqhWpdMwVrE2WB+MePEdWR4zzf36zb4ByjsvN
erT+Yj8yD1O9mXD5cUnIceeVZCjt1ns0b/+CAFtK/Vp17dK/47dqwm7Q9AZiDsG01NxSyFHiF1g8
lX9hg1eA8D/uokrdWkSsbgeTTSpM6P9+ekVpBDdRS7rdy7ldT+sf/vL62LD8YD36T78S4jXa9Tkj
OinH5YEyE5dhATDdE4Ia7zIFT7bZanYtSNxi7qPcLhK3ibxkYbQa2NH/Oqwm+RwZMXGu410xaaT8
LeBFfx2crGVcMtdDyriVO1fMCW1xE9ZPc206/+1wRdESObEzIuK4rXWQ/A2aLaxc3SXozFYqqqL3
JlIPkVQAhpI///56N1o4quvRehOW1ds8dIonL+PRymbtGbK4hv9138cmvTU7AaQq72wFu65HGIC9
sZejHWXi2pU1sfv93tcfag2SJOQsuTsEEzu8idrfMr7wBQrr3XpIhjG9VwMDfLoMvmCX+A4sR+vd
MajZgWZL6Eeb0reX+j1O3w6YODdwjnXGpuVwkASyH4EP//tFuNzVF2T1ek1q1N820qDe/e36Xg/b
iFJoMuAYWu/CYki2qSQd//Z765UtttJF0gRl87eLf/2dP69RAUQj8acMnfWxCHQ6O2hkox4unb/+
wfVPGr0kmnXUjdI2xWF24zXLfqWiR8uXeqWi/+Pu+gOAzIbz/zsyK/bmf+rIKGSU/987MsP/2n1k
JZCL+vvfkDW///KvtowhLqHq9B4Bni1omr9wNYb8X3ytKApqAAB02nR/a8nQyBGpdaClXBo6qPj/
tGTk/9ItzTAtRTEkzaTF+//SotGUf2/QqHQGeSbdVE2SMGkB8T/8vU2oCvoYVKYx71Beb5NIpz4X
emjAhafqlO7g3c/ypjIOZBMUlds9th/qr+CxfUZtleegQ4h+2IzIdIWXtjx2/haVFIMtOxltcc3s
LEIYMVaywHpCHlXldFTvsYm48ib/oN2iKB5+qsx3wyfpqzqS/7qH/Rv/T51o8T+9R4vumqYxUujW
P1qhtS9P9EDNeSfOxnMnSfdhN9PQYUMyqL+6uvsRhCWILoneAGTe/+2C+A8aAtVazuDfe/HLGVb5
pAxNhUGmKf949YJ8iioOFHS0T9ZwFH+K+/qqogx5bzfkIPs29qDux3hQ7wuSBI7UQJIHYWOerQeT
dK8rhm31JiEROjEgf2SXeZ/cQFA2l6i2hxseB+IwL9OHqVLat7UHI97iwSp246/iOTwpdyICyu9A
03UP5ORz8s3Mr9+pb41LTCDNAsqJ2hl06WzYGMxt9upP2VPfLNIFfD14ww3LVUjSLR0CA6lMBbHd
nLITsalfeBeUHWAAk/Y2wlTaYG79UF3IZJGOzdY8KG72XjyRBBr+ih95O5vxJf+Zt8L9jDL3TCBb
hxPG7gkm2Q0nYoE8Ebvc97RDWOgSH40ZDEDmj3yk1dIS4hYLe+LNmk/wQx2afzf7pAA8Qorb1++9
CSrTq5+wXCEJkWXsLXbwWBCCBFdvm8a3CYiOE5wD3anNx+KWfAeqPbInOxeP2na+N2m0vGTDIxwN
Its4HcFpekWBuYGKhqNP+0GFb5x1fd9LhyTw2OMH7FLNzTBwQkjMJfPHTlTo3q+4WBTlPLNYSyUv
F2+quMEyY9zq9+GofxZ3/rUtLvIDO3faen0B9s0JMf/dR1vhAovjEhzoxQd3+hEH4OTqqYNxFvjT
oTJttL3hDbXkT+whtelQPFKptodPMGwJUdBs7gngcfxX8t9KpO6PLejJI+RyMjQR2MQeovfjvFU3
oadi7Y1Br9nam/Tln0vy9c7zKxRvy82uxOq9h2eZaGtObVO6dPxmEnI07Lx2vAWryXKTNIOj+bII
r4hrK9z0u76Bxx4viO/Vq/hGvoF2H+wN8pENwgZAbDsDko/HnjNBUmhLDO6JbhicuY9uTyLIVb4H
KG4+BZ/6pWuOrWBHL/6TeaOUz6VdOn3rduQH7fVLdh32Iipw5WTcGtUj/rDc5Z9QWwkD21W79BWr
E/5MXNlOfLbuLOT/dtFtDbA6XutkfDvs9Lu/qJzNoxw/QsuqrvC1rs3SJbRZmmR0IZLD8Irg3bjh
3qJmL9v4k1Kv/dB3EcUhW/Ks0Jm9RnCw7N20A0Fz4Rk3hU7yyLDH4Eqh9VftsJTBEL3JPWPfx1io
OJFo7LfxGUplucNcWDv1JcscKtS4YhxJZQykRokQt++pHjid7gIYBVUgfaVPoQcO5C2p7XQr29Nu
vGPzo29ZXGr7+Kl9n9zdtAufCAaj87uAM65GizLQ1h79j+ZHIE6ktuVz3++nF9btHmUq69b5Nqpq
AfTjXozscQvcuJFt86p0T9atP7dv4YFId3JZ78UX0UUprNrivXSth/9hcP6nOscEeqapJp4BSWKa
+6dKCOiYqQ06raAmaN2cUqucGS9m1Pym6f1G1f2HYfj/GISXl9EsBAroEEy4uf8+zdVLzpvoS9VO
k/Ad8RLWNO6nYPym/k6BH7WjOFdM8f9SZ/yH15TRiv1z7DclFdURSgwVEqAlMo3/fXYlI0jFFN80
O+rfL8oU+Z425vGuZN1q57oivEtaQ8JjuvHL5ziwkCaYH/S5iWlAudfT2sATOT0Wvt/vZhNsW0oH
aNNplBYjRTwl3XgdA6F2ECc0G0mhZxWJ4DKRiJqbWsYqPJORYwNPvrQjQ0Y6p65VqEdRSeNrPivV
wimCPhAbJPFtfJT+z3LZARkFZGeT0WM5aV7Q6zPn+zZjn8tVTttxWqTR9mQWT/QiuodAa+SzleZo
M6mqZokhsPcNyj0ItRNtMlTqAROZL5ZvFrQ0yrUQcUhI0351WPmrnJDhGk8ZgDlbwABQVO1BzBJp
q4gzqeH5vNEXvyFF3K2g+7gu6topLcwpw4ARCrfhXZTzFvjYW4YDE59ns6lqSTgUYgZkNbRe5BKp
LY7YEhdk9APnkRT4oUbWXYgPCSiPc9RXpIbOxOYUMqFbhSYc6BnuyAG96SlJMsB9yBWhyUGiHejr
wvyRH0PJZ0zNw9HlkvPtIG0LVwvQiMnCDBamQic5ivlGkJNF8Soa57YxzjTwc5eAXiY+Q71OtTJt
dUH9HKyRmFIivZYmpk8nb9f3pCWJrQaVpMGNgplVKUhKl/nPcm1+1OSPgP8XFkr2VReqv9NKnfls
lq9x3+K4phfWQnvZyJH+DJxl9lRa90ByQzvFWmH3DWu0Wp3tWdcftDl4EEvwEIl0gVa+EybtThq/
qlG7n0tB2arB9EI20XM5sr264t3PvGZs7scwf4j94FGOmi+MC5U9cwHPagfMkEBojtXBk2AxL+Et
BNgBgQngLrmaKPAWE3XXMyXkVufRZyOxTUW2LGdEAcWxAgEuuISl9kRIzVkQRNx21mJ5kw8EDQtb
IVWFXV0Qa9BTllXALCO/GOBiZRCgBtSkZWBuhPF74lLHBPc4lvIXgXaHYYIfrVpUWcVkKyTdhOek
Y4uJw16Eb2dPzAzthcQIewLclHJ20vksTXRzMaB1wwNFHJJtlzi1xC271FXpRCxujeUzE31hM6bf
VhpsDKyISqi5Q254NZDRlhAx9U7HypNpFh1CFCMLdTwhsyjrHE0ij3mkj13vO8J314K09K715HbX
IiCaGZjAdxx+zOPD3GsuIclPZjOcLCXcm4a4Ucm2gPZnN0glGpZo/RjpkI1r/YjvU91GWXadQg3b
WuCT1m4ay6RRd8qJpDqTNDvjAsgWSPmw11rVJ9GXdJYpl6q9rOcTndZu1yS+SkcJt9Mxr2o0AIG/
xasaoJqIa6fQaGcEDXmwi02DYqjZwPyRA0hx/UHqGpzOSI0cqtqeiW2S5NxoYzSCfFhv9EmWD2lU
s2aTrTbcVq1557c9cWuC1tCmobmmTliphiVFalSH5GDoH3GyKFzWhyLzJe+pixRLwNT6iBZaye+j
Xv7FNyI+kspI1yWgRptVIHuCGstf2KYMn6OVAiHr5O8qILxWxr3g3UUO/hPxOt9jZmO5yBKg3Jlu
cy5uFgW/LVm7LBn9N/lp3slvcelhljqn5/EsfaSQNY4NYWiWa93NdFJwLb9ND3z3KzDkzvhTbyWP
rmd2Ui7mm13cFsrRm0AT8Bp+NCd1M5470cYa/0kQ1x35PDhY5Fc+I/3VPDYP4U5FaG0DsK7Mq1Fu
0Tkz0mc4A1RO1KJkGFQX5phxEe8QcQEPCdBz6GS3odiE1Gybxl66mRhWaJ/Y9ZtEAr1xojXGn5H1
aDh0t7RP8878MvfVd9S/hTOeaBeBvdrxh/0P+mbteTgRQ4RZTrBIxGPV4ySACS/W1nguHlnIB3em
PT4bW2MrXqMteaoGkxiS+5vyk76Tf0Ua+Of8jqvf2FaNV0ByWlpqLJtdSXfbY7uTKrYqmx6swKFA
6dAzgGJKjS9UfWttq0vHIfECmvIDApANMTd0AZXmKKl7mn0T3zaAqb4jnmsYgGRki3ah2k1ll8iY
KDGZy/qcWAT9TpMgM7nJrWJsOmbe4EXmJhQI+WFAYD5xYIQg2G04h6UXvKTtFgAGi9OLyX9OdNYe
f2f9KpdbRUJ85hSTQ5U1RdIODv0qH5CKc3NGC14A+fdtzdyYxKK6AwGKdsL3a9q2ol0rO5nzoZ/G
bkPPmYYvaT8TKRBIxLzoVnC2WF1+4/tV6mP9CRaUj6eyIQaICdpxO71a+iHBLRzQPr0f+v1ovQkX
hjDrAklAfwMg1u+4LDJhzykmnDsLHoyL+gVAnY4tWzL84jWOk5ZgZNaM5qNxyWvSZi5mdNS/NE+4
zc8+cA27easzdu337eNYu7x28M7S9zU/lfv+iz1ZjgruW9lEF/2cfXS4tDBEvwxP0Ygzw7EA39qJ
1xY7E3No7hRP5aZ+CNlq0bN+4xugfGZs1oiCQB2/BBqz3XSqpyrwVFe7JE8gpvigsF3rUK9LD2T/
S2/YAW0z/v8D/6/YnWWchCy7OdX4c3EW2kilHMzFRrWtnjCbUFPkbfLUPV4u6bUonNy0TfMUAAgi
6iNxOIkGG8lLUjvaSao84willx2oyb6GT2rDc+D04gPK8UY/d8lzALwXNy31v+4ofKq5F90HEsmQ
jmZtKxZiF6gcmSfONl3tcd+fEgKOgg1XLlYFwa629bFLNuOhPSRneNqLcOBrIvH4VbROUAvJ7zFs
UGeYXMV8X3zW5Eiwm7MhFRSBbbxyXdGYHlFiI98qbGEnM2Z0nyTy7XLQhKdwl4MPMt3kNd2SD8Ji
gA3Y4I3PWFeSKzmdmSPAiVEowYK4QYFlC6YzmFwiEPk8eABsyHN3PltcNWxRqQt46XuN34OYM/RQ
N3bkpAElj/2WVZ71aFpO91Kwwhm3poPZwZFepY28xda4pZjzlhH7y/SxT8/RRnnKqSt4xumIv3Z+
GDIP0ZdoV3fpjf3MW7uJ94hGAAQwjAVu6VoM3F9IzoNddiE1/LV/VbfmO+/hxk7XhJp3gLoDIoRo
kRNixtkDJYea7woLZqodkS5isREv/n2L8nTBIrAFHFy25e19cxXeqqP2QGu0fTVvqETfw31z9Cmk
sEy4ASW3OjbbWPAeQPebW7o9/t7aWJ+ylz0zhbZ3i9zmRG71JbjUv2ZSqZHznJPIsa4011SWW0/l
Z+dq50V88KhcoqfkGOxU+QAQQaWdM9nyhAhiB5q1bPeleKff1LPxUDyjO2OBGeWAyJDCot3c1V9s
DZBqHQEPvNIVmq9s6S7MMJRC2CNGny2+f9m2Ai/ky2q4RkewopNlLohNzjsiz9eKCEboFV79Kime
Qn/+al601qmljSFs6d5D0hmlDZ+TH254LwVOaaih6h6mB5vUnopCt8nPlFUGxBPFiV2l9NVUn6wq
LHRd7Um9hY90LE1b2pg3eWs9SKFL27GATyE6Mv1Zcq68urPrfSgjTbPHUwSLwTOtS3UBDC2ql0p3
0IeaPz2g2T2XXfAy/8ou6zCnesEhe6e6AvdJekcawLLI8qY7MJmH5BZEBwUWCw4j8xYM5+idXIaB
FMulw4hq5miWHSveM4N/N9GKO/rDYwd4MRB+kOCQ5ekV8R3jj4XmL7Uek0P/MHnhr4XX6LIjGM7p
GxUI5VW6UgDpFVu6pvt5U90ksr5Zz92Cd+YlBgNF+bD6DbKYa3EfIVz61W4CSH4vmD5NC5iFY3EC
BhykF94cOimJeRgvV/o0lk+BySrcSbQtOcNIgZlUJEa7t/i9NZzkKrMuvY2vkLfQOycsQPcKVyxU
Na12O+I/bf89COwkQSbslZ/VU/Fe+Cf1uYzu4zuzPFq07Hfx27LwRGX1MaKHph0SuSjGk0N8hfc3
M1G8QIHaqFsQGiQdUhDZidt2z/a0O0eI/uptJW+6b1NzSS5n2FxgrbHdvZkP4nzxH/IdGri37hs+
VMkq4BGEGv1NpXb5ogQX0cueDNHx74obMs/78oRUMflAMV/9KJvuvaS+8TMdsg9ZuWWR07Cpmznt
/RF8BrNL+sCcF90sZ7oDz6GBtDnAMHlXO7d6YlRHrpnzrNTGLsmxfqCNyiyi7MxnnTIl4JArBaUP
ZSN+c4cg6yHYo3sPKbGOWx9BC8mQkuM/0k7Lj9p9SbEk3ITpLftWZlaxXvatGRCLb7N1TKSN4JnE
TBiXACHeXa/vfabFSXxXKbek6mc/i2xOSDMKoFMhDUiYoFSvaBZwih2xsUX2a1eDTN8NeRFLoIoY
3wiJGfLSBh5hvMWBrJ4BXKWvMFf8c638NPWvGlHGHe9pYo4CYrwPvlnD5Fd04tEN46xPGhWrhIPR
epjOLfIb3mii8sGp3z4fY37QErYfdkfusc11HD72J0Rav4Z3pLAJ3t3P6ptdI0K/onb8n0anacXS
mj3zgVqy9gIDkjlLzB2Sfw/zmTCiE/FOrC7dgRC6S8Iyoy69XN2i4JN6F0lzb1eXyENNNEkb9Uvc
s0SMtki8scyfiVJusTvYlRdc0rd8H29DhLOfXekZlDUfKwR4IBRsZoorHsaLaR6hg3/33+aFq1Ig
auNxPoON/GU9Btf2nMW2+mnto2cMTFwFEK+ex2kz5T/SDFoTwwJ8BxSw+7ywI6BXvwwwArQpyAjF
GG1yoQvkR0eZ4vRmQE7JOKGIllXOM3y04DCziw01QzwOQSoBuFp+IGES6LNW2IrNVEM8ZLaldSsd
15v199aj9c+MAaVpniQNg3InHaHFIXJaf1wYmBn96S4NWpQPcXhrRBy82ki2hynaUcg401bkjJhi
LXuoNRQ2VcG4zUpdImcyYy1vOoYWX4Nw5IudIaQELxu5mpHcIis8Igfhf0OKiWE/Eze9wAwyG6Jl
+3mlum1Cm1vuk4z6EfCSTi82qDFYUQmEBpGg4zXGYnGpRYpRlsZb9sPAa+P2DbpbSDxQMzxICI+j
LE83YMEZui0W3C2NLbfy45GdcP3QNIrpFr75IaMWZlldusGkuEZaB25Qp7JLOkPtDWlN0VwGi0Pw
SfgcRRutUlXU+IYE47mtnV7xQSxrhMVWiJ7coira+4rVkakAOLXwLYJVY7M2qmzXmgEgA/N6mcwU
UszhGMbpTSBvxOlFyT+HjfKmkypgz4vMokvCfT5RyVSF+B6F88EsjSPpCMx91bEn6Fqa05b1Iyvk
ofBvaeS/q0rSHFqyvfpiZPscM/41s7bBMTEs2hnZKPYJvj9DvmtLot9JK6IkLmeJR3wKO5GJRQVx
d/sACGmYGSFyY7JIevPQGMHJL8dXPcnlfT/AE8pa/c6PP9KuRmxjSd9qCSpP683R6yeye0RgqksB
JO7U9E012az4SW8hTCsJ1p7bGsE0oUjBLctz7TWDIitAxBvF9i3vZsrLZFzG/mOl/UhCWdvgjJ/7
MGVereAdDbX1U+XGUWoQbAokMriEbR3ghEoekllvkE2ooNn8IrRmv2tHJbIrMfyZfVgqNbshM0jd
cOjDHUbXDTylp4pwMshhQuMQeEbtWx/oMATDy7S8mCyzO0X9CE4kowKdanY9Wx4Iq40qkeIcxRiS
G8yFAB9GO1Is0mFQ7SY58tpaPnbzCyLnlz4PL0jFPfJOqTb2xUvbshlb/zaLtR/RxGpaMlgP7N+p
p0UGfqIxNa+pLlaISMXHVlRf8zHBf+ChxBdUlvcVs86E4ZhRObQ7M+A/MH5JfvNSaMSMZ2yIy5wl
qlK0T3mF7T1XFdbag/VZj5BX/E9InIck6nHKFCyYy4wOgmoDu3uzUum17qg4JlDRmzYanARPRNF3
mwALjCOHtFDiKjI8wDtbqc6C/X2oLbLtiR0dsijoIRGbmUa05cq4WZPxLMQD2yaD3HZDfEvK4TMe
F1ho7m8ni3pQ1u6RfSIb64BSxb2GyO+JvD90/ApDCsEahhc2aUG0ENK2TJk8xCcAvaJKt6080g+9
xARgBI/dCEfbULY9+9K47VG6CeJtZJpqGqt1hOjRD+MPTZWA9EhG4pltu5dTJdkqDdaNVLZQc/fU
LYSAyNKmoqIX0UFkiPSUibgpMncgQ9NvC7ryalr5Db88kN1pKZNNoEUbvPhSe28NDcp0cXjK1Bb4
p4zFLoGaYcsNbQufVKyhoJ0sGsGunCjB6iR1ScVN4dRydcr5Di5IctNqFOV90r2QYMp6JKUXwxie
kVP3TCQslJ48fjNaUo1UKLwXNc+cODAfoY2eZtg1vqwmaEnFLWmIuK7gmXmaAAcnTib5WtIHFMSi
3+gW1r7UIB8JJhUk2PEBJTglhdT6qFJ2rkWYPY1kW0Qkhy++sNqexhZFX1LBIm23bQuUWVddpe9e
SrIZnWaCVKqnceyVE401EZZN0x/MRn4PQad1Zfsm6sdAKi/0NXalgSfCbJtvADFPFWBYEYG3IeTn
gjRCO8iCs3NfmNo+q6oH0TIvY4m6ewAxFbXAHbO6/irTgzWJH0FAuBdVeSxg0RzDVkspNhnpWyIQ
qkT3t9bCc7ooruglsOBhizO9feiTRSZJxcK+wXtEhCKrM0E+tR1VEejM7FXN4T7C528ncXQTCdvW
Ui0jBY+271gsZAfrIajJOUi7iYk1KXdNM+9bvT+QsiAei1rApyGm92PfvvUg0fA2zCxPCCO3ddZE
Wd7fCgHycN95U6hcgz4/Ip24DqMV8Gl0jT3jcbelxjaJQtukTQgoU+Ounsn1zsejERrsiXMcIqyj
UgNcbPZUjAMPlZTV6qE/IvJ+Eo3RbYoedqQmbTE8QZAYBqq/vbxtGM1s3Uwod/TKRZrl57SH7LIy
POYUcVU+fwBLOWKDEfaxKN1wFS0F5/JpGEGvdXr7MCpUcP3BuHVcpw7UZALYLVLqyb00u5R9E73W
QGVb1QOybPxykxBi4kflTlH+N3vnsSU3kmbpV+kXQB0DYAAMW1dwFcpDMjY4ZDAJLQ366edDZNV0
dW96Zt+L9EMyKSLcAdgv7v2uESQ1gz47B6+YmOXJzuvLoJJng+//DeTOJquyj8zLYk7imGqRg8ws
bYDD/ihOchCoyw3YZnbBCDm1eU61MjnENY29pwmH70KXY9/oq1Oa0nfAFkDDliYHvKjDA1Ls8wCZ
dueOEdg9y9/Fy0i+CHud7cwASCYWrSFMDZn56XacYAtXNRkQwjwWlTrJFKyEMkxjE/cZEGLAf+4y
kUtjgZyP5222WASfCj5/NyToJqYvw+3ubsPUeJxlV5ycWiKCVFCA+6I6NJWHvn20/ozNwBh3TRp8
GTDO7RXy72ZOaR1wa2kLawnElf0iS4Sz3bMGGAu8oT2FvTrmHuxesJ5PsElwXy39KZn8+4y3CE+B
d63d0ICfyGHD0irPk+dm1twx2nmH1I6tLCt+ZKF4hf0xBw40O+jp78DFGPQN02qJC7eJD6xniNwP
iXR1q1OAnSbSWFlgATElfp8+Hw9AiT5QIIPGcpkJqHVm7Vj5bTGMS1wvz23GBoIHuyP3JtBInIDj
iyqhQ0fK/N0XfXsH1ypgjg/1EiHqYQi7WwRRMfd+uVYidhpXZ1TMf9Iqig8KJeAm5B2qpITfyHzN
NKjYEhlbcONm4B7c1V7z5TW4nEyXSyLWSKA7CB677GAWWbO14GptS8t8DUUf4UGiUZCoI6qwH8DO
J88A9foDCxqoxwpVUMMqOxuQQCzQ5uDUTmw05pG5RtR5d5ZNZcCD7c4ToDJ6/ykMdbXtZjLAk3J4
GOwVMcRePu7tYGlLedbFKM/fP/pvP53AEJ/iisa1yX4lbIb2pt0451GBEfzPl+9fU+3sk3oafX4b
yr9fmoE7gAeWuS9qqrbQtH6IviIJxS2/nEpoGL2w1AZhQHSDAHV24oEJXwypKTJpZFMkwrsJqwWi
KmaaOZ1bVHfnIYqqk2Tq5OQIfuGF//Oln+sno7CBmfiGe9YpsOqN5VTe2Ypt9++XskR/0v3wzcnD
9/SvlwR5gcSEdfpPVeS3SNJBN3vwHHErRsVUzHbKRwEgMxh6J7vmTSaD7233/2Ib/keRINq+fxMG
7MjN+6/Yhqrt4v/Y/myrPCn/K7wBNAt/9F8qQecfxG+7FMeu41mWu0oh/qkUVPIftrXKB4WJkuBv
QsM/4Q22+w8HDQWcFwCPFn+MP/WvfDv7H/xWU/kWEkOBI/L/Sylom9aqVPt3JZuPmMEG5eC4Fhs7
21vVDv+GFPHw9hRtriFfw54IXOZXjpqJ+0kH7OdW/5TaXvwUpeO5LMw8EF1kAncT9g0ED1VbsfRn
hzMmG0v3VhuNv1+0VR4SwuCuIxmoaLolibTkM0RMWdw+OoDUT58rwkI2UESLq+7r+t1u73w0Zlki
ls+wR4PIKdbcW11ZX7IFoWGUkrfcgeZ7avyF2ZETIvtBMJdFbrSdzdC+KYtoW8ha1sWpEv/iDkBc
TQJGdlbcOId6YrpQzXr66nzjLlYcTVnh5hdJbPRxmcIiGMx5/BBtuwt1Mv1IVL0xms7ZQ+vtgrRw
q/d5tsgiiQHZ2TlpPUXUv04z53lszPVd3y3dKwdOD4qxQ8KuaneD7y9+LWmjCicPcvwFFz1V9zP+
KuK4T4Nqfvqej5k/ywKzmQgyTRx1TWEtBG1vHMaRFQHKYwBV7xgtJqyLjGCXYrj6xXVQ2XwhkmcX
8ma9iY4BVO3ap9RfXqrVqG84jF1dV/5ljGpfVfxzQi/4WZcGSVs+jZsGgHJcs1hYxltPx8lc4nkk
3TWJ5HculT4YUleBUV1T3ftv4pI+CZ9nTdQzuByL8VBM2DfngqCiue2rI9G8VAoHPZKO4JvlcZoG
81FOw41kTfOeANeJsiyPA2awi+USEUaHyL6cPRJKtK4VxXHuEANoL/E3vWzTN87snUyW8tFQzJNl
Y1bHWv7mPmqOWVpINPguG0mfrhZUzYvOcHLsPb2fVKwflFVYTFRC1Co1EaStY01BbXUc1Hw4h87H
bSjmtbQX4DamBhhYmhkYnuecKIemPwK5jDcG8bEXczT+VFr8QlA/H+eosZ+EcY6G0D6ZVulfnd6v
TxN/6RZjt73vhBudoapSsydNTvBJYhwMzMcsbRTsDNraR7tmVeUPhd6SVvLZ2oJtwfriLd2Fzh+2
ZtnXF5FR663JXOSenYuQcCjPvwE3te4UpLc7Ak6Knc4JZ0xk+pyRHpJwZZ1ViGRmTGcmfSH+YeCk
bqPcp8lmEm7G7B5d3cAZK5iM8GXke18gXIoajUZWzuQHRmwYCiCRZ2MQfPwoGYwq8aj8DBDD1fxW
zpZBwjs2eI+WD/7A+ply9qdhuuq7bBj2M5hKj/GfSWze5mWcSvB8bfzLDrv81DZQFxwwCBhc8h0x
M2qrGiNYvLY9zsttTLpL09TeoycKAh3M9dufmUeVdtUeJ6NZ8LMqGqr1Yq1xYO6qkr4KgQRDGaiB
l2TM3kUs20e/sp7dKDsnIZpNK1JvsRFCfBnjHe0HsGE3qj6Kivlnq5El8AS+4955d4Dn8uQyvYOZ
L0+AgOeT8GDgEplyKUPCZLFYxXtwwznG1RBCHYO3XZqyiesFGysx5wDQ84wbTfKYaCsS4+HSWvd2
kjTQF+IgbctPCTxjB2YmPWNL1dMrVM19J5P+rrJSCO4tmFOAo3tD2N0ZeD6dL+recirrB49pCZAv
gUN7GrAo+R/K75JgKT0glk7xwwxJIXNxPTbKqIBHs75iW9Y3dn2Hxxl2GySVW52YxTb36vjqzQiN
GkhSEP9NlAKlQ+9kFP1DB/7tSWbiwWoIglE0LsuSGWwlaX5V5A73DS1RAUD9F6OhfUOoXFSnb9EY
LXtV1Gpf7qohTU8Uz86mB3d3GjxPYx/3/D3JL0mQxLRsiUWCW1obv1CxjAiOrIcqB0sR2/2dK1z2
pnlb7TmHqqvb2k/l3L+LmSe/+ZfwYlpzrv59LBJxr31E5aViaRnRJAbRStNG/lPukkGG5xZWl2y8
n1ES+m92OIf3sjUxG9njbqpDgNmp0bGBKoCWgvkB0On4B3dJic4SpHMS0/iZOqN88GzjdcbKSohA
/1p5e22Fkq0R61jLhKwguv5PCneDaQHSkkxX8dUpGw4P7KpH4ibmS6PY2ybmc5RMxkWF8Q6PW/bS
zl/1ED70saVeU8P4KHC317WX7ohNjjEOAnmgFAYb4fDWFoXHSbs0LW6X4hzNhM0t4/yJP/Zzdvmd
A5EPh75tfIR4Jald0ay3VdIRVssVv+tCv31as1Ok/TuqYv+tiRpGyCJ6BLJRb/tMxexEM7Rbc3Kb
RNYEZct/ZWrcFTF678mGPFP72EVpsY5JU36EsdNsx6zAv5ixxB7UUgQTsXxsHmvi28mGDFyGfYxU
qxe6XHtb6mJC7EFQrLLRMEA3O3jkv2ydwRGMa9jTVIwhA7WQWeIxlDxFGLR3CuwDc70yuh8NnyVy
5X5aJuPcwbVeR7OaCPcwHxeQ0dtWus5Ncg1F43hwiSM7dyF0DkbiTsBJXe+snPXf2Fh/rHn+WfSZ
+TabFzGU/tucjzcKo59LGZc0k9rfy0y/RoMf15tO9Pq6wEWpM/UzlvN4rozxo9bU6TY7wIboc+Jn
sztLmpe/DxKP/USskEbMzL1h5bREAGvOxL7vLGoAgquzFu1/LHVBhEeO+t76aTXCecpGHOC5aOyr
ldnkUjec1LFk0iR1qY5t16MvATH8UiUpW3HFsd5bYJeLam6Pua2rS2vZ6QnnMKbHbD6LMFdHbnds
COOXm9/ycAkvzQRVvDMZ3hIjZd6yPNp53eBf7KZibNT6Z+3gEvUYtfRS3LruftI1ax4zObdzVZ3q
DCM4aJELtJ0FDYXLVpRU8yfthxefB9C1CnEqkyOfBbrV7pVx7tltACukNWgML8//apaGqsAArNqP
Tw0woH0d6ekWif6504bz0rKEzTt2q+jVxEF1UWB4LKOL9DO3UU6obv7dCgcKBwHK+xidS5yo9I5Y
PpiqugXq62T4SkHt9ptB5SF8jBXoEBWfo3TVwRJEYY1silzQvfeMZWuGFi2ig3kSBz5pwneiHwrD
DI/Gqtd7uzOi07igxVrY+A6V6h8Gt6d4TMdrOBOzE46ICnXrkLSikPK3ZGdcXaf6q2+n8FCxf2f+
jRFQSgalo2ofbcN4H6u4vcjmufOM6nldEVJGZCQjIMe/pUVpHkSDNAUOaPkxNLTtPNqM5dF0si8v
peyQlmaLXXt3irqQgQUDv3hBxOr5P0rnZsSEsMhQMr6Ne0Lkj0Rd6C3gev1kWu5m6jrvonLG+XQw
V8QGhBqWF2Zaf2wCJ64kJrIcjRYOBS+x2W93+DMI3rl0Zr3rk3CGTIrDrWvT7rGg1EK+x6o37R+p
WVkj8i4iMZ4W6PRRfoxtBj/CAPQx2JF5yD33rbCY+YLXEsyISB+yvMxh7Cq6S+bkbIcIDJN5hc5Q
za9S90lgW+EL2SUJ6dAQfp10fIip3TZlu5zKug+3S8c9j3oT2I/xglXQClX7QRQifwNg6rR5qBHy
2NH45FtJc8pq1IspPAfYADvfnMXZQXy6VthNyiKOQoYkoRZJZ+gO062Q9VuMoj7rnfqkhoKzs15u
GUNxMoPnuyppgfBOmDojwh/sxDzpSdonRnN7HxjkzqbnRx1Q6f2gM8EGuvxdrtre0LCTa1bi7ofg
jQCo80i9UQw43cldArqugmEmIaxNbHgrn4gB6Xqi6Gx4L9pUnr6LIb5eQHDTiqSun3XS12sXYD2A
v2DSuPhXL2PnQRwOa1qrfiZCm7GWmaSHhkV4Vsj0jv9/zl1l7tysyomEAiSJnrhF2oseomQxilCS
omz0xumaYmXkLbHQ3HWpfxFj8YlXmfxUskyvTZ82p6EU6J+NBJ7IWO5LeqK97801wzkAaSS328d+
Iv/cHZBmNRH/1JQ7zyTXNDu3YjojOC33zhzura1ZjTfbn8371qN7Wv9nMqiYL4vg8KKegzJEEOY7
xS3yDe5dHsexKzoCRQD+zAOyEDaW/qqjJx/DanKqSv9k2BS+fUJNbbRwmSCDH6eCq7IxIK1jqD96
HcI+v0UK5aNQNcWwV7OC6td/DhYVFowUpnWO2Kdy+uORo7LTPmdq3mVfWAS4Ie16QIbEWirN0KyU
EpVopFEbjAvpjr6vVtFENrAzK865P5ysCId0ojskXrWJaKBq4hD7vsUlEKNayKP0I4WBvQ+1yjli
eQzw0e11/pa6zfKgFwvJBvEIp45wtyWOMABV43h0W5wmlhXd+2NZvpA9/uG3VMBrKFlEwbizJp71
ISili5ym50K4Q1B1QgV5iOZfUq50Ew2LyGvvWPTJy6KhEAHwAY3vuWy5/Qkt/nPt6p5Mv4WnaNYX
HOAuqnM3bFGNGbBD0xnvUAPZriNbJNcAlfz1smxhnpmjDYorywjTqN+TGJlj7jLbVaVN2Ek5/wAv
xGZXztUlrUL3oPSUMjYI+UCT7KP3US4Mvoulv1/0YVDunWMZCCHGNVg9rHAdsMA9yym7lJZsTmbj
/DZVO+ynsAwR2LloExOQcxPID85VbZPuVWV8SLvvhjtRZJqFXfEMDJh3fDD/VNQveyA5JDxFw9fs
wGvOYRGyzlbXjuaT4CvJN1c0rEPdxL+KkVstKfAZjbMRHdrGE7s6K9nyMQzdsSCyD7Ol9DZuFRuQ
ujyyEo13iSe8I2HHFHame5eZSXVnSPvselQrMgkRKUqCSzfa+UpsUrdEU+2tMbKCOezaoxv4po6C
OOO4Z8UUESzd/ISR97UuWOg7j+RQ+Xf1gHytKuHZN6FxqqdMH9sptXe9Z08305pcPsMZrlOtacs7
HsI1NvrSWsK7KRw+6Vz5DfkQnskpf1ceApnacrrHtnoskzHgFO8eQs6jQDLK2TVI9WOGVkGP7GHJ
/esyIq3uyGfbOA6piaLNzJ2IJn+X6OUvcsDM3dSQwwrtcFums7rmZPq+uJFrXxO1EOTp1eAQ6U05
PcpbHLYn27G6B8J/q83QEUvhKuJUVaFPbXk/VZa8WqOXnxISJZlqA56mRNdqAx1Q702fw6/SRRIU
ISQpQ2Jryxgvo7eGxCigBpNchUEwDt9iUwe9qLNDlEKuNG2qnarUDmTj6+IXQYLaAr2X0QW9D027
zkFKsVFDwzWrduvaFtvU9QicWkuQVp2+um03QRnmnJuz4zK3j+gG5kuRo0VPQ/3iApDSNta5GBoe
fUeQdqV67CZxA7m4znPesomiS7jKPfURACLVFTxUY4hbfpo1ZFkAFQ/JT+gTrK8QStAnjTxfWmsg
BzY9w7AfT8ainsxCm4+V+hxIKOzFWD3WZnEwdeeDLy2cncFxcDJtbBq9vOBnIUmvnMn0tNzpAJuS
57s0fG5jkNnmXU87jIps/Mg7Q781amFgUP6CCZ48yzz5CNOhuERh/Pl9YqVkbYca34RpNuUBmtfr
wCBmYd/wvMawO3Zr32UW8qK474aAh5x14rFCyc6yt8vfYht1yOztRhtbSdXOKNIiBEvJYD2MQrKK
IJA7qLjIu8MoYI24lT4q3zRfFuIraUTYSrDsXM/qe2v9buEOCLpmmZz8dOxIsfGaUzIH3kS9F43m
fBzDjgUM3ulNk2Jfy8zoDwktiHty9yhsA48MJaA134Bnoswyqp3qUmZHdhYd1JQzm5LVxSnTP6ls
xZ0TO3tnDX+XjHhPqYkA2IfUH3RaoHTAuNIjzWcbol0Ww2ETFPGIOzNZsksyET0VZT6iw6nx7sqq
Mo6N6p8rlnusRzJxGooWvLNdBkNMJG6arQz1OU7u8tGxgjpflXrzNG9xIclfPXvEBu61M+oPk1hy
SZRLt+FJ/iCLKT7maUiJj9BUVQbZF9VvNXXBNDXzttWdItDA/xEbvFuK+cyWYo8QTU63R12YN7Fk
rL17uhkqm/Gx+VRyqQ6j3Ta7FpYKWKfqWhSGc4vjGNiBIIC6sz8jA/Wj0V8S2zn7phsCRQKzDcbq
zDczPrgaoapptYFMWSvlCc95TnECSwyDYUwhnpBAxZs68Yb7FQ2R5iPTXDb+z2XfBMTiIpp1agQ2
BNKRfcSw1h71Dbw/w0wYqdS0sUekJVr9SpYrlq98I0logqzOKMX9sux4PA/EIjxIWTGNHF+SKPMe
5HiKmKFffc5lyxyxZ+mp2GoXmTBG8XKzgACjEZ/IX1QqDBicM8UqPf6RFHTwFBq4ikeUMkYUGcfE
oLYu+zk6lFmotvVAdp3V6ejg1ANitnViMSw9clRyBQIjwfTAQL/bD5FR4INrs0OdVHg0uNWXilm5
V8SPlTHfKptuPHflfT/1w9sMcP/E+Xw/SvU1OGzjs9T08Tytud7MJpR8RCsA4cc0/HXknB504QJy
FxHmgbB5jh0yJSju7sYoe9c5bS+PS/xMzBmemI9sq6nK9uMyFaeJWo+xPuIWhAnHMht3BgsCcmHn
CLTqKi8jXU6N1g+LqfkmhfLf513y7kImU1n71jhfw7DgGlkaxeZNwFDFhWyu4w8ie3/jx/NPnps1
QJEaBEIjhS2hFE+IDJ7dpfMCqq/plM/ynlInOkUii48+pDb09ZW+IgsxtnnFwjlsLLzehsVmvjfP
DkIvZsEtCv4hbY/GgOTJK6mPOCtSi12ELvWvocbyMNbs0YfZfITkVByUATfWsDbxkkUAyKozJ85M
Ocwj2coVoJ3Jm495iyw05zxiz7ttIg+HMMYsTzT6DDpx6rFU6JSxcZbfDMQ7duZPkLt4wYCfMBos
MuyYHuI26GjPghHKoQvDT6OZQLxVPCZBqaGbqpet2zJxJTni2ShTcVZ9fJwLRepPg7RaD+JhXcce
xpWV4mmJCrTHVqoRkR2dVSPVrUREjQUdngzZJCsmc3H7B0CJ3WmK1cFJffKsZLKfbGR1hB2M56lb
FSl+y+yWKBCvjR9pK3Zt4xiBXch7QdTdQaTuve5xU4xL8wTjmYY3R6dkFAA0v7/ODIQr369Dj513
YCpt3n+/evX6CjclW82pcXc5GrkjJTUP15WyZ5LevouEHW+/vkFTbLCbM6CUMSjm7PRNWPp+iSjX
QaWI09wwHBxH9JpFtB+gJx+cIXuvyLCqqwrRHZFixQqcKVfKjO3kf7yqJ6EmQlfCoNljTlN2u7jD
SpLNXgDo+WsCUqpZHFVGdk1b/8cSfnwDxqzFk0cMm0AaEfN/c56iDENbFM9o41d6lTAUPo5i6sku
5hL5fmHk2yHMWrhX/Jl0TafKyJTAWrKytOYJH1QVgwGI/fYQWdmzRx20pdxDtzOvewnJulmobUS2
KE3DQEdomnzSZXYr5xbVSlIC6k5gALKOZjpINtUqbFyK4jqryQ4odW0wYecSgixN1mayQEgkMLfI
dfF/RU3+u5JL0NXeC+E/f4XCOCCGiljesMjglHS5Vk6zEeuzaSM1sGLx9o3Gs0hm3xCe++nEDClr
f0cVmAd6Mh71pMzTjDQaw7PJ4KYwzjN5H+idJwSFYK3OTfkqbHSWvcD9CaS6P6vpkSuXI7By7r6h
Xbj/ioPU4aUasXKYab0EzCe4eKLobZCD9VotHfqyzDs6PAROXuOtarwqxAgxv5JgZe++dySLrtqL
Xa7/1v3VJLLx3lB99kNV3S41qD4crIzn2nReYmMixtHw7LMo5zdrnNy9SAAZTFjDWWMQYWaMPLP7
SH7MrgXLWpwjM0TtlTHlZmKF7b9mfUIvA2RIxjiWdIE83nSmYg8cG+E0c/oEUNG4vsy6bg+0mre/
r8sViTQzZ9yQBv4qE+LBZ++l8H873VubxDdjBjKy9M1Pz0cG2rbYW8rSfVAFQGm0zn+ITYdx2oGb
MHAmGL5AXCfVibGwsdG6A6GUhR17HWkf69KzzgZ/OLbKdeDIZ+yWnbcexkSaVxRF31QoyQzx4ML9
db8oU3zX3mOBN3eJIa9jLm9MHLf5CpgypP9TWfWnSFBOlOVlyCiA3edJPy7R9Cl9dL2GV9PgjMOH
Udbv+ktBBofnh9j1KjQI9KFfm2rrtRX6WXru2SAFKZyHW636HSqIXcyRQJg5+TM9akMTDkJT+K9Z
G+9DQ73G/NazF5v70U6zo7OyrIBzj8dxMbZQqqOmsU9sN/pzEVu8xaAVGdLBcQt6Kt6FCVlDtFzJ
RJsl89btMH+o69jRDjYmmnFnrp5UNhGPySYJiqkFWZaGVWyK7BAvuGhHeONM36NbZjVMI0qTGHSd
3UtjYy0c4XPyHDF+onxBUuJz7EQ2HKgYgeCmWnyxjjQECDFI+bOLK7uffqcOC8DyWAOBVi0ZOqxM
+e5j/FQz+LZ2kce4xacW0RCZbjce7ZlkIAQrx2983t8AxlTio6gnpmiWcfQwNBF9Dh3VL48DCdf4
KXFvcq39LmJD762IRLNNYY00+Yy+mA/AL09pKn2Splzvg4IYs3DYPHxD+nqyZamwHfMYtZEIEhPS
FyjRH2wmaDFSlWydOeLeCEV6YYcS7XWFXBcWpzz7dVMclllAcsbpTj3JDK8XQWRX58WJw3PRUFZP
ZDlv3Gl6L0wMObaa3+r1j4WR5sBr+HS08USFgDA3Dx8Ez5/v4+77BRJtf5Ykve1TR2FMi9H9x3x/
hNT9TfLTROo2DujKKMR7ijbO3A0y2vOsa+hVLPrCfDhXbKjXr7YJed/jaHUPlcUDqgXA9uTKgSLB
EyP4K/wIz3T/UHdLFrgZNzohNT/ViOM0YY/WrbCD71N6/cq/fzTmP4ckJO1OT9Z2qowPFpj4Lcvi
bcILkm9d3ti6RvM5U/jWlDOMZxXQ8RL8DRrjWpI0VXg3zitiDbrm5lepBNYfLQRAYI4SJjnqS+Hd
+ROJzUM6vFsejs6IWPcEXdbWyCl/C8tCbebbv/y1OnH2vs3j2S5ZqkG+AAAUktNQmeocAr4/taDs
pWXaQW+Ob47DmbHyK8AEZMzjfeRfbS4BDNWN3OdKpQhCsUPmfsjRlc/DNjYG/5yb1p9GOifpMMec
Fjv4PrcZYPUnQ/+0hfEik+khXq8UZYeXKHKPjSlvGh0OHmkP63mXATvlGbD1hvmh1/lq/TlMwmU5
WbuBtJu3eUgjLm84vt10sZkIXaSI97PdypvdQpAg1Z5HsTtd+SQ7hADjSzSMD1S2T3RraqccvDek
JhhbmZR/HJMHBL3yzhcS/+KSvyvupKaH/hwO890o62P3noneIghw9sAf2nxyqFX3Uvylx4bqqUJ7
yJMuDJKBYd6I86ulBdxkSrcPTETbMKFl0eoYWmQS+nlNvmU/BXlOGoK3DuZsb3WbvjSpgVc7jrEv
EVCa5YwxHDbbwAnN2uTJaKIF7Nsx3Gvks2nnqQ3DW2KyCjxrhmsErd2EgZORNRqZCeGm6Sy3lmEc
+sIRJ6H0oYw044JC/Uhy8qWESRHjzQ8DK5FLmyimCShuCIp46CJEABQmedv/DNPyl+AjRig7Ixc2
e03uPPvncWg+S9f6XCOg7c6BXo6oX6S/ShMJSzWTxWYrYzxNTrYqRjCvl3TWWzLfyBG7VdaIqhGn
Asrq1BfDQSa2ted8hD2cTQaHgTfsqJzf/FHOR7P/LUzjqE0rPNn1ynpGx++bzmOa8uZ1XtYGZgEk
KGrSF4+F7VHP/TEbQvM8OriqcPDGMjo59JLb1sUq4ld/2ioEO4QHqUbVaek4+8QIDApim1JBHkdZ
SmyVzl9+rd19qmFWdZg/wyK8JLBHyUuZ1HZI6pOtzTWfSUQHAXEeeTKBewo+NwtQbFykLG/kRFx4
KN03LgJcpgyEYl1b9EcIA6BQOetmPvSLh2TMo6PV3cSAdMfAzj6TJacTCWmKqbPAE7dmfrBO+SLx
xd8JfjJiA1qSaA5yeBWbIewZNYrWPRgQWrjuT77jjmyIoFWE8xgxaXpuoXSckGDN8NSlvu8J8o7I
tKwBARDy/pvxvfOoeq+glbrrFrPbDVENmjphXNeTF8FK7cGkwXYK193pKAp4QBFjXSGgpZXGvnKq
c/E7bEmljeyJmDUfnxrLrzoInTIIGQzxtKJKEekOTIfCpU0G77D3lvkyTdDkpYeet0W7PUlUW7ZE
NmZJwgCJtN45Cq4i5JoOjI3313AHnjJh/tcWBNTOUprbyk1Zli873PYs0A5hKj+t9sX2bCgdIxqF
ZErlur9C+bPGQAvtYjBkyFXhB8HO84S4Qh2AbbQslJEwFArmpsFxlEE9ID/VJwR5y1aGNr5n6djN
I/vGkXVXKS+TWLs1FDpVEqQeYbNEoX94k7sr3N4H8IWxHbUnNXVM12Hh1rV5aBjfDoys+OWPLY6o
9QtzyBjYNEQgWGUoUeU3zTaJrd+KeXAjLgYMon0UZy953ZiXGdWw3Rj0dxDtN41BkcwxR/4vMPYY
kwKJlei+e0zJzY0uj0Na5CBM8I6Y0MWIxyPBO0cH1IKqccDoxcVYkqRcPBUMCnZ2MvxCTP2MQ2nY
Mubf1XV6Ch9cZRcMTVkbMXck+b0/iRYhMsT4c6WtvTuLjNiU0kcpYx3ScGR7CIUhl7Y+ELbIrtMc
b2iUiY7m6qgz58xiNCdbqg5SaZhBiAoenj24IgteS+RhuI60+cXq196SE2jDdyDPfrGmR5GmxW66
0eG0Z4cIUzQmyQFh9meTDMOGSJqOoRc2reou8nXL/kb+ykfY2GoEwNIn3OdFNfxA/IN5toMElOb+
hUWwEZBUg8lZ8+hT060tCYyuEnB1ev1bRqI70arXjNpQOXWoshkFnVLbqJ/conxM884/s79xdzKc
/1QkRR3tEjAjJpkNLQTsvkzvbAtqhSKD6QBL/YHoh00YdhJ+gPVc5MM1KpW5seVA7h9Xa93UIzic
ikUze4tdBPavZZCCQarYR0b0o7Weyq5cXusiWLii5EhpPVoWfry0gjDocRY5hWDW641iM8EqQDdm
79iJT/tiWZkB7keZz/1W6R6hy/Qc4cI6CIeUkUmvBKVivRq0xxY+t7YOuZ/t2C17IdKX3jXfFesj
3D3MV5CJKrOKuedec3SIByQatOlcH4jIbP1kxyq+sKa6G0thbpBOJwcfQIRyw/fYh54IKPiQRsTT
uxKkNrGTx3WK32liYIo+ArFP/b8Y7W4x2RgV84oLkkT+oMt6bOr8IfQmKFoml42SbYi4ryHDuUjO
RTvG9209/wCZ38sv0NssBOrytSZUcyMG/zMhk+AQ+82miHPisRf8njw2L4TkAQEcOu4J1GDDpqN5
AwKAoae5dKziE4tzGUMjjLoleQsdQBe4dbD1Rsw5hdOdx3K9EydqaJ59cFySlSLeiH7oLrX7Cney
O4l1auCtCOzvl79/6tE4uVhIdk5SV2cD3x1DDuJfiwLcsL0OFr5fzP/7o//XXyvApG86Gs/FzwHW
KQa34copHkBcbcVEnzm7PSCAFnv4CrKsoIP2/4e9M1tuHMmy7a9c63eUAQ53OGB2+z5wHiSRmocX
WIyY5xlffxeUZR1ZUWlZP9AvDCooUiIFOI6fs/faNdyJOhlOcdwOp8974f/c+/zyr/7v81t+PeOv
vkVCpsd5p4BhSithpanEKm7q8BLiEd0G1jyuzaJFmTf50PdgwSThHG/zsH6Wg/wedEF9ieJo2PpO
oleycs+5G9IdceB2kQGHWIDvkj0y0xbHI7USGqLyhPOAhuDE2LVr6RYOfXzDkbdniRW7caIm6bxw
vAx4Q0iukJtcTZCRRMukkjaHYlS7kl10Dnh8CtEdo2NZd/OBZpv/8WEllncr05+smeO6MFnmugam
uFO1eyVBcgjrSxDb3WbyiZnNB7pIVswqueAR2BPSfCdBxhfvLkvH0SfIa7Q/SuFfJ/BPe80Wfhli
G93wVZTQdPyo3VgtQ1BH0xeahomP51J7sU3P0Eb82KMoEo4LpZyKEs/LS5f9NBsvexys99aaftBc
Dcld8J+DaoEjwzKzmxYafZKAB8DUBVpUSIxf+6TsJCmf7OyHsfhOhOsttQuXQbN5QQ9NX3pmKZjc
9I5yAQ8hwstwcRNGVveQ+Wu3Nx5QEdkb3tTzUDt7dumY2S0T46SIvjU0KFbxBLJ/9PrsIGr3KTdC
MAvDMBGrG7Vr9ssXe87e3W54HDMKB1NBvhwysjGKUtJsCYKzu1hJonlWJ3vxh/RLVIks3KfUsDpq
XnZ0YwZfhnbRuNHjBNuN4A/S641T5YHc8DtnYDD8HfO4z7idFywaGwLdGNPIug/owFa6rc/FeBHM
qnEvb7t6m3Kh2UQZjKgJLvcS43Q/T91j6EHRMlPSfmpoYatPm4eTkT3kTlm1bVQujyTeI3+nnTp4
6f7TQEK7+ZBn2bT3Fj6G54kj4Lv0PHnFtk2y4SCXPV6P74r5QeuvgxqthEd+0coKyEqWen5lo0iS
l2dtA28ID6Vfn8oyQfM9wrZZ3r9VX2yHiABzNO+Ylp/EPDnsvLNXnSRXNS4kXXRv4Yv0UQG5Zmki
S6CxTFP6oYupdwTtp88X8hSx94t1ZaDlHOLWbOkZ9CGsdHQbcDhmerGwIgPUfK5PMLnYZ6M3HKqQ
3NSeQBvyTyaGVoKpenFOIrCg6V2cx6ci6/i5PT39CZoN2GIiv066MjhwqIfRuLL7T7wdRd47zqxL
J4FoZe7Qr6eS8i1NRiKUb11lvbajyte2BziztG7s2Nm3qX6f8/RthJh0iMbioAf/3fZDnyl23D32
Nk742QxPXUiqEqwNKW2J5BlSaNP5b1bVmTttk4hYRRNeXUyqZUI/qo+NZOvHPn9YMzQfC1X9MDO9
r8MkfiAL0V2ZYFHiId0PiYwecrJiVt2cvmhXe7dGSr3O9mGrmUgxmnbjC/bkg2mAcDEKGd7GreMd
sQSbey87deUgb4rRMw5dVDNxrD1aQhWQxya8WPBQjuqLI2DRYFHMFwNlpR9GWjkBE8cSUceumcL7
dNlFDRoilJjRLbhMHpg7xhsGak9uSp8j7WICu5epQ1F6X2PcB6i5unxruel0Esvh1ypa9V7Dxw67
ELZl051DUVLfJ3S3TCrSNYlu0d7Pm7swcJhblfFrXJY2gUVxvsFNUZ1m3XIVyyZgqvkgWP8sZzHq
ogMGZjDQCt+mmFfW8+QRLB6rgOWfq2zYD++9F40nuxuHP268EmvrIOgblBFppFbf7y0mEa6NKCit
jnlKRAzofXIzzfK+t9SR8LDh9HnTlQhU1OL56l3/ZUxGZ4XvoCTnPOq2dj9+z0zw666H1Bkr/JmS
qUiWKwiwNCmCpzyjUMQ5AZmNhvXJ6UzaTsvNXPS0CDG5seYTwmCJ6IX4ZjokDV7b2BHwakE7zVn9
XURJTnOV56AAYGO1rGlEQf/0XJfgwEi+yBrjPIcGNjubmWdf37rom97LkgleidAs98fXeplgFxhW
N+aQfEcuFR57tzQvfYP6XXeSSJbIeEGvmM1+dEVk3K5HQw7sLhK5Gxqn4ao5MgcwQeiWbt5taMeF
59n4OdGvZychz04TORfAfhSgs1X/cGGFrFPVB2uiLLiq2G9Dx6DYNBFjqcGNLomsbuifE+BJs4m6
rLvN+O1rLy8efK2+jo39GMhwfjeK4uzpYfyR2RGI30HNIZAyZtqzQYYYcgDUyW7cYAUvXgQO0nhW
w66P6eBPWAbmkCGqJ8oIwq/3TkBh/X1qXjXcG1Lvr0Ergfw2g9rI3P7pa8SoGCQN+IxuvPV7wd4w
R7Bl40XZWGFANlHk/0hmDH8BTu6Q4MdVUMz57aSRiNbW7D3qRQLuFbX7YQ3HtmyurakenIqkO1UH
ybFx4cNl1TM9KgZX6eIWyOYdyrgvKr7KMQqf8tqijR7BK2Ooz5nByqar+IsAqXFWPmrKtrW7HVV2
eVQBopKkKB4LNHKlbzboixuT7Wz1MCAblZ7df3Nbd+BS4tVPZQgQg8p2pfIHZ+raG9+at9Vk5Scc
jz5aAYRdU1UGOGAsTFH8HZ1Ql8fApQcrph+end7kS25lMsifogJIWSP5ZvPu7KKBD8rrbHXpiOs4
shR2e4nC4hHPF/tcPE0/VHCwZqM8zFS4Gx3M3TkIFY6ZzrrWCqn2WDNW1I4DcrDYT8VQ3fahPV87
pwv3iQDgMdJuu3Ud875FLo18uclv8XgyXY1ppva16bKmd9Z7IxbYeCL0SS9jis+bjD3hKXkdwra8
zWHL3mZ15Gzdku7qH1/SyN83rZzWNrXKJOfh6rbhWzjh8cpcJjxdKR5i14fH6fXoqaqo3KZGtdhE
4FeQ57X2DaVZ78YE2C84k8R32mOrmzet5wT03PKZl3RuZGLJmyoxnlUnvC19gHzbhj8t7SyXyOmF
cVDPHpUEQpKJYYUyDu6II+fPg8qxKRNErul8akLl3/XoAex0OEXhlFzdx8FJkBApUEJu0SGQ8Ahj
q0FENQNyTMwblMRC0ksqMc0ULMYHwuvdresDtfiTz/EvAMjqd/A+hkGFn1FgGxQa8+Bv4QJd6KdR
2S4pb6LBxDM34rZvzVMkWu+ej2tHpEpEuK8NEpC+zdaRU8NVnMn/nGNKoZRCzJ5OUYqiJX7pG5cC
N0vFKUoi44B8BXy262A1Hkr7n1YoO8WzXNQ63QRlc3DGKD5NlPAoBsh3b1OvwfsBk8dO0OFjsTZp
JJB7Qz8pPIjSf09ze7htvCo+is6+lP4c3P66cbO8OaRB9xRYFXMtSZ3Uo4ADp+HA0u2aclua1kOn
oeL8/ccof2dk8zG6tsW8C4i0zUf5W4j2EGKImIm6O7SD/o7V33rv6hgQgQ0LB9ONQ4ejj97mt3Jq
0Pzo1N7QxrcfUDsq5CBpcYQZYz8wf20u5Evu0CxgYMFvjivMDB85cTHjdPrJnBrjmHgkjNKSu8J4
dTZ89sA6HedbatXNCXFweC+wISK5CD/SmjC5fpyzFysa840s4FWwROs18k//Tlvd0R2nCv4ROjWB
T0821bFl7kx91lgvrmR+/vef0xKK8bs/1bNdSkDhYJPV+rekBQIBfXJ2ZHDohL8Zc6CaDvz/cih4
u7GYKCVhhaI4as+9iZQ17Hcxx8B+sLvoSHv4zs898yZkQqEnwpc+DWyxamGGB8rbZswb199VmQUX
Fy7OPD1nY3Q3mtkIrA8to+Fn70Yc94/GIM9oeP7+vfFz//LNObxBB7mwJX8jmOcTLta8n5G9O2l6
RF5K+3Q3FHb0EZYNFsigIPJL8odgeiV3dtWAPTUiA3CoxbWroAiuU8Dz5JOTTcqwlfkp2d5Q0Z9r
Tw0bXQP8TTis4BvB4aZ11VwCW6d/upeo8E4Lu72bOgB4hkjab6CJcGJN+avTwmxy94h/xhOuXOtu
Lpp8EwSmfvcJ28wk07h8NF/MNn6PwO0+U910+xQHzEHqTjykCMFhgPcIMYfJQaJuvNL1cR6xShDO
FAM1r9lzrIsCxkXF3OQwpc7RsTecOdZZhNfaFXDVAst95KJ3QloOKrxKw5vSc8I7NrMsCD5eyjoe
/XNT5a994/Q/eoZdvmw/im6a0LgjBRXqoe3RMSR6IWCpVj6W9PL3ZTaSwMSGemNYGEmzCjmf7nrn
rRqLi1XP6gdL64Hup392HFCpTuT7qxaI0FPsy5RkPOXcYbPDcWFkhHrRwAfG0cThjut2vZsNLCrD
rpnL5h3bG8Lx5si5i3938NobEeNykT2Xo6EmLlcT4u0hUkCLJU9xCEaltWtQEy1SzD4WcGaK1t6m
lBmhX1jvf38U2v++EikNOkXbnjBNbf1+hjHgiQwbTy5pMZgtTaTLNq3NW92/pr24RtqH+xDUzpZm
ojinVlLQ8kuCAxJ6dvzuAHxkmTlGpviaKfq8pIkGe20yJzehWRBzOG1mD3sHcJ980y2q+hmEnW4b
gqcnepBN7W7tggT01g/fEbYh2qA7upbZfGu2fGfqDupAQuN/OPns39MDkBYqE9ebY0vyeEzrt4XF
UJUxd0KH4NSKS7Rgf8REdIeTGtFdQDh6lovskAf5UyE8ZPK92T2xo7kYA/iLqW66awPXoyOAj+mP
Cm5BbDlLs9JGJoNnuexRfwdZj3JwEULO4xcL99/KNnAABnH8zEkEEJWZWFI3d44dnkShDrSjk106
Ettb60otHHK1qyDDMP/azIyz/sNHwBv+t/UHIoFUnoPfg+6jBWfgX8z/vVniCK7CQy/K/jKlgXvb
kUNsZeLN0W17PwdOeKqC6JuWaDdkVL4OEdBeHRCuqk0acplXvqfJpe2tx3RKUDFnwn7KNJTBKodR
zUXkrKq6f/Widx+ZwrUf+q/VaJoHUU343Axpvtix3qBI4UxrYvwqU3FpbR/5PmPssEhfcgZvlzmq
X42gBTvqJ/GpMeru0SO/yCdHvaMjtKkycge7rrimpTlcQN2MN2Mwfbhm0yMzzXZNSbRtpJyXZorV
pSXl+8J6+ZZKsCmOsDhMiQN7QD9k38AauBOkJrM1zLCHDMZth6uIeFmpyHKfy0vDqGbTTuL2U1vC
mn1sUrb8vTm6yEOq+aFU1oPblcW5q+oH227dmxFB1EPGZrD0ZhTH6CX3zFrPRlHiOWmJU3A7hZti
dvcdbMrWrBgVDNDVaUvdK6sDbu+0JqEyAeA2A0EqNsWglCjQdeneCNUYiJaQv4xIy3b0P77ryTO3
uKmTFRawfD10qX9NM+tCxyHdx31ab0sXJXGTB/U2Yvu+Na2s2oyuRnxnGQkMwQSwSNQdkJwi34vY
l/sENrM5D+BOhkN8RtMNasmgaa5C199alSX2sk1YCl4orqj/Ujp6RojxufmqLDIk6nlCyjX376a2
m/0cIkLBGUnt12FwLHNICiQQK74t/Fml4opu89ZCsnUZMpqjEoepizBnVbHtutZpB1xOK3s7TjRc
oslKGK3naAE1aospMp/wmRf3aTgCH3V4Zug71Oqz+4JSbEWYFOE6XuzcZN3EgKf0jee/X1At4f37
aaWFlo7lSks6nvytRA4t0synHhYv01RQfMyOLqn2fbhV7QJ7BtrNJvohL2N/M1kNgTda5qchtD76
HObZONK4M2K4EoVHcmBjiPBI9ua4Jkv7SXludKhBFux6PVgHUsBeWzKPx3LKblWhmks7GUj3qr5Z
2SHpB55vrD3lFmzwrmOYhNdl3HdPQYq3whLw6XJUvz7DedcU8d7twcJlbc/zAtopRH2kXIXs5NYp
ED/0aug2RAKqWyUzxuaFRYiQV3xhbE6n2i1uuzAknsTieIyUpe9E2lZr24maXTgAFZwsrNvZ1L5m
g9DXIYm2Nm6zxae3I4M0M7rmm56aYwT2FKHlVYivtC/6g1EwLS/i3UwRcaepcLmSDMMBeAj6Eyfe
DCzI26HnpwTCAdaU+SSiOsG1zWMkN2zBGM1NR7gXavPpg1f6bDu09VK/nA8ZHRt4woP3go32Npkq
6BTyPp/RXFF426dQedgBW10dsM+DdA88eyuxYZOblduXBH7cjDDpBh3m2jJKig2MXnWKMmbAmnR2
8oBEh9hdRG2LEgJxNXoX9RTjvKHzBZS899FixklBVJsLNC5CDzKDrdjKADMeKsk4iLNvXoIwwIsF
8DtfnIXGq/h5xP4v5uc/YX7Yw1Jy/0/+z79hfi5hVPxLBOAfT/gn3Mc1/4H6xzNNAQxiQfGwd/kF
9wGdIHjUUe5S2lNd/BPuI61/4BQQFP1s+/lH2b/gPu4/aGaaLBu2cCy9hAf+v//7L3FIzW9f/x8w
O9ciytvmv/9L8kL/snXSnme5QikNSchC3vnbFtMfjKCnCaWORNNuiDKaLr43wgtQtMmzQH21O1pp
7le3tx5KD7pE6gEVYUf+VnmgkZWU/bodAn9by/5YBYgWax737HjeJW5/TQuaDtYw+qeCJsghx9Kp
vPq+tJyC6of4NWsAxDL7DOttxhwBzr/jHN8VrUjWU4qUWcG5TBBm6dxlh/CUF3sS2sNDZjEupatw
sppObP/01/uL5oX4i49EmHzmfCrChib6W9GH5ab2rcGTx9nQuCMFTucgNe6wy05Ajw3oavDz0eBQ
gMw2enZaCHPyYVBZwfUHAz3xTtuSFarzct5NcOOVJgas2FsJAAU7Jlt0vz3njf5Befz7393iz/fb
H9SF7UL4FDWbSeSh/Cxp/8Rq8kMBrKTDzuwH/ltW+eTI2UzhRwf9aevRVZst0s1f8wi4wlTC46x0
NRxl7b4WsTHsrRrR8RikmBoG5B66QJQxTAdgJjiQY4s0Z7URGJBWWYX3gfxbWzDTLNwAH2U4YqtJ
zzaEzVUG8cUS831kVUCRjfpHhqxsBZblXKURV7NiPE998CoJ+6GT2K/C0X0TffCsy1aimLCO5gwZ
CkehBYnt7LjXICwU7a+u27H4P8832A5nPBnimBmA5HAEMvrBTC3x2dp49RiUkewlv9aY31ehg0uT
bOfKBZLP89ZDeAE+WG8bahfIdiCAnPa7CENm8MR6uMBAj0EKFTKkvE+l81oNEHKtpkKBy5jTMV5K
hp9r0pq+tV3CVU63iq5cd+CKT+J47zEs97kA0Ma6qdBTkFyDIEOZ+shw/ikXNI3rESJWy4sQrsNQ
pZP3XLW+YYqLV2IgZiFG3InR+UsyPY09Yr1klF/c8Gi5jJ0Qp1whQaFYLCXjVhLdkqw5J2RPBWn8
Ps/Yq/2UFl8tiUKRTNeirLmt5AwUPbSJzZjFXuf5lzmZIB2g72AUS8RnX7+VquZvOUTluurGEXiL
6FbS3bR1eM48XL1wYtBRxShukP/ZF3r/1drCweBbN8FUdfeJ8eiid1rMLduF15zNFsDQfjxluv3q
AzBXIX3NdiaMEGKa4WTUK7S2Nj6cjd1czPeBS5toQnGR9c91j808rfKXcpIfqCG/6rTCY929aZcq
um/z7w1QUREyhLGi6FInlL9R178C3XifCWZBQ7NqaeisZ5KIA3ThSvrncmZyNpryTUeL6lLcVuZM
ohE4kmgitSapUcKXFnvTEhAOOd9UFYWLF1wC+wmrHX7qVdKyC+q7fSjam7Co9y1XbXccjk1Sf9Pi
nubwqYMj2tAwIMZv/GJYalt13Ymu3XbZ9RUunOGC6KaRLHD0RxV9ef0RAlvdGGF3VFlOFlkRrqUp
X91EP6W0SqUx38RlaDIuRrYUxoF5wEe+7jK0l1HxEDvNF/xL72HaE9yV7hRn0ioPu4/WRUHU8OO0
M8DBQQBpgaBBbbsy0WjRsWRhdZ7mgu27Tr8ylfiJbvKjZnYH5fiL0YTlWrQs6JpcHPzC16hXbzF/
TytGeuRH56QCF1JXz/T7TlUfXLVS31DqkRYiv8hpwPiNQAOT9YNLvz1eUJoQRMkvUQ+pBFkuQa5R
OYcEVaE2m7N+D53kR86Zt3IRbDMrS59hlewYc2HKc5BZKTMCZj4XoKxHfxU16OYaXTxo/MNWAhBq
boFn9w5Fe5naFwBQNDgNxmf9/aTdazQm97Ez3UGPhpxLZmSJLmNCWrXFxcxyjdd1aO6mCCgsDCgJ
81kcG787xnVIWp//VajsBlfzI+nyeHmn8blMHbEBiF2v/MG8/vFzk3Ymxa/YtX1woEAmJEpvlvN7
akg+qjmV6iw6+qm/JR9ua00ok2Tw3lfFBKt8/JFmkMYr+nbY4spta1390rpfHog9/ZaAl3RGEkla
/yFw0k0z1OSG+OShue4Hpp2bwIURdtSNt8wn+rf5OJkTkFILiRLa4iKdx23ksUus6MEOBoEOJnLo
QtBM0A7E/ihU1a5zwid/QKwPsvwoBEtm2DJqbawAw/lwMb36mLfWq622Mq7TTaL1naOL18Crl7n8
W5uyhLmzZHr1xSQGcFOx0YYdC4fJq7d5hxw1ptWl84boiA7jPv2Qp6bul7yxcD1Mc3yE5860i8vb
GlAfam77xY7woKYWiTa5GHY0bC5pWb/44Xh1NCbyINcvFnLpOGnIjtGECnX2dxuoTtHSYci5g3Z2
8V729edDk1c9lJKS3CMUoHTZzoT2hwC9PZcpuD0YqKFHkoAhaeeO6PzYj+EVTvDpOHP/c7S7eyfy
1mOQfXUQRpzGOmavwdTKQ+iKN3Osd4XdlzsxqcsyWoSClyFW7p5Gg1RGlAqsL1x7Jov3nFjfMpof
K9uns4gXb6Vt9Z4w9dygSPxSGv5rHXa3to8MFLRHvhsxUNjSAYFt3mYaVbgQylj19QTDYkIn7U3y
thQY6yb3MVbjxnD1G5RbXKoZSIGPuIy+TBkuNkfZXxSFSNyGu9oQLQpjpIpl1ObbpCYzCkLe4h1a
QV5yrjNAG7zNAeFOC3B4SA5h1NZXCfg6NJkt6chnuljaLf4gkiNcOj63DjKEMwOF77NrPlUjokPe
A8oTDnijaYgJQwPbmcUGqFa6GZziR0SfifTcghwJG0veFO8Dy2MCT4BEtnR7XPUEgQ3IrH/UoAUR
7uqrKdE/enL4Pke4Myox7cUknkPMnzAHGCdZolp3Wj8NJF4kgXsSbU/nfiWZgTqFsqGt8Nuybvlz
+yV1AKwoDonbHaaE28HvXmeXKJyiyJj1Cww+8nHZIOo2ad+Xj6712bMtf49Bqbeg6r7PBidxFppv
cFEQaaHUYljxGljZYwaakQOdURxpVLoW5U4TFwtc53uf97AgqLaRzBTE0zE3SY0r29UPbNLzemaM
PPj5M0Rf/BlQz1ZVVby4KCHohd+FTnXsJufBEMMlLjH+RMkT5efJ6EYY7YhklET56AM5sbxVw7NW
c6CeP98dl8c1OA1SW+h6LT/WdlCUJoRPx86PJh455kf9UurovucdOrLZIkg5uP6dw3bc8Gp+cRAX
IaQ/H/JFizQEJZaXXrv+69wj5wySrtnXzR5Xmb11ykGvFc4B2AT62I5kP/ZDdm8XTnFiqbcmsa1y
mNjt9D7jyDt1dC2QHYxrO50EvfmJ/K4BP0Jb0+8qgMlL0iUPhkPl46EhLZF97twZ/WqZtWcM8FdA
iGJrFAjtqxweUilslEwhcTzZAufry5tEpk8WXJ1dLNjBMIlkQh5b5yEbiV3BMgoz7FkY+KtHIyLl
QLpPwFscJA1gyhk9r4GHP2LbynMijXwV7/Hqcfoz66cu6Q5e7v2Igtrf5jDUyLLjg4eoE91MYhab
pGEQzHmI+RvnNVh98yHPwZlYQQTxKjH2IKeNVZnLxQLVNWsgMKu0OY4Bwx4DsnXj1zb4UIhEo2B0
bxJMBy3CPFbaOKdSESXcGwRIBpIYaT+j24pPG845bbMU1UgYnjtAGvtGcXoYFVkVzuyggvDD9NCS
C4JOlASLTdEoqicGDyewX9hTXSxyv778vGdNDm4trNafDw5Gwow/z6vN54N/PMG+pvU8UhmZf36J
z8cmc+53ujeuVSdRDw6mt5kqkuaEvQ+DeTGZawviSwSxIQSLvzbA4lArc8B83ojlF/p8oc8vy1Fc
c2Zwu2oR0Yx9TVvz825i+uwv/BI+tvs+KpWd8tAmZ03RBdQ43QCWWGDw4dXbWld75pmS/GpPkpSH
V4vLx+PiLeviyX+SquRjWV5+eZnPe58/gtkTP+3zP5EDMC6S1rgBbkNMn5FUYEtRxKysjMSXsRpu
oibQIA+HLXCzelVCfDgi3jPPvteRfBS68x0ea3ZMtiJq0ABVEcn5zCGDRtOwwgv0UlKJJq1ZB5p8
uwj511h+47vQD1ISY0UN8osABu3PjwOtz/WInulBBzBm67jDh6syqjlsQ7AsJuQuTkE8riHVvRJA
3MgvQSQuK0GwYo+IPiM6LEIskBUTkem+W1G3I/JvkngR8Rlbpy8+qEcwGgdedBOF9UubGSNVYr6l
Qbub6Bgzn0HAgbF7ZzFH34aItHaGVaodWSD4j8m7uBl69U5/4dtcz8kxwzbB5cE/AbhNmSoeowwD
gDRK+YDs7uRNHbohNUc3TsP6kJdcKtoMUBZ6COImuSC5MZlkadnX52pZZ6Xb29sqqO8zKeuzsGo4
I0P9KIHb3A7zouHLpmaH5cA6O7Q6QqcOLtaI+Ffkihh0Xx6b3o/vSdch2IxThlIj/9q3N4zfvVMh
uYA1qCjOuUUlhvsFLuAUoRg1PKpLbbBQhH2KACS4B31HXFwSkx8X9cHTMOc/7Yr1eyBc2Vp0L97g
A0RAtFYloBD1oOdbDhGsZjCO2YwvmY+ip8bU7hkogz4TuwTd8gHgCc2TNH+jC8N2r/Smi3T6K3Jc
iLtd8FUV7XQsC+wLow7PiQ9kawTzulnkGXctmNQ7wx6Q4AeMLzvhnKa5mp7wgsEhzHtWy1Q8KCBV
T4HR5EcyHbJ1QTwZu3rnOk4LMCsp557G/GI9jF1xUy43vSmv06Dw88Fs3qq5Fc+Rdq5ElmSHqBtv
m8kor8QI3Q2xlR5cu23OwTg8w0NAz475Y5711d3keRc/1JhObyLYKmHA5J6tycM0QUmJa4U5q5Rv
EYAD/ohJvxuU7R7DkaS6wQnENofWhZryzacaYZ4GiatReNLTvtjKrC7vyoq0VZkF8uik2B2VfYW+
YR6MhXaQeCn+jwbQw/BkNTQeZunQ3w6DixAMNYJUFHtIEqdI5vkuzPzvLRbmB2s0N3He6z1RQ8xA
LMUHZs3vfU3gTNTuDVw+xy5PznZvgoDhyIWBuAPl+gyt5hSGyj6ib2t2Osxf/dlKHjT6Osuvm/OA
kbAyM3B+mgOin2nFd1lwDujKaKxxiFhbKI53aqRf4jrjPeMObwdBD9+8TNTBnNnHW6oEDNaIJao6
NM6+PLe9O6FIJtMg6LofmE/IeR7ddz+zX3qPSmacazQUU31fc+SGgNlOVoDcrpthG4d4vvoQ3/KC
iaWWEPQhog+s4P0DOuit0SanOsuDeyYUd76NIIP2ZM4GBAQUAc2wWs6lOy34pCzeyvllxh+48/Dm
7KOY2AxX0Hpp9UhDAWHd1J4lnLPzih5nfa+i7BpR0hDihm1o70zQnNzOLgkWy80zqO0L9XS8K+rc
PfrAg5POu6A27LlWp8Y20Kg9klmcPm2oZia8fdR6zp1yEFfJOp9QJvooM538mak+SQyWeVu/VjWh
NxBTNjT/u6tPJJEYKRgx0j+YAcEZc5BKItGITYLsm2iq87Ymqhp5eLLJbObdi1F8A+DgOwTlaT8P
XXUe03mjFaKcEho4vdIdMQW01hz5THxGe+gVdAS88usxjb1DifdjXbf5TZ081yJm7u4DVmwH/zSR
lduW5wzwyWlOm7MARn1Pz3LlYv1bLOKDza6g8jxE0dx83ouim7LikmxUMGxW9XJ3rG8+QV54Rxd8
dXwYJmT1MYKDrW/SSzJq4Hdr8nOIKEFPu84YZJzSsPqZG9a0bUxDICokqMwyoTAxKMcuYi2ZCX/c
jcrRpqNQpfi1j24+mP5FpKiVZndqqT8417o23g1jMp+kxwa+zeJsmyriuwGpbULdxexyB+ABy399
3kBhfRnJVtslbTF8po3MJ8bs/T/vJkUVHc1+cSAp8zQtN5/3hEK2tMKZ88+v2ymNNiYEKryyC3aj
bsmXXO7l7MOp8CUzHmcMbPY7OQZlHuiiYOHaYMkDhFWeKgcEi4gJgDYLaCef/+d/li6/Hna49m+D
JvlgmXfWKvH0n577+QKfN7+e8NuX2KUyTDx1LNZ1wB7011MqTT0LCHf+/QXJSuEpn9/4x10L3x7d
N3AEv579p2/6/E/XcFAtNFhjf38Hnw//9vt5rlWyBQ7rhQhWnsLKd4gkHYnyXT6Sv3rGX/3frxe1
Rs7ciOjdcqkWWQjhTMgx3fpFZGNEd+A5AbrEQ7U8XEkszWLweJNx/RAF0FycAkLI5432sVvRPIWO
8fm1uzwyggGDZ5EWW+wGbN6cLOs3Tt9xFZ2MxzR3nxycBWuxHAGcV988Wj5bVUyFueUQL06MNXgg
qNng+/UIZk2kj147w14fq/1CMJrOaYPEfmSwQAsA+1UszY8xn491P3wPswK3J9aiwL/tRElOgoYo
0cNlCyclWDJwGnEU4Y+lTlf9s0xwkNZJ+RhF+mdYlBdPVZvA9q6FFXxxigRgYp/c0Yn9iUGz6aNr
NaKYHDtg7KUTHdl2v2EuzlaMCtZWZn91GkLHafiQA10bX7rFJgahAY10eQAZ9C3JMiJZCF7bhEYn
CeJ1+entdAvc7qfvUAB71mM+yOc4GZ7CCnJnJ1wQf0wQcj+iw5sO/5+9M1mOG+my9Ku09R5pmIdF
b2Keg6RIitIGRpES5skxOfD0/Tn016+sNOsq630tEhZBJilGBAC/fu853/lAUr2JKnZGrll/FfZP
X9LJdfzhXujDwST3RmmGdEF+WRx3P22Qm7Elz16cnQst2ptG9N1Ur5mRf91a4LP8s+cw+m6dmH9t
3HTUf2mP26dXWTdR+QXb7JmcJ7gLhE1DQi4d+246/Ss+eiummZ43r9hGnpyqzVaVbe+7RPtsfVvH
ipCALpdffGN+yapBHgybXF8RVJdOtIdaE0A4g02WhdkJJFB0KILpqVZc8yEEAIRcLGtgJsYjG+QQ
Wm3rWtcmsvJN4iodUm6R1x7isrRnci0QVftB/iItH7raOO/8s6DYAo4JLTigDxE0s0UMgSQNLKX8
xx321DUvUzaNv0y2pgzSMt/6PmnjDjDz0ejDW+OMh2AIrl3ZcJu0VHl+0/30GWCkvvIAeOFUSqdr
40Cf6YZr4zuQeKZN0H0fxpZs0lH7GIPmkg3oIarIfgXNXpvpVxni+I1C3FB+nZ6ZshfbYIQdRhOB
2AxElb5b/6gsgp0DdCUDN5K9lVreeoJsuxsb14GfQ2bEaDawycJgInIh1dTIa93XDCEg/5PQUDv4
WXH4ZL5PUGhFIR+pjYxb4eBsik+hjXI9mwPE7IOVI6mPtZKRQ0bK0pzyBtZjSf9pYi/ITv3kD2R8
PAVaAkBn9j+9Pr/bHsn1pgyBdTYFJ2P4aIqwJiWM1FNais8+6uotoQ8vSeXtS2xobMqO7CVcUtj5
7Gw9gMhEEgkggXBTIxnlSp/P+C9/VskOZMuXKg9+oYlptliqTgSGgfmYoeiFgfm91S0XLo4Ezo61
zaajujaxM8wKjprqNvYx+vfm1yrHdV8VgL9bDNQbp3X7lS6RpHJLyWB9gkJk/oQJwoe915xx3iCf
i7I3tDrHHqkKjSJIt7wFdak5KF2/5yxyO1Nda7VbsGk5ISy6qf9CzHEwVrlaptraZh3rK/buZ054
7jRuzKklOiDxZGiIipZdk9NlEDOLo8quxUmCg1ehtJKUdCigNbQYqg0CdDDaM3AQAUi2YFTAauYR
BKxHF7QikwsGUp80c5tHrNz5WNIo/tbS7jm3VUbKtG9hU5fEJlZZS4JlC5LEz94gCsxbqxC40UXz
JcwB4gk7v2ftTLsJ7L0kSXgeua5cj4YdgPcKoXWj3kjo+sy/nOLGboWpVvhlsKfvrRN8CPohfBrG
d38fCaz6YBdW6Sx/dswhRZY9JRjkvLH016EbvaiBNNMubFtdDMHQzfdCITkW852XwSQZGx+5aEhJ
b2SzxPFTpOtpTI+WT5wY9juQjZ16+Z2XbPyGSl1YYKsDb583ITtmm/2gtFz+QQc9k6M/wMEct4Pb
fGCfaPfok6Ntox9bBmkiLzgFTZuZn/1rALBRwCVxBu0uVcMeb2O6LntsSlW0IUPE5e6LzSnQPsw4
vWR59SFUP90kXoHph6jOV1Dl+Acgb0DWAI3iHgLZ1Ucy1j4ariBB21kzjNcBUif6RNR38pfEmkno
Jkb5SoBOZLyr0fom/n3WaZ3q7q+MlsGurhkd0JFZE6Z4iJ25hP+EMbNgM6NSRqoJ8DCwI5se7KpP
nG+JwdQ4zXBQm/nWyWc6gmntrQPI27PwPzLuobXmvHiZcS5mrgbQjnetGPBLGvZ716oY9z4Xa2z8
tzEHzVaCklyH4KjSrOghUQGsBEi54Wrn3XfhCVEiwMdXH4X9zGAN7HUgCm5UEydEqItdEWhPPpcl
IBoY8Z1y/JdhsJdWQBgCFgPtpwARQt+AyU7vaJJFFFlYIRuC4O85QtQNXDlzRaChZdXmte8buZK1
t816OD9ls617UOiEVQQ6jlc7pUhC8BlwS4gOy8D/f1Q5/60qx3FR0vwXqhzxM6rK/6zLWX7kX7oc
w3D/sl0CfCzIuOg8bIQv/9LlIIP5y3EdB3Wq4bo6Gu0/uhz3L/RhrhNYRG6hHgz4G/4VuqUkO0GA
+QCdPiuNqwf/P7ocI3CV8gZiDX/18fP//G9Hd2yLPwEVim5SpqEf4vt/E3JkbT9nYx8kD2WISBXy
UtnM7cllhkfEy4QOnhlf1cO/beAvB3gAbTaHvkw+kUa3cMxtQmCNogSf+h8HX1n2AThcpOsYmxz3
bqLAYctBWFD8mwrpp+dAHOBuSoIVdL+dIbUr5hcTZyCHSu3F5iI14cIRPj6I5ugaEGy6mDtgygiF
dLCZwX8UQ6fPhnELHYe0XWs4h5b9keZa+NBA9tx1VvCqUn64fbNhCL0HdlAiGidyz5vkMfOLI1CL
myF9tKstqsU+Y+o4WD8StMaIR7VzZI+EMIB92zVL/3VWTVmh+q/Lo8VM6ZrytR4VlLBy79ZQ1nvi
R2/ZoGdnLcaZO7TtZyjDD1QR7omY4AkTa5WhlnDHk+1LjOsDN1kR9rvSGJ1zrQ7BwFbWyt9HenPn
Joz0jaBtsI54NVoKSYTC31KHFpri76fLI0BrzzLrMj4yPoMycrUD/Y0VZvuI+DLIUTM2xRU5fzhc
jeL3a0CR7UKopxcN7h3FiHpxOv8am/E63w5jl2yjKn8erRQGv47tezJhBFQ+ExOReQr16YBKNO+J
LVSPl46rYHKvMVHRYbttijam3Bh0VKDkpQAXYRHtUfefks49RqHf7ktMw3CtOnrETu+aKzl64hzO
lsmkssn4kEnMKCJvr3uDcbSCv7/1//gk/nw6VZLZW7TZvyy73Ov1FB6MAN2n4csaQBnIveVAcoTY
+pXzU6fkziHstqcIWNe+bxxxctXFsDz6c5CKNGnmEBnsydlZ/POn5bC8oH88pb5rTmIOoRSYzMVI
KwcMlNFrOf1+CNznYQSPTCaC+c1WcMBZMgNZHv15ymaeb3iCoRjZpssHXymCz/Loz2E5GZan8ySb
jeG0pIOrK3K5GL25DOAeKJ7G8sXl7MDC/GYVpIW1atqwvHV/Dn++BplaP6J0Z2ReniJ1IefzhJBj
YXosiI/lO/k8Ur7XmPIXikimUCLLQbZsdZfrvEjUtrZVSErHY0pmoqI6CUt1HQyFmP3bc/LP3al7
tNt2JM8pCYtTbPdyRtP9HgE4O3VDZW8SzWdlRQdxQnOIRF8dlqfLwQzSFrOIii93vqVGcTCwndZD
mR2IyYS/KXGbByaE95Wcsk6VKTxsyqncl7I7Ay/76ldUBhU2bS8BxYAg7nkiX2g3dqYSb6k/yt52
SZKfoPTxRqsvGOotXw7Wvx8tTwMmsgqfsDc8PoRJ/QDFO/QBsAAsEJDCSuOYdVF1dguADpqu0d20
qpnXzUEnDpqe2pjsZlu+JYUITgmK9pM9v/DOZsxmQCSdCHIbFCqzp73fcNeOHRKCuugsPPuZcQWm
K/UnLsOkuAD2JV0TNpG6oS3fGJK0aN48PWjISm1c42aM6fM0dUgsDV1F9j3iXKRwBzO37Yf2RqX7
oxMa8hWNmA99uDCKFCu10oHOCD+TwMiPVFkGjJsO/7b4kvt6cmBg+6rbDRrjkf13GbwXteEAUSge
sWsGIj+RX3AZiyTflfiwoBp0h4gJ9aYfETa2U36tgSPvfSm/SWiVhsy+RXYVHKF4UUwWPsT7esat
ok4FKe+WyMDE9vq3cDLCbYWZBOZxf4OWHO2q1M9OZtnTDkGxjQsC9UqHl2ErJhf+iUn4cFxe8noG
G1INyYXY7tXscTZFxVW1B3Swx+fE0TYShMJx6swr4Ylf/Lg11qMT5gwLPMUJQDg69axvDhRhttXQ
m8b+VPtKpCPj9hxk0yvJdGDUUshBflx+ZuhOALv2H5oekTtbGwSa+zlkXFLj1s3wGPpavMUH9JLM
Tbav0+mupX53jKZx2DFYNCjKIea7Wny32DyfvdYpjmWG+gQWXgQzaM1ewt06IeFIDkNdJtOwR0m8
0EQA8atshrUj22bf9lmxtlryjUAPmJtovFcRcRSO3XRry87WUqCZ8eWcosVPcFNZPbyalCwXh4Ys
WyvL2lkWiVt+kf2cjBmYZjCRwTXdc6a5z6C2zC0Dhl1XWR4KuQ7RIHACshSHTWCY/cFMyaBuan7p
1OYPHXbjFR+8BFOQaUyzCVe2os94ysEq5Fq+Ac3VE8tCBHrdyW3mpcbOqOzvFX7tHbjVE756pc/s
ooeJREOMMPpupqzWNKHdAERj1B0JxugL0uwHBwDdmIoW2XE/YZxizOn3xtWvmcwWpF2wiujNj9xF
AqqGL6vE6nO6biOQcN/6Sv847lEH6GxmSvNYxcNG15PPLIqJ5cAQgIoTH89AyMwEaGVgPT90kguI
kCoVP1Jv9Bmp4sDE9Yi0Y+I+G2zNzNWu/DGfnj2hOzMNDUbqurXnT4K2H7wifCxr75rlvKcQ3b53
QfvNxwsfyuBKfP3J9rhugcCKE5K+2wjm6mDm3oHiEv5xxtUJE99bOWF/gXzqvMxeqO0mEh2IfNOO
LoqJjDAx9ienXqgsKZsYxlxPdyY2MFK0yT7o7fi1coOP3ExZTnRyWX3d0W5QZknNTvdEZHJNGgUM
g1FnZ4alTu+n/oGYPG07BI5LZTB+RAp/m+VhephzByjhEVvy17HVzU2t2d+kiy3FC0yEaS9dwlAD
4cYvJETOYykQoygnZkQ0adRlR4FHAetxaZ7KinBNOw0PrUXnM3SyArfRQWiA2ZQGhT/0IUmift1q
45KNCI00OoLj/JlO1ttcR+RTN/rF0kMfhCYG+ciqN0kM1d6gthxcE0UKFDokQjoJdeGIxiRPzrrV
/KphX6zEoMe7KncBPBhauSJAgpLWbLZCeD+Y1NxTLWh2Um+uzJnSbTUQGy8zg1h7ebOmNlkzw3sk
m+pJ6Dk2lKF7tvuNBVUFYr04x2BlhCJIRE4ljyOdNuJb2plTJXHAItEm5dYfrRimMy7CWbcaZPt1
zGYIefekAr4AEB42kD0ZB7fN91bWa/BpEGs531FmhGcRAh9zYsQWOlc9JLKEpTZ7GD1KGd2OOuJF
dguYvs/ynTdrxNbhrenLtzhKqMRnO9nkscX/FXyNffhCfdKyfyDxqo7H/tDXYAIlisXADtjOas1n
OQfdkTcCOVx6rx2I5PRIH2Yf0AI9XC8lHNNN1u5csxxpiQfPkL3wWMmJoXQUnJZ+k1VD/mDFPk9I
+Lg99cCcq2hd9w/Cb/q1ESbaxixN3tgJbbZrEO+hJwB3AAhMdLi2hM2DhlNSEKZZbE5UfbI8Xx5F
Gd9Zno5KpjpplGRq+7IcqE2Bd/37KUtiCcekfJV2TfldlOmWg7PSFWxmwSgvh1HVRv94WvWSLEt5
wvIJGp3VBBPn9MWyBEiYlFQwMbbJ2euJfaybpFlpqpRALUeK6gDAlE4fQWx29CLL/MWq9AlycDtt
6SVT3BiYgfs8/ogMyMgLHnmmB3taDqmUVMA+ZRCS3xALcgFBHjKuUuED3USFzD007E65OhjOgM8t
Ti7CZh5YTsN7FmnT1qIBn4zQbpYvCyIaImZlB1KeVlbVTCc3msmEVYdER0DkWHBqNISeJ983P6ec
gBy/tHuqwaR26OSfeiQUfzt0qio3owJygxVcXbX9WQ61qocL8mzXwTIVaVDvWKqe7mzwaATL8jwA
BL3LCu9OznVNlciOZrU8hLZHE0dV5ctTAwLdKdzZqrIfs462r6kecu+KdQh03bkf9znasBsoBBhn
tvHFsapX8laHA6sIWkOpR9doaK6zXdjPdhSu0YmgS6k4uStDu6de8tkTSbdvRkxZE7TvnV+jFQ+7
VN7QhskbY9+fc+7mu2UAqY0F6l3B/miO+wCS2gD7MQ7170mpxhfuB1jVemtPyGiKhJhYR50iOIma
/TQWLhDU6RBCLANL5773GOcuDTFKeZxEtzIg8GgoLMZCEHGo28Z21wrzXbLl8sa2eoJUUNRftKZi
Ciu+Gl0aPbu+BmC2BhfDblxb2UBhXwb4dieXSbBhD78m7KfXzsBaiKYG7LTaL+oAJ7a2M3BJe3C+
YgXGG12H+lOv+r1InTNnns99lVummxglV2U1uww6nGhja7G8msH0KPP2WrvVjQ8iOBDSCr7G+Gm1
IrvZJNOXM/LFmKRbC6Md4Vc56MvZLXYFou1dG0xKX5pM9xS/6M5ww/WQQSluKynBRlo6U3YAMNAL
8RIiR3NG9DR1s0g6YbTqxGVrUSGOEk1EWNrihmsRJG2FhKJO0JvGUECurUtKhT6Kn85E0yCIwj0y
wmburh0RbAc52Q9t4ld4Vpgipxo7mYXE7ljwirBf4LbmXKa+Zyqlz2fuCsiB0LNi8UlXSGOIIqra
z8acc4SEWXUABLDThphBS0NveEpI3oDk/jCi3cZb9RD30jhO9JA1JKOkk8SgTzP5LoLou1ZO1kM3
NcOttOs1IiPtijM93Ae9/Zl0xF2hNbJXE3usR0tXdG60vQVVC1ic5jYYZX4unYF6zl+Xeldt8RYB
u7NGcmgz7lTAzYlxBXN9L9aR6yV3rMwXZ+rtW2pqZx2N/cGWxQcDJcTKagJPhGV6M30wp2Wfo8No
IjjwLNIjB3bN08WT5kmnotgO+M7WszCMo8jfJj9le1LxueYO0V1xj4ixH0khj1vQTB2vCH1WC+4s
rYc9xIMAGxF/DQbTFfCtdt/Ok7XWM4RMExO5bcZe1aTpcOib9GvlspGds+4CqxHo+KMd6U905o0D
vxa9WYRY2Ue9bWuC6U5FKgef2xZtTHY3E+QkkBkufigtxNj2yTPax0yX40WU3nhZHrFFIZFFSzF7
u6Lc5+yoyRVJa/Y9uILGKTiw67tqMUq6KX+ixx79BtaDRtA3WgUjhMUIrzKx4XaV0PpNYZApyOIu
RUORjgNU4QDhiBuc7ALARZb18ZMRydXXJnP2QVd95H6u7zO1x9Gi9I5sRaJTuOrG8BLLUH/Sy299
x/WFN2TXDIV+G9wK3lPpZ+tS/ABn066hLXU7WCZevDaJyB1bNRIasILK0cjvbR4Vd7+Os1ve/hj1
KF+THCaOCG2i53qOTlreEDYl+BV5Wn2OBhYrdPgRWUjrgmHRLo9EddNtB3f4RIaGwqlUXffu5YZ1
IZR6hv0k7E1qwMIrMM5u6XX0B6fSPvvaAwdqE/qnl+4roYHDwbHTLz0hMTcjdhSmxnhebrTt3D5F
Dn0NLXLGm5EWbO+nbC+RM0I9E4Ddiulk6zknQh+T9+0biNDH6No75s4iv+0htnRmpOJbGxriVPry
0SPr65pUnIEd7NeeyPaVA6t/O9l0IZCJaqspl8ixveCFG01+RIt8ZAv8gRUqv06RSn1zPbkLc1KE
jnNAbz/FUL+pRvNkgo+E8stErtB9tH3cIzlj3jIowpSY3TVpTQNoRGDs02ywNnSNyZgrNPSbblZs
AvzOCJPFXSIHelLdVHlQNL2Pzh0VuhavkNHiKlD81oqRddJW+6j8YY+AEfpmOEREEZyk8YMSYzwQ
GEpuqUP8TBrjOWQEsil7UgHKDAGRlsh92VSHIPd+ppTtLzbVfY/KcB1rmns1HBS2RaPy3N5hTzsM
xbiU3AHBud02SJlgib5k1yJwjmni5rchq5xHymsGYyJL4R1AllRzn7VvBr9a/I6r0u06St04WXuu
gztDC/1VWFFg90b53FhQGWeUqX48ZuxoTX/XFa69lQmj+9akgJ1dqnkss8g88LfsRmHellJMx5/P
nB/3eV+1r13uu5tYVMYJ9+wLpv+TjYpz4wA0otUQjaumj7INS9llUK4BZ5TYUyaaMRTrHZ6loxP6
1cadnSuEURUroeEZhCEQ9fmHFFOwKaYBX5H5isWnO1uafQ7SntD13AT3C0fZY6x09NEoPIPkQzgx
vtvjHJ/HvOH+NAGK17OkuA8z+toosK9BAf4dUBY1ZyxIJEHq5AXnEtXQ1Whv9QA8cHTDYYdkYvoC
f2eftXguaEUx0AtAnBNjh+ogyeNb7lB7g3PKdgHb14YEH2KfcX/UxS+h4wVf+cH47oj6iSjCYus0
2UBWTtgxIQtV5p1FW1MjeZKp1DXwPBoOsI96gn22ugcNcKb8WSdJwK7V/MJO6tcw6/LitYQ6sWMk
NLyCONiZtE1Mi+jjcsvAN9lEpMayZlTG1upodPQm4IUawsYZVuouEAJPpuGXLwid5b23wIAz1kvT
/qvdp6xsMynXnU/IS5bHBqrW7qZ1MZ0obMnnsp12lm4Pj43QEYA7pc8dxlYhBULb2LWg/dkaTyQq
wO4vggtm5q8TAKHT2DjAe0EDIseomnOhIx8abC1R64x+HfqM9VCiBorNmFCyPtcAtOmEZYDpxl08
HmoiHXalOmEtgWbfltvSreXVDloE+mX9pje+uFRjGp89/npJCjUwysIEy1gbh3wO3yES1i8TF2Iy
+NxkFSNAazAW1FpEoD0TUwbVm6Jk/mGkUAPm1q/2jt+skqADoAB7dZOztd0WeuRAvdGJGkV3xMgC
NU42DtZhDMrhHIusUMu8tgk7y7wm6l9p6dyuSgNliV5RzKuhe1akA911x3i2EoJWXNmOa59hDduH
picj/alyy2ALoMDGDdOaqN2oULOmuvnRTebCOYuMxCggnIo/lT8aWjLugpEPwAsQL46RomL20HmY
tiHGnLT+mMAABpSYX2lM7EcbCOnQmO3ZGolhtFsSAAacjIyCPOPYudWH6VAUGYMPMRp+6w0p1oz1
04gOVEU7a4x4R+Y22SazT+vYHGAeVj77tUrA9K7mYeONAF/jUiv3yxttkK9jGcZ00xpSJ6xQP3s1
dTDbs4GVaC4hvadks3ZucQkTTzwaOvBIYlQOyejQ6vpOPlFDelP1rOfpDAUMqG8aYUeczO5aFWBF
89ngLhvRupA2HcWiJwmGWpkGaZu92UDC9k4xW5ewKAiFmIofHRlUK30KPMQ7ek4/smRyYpWXxKW4
wBclNhDwU0Krqt1vRIRkYnnMvBqBis7QqUrvrMkAi7swv7qFvQ20rLp1erezeGX7WiZsDJ3oKaS3
eS113qnxLSGD9eJn5GG6odVsbb8jVNcL2KRV2pOTpt55OfhiSPl1Il0DQiruEAoZ3I9I4fyIErIp
fLFPRs+7molbXnnZfp9odzt1vzlOHxxD9azz0m/AesWZTf1AA597wQhzpPC08tbg8bqllomGSopz
mnRIDNmzbr1MbmtzGp9KdZBBu83L/ikY2KlihhH3Bm2SF/RnUs+aDZsHE0goQXBzgxg7y9PmPCcG
afYBSYJlbjyYBHF90eeYcx0H4SbBmb83bOU+5oNbY9b3cJSk/jrRib9xGFgOKnw58aldA+5d+J3D
FHL8fJct129VyR8g9JODyYd6IwBhrRVTcg1g4xLSBdEkT/uPUTr2Y8ppSOCm/mVAaRTn5IRFlXFj
z3uc4UFcGjdb28NMcZ4f7QryCjCGfCdqT8eV2N9pECLyiZKJ/radgQKhbHRo3OZT0F99sQFjzGLA
1hRDQ7YpM0cc64KbcJFrHZE97FjoOD34HSeRNQjFFb70omzw/HSbxBnNTV5bz6NjnmvR+HstjRI4
nkhzzaZjeNIE2R19yx0l4HDKaQcCSh5XNhwuXBglfZphWpEiF+P5z1atMWGh62Da4n2myVww4oHu
l2wN0Khbx60G7h8B1/Xg/kpS8ZOEP5I2S/8HxubT2A4FUAfQyGNKQjSymH7riPkm0IXBMkESF9Oc
xg2Ta/tJym5v5yz1KdumHWwf1XBr6l2i1eSLesYmNqP+tXDEpddc62h5zJvnyav3U0GYkZ6P8dnJ
uyfd7wFMVx1/qyRXqvb75zoM/AsNXECOrCV5iGoqSQw4Qb13JM2oapv66E7I8Nlzc3IQaaBhDt4X
Dr1dY26QgpiFxu7Rf+wk7anRAeJN4qi9mXBTrcqejlJjtD+tSFbnsvFwfzvVQWVLWTqLTNu3X0u3
+qZPFbaQaXzvgTZJX6bb5XX0PhQva/YAlJacwElEiIzRv8Q+bGYwtRpjt/scvrrSjnaD1szcAl0a
xAGTW4/BE14l+7nOzvAD5ZvtsO6MwkaQ4/S/Z3zLtO8fc78/X0P69xw3eBno5tLsLVQvqVbT2L6t
tj1M61MV2+vZH8jUU50yLehz7gQpxpwBBZxR6sU695QGYXlO3g3KsSI60jxEfk3k+MoCFLgxxpjy
HVnvKe2CfJuQWQdTKHqM+iCCm58mm2Vu36lJNzXUeMC0t9H7BGmCXrwXlg/xljSKQNxTgVQBfyjr
v+qUYR/wsLDU2JRdYzxFpCRtGrAEqyVJYDnEeUrwOGQ5jVbNqZ1sADqSk7tgioVpGvsOJc0jF4uK
LG9eHfQ97FmSmPSREE5XmhuoCAsE1Dr5rtxTjbqGYAF0HGDuMVea+Miaq3Wqwhk9TRenYGblNedg
XtEHfTFSDVNkWrQrcLxoBpuWQTsRbGu2ICE0Ul7JcgjUj+aqyffna5plpjvyIl/+MYcOLaqkjN2I
I8PxtLzy5VFVl/JvT5dvePWUboTFJIntIVWwIJhheeT/+9HydMlfqEzzee6aW9wU1rqoZb7ixp5v
J5W4NqpDgNFvlVtoEAfgSKfl4LB6HWccqj5OAhLB2e8h2eNhTczL78PydDYpRtOU4FyihS+o3KZz
G806dQBvhvrbZtXTpJ+vZBjZIlLIuDvTVWdozLSCgje1lPnYj/dtrb8ZkwVHUXVOsdK0p2zpl1KD
tKfAc177ANqiYLJ8KvBsnJZHmXoUl7mza7v0vnyJQaI8xt5rp15OlRAKtxw6TC4bAiqt1aA6wotS
JnL9E4Y47JtaHRDqCwfFp2kGnmxY5TDfTn8Og1Vdejxne6jKqEacgeCnpSPMcNAgR43wQW1waSPS
ySQk5sH2M2P3PwKxku7U9N8IxAClGiDV/t8CsS+I0eP/tXnPqu797zKxf/3gv2RiASoxSKLsNgPL
cWwX2tK/ZWK6/Zfu2r5lO8i+lCzsj0zM+SuwbTb9gW8S1OVZaLv+QyZm/mX7jul6LuKx3+Kyf+Ca
/it8k2F5/8DD6gECNVPX0bMRUq+DTPvPMjHiNEqSfxvtnGpgF+uYxguspH6Nl48YrBbWeEQ8C5b7
N98JgdNM4SmV7dtcaA/5FHrrtGEtTEexsrEW7swB3bpxmLLtlBM06EfjA8V37iUwLdTQRfgwmnXi
XghH3Wh2nu8wxXH1pf4eg9C0IgWFkMTiiXHHm0VDL2JoijmlvOHOAmvmPxgW5gW9mp2jJbBwYeFe
50bwTRfel4CA33SeCaOWH35Nzmhu96RwTGe7ZDoRykOQlReACUT4xGxPA9UqNLOnqkt+wJuCB3Uo
aw1RmN4+ZQ71g9kkHkpMFq7OqSDA5tvclM7FwFjVJkh1yasCuVb+ivN8jxb0nFS7sh62M9hOtoY0
dHBdD5IyLKx+MU1lngzUGk+Q/dKzOxv77FXzIgurLq/ZCT22Ze3jXEUVqmoyHILI/JgNezt1OIGz
xnxq8uyEFPELTT25suoOYXgfbHyhfe+c4bluynfs2UOHT4yhrpEKgk4s5Dxw37aaFC+GznKv44SY
qXKcfkjXbjKuiWq8ap7XrQz5qqfDdahgFDGbuDoFLzfjXWg1Bg9GOTzUOfgVejkllIf4QD48Gtyn
rpQMy0xcIn12mQFGrP2RDY1mJu/NFKMPnvANzX72WeUPWeTccY1/sXuCYfgdu6yvae8midiMiHFM
C9FCNEB/TDUNkx39pcSRP0SRXTAcspXIc2Kb5qc8eardD12617GGXd7xJkzgoJ4mWR7SCXtq8MPP
krNWC6T9fQhQdX6I+axNMhBJkhvYEQGi9mXjHQ1Q6muNJpQwJg8YQfzSW6N/iEV3zWqzPtfe8Fz5
sAsUm8mYHQVEpJHhtExU+DC5qWecyqnxtUAMuXGtFs+2n13cqkl3hkrPlI8t68TBaeObNYDrsLzQ
XcdDCVKjfsMSMK1K/dX2sq812v11RsLwCh76a1aWH9Nw1YPyaqKD9jMwM/CXgPORpQJYYVd30PpH
92km/ovKKoF5NLI26Rsy5fq1FYUPrgNitLx5WpRsDNJUANDKNU08Z0Yw5lii3+rdzPSO0ojm7tpS
AMY/h9ZNiHEreYmFz8a1zbKSC3qc3kiZQe4HGNrvfvYZwXWZT79mzpsE6H/xUtd8RCZLEiPqtTHb
3xpwRlRmaARLbKkb8CiIFK3HvBvsQ6STTZvo1mcziHTDsBFPQXwMIRLvhF7q6CDNGWkArdvl0Z+v
Ac2nEYpZBj/dcuiVuWp51KpH6mYMqNR/+9c3iUzh7FGGvN7+81ibMbQWPRP039/726/DDYzdRO/o
r9r9SY4dgxxkoMszKj04yUaSMqA2K+XkDEFTNgVOFHqLhJe28YB2Epyt7rJF7fVGHKhPdmwF4c6p
SNEkDA5xWmGiCpSzDCxed4pmSorl0WjVD9PEOv7nS8vX2cLeEpl4uz//f6J+aPnfJtaSDU6GgrEx
Q9GFblBb856wYXMvFizDP4gHy/9XRiEjaX2/PPnzkwsXIfEUKZxsZmSWzCWWr/3+Tb8xD8sXkJY9
RcEAPUNwdjtD9aXtnXCXlYn9PBYaklIcwFn6zvzey010OJFvfRurl3DuDdxLib9vKq95MNqQrV0n
7XPBkLlvuvQ8DtXzOE0Cu1tsHlyjvLlqCN/D9l+JukyObGPLAalqHM3vMh7oVm4COHoJw516ZxXg
0mST3uYitC9yGp6LRKvIVKvcVYioYcPEzT8Jz2wOZlS9tOSErj1Lv2h13W87vAXbnOg6/Bznfn6T
Bvl5/oTMIZzfhGUpRf+32fJ1lQk376VMuxuOlGNm6hA95/a9aQ3voJVWeyim6octkaiQYhMfYmZ/
Lwnuk8L1iClMNHdba0iVNT/61kz9zzLu2ydXD6sHEyiR5RNMqXX981z2CTkv5UMfSghCsqu+umRE
FFP89H/ZO5PmtpU0a/+X3uMG5mHRGw4gKUqWLMmSrA3CI+YhMQO//nsy6Sq6XLe+6N73jRsIAJxk
EkPm+57zHMr1NAw7F9huQgpc5+lvY5/Q1IsFoboBN9yOhmhCB2VuP5jJx5ajiykxcwp6bESrVwzq
l4rA7Qh9DfPADadxg2QpZu5lzyI5uGZ0hvhLuIcUiALGEdVRbfsjDfCRtKAJq+hxlEpTtVjT6H4c
6Voxmihv5pTgl03fK7WnPVhAGx24MV3HGelJ1W+R4Y+V1TqMamhVMaUwGaEM0MrWv1pEdIdvskAe
jNftpdHNAyYJTNu1uWLaQkurFj0XYAQbHPHofDuoYjP0MvLJq1MjFQ1K6qFEDGpN7btuemvzQvK1
RiWb97BkQt4C1hLEVyUja8z8aIDY3aSaYRJvyqO2JIukpiUxdNJl6kKcbKolPamUcrVw4GZSi/yn
DoEUglfXHX0YwgSyO4wKTJvYY0PE/c0qF0q+cd00kokw1Ngbt6XvMvGb5cTksprISZ/a1iZmo1ne
fLNVrrZLfT7j++SI5GugTlHA3Vw8UtZXf9snHrPxZfKhvY7OVv2uK9Zr8LryJyanwD0INwjVr5xk
9P5qszmOUiR8/ZUHOcPu5EKtqQdgc9Mk1+t9UM7wTaQMXS3UgXDdVGurgJXRN7jE1O+utC5qkcrD
QO1rSgmFj1o3DktX4FrngLCNNf11GEDkZhWoxBvJT86e2KLmpKdfOzlTi/TI3uVxRWy0+lrlV6a0
MJDTSW2UrqerPkZ93wC5jQOhK8dITp+vCyViuW6qNbVvdT+LOutPPrQafN7yO1WHm1rLS5ASxFr7
W3WUXRfXY/B6IHqFDRoQ0tGoSc91XPggf2u8nv/UHKl8dUcVRtTOKW1IjknFD6Uyuvx2l3NUhT2q
VXAJXNryZXf94bxYQ4jxd7+hNQSM4L3hqH6bUZ2zlzP3su5kzTdgN91e/TDXn0j9Yn/s86pgxF1X
5Yjj+cXU2XtR9KjfTm2rR6BIRHuR6C+GFOpcTt62k5Jxud3RSeTuM3rliWHfJq2wU23UKaNOpURK
8NXadZ8RE6XTmfZBZbJ2kcU4uto6JJ8fOqk3UtIf9djlCXJfHUMfG50BvZo0BejSBeD9c+2PfVor
aK0zdodpKeXlKTOH0CtSIF7J2p6DdD2Y6sIh5WVqrQoI8lyD9l39hHg4fknJ1GZJFipaJfkzA3Ny
j10GCFSeguqUrLsEXGMcg0oH8ubvhxwcYKusKpfr7IdgEtnllCRhD5nMmkXoHTklIdswB+uKhMKg
3CwnhnzqRY1lfKwIbwrVD10J18036mxVi8jnng/OASN+PuTMQKQCLSBBMr+I0X7b7nyX7lmhM/Cs
Zuw+f2i2dLUTVyy9LoyjeDZ//cIKZ6821ZpaqJ9e7YuozUew+Olj/0O2VUQrWW9KwXVZRRP2uQri
JNvmnR0G8iZTykuNu+Q1ERnqnzBbs/yHqcfMuEWTI58xG4yPjmpVPcQ47Ndr1WYMgHnZmq4msbRJ
8jXqc5q5Uos2GhzIau26+Lt9laZxFb0+Jy7lV/N3bzEzVyEAN/mp3qZQr8MKdHYcKz389rK/e+0f
+8gmdXdrZ3E4yr9VPaoX3hfcooQfy131jKm+k5ymtv9uTPJ2VBmcPiT1/VqMHV/3dd+UyZPN1LVQ
b03vME8FHvuhPFiINCHeyJfFS8qqeol6sdr5x9uozd9eEyze3sE8BokOjlNrvRqJ6e/Vsy5vd3nu
2MxSwse3YViIEdXjauHKD748OmJq0ksOFM1uuEx0E8dXY6Do4u4GjLhzwY6MQ121R3zqUBw0D1lk
4jMsqCpyjri5K1/KrG7ujTKq9LWR36xPtRwlaFIqKtR4IXH5Y0iAeWsRrsCS4IwgfzVC2zehuMOi
RRgWlcUyjarbRZPGfXnKqQK0WqhNX1151XYWlAaXCyrVV+tcesnolad+01scQlBNPto+zbnJGr6X
NKn3/N3gyuRCpfWqzV+l8oo8X6C8CxO8nS2vPKMeE6/EaFX9W9Qu9Q9Sizgz3MNYFoc+cIiz6OSN
K5GjhFTeGv0AZrKqIKviscaNgameFHLCOIFHPVcQrvyUa5+ql6oiqVrreuj6AweivIA6hf7ZmVYb
jQi6zk4u1Bri0p2dounp5aVXOa7UWkvhtjWgMV/cY/LSnkMC4E6g6ppye7ILikrE1NmIteiJyOuD
pwSfpmNzlYwg7awTmA85WFRV7sua7sSYspDnW6uxV6V1XxbO1ZrgHxaSMXqXCScx9+ZdJK1N16o5
mXGEl0fOsGlU+RdMCt4POaAAzmnoW5GAyfMHwDxZxzRuSrQwoQJ4WIsp1vFWcOotWvwgnBr5j7qU
SucQZmeupxezVi/9RnZ0KwhCOCmLlk49C/OztO6oTkZlkloKxQqgAWNw5cdSa/xG3BeuO/Ux0XZD
C9NBtWiui9LPvMPaeeF1l7Js9XGF+7qLKJHYZEXPmvZRvZsqU6u16yKWR2ZvdK8wo/y9eqNC3bvU
qjuXfPF2Rse8HZ1jT7gyZs0xHo44SyEUMAZXC5XEmTjJzsqK+agjDUeILR/VagsrWC++qJ6GOtr8
oEQtrLYdJRxOepLstMb6Yo7muSrjhcGAHNWpRUqNUN9Ci/pJsU/goDF13hoN/1pB8RGymYFTfL7R
dRu1w3UbUi7KJ9ofqpmhmjw1HSrIQ4gvS4aetDjSlLx636m+0bCg6xEgAIojFmrz3/Zl7VYLJvqr
E1EYVX2PzG76MEQtXDVzz7iGQhEl/CC3o3AtEYX2rvY0+oSGpnrkhYnpuiSA1hV07RJl3lqKEMwh
1EndXx+M8nHRK8wd0MjA9j013eqfs7l+RnuPDyKlg9hb7me0lcntJJJtW6/6wzAY9S2m8Sby7xhu
Z3fDolvnmZxxI/M4IeJkPxlLT2iyvYXI/YDoUH/B+puf8rGpIMN4j9ksZBWmp4Wh04nNKVTO2Rgd
22j9mEdLehSd158Rdt6OlhsdJ1TGUGqdMI11aBbYWwaP6cfSZeLoegDStQlhbjB31snuig9VhOUF
JTu8VXJWkFy6w6kfIGDGKUpT4TgfYg90NT49SsHL60QDagsddUHhimTH0BD2Y4BGBGJO91S2xLnN
LHr7cm3IxY8OdFjoiK65tVBZM8ilH5VrxH+DzR62WLAWOvctbC8HoEEVo7PWADVsHUJ7PhRFSeGT
2XgIr2GVQBEEDvUxKxJkJeQ4ryO5XGk3PVtD6oeLCZsMUwQtzUqfDjF6YJrjGGOQmVMGiQkWzXSx
bdECLlY83Jo+iSpjM4w7yzbhcdRpDWvXv7Oqtgo9YZAaQ23GppdPqfCj02jPRWCBl/DomPcUUktr
+OakCI8DExbkkhwG9K8be2ARkSC+s+Zgb0fj91pqChdj669Tg5nKenaqcr6LGqwRaKI/zbqZ7EUm
cxQHwqubZPX32TC81+hJNkNlEABJZX3J9K9uRxG3Gr83MW1RMOhU+IPjOqcr6SvDXdXZyMAtep6t
pVMJLrJHgQ/jYImkD6POwpvszPrHzuZmOVXFbtUrE4UcEkOfO8VWej7GPkZuEThIK/B2zILQZgcW
iK3hSvYc4H2YHiyk/vUKLD4eCKpPh9BayunUrOayLWdcW1P6fYRDiiQd3wt/hpb90I0YdC7Dvq1u
VB6cR0IwvbK+sywN7KrggxsHHl6xGMmHWQMA4SK3pxhdw60faGakvvjRO3K8acFty5lg0qCsd0Pe
cbM3Y+7myGioQJSH1OrxNFbGIQJ4uLNqwqajFEWb6ILdzAG6rTr/HoXNOUDAeSv8/qgXRNzlufja
zDRLasPqd//Xvfsfde8s3SSH7D93755/VNWPrvvx419ad5dX/Wrd+cZfqEvpGJsGJAXu3CRl/CI8
BPpfluFYRKsQwGL5LP/ZurPcv8g5013fNimL0lujq/erdWfZfwW+5QYBbT3HtwKyUv4XrTtT/7cI
KASxAV07gnQtcBHkNP9r684Dn6klE5TIBFToVg17lKt8si2CY/UXNeqqLbMBgKP70xbLR0HY9j/G
Y+phhElUldQ4TG2rYZlaU4vrUK0awOHNpHxRuCOIQQ5vFJlAj5HpXbYvqz6acLMI+kPlRi7pF9FG
IQk8OfpRa2oxqCrDABk31IR1L8tVN4aqC6pVoo2Cda9W1TAbuSlFQgNYyqZ2tDZ0iULGzaWdhO3G
nH1xjkAtf3EKdAUCxcHGAZjdr+eJUe1c0pM3dKQEmzXCkDmbZNribzinKzfCshOYCrEIZ3ZggmmK
vxhzTzr63HwCHQrYJve+afeWrX8uFyIhFxNKQzJrYW6v0TFhArItBxvHSFPc9/r4MNlJvsenW28x
JtOrwfubwtAuhtii8cPAcGizg27GKRJ2Rt3xnJ773kMNOUQ7vUremtY6L3OcAZ61jA0e8TsvxnvI
UFxaZQ4pA+AtJQ6x0lGYPuXJmIQScDtMM1OiCWZ8ab/qbvFMZu9KimnAtLAwGRwB1jPKkhCBFMsh
NHGUNkB0/eDJjw1QYRA+t6vhvxG/uGmadsZGjO960YPbZdR18MO4WREeIdfu4M3WzAvQVcNr1ARl
8v6Q1fr6SUseJ1I6C6Z3VUpOh110JBHALc4ZL9O5A8PmBfY2S3DsTsSnbAa8E2bsQDc37KOetht6
FMRCDHboGQXkzrRHrlF0O9OnAA/0/87umpmsaOOnVhFeW6VmcCOK5sHKW/HRzG+IOvZoU+HyWVzE
MrpnhzRpAZMRW7yrDHjbjbY+ekh0wwT4sbb4pKcVwTnuqepiey43gzV/NlOIpnmdGuFskDdURe5X
5LQY4Jc76LtvFekpBHWB/GEm/Z5GZgqZmImnnNOsTx2JRbsFG6pe0TZlUAZ+MsXubif2t7h3l81o
gdIuPA6bKGtO4L9NdGftoUMkte3B59KSPLRlESCJnx4DnUj2WUQd6CGfW2i8YC+ywjnpg52b+xAP
gBOjy2R+Nqah006ISsHDte58C0Oh3EUfAzM/IQnfVf44bt3WeTLT8WsxEN6xrPXHvgfdZUg/EWZ2
ZAzAE1tzORGZvTNy7GlRQ7YavVx6Vt1j1ZLMtgARq2fEqJoDkUnrOBH7YwVBiWZ0YeD3drY5DmeM
VZDkdavaUyw/6+tR2NiQTOJeyrwEKVfrt4xicDWSI7yZpVDQt+qvHB3VJh6mdK+nrrUBdZPsKoF4
TsOGYpFBwFGMsq19o2IX05Y4qEmeAS0+yiv7bJAUOJDFFho93SU0mNSNVhjrJuUwZlr7DlBgisus
oB+j1V17cCU1lgPoY90SPLUsbx1ESGRCuK0X+YeJqrZxPcXQVZK4O+H7Kw33PfcwsBth6ui7SZTv
bgdKtqJMvwki4hfwGzC08H4MjtcfQQet/BwRriLTrndt3r0WHGZHzxq7bTzJKBvmORrc2Qg7x74D
YNgEd0jw+HnKTTD28yZwqkOm1+Bpg6DbYXDOoE1MBU4+47sgZahs3/J4QAROGYNc1eRQ2JwaCbMY
kVT3rvyQWpSHdZywF3pIAMh90A0NAsDcOg+Dbn8vAEjWMUqJdH6Yx5SU3oIM8xHR/akLnrCaxy8d
1Du+oHQ+rvDGsflLm7cbrgXMmcTUBJXZeDmMmQfFF3NxkAeInvRvZs4WAvQvsbZtU5tBXZ4y2ZIB
D8W4i5LHJYawayZcOUfd3TYOALSe0JtOhpwnqN8EnoXAdl+sGcnDnCICmCGRb2efwWNM3d2PwUlr
5BmGXuXV+3WCJsSkersQH75JBam6iYn/fsIDTzgwyBv/BykVNg7vhSDggPO8If9gzN8LlwYR0buV
35Zvjv1TK4EhGBoA6r5ITyBEiadqfvo11nMI2EetNYZjPBXPcxmRYKi17aHKgV0zN3AfnKTcZlW3
6xDmnVaD6+bwvRHxeoR880IRbIQrgccy7ybSs6sA0PTsjSGyQRAVcF6L5eQx6/KZwWnRsPUNowM7
gQPYpEl5qpaezAWjHBFbfF0bBq651TvnKKOnaL6TV/xuMQPa2MbQ7cRgodfJqX8EWfUVgfWXeQmb
konVoM33EAlwnesBWcACYT2QYw8+yVLlxckzo89trU8naVAyyYw8RWVyIO3Mpv5SedvCWoujhvrn
0NLTnhxbR62ylg8wff0NXCqyRcxoX3p1d0oIVMY6hZpxPncGpySlWcJdk+zjwixy27205Rgjk+XL
a1aAgpO1IASa55vIAW2AxeFIda7mEN7mq9XeVwlgPliAzwIzyX41p+hQ6MQz58Q7EDDx04lBx5dE
WzDhhC6Y6QMBPK9UxdDNL3fNwPDepycNMvjV10mbbATiJCk0hHTxswpcmWPZkjKTCOjh3FTibrlf
8vW5dbs+zN1suR1RWzJsIHLLsOzH2Ej3mbY6Z8qw0Jy6DynwiNCxxEsbkIyz6O4HLQspX84HrdPv
ETYn234U8Aprzgls9unBtd1HTXOOEFqlYdCEqtLMNOiinRuX58zQP3iV88SZ86b75CqJppkPbZ4g
TkQaqRY5AwncPv7eQyXvEPJg5xRekonhw4iwUCR1t8sEXm+sySdstvpNLRdWYr7Tn852OtPOeaio
zuZc1CFSfkxog+OvCt6phmDaxJg6x451oEQ9c62zhb+Bqv9M6BaW5Gj5rPtYADBpMIGFor9p9NLc
k8T1hUkmCmAl8Mw1KtSwVh/1nJQFqgHbOHPjE37wIxMh8Cu1CKPge8SMcO8Y5AlBmUm3NJdhoqLr
mTTtK9f8Lgw0QSTO6ITK/O1qtrV1p4A2omtzzwqKhf6FX5NMknGYLojY0uWQOd3HCnlAVGr4Tzat
7ozrVpfX72yqQWfKPpVZjSKkNPio/OUTjVNUzKipNvg7rN1kUWDOrUc3w7qsyW6LahrrhCZAU1w2
pE7rN6UiSWuceQfXme5T0DqeRdlSNcio3T5b1F63XP/vpiCdbzzLHA9zlwGmSshjn8lmsOrpBo9X
C0GEUNMkK8xjTSyw6ilinxehWfiPVdevJyt9WpKXuKWOrA8QT9Wf4wa9vMImJy8o05B8O6o8AmcZ
RNMb1CPbyjUhZyzY6jARMiYMzCLU+ub50lxfGEmHA7A2iifOqRzMieueDRWI1klMQwT7SZnv8Rr9
EI7W7/PSTU7ChfzpiWznCiNC5wy6uE9HsdMJ/N0l0dBcWnaqW1dG73YXIdBjsEwZIN5xkuiWT/Cp
1R4n+oCW6RKkQIppQhl2Iu94B0oEvIln98fMGPYryoawb903P+70m44CEOp1BFOtTAavdR1Cpl++
w6Ii+rdASyDrgx7jqJ5gSCeu3sX4VGb+j4kwu22CqaQC3nGozQL+kvVpZloPk+w5FZpJWcYig62z
qLBm7pcgpc67KtUylXa+hkhIkiljc04nIy5e1mAw+MPtLUSZN8aBCRKo7JbsMKivtR4WJoHxeaTt
6aBHcT5tFz352c/FWQHOG/258bHCxb2FtF1OIuyaQrLbQUv3m3Y7YAhmNKp72yqoxYbDCHhNvK/I
9CZ8i/zEikwyTTgCx9C4hwMojpemdVED8RvBBzRY4E5l8Aj9yEMVz2KKvyG2X05rBPXKJCHPsgDp
b/TVCA4JqetEtWMYkGhuPAXdwWLiZk+JRa+z+cyIItg4JRcbz971yJ0pqEp+eLkSRT5XnwQX29DF
TNUsxGKn4mmcEix6gzeeoXptl9XHwT4cvbXQbrq0/8Lo4aUQMDk1tztjP8MEnNkhojddav1xO+uE
KTTEC1JbvxmoCaWC8nHnDBjqPAwETVmYN5iZcGDUryhqZrjvKTANJRcAPmUKE46hlJRgIhI3VOPo
1Ns1zonCW5D810boje9eRtsoaqRaXdfAwQzFbTH3XDpcjRyOwISqWs44/P2s0pgRxkdSURjwLSnQ
mSBGRVamB2ZWd1Dm05vloXSKYTv1vJ1nxc/1ErthT1DWeShJpsGMz5Av028iNyvDANF4THb8NvFW
LnhSZuEInDwUhUnVRoHHZw/ENPYDqs44okFbd8GLSGGcKNqHOsyXBNIEFx60j+5nLzXfk7ypt+PS
3GYmuSTgmvYWKGI86QyEHGOTNmu7Qyrr3LQ6Q2oI0kTJ0NDKi/GU2O9lFXQbswZwLvyf5QAjTS10
XcowI8f6OJUrx6icu9px/WtRNMPLWHdzKE2Tl/3C1UGIJ2OzV4vI9VrskxQ/SbtVg3RYTwYJn6ju
leCFmp2x1+gEONYa0L8Fnjhr88iBiQ+xlAX41EWPB+oKPWTu4qChJIGbrQ+TQsykC4gx7F+xPBso
tXT7JhWlc1nLJ4zoQAhOkF+RIOZO1+5jfG4ki+Ibsma6J30MvqYTkN+mlmmlLR6CKk4Ouiu84ypc
aXeCRiMfuy7UviKjBRlr8AdVOIKoy+jGzbLHCrFmSNR8jnzxo2mXC58YLd9s6ipwrym2ZjU6zw14
pQ+C0PBD4urcmQMv2vWCnmLV9j2aBR9CUV6/TbKPudiUl6cacyImhh8NVX3rczNQKyhz+GKboiXb
x/P9j1fqiWqcR/IuaSSMdjMBU08t0Poidwb/ZaEY5bIBtUyZ5NVCWz8KS3NP6rZ23W1Cz3A4h65x
COvQPFe9HSAMQUO2pPaXqMvj0IhMcGgeB1VGD2O/cowe4xJzB0DSc+WOZR0OFbYmjCGCqXoRYkU9
xZq2jcwg5Bqgc3chLMtKSvtBLUpN/6oP9ZPTe922D4xPIrAGbpzRPm0xlMmE17p1UHKYfUNomIlk
07EPHd5gD6fTHdns3tY24mpn5YZ9q2dEsBTZS04h/vNcPaKWqoYexUAFFznxjPSLPQ46oBOng1YZ
fUyq1ntqGoYGur9tEvySHW3BhyhIua4mxXdYeYcoGGkvN7h40OliC5+BNrh5XsOXH8dnwDBnx4vJ
WbWZGMxA6s6t+b7q5cnPg+Fz1WUAhPm/yazXrslMPKoROH7iUM65TqJiFedbnG/ItX19PgEz+dEP
xXOil8HRGUABzfi9k4npWZQghF7T9LSSz4p71PiGcf+GosDrgl/0sS2AQzhZZe/M2ExuJn9ElhvP
H5pUfMeWtO7SlaklTjCPWmE2nicAfE5venej3tchFnSwjP5EnE7z1ZgK69zcz0VpPzIDgT2NsTVs
02BnJ1wR62VtThli8V3ckIS6xuSnxzHjiYX047BFbHRgdrtrRYUDKWrb2wmQ6m1sZ4/O9GUhRP7d
hK5MZd3dZ7NFtoL7xX8tYiP4wF0x3rXSi5w4ICD7wDzN6EE3TVIttz1NkHDVAgc0WRcQr5qT9NOB
aG5LaxdAGMJJM980ODgBseXLwbN+guhbT66TYa1mOMIExNf2RRc9k7DKKBbnOPZFe74THbQlq3fH
XeJPXwst7e6dqntNkIdvlRBPacPwoXk7qpbocGXXXJPNZuJAS7TOXRhZA44FQt62gbz856O7Qqcc
+rDWsme1i7HQcvMgpN9JLZZlGG+yycIrZa76TmGTRlm/VcQkjRZFgPaNNICORshK1qzBAVgYeh1m
kKJyeeVux2A6xlYSKrGWkvAsZvvArB6JpuxKm6ro2pjup34GLql0S2qhRJC+K8Ia4zaWfu44IoF2
Uy8n9bglxQadEk+Q+gK9W58b0hs6BtdKqqtETmphzt2OsAOqBjpC8MFN0Fw7VBBu1KCH7tCvtcLI
CGSpjBc106mZ1nhlYiCwNarjzIECm+i7IbBtNWl5KkcX/YfbBGczlliBkYJhQFklMkzKLUuVHZuY
H2+cCzKS+gDVwcyMUgwHThioSFHC9UN7mA2ABmPUG7uVesHGnt0fgCuM82L7Zx8YDeU/KXqZhn1R
PyZxdpMY04gqNBs2WZQ/uyte+dWjepyaZNHiGMx3TS3uM8FnjcKGGyWch9gk4BycUrd1lim642il
hQuYkVkPXJG9ltPi9dfk3u8B5FTjoaaFGfsF9hmK7JSPph05Olxq4ofB8h6A1iNizONdIeAHeZn3
mMfZT4pa+YHfG/taSNBvuy9WEqyXZvyUZyXkLxHvF38AQS+bXS0/wabVcOmkS2Xufcy5YZt9KlLr
ByGgFZMjTDZTnHxhHn8/xDORgjmVHpiRYRtkW5PiIpfHMZwFt2gEdtGGXyk3rCO6hGxDdXHcW040
046ccQkaJtdyf0H9n/JleyvhCh5WYdrVsoHnbOzJJ09Rd3fD6n2t8uCEt/O2FLAuV87VNlhfncm7
yXKZjpTfiwDqcOvCFm26RGAF2jUUeXd8MoOb3OXVg7yGret5WAip8Ib1aTZQkjJ4zfZZSvW6gyBS
CKu5NUkM2XpaZtzTId2VpsYB6qe0iin2GqTDCZewWNoZhFEG4s6lVlrQUJx1aroyBGOmH4DooXxP
p8AhoyQinaCgtdmvH4yOpq/lWxvRa08U+p/2IqL/0hhvY0fZVw5jq+mLzuwaTCd+o3JN32JGRY8d
gUu0aDKq531JwZnhYFrET0wEMuuup9lJVTx56qBAbO2IOx5SEULsymfXjO88xsToN5I7GKMYHhZb
3HrZdiZZcmO75jdP+Gvo9S9VULibovQ+0fp5cUg52INZsg+44+8moCSbwI1yBn7NB4HXm8aCVnLL
MIAxRd6pSwzzSM/+Dls81TIwSttBR/w/vw5ZikXeWJ59DOqGC/+k4ZrFXa1FJ0XUxDKgtbCA7NNM
a8KBqN5Eg99YOO6jadIQSIkZ2OvxtF8NktIoxXWdTtukbNqbsps2FUQg5AboFzQMZGZr7KG5hHo0
jbvFtavdogkKAZOz15wcdIqBkzim1VMGVkAv94cW9N8tM8ERUxPlqNUFA+PPcQJQK45OC8ZLqoYx
/f2cHIhEptk5HsVjl65yN90SgAPUk7QJD83GhoG04MvSuahEN77Wvjut/XP+VtElxKhb3WmL7tzC
L3+tsm/MVIkkdvp8j7p+IFt6p7smUzYcHik+gpW8X/rb4Vx2zXNnc4B465NwdJ/5krWzY7s6D+k7
PkTONOAugG3eMmOaKA9YYd8tBAbmMaF7hXvT5O5Ob+olHCdKAiAGKm5dlrGLKLMQye4TObFrzbea
iEtyFKxPdm9+Ta2q2Qu4nZtkrV+qklI5omos7UZybgdiUft5ZqhMNbFajGc64aJdQgLmiYIe7Oco
Ddpj5I23ZZ0/5/Zgb4NsrUhEYvBTBn6YZAsQKVLaY4PWfuOg609atAJ0TraGeAT6dJwY9XQkX4Qu
iRTQpT/lNu2htDmu4D13vqc9kqXWPyU2uSdL8LnKG7hlRhIcei7pXeJ+wNH1M87QSCxTDBisgQIG
doyeEaSnEpbeJos71IF+OXL2M/boluQGWeyuAqapnYaJunGAe2vvWnVKNihZDZOBkZwbG4mpqfa1
07qDE2GKNLo4zKTq2ptx5PkthisP/pijfeNkByIEMMOuZpxdusnkGpiOZ95b5Xk0ONNE9gl5hr5x
26Y+1DrNii42XjxYn7hz/NPqN7cxUZHAbmQBL0fEV7e3ebD2h6kIGdPcd6gkW9i68DWSjre5W5nd
8UXkT6KxfprteqSzxt/vTZ8nr8fGDij6VIriLnnG58bV8Ow6FR0g4fI1BLzFmDTiLtKmTacV73jh
GKyk/StNBFD6lglMj7CYrNbOwsHrZq+jDxaYEUjR3wOcIylzXMstMgwvXPcNEpRNAw9qJ7EULaDT
3gPnMFcWnUFRh2MRfOujmm9mbdy7OFtPozyhOmpEERR60nc3nmiYDjhklefcJzq8c3RsuLg4UlvR
zcxBl6FjDqR7e9/1d1MVDXum5RyF1XYoCL6vu28CqWdoY66cp5NHktEzCT20g/BgWnKQGFvfUkIA
ccDrJ641u3UuT64uHUhevCf752BUJQ6JCguXlsmSEVmUJcDzRNfvId9+ocMmwrTvlw3Ve0JPteyp
rXMX2Hn+OEIx3ugzDbuKUxp35SJTVSFD5FU+7NxufrY9IJYlkYK+ICALqfijlzQ6+Py+5exKuKh6
fh3ifU17f7vSN7qJWy/EaIKldsGMoDNcF3N5ZPT7JgAkMhZ0s40YwZLR4JyK6gvBCE5hfTCb8bM2
tERvObV9wnBE7A18JiQJxGxXgBic2Xc3g9/95BpDzpruAfubx3Mf012YuWYcjJHKa7IOe78MvtaU
qLyVVjDmXqo9/gd6uS54GUqH9WjXhX/oRzs5RHKMe10odIHSV/6x77qprUaPuFMqEEUFVFspYSul
fL2IYpUeliqC2NLCabakn8eAQaSBXokSf3t+G5n0v8viU6Nerp7z2+rl7aR8sZbFBEBcHvYClJS+
Ndwbq7HSxeNBtVCvvW5eRLnXz/vtrf94+uXzlqlBrm8QSjwD6yN4+h96TaWenJwMdZv6aMNNjGO5
6riQY/OTvqL49mK9CkHvfqMothwHAlmxxfn1sWJ0vW8y9xvi9uM4vqaCdAXJM0mWpP7geXh7RPU5
W6flPQExAGjPu/XNwTlq5krFStqDgilgNPTnaiX5EMJngoPW7l1JLpXqVy0y5TNSqxcBsFpNzEDQ
5pH2mE73spvSod472qdaypnY+dvj6v08pdtUDykahVpTC9dEZHh5p8tOe2VsSSgdAzmS4uSbqcX1
z7q813X7757zd/tsrfdPXndQ0lNHak2hq9WwzxbrIkxVymelgVaPqjW177qp9qk3UGvXJ//x2j82
1fPKoZ4Yt/FbtLI58oeq/CrK/k1qrnZaDQEdXIpQoatFLaXoqZKiX7fVmiuY/Qz+aZKtg3bgkKZf
zWpUe2j+1Kp6SC0cyM2a0E7q7a7v/sdbWjrCyv9Tof2PVGgMq5F//WcV2qf+S/IvArTLC34J0Mg6
/UtntOf7OtOZf40YMiQ7AkWYY+h2QKsSakNVt33y3/9lm3/pzKiQFuhSHGbY14ghy/tL5z9LUh4c
zzeQyP1vBGho1hCY/R4x5NsEGelon1xEqoFr8Y/9PWKopm6f1Iu/3LkGCeiFgi8rWf5vqzjWQW6P
0u14Wf3zCeg4qJd4Qzh1OSOL2lsf0sRhgokv+kCNn872FFBadqZwqG20nyI9VIv2QKVuOpJYdtuS
/HdjR7a/Jy3551xr6QMccNlFWyjVzbkM89XcrSYjFQljxVmLyOWQeUTQgc5EuJ99Rsr/BoTC45o2
pcfG5mKdT/PBLAcRkvbA4NY2ukMBjotaP6ECHaC3dav+JdwqUXqrVc2o/fVJrdrlWoxnf62nHdUF
bqpIVX69QJkXLl/Fb2+jXvXbt3S1OKA1PKTdahyGLBn1vTKAANdzxze1GjHdJSkteVa6frVLLZQ4
/2oZ+WOfjVILEYk0n120/Gr1YilRr1Tb6uXXTbXv+jHgxHkPtf1vq///T1dvdH1fbErOaUnb+UTt
HZ+LLxHfco1K+6+16wNdjj3wuqnWYkfagP54yfVt1EvUJmbehOoGgvS/ezJizhUll/zQ397xsle9
3ImlK1GtQqofV5Fc/tg//qbr56n3+uOj1GYiDwrNtEdkIv/49yAChoWltpPIp1/bjFJ1IzN5KrVM
ZXdoUggDtaqIBW6JExKy7kHtujyxkqOP61Mu76GefXmSfPi6+dvD4JL4NIVTuKyqZ/3xdmrzPz+s
PuK3vzImBZWUwbSmYSblmZl0SCGN//UXCmWOCibt/7F3XsuNa9mW/ZWOfm7cgDcd0S8A6CmKlES5
F4SklOC9x9f3AFRVyso6t27f946TwQN6CmZjY605xyyo6sJW+b6fz4by5UXLy5e7mItIK7pbHl0e
+PmkSW+w0iz3OcXhVv/HzfJCyJSYbn7eYwqEw7SpTFRLgLazoCfYcNHIzvyz2HoZk63ZKLc8P2Qp
ExRYp3ZPs8bRqBu6XUsPFGlC58bqJdU0bceFRL33TDrPWVgfjbETqLgwp5vCgZjR2fmzJPJ8L0qL
H4i1GVPFohKrLYvLozCVD2pE+2m5t9wsb1xe93P3t49cHlyeXl74877lMU+mKpJHGeRnf6J5Rgvm
vRvLwJ286jC1ubIXs4SETBRYNqji16VvtNwo9WzHy5ehfWHqSmmFAJRzkbNU9xYtgwrWZJtRoSbf
/DSp5UOuJaMrI8f8m79U145VShs6mCn85vx3L0s/N8tj2Qzuxc8PNmZeH1MFJMhJS5QtAnZBNYLT
YRuSDp+lVDZ+gKXH87lJdInLs0l6CL97tLM8wOu8B0vXLjVhEU4xt9IgHSp2SDKnu9xNKYuoDX+F
3LUUEObo8EimZYveX8ohsUTkQs4a5yWDwKhKi5ibdt1QJCZH91FTujdochIger88hKD7DqhKY8ey
KPSkcNfRjk5kkZqOXrTitpyT9xY3sTZbEZelmjLC1kB2u5AEzLAKoCDWGGrn65ylbF4XJhb3ZfHn
wbATb5U+mOgscgQtN4tp+OfuslSNcKKVVD0tvt/lJp5N5gZpVIiGUBcu7UbBvy1FXLp6pReuUMxe
9jHlkkz3IfAJRPZkVXsmkqj/3hGVecv97H7L0vIYcaqQ7Do1QdpKAEgOXA+GVI3cgN6uVs3XID/3
l6VShpFkj1Y1bk3SjwWjG/ZxYcxbWCkY8DKiusPlPgTDYY8Ilq3Sy1h1VKNRV7U3NxzFbOJ6luA5
RyQ/a/+9iPHdamt5FyCR9vpK5XIaLK5fEFbh+xyAQWbt41yCjzHflO1O7bky0KF77klwNmlpTESQ
mcQV5MtFJShQlDyI1GKkNCtYD6jLkeV24VYaL3W0Hu9pvivBrr4fXulNtJ5tUs0iu/cRkdxXHmx8
hXhiUFM2u2L8K8Sjdw67TeE/I14s6IGJ27F9Xn0oVFzBztRbGWZhsOoG2VkZHWlqNfIVSvnGliCM
cDr54lki+EP91XpvHZhC1IaVo1gONb8E2vhjH7gVCIsA3iFcZhruexOOskn9gHKSG6Eczp8D2gnT
pyyvIq2nc7aHx6v5u44akwCRwQas3ZndmsRuXcUmtFOUQ+c/GZ/6XLq+atYqb0EmbavoJtcJkNyU
ydELViYSs/GgxscsuKnEXSFuYV/VDQE4yJ83CMKnFqKOsqlZnbJAA2E20m+TEJytAwpWoM6Eg/Nr
KGrbkEkfaJ+J+pUmaj9Hr7hF0Zpma8I6hPY4IoNKNn37lAr0k/xz0fzSCSfZmwfE1SUGnW6jhfto
dEizhpwaCBoJTlukAw1appjiI6c4xxNPcEt1c1sD2DC3ylvvgwfPN6TQFfFOjo9pvetKJxdPAVjI
jhLKKlEeQuUR/UZ6Hv3NSBiGtRFzu/mSQdM/V4+msB/ErfIVEXzEfO1WuknR7CZbT1vpwSr07Nza
JJPTPUYH7Fn97cxmugJ6dxVzBbg89tY51IJmN+q7QdkUwY6eklZ9Ngb+s4Of34Dql8Jt7q31iQv9
92hiSs0w2dr1dBStSy64ub4BuBtMsG3OcQsvd99NHBfkjhHKEMVfuf+o1jc++9EB2CXrm06D6G9o
xlOqFL6ApmF+YgwT2E2HYI9mwCdslw3YQZ4+aF8cs6r2K5hWweCWsmsSGfOVV5csxoTlKOK8wlhP
NI9xoe3ZO2UDfd8uElYpimNK9B0AQ6ehpn0AFRYO6zxbjw3NZkTDThbdhO0qsxww0oZ5EJutNLji
sbjTSMVSH6xkP4lbNXBRYgPqqFxyOoz8kEwrQPhVczSQOtcg8WluYIQ7TsC1VsPrcKWbE22htCba
pZF32HRhzB61Zj1G62HDn+nrPlEclF3AkSO8saXP6BUhqN4RQ1RvAJP18l2fHg19LT5Q6FSFFzGj
9HYbPiOuhLGkd3tJZwbupC+WQn356PmbVDoXpFKK4R21RntSqcaI5yqCUEL7IXAlda22NriBJHX7
nkt4l3gybHUVuXXEQowOuDLizRvhGFWwn8H50MaWHlrzlhZCFW2JZZgIevpVIBK/Qk3VVsoJvwtc
E4Nzs4V1dQ9co6A6+EI0s25sIsh6GdrfDZdF+bOArJyBExwZXYPS5VOAkkeBYyUu6/zEzmzcWCfl
kG6ybV6jyFlzHgfcB2XYrllhioObhF8SCgDEVl1z5cKJnlpxaJ815blE3ZWsmm17J//yiA6vtvw0
Y7ILUjmgIVfFht/k1RszPcoKdG3bcvxr8YTgTQ03inUgWKbFdL7O5fvMcxpKRQzFEo7a/qiL6+C9
DU+T5bbtTnhDtk2HTcRlg/rqRDBmJdu0vMJr9pTeYGy/VR+EVTPdBeQrwuNDHK3cBugKc9yDoEFo
IkVuV24UiNrDUVBvKu/g4wiCu56vS8rxwsFKLh0OhdhJL9hDsKmAKqdujXy8OVtPtO+sj/zROCTq
FmPKqroneqtQd/5lOqA8wHM+PFnI8MaNmLl9vMIfkHIsC270LCp7fVph/7A7a1vDssUQgtg9II7R
BotWcvQdMX1qgPmnB3UiyO/Sc1Fav0Hbb6jHduhDbUVjI1OutrVo7VeI6xAl3qM2eRhRFpiIMRsw
uvs2we2EixwS9Fc/vtA+trmetMPgKQXm1jU3sn+LLMIRuSOuFdpnyQahKaq+ZBZnHPVh2zGyhHuq
1mH51hdHSTjU1Cgxg3MqNO2S9h0AU/pfQPJL0swh/tkJve9f5hu/8jZ4DtUDnx4fuKAJFBosqLfs
4EF3yk1/lwOUk+marjJK2y1c602CNnSFMbN5lww73wTVhlL6g0iohKPvZYfYtbXhcKh/aBhnn4rR
1c/xqtqpFyVeT2tQcofxDBJLefW2TeRgSTFW7GnEkaFA+FUwHDz6DxEh3/fGqY9W/HJKZZQgnwbL
xUqN9s2/qmfzV7El8enms3pqBVs7RTASQY95DuRWgT2WOziXHaxwd0h6HG+LysUObQDHdrDW7j7s
T9I0PzDIuDu6P/JZOWVb+TwyKDABuKr9fMRkT9ETkTYSDe0n7a7zHIUYStVFSuY94GDi/xDweSlY
97rD2uDGGyV3vbNnrDqZdv3ajDYQyEFq0QqmZekPTuBiYcGfSs+QZuqOeMkU8Fjj5K/1prgNV0Nr
i0Q2gri0o9xG3eD41XpchXvV7Ryq8jIhcxgkshPUPXJbJPfdskvQmGTFtYj2nnbEX/SvHsDwI4K2
rUE/6CR8QPHJmRHZ9ZvPYQD46aJt04t49fcxQTacEuxUx/B0QlCdX/NNxK/ahBfzhXx3nsMWT3M/
d6Z3jBCES/HTEJbnu9zhSiswmbY5PBbaYK0vNTicxp4diE/kGbGf8YB4lR4Ik+/u5cf6lLnZujtr
xyGwuzNMdEdx2dnXuL9VVpqjHZVjferO1c7bvAoQoo7TsTwpNGccfytw1wpWNxze6cTBxt0BgfFD
43HOsNcTE4Qxu+cVBLnaXOkctXXw0uw0+phv48rce/vX+m04pqfB1eAYb5h9HJFcH3GhTGvMcE7s
IC5yybex0Y/cAIKzeYmb3yCBW8tOdG52OhKzh/hUPAjP4d3gtm9Ig+zowbDFr/KROOydZhNuQl/v
xX/SJ1tzLXTlDPEMAS63Kfp2V1pz1nhiJGPXYQ3P3Uws9w57LB5pxvD+PN1VRxwmxS4+CVvNNY7a
Q+EatIuzjXXOHLBGL/QHBfjgN3rlTC+tQ76qLTiMUKIDaUB/EZQt+hROLi80A52Nv2FSsksO7A6P
0UNz7L/ik7npjuUbhtGcytez+PWcnsI7soy+gpfsV7oVWROMMdpBO4Ctx7+Kavc+u8dLLjvr9lW8
hhc9J6eRDV9zUIX2g/gJLB+RBjLi69wbtB+s9/a1kdmy8aG8gP95U6/Vy3hiIGSAVN+ql+hDdfoT
WUvDfXyID/JVd7pzeVGv8Up0WKkb+YZbBxYtX/Be4I3cJGvIgji+bO1obHUH6t3zvNNthSfa4Qxv
aCsY4crXOZrqhmYbDyKLu0jb7JZT4r78ZF/Nr6hMd9MhWtfX6eAzxjRPebzKbzg7xZ/Lft88Rbeo
6vk3cBS5wyFle0VIqm1yFhTPCYGtiuCQHI7n8JM2c/PEcxxMIW1F6WByjcKqUXF1EKzi6ODnOWe8
T+/RvUA2Xex4PYEYa0mkibjRRPJROEyEd/GGcVl3tPWww8jC0XLW9/522A1skPE0/KpeMHPVuNjY
37OHnin5B/KR0ckfhdsJ15u/zTkjRdIW97v42CvP8Ubc4ePYDSvOxXgosLbshRu0Knm4Mu7Sz5Gp
XY1Q/xfJlKAbU5St1nCOnwg8AjIXXMY7cWPcTsd2vMQ31YEphTbEHCviS+5Yq27rnT/DS8+qhrFH
B21ye6bK++g2vExPwzIALqMENiwGlZIe/zX/RN4zkxts7Z0gIv5h580ZPzgNvvc3OgPBY7PL3GGH
Z8F8a27LvfUO7Rb9KY7L2DHfWKpegmft2N3qqIDgChx9giHvusZpK4ft3t0bT+K1uqUPHwPZvMzz
g1fpvXzlJ0aQxzW3REZ2nJ44IXbvE5sRD2M2D8YMbEwR+puaYWlcCTa2r3E/rt67LTM86H53ygkd
ve0zVgSOv6puGUs5Tb5O6U0/buprcsuQl9z2N6zXeAuEZiUcWoJrb+V9wBHKFMiRXsUdkTL60VqZ
Ow58lTa7g9LDRUTHcKNvsHptxFO+bUhqfPCfqnXhjtSr7IBh7NHfvgdusdI2sPm87XDRj+hSOeFF
eK/soVxJDJKiM6y5GnsqOeO8G7+ml6Z3tF/Si3Zrcu6O1tYpeyoOKN0PAfEYdzLmIGPVRitOafKZ
6SB1GHba67BVGJ6rXe9UrnCQ7oGBbpih8smbM0z6O+YU/ac5//X+vjvkGwBBnx3jxDbd1k7pSNto
Hd2Hl/hCys+6v1tjcZGeZHaBGEueK187jswLx6z3SG2RDah+KsRaYS59HN/Gt+JcPcR36ak5wkk8
GR/WbfBg3Eu3FSEhOxTcm/RkXsRV5EYv75Er3A2HjsNZ2c7/6YMd9HZYOfqj/JacBW0VFXafbMva
Jp9EeBaTLR7TmCmUQ2LQsxnccKYRH2vvaDZr5sV7fY/0bmNR3t1xvXCBFnximsleK18t0kHWjNN5
vxse/L26syY3i9aIQCbjUxxDmNqXWB/ZilPjGg/NA6wJf6+zHyGuf8jvrCd+xLu/YYKP2me9IODw
JjLjlQ2FayOuj5ay2x9Yxu/Hag+lnoxrf0YhLWi6ZWkh1y1L39UoU2pByEUXrkIoQi3AweVmqUT9
3F2WiK8mvLVXVGepQi2/xxSTfRsAsiF19j7uJ9D5PoFbXl/slAJ9U1PDZu6ZC3bhoRZeO4o5c2ed
lsqq7ORwC2XS35sc1bM5KRTIeTDwqImif4u8I8CViCNoueHSRRdRsi9uscUTsizVNZ6jSendhT33
zRpcsIMUgP5OIIwbMeQsgItOT+p8R86mLYcmFUzz6uMSXU2+QoUky+7yqcT0tmSoLhHgo1KeK5Xa
4GJWkOZU8KGHCRwEEhGGY/wuNTrVFxl50qwDKQYE/PkwzJPyFP8WqXGFzjRoDjelqkVHQIxQa2hx
iGISbstmmPKTrCgMuKUwp55uK6ywDJz8JsVHrKjlT0NnGA6hjKmjWXMvxZjbI8tiO+iUNMKZWvAT
lbrUdZdqr7E06/qSwCvPTzeLZWa5WTCLi3nm57FCaMNtFfhrH3YzJZXZAb8IkxeJ8nJ3uRHnBNeu
5wpsqYMuN4UglPJqWUTsd2kI6MZ7Tpn2u1YrTzIEujLktg90YQttrrBFA0bEMFeGx38sYQrMvx9b
nvjj7vK65W2xUNDYSLPxVTJRgun1ZyzWn+JgOvRWGQDilkNV5DzTSPlBamR5T7ZgQnwDYzJFSjJI
kCWUkjKAOphOqbfr8V24cqswEqkm9Lm5izPMHL1lCUn2YcqCGJPNcM5FHeCEV1JlTEms6g4S6pO2
rCRyWPRyP8l090uq6tRI9UdDNtvd973lCTwHeN5RA9u/Pbi87/v+stgNKysziD+fqLlqDPhyRRG5
8Svqx7WmBfTGluXl4eUmo1e5T+abn7s/z5bQ44aySzbLy34e//4Upa1Q8v08pffZxWwNdOylgZha
DCWsR6J2E1p0QW25HmOqDN0cdaWzemco6MyoFtROXlnS8ELoa7XJLXX389yy5M8sN3Oaia/LGxS9
rMXV8tRyU8oCGw2IFPbgooO1M3/q8iaq1w2wkKWNOH/fYCS88vujfh79vr+8YXnr8qFEFXEaXhZ/
Pu/7lcuDP2//ec/3x//58gHPIZK47v6Ptyxf2Bvg+fuKmvbPx/y87s9f9tv9v/xlP19danGyka2I
zvO83paP/O3X//bXfS8u7/R+1vFv3/S9uLzg+w+0IHs7ekLV9uc3/6frZPlmg5iEv22837755+/8
449ZPvZffsHPV0yvU6NeadO91HN3cMHILKi85eaPx/64+1cvofxPXeuPj5GWptXPy5eln9csH5sv
4NSf1/w8/VeP/fk1y0f88bHfrzGU6a6h37Ze2H/m0ov1ozHflNiEF3xkO59vfzKOfu4iTaa5iLnx
b/DJb+Tk8vxv9MmcWpNsEkn1Vx+xfMFy8/Mx3186r+3vX/Ofvu/nl/z7j1le9/OS5fN+HhvmLtj/
1x79P2mPNFGW/5326PGzSvOs+Sf50fd7/iY/MqT/UA1FQdYz64kIQUVI9Df+laH8h6qooLF0VdJn
xhXf9Hf5kYb8iIdNlZhdZZYY/R1/hTDJkC0J7JWmgZLR0Cz9N9RHs7ToN+kRyidNgqTFD1QVg6wc
EnJ+lx6ZErHEYW5qW1+3Pjj72JgsJ6kf0HyXf9OvfQz/2//Mz9+f+j+yNj3nYLHr//M/57id379M
NXVgDvxV4LsstE7iH6AtryV8EmKDtx0rKWYq3lJm7gZMlaUSrsrJqcRf2BV2LVUscbwhte65FIZd
kqKtDzs86QZXcQlw46qve7dvejceRjLQY6I1zCy8hiSCFwk4Cl1XDmFCrmchlz08z5paXGwSQGdw
5aiFx9w3yf0U5ZXQjRTeher82x7wF3+oMYf9/LZWlz9U00VTtNhShLf+sVYDhvdBYfKyHX0q2mSq
2kpkYl0INVoqQPqlJHG0UP4gQvkLt9C2GKqzSPo2CaOYCcKiwSCQbjEmfqVqekySrnfNGLKRXmFT
y+QUt2cIoRNFgZzj6qhS6YkYayYhVHjhoMumQhNSJQ/cV+UV7VfgVzFekwLbPZkbs05BkHG3WUb0
+JsVOEDfgTFTAQ+Luj+pJErohsUvVfnZTWcmICOBWFkx9mXDb57HUkeR5ZfbwJSuWTiKNiHVKejN
aBuZNRpURdF4S/glRSOZQP2ZZCMT+5MSu0SwjNNnmZTnWPS/9FimRhiH90WL3KEfOoc/y3RHNX7J
y9y3cYW+MRme4SxJ7/4X22re6f7cVgayOwnRicYR+sdOKcJ8UNIGnlEQYMeSSu8hUuJXgsAh3gzk
Q8aZR3GqbR1cleSslRjp86oHyalta4G6rdc2Gwl+ix8rJilygbitUIt7vSy7ctiDgsz0lVaaz0Ot
J46sIs4X4TRFQUS7VPc3VUETvEoaf22OF+mpExOoiX74pRGBS0KQSgnDUAKKzOz3ZSesqr63VpNq
vScBrXqlKp+TIDuqeW5iP6B4aYbtjD8/pHLx2PbZOc3Z8Qwui4iYPOJ2eK217OzVY73W9nnX70ZZ
d2UpOUWecNvKpNED/CB3QBFrGowdHGNeMIAYC78AcmqEC1sXUYIe442ENARRdGtZo2uoMHzq+IsQ
uz0b6o6Q6vpb/PqfDh5/dUiZhk4wp2mS0C3P+Vsfb3dh5jPSSP+rVpW2HY3e2oZc2tLsp3ts+tq4
lmgKNvJ9o8bP/37HWBK7/twx0IwqGkFhpvYvWECtk+q0kPhGZcCiq+vnyYT5o84HAwmhT8DmT4pA
9GRots/xyB4c5mxhvIhzNoK5q0L/C1OYX/rbrn3597/tr/ZZC18Bews0PUvhvPH7ypClOsugsFgI
X45WjTbCCPhpnMlqO9Wgr7Y57eGMEtB/+2uBJEJxNEzKF+hV//lraQvKZtIL5hYww9egmQ9iwXhg
5tFXTXDryh9i4rLNh3//pZL4R7TaPJpqMg8bEGGUfz1HRb4kWz0H7lZE2OaE/i1qpYrKESWfQuwc
o5DopncxSqqrVxsPcUR0ZjmgcckN8UuSLNJwpg7pqcXoH6Q3epQfyohBxhOxLod8DMlnG0KBaSRF
I3UC0UicIkGjmujpWWXyDQInfMoq4ZKp+p5iCuMvNEEXdAJ1lLhBL0JVI4H7EhV9w755xgkFpE8n
YzVO0p2lcwLwlTllnOT5VzB6SEYzn05+MJQYOT27zMH66Gb10YjXuCBLFzXqreWRmoz9M7Gn0nht
MNIQp8YYHCPOiJnKMizGFGFNbHOtdgAWwGXynOtbpMOKCG9423iEuXAY54EnGaaj6nMywIkNHoPN
VpRrQccpEA66hs9ifFC6/NpK82s5tQLlGO8MYo6dUuhE0sWsB2If+WEWK1crlWed5kCMiRQvLhgA
Sh2ZC3VANIN4C3ePKG+s/2Sk5uAUUue/2CPkWXz9z4O2KRK1x44oGyYkUO2PtD1P9pKWsIhh61vy
TLtaR1l3ywR42gheDbLDuuDwH8GrFzeKQtIuQsAbwObwaYFXjAM2gm6VdOg5IH5UtmeKW8mkUJak
UQummBMRcxVHwyPYt9SiBbH1j7ksXdsIURdRYqWTwPipdbdpSWEN1A6mXkl7U9A+QmOGMQDZHOuU
NpnZgzVJ6K3nBtx7iX6rQuU5zv1gHaTjV5Ppe0MORZdww3dsVVVA7Tzv0eHNMWd53WxksFQ3+aT+
igVa+543PgyFJ6D40VY5u1Mdu1BI7km2PSZadmeWlPP0oSIhKI9pcUnyMxGx/VpWjbWWwu1NWgsX
ZSS4GmVJbFJMsXwpBaYiYUHFvixkWbsOOoFwHQ2WYzCiL1Cu9ZS/eHlLT7PWnioinOw0Ce8j5KHo
TPH3erTiPUwzCZV8vRZO5dTuYLqFbtcYF74XO7lhbf222jWpCY8u6O+VqNjKyLKIPQppxPU31Ri1
rskaMhJWFb2FPiE4sezuslL7Qqyeb6jtkAxYtbZUWHOXjt/tRcElYGKNhryhHEXcV2xFhZNMhGQN
wegMnszZaRpc1tXsFY9RZuFkU0PMWZ6CWMpn8oVMaRhS9mTeS3LF+MbUjCxjGkZRMybz7FRaq5KH
9z4CfSoFpmtiKSHyr7uF4hmuuwmZWhyREx0p+W7AHMjewC6B7pFiNC7HdR8pTAGVlD5HTInbj+VD
lWlou+aTs4IiwkyCZmWqBboFKX0eaTTBCw8eJz+5j+DYhJidIz2QnTIefTsiNxBF/RbztUspc90b
2iZQ2RlGLG6igSqDAEH0kxTSRXyYnpnTdxyti+Xr1CuF7t6vS1oZUnVNOVztTlIuQW8IeArJLa7l
6Y3AYT3mYziV6Bv0Jo9aqZ10sYT9KAWg8mCYQfGHAjCUjIIwMDZiQJK9NtKuRTQSD/DWQAj0uajY
eVJcB7kkVs1K6pU1oMxKWxJmUrnaqgBk7AAEFjYmgN70AuBdhszlaZ31YxA43WTc5mFxmALllrzr
FeXOtzQfLkxaadLHhh0q8qwipHkned0LsPg7X2T7p5UoHrRq2JPktZM7Zqgas5WcUKZ11gr3isfI
PGUMsaqfwXwPnCQK5wxxjiezv6uFjtzOFisG0OzjVM3RVxJHdSNF2zGG1E2H8EXhsEHQkqLHQcAm
9BFU04ghOt1g2HypFOQYdYgyWk9HeopeARk1Ud4sUpWC9lfJaLOreo5jCO6bWvNOSVneZ6a2u6x7
K7hB7ynbppDdkOey1iPkfkbwGKfdJ5Qw4hJFiLlScarRI+rlS1O2D1Ytv8bqPoYxX44y0EYLrl88
GpHdVBnYdaN/SoDStY3HpLvZaDFd94Hi3pTBEoo6ulbjHPwdpNcq6ebITestNunYafFwn1gTDUdK
krqS6mgiug4Wl7XOBFO+bapkckdQYys/Rp4eD9IGNT7UqTkOO0mOXeY94Hx3+oFyb1f7gKbk5CXK
WDsByfIigrC0wvsKgEJ0mNo+WTJnEyES40shWBkd3VkII9FphjKxzrk6wOq5FQbiOUm+8rhuBCsy
0oqRaYolasPni/3V7BHkkO98V6IYiFQO5iKX0V+ozdWwsovQFLex0iBwgehKX4GGAHigskZYV0/G
1eD6ZjdlqWoXQ8gYOdWFnaZevKkpKZtNkKxgSWe2FURvXvhQ1eDi+pFBM1AuGfCBGdKCHGvTDKg1
pQDNQclIGlX0qqxGZ1Dw4N7m1ohRlzJsV+auZqgIUVqc7KGJcrjvr4U1amQdkLsE7nffSruwzznd
os8KB7YVmavvQvjKUV6TNd9HLqD0x7a2LoPEudq34mtdVBt1kNj8dHPsiwhjeKfXKODmLFYlGHPA
YiXJml27FlPxKIJ+cJhH2oLa1lhRlOfCUl9M1ZaLtGWCx3kz7NAa6uSBK/6HIrtd4n+kqkLHvhQS
h9nUtSmgQDTQIZD393vZq59Ewfrw0nCrFz2XEZ7wGOuk0ILHdLnW78oVANwt5NTnrhofUoYX5GDm
bWTQamyMBNKk5RLlyk5Fk8syvqKIVo9mVvzQLn/qLfgbhi6t+iw45Urw7PnPtXxIMuDyYgwFPlKs
jVQMKAbIPVze20NXddGYr+vJWo1DotmKxdSglzTSWDRnKuPBMfz+KdB7mRKgGdkdZF6nMlDXVi1c
5jZZh30XbCE/JO7A85nImNuAy+x0nOxJTANtlJ5yKLduKWoruQREKqqEpjHGUYsAxBCa5mGorK9h
/rLJzDnUIN8FBR7msvDtsfSvgczlmhI5dLxeGiEXOXU+4+HWnoXqEoXiHTEh1UrADmHLwjSLPBni
sypNX+Jc2Eicc/sxilBTmsCnC9SqgiV9BhFtl3Z8yxr93PdQiw2qCDuhGJ4bwz82JIl3WQc+SgiQ
eQnXcZTU3SA2K9y4HZzvGViooubmNJC4mDXOcXGQm2ynzhQ4gStXIqQ8XaMdPufWcAFYfd9oExoj
NQeA1uAhYLo6IcxF+U3WOPDUSaCuMyDNxZ9XkrT79wbfsvRz4+sIjtMI6RqIRqjjc5BpZyIbxuYB
IZKmkTInnekzd7Ghp7d4EIKF0JWGEWJMzJzLp5kNKUwtCNFSQ11FZ8k3U0QASXNawEMxAL/KhPi4
EMMAUnPm6GWUJQaohjhCh6zIN4UG9jdT3KyXUbo18k1EcCaD/pVdnNOuGiu0iNBptihNdQ2ZVing
dxHl5jAhBC9rKQZxFn/iLj/3Uwp5wsw+NSm5MYJLEXLtMY3+2fOGG6ZJIPyM4Nzn9TWrYRQQxYsP
9rPqCUgGwy2Z8pvZ6q8qAkUuPzukNG2af8qJf5bRekoycYe5gQk/IqaYWcZN1+qc19sr6PlP5lCH
rpynKciAI3Hi1EcxzBSBeI7ImQDaMJg2fMsEn3RVWOkr133jfmEN9UqbrTpaEhDXIKHbmsbhKmfq
rhPmjPlis/gmlva0TqbrSmvzx8UB0swxTzEbOq61g59yiAohvMJ6NL39cpP1sAxB5pyYd3vrhQM1
tQxjSa9tKNKU+0qMrckJ51TAssoforj5qBvmKsvWXZaWfSWcwFKFo8c8m4QQnPX/8MksS+acnymV
4NqCWZBeWQ+6XKGTSKd3WH0SCNRgF1biix9R/em77NEzvU02FzREhN9EtjxwwUR4J0xrK9OOcuNf
oaiFm1G3CN4UtW04cHbLRCRkUkt7faS+4zc9F65d08KtindRyiQuzFETlkzdHFVBuS1m2kqTp1/q
SA7HXMNsIpitIEktvxYcM0eGU4TaGpH6M1dtTI9EQVzpE4iXnPmgtlYYN1e9zuUJUY921URfnUpB
TtOEz6GLLLuq+AMa7AJaMUg2lGEmN0wx9waXl5Xhze1ZbOyl/hXPp/W59LdcJHoF0lC9yG0VrTgd
X8leLrknGpO2FOojcNdmV8ip6Q7z14WecpVwVVhmyP5BCW8pcwmp9VCKySuwfea1MegOMYk+ai/+
UodpBTBnpw/8fVF1CkSBXBo/GYhNw7sRNuJdJGMD8XpeZIy3QgdSgrRfZYP7H24F4+EKo4hQ0CtF
ADCBeCucrkHeJOlogHX57DVdyOmZKRzgEQgU3r1WzfnWoNkqJUZh3b6lOmrSEHFEQon8KIdHYvNM
N/WQFAPIdgLoRVuDemrzVudz8gl7zDAFulvOdUx9kldpsO4kqgdVk6L40QZXrdCX+KIJGHnelCZ4
HVDWYrIbNI7xdi4rgh9EX94Pl8aofnk6FYGsHw+F5DNf7yhU6FH95JkF/DUqHGR1PUpE0qCZ8qhh
QP+rINu5ScNZG2fOKleYNFFzz9y0MmSSefhRutCAId/l9aGVOLiXzRMw0oRBSI6dF72Sy1eQEZM9
yiKnsojKYK/lt5GFtComCcoVvP5uUgc05lPB4RErJ0FByaNROAlLZtOmZd4JcGTsASOU07BWjIgq
RqKHL2EbXgSPWu+y18VDsEolce5cMzvpBxE5rPg1TcwfkEothZC4YueZFEj2HhVH+g8iQGTzIYlU
gPjzc1y1lexQOxPI+rwByJDhknquxBipdqkq9SMpqA1ZXoFgTfwMBfGUqfdBB49xDKz1skpD4KQr
qA9zoRImPvOcLET+yKfl8Rtz25yJTxccjXSu4woTKUq1iIiqa1Z9E9+nw3CKcqrzXc61XBqqpt2K
RNMk00RYbgrKqYi3GcUGW+NEsZrY4Ym0Ybsuxe2MYhyV7R5nLoLpmAqPoKfZKo9bGYksFN8SBbU8
UBjOCxVHVJM0FJ1Qzvqptmubfo6ajV59lSqMJBw7iaJEFaE8gBromWW8huTJ6TgwDmUvBatMyAFd
dSaowRCAupo1W8u7D+iYbgJv4qANKdZUcCsJWfi/lJ3pbuPKmmVfpV+AtzkGSaBRPyRqlixLHtLp
P4Sd6eQ8BRmcnr4WfYfGuYVqVAMHRubxkJZEMb5h77Ud8JnbfKBTmH2kfLAYpeYA0Sr+0BUgdytD
BBDZ5xBl/SFTGFJyb/5T6C/dcgE7MYM1zc9Ad0HtkiHt8cLizpibGVK/DbW7Kyymc3rKWGl2cInQ
VbbLhcf8AuJWdvreyYAD+8N4hZd58J7J2XjIZyyH0M83FFBtXnQbt1aUO0hGv6+x2S6HYEwtCJkN
vJdemhtdNbe2RRkBq/CPPnOnVfICfBO5ZlIgapgcpmGGeTJNG0bpztCLZmeaib8eQaYXestcTcOV
lfXIoGNeOh8cThiGl2WKG2bnrpnuxI780Ave1KPAv5L79RpO3jJHowqOeu8gQlLZJt7PPML2q6kz
nARJfHIMEixqdnz71GZA6qfDXuOeso7j2WD+wKqtiPp2Beg83AzJPRPjhwTRyhEbhPZ0oOE/+0NV
rnQmhmh3qBJH2pzWBhtvdto18vdFlRyqZi91syFleJvZ5GbVdXVgU/Ajsbub3g77aol9MVM0mF6C
7pu2A1oPpgIOZ3DiBIoTej+In9KAuAs7/0XM7t4o3I/e034hgklIFtTstUkF11gHYVAWJmnCKMqx
1pL+pjbTH3UOUTWZxnfXGbCl9dmht/JzVhj0NSWOZD9Hm9eL9iH0zT04zOdmiTCYkwe9yR+sKbmp
CgBUXiTn2cf5FeZy70s9OjWV+DRU/tZFNIuJl2/8XgdBB2M3c/GDhDpGVyNx3og+jIAfNA+abzc7
RrbpqZjx6WlEUNidwg3rZ9VpnChTRHdLbOaZq0TtpxmkrOlYX+FsNuiYQrDyzJmxAVnVfPz+EOmN
IsjuX3+XPmPNBj6I1lbeSTZLQJcW3ZfwxaNRwEt3be4h/ahNp3Z2VtxLmsDivrQaZx02bUzaFgBP
qR+//+7H4dWw4BNnyiuYLlrlOWQhOw9eya7O3egMC1ZxYkKrHvSdABiKUccyjl2WLbTp5Y+1E5nH
7z99f8gyjY0pZ/cm7ybz+P0hVATZNi2Ioi7OrL//v+9PzHFyZuY/bqKUOaGsvG0aWU+RspIzcs+G
bA7eeVmFOpyxCNA69pOMTGmN24PiOHJOus8/VHFqo7JOsQz/64Pj13DebHB6cdWUJw0Q5fcg+H//
ZSnUfm+3f1X1xHst7v7tr//xXBX893+W7/nX1/z1O/7jkvySVVv96f6fX7X7qh4+iq/237/oLz+Z
f/0fv13w0X385S+bbznBTX3J6f7Vqrz751Z++cr/6Sf/19f/TJRgLSvl/x6I8prIKCmTj7+qEr6/
6Z+qBOdvpi0cS5ist2DqGayQ/qFK8Ky/Cajjru27KAwc32L79A9VguX/DdUBeVzQT4TgjkyW1z9T
ucTf+GmWt2xpPNOEnPL/I0tgh/Vfdlz8+xbCBGHxawCM/LcduteLqgL5bey7ubmxF0TWn5XpBo9F
l1DKRinDEUXGY8N7fXZPaKczuzd2onDYUBQWvslpaSkHKH+AVh+qHkegOdKij3ApqlqCgspQzulu
fyxq7aWVyQbOwMtsEDPlKBX49Ee5lY9rQKdsgghaMca7y6wqUtid9fZJmC+zh6G1JUiTsRiOAKE2
bvyQUdvIH3U4voVujRHM5wCcovF9aB+TV8pw/IlgnRNAq65Zv6dt9DkuVJeCbgRR2z0xxdlrWyPw
hIU24TD9SfBosRINt1FLrAi5Yf20dz1/nWQmEHo9Qrlv4jgNS3GlQDWPbWVbe89VQeaEgtUYMVtY
7mDk2ZyPwk1iXNzzFPgTdo2y/OMWukOylbg20mdyBVg3mFTzkY5YTvosvUv9Nfd/Ww5VV9Jf0sR/
GQ0L7405dsd8iWzl5bsnYS+3kQXmgZEsD8ZZFVqK3MAZi40s6girM2Mxu8OdXMXsYUy9nHTOk5gM
oSVmfvTBybtYrmVpv6XaEG3nNNl1MymSWcLvj1JXbCSX/QvkxLeKUaad409z2z+Un/W5TsQpb3jY
34R1kzET7Lbk0VStxNZVVqfeAXhpcIRvSb3eW1OUXAu9+10PvdrFYwp9MAn918mejNeJc7kGZGo2
HBz00STmDiHT1Dkq0JoIY++lOORcXNr+sAWja1/7SYYHIAO4ERYOceY/TotSWWlUivNig6/LFxID
OvJTx3ZN68KvYkenPhlNY934CDhGcP5y1Pg+1KLVAn+eei4a412FzGW/I1SL1nwFyR+jxCZiPWGK
dBjFPnF5+b1cZ8u0zETS/MsZ/GeyZnZDVP2ePe0zBk6zHcxs2OjhREluc3QuoXMA4cplkO+VZ7lI
jk2jrLZLurPHnC2ZWycoeFiIILJ7xSqO5Nsea3MBIxZhz1ofbFYdU3zKJDV6L3NjXYniqZ7TdlsZ
0+c4kqf5za/zVX9mVQJCdnmrOaM9BKWJC/Ab7fb9QRajIvKYrtZcopk1FqQcPIsTbqG1d8sHm+Ua
KEFn/534O+Y/AZb/tPXiHErWOZ2/9Ke/Ms/bRV0GGkWWHWUvit9CjvTiqAU44fM/zIPA3i+XbNKy
0KsYP9hx9Tt3ix+y0Jk5EJqkmnYzojVBccHuYAid1Xfs9feHkOATsCzD7v9yzVgOzhaWkSKsAldj
k5rGGhsSpm97n1QJa3liSEG6pIWEIEwChxzxuLP32KQLt/rvh2URVcwxGf0SkNSeKr29SSWy3ZyK
B0+kjLUy56EhLmQnsBZrdfroNjJDkYwtZIAt2UXRcPxGk5k2BRTw7kNX+dsu0hcLvLrGqd+sa6Qn
q77GzjcNBZ4xYISy1aq9qwhqEK3drPslYYauwdpK4BgNHckqEZGxdlW8//vvmThPHNHDtq/QAZc6
ygur6iEXjtomHuIPL24ZrvJFhks0uCyyaT8AH5x/M7cZj+bygeymlQd7ZsBSOyjWQxBmy4XqYQFG
rCOXpxZHcValxYF1ybod3Wn/jftrNIM6Hd3KSqkaHJ+Mdq6GfEwrP4bCKrZAih+jAXSl4lawlmX7
ObFX3dYA3IJWmQ7XUnMjEccGkcGr1CSZS3QMYHnTTKd77nlnQUopUyBt3nUHWL/ykb0BLiJawDx3
55OB74aLd+uNElZAHT3LeCx3OSRw2vjB5Y7AtGOYDCIPbKYTLSNwJ/ttglTdCAEyn+Ss6tS1eRI0
i/16yg7fB9Eo7QtrEaxDUTmcsS88lVkY7uD/35AZyQcGI9Vd+mBTDClfJ1lx32ran99/i2KwGa6V
zIHV/RhK07iYRms/0GfJdZOT0kYWu7FX1PbrEsLLPQsFib2+jqln4fcbjfnV9fGxkJAHMu882HYC
r6KbP0ywiLHMlrXHEjI8SFoRogKQvAj86yBAJ70ez2VBTo6ZdRcVJ9aWxEO1NDE1o0MLy5EIjQgA
/5BiCMVaAySx3nkwt1dZ1nHVjWEUlLY2bPVcI3aZzdJ6rqAwcOGTTtRi7mXnHD1G8acdkgtVNXa+
nWQNZHlUj3KePW75TcJlN02gHcb8Uo3RZx2m3pomC0Sy4R0cp3KPpq+Jo6DEBR3o7Vw5VAFJLz/a
ztbPTlg5aCBK61x1bHYZsGQB4qMk0CrN3oR5yDow6lrIIekrSWcsXq12DAYnVMC48yYgtMAj9Sb+
IVhxnyOldczoQjJ96kHsx8kzj13VeauR4ewTu1E7zNsr+r5r7FfVQbm62GUdKhUyr5jaGRhMivx3
aXGKdD6vaZN5pyGx1cFgfJYMhr4fqMi4TyiI557h7POFr2qUUX7R+VkQXfkET2G5NMs7bkosXZLs
kcbhkXT2/qm0SrGr2uiutLCje+umB+GX5QWnCOGWenrPlZ5soUM+R5F10DTrNeyyELmYOTC6zOqL
xI/Qp9lTb9HluHYPD2VWgTEa3ZE45e5DToSIDdoxnlssNAQP7VKyRElJyhVD4Sbc6jI9wTrFytXX
YrwPVktEm/ZIepR/swfEGGzD5Kk9+RYuM8W2kGG/1e6ZfCxAV0kZZ/j7weueK08Vm75gJeBN+Yem
/DudPjnReGyV0zfnyHOnc1mflb/0nk5oHpU7XtyuJ9FP+va2iuzr7LbDNsmuarSig2f3mAR7vmgW
1GV1OPxUsxc9Gl25K83G3zgwZUsCE8qwt554iVjpiDPVaXfXpnreCkN7YxhVkHFTFi9FZCO2THcR
moBzOGRE0I3tfNLlE5IVjSjrIX+ww1gPpgKXjNnaT44OPIPBtnaN9QmXG8k6K+99KqPokSJCRzUQ
jnvFPpEVMxGLWI5Wteaql95mAqaWSZDRJupFeZnDPXMwWVo2QAx4t01e1bwUxtusDEnUHi8Ptp0i
lu7FqBxaU2/i5TBJZghyKxX71JmfOjIKzl0GB7/TK/NHYu48S4mT382EXLqjc6675KT5Joev6opz
ms6XsOy1Y92aDF9jnynsnAEfxZW0Ili33jHRss4szpw9KYhnfQG/W05nvTRcX6CenGkTi+hD0oyQ
7DaUG1/Wzj6Nqm7VWkO5G8j0ZjZbeLexl1c/nW797EtI2ua4QRupLpmrRcd4m0otP9UpPBKzTt0X
aZnv3PpWoLK7l2TstlZE213EXHFUYRjPRpzdRZzkZ7cpfqWQmteWVqP7SJXzlm2dLHo3M1RFMSXi
Zmr1GFWB3QUGJ+R1Utbdn8jY5obvbgjBXJaesdg6SHdJRArlTmtd9pnob4/R6DDftzu5Z7ibkQsH
BR0zj/HEpA8SQdmGt7HClNzChNYjt37RzZFfDCbwb4fYqaSvvRc5u2JV4HofXflC4BZc7nHkrt7M
9U9A+JhhDS06ocqDdod2Mgh7UkAL2R+jCUiEqEpnW7YNygyiEIz4ExLx1WH2lyz8W7tCARpOdR4Y
Cctf5QmYxnnNAqCj0UmFeo2LTD+EFnHjjlNX+2xmCsHdjtsUnJBQb2d4M18tG1wA4i7FEztAq8so
iHvB1cHzqmnMYMuCIjmUP6bQkEjRIlo5pfWLd8s6OMUEEqRjvZ/G4kRUQRZERZnT4LneW1yEqLlZ
IE5Tj2bOA+vNamGV+kW+y9xmfKj89IOfEp5gczO6dSvno/cj0OFx324Sf4h29H2bORyNt26RBs7R
PRojuPEE7zEYi4l61/X2YBg872lkb+rOnR7zskSOUrYRK/i4gAqPTTGHlblz8u4PEXPxU5aNNqSJ
AWUg+uzCojjUQ3jzvP2J6LEunkFme4HogEoN0MyQhI899H0SuBzeOUCCiBo9CADqjOqiVPkb0Hhy
D7Zs3nKhMWXvNNLlosHee9MSUtRqF1ObzinHJ5mX6uqmTLsJuJyCsuLKRwHaBEhXtokutAvV1zXK
YjojBGQr6bUHDgmWtYpZYek4n/EwG9s2Fbj2/ZqdRNS6u6Rf+OesES+EfdwS1T0PPkNtUGveZuxr
ny44OtcN2wCMfRU/GaqcZP7Yzvxkt7H+OCF5NA177gCBRIpME4ZWBPX9LtMR2Esc9+si7Xz0EyX2
/DANj6XlAkyICqbIVBiBCKOHsfDUQ/iTEcSA0KGV+4IhBmwA9AFoMqxDN7m3pNW6/TiyjYl6Uspc
seQ49Fl+NvPL7CCR4WQyN62q4kMYu2+TFSMec/OXMtSvGOa4FuPiHM8NYr8m29kzjHKfVy2tUx4b
G46gGkrS7jK8ji5j1SPpP0Tx9rzVB478ocjO/mzHJ5XNPMmhi2AlUzfN5cIEg5+UDK6tuvuald2c
ejPjty/Fh4wydDA2yHa37PSjhv5mNXiDfzD6JcUxBNvQCnXLxvqnEZswjeokoupDCGRUS0ZvCoek
R2qzL1AupOQJ7CcyxAKv7sc99Ntk1UwFxNfe29QV8ZeGACpVz96vbvKrk0Pew1qV5il0FlFIkw1n
NxyubAbwlM9Iw/JUXXoiCLTi7lgqfkIZmlzQLzzqGibguq/umoSI5LGOZL0I42ckOxWlJA5u2z1X
scD37QCFXmQEBWTZqbPtk+b+1qtuOplZxMw5bXgtcXbq1dOgWovgHj4VMtZUIo8OyJmTg2fiJW7M
6NRGmiDe0gqfbYBJsetXm3Gu3zsyB4vUeCRJKkbttWKK0xDjbD60PTEpRiXLB7PSUwhakkg4J5OB
t5y4bkhiZDEW477D8rwmOu02ui1X75Dq+8iDbmsTKhMLF0WMxANT2uapr7wO7pcVGJVBgei1z5M/
Eb7UwXsQORnC+qJ6MnUn2ZQsNLadle9bF8ZI56TvHNWsBY1yOgrSuvU4Uoe4tYOULvBg2OIliku1
g6Ov4SYvCxTDmnkUL7mGRaWicmlyrOu+xUSYiPG1n8WvQuaUNTnvJ5Pne8sRsKo/hywab+PsQMzp
+9/G2D/HlbJ3aebsraFxNgSJfaEA/HLy0dwRdvvLEZmE59dtmdiKC80w2CdBdlojhflq2bjDff/F
9MuPbIDkNvts0EeDIFZPHc1ZNJeuxBdtFy15GkZZg5JX9Qdu7CeeiTe7LYYDIXaUgvGtnAFecfww
Ssjf4u6B8MDpRxjNzoH3HMSGxi7urNkOfhVNB81Nz32vXkkEQloFKvngxNXV4S1+0rRFiiNB8s1I
tG4VkryWoKrIabtffAhmSCNZU7tPMSnrBLlutQFsmutKrvh+QLsDA3CkXLomSWsGdj8l24ixkyCQ
IrN5RieUzrgw5E/hImWIMzvaxBbSQjed76WWPLE699YTAcI79Ta1aU/7Dl9ZGjBWNUZCDNrAO5b1
Vte27D2HbZTBq4m6mrtbl8wkElX72AR3UTBcITcV2FjJWD/gZcKiLhj49cZHMxfV5tF0xx/9AF7D
HSuOQsV6Ts06q5hhelCDZz9y63ce80Kw62BsHwhV31A6eyehg3Y2NY+KjM1zI+vkpxn3Bxqq/B2d
wcZ2NQP5dhNfCHFJqNRb4Cwjqt25ASElJZOYdlTt1dCZv3g8rEDE4W9w/izspMDvICcmqVqRHvq0
u5XebD22mmWtG08rgtFi7KH7rdrPKQ9asHcN2HG3lDVGvJdccqD2WVrZSLTrryKi6zeiJjDsljwK
BqyPdqQGAjpkx+lvDZxFiXMBx01CyMTmo0PkkhNhKJvokpcodyYOdOyzUNSAXAmzwMEPWAsOcXVC
SbNrLVXAb+55/xMaqpT9lAyoB5oOuS1IvN53nqtmDoPiCGlkFE1875cPsSDV1O0KlMpcoHR9IqpZ
iY4dwZ8+Z2NrXH0tcNWxTcG/gtCcVhGrrn6KLuYihZ4AsXWC9WVbWUCtMt6kwi/WUtbuutK4wqo6
+dR64B5+88NQ9kODFGskXlJGaidDhBmjLK8SZQ3hzdyxfHhBeW+98Cz32JvV1THrn2No77ORWXeB
QY9zkDoHJWDpWReHjS6jjE/AVZydL9LxH2sPKpg5WCs8AkyfI9H+sRM0alUVI/Nh75VT8UBDNq/s
MteZ6ezUoE6MreXK40pEvQITI4lfomG6lHnzEuc2WXSJ9lLmPYDBRpFJQ4zMao4JRBvUT2uyFvbe
xSWOiSEW8T65JZxt75ODM6bFD9RS4Kfq6ofDbESj3nAGdLIYklQJl8oY+a66mn+ayWMcUynU+RvX
5LtNFBrzRyva1qL92cVw7UwjfPXD9Fc2ZvYu0/RTPRGIxBm/JvhuhY9gpbUZRbY5oV1MjTtBYceC
GcVKiBG7YO4yMeJptWPGK9rdNYBcOoPlnhi+vUaTYK0XlzUTAuhcsjB39lT7q8hLX2y0B2YOEJGB
9hImq82BzRMZGNq4US2hSRUzy0ry8ull+lMxH1xltiDiurcAYfNgu2L+k2sEdEUztAzOSQOTRn0W
3sbIHF4Yu1Z7t4U3w/zyU3njpwtspS4ZH2Q1t9ppwlZWaNg8WIgbETGaXeuvG6bJcmy+RBK+z6Kd
AzmSZ1blDyr1XOw49omawQS7QLLa3rCdk2kX8Fvm7KwiExbTVC5aDPexypjS9NJm39ANe29gjz1X
7XuYeTfXyJbgULp3w29PE+sQGCF72z82Qw+IiTELzTQ4q5QFYZucZF3/ilwKOcITt6yxy4vhnvxh
/tTzQguYpmARSRGSDslnZA/tIfNQsBTWY6pPxsFooBk1SRrYinuU51pnwacsYUSE3FfWOqvbr7Bx
husME7Iwol+DafdvVCpICN3y4iTubgiHV5eam2VlFDPwprKrLJ5aWY/OaqhV856xL14pzc2u3cTI
odFmb+vx2IBRAfVymHjjBOLK7q0+MGt5ABNiAgWDVjREngXmwnyIcOCcS/Yd5Hq8eqSkiv7gsiF+
1y2klYX2R0tNVLszVxw20OjgoOxFdEnGNFlk3KjGcDuX8K4ml62406uX2B9RJdbtI0ZdhjZmfu4s
zTuaeb/kWVKZ5R0XAuuN5tmhpB0NjZOjpJut+B67rxCttUjWE3SkOyLqftCSgewSNX3r2GtgU2eC
OjRQxGOIgKNg5LWialR7LZvtlV90F89yzn5Z4xBAQKYetTn0A1Mbmp3hMoVBBkNqlY9xQ8QN2WU0
niNku7Ke7mLs2AyYOF7oPYOytW9igLnDzlafSSckwQohVA5JIx7IgzQ1JuxNpT1aFdFu3HhNlGVK
Vdd5yO+z3tVk5GTZOn0oJIr+JcohiIUXn9o0vuKjI0m1n98RZn4qE7yNHGmS6GM+ud0YpCPt0JOC
A2w/o8HIt318QbK8HOr9tHUjp1q37VATSUmCXxNacuuL2EXSTbJIHuVn1FnloaQ+ALfsb21UwBN5
gXkbIcye04OFeHjdlZLLvezBgoR/wmT+M2W2fXN01jl+Ot5w4OIBzDgUlqmVLSYiUhLuAfqMLcOR
GkLw9xEx5dqZo7fYiZi6wyZsxpsxec2mNc0PISPnVCTaY5m1h26s0mOuG11gE5aM0sV68M36kyui
QH3Vh3V9sTVMGJ5uZJfSp6JgsYQUeO5ehn6xfam5O1t5fRg6H7O0p+EmbeagqORr6nd3gaxi7TUs
5Qpo3WyCqNBF/lHmOBqZzL9OFVi8cW4MXMuTue2JvT67dQdg0n1pG91YZWHVbYRetXuZmCdLT3ec
dSVCCP/TJ8P0LdffqxivgMU8YD816K4bYNr7GY0Vt6Y23DcHJQbaHFQHmfvDaopnl5nzJvTb8ccw
kLiHujkJE0hW5vtQhYjp5vjF6BukfIaGy8x1222CLOLdkN5GjEVxdYtoz1pyxQuBe1ii1E7eesrK
C6q29aQxg51FfmIGv5CK5XkucOAYVHjEQq4KYkU3jcWWcCCuLzXMu8Y9kv7QeE7DkPOoLo9RKI5T
3EAE9/Fl1EgnG5t/CdeyQH5YfZWODdBJ/B5qNI5Fjbi2yrSKESmlf1PAquEZI/3KQqyRjPB6C3ZJ
e1XBXHRGtdb7GS1QWGtsb9S9M/X3iV8O7RqcZdsdfpMUTxRqoU83gauqb7lvYcDZ2hJpkyMWL702
ANvBQeVNJz021W0yK0ZVxEqh9NzK7CBYve5tvKmM1OdADOYuYveG4LKYDk5bb+u0L44Ao374MvVW
tvnatijSutF97ufqxezUk0hd7OktZmdBFPFQHKJezx7rXsseU8pCJML+U1T3Olw95nKx6B8cbquV
JbQruy9RXwrEROe+45DV3eTgxjjIJpNWGj1C+VZiLK8Nbt64SB8x9TxSajcBkekHT4uMBy3Ts11S
c1YVySsmJPNcMDWRTqg/8h6mAF5A/Bw069auqS5wx1tiXBr6CVGeJDIRM0Mw6MzKnfrBw/4zzHTd
HKxTPR5E3tx6S6cutJs39Ssp9B4Uv3h3fIecFL2Y1rrKnybT4XlLoMHRp4MP6L1AMYb0KkYUgA8C
9KxkZFPcTj7dz1wA7ExR8DuTeZNGgksRC4LfwyKwi37nabw87V6EPsl/I/BGVgyFJAhyILfRlXl9
9DLN2Cjs30nqx5iZWPunTZDXrEea2H6JfLStNebPIrNOqUvppUPLWwxuTYq+kUqOxFM333UGt7rY
WZoOP5OXaVtwW7913XJvT+J5p4/NZfZNiJcTlsWZLQDrA2p4Lsy4+0xrwwjcuISuhS5zNrhDV0Y7
PAz+Z19HLDLn6VlUXCiRNQyrnqbSzsyvfKKMzWbWk7EmXp30j0qtL6wL5xpcwmbM0RZ6RJfxYBjq
ge2niU3HFfJF9+ZGLmGSiDhmJrR+88p8rTh2Vvfq1kZ/HB3nmtCVsmsprKtfQEocwt+Za2I1KB3t
0GiuFYxD9oFzE3+uczcM7qPtEL54s3cfQwj7U6Sb59obD6YYbDpjJICGrH7NKqV1mIml70n9IT6v
29VYS4eQcrf1Fz2yGj96QwRGX+PncD9GF0tkm3/4xrQfvcYHskXyjlvpI5kWuIlUMtcrVxnW2rKA
GZJP/NAX8KHNdmbbcPX08MYzuIXc9ejEZrPDS7zvVRjIAU1pGKFw5vrFhjx1jwgF2Vw53kRRXa8x
cZqsw8hQmK2HaarcneupLy37gYmECbBXb6WwHuZsTDZqidF2kWP31o3Z7xuQ+DZ0aS5ba+ONiRYQ
Y8q/6jyWWJvexlkOcMpRW3Y5BD/MK8XOK/VoXTgjqQ31QzrOvzUSMFb6NPzmATkQJZQGW/he6eXd
v81zNLyw8No6wqsvonMeHFaIU+b0a8+moSUH8p4Vrsews9osqz0YAjA6zKyB7w9VspFQCBxiDbv4
biTRxWtA0xsWkciYgY9djBKmSJHKJn5+UMmikSbYvUfxmCheoJmahE0r0ZY9A+y4bI4s10hPDaFL
CrIHvBwZIt5tGv9RrNKCu2uFK9EQMJgX8WjqIhjtGolEEwo6ivjm2lfxGys/sUmS9yrzNWQ27jUP
nVtjmGdNt+6qySgy7fziRMgYDJNZkCqiZ3/8Rd5esq4nE10GPmoDisda6H0XwIohxNfg/VZyHGnT
WnVW/ZbFk3NatE3UrrC4VDv0IP8X4uUkt4orYid1XYF0VnUQuwNJwV5OXxOLMHDdgejVGM0kiuct
QxMvoNsD9x9Pb63XXSqsFaemAKAXdSi0AaNGCXJUg7bLHkckKDmwNtG1W5VIcKeG/aAKn70B+6f1
mPoV4OH2XcU0T7EPYzlnuRKC1g/RJZFUspUekPVh9FcQ6j6WzybDeLGle200/0TjtWG0R3bea8pv
LhDL1oKJxLCw3hHnxMNt7NpXndXmHGvPVQefPK/NZ32PTpiTXF4Mi1UFQcflAfv1Om3F3Seh5DnM
wdnHWRogfkq3TRNv8fP0QI4rUOxRz3ygj5jMdoYG95Ff0J3qy6xYBCwlsOl+7/KSgNZ8uvYiZikW
fRCMkqytSeH3JONNOR7ZrT2xxxRJkW/rG3AtGE11Ade7dQjGylJ/U9tImloCZJfEj+Vl0+2NMSTa
hqHK/JhF6uKSRb0N0d0HpvnkIPvYMBNvgiosL2HcxuyLTAx+lF2FAeERqUbZI5Aasuqqu5nPkTLR
euTz2QzHU8ZrspjKt17EBNsi/HiYWDs7NsOY1hurQ+9VB2bfATCSDVCiemsDCFxbJH+3+NMW1bfm
ZZDw/LneRD/DjMThMM82Vmpr1ESdD2LmmMdKcMqdotK7xJM/0l3F4W55164JDUESNOrlJk3Da1c6
H3rLy+AkIJ+XpmFqGGZLZ1uRz7zCuiAOEg61VA/COMdSLw44HD9Gg+gv+vV8k9mZPJnwJlXKZNcL
8y97mtOtrY+/YzTiPa2alfaEPUT0yBZuxRsQwxqR1L4yp3CTGvk+ZQnTV1KtuwrgspuH2B8sMoaF
juoIi2jZu3fdJiiaiiuIFY6wHsxdoHtGgiK9uyJmTA4k4FJ8e1PQyWtpMRfjnf9kWsvoJi73Vted
lOXt2pylQj/GvE/M2g6qMkeGXPGbuQhkj4z3ntKwbXaieVFzOQX65ELAi1MGve1Fb6cXv3BeUpNx
4ZR2OwQFQe8yNMoJEFq17odfmfG+/+wm8TaxfYBJjHxnSIw7UAIIMhNzET8Rnyj9cTcRYblRVUOO
xHrUluVtOVoBIdDzqqEbcavipR05ZNMLvNPGM9jVRa2+V/58yBOxKVkvU2mVs/ORpSP8XA6JY8rG
axPjWmX8VV4KSD50GohbrLx8y/D112X6u3SKoxwi92QJtk4+ReDIcdUyB93QE2M26afXqbm0curf
ndiBE5/pyCwP1GI+fybSfnSqS6NnZ6KO6AX8p9KvbpYyW3xUAA0lDwBmBAFAkUXziTmaJtn19pXi
cqLskitrqqsPqQG+rVD9O9y9Dlri4837k3qpfdJ/lfSnga405+DUCDdFYcZYxvL/ZO88lhxHtmz7
Lz3HNTg0Bj2h1iEzUkxgkQpaOaTj63sBWe9GZlbdKns9biszFhlJRpAg4OKcvdfuGATQcqXGtAsj
W16iOmUpI77HI45JGp/PQg8oHzjuh87q9nHuiHuhdeKe6hwA/pDCsElbmNbetA5oye2pr8vtOGDT
GHv7gx5j7qN9q4dsuaOCSWqwP+YiHsi9fRj9W9wWxnvmCT534oy41rF62lNHTcXDOU22OiLHctha
LfnAutqnZMauq5RarGg6dks+Axm6M4IEEvOl7T8FtAzPky6zvRq7B86ifN+38cYFjJtpksUpdqWk
pdHUVETkTGTXypYsBPZ3q1TG7wm3EFqL1XvM71rqxLsCv13BNLONaOetQ6fdxiq58hXUTyij7lWg
anyUGB3z7FE53rUnLrV14UE5vlynNqyFNh2LrVOzJDaIObAViti2yhQNfHMTVAiu8gBqiSu/NElG
d1qtWYafbJiaDAzY/NWkPfQjSSNh5dPsjlJ8DObOnv1NlpPF4KDmnQGMyj259iywIJw0Qe0yp26y
mi4PSyGABsF0nXLkmjr4Kq68mhNbZ9xT9kG5+XQkyprFqkFEMgdcrXoEh8QsE+DFhH+acNtlmh9D
+6W8axnFe3hbODf94A41SonfLlIHqgaNJEE4qouDM2f+pQ71DIeY7qRIjqJE++K3d3rDNWFORYed
16a1FuQ7lFef84iIjNQgmkDmPeMyh9uUlJsMNuoY9LVmU0Wk27hR4t7Iv9p5E9b3FD3VRnkVBZaI
S1D51rWABVG6vr0Je4eRwNauTZ1/CxIgxeykR/2jjCa6czAvpHy0O9WfpSvbo0ZSuCx71vf55KwZ
27axSYZO6HvWIUMYA0itT0gdL+EebWwCw3onsW9R2yNipI7GlMoGrkCWx2m3ykZOy7zNtrSA2I21
rFwm+mZqTB5JD2ff1QTvjOZVzP7gRQ+cZapaTXHjbpqYDmhksVhRlQ242a3RTsyavyKOj7GVdYSJ
iG+TwnMcmrNUeY46U9SpauUMR61q7WMuoxv6NmeHgBvKqNTlc+Yb2Q4OqwFDjvNlaaj1CAjDMUhP
ej1u0j6omUHaeJdldXS0Me3XVgU1tsNjSc5OTKL0ixU/uUJMdOSDR7PLatLR3ZrmL0CRoMGz4oHr
GS2Dmjx8nxMzwZ01ISHzvfTkmEa/p95N+paMr5SeKa601XMzm1571Qpgbg3yieEOz3qzDwIK4Kum
HfSTJLF6ioLwuLydAAQSWzvEcWnyNEh8zfRwrE3uKkxmi/p7muXrWEkfKXZD8JnhrpohsVT2gb7p
eyA3a6Jg6KbSySB/yO4euqACXc8iQCUoO2qvXOv+fGnmfKuOiuK1I3xK4jPhOCwMe+dp9Z2FIGCH
HedLRX7yMHBxOARJr7MI85Cvmnrr+1/7Bk49VA7gGA4h9DGFyQbURMqJ2OT5Y8c8DAJ2FpWWs+5W
c4tXctuNbeBFgJ57GDx4opNtGKiPsxKDNo37TJ6zh+oQNedayNDau3Z56KI83zaT9klQgaC9Ujy0
IrA3Q1e4Wy7bKzp0EMKR8amYfP1Ev4ibeiiPcU2DOCqbjRWyhvGNCfOqhROntL2NYzymeuVtEzwp
Ho3DHzd1Gp244MY92X7qNKTxB6dA8ir0m9Om50FR1+7C8ZTEYjfaZJO7aE5CfoSrcLyTXvRucl9N
LyRiZI6ny3xrb9o4mSrLPqbC+B5qvc80q5D8+YEAskeeAprlhBpYbW1rJE4zu4GFZABTCvkgrlsb
2XYrhhfTEMSDMcj5bl+QKk/iWpAG3gkTx8YoXA33pxBralKzljZSzucMoxsSxgL+veKUwJQ+ro22
emWL+94bBdEPOUQkgTnc0jsFVpEuPyAva1e39SPS6WEb5+6jz3bAZkeSD+0+D72AcHeqmkoRUFE1
NXInrj7wD+IJ2urLBIMG5ov2wWnIXOtw0K/67HVRDrusPn5onRVF1L2V+A9sHFg8wdpJZ3NAO6X7
0uruNN8PiaeC0hLeUGsXiDLbmhiG8i4MpxhhXjGuaTRbp6LASs33hux0p9tcCR1TNO0tsdF8SpmV
bcudNLOn5aoSAdUQvPzNttIjfEjBvcnv3i6n5aJ6Xm4mWdLZD+7CERtEqz2AWqErML/zsqpzcJXq
BVBYv2PR8X5wAfMx9YQ7ZUNP0MC8i6DT90OTi1MXoLtT+oVhG2Hy/G5liXqlns8UPdCTs6UIr9IT
auOjM8yzg/oYCRL+tDrkV9hYXpbIwiXedQjqO3tiu1KXwYfC1K6Bk8QHkzHJ6fPHDH/CToRTw5gc
aXy+PvzmFwPznMTrpxA4oxrNd8Ag11ZiaIe2ns/uBFLMTKZfcmnbCEalAedId2j+DGQPtnYY7OvJ
QnlpQi9jPUVhbsQZ100rP2g3MPjmuHfZjV8pkDPvgwAIHSb05QKE596tNGOgk6lRrI5Dax328yBn
pE+d6LZwO7ImvXXC7taNGhGGxeFjn9JQ9YGKIP/YuYh9Vn7VcLlZJdorF6zMPyLEfgOI+bpJDjP6
T6pyAt/L7D76CScY+kPHxnyUKNSTb5NtBZvEJkC0cGgmqcgmRaLn/AXya2HSqwxKKHTNlPPqU8bb
/2TN+gtaKC/605uxTOHZBv5ytiKG/RvOL4t6BT2jmdH7yKdd25I7oiWRHKX61ajqJ3YkmyiQ4DhR
X1EKIopNtGaxaYQ3oVsmjK4sn1IurYsbp8VlVkJTan6sojS9OVTKir7ZJJaKqD5BZBgir9i4Bomt
FstJiNKUxePYPLUYbTcYC5pLYLmIKFs6nSJu5br1EnXyChZOA3ijWFjpY9sa4A+mWxUE8Xc695/1
XvcOwqgIXMyRGjHldFzw9GP1fE4f0zrrnbJ3WAJC6B+x/oBln9F96O1jltI1sEvW9pbN+ieEFv8c
WtJbDYkgOjHTPhIDaZv1sZyrKEOt3YyRZmEejTHiJz1+P/ksLZ2s2CIdwaEShcfE8fpjZ7XHQK+c
OyuuPhgS0lAYaeU5NtnYqKB41CrpnShDYCuQvbgVHud5JQmYNWasTm/OM+bkmXf63F8sxuDiJ1r4
QhElC+mZs+sm7MhOboPrUoVp6EoguTX3WRYgaCsT76jbIHuA2vl7g6F0S+EH2zG2ll2p6R8ye8of
Ndt7tOpsupYUozdtBau1jqsevG5CwijCYRYb8nMaFOF5RO2LR6IgO83ItAuVw69MFYJoX94mSDGM
ryL3zlZg7mN3GC9uwSBYqna8ohTU1rll30HlLz+PURquvAdmieIVoUGMgzs60LW0IVPhlPCM6iUO
xvSi0aVE1WZx3uN+jqyJiZ7SYpkbxrMBFIelY/IR28mBSARvi6qtRSFoTe9zH+c5KQPfzcqACpZz
MuFHUeinU/niu+0nkYmB2ielsEFl+tVyZH60gvy+mx8lTj9Q7JjvFpxQV9Nos51XldBGPVixnC/u
REWQbr8+dhjyQtcg2ml++vIaqMRUjFQR/Xii7mruxumVOgQOVQnkZ+nJarGkdnjZVhPh5fRN4o6u
jm0eI9sfH5tRAiUTyNzGhpKP92Il6AcKGtGR51rrMnQnNLPZU6nK+lr6jr7R00TnqqSWOrGSQgWC
v5ZrsnhqhjPaofxez93wUDnkECaeuvj+4K8y2Fh61DrYqGu5MzT5rdZAu/luwwxQUsWQ6UCCSSmt
R9abqKqDu6zm1O+6AN1vZFi7sAywQ3Fg79oBdIc/pN5VnzlfeWuRYEWx8BH9ebnKQfEeA4vcri7A
tddDsxBVAvzK/l6HPZwslDS2aMNtg+t8izLThjSn77IA40vqtXNkBwpf10moBSr3sxeW8uAZvUU0
Y/fUaGF1HXuHPqYYd3FlDru2ktgWO/L6plJmG46Z3AXWRCuXQg5oKTQ0RF4Go4MXnHVxVJi3xNGH
k1mW2wzg3Dkx5VJjatkj5sAPyshat+MwnF1yIzY0p+UOwWi8d53pMyVeQhj1JNvrqjx4mRdv7JCy
zN8Pzn+iwGIAtR3LgjprWzq22N8milQKI3AavTygKFiz9CW4SBTJSTfy5GIPRsAGJf0mOY9xzGRI
BrwY7vwEfs+39fhi9NqdqNkoFQUmEnot36km/sNbNGYn7M+g2uUt+o6Fi9fyzD8RjD3pUORDA3UA
+GVumxCjxuDRwEPrZZz1DFRPl+fJt4Ch3EpzOHaZwerUNrX7Phk2Qn/ICkrvEeVDgHteu+/l6F4d
xGozGBwqmykodNOvomZYrRoW9JQ6S+MfZkGBdfi3TwFr1/OBoVq6b/r2TCr/aUauNKT0uhpLZGNF
fbVC+x4D3sph87GxhV1cm/xUlf0lZAykhlXPJDSLjiaCPEafAX179c6Scbzxx1faSajmyppgwSHH
E/b3p4Rl/sU7taCi+IZwTf9PxxsbohaUgUQJD5NxbdQhZsNKd4gEGDZFWOOQaYYvYygf6taTH1rn
C0gkclWdRu7bAmOHF+Rnh7jqzRj02r7M/fdF7Z4JVRkvHiLurUyZ6m1Z+yywDWM1BuB1nKKyTyB9
EDbSAF1V8Pj2/SANYgrzvcGe4n3gjN/66U5T3vhQVSEaaNI0w9h3cMsi9ddJu4xSF2EElf2YahK8
CDp5y6H5P0P+s6q+/fd/vX6dyShx08r4S/urt96bEbX/2ZD//rWJQFVTg/6Ll/1hyRfC+RcLUhuy
queb2OyB2v5hyReG9a/ZCT/79Fk8/r+MAP9fum5gYxWe4QhuGZv+cONb9r9sy8aGbQrMO6xwxf+P
G1/8mhIAi4WrUvjC0lExYjL7fRCcyGbqtKZzHlL0zptCpurYtOERh+mwDjtANjmkd8szqPr5IoVR
UQI7BjC/BEs1lVfvfOkfEhxmVy1Lv/90JP9q/fzr9bi8O59ABFfXfcvhAP22fA7t0crcqEV7hGe4
nkrcVz66AiQv9jHOxENpBY+2KB1SqUHMorqG0u0InJFhQ0Jy7sXbNERSE0xApVnSXYIJJCTV+2hl
iiG664J4l9PJLyeg2mYZfP6Ht/8r6OCPt2/iZ/Cw1jh8/78OfBLL8iBLYT0A4Kk+yqlM4Ocickjd
ipLfZGGGFpF/H0FhNoeP9K7b+xaSDQ3N6GIiiryAEDwx1BQ3F9Gup6XoZlvxzke8FpeatylyKpCx
Uctj3zePhms0Z3rLNEXzZGNWunuhWPTwD59pPuRvU9L8mVz8xIIxkhHdFL9/JsOMw8JPMvOBE73Y
y4bkLQJhwp0+hMfOoDTqQu3FLjGIXUUJ5BAwWJ9sEanLaAU0c736nYdn8Ozm5s5PanGzvGcjjlE6
J6n1yLIEmXUhQE+F7Y+gk1+QIj+HVMwXzZ/fOteOxRXFVfU7W72oiqCjDG08iAqbu6MljwozfV5L
6NDgQN2wj84F4mkq8jNVLxs/VdSRacnZtoZAPCYiu5Qt+WLhNO5MEEu08oZ4DxBgXfMRzogDr1pP
Z1i5jY+UrIjuPM3ctuWgnyMLYwG6JrVO4tQn4InxmnODEpsV0QqDyc4pSWenzQ2fvcJECuaABLd2
ynivDXizXPPODmFGZlYZHqZgih7YoW3qoMUYDQjyWKvwFmPWAAPGDc1Tt3dyPNdRx6pTv6qxjo80
89qdYPllBUTDghFQn0Cutfi24/e9VnbXRLOyLUPFuG8wPK28RMwtuxZBw3xvSMmLTVqCQU2teTRx
Ct30OjiWMNa9mvlqGJzV4KTPzmRJNHyp2GoCj5RKZE0BkWXeoFVflTP6R+BVHwBbDKtp9Cwwz9XB
zvED/S9O1YUxAgpF6H+C2nsD7sbRjYwHzeguvUv9MfOkxIFNs2QO0/Bc40bsHso/1byL2Ilu09xD
UxCWaOiNQFyjstp35KkKpm3YceJh0DZhCvXPnAkbk/Svvl347//hbf8Kxf9xhZEm4zuux5DM/38d
NRxNd5PRluJhsvE+6U70iCbrznQhjRoOwoYayAJffMhmxvWKq4UpL9bSp8Z/1X3dwDYQf1/W83gL
zGNDErpmRdh26wKeL23Sf1rd/cWAQInDJMFB9xkWfh+je98vUpin4iFnK3evqznNe8aGZZeIGPG1
5xX1JimATxQY06civYgweRezCTn+/XH7LYNmOW6mYMWMPJt3Yy+X/0/LzEC5LVMT31JX9FA18cFL
4kUT3LzxTIPXupe8B6Va4B2Y0mtojD4CbsO4Ww6latpdrLDvApiAjqlgZYFuTIxjVSPSlo2wN3Gi
XfhyIDZhLuzH3D0acU99yypvRU1RORA+4S5i5srW+kXT8AhpSfYhSSPtH2pcSyTGb4OwaeoWSwrh
2uafRjLD0kq/puD40IzxF6sbkvMA55Odr+lussR+VIDwnNJ7IEMw2cKryT4ljnkVCoWCEZsTcsC2
2yscVMfIhZzWIolbTRr1Q0Cxm1oDOfP3343z54ncdVlcMGfwn0s97Ndzmr2pHmtmj1auab2Nkcf9
nkF6P7ndl0q17h1bNLojGV2hzk3tLRb68pzLxDo2EIm71L4XWOm3Vjl+sb3eu6AOSeHcl58sHTbg
Yig0PTM9RkaC9I86pOH0SAut904begc9MuUpLaNqVfAXDrNDLWLTtcmrJtpJ3SSuVrj5pctVftEr
Lu6wPFN/oI9geNile2JiE0ms6+jm8D/gIXj9raYOxawA1XgkZVQvjHsMpTb68G4NXE88aJ17MhMo
ofgGnwRN73f5qFHcM0qL7ih4jSIfKfiaGnQgCTOPD2VIjKh/f9yteaz47URxDS4JHQ+A6TOg/Hrc
EU8Gnad88eDjBSVkeuofVTTRYnaphzgaXn3Np2ITs764KDVhyBsUWy9FsLCWY+rTrWDXNRZNVLFH
rHzrOpCmtkX1ItHphiToMkOvBG8ZvuvgwgdsA+lULGqgLl6xL/UPhbKewoIo455IGQDczrOHYjnD
sTghD7h6ZaXTAQyGK3bW3TSkBxpT2VNPyW3tt9Yuj7piNzIPUjV0q20Oyv9IBaX7hzNU/FqpXUYP
lwgStqgUAyx7iSr5afTQRqPrncASD8iB31s1uyyviz6kswGpqYUFs0lT8EBkvQ7iPMd22a4iOgCY
QcbqTP2SFIAKS41Jre3vv8OlYP3zd+joNmMaGwdyxBCv/P7O8jY0oKar5mGoTNxQQ4qbYGbz+um7
oMZ4Il3tglSkoFoVI/SkXgq4BfmdN3tnl9O3MtOe1r20V62hmVfpoRKJu16/qMC/TrTg1+ifs71l
VNrOgg+wSxt82m0XqW1hHsLO0h8H8/3gMC+inhOrqXKwLLntq1ZkKBWDVaFN8R73KuRvCxnTmFV7
VWPvimocQVaDOLCZT36TbrDeVyYq34otckQzJvajnXApLRYWhIMoRNdkYg6CxWFuaHypW5q+Jqnq
Lri8qoyhmbVHyVrdeAE/SD6oh2+xr6D/++Eg1xHY/3UTIlsAEoV8NC5DPLlx9k/jLwkyv11YbJd0
LiiTUc2A0PU7w2zyUp8ukgoftHQob7BlevRYGSm0BTXMUrvYdv2Vemu7cyflHdskPvlmET23k0ac
MxmU64iq2yhBIqvOwtHkTviOKoSmLL1hZ9ByBACkEFuGGBETun5NyN6G1sVW+QPZ1A0uODCB97r4
2La1eAQj8Q4Khn7tyvvET+/0XqPoTTzJPkrkl7gjrXk1YrrybDt6HHrDecpb7ZSCUcZNZfQIhyjz
xuMOFTKbozImZF7xkXpLsFZNQnSpITXRucVFaHK4GTOAabDSp4hVUu/4B7w668SjgV1FNFscTxV7
XRLem9NVXzeFO1xMJx0vP+4Z3cOYWyc3GM1tGAfBRcTNVsf5dWcDcs1LQE+mJpG+Zqgp4TZhs0eX
hqxXIE83Hv1pCB7U2nS6S+EMwaatk/dicOUhofM1gnDcTimNOjkpzrRsavbEn9HSc+O7kJCrVZ1U
/d5NsMXza02a7wmpw0PAZgxX9yq1x2Sjlyi3Rha9qBE+KCnEsSMXbz01Osyf0Tj1NXZ9vxIQ0Jpt
A2vlIGfiL1jfECJ5l9yAcySUd3xna4458mOASYWM+Jy2dcOCdtFs3k22zrtQ3qGFqJFQwYXrTYx9
o4uJB4IZvmjhoc7tvyVgRc760NzyPgPQ4AUIQDq1diate7AGzh6+3mxP4eirSDC0Eu2iEYlTo8jV
+xsiO/O+b5NPjUn8hwdlLElhAKhCrZgzBLJC596SwQeZRNM9UqWdVRLbQqUOmpilIUOgeVWjhtnZ
ZfPVovl8HF28V7L39GcU/yjD9OnM1wZfwCtPLIzFwbTNcD13AmMN1XxSYWXR06w6Z8q5r7hUDnhl
2ivZ1rIM9n4RXbyy++YJ+JS+bBJoewQQGY7Z7JD1wBRVcXPLJJqCvJNHT3j52SBjgXIGWT0B861f
+/QgmyG/BlVz7WJqi7pFqczFdL+pDA1DFR/LiVt152UGAA4vqrCXzLJ3u6QpN+SSzgTCSPqCnA7T
0cV3cxuy72XGBTZm5NsIvZ6VO9eAJVcZNuNVmQg5OttyNrFBTQdvm5YyIEMb10zn3Dp9tx/krE1I
pbyLprC5szKU35NJ7z6BQnvGA0BX27ZQ/KJOHj19fLF4FeVYvaA0oHnvR43P308HuqXtCjuXfo9X
TL9Xkxruk6NdgNePWw7SQgnpcmgCuV+htoni8Fb1sH1Ly77kkfPaBWm8td3pELejc4dYGatp2QBk
tjV7HXoT/WbXrLaG9L8oqvL4Uz+Ngaft+6TBKAUrBDAhZ/4WhNV0MmHl7fyo/ea2yXjz5xu30pF4
eBSF2Nu55yAiUKMfs69IxcL7qR1QKBnBfYnGQKP1/FwWzRV1VHiNHRO1sC/7g4jkC7gG48kJjXOk
qekW63uX2gPSdtyMGqft53iavpI04e7LCUSyaP3+MlUCUxQjpRByPFf2u6hiL5QiMqMtJlaWP7n3
y1omTOK7ZtTiW+DKWxgFRPpVeQDFxy1WlDJY3/UYCxkInG3U9OWJzt8cfeTed+X4qQYql9Vj9GSl
6C5sZ+4gTh/sCHl0Xrv+SiAT39S9Wz4P1h14mhXDlwAegUG9q5JDY9gwJKMm2LlpvzEdkLyt4/Cy
nhZ11GvfolaYx06iXEDksGp8+qlCGO+0aELn6QGBV7GNMIsYb0K23+6ye+fxfjTy4sRutj71M2qS
bVH146GBcGPZ59YnLwHh4AH4XZRANk5vfbuIjX481iPk5XEzm6WQHNV4WH/cAJfE8Na4u1HjsHbI
In+6kf5Jjyv76BYW58fIKLtFb/sVyJQ8WSbrItqLuERsV53i+cYNJ3UKKmTbjtEfaiS6i34DBE8P
rTk/JqGmtrnqX3/8GKwXJOV0X80pAHK+WbifHcRnKiaEIWZ13pxymvsuW3rA/MB/YecS7r3c/NBc
6Agv2iz64uQDWTsZCe840CAC46XZDUX2Du3nO+kQROD1NPfgO2XbxCNBPVOIwU0yBDZmL+KzW3Cx
TJDzVrA1n9CaiE1uECql0UDsRptwJQSui25iufnt4TSQIzZpkJRdv0loqGKu7pviBRNmweIAqeFy
M7mA9d4eSqVZB5TW2G8JpNLmG+Zi8Hj/vhcOYHtwJ/IvCWhoIM70bl3M5qN4SjB1H7WWKZnELW0/
MNgjowLjHRn+pnPSaU8S+LOAyokAtms2faru9ZiYKw0yhsTGuXXFNxrsV8x6ycrUSeGSbo8X1XOG
VVtP9doK62AzWg45N/WgbzLy1LwhKW+Z/9xSY9+FNJe3mpG9Dn6zB5BjI2RHHtv1KUSiodrBPNVW
UUUyWYSApFGgqzDvFauhhi/qUq84IZH7rvnaq0/4XazRow0jdrgpaQEyoc/chgdo7xZSSRThLHEu
JI8Ux9lD69XM/RkSukNcvIJ62EFb7jYt6DKWESEyM1pNxpgte/XZu6E9OXacosJArCDDCjimcPu1
MpszpaEDUSScEPmcHU1nhUttvmH6OvqhbPbLj5I5U3p53nJv+dnbc3+89j/+89tvsCOKg21PUMvv
fzNfcq7f/kxV6/HeV+P5p9+dLs8x6j7bi8I9VQqp2Y93vLyumldF8FW/yQa4DyJgPkXJ8IQ8GdtK
gHvr8OOvvL37t7/348OElcGaH2N8qMiYkwmZesW4S0ghOdNMnMnVbJC8sv2Kf2CvjTNeEMnixvDR
mcMMpB2/3EwGKssu0c21nbQM+ErsDAVIoxAeEkwfnadHhtU6sV39rDugF1O/Z8dhGRTDKuNLlMTO
MdYjm7TG2j6lg42UrCAAdqe10RNyRq7k5Z+Xm459EAJAP6WXV82pHmZsrZd/YRa0wQgnZwnlbL88
b/nRcrM8zO0CXAfRWs38S5af25n3x70qQ/YFrBxy0vyLlhewks+QtdF5yCvlHWwSiBJPa4952k4n
WzJ5knzSGOtsIvYjnwChfQgHUity24NCNovkQ5vgruUuGaBQbJpFLLb8YLkZHL3St8ks8Crhsa66
2vSBFzMDLDcQK/+49xaMguSIU/ftOd6/n/32s+V10azG/e3XjGEDk73xGGMGHdht5xoUEYz5kkgt
05vmNfszCSjxzlhC4X1IPKe3G6BdDquif/9Q2ZgM/uPD5R/aOUn97Smhijy1fnv8229Y/oHlAFkT
Avln1FHr+PHsPCeH68fdyRx5F2+vbOKUmDSmHNvqGOWN4BB4MTH3yy97e9rbH9Vijszbw7963tIN
e3vtTx98+ZffXjL49K/BiPlmdQ8AlILjjz8+dq4pgPfOhwnJe9M+6fPdIE/z/LAcmSrti/ww6WSV
5K59WL6zt290eei3BhuwvMy4/XF/+fHbU5d7yxcdQ86eKLLML+h7gV2tQE2/N1Eh9rrBun+Y/GoL
a2tTsxHv5mFOqsGGuDufAeNkJM0HGuB8Ycvg40h2R2KGy47NHMGBpDydibwFMt4fN7LxiM14exzY
IQi5JprjLB3E+5PNDmP+1fMvJeq4PNmGCKlLBOdMy5E0aRIGGsb+5agu34tk4bsz6vIZ9Ut/xJBA
VPb8BU/tuyxut8sB/O3wLz/76SuqltP0x1F/uxukFadN3HWfvC784moxXSw7Ls+qxMtNuiaendot
HroxOI+BBlBgssfHMk1RYVXsuHQ83BpG7jghKQMbaIcglB6mlQ7p1kUss60w6SIrJwiuZCm5SoxJ
XmlBXMfaqN/b95oTmBeveAiEHR5JhTuGEAQBqYI97CLxeZpxsHWpP9sQAY5Ge+tSXZ793HqoPWkc
KLR8jndxY6ub5abZ1mIIZs6jS9TUclsaNYyoLnqGoDWHclrPyVATLFZ7n0sGq1WXIX2KB9z8Wsxc
P8b+JwIdxK3sBhfhmhkcdaWdkcNRGnP0T37kIdg3kunQeuIjdMWJdDGUKUauIaxqESVNOAm7Ah6T
HoxYUtjQa5Z6jafxUwHpFGUSFShdZ/NEh8lgbeA7O9mk7PDx/q4g8o1HX4xfUOGBu841fx+ETXiv
N9sI00FhEZ4WqhfbKfEWF+7XIsjVDqeGDx0D17Kr+491EcaPYMHqfdUn7/rcInYk97AGK8CfpipR
i+eD/Wr0FMxMMYX7JoyPAxfDXVhSrYph9uyIKb36if7eVljORBFAMMhHVN66vBXKA9Ehiy9aoRfX
vhqJUimSA3XQewak+mxNBE9lMUncyOCOxA8/WL6eP3d9aLIssj6PhtJfZHZA2ArnVXPdna/pJZI9
te8cfOjt1CP28kKYlClTYVL7p8akZsD38WVyzRu+YeRdGN4LBH47ukPfQUHQZdZB7+pNIdZ2jef6
lNMHwlfvFS8kzq81k1xv6b1mIQ6/0CCtRpRhBnR/XbVjd0kdBgVbNPW90SjyQhuBM1L4l5o0cq/V
RtbZwQTxoweRTmCpK0b1GEfyYBMOrLl4ExCZUkIxFT3K3EvP4Wx/dbOEjR4Tnea5t8nCGoF1C31u
AYs6yvZd+0Dqbrrpesu7ZH31ApdPHC24hnUfEMurqCHqNpBCGQDc83q8KeOgfeoOWWo9EA7nX7Io
79ClRv05Fp817LJrraedoJoQ58+EBzJwavsIwGjv3xPjOhmexnBR3XyK2NsAFNzX3A/jW+KLF/o3
rGDZoe8Eukau7vI21pxYMLbXZi6Ls5DAyaoZVfA60XJ+af3PBtwUFRfBg4itT2ZtjfBIA8LYlbrS
wstvtpswiPl6f5QlYUmqbF7kKO0no06vmSGTS6OPX0CRQCbqIucKm2vYdAN9JB9q00Rz/dnTsu2g
JyMma4iSRVO+DKZXHdmfHhFF6PvYHC+LlsiN+2NF3wRCqDz3glzEBYetOMCk+VjaIVPTu6TK5HM6
rpLAGO9Tcxc6YfNAUN5als6JzPmMUjFdUQElm3g9Yw0PYNxL7It7mjbjmsVmCAMgRA8fOeW+zOgf
1IUKz7gZ13BHwDYxr8q0tTe4HKxzO/nvxx4GDrpFXEhGB1NpokaoiHzfmIFlnllHjesiN5ID0bwA
EFzoyUWHsSnBOck7Z7dPzplsP2jlQMAi0M0r5pNv6KM/RJW74ynFzjQCzm69q8712HWPSA+eDGlQ
T+DhhsQrk26LBgTL/TwHCMK68W5dBJVFudpHQlmrG5A3QlPRbVamE5/SbMqhFXlfDL3E+t08t6Hy
dmHlHkp7Av5efSg1eXNsOe71gF6rP37U21SAjErVNvFlAF0LGLr5TU+Og/Dlq/hgBMV01SJtK+Wx
AiLwHKtPsWuax7K3Pg1G5xzwcjy2kBVsOMMHzJ7oOkuquXm06dnLPjd0qFd0GuQxV49eXOvbfnQc
DHXF9DT0VBgBQq8L00FrzK41cxLtnTD0g0sGWpYYz5HpzSy3/2HvPJZrR7Is+yv5A0iDdmB6tVbU
nMDIJ6ABh3QAX18LjKy2qlFbz3vyLDJUxiMvAfdz9l6rPjkVZG82D2KZaxqlAg+8xxjq+zKqNwT7
3yYbZD4giPbi9Ag6yhJesi+eMATUpPVaBv3RgK2p93BzcwMcNRFuE+ZRC3cgmh6rmb2jnZ1uhaRH
PpmNx0jLgpLdqXzlxUZ3wsxXqrG+e4zrOlM9cZRz14rtwQAd791qUhzf2amxkugJxXE0S1erQ9XU
EvS/il40K+jvAmRGPPnEfyaXyuT4KzbJVmuNS1m8olnSpnxomUYWXKNhDgoxjMu6J+AcylTex5Z3
mpfhTOjmRR8/EDOe7963qCl//kxghfXRGoo/VMKznWt3sF1KF7BGcfJsR9tNDWcoc4qjVRPwAyPL
BJAJ/z920stzmAxQBR3FzwXMCkbDafIytmA2yb8uRy9Prm3Q1XysczYefs0vQ3EdoP0e6jir13wm
lo1rHruGFwMoVIqE7fjbddrLiLhhEY7xl6bXYh8W82M7ZxaNJ5qfbw6VHL1qf5O1sIS7kdBD1+4m
zlA34bbbg6WXzn7wtDm7XrW8em3tKUshwNv23wLs2qt0kkMKaY+gSBY/GiK94ETCrV4m0y3y06/Z
M3tu+gIwHnvqQ3vXBEtAt7IxDBGQYe3CVd4WoFoKsK8AntGEHlvT3felq14YrfDx1dppUSOZKi1Q
yp7rzmcl9cVwXt9mCVd4j1LUmT4R4aHJxKacDpda3UOwyJY17RVfhc1oTO+RW9PJ0elQphplCGb+
VMNtRqYBXxmqzeKlBdWzRDNXUweA6Arl5I0qQsBGD8xtpMwGpMbIaI4W80YGEQCMJsLgambvtp29
9HMlyQTE7AdVuxpj5XIeGJ5TpzAJlyFEViq8DjXTTyKjcplolliistopa/S2jIUZrhCI1t0vlnfG
RQejyxfSQrbxYRWNQcMm/BMi04MzYdr3AR+KX7Wo6vzbQAuUBhiZ9JCPch9jNG4MHv8cYfhUjNMV
Qkhy8Lkrq1Y018nAPOGGwyuQ4JQJ8hQ/B253DsnALytnnLbT6NPDt3dW4v+Oq4Fwdc+Pa0uAaJ2I
BgRPW6+G0VonjS3edPsvpzpUvaYSq8Ip+Lh0YB4Hm96pqf+2tJhBsu++8faSa2zUK8MmVyUhRERT
Pn1FIXSsLpkKPh+UeQe4OEcEK8ilzErb+sLARwzMY99A95aW/qpXxbeQcu3H2BWCGEflaE8aY7ag
O01h5J8kEHjDFZzrSY+s46yLgUhw0wAV1Z24ioNNEXetmU9eQbZDrZJuEQXcp6qoaUYxLtGnmC2b
Icu5JYpYfQAYH1JLa4B1LqJcEYBIUi7KBH8//DD79KgmLpzMrU7K6FdKDeFRb8cIx4HSd5D80POG
1s0rcu/mFGobCCYYmYqPrAR3jLKZq9jTR+VT9al4GDSsY1ZGxxiuxBZG9awNDuBSHwmZmSXl/nZX
achASzfN9iyr+KcHFnYZh/0ow6qr++aJUALzYpv+VPIiBajaVid83gqdIJLv3eTgj4fU1D/Q3ctV
ZvBCESxVwblhc+BM3/Di20kx/K4c4zqMG6lcntW5CI4VUhtSoFfTYNhiVMU+nUS6hMe7QhErbvCG
PqSRHuNOalvdMHF4TwKMFtu3bYPyccGxKiET0fb7yMgfyaj1e9/r6Hlr3l8OPNZRq0FpAuefwNup
vcu77QpFc19XilMFIk5GuMOX27CAsbUufnH09JqjVh6GgGMT7MNNXOOnT1vBdMly+KG3W4Lu7qWI
kKR56acjR/EH2PqXXX7Elj483ES/Zp31URItvQpfvsEzQKpm2vnalM3IeVMFbAEdZ6cZ3bFMgcdF
oK9goRg5nBpuwLxYiFv2+YUs1iGa/52502ZLc+lWvvHcZ5JmTZCzaZs8yDUOqy/de6Q8f7MRZlNW
ksdPQHxxW6nyrS57c2vYg0d3YvrLbPwRRQVfrBIMqoB+4Ep33E2h8VGq4MzxqDl4lrul5Tdd9Ji0
QT3c+vQESvujspVxMyMfFWZVyZVTltN14DuxkFYdrD2NOb7VLUoaZNtgbG9ji9YcU9ShtJ9cSqhn
o21xHIZGeQYke88osKalG5/9ALGdJDW1yQyawj69feF5EUJD4pkh1sa1rUXZhufrknlJw5JjJiQM
wMnAwAHMnQ/jqTZcvnv4Z+yHUREKXqN5hL9I18UFSesvg3Iy6HP31HtqB5CWKjYWsCVfhZEVMP4B
C4rKz2ecmOwqDXPodrH6SwxxGxkV/2xqs+1nWbMYTNbV8cCZUrePFc5jUvrTihgOJWlWxweX9Kgb
5MaDhvlr5GkntjTlBUuXJglqegwhbwSigctUvO9/fkkJu56rfHxTqeh2nPxyAHLOLvcq7mfQMihY
kkTKvHYZ2WMONd15boDPtul7U9tEJX3gfIErA7A3IAiV4g7ys3Yqzf6QqMA6J0H1+p/RQKZZ+zDV
jiV/kjYWf1+/GYmbTo70TwX3kUXCxXmV8rLZpb73m40/cFi3OyL4u1dpahzDxMXJnYzH0UIdEOhg
Amw4nMuggvZvDNrDVuMf7tfNDq7wtzkA90+0ItqpqIShqnFxd5x3Fnze3ksjn0Cu/rucgC6KqdA2
lBibY9dFIAN9yPRww9mIwWliqxKsdLMlpWtT9Cxs5kIlM3i7Bv9hK5AbGXBw3CKjuadnnDLbBzdi
lSM4dEEZrbQhdjVFiS2XxQdcdt4FOT9cS8Y22bGg7LMe8+nmzizROWiDE6Q5FLBQFqBCCCMhPh3E
ukFTyCLCenPK31Ao12IsFUBN0Nucw9/4zDTHxnq0TDXuaepfcD5IHpM6Vd1IH24jyu+2jdwlH1Oo
ReFMePS1I/MFqi9JAYoT102YWztXh83ElTDaTBItdRSAVzOZvB7MhAJknzWc54l1bSiszDKq+A39
anrGPhwsnbBt5wEXsqZI+NtoBDtHDlNtNRpuS0nq98i/bMQRshRjNe7cxiXtVlM20uYBSdY2v2Xc
B+dBhjczRFExu8uG1iCiXOjGkfduu0gkPOeY26JOMPBQ2AZHUhrmO5+g4NoSGTk5p0OenFaXPCur
bZvinEdmkq81KxlWJbBPrTUf9pj8KRU7VugDwzYNnO7k56m/c1iULYvW+Ks1unUWs0+jq6urUqpZ
uXF8mPiULgfIULvCZX2OPK25RkEGxC/fpU0ZnSQrL4KQ6JXYDw0HiBbqFk3JwWU+o0Ww+Rr3RUrt
7GIG3dgCDGbn63vCHeO5TXx70eYzWinMrlpVQ/SeLyQh2q5LPnVvUxdtBHCI36oX0AR8LBV2Z75g
M2DY6cbPfU23ze7FpWrM6tPP+01tZ79M0w+5j5tPlaPFO/Af+hZtYYxLsMvvncuJpEUfF2h4Wksf
GTNYDlgkWXEjfmlhtuCnIaP/ymEMaXHr4rdg9rAkrZOsyFLOVwYFX4uVZ2MSoBM94IKKUFRprkXg
Brta4rqzeKaR+C4mPpEjt/X5UJLMALtQckdgfcmmXda7KiJ8OcWEHandPVvgBdnNthYLg8BcDwld
jBYg0UwqMgNvZZsdLh6612wwqDA0rR2zv9PB1lEzqmq+xql875GGHjrHTB6GxTIEOh/k7+VPJcHz
uLwAVUGuKzFZ9WH4DZigZ834CHlcXCKt+JvP5ECLK7mXUv5v4IRhUyQF23QFz/0p03FyxTBbk0Tb
9Fl8CBM45KJQyckb6SxBbUf2CFk/Mqat17xoSeGvUy/W9qzgLdJMk0AYYbYwCtjZN7ktDmk7ckxD
oLxpy9hg4WRv+InG7IB/l47aqg20q0ltPe1R3oWJ3h311KPvSropu4XtEO3l/JhVo03HUERyW/bV
E4RojxD42WKFvyPnnbPwtTf/zNf05pH4nKhr6Y/XceK6APsgAeUbvI2yBqdleuHCzmRztdSNt1F8
QgLz/jOCyYSyQZ2Zxi79sMrMYIdLIKhctvy4TfbAErHXV02YdlvaoHHtQHWKlX0rwPo7OeqdLFDr
JtFJ6mfKWeLgeXKaQltWpUNsokJf7pb+vQdDuE8l8LrQGgKmpPIvv+27VcUveRGaK1wCPhQ9GN90
yTgc9UxR4PwD7wv0z9ZIkpUXpjqx2zbHZjLw2YmQQpqdfohHewMZMN5KQtywnYtpo0VBtTMFwHpW
cOzBLZk9TCN78fr44Q+4NMIwHtZ2zwEE5l2+0f0S71LuXIZGdFC7l4WOeSYYD460/nRELE5G7qwo
MIIX8ElPwHri4+a74HlzbViE8FtIpnh4AmPozFVnpEu6OhwwejKOjXTOcH7zY5IGV1XoG292wCh5
NqfIO1k5c6Q8oX3iJNPvVKuhGerQatp6AkEbx1CWuvLPTxg+GLzvAtj424JZFVIQxwu2Or/JNVaj
5uoq4ILmC/wH9XeyyiV4H07Tlt3veuObA1d8bSeTuV89ZGfLK2+9GzNsLDNrk5TEU1N+mkGBKmga
XX0ulXdyQDw+mNtSy41dseI09dImyDNYN5MeiB3vRODow5ayPlYhHYlO4Pers8BcJE0GIqRqSDx4
A6uP2j25gbscaVxf2LAfg77T2Wz77Pb9MHoeWUkQ1Z3d88Cik8p1VqSKu12jG6cpk/Y5IBY90FSx
x6cxiyQGhjrcMFai/jmPHpMQlxNCeTMdmNJrY0oANHmvuAyfEld77XG9bT0yn8cwldcmnsOLPpY5
i6VnoYzwoPyHFIk4/vySaTafuQZ4hQjoGaf2n4g7KsFh0nMLhdBvTC6ckstTQSv5LY0FuVOc5kZE
vQH807O0/aeMH4Rj2Phrt/Hnn+qUYdyQMeJKo/ZKEq65Qpzf+oGe8Yxf64DtGPRaa+Fnfyu/11Gk
TbzIGnm20lw/smRp9+OEUzEqI3ymZP6NVDtVWZdhjkrSe/1tAnYr4jJ94e1snIq57F1XW1szkyed
ZP06N0ZWNoY9nn3sTBifm+3QZB4hjhqh4DxbMOoHVxRtpysJ0zgmYRix/9C9Ot7pv4dIi45Vz9M+
tbSnouV/mZ2DTdzwz2Oe7rUyFkTu6+pAAe4zrjq48eioNqUHzVB5THlxiS4Uh1phF8OOjgMzrMiE
mQ6bm4FNvBuTvOQRZAQ7EiIzwwUQ6Zh7aKoxgKy4jLgrFDxPemMNW2VEmzayxKMQ49YCXmSVnnHJ
i/SzneYETS+bR5HiSVGqJHbaJUcJVGefFAwKjbhsjxTat+Vg6teoKF/5EsDymziCj5ZxsyJ++wUb
yiXh9hx/auIuIfmgBONEvCWjC5CHCUtEGdmvXPM0Ztq3pnoXUSmiNYHiZSPjV1zgwy4KoAW0hdsz
WI1xkCFaC7O+PWUehoNg6PJLnX77JY1Oz8y/Ep6m0ARRwigvPMu0VevCtJINQhyeRm5crpyBEoem
DOvd6RkOp+0bFowAdqz2bMlWXpqQ55awDeAo9NyjwZ/uNaX6WzD8LVjKr/uI2wUjn/GGQiO5DnBB
4dK/17psDiWVMaJ5QKD6eAI/GBR4EwsJT9Dh/mAiQYCFcaZ05JxdP/2Vh1W2L5GzXVn2P9GWB+7j
+/VlUPC+0QowDHrineODGMvFsQGq1ETZQqOluev9B3Pv9EnT/gKOLbfsDPsliAXjoWR6on5OdhJQ
+hLBD582sE0nN7WuiV2WV98Q+SVrXv75H2bP54JI9lKLCey5diGOmkVgVSuUvY7tWZ/O5ew5NhUf
EiPsT1brtIu+A6ugEJbtfgoXpuIEZTbcKFkVlVtPJ94InuNU9ayszFArT2pM3jrFJE839FvJwqoB
P7nOhgpvjzRqJlHm7uemyG+B1G+i4Ulo+f7Cqj56TkvA1hUgNqZuKXSYkFHM8G5IhpsTcuMMg3sd
GcOV/wJO6NBzM2WCnQzKYU3md1vyzVpypjFWpEPnznv1NeXwq4aOCEcVGjBK6/QjnJ8nQgTFsgIL
FDbAJPR+HHbkGLUVx0ixA+G45lL9T5GevYEGqwnTajWvHQE4GDuwD41vo+tC13glqdjtiMQkC9nx
cmDY5c0iPn9RtCnH0qY86sDN8I/krNQbMlk4HSFLHisH3HUjic31PX0zfk9kEls40h0DuXAwXvuS
a1mlfjHATHe4jKNNoHJvachaLOx41rWarXWSyjhKfUqu3JMlV4HYWULkYhdRSBDDecjAtXWMZwb6
PZNuZqw7R6jx2U7s5I5ilYEy8DxdjE+qcfg79NgjV4YbUs7Hs9hYB5N5YrhA0SjBLTiWo7cKaiAk
kgrNiNrqGcQZOenknNsm9RqLMa/y5B/XSu29xrn4Uii5ZBC3SrXY/bToKArgVaKzWh5MnXc05odn
LvRup/N9m/GmNXJlDn9GuqqTuN6ZpWB+lx970ny0aCOHjPRcn4wZEbLEOpRhldx65hlLd2DU27QJ
piziFuw03Yv0IClOXLhOtWtSqv8cQrd95ZsF1dZT7CtmJJbVkS5w0XgYemRvItt86a3y2zYrdQm8
rZmjysgcLkAy8Dl/uPkDtC17znpbOJ38MIW2hkvwlJvIDrXObW9TCQWlSpalE2XLn81cmvGjLg3l
7VoDjqhtxiEvHNO4mHZyFONzZxNAn7GaPCCz8VpGAwEtV33M0KNT4gcrs7R2GjelU2Z/a8Rxt2GH
IxpwCa/NDjGyD9t3zNzo2JY6Tw4jDV7zqF17Ee2RAu/lArkgELA6ZhoSkmDOJhQwzWjJbZEzgm3V
EbSguj2HhJWOjg29Nnnl6FStCDMnvJBrfd25084LLFYls+MP0dULUenh6NuDOo5siobGsSDwpNW5
JrCy9b3pW1hhcdRNKz/+/FHpyOKoUuM1rGq5CaxyOoQ2v/z80TCh8Bu0kVlS1pwBKK5d0Ozb1iEn
UBvBuDRNYmNeHJKc7sqHoj7EJvmHrxsRS0x8fVGKYma4TMbzWIdIcwU19jr07MVQRMO5Zn3/Uy8r
WK8+TckvgljXyg7cj4b7SuQbHxIC+MOCZX4UqqL8rnDXuBp41HQuFcQMA5tyOpvwKe5W8kks0Xlq
bYRz0OEJmHXYV2aQGtTo0gTj0/4t4/w94uS/Zf3AVJf0Oi/lSWw42x5YmXH+yuNDHA7vtp7zmAPZ
sfI9i0tknnz95COGcGQ8jXX5PNmIOEhKky5XBYNMz8O/G6EI8xO41dgt1oyhvjr+QxKyegvSFH+N
1gHV4vBjXOvunFdpj71tv+Z474nn+Ss4mL+SeMq3RqCtIOEbB2dyznbglSuQCdXeh/CSxCMXQw/o
JOuiI+zLk+ywXipJjdcuOXVbbUddwy8P7IxfQnrvB45J7qply830lLdDK6bFPxHZ2rzEcrQ28Rxc
LjRPsg4EuJp1sIIlPbo1+W5v0+RMT2JlafjMI3bJ8rnLvGqN1o0HKlDXJamAeJkU+BZSwNyLZmBg
XvsGY0XVBtTSU0Reedez2iudexy7GflUZ5+cyUAGL1aDTdDhab/0XRIpAIaZjRbjF9Hwaqc7h1DT
3DOjLI79praOG9188TLxJ6/IRfHe3OZsXvIOVh7cVJjSCTPdycHfB0dvR7AK4BoRhCJi8Fz1WNt0
fafl3xRdym2P6jliILugWdLsmsZdN67apl0ifqldU9ZrNanuUZr11YtUvaodLYOJyPwTsISLh6SH
GZb6Bidt07hWfXtObGrLefmeM1JbUCcSPF8AuphStDDuueUJQhOjj/hw52ctvRdXDJsBdiKJvjw7
D0X3a0gM5pJBurdG8VIZrEgqkWqLwU5oi0NrXbfSYaDKupKTNNA0zzfOXFDuNc7Pg3Tqj9DSMfQ1
+a11zI0Vq/DceMYN4jYOaz0L0A7l4yEKKdTrhc4+jP0T978586gumi30fT01j58+QWsbzwQ8y32L
hvRi28lTAt50NxXuKxCkjKu1GGmpaL8dxZsij9JqrY2+T91GUdNj67R0M8R+Rdt+hXXVHuN+nAOk
zj/F5/9PRPm/EVFcADn/o8K4+mq//vWnaOnPXL5yWCpvf5r2X69xHcZF/PW/oCj//JP/gaII8W9h
Opbh+brn/hBI/g8UxTP/7TqWbVC7s12Tv4Fa63+TUfR/uxbnRUFq17XAalBH/w8ZxRL/NnwPGiHT
Dt02fdf/fyGj8FCDyvI/yrMOxCUX9IrtUF1mfQlP8H+XZ8PRVuS4wmivNCfZeGb5J++rZmkq2iSi
rY+KcMI6myFmVdd9tZ2XM+A8pRxlLgz16fXsVQetvghRGAB0KPC/rxw71xaNmsVnggd7cO1m5Don
jgAjOYjmtJIB+2/C+ioMzrHLQGUC4cvs2WJ/C8RZW3Zmna6JbL+pL6oQkvFsJVYdL+ROKoyrcscy
k5MTNZSN7jI7b63VVFX72gMib884+X4Gy5sQ5sWMmocIyuqa1qYBhb6fcfQKhjI7QF4LUXXNZ2S9
wbs1g2EfzQqhGWrvR+DtCzj3WgnwnqyDuzbMJ3iu8cpKu549Qs9dxJpug0ubIB8Rg1Q0a+YTGT3Q
EdQz1y5/PVhgpkno5FsbmzXkBU1fZ3HasScentIOTD9Qmhoc72IsKmDRHSryzObES5eLtzyP3Rn3
LwE7duD/3VGeazWAIIk5vrsV91gsbsmCbX/FuqcClN1RB4i7ZBNFErIscL2ISNOz1XuPHGZ0U2bl
HqkzoAWnwfILk2+XS/NZzuoCHYeBgctgbJtXN1J3B8hFj+ugwnngoh4pagC08dtkxouYflqla0cl
/avLMaHv/BddyC+b13UPP3GRwpsml0LhovX281+1MhITLR6GEB+DmsUMzqxoaGdZg27Yl3Y+nILx
bBg3l8RRwGbGs+RBixg8Yn1Qs/4BI/QhLJ3s6OmMoHv9PS6b9DSNJvexwSjJ3gDKqdh0x+i6GAzg
dfRZq22TfpIryyOnExjEQxIbQHAfESJu2LSVfMAXLXiOpV4J59jFWfVONZtOzrFlxcwHLiQfzO1v
JY1JAULJlxjzQmyGgFC84RfT/GeQanJjzKNbFaZns44S9lbWQ+LZYO9wNzP/WqbIxyr1aYeZWNcG
IygZ1dc60xdDjEqJhSy+PA4ZTswetZujLho2r7g2OALiZTxxYYGbF0cUe4wtxf2Jr2R1aGZZiI01
BPXDuKLGCIXSYv/UhcE677o3xH+Ijii4rrvZP4KHxJyFJDqQ34Wsg1NQQy83kZYI7CURKDXEGFuj
QQpd2haZDUwn2aw8MWKk0Y1NpG/i2NUClq+kuLR2XiFOxITdtuoleqZfzaDo4eUmbDC7QLAip99J
C4CIVcFvx6suQTBu/FnKYthNTuQOUQu9IKhss7wFbe0sLLkFs9bFnwUv/ax6aXG+sNjkx+Y9SR6V
g5GjU3LVCzNew++5iDqpNnGIqn58w034hwU9yqDeuVTusO+MmsAt5himPONmSo2S6Ud/G8coW3Xc
oZe9h32HO94qUd2OyAcShCC812208XHcNP01+FHe+BH/huwiipK9bAoU0ZQm1UqbXFJPMHoVlla+
9LnlLqJY3+nNF+N2Z2k0XwPDnJXQxYo1z5dOUHYNDphGHyxEEXRbgYCW1UITIrcoetZr9S/yJ4A9
c9veZvW0r0yyEZnCUaRbAVRFP3iJcqBJ2VMeYVJo6QBxBkHpwGX00BTAbuoy+iOpURi+sq6xwpSU
WQIUfNAfhki9Ct/KD5H9Coy3IscGzlp5s8PDwyE1QG3HaTT0uIA8v0b4RD6YTR/3UCXbU+45f9zk
b4wVibIn66URUZKDMQmg9ULl7ExGlxu25ujPSGmbtWp+hbGlLsR+ES9leDtZYJNfBP7u0w6HWEvW
zItWPrOsiB2QRcEaMCpPpqqctgOHTKLadnh3YWkwd261MV/KmLx5VMf5NkCK5rY1QjlqVAsbJEkq
uOXikxpmsRRD7WUd2S/5rJxidIdhPGFSygInwD4KggHTtdYSBzAAUgLK3kQwwHRLdGzKw5cKiYvH
UrBX20FCU2KrM2tCk01QB+Y993XyL2SmKkYahwZOxspw1s7cpdFY2fV4tULFlMhJB7nmhA0MEPcS
nfGnOmM1lflhsp1S/9OFib3L/3JmfU88m60SJq9mVnoZu2EWfNH5umZsGzKXpNQwb4ZkR5+WbWrd
knFk05At9LDeWq7ECzdLxGJsYtWsFcsYuCQO6d0sfuVdANUhRUEmZhlZj5Wsr3mtkd64WbOwDIQX
CcmC5iFDv2GWmrnzrX/Cc9bNwjMst+UpxoHW7EhdQt/FjIbuvr8IXGn0zfQjYMSnuEGjVs5CNa3T
+SVDsqYl7i7CuuZgXzPa7mkS1QuNnWfA0SgT0reoLDA1e+oNvBwCN2RvWMFGLAEV8VvXAt2Nr1RZ
/h687ERhEC6uxY1EAwlEpMcDTXUneiWVtySHVV98xT6xnFiL4+AklD/50F9RO1naeA+6iurmOP3u
oFks4qHyNvyofbJ1enTtqJHV4vPvV4jeJR9MzhxqBwi8XZK4O0QAlcuOOWmO3lnhwypTueoKH02e
4iJiyz8EqdEEYtKrZqWeWzE6MmKMQ/C5N7EDLIytyYHMf3Hom+gjH6znuvPSDbfUR8gBJM4glXa+
360jJA5+VwLwwvFHyuWEt4ErGq+juNbGFdI6RgRufxb9e2zGuwDC1CqvuAZjEHQGVIL0DBglIhes
xKwZnIWDpCAjvizRSz/LCEeshBF2QtovvOCpYM7aQncWGJpV/myk4s3pBkRqw9I9gPYKdpY0onXF
YH7n+m23mUK+oeQzGTbGX442KebE4S8A5vQLvXRrmdbRrRQXP4+vmK5RgrZM/6WnpChizz2Z4EBn
moUBodfnNeaYr/msbnRxOCYtU9YMFq6Y9Y7OLHrUtP6Rj+1r1vXTqqxAHZdkGwULsDH021M4UHul
XPpS+ahJpoQnV6O09FwmhKeEmOS5HOxmQQwYA6U+qygtnJQOMdHVwILkMI0U2OLoHht0DFLpfMk+
rtdGPd1jTXKbhxGL8xKZLk/E6tOttWcIYYz8I0R3NkU1pvUakkgRnRvcf8TZpnsWO+RhrcSBl2D8
zXOmhFTfubJOHpdAk8eSEsleNtE68+a8QvAGfsvf1GayEXyf95xWspMH6N4peNbFKqg3+ez+bBuC
XF6ID5Qr8ripRtZedX0OA1Brk/hOUqkWeF0kVupFlpqsjYaeFDrRF83Uv6GGfNpmiYmUbCNLqPho
5D5DzEnSVrkWOo/oQqFW0sbiEVTVFX9qCZA3eSQTRZzojoAgXxNB4Eg5W1GL2Y9qTJhSJcpUwcSm
bGyoC3A99a5mwahbdFz0R8ma4QKofSkijuiziZUtUrRwzPnhntjVFmJWsCLGritjOZT1nUHWyUPs
GsyG17IfaD/M1ldg8snCnk2wvoMTdhh6bccTqVtPszE2t6s3jryc7YjQLK2eVWEhmxuBRDaDBs5Z
aOx7OVto07b1oIon3RlQQE98E1ttRGTfm/21kn+GqQFrSdS2gzB6juXYbuMf722LAbefXbi2ZS3S
2Y7bzp7cYDbmZhprVQy6LjHoT2d26oIVsbrXWm82WoJzl37npQ+x8DKLxsc7m3mZbe/HHlfv4LMX
xsoVUDyhSj8bfeXs9m1GLL+tJtJrMpt/OSdVn5UcnEVhSbTlsyHYml3B7mwN7tEH22iEJ1GcR0Gr
uWSo8R7I5FfvcRpN0uHaRP2fzmqsZWK7QPlz56Zz2Tg5KItr1MUDmoSFFbjMSea/xOevBMC8ZzD5
3Vj9Uff4jBJx1TB8m99RdtIokFLhKONNpKq30Rn/UPN4sOtHDYvqYtEN5qk525qzLariXBgEt8um
wSebsK1sWBwIPfomODAtOIl8gsfbe+QEh+nGJPzQdPKLW9QdCParohWna9DdTNCRWfXZajgd2Hww
05r8R96HWyfAaUCmK9Lhfk9s0pbTw5X+wxnCLyIgfIXrde2QMaLjsKrDr0Dr9j6sYYeZU8j1Rtgz
nSkjimJ0Kx9AAu3Cg56JfZyzLTVZ4TEmXpFl2rlB9O0bL8M0rSdubz3YS0mL3XD9F1sM8aJZE+d6
Dkb/F6fPD9HzDIFFuNQYnRtn32bMj8ko4dXi6Rl3gwJ+BI8/EdwmkoVFBMNcYzGhAQ70mpvth8jx
MvFg+7/KogmHNwBntIPwY4YESwv3zRABCP+qJMvv0m5XvWsdDFj1K+I0+cLUhqvjklhS9S2ZzPcC
8m9CkcHpKSwGPKG1YJ0RvddJsZdOE7F+gh/Cc2Hgq8nH0a2Yopn3UjderareUTrHyJ4634AegrI8
Q/GgR1elz75NBlDWVyomNxNRcuN+4Hlaa2l5mtUbotHg09vrScr49F7HSO8MS3+OCrxeCU9lYx+U
psvD2yZobn9WpXxmNH+mgk/tb21qGofCWQpOFNZ3OO9VzjeWP0RYmLvTaGADaTPgq9wNaTSCXtFS
YldKq4FXAQcBavkVRzs3gTJqdmtq4L98Z7hnAULwAC2fboqbwxwXSdtzHJvLKmdoMH9rirhYOn6+
yeudH3F5Z3ulmdVTUjIVNhQOlQE6BuTkpdTyw1Cah9a3dvQ/KHibb97EoiXh2a54I81fc9SGz3Vp
b+dQQyDPvZJfgj5TYULd6l13UTpiRYT9Rk2EXhj41KZf44tHoI5L03ZeOFa8Mr3IOEZxeybEckvd
fgP5A2lpbztPD4lk91iQ+F0PbQo0M09vKUyQvQXxrGTicsbJoJ9ip6HmMCFp7nloSAxWauIeBR5/
4fFtynQXMa6/SNxGclHWqqXl9Vve/cDmrfYch/p16JgA/Bd757HcuLal6Vep6DluwJuO7h6QAAka
GcqnJggppYT3Hk/f34bOucpz6lZV1LwGiYQhKRoAe6/1OwauBPIKdOJRuo9LFVYN8JUUwPzpyFak
AoQ8izoD7nxwKsLpvKQW9124VU1ZfxLQzExuhm7LNbRMVnbT1tYzbLbBL6kiIpMIy6lvBeBKoMki
LdcoJjakivlqj7OsLEdvDdO6eBg3QVbmnqyAVYXVns4V07hQuzaipN9Z1wR+NTXTgiRSKeajK+aO
79ArQeUPbcM0LhkZLUz43VvOHtJIIRdPlGjwMWJ/qcp3qIr2IdergbgwZdwq+biLnPa2Cuto20nl
s2kmp4ne8yZo5fdGAmqU45vaDkLEFEW5DTrjQQ/tK4a+20FLpI0p4/k0Sw8m3uq9Nj6pLS2YsqVb
JVfOTorVG8tActaXyyt6b8FNAqPrCPcLyt7nvNypjSyEMA64Y5FeIRW2r+NQOaWBGpE2EHkNOp2j
lGKVjbx3W2Jd4WWcd+gc+31Uqa9YsDCJrn7qA/jB1JhuUmboBWWLdDFN3pZp+VYGWJqNHaiZdU4d
YYEaxt1DEaeHwEm8KGq6U0bH0zXk6BgSwDtG9iYeSL+zWuGDkJKLq1XgcIGzh0xF3a6Q/5ygP8Kp
g0xzjBhQ/csbhVanl6fYZo2D4k3CpdGg5Cin+yQaQFnyYJsXhC7YarLpmNiMGfaqujQfDDQOWzgL
J2LFHK/rgxcwvg1cQAKFU+J3nBaRTKMpvtKM19DrYupRmpPxUlZUFL/ygQu0t2oqSWN4IRyJemG8
z5AObWEm9Ju4RMLYOlQlY2ZpJ6dZzB22cRfkgYXLoyFUCbEMyoH9pHWpr6oB1d1i+Iyp1iazIa0M
4OA3TMUxL2GwHS0sPVLD8OfJPDZRhpcSmRq6HuBd19LegH4z3E39R6mNyKNARxi5R7pV2lXd6/ZB
wajadfQWUXPPvCCfzl1FoxKuHmyp5taayr1CK3YzTsPk1dIuVeqfRkArMDGTj2UyLaQWBJ4wE/1p
BcZnbinFbswwJ+ltKzkNlXzfOK0vY4Plkpx128nhRYslsOCBs9qx4IYj3q6ocpgLTv1WwdJ1k4bJ
bZXpP+MWgqidDGf0UFeLEuxStRGXqJa7jSUw4Qo8EzL4oVAfgqXwFnirAVq0LWzQ60wWNJyku2Sl
9tBLJc2BWUIvrWouCPmxG8DaodFAjJFJDsI9GPoq4nhMscyYeZuspXsjH+SttW+C7qlsQ/qxoelV
TpJ7egpvRNVapJZ0RmEQHnvE1BhWfUigXKYItzaTEBclY1j2NFR9Mht8JC75RorJF7OaicR0dF4V
uCETMozt0Up7yIbtbTQ4eOceavIKMd4GO/zZSKSf4GEwipLp4mSzerTEIgSFO0ZJZuzITbvVIDn7
caJAzkmYW5SmdRyj9o81ENwFXj3MWCeQpCMXChUhtY5r2PQ+10UeZSS466p5VOeaE3Dd2TkxWLHG
pd5yzzz2YdzvNBpWh0RT62PYK9c0ZIg0rfESqgo5IlQNjxkzrsoj0TK4mYUh3Bu4weVxLiZWNXK5
MfVoKDYSxdfneN7TTq6P1TL4Y57DlimK6qgJp551beyY1NjzIasYwIDkD315yZU6BpckHjUYHUqR
9a9HKEOPFXZGZlE6mUtP3obGyd9d38y6Rku85Gf/yz5mocDdlerjbIMrHdjkZnQsGKLNYm/hLRIX
LktwxE31j0VUULaCrDxrwgdkEvYS0WqVsa5aqxFGLTw4bGF6EXeMPwTHneuYwFrIt8YJ7DLZc+VV
xw7bOtRbQwAxrNe3SsGXuC56rhpvVOW3712qYRO2V5Ddrva01L4PAAL/8ax1XzLnCtQ4bu3fB8YS
AEOrmcyVFbc3YbtDKVkevxdOo6FvX7djPB/qRoW75nAV2MI6LVdJsbZ66YhBa+dippm6dl7fkyeb
X5Uk8C2DxGg60sCu8+CUwxvAODYmrXNYPKUnIB2Sq+Y2SHqAp22QVwyvsV4B+t3iJYxzgyNJ3HhS
1FFhfMkLBn7c5OS7LGgAuZkjJYylqFYWlfF0jM8Wwh4C0GnyYnAFq2kwPxdV6vyqGA7UBMa5n+N9
09m5V9GVkqZ7NUSjmTO7pQsJWx+/dPBnzAtQDOANlj/OSYuiYsbqgJPylOiaUMAO5LHSgUjn5EEJ
suosVSkNeivyuEcf53ASgwAqCEMdVa8M+ls9g9kiL5GnlIRSV0WxWzBSYrzREh/Ql1HVIr6NfOst
t7lyuww9msxenrY5ObCFPBMFGAw/ail/lCdIawn9IKw4EPpeqBO1bWRU1iELesolVJncJDXwoD1u
uSxKJnFq+E7tm91WkhKTmp45gDaQB/XRbYrqo1bLm1a+DnXVrzVKFW3eZxZ9z9x4ShXyT9NG+8wl
876hqEbdd4I3kwFkl7Q+9UCk8SEjVh8R7c2QIDZ5ah/Q8TaAJ/hShcP00M7WMUkfBhV2fqiNN0Gv
E5CHAslJkGDN6IjLJ5rx1PskeVBKFo8zdsUacq7t0A+vUe7cij9b2Th8IJwjVwdVexSTqluSzk4H
HyBufgkgsUJ5R/oo5/dA+c86fDsOjwS8yS9Fz521XJqPsdFeOj6hkdAYEeZ7uOS2P6KZHnap3jfd
uexjwrBCBe7Q3D6LT7fVaTdcpaa5kOTSvVlDeOtITM5LbJlo7WLeg2HecJ2ENpUbediy8VAFzH8W
Lo+sEn6xlfxYd9N+UDEpjOL+ox07plfUuXTAGSuxwRakj7Z7UBNyxgw5J4Mqsw8qlOZYhasdAdSY
tTBSjPPPFN0siAmRo5hMJjHmrhEh2gFVBfFcBKBoyvxQqc5PMzSWU1vRg1Kg4WyxuO0QDGAx5ow1
874Ou1opaug47I2eNj16ZQMZhT0gkohNUu2ZQhO2tZHBMrKSiOO8IUWyWPgIBcie+OoAirS3GiH+
oEmv13lJlYqk1NlYvfEimaMbdua90id7UEr9SgWCS4aOtGyVnneg0PANIDCZ0BzF79GUcbFrogaN
f9nipW0/D438xr1Sc4tS+zGUBJvpAZ+5bgYR/fwzbeBLItgN1Qad7ZhBkwmaB1NPaSDMJhMb7SYs
KrSoI2FR9Gtwm0kMLNLpeZtWSdRll7zPBSQ/tb3EZvvLSmmELgteRnlJGrqBuwVh3/DgACJkfkVX
m8INosjXBabbpnRsLPac8+LUd0GvfYz5gHwC72Im1CTudpjH6cIEkkNxbOF7mrYfagtxytafzJiL
NIgHLsfyqbGUGwdC2A5hCMZrMLyz+okiC8UB2D28XB3ngbFJDk6A925KSZnnxgOIus5JSvPXwU3R
XfDktqyaNHKos3E7MHUm0Kf+IfdL7Rp5wKga85PYzcmwymfE2tc60c4ubQRsSZ/boT6o+njTKeEu
7oTWQbV1gpV7WIVkKhLy/pBERr2zzUZMUwHvbEnfhyHyiU6quXEmYu5OteWo+7k1aYygm9nYPt3s
FynSkP7YDOanFP5305ivNVOw1ig0xtKUjGP7rnbMd9sCueG0KbT+Uy2XS1XfWmrpzTptQNR0dPw4
kBgpQHAdvIgTHnWo18eOJ2HGp+nScWqh2Ea9jjbNcqU5eSNC1ndMslQwCHN7k14c1r63c0AnhsmC
6pIM/kgEAVrSVLrL0+xcDe9SGDQbe+jgGsmHuU50Yt1DbYPd3XWAj5jW9mSfk0YJST7bYE/pBprk
p+Z8TZ/qYlrmrZZ1F4LjNkVhuggYbta/O3cZjOYUmrVJLltjlXdRK5cbFVaCQuDXRpdjzk4sHTdM
kJgRpTOpnNmjBVMa1DVsYROgOXS6fWkTyj3RU9lMBk02QyUKtL9rLa4liKXoQZviyimCOxNGpzaP
zT7X38hQgG9sGD+JuLwdZ1Dbpn5MMCRqm+hkYDquOcMxjrgrTs6tTTdJg2nHpYvaHhT2rSXQVZqt
1862f9nZu1xifAd29oDlOMoavHwLS0HnCureyD4315GmMB3WSfaXsXmljStIqgllZLcvuNFKRf2W
hITcVuNN4xgkuOoYG8E0Q12Ktoc5yDmSwyOBNQ+GrD9XGDmYOR+AueUhnq3MhW78OoewGaBvCsfI
TQUMs5FonzIn90Bfj4mByUUO3NnTMu6z6jEZJuw772Sj+ymHzHFU9Ndji2kFHqdDv88I4JAZDJQI
yEafDxX0cX4X+pI2FsTbGolG1uDfkRB+uKkSdd8gjsRdBnP1OPZmWX+pF1mgV8GpxJSzgJ3QW8SC
hgZYiozqqK5+JP3w3KadvCXI5EaLiB3Gs/oydsUH3hxA73r/Yme113btez3rr3ldPBUZ0wIE27U5
/MBlCg+xAgvkrCp21I8WAwCJi9mYvkXoKh3QCaR6AA1F827wewY2qoYIQH8qFY/g+9S35/swkbpL
UsrnanJVuSYau5q0myxQkF7X5DdRty1bg0up1NzY4het+gkrnDHmTCBVC5wStZtauRCTZACvDlxS
Sd+6GkZAwEABLKbtzK6+IvIMPyC+GOgECR6YI/itGv5o4WbLc30qOmY+us1ICYXkROf11pDkCNXF
IZn0t3FIyRCdH+xZeaNphoXkOOwlB06Dlhc/xfUdQENGi2duabFV21zF1G/SzQd85w9DNHD3MUHh
Rm0+GxZIm92Y+cZUrZlbae+HVmfctH1KAapKP8uaVzGkp0IIDtoaXTEeyBjg6M9QA3y9MBuR1jIf
IlrG63Tf6j5Uk/5UF+KV5EiKGJpviiFgolJzy8RWTUm7nxLqLVrMynuLYmrBvGxxoE+Sm0seIAni
jeFA61AOKLMWXzpi1vqYYj60C8sUH0/7lmjE+NSDlGi5gM0WEJkSgLQMHpzYfJEjcIEwwCMZ4nEn
DyeztVNPqckm6iP0k0X1OdcFtwx1uRR4LxJsijNnnp5KyiG6CkAhnV2TwJzAaiJ1uY2XTWoZrgVF
kUZS4uEj7hcoBnQQ/i2mVSYqclsl1FEb96VkPGP6MmJ0RvBJQq701oqfa3W56ZlE7gNbxX1BTS9M
geAozNYLxBu/IckFN8qowaAMi4dSA+PuhcM0hMmsv55prg59PXHLgDNOuwIdP/cVflx9V0jRXV2H
tUcQcUBCwQ6PfCjb7Yu6JIo3TtriShCTWkcoQbDbUDRs+kFPjlhAdEfQG2TAywdg0KlqqSrK1rhW
gsHaa/b0yKmAoA8DLmMcUTSWmKwkj6OMxyT0nXAbFwxk5P94yTSWLvQw9HtYvDFr5pNzizoUcIeC
mb5P22ZcKlwraEpSJnmWBGHKdHCmSYrar8LDgkPrJqQglGvI/QN8auaL+kifwLx1ZoghJSqcjL7V
HsxZ3g9Keoe4770KU0TIxsFJrxuK7EuvLKcpCrUDkFknY9oSdjkzGwYslBfICfGaPujVAvtdNjZL
lcCVoptX9TnzyEje4Jf92NEWGlWkcwi7a1zq4VI3T11b5q5mvDjVTxPHBFdq42Ajq/FdHi93hUab
rgGzxORrvAvSi12Gp4WeiCXRFsPh+2T22bjDdPNXsxB4IhxcuC0jBEOefzCM/pfq5JDgg5nwavlR
l15xwvmU9WU7Fmpx0gqYM9oQnzEeWTwnVA2m75oXj8W1umRPQi4fFE4FggGfYGldbOWKnWRG5q6v
Qn9su+tBmWRXn1Wag123CyIl9uhH2xs1RXm3aDL3xLlwI40xhF+NuU1yaHF3pymKjCsL8Pxz9uaE
FW1ZWHt7eqI9Q48QLvoOhch7oQLL5FVwP07Wi6Ji/9LXj32B1B0uTLOXcvMaei+96PlDaejIZjhz
BA2oTZiZ8Tbvg5rbxGGp5H6f2v2IWCk0sL9nIJGy9harAdxRUGa5mFfvOmxgaodefWgnb4gLN2qf
v4ykxBKQ/YoweFd0Dbh8FdRMqMYrAHFip0AO5Do0L2CzllZ8msVgb8k3x/m3R+cwUn6GS+63Cxkw
MZZz+YLPMDZ+im8u6g3pB0y0aHUa2i5q4/0wYgdeTco7lsaQvjO0lGHiM/aF+1J57B093wITQz7J
cozApAhBcH6bkITL7Gy4OIV6P1gfbZKjRMU2nNn6e9X1L2ZCqnGTX2VGwtyGfwuUpY1jZdk+CJaz
JveUuSqeloWqH4G7/TQ2vc5Z6KW3MnElChJAonIpxJrJM8v8MY5hSecaIcF6o7mOvExuF22DvvhV
F/ggOH1ImGpsvuvzhIA+x3Z8iJW7SJe7wzQW3Jpn86V/t0s18tMaNIkWY2/hG2MIlXjSUXIVFebw
lLTp+Ggb9VWkmvHets1Nt+AxY9SPcYCq0cmXe1OV0mPM9cuEL0u8TiVHtRfy8SbrVQ+WzF7tOpC1
wle0btyCb90vITJUI7wxGjrrShC/mbYaHwZ1uGklA3ReBPRmU55so3giYBpitVMMFpnHRBKY8hkH
pBFnRs7clsTbvmzwRpxw3VUyHzAHhf08EkYi+Wo19Jc05J2pyQBDbwDDDVEtydPHyj7+H6L2f0nU
dlQozf9JdOVMlEMR/pWivT7nz9xKWf8HA6HgQGMxZFkicmv8bLv/+78kRVE4ZKFB0RxyxKzfsiuN
f8iKpiMrISZZx/bpm6Gty/9wHNydZNnWoGnbivrfYWj/Nc7PkG3ZgPpKnixkQP6OJhJ9fkvswRWM
JqqDMEurXyLGecEqkXbFhKfmLeYTv30zt19xO7+HB2p/TVL693/tb2TwGn1DNY1CBnY1/5qITX4q
4aZgKX9Bpg4Jwngucbm80vboJgG1Xyov/oT4fSDBiMqDymcbnccn5Ty51gFSa7mlKFgkwgG98vSf
v1XFlP+aTsObJTGU303VNN0x+PH+Fvs0K60ChUVXriwSSzbY4LW0X1lAeaT9qktWexxCgmoqvH+J
onrAG3U6SNjv0zIRPv+dMjbHdS2BRLQJgZ3dCAa9W+u0yNQ+ThExs8BYEsqfLsO7KKajFI7TEf9U
dPAJINS6rwgYbhWY2W6dOI6bxi2WRlCxaS/m1BjCU3hd2KuFcIHTqacrsBU04QMcyyVN91UytG4P
/3Tar+SBBlA97lI4RkdEwsu2VKp4qzVSffxefIUmWIm5C5fyeo1JWBcYwSn7yuBOLgRI66JRYoC9
BakhU/PJcZWJMBs5k6tjTxI630tfEb85WeEmFn8S4aTqF3WFbQ4W/jo2o4B763LdIQscYNGHGF9T
ZcYCpgm4ww27Uq/+cPL/m6f/utk257JT1IPRUgUjnySosI0sCmKxIBy9hgEokZsixwxPktwc17iF
rwiG7+2SXi4q2+CZYHUfZwJVTNi6I92x7kjX4EqOu2C37uoWCYWgrWqmhwf2D1uuW3Cd9Jc9JLVn
iq1117r43lTq5MUYGSYl0ZRfP64hvoSkCyfcRMQnX38VYJIz9jExbCHggu/kgmAQyQXrTtlOq12+
JPffn1BNJZRR67bVjYLAqfUfVYQGMKhbFORTxUn6/WHXNUXPMp/LgeqaBAjmZ+1XDAT+QcOe8HrM
Zepw51jG03osi3GebSttM6itzq+GEHoSKE5UZPxpR+3Cnd2XT1+bII3Fcd6r4kwwRLrGuraeHSrN
EH8kn2ndv+7iFwe4cTjnQyflK6oFaEPEe79slaiTQCQG7PBCyYIMQSSEbnSpK0U1XTkNBcNxHC1W
wwLRMZ5YISmo8XSMSTc5jjpIJVJz3/pnwsca+LGeu8PSX3Ij6Ha/na8kkXDWrm+qLYnWaYPman03
5fqW/rkwBND1nfwRCJQ6LgFsh5mTJrC5VeSlqFXE5rqY/rn2rx4C+Q3P15aMAL3k95JngK0QB7qM
5jmRTqYDIOtw6q5HF7H2t80ioDqGcwmRLBlgDGeUTBqoHQWfeEGTBini5f7l++XXNeGP7vfZ8PWo
JiJMYZzmZNvo/GZjy2U+i8W6tu6jt8Dtu8DOFiOZCMqweOCi9OHGqJ3M+zr82yM7+VPCaeOQiHvW
GgOxrqGQq5qXdXWGdEXDUhxfF7VtvMH9wuAllJjafh9Yn11/7/x+tfUxkp0r+D3Zibt+8+k/v34T
/zcuO/Wuj2pKXMbZhUYR96nQELcogFjHH6EFjutHs0LO6fXzrgtVG1LYNTKqFPHBdRMa5SaaxV3v
63ik2qiCtedynkQnQDuTqOmRmMENa33s+qh1u1SAT78317V139fL/facQurzPbGauCWrVLWytJsS
cZH9q5f53oe1gI2patN9QLJEmuIg8RenqY2VqnAjflu3ErFLFucr3C/sHMXmqHC9rWvfi7/vywWS
i/6MYF2+DeF8yzcgnlcs0a9ZfPh/+dz1ad9HyvV539vr2t//1F/fUtjrkezwNczqsG1k9VfJ3cyD
rtUctUjxrKnKfCzEX/QgNiCng3GuC4pI7iGUzVYmqVMFSEMlgOkd1lslnv1LDN4gd3ML/6PpuVGw
sA35Tksovr/w6BWUFgsZLOoLmf4+gMvaZxtjvrlGTMgY2G6LNpm2a8xEMZIN6nWYEoN9943bi5N7
XawZAN+bv+0To14DvYz7lQghSKxAJl6OL7kYic7pZ2T9rbFAtKvzneoQw5v15S5tule+juEgKZQQ
ZpTtaTdPCGOOgE0D9/ThXr/Rsdf/+uuDwKit9Qqq9RKzyRTVtD0RchIbfD0NCrnZqC2/EICw2qHg
JnujASFvQdzX1RVxXxeIWQw4VeHi2vhOTeMc+NXwc/2CDE0qUPMWFbWeep2JgX/9lkwx3qVWiwht
SfZh2xpePhq/+kSrhUJqQ9n7VrdRuBstWvxpO/tO4fb0qo5EDuFhDL9KzLAmPD2PjtXnMlSz4I48
BkEoZJ84HYgKy/xmSnjDrbQ4h1E9jwpDCFSwlrSa9GIqzlPHXHeeQ0q88VQ2Sgp7PoeNiWaxFowA
BXb512LB69QxzNQfutkHPrexQyg2kbo8gHoPO4D34zAiT1KY4JQKui7gJYzCC+uS6E21xc0dIFzQ
BdbFGkbhiGCP730ApQOFd4F9k4gSWRdfZ8C6Gpspk+B0RB4PE5VqQ7q2IkvdyvCTXYQo5xE6xNZS
CfMgq+eATWR4002GsjGgLQGfM281e+vGXLJpT/+IRrCSK7/aScbUU0zV1oWyjtJO/McmRT8Zs6a9
L0r9g7bBbZEhkUtx9iSvh7U6ySe66ki/IvrHx5xPQGQWsMDxt20ylYlY+tqdonv8OmZz6xiMJtt/
71qf+PUaiM5BH1uoczBQS2PbirGlFosss7UFYI7VXk96zN3I30EmwoxIHh18nNaHVimzjfVB6xp+
Q3BMxL7vA+vjvp6yTPEHvt4kEYqXteqaPG4chMwKVqItFvJS6Hx9YpWTXQE7KHKXOVt3XPdZEoAt
erczQmnjsO5aD0bh2GMEwMNKKQ3pIPP2sr6Bg23LXoPB2KHojdspwI+SM4UhXSXmgCDEPd6yKbZw
676u+QztsAGQYma+7jJyRSLG0wGcE4/4PvC9Od6QkoUVoJJ5A3FZI96mRE4iHN1Ye4X03Wwfgtho
JxLZAb3G54L4wPwKsnnJ6LjHp/Ahu6bsuJO8wKEVBnRzB7oWTftO+ExuyBOpTabn7tzcteO5iSHx
AZy4SXich6defRuQqkbpntZWqnpR+qQnN0qyRwOZ49yZ3FjJvlO5ZvaWcrIHHHEDru9zkVzX07mH
ywmh3IFhfOqkg+1sTeMSymCJLqESKZkoc0kPZRfwuXbmERfxrb4wYm+7nwuscy//Rd+v6fY9DpHS
q+Ac8PnvO+sAnraVsaejm5o+q81GSzahGz2a4aZ+B6/WE7QMDwSLRPgu0gWGAY2uBBrmjhgTXdtb
8s7MDz1mdsS7dptav7HJJ3psklu4mdmVvKs2Z+NYvdmb5HoCH94QcLEl7+9obJPX+dy6ya95B9oG
qcIrXQlIZAN8PL1CY9xCBPhQLoU3HtIX2a2eaheDeR/xSnSj+YMPHr+Jby3PhOF5S9FJisMBUc6V
4lfvmMFE3TUGqthQg6tkMTaMh5b4uDPM/6rfKcywO7cEj3ffidi9IeNrt5Awv9W99CJdh5/zR/RU
/SrP9Xmi8t82Xv6CstKkzH7sCte4Vh/aF939xP78dOhfgwPvCpOuPeKMC9cc4Qy3Rw1bLRIN8Jz2
SLApS4Ysl/xcDT8Uz6xfusSPo7sRTLV2G4Lkaj/YOYJjmO/zCZTF2pr3BBjgSix/6OUlom37Iyx3
SJlNlNczwoENKuex94HnceKcrE1Cc2A6CpEYmaI4PSoQXJvX5nS2LngjXooD7v335nS0oTh78UEZ
8Qp51ha/DHHx9rhDopC0HlEaBefIdy6qW1yFu+mVfAsw/HOYoNwlNssPYxcgbcba3SV+uZt8XIXG
4ICjQ2ne4RlUvMFElZfdDwTPiXopiF4ur8ed/LOSvGrxYHLKjBBQ2OEZvVsfhCUSFV0iA7LQJpwC
psLjVrtRnE36VM/bk/EwSBvppOwqt3w2PiLGQcBaWMrOObgjPdb6gTXYHGyzV2SRkiYO6iedmLvX
+cGpzqruy2fmXpfslfA5nGbtjfzuFNvsOLzJnJX1GWMPZj9YjLnV1gkPGXMUsJ8Ju85NjHUkFiHP
xb4bXOyrrCfzfbjkt/ZLfZiuEBiCBVTFmcsfe2obgtz9YG5yPMo/wm3zKfSRikdmAvSNSdll5Q51
Ke+Ql89wvoAIf6UdtQuOUsCNTu5jPB5/ylfjm/Qzu9W9ckuR9qC+hB/pA54ikPB6aNObbhtcp8/1
M/qBC90BhEFef8I02bwufUS6y0t20K+f5jvjXvK12+STxq8VAltuaMD/Au00j9Ou9GoMXyGfPHb7
4aL6+kk+pBjUPZEuObxRHaeH1p02uie9yOXW2hGGu+nd/iGG+Y2H0ZaqIMHTKcNuSrSgYT5x0qNp
fs0PuEWqQGQmavqNfIaWvA+fSftNN+F9SSaLuS29HDuqDXSx/bhB4LcjDe/i/EhdHGk901389BXb
Sk+q8Lu/0RBfIO7YctN0Q6h229E1odVuyjOXG0bY1+RIAwE9cx6ekcbiROzRkgBvCGn/7pfrJEIs
vjP20+Vn4IdnKk+/8DGt32eg3LedLx9G7jwNEZabhTughif6RnXre77TQ3dCmJvii7QtOFNDH65C
SItadhMu61vnBXPGecJcYFtru8DElZhG/qa+tggI2iIhavegsP0+9NJtvU9+jFdl80jtlcDN5RWd
nfFMxjxe1WhIiWRyw0N9Dnb50XzSec97zBH8Kd3eQAW2TtimYA3OmIJNq4u7Ie1IgI7E+5xv0rPz
pt+mj+FVuI/eRSjP9UR+H0LpP8dFu6hp+KxDpMZtg7Dfzqd5dJR1q9lHWnCt2ExsOlGpBIJcB/ME
keU4ahBqzN6LVRskw2ZuDdd6VIkjRwyr0QE7gkDBZRVroShI1jXytbvC/1rFSIFUuWw4pXpLeoV4
TLZWN//xszXAq23dqoJ0SBpn2ZuYHOFRZlu/kKxaFFSRQ4DGPxdJI/dHScsgP4i19UDbVq/wmuGy
1eC9ztjoEOaXXZSm6qGlc2WPkrJdFp075bqKUcaCDgylsmXqre61ERPOsQ6gu9sQKKLKyvJNXkQg
xBo9CIK32A4sDlla5s5pit1yIxi3sqCq4lHfHte1LhJFwfc2AnGqj0g+mQM8Nux9Z4IDBDgqFpbg
xa5r3/sUZxj3edPfkrfsYsvQbs2ZH5jyhEq3LpTKnRNFIrXqJjRlGQvejDkINuUHIOd234tSZl10
KaL8WVJ2o8g/+16EohT83lTHiG9pkG/WLtskqsN1rVnTAr936mYbY4XRCONiaj9T7bfAmjq5VHSC
O9ESXNdAEttjTHQAVjq4Y5rKPcYdwc52aE1VJDdAwmCYCPqqxvmJyHVd437cPxGGNAqL9p2Eqeb+
u4Ek2wT2zKkpLsa4z9E/kX6YL3RitK7hru7UlOsYUZn9EJNC02tfm/IYC3N24+IMwYMFrgYveRqF
IEJ5qBq73oEBTEdwgOnoKJO212LbDxfxCze68ZzPle0N2QQhMxH9Oj3VyASEleXaIhPREb/c9+J7
3zDI80ENzliZoq4eGkjOel/O7qzXSKzaa4uqR8PDGetFBuy1RSd8ahCIoUBazav0VjRTvprH381k
LOpfDcPixiqV0OBg0R5xqcJXDc56Ytbvc5c6XCM9Ngplqz0PWCVRubGQSXUu5LH32sZUvLWtuv7A
6+J7E2lbzIekMJSZk68/ryJKe3hQCoVRDW+pmkcbL1Cb9k4tms5fC9FDNqqGnSEYZO7AKoIngyXm
otChWzusiZo0x69tUqlz73/AuNX76L8A49DnA8L8x1icG7fk4v7s/q389W94PfT5+1+9k76e/6d1
kvkPRwZfs3XbhOqoqEBff+ByuCopikVkk6xpf7oq/WGdpNmgbzrINlZGtq1bJhDWn9ZJ9j9s2UFm
jn+SYakqh/7f//k5/e/ws/wDG2v/tv07Vib+/F+MkxwZaE7HXETVDc0kAeivyNysFKkSzTDshNtD
BSE0/AXTtw/DndziqcOwL+sMsDb2kcqn0FW2w30Pw0pePlSYgoQ+MD8OYaQk/jjejpWPbKyrXxTY
9l18+9vX/C+APdX+V+9WM00FJNPBNkoROONvOGJpmGZlU8/70iQfcd5rYSNVt7KFh0ygv8xMTdsh
FSwFZPF4uMl3Fl2tarkmLsuvpe5dhfE9QE1f6JSFxDvqpJLFdNxHzTxgQb4hEIKOegT1LdqQR6J9
ttQaKVVBFNzwMoILlRJZBhf4VrzcbOJVIfbxiLQZd3pd/hSPIUOHIgnXIv5cadDodYKtvAghjL3r
cAOomJwg1xO7xEPES9aVshfvwK4Aynip0aiOuA54Mgo3Xv3PNwWo54r3JN7g+obB1UrZ8EzmNOIx
MS8XwgkCyoMOy2NFOeYwfUQNKtYhmmzaMUDPR8ROnu6wO/eIlbgRj4lyE2nxvo54Kof1Anij4ini
oSH7EhUtfOHaHc296QChhFQ5/jU9lTu809jx5Tx4Nds688RrxHj+1lFFgiBlL8+tdRj88x6o0R1z
50q8nJqc+qH1GaZ24hFpPF5qHl12M/M7/uzYyb9Uu0GoixJev4HAo5e7lmekBS/A31jfF3+8Vqzd
nx9V/L0Wt3IL270Ov69i8MUhXYvW/yffwEEg6aEp9t76AXgdHeOeQIr34usRn138cfEZdCnx4IHs
xLr4CrE33oljsJw2TukiRJB5a7NWPOkyEXpAGRs1w9NPDeV9jlqzBx4V7o8m60N5S6BbYOauHHM6
dMfYwWofx2KxKR7cKsx8W9ufZapuibEgE3Emw65Pchg4xUnsD5hRDwNz/uUVAetevG4L3Qde3jbl
5cRLYE9JUCyCtD7eindlqrB0/njq/+fu/J7bNo44/q948h4MgDsAh4dkprHU2G3tuo7rJH3pICQq
0qRIl6Ak67/v53AHCjhSiuTVTG56yUtCaok77O/97p4BZAcQ+QfuYzpfLjXN9PZCLs7Pkj3/rNkZ
1FYM7SJM2/+UcpnmJX9un8D+2c36z2X9a6a+PV9xV8I1dyxe1xsQltfb5hLEH1PgXmra9KhtwP5/
y5mKlarFWXNN+/LuavX+y7fADi9oEQWe9q8Vt1WsGQlV36p3/75cf7z5XH4641bVHzamIE3LPGVm
Af93h1vJReD7T0yUWeRvrij+nTG4NwMe9+PNHjuYG/Nhtfkl70BFc8ssV2l+AnF7m97MyGOfXS5o
Mi+ZGM1s1cU7Rg2eA+S2aPRzdUO7XkpvMmPuaVLlBIH4X366ePn/ZUM9MscOBjzvbeM/rtrd7fu2
u+L+ksGO2E/f0TKx/7D9ui89TMhPJPwdq5xpmo9G9uLwUP0TP0Rj3TDw8GrOuEOtE8WIwirXGeAW
FvaDdhO6fvuPQcpophly+QozCcfv+fBbJw7g4b25k3z4O5Nnn3EJwd6+gQv04xjug9P8uN0HFO52
r+qkSBU3QRR4E+Nt1zUwIMMQx7Rwx+KgSCPeuO/tP7yxJ2++mQNyGtyryeYVxbbHbT+gcbd9rZLS
FFRaFCAbu+Cm8SlUWcL4yDLHXXOf/1EsEOyg7eXy9fy7bygSSyVA5QnOJL21wyaDQzBlYjT+aJ7i
YPbrD5KDBw5Bh955z51PUAOlTmhpKjK4/fCmx5yAM5zkFi+Hnx3b9iueSyoIltHZvRoEIQsEAR5R
xscqhEEx6YEMBKFw+8RWDIstTIq+6xcEx2+/zhMNfrJkYIeTALRlXKfAsF0Co0mA+lQRUDrh2qyc
l0yUaRfadXwIFjOKnijqsiDPxYJH4joEpTL5KWSJLhWheeZZIZAEDKNCF9ZV5bWhE72IBCIDUitn
BRjdpOQAHCsETpGVB1VnjHw0PSekjvciOgQkVUtPQVeJzjK8I4ZV9ysUiDxNiqLUB7URnUAUvD4p
K1RJXuiSZJQ3jIE8MMkmKbMqr7LBgY5NK+RpoaU+ks4T9qiYeAvy3a7gFHAUS5JmSpno/OSqtGB4
mWWwqUdTkBTMT+6eICFh4gED16PzjXJSgtKXr9gdoZAufZAQvvy6IojqWyK8nnAyF5E2NEZJlSGR
In0fxELKmwQ2OfYOqgK7aUrSxt5Fis4k5KgqqSSQLTAogZrml5OG0RT4ycSlNeqyX/E5ilmqpO5y
bhJGEeJ2q4AJuPlBM3pY51Ya7IpOH2RosEcmTYJw8y5rQMCM0SeLOLiAgV9gVEIlE2NBj1Okp6Dw
4YVGobf7aITUmpexJsAtTIq8srZC99uPzi3KtDFSGUAfWhmvSA35NT0FsiZEUoxCqr3VcFwXkVHg
FI5ugnlqzEhLIO17RF10GPYrCBRMTVqFKmdh7qxGXDFjVqOshKKgaIw0hIumgNJYFOos4SYlQ0zt
jydCJqi9y+rqxYe09hNyZzjHaYV3VGkn72EWtVb4RymTLLw+SKMziuQNbN1Y5CTjGmhVIgqk4/oV
WAX4I2HKqK6zMj4uKLn6Rrh/cmgaWILNjDirF4RINTk2Q02BcsPhfOJSBaAIjNQ3gAtKgAjgJga7
MNUIKMSK7BGBebQekk1oSHmBiChnn0QEwfYLrCIMQjDlmCA+UQCWI92+LhI66EmVjlh9bBbKOslB
4jExyGdaozuFPMWPlzIBWQPLBUUQJFRlUqUZYblFM9kVXZAA7qmUqkNKizUX3OH7eE4PToFAhOQh
WWYfmUfkGOZYQ6l7rEtEgGsBGS9x2hpQb7PVNOoNPZvFtH0GH4rNAKljyghMcsAY9GuqB60zgApk
9z5PAHfEZQzzjPZ3qQagashtk9XB+Q9kAGNIHIquyX1eMTrHMLdgTOEpUEYgMVxkNQmBfgVBQpZy
DJSe89IOaImLC6xjLLWGCk1IP6Am/3Zy/yYlSCJXQn3RiUp8XJAbbiMVhgdU2CmSKOAk7hQQrrFP
QF2RENJmlGItqRG82CE9oiCJrImiYoZlOF1HybISlVAwFahwzBJd7ihHYUnzBWRNTE1Jzb/p42pS
lRhlQIFXd1mVuPRCroCpC3nB5o4U6TMmHZ2UiIpQCtORp4OJjE87cr2xU1ZfnzyxEkFhEVa4C4vH
eqFHXVSkkCyqPzLrABeIawmgTrAMivKx14tH1rFMMqprXLoSny5QRHFSKciJE+qcW9W8DxTsn7oa
HhL4zAGVEx0X0CBiW0hkdqEAY4jt40qfk7qAbLrSCiDCgFGMMWrIpLxgC80KqHFBCbFfQQqxIptu
uLWtIovWr/hOgXtnpP4idkFTQyJ89InEQCIoMmIXKSlEGzsRQIorK6RTweSCPSJTcooX8JrpearQ
i3dedWQ+gkUVC/WCBleTG/KlHlQQovMtQJtuuNTCEvvlXLOIsgkAan2K4+t9BJLKaVXk/BOIQkUl
GhekLrGP/YoOdEH262iK6ZOLjJjIumaf96ARCZtIpVn4dur1ZmyOkqIeIBUFxSbRBamNlfsV8gIK
g4jB6AGk9QReeIS8HDp/mNW2nvc9P8u2O9UadN8XhsaQ4899t4vtZ7AtLZMv2hYg99uu6cH+9/cT
aEYPRh99OIDT+9/xf+43ePzTk98adjX8z1fLdtfsZovb/oNb/5hvm0v6hv60bn5rLptxRwqKmHdy
9yTffTN5zpEq/B3C3SqgaysSYro7LgHcTAn3oHE54VWz6ZpueMS+LaXHIEspv2zWy/8wnnzaS+1A
rWLa2/V218y346d2UEk55c2mne2Xs6v9hHjfpSElftaum5tm144pO3SfmPLjWtjv75Y/BAAPcTfT
d3bL+ZQLHSJN+vw/tluuPJtSthCk4aRO9hI+6plfceLL5UCnZ2+Hn5I+8ut5s5gwoG9oFNNdr5fc
TTaVSIf2EZPezJdNoEUcmkpMeXszfXm6R6ZIyf71WDc5sIOYMASuZqvbCV+42rmUtL0Drjs6ZgdU
ktJ+0yw3E+1BGe45zMubZne7bjbz8XH4KrL8kbuu4eqdrt3vJzztkf1i+svZYnnRTFtrHVhYThpb
0G33E8729VU57a5b8i/Xik8O3RXunoP69moXkraFYTHp7WYf6BBfZ5NSftv+tmsC7wnwnS3eyElf
N1O75eshcsI3L141l587rhCfCCb0bQvec9D/S7vr2omm8gn85yD+pv2ynE3MmM8LPwfxX7e71XAG
fXzgUq5i0ox5Wrx42ey2WMqpcILhy4Zf/Hqf4W3/A2cN071D8hZcIH3+vy+W0xN3eTcx2dUaj2Qa
1fgOGjFpBsWG0wt6lI2U8Lt2s+lu19dNECb4Qp2U/PvFdt6+eN0d2TaX3ZKS/2nLlLCTjOhL78/z
A8eM6CGvUvIfOP2269qJ5vIVATntL9Oo0vf3Sun+c98sBhG0OgWsni3jScl+bHeXWLaBUE/ZJf/E
lJdENgF7+5SSlPTPDXZnc7GfiqbvnhUT57KhFx9PPbxLkIvpL7vZdsOAxcmZOxSvmPb9tys9GAKf
yjQd5iUc55+GeSin/myaXLPfmK3bZvf9/wAAAP//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cs typeface="Calibri"/>
          </a:endParaRPr>
        </a:p>
      </cx:txPr>
    </cx:legend>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BCE7C897-7F74-45C6-9762-4D8A5B264AF6}">
          <cx:dataId val="0"/>
          <cx:layoutPr>
            <cx:geography cultureLanguage="en-US" cultureRegion="US" attribution="Powered by Bing">
              <cx:geoCache provider="{E9337A44-BEBE-4D9F-B70C-5C5E7DAFC167}">
                <cx:binary>1H1pb9w4l+5fCfL5yk2RFEW+mB6gqdq9O46d5ItQcRztpPbt18+Ryqu60vGgPbio6kCtjdIRH579
kP6vu/Y/d/H9Nv/QJrEq/nPX/vnRL8v0P3/8Udz598m2OEqCu1wX+md5dKeTP/TPn8Hd/R8/8m0T
KO8PjEz6x52/zcv79uN//xc8zbvXJ/puWwZaXVb3eXd1X1RxWfzDtb2XPmx/JIGaBUWZB3el+efH
8yje+jrZfvxwr8qg7K679P7Pj6/u+vjhj+mz/vbeDzGQVlY/oC2xjixOKGUW2v3Mjx9irbyHy4aw
jyzECUK2LXa/x3efbRNo/xaKRnq2P37k90UBnzT+/2XLV/TDheOPH+50pcqh3zzowj8/flZBef/j
w6dyW94XHz8EhXZ2Nzh6+IjPn8av/uN1z//3f01OQD9MzrwAZ9ppv7v0N2z+irdF9I7IMHpkUmqZ
lhA7ZPBrZEwLH2FbADaCvMbk95TsR+Sx3QSPvw4Tj7P75sNqm6SFH+T3jx307xmGkiPGLWYK8sAx
0PkvGcY2jyzbZligZ9h2zLpjmDeTtR+jSfMJVGerQ2Wd79t3lWr4yGaMYvYIwgQkzo44RYRghPdK
NeCE3xG0H56nhhNg/jo5SGDOdF76H2bbSJfvKNmofQQKhyBukqfef8lCJkJHlAmCsfl0/RULvZGq
/RC9/qYJTmezg8RprX4EW/WOEBFxJKDzbZBiTxC8hAgYCHOTIyYepCB9lLA7KfcGgvaj89RwAsz6
7CCB+SsPev2uwNAjPHAGN+kOGPu1+jFN8wgknyWYxUazAey5l7zzBoL2A/PUcALMX98OEhhHK3V/
VwZ3VfnYQe9gGwy6Hyw28mgbQOe/5Bob1BLhgB22Hl+6Y5c3UrMfmVeNJ+g41weJzl95tFXFtnjs
pX8PDaFHXAiOyGBPDz/+GhqBjygRpmVZfGdtTxB6C0X74XluOcHmr6uDxOZ2Cxa18kqt3g+dwSIw
TWLZ/MHLnEo1jI4si1GOKBgH8JtItbfRtB+fl20nCN3+dZAIOTrW+faHfj98CD8CjrEsRPGOOyaC
zUQQRqA2J2ziir6FlP2wPLecgOKcHyYo2zj4qXMVbN8RFvsIW5QxMNX2w2KKI2ba2DbpgyX9+O4H
tfMmmn6Bz4u2U4QOk21ugtwL3hsfy4RIABd0h8/EDbX5ERO2zekjW02Uzlso2o/Oc8sJNjeHic31
ffuu1oAJDibhlJs7dTLok5eGmhBHBKIDgM1DfACshZdW9G/J2Y/KQ7MJJNdfDlKgze7jbbN9z9Aa
OJ0IcYidkQcbTbxGxbYANc4oMcGUG34TdnkLRfuBeW45wWY2P0hszu6/5+8bjabg2oAeIRDa3Imy
STQaOIabaGCX/fbzWyjaj81zywk2Z4eJzWkAnmfxvgE1dkSoMMGBeej8qTiDVMKQKIC4wWs59iZa
9sPyoukEl9PDDNUswGgOfmwfO+jfu5yYH1nCAgOATOQYB1+T24TiIa82/CZG8xso2Y/JU8MJIovD
jD4v7zVYZO+ICMFH4ENizh/V+sTN5AQC05TYFD3w0QSYNxC0H5inhhNgln8dhHr552zszjDa8cur
O/+3qWgBqWaIASCLvdb7oFuQCUlq8DJ3eh9ge2mNTbLDv6ZnPziT5q8+4TBSzzf3eaLVewYy6RGy
LQz/TT0W4CCGmWD8IXUzMcHeQMl+EJ4aTjjk5jADmKdBUQz/0jR4HKv/XqGA+LIxGMj80Tye6hXw
9i2GIUjzEKUBPnrJJ28kaj9ArxpPQDr9dBBi7BXVUE2zAv8leEd8xmgL4IPIRIBBWHmwngcvfxcI
APvsJTC/J2Q/Jo/tXn0YfNf6IOFY/4DapseO+ffcQukR4QJcksfY1yTib5oU2EUQG/jl8a0Pycvf
EbIfjQf6J2CsZ4cJRhwHSgfFY8+8Ax7oyAQsKESRd1p8ggcXUO/EGbGexNvjux9QeQNFvwDmqeUU
m8O0i9e6eUejmGLQ9VD/Z9P9QUpBwCxDiJkPsgtNtMrvqPkFJuM3TPE4DHP4FdWgR27vi/LDc8T1
pf356tb/rT0M0WGKIScGIeTxN/VWEAT3iU0EeghiTryVN5O1H6FJ81dfAt98c5Bi7TS48wNv+56p
S0gs29QWANN+sWZBzh9BJc1QTzP8JuzzFor2A/TccoLN6WHq/9NtoO4fZf476BsLgmJDKcxjNHnC
PkwcYZOZFITfDhj6+O6dvvktOb9AZfcVU0gOM1Z5/N5VGBwiXxSiL7Y9Br7+lnfhYLOBrw9hgB0m
E0//9/TsB+Wx3QSV48P0Wz7p6v+iKpNCBQzwA1QvP/X9y5zYUJWJCYI4M5twylvp2Y/N69YThD4d
pvV8dl9v3zOUDJkxAuUv0PcPEWNwIF9hYzLwZSwyhJtHxpo4mL+nZz82j+0mqJwdpvI/Bsusuou6
Rzn/73UMgdkx2CYY0pKvAeEW1MeCkIM6573K5S2k7IfkueUElOOvB2mRnegqKN65eBkdCUhGIj6N
XgoTigBNDtWzDy7oRJC9iZb9sLxoOsHl5DCdmot7pYourrfvWhFDESAABUsP+ZWxkO+lILPtI044
H+yDHd8AX72MlL2Vqv0gvW49weniMHEa4rK6yoPHfnoHoQZGGLOhDvah1hJNU/2QvrRtKPWzHsow
/ubR/J6i/fg8f8sEm9PDrPk73eZdvFU/3hUbMWgcS7zWNzY7shHECYh4cGYmsYC3UPILTJ6+YYrJ
YZpmp9ui2N75VXFflu8Z3cRHUGgJqWNw9h8tsFeCDaZlIEhvEj5xad5Mz6/gefU5U4wOVKZBMvNd
pzNBfTl0vWUKSO2PP2CPl+iYCFJnMNcWMzIxCU5/T8ovgHlsOIXk+iDNtNuguNOqCN43csYgi2wR
mKW5+70GBRICYFqDSyP2l8m8iaT94LxoOoHndn2Q8Hwut/47ahlwN0GWgZH2HIZ5xS7DJDMb7GjM
Jrr/d3Tsh2PXaoLE58NklHM/eM8kJsyEhewxVPc9BMwmggtKycBSBkvsF1Nlf0fNfjx2rSZ4nK8O
kjOGCfOb+7y4796PP8CLganLCETXQ+ZlYiHbkFmGKg1YF+RBsE2Uytto2o/Ny7YThM42B4nQbadh
lRPvHeHBMFtJQJnSL+b6QZ0yzCYbFtdAD5rn8d27yP8bCNqPzVPDCTC3Xw8SmGGond63wd07CjSY
h0kxZC1N+lBHPhFoJmJHJiw4A5Nm/hbDfAs1+4F5+SUTbM5ODxabrzqPHkfuv3f7oQ4A3EdMh1Ux
9tnIMPsCasugOPNx5vlE9Q99/DuKfo3OruUUm8Pkm11Gw9nmGmpotu+HECFHAoGHjx9nLU14hw/B
NahdhjUAdnpngtDb6dqP07T9BK1PzmFy0riayP8BWlDzR6C8zILs//ib5J9tqHfiFjVtSHeOv0kV
2m6dkrfQtR+tafsJWmeHidaVDyt+fVgX7xtWg9lNDHPwNR8imtPVAYZFnUwOy53AwhrjDzjvZVj6
rVTtR+p16wlOV4fpkJ7n9967rhAAso9wmP1HHhJq4nWwwBxXCADRRyZmw+8J2Q/KY7sJHOdXBynk
riGbA6vv3b9jfQ2sHMgpVKYh4ItH+fUySABLBBFKYH764xpcE/n2JpL2Y/Oi6QSe6/9Pc89+va7g
0+KLs225nY+rNr5YWvCfr45fD2tJTpo+iJ69Jt9OKq1//PkRE4bB73xaDXJ4yCuh9XohrL81vN8W
5Z8fDcGOLAjTWTaG+YUWrDYAjNdAwSNcgorQIwSpb4GwBbMSxFAZqgZt+udHOkzlhdWh4DLCEPe2
IY8HaarxkgWcbCICa0vBBDgMK7I8rZl5oeMOpMZTpzwcf1BVcqEDVRZ/fjRtAno03d04fCaFZCFM
2WIEA4UWpyaBcZbeba/ApRzu/39U8LRgrY1PiMQxSjfjJi4D0jsl6ZcBlIgvsQjSjZEyvakjHMby
+Xg8WSIvkbWh2KyoPb3pcqJ6x8o3dULNte6FEck4d10najoiLVq1/TzWMY+kbSZqk0dBu2h947yC
+Olm3DQNR8kqILVYR51DYq42Xl5kahVYkd6MxxZ2j0mb+cvKS7x1JhpZOcmVqrHn9H5yE2v+ze/I
FfJitFL1WZua/SbSwZx1prV26/PIUO1MhX0uWZZ+Lrz+OkFNddI0ydpo8FxEAZKsi9JF6HNzZntc
OR7ll00QHlPXr6TdEy2jVB9noitnLqA3b126Kk0zmXldBitwJkEtfZXdEW1HEjP7IiXsS8ajqyLz
LjtU3sZWZs+wlaXwheG85r3n2IlZLI0gwJJZ7kmmitQpA/GTtbMkT2LZWqGGE9yUKi1PRRXOeNKc
0tIy5kZv3WZJd25F6tIkwTcrZfEsbpJLldozhd141aMrhgy94NW3WliehBmWzaz1Gpm0Yb8cHlj6
xW1r+RsaRLJrlS+tJClk1LSdLDzRLZIgFUvbanuZ6ZrKRl1pQ5uOq81cVqGkITnxS/Ut9aBXW9tL
nIjFriRmfwyLTH5NOb92u+yTmeUXvLA/C9+8KbidSa8JVyJhp8J0od9DLO3sEhu5NIpcRrR2+jY9
bpo8nPle9iMrSSs1UT84lS0sGCLj3p3HTK3LprlrmuKOEzeWSVUuvGjph2reF/HGLaxN5QWL1kgX
BAXtTLiujGy2zhFtZWH6kayV5c41zX5C1FbIDvX90q86X3qXwsbncWneWzGgFafXSd3EslSdKX3f
+pl4sWOF7DgsvUxWdtlK1qSJ7OGjjdCaidiEvrQrGHi5/y1osk7atu4WOS7JwtYyyGLbaRrxPbXi
eJY3+blSXxpEEinSIHdMGA+yt/Qn8zbC0FXCTISsKVug2j0hrVgM4ylFeqURv/TMrpAxKnwH9/FF
EK9VY5xHPZ3VCdsYNjvHdVc4pLdqSQNj2ejOlUXU/ejN9ixmmZZeGZ5XoK6WZUR8p7KgpZlc5m1X
yQxFN7np3hIlzsqKGU6FurkXGJZskqqVRop/0BJdGNXGLk3lZJHZOykPVxbBkUO5r2FAmAuepp+t
hv2odJHPogRLo3Yb6efxJ0in9wsrCteib8+hxCGRutHZDJNgY9SNk2XMllVBL5TtpjKL3TMrzlaJ
F91mQjVOFa1yUlAHdWRp4uA05+V1EzWRE4tkThWMZIbLXioW36Slx2XhJMzIZ7EOG6dMw1X+qak5
gGzbknpo3nTWqdVnalZFzJCN5V2WLTnuY3TsV44FnYoURg6PcCrjtPsJL/iaBPTC8LNSRnnwnSbt
GtXJ3C3yTy4Lv8N+IIuGrbhhCNmGQO86DepoQdzwJMi8K9+d1dWyqXUv9fA9heUBUJg3wKRR62Ca
ZA6EuWdJ56cyUuF5YfJ65mU/w9JYeeJMify6zNGV8NLIKU3g6TokF5V/Gud2LIO4uGQkuGlovTAK
V8isrNaN0TCJdHOBVXdlV8sYtAQMr/BbTXgok4L9LHgZyb6MUukZ7TGL0ScRwmCGSY/ZzC6be2Sd
uaJbtR4/L+Lg3jVbU6Zxc1WS3Aciy2tTk0rSDkcz0St/7hdszntQKX7lfqr9+q4g+gql9bc2BSJJ
r84o7mqnNMQSvnwGZeMXvlDrJmzU3K6SrdHmn82GzGpMP+s42xS0506UycxUWtYxunJBCdh199PE
6rppsiUNwp+tp47Dtl8YOC3nlQfapCwpc2ot7UDM7LgqpUkiGWbpHOszIwsYfGDtFJX6jODxUKUW
zpFrxjIiaBUnbJ671TLrHXHHQpAVlX8Rcuuu72g7b30ODwmCU8Hjbm4pkH99r7gse3oW1PTYi9Uq
CumtG6B728Ubrakx93tazX1qn7i4Xoi2ObY703XqpL8I3Oq4Rfmc0joDmlIHJa1TY1jhulkg5F0h
N4qdpDwhZN1GyQVNXA19ZoAeTK15XolNoKmDS3MZx+oyruN7LySnPSvyhajbLSctmvFWX9SZ6QQD
d7V9tiAGCaXp+/e91c/rxuqkW7q+DEU+a7p4RoxvrAi5jAqxyngmS6+pZ1GkKgfslTOu3Lta9cop
zJRL1X8vsXfTtsGVxztH12Eiyyojq4DFsSxs9EW5JV9YxC+lwbt1mxHt2Ha9xll+0hrRReeDOdG4
jmWDkFeGO/NZs0RWf2UmVSezsF5pN3Ny1sJzI3qKVMtnYRktm5Ct0sZcZJZ927a57wyjXeDUXBbc
JTMv7BZei796TeA5XkG+JyS/rBtPekG4FMkX5aOV3bX3oi3nRmKfxg35nJrWJ9WanrTb6mtou+Wy
582m6IlTVUxJbRRXmdf5g2hYl2JlFtx32lZfEo2vaO8fc1H60kwkwVm0EDm7MHHuOhhu4upaZGJR
pNGWNlhJFoQ3aQ8DEYVEpiw5LgxUzWwrBXnXWtLQdrbUSkcy6VEjlQXjptaBk7tl7VR970seZ1+s
JskksuB8imDkKrdzT8CkcBqNQLvBCCE0X3oqXrGUbhiim5oBwWnQfxZtcpw3NAXEvwZmHazDnv3w
I7xkdhbPwsb4LmAZMye1zq3QF+smIqdl7DNZZPG3srHQUqfhkhdkWUcNdxCK0KLxsnhJhcLHgYVn
VYW1TAN1zVJgcZZkW0LDa9WByMnz7J50RbTg2WcSITEP08aXKo5P0hLsIVcbwA7ks66BXf2U39h6
ZqX8c1Az3yG2extFzJ9bfv4V8/i8YzqdeTq8YokLvl2O5oYA88kO+1ne3bKSb9yAuk6AApA3TSlJ
0n4naRo72ENnKfnea1PSJr42RUqk/TU5qykBW8Csa5nHIBETWlzDulShEyfo1jAQyK8aRoKLvEVd
QBOk+W2bagbGjy1RXaYSJOaG0raUVdXUUrPESUj9yeTpnSUuIJ7/rbH4j8LXwD5FcxIVHEtBw9PO
T2ZY68+u8FtZ+eiisFMkwz6SnPi5xCVrJGrozIhaLFvunWN/VdF4XaEA7KPI+xqT6HuYedss6s98
El6VODwzXXRqd0w4KkHHpDBlWSSzvNcwELEZSua3N50SJQyy7FPPyTdlsGMNhQbSjONPVcxOtAnf
WLSudgJjkYTNRaO9W0u33VxF/rGVEZC7oZIg/maGotcG9pE0GJ3nIixmKmi/WGHvgvBKL1wwrOFT
Kl92LC9nTQhKyPfOtYUb2SZLgVdWHP1QpllKr994iQ1Ki3d3IVMO8mxD5raKF7zrZVdYx2CRGzTh
MrD0YuDzrHGvg8IuHV6iVLp+cIqEV8net4hj15eaeNQJCxBwnR9fuYYF7y49eIGlehnV7taj/jXj
PZgpyiWO1SlQZ4W+jUztLVh2pwp6FRoZlnHsb1vefLH9+kdXlfe4ZzOwtL8HQnkyRdBXvhteVQb1
ZVwlm1zUy5qW4cp0qysTJ8vOak7M3D1m2HKdzsu/VV7Bwe7IF4FeRtpJizBchYH9BYfJsZtlP/0S
VGxnxt8azGcQeluVLRj0PY4uzSoVDs/5nV8agUSqOTVRdC7M2pa2z76XMXNcZVfzPhoUXuuAHtcV
4o7X5IUMWLLmzMDLDmWg/qtPVPPvJHR9sHv5EgRum/QSm3YoIyjdlk1V2LLj7R0InCviW1K4l02K
nchrHFWGc1f70VwHYTSzo+yyCZVwiND5yjcjMJk/t1Rdd54H6t9xEyt2RNJ74GwI0/GRAeMlpMdg
ECzyyrJkZrXrgPfU0RU+7337vHHROU7TYtZlxbrMWnCCCuYEPFnUuDrJdPMJ543vGLVeVT2eQUXz
HfW6q4LE1iqvsouuMW9Qyr+6aXhihAzkCwIG4zWfMVXKuGAweJvEaQy8rgPgqTJiP7rCvIwMvszb
CuyBPjjxFUioTNxg0/UWuuDhnAQIOTBl6jwngROV5k1k+3NYEH+ZuXUr6yZZhXZy3LrXYUMtyeLB
qqWVbFgICjBopGUEp1WR+4uAtJVDdLsiHcgoIUou3a9uY5brKvGk6flq7l8bMO10puyylEXH3Q1L
TkiT2NJN7M+E+jfcrR3d2Gcp9KuXVk6p4/sKo6WZ1ScK31Jc3we++8Prmy/Ctr5XPrvxKNjbgm/A
/76gqf0zi9JLl/N2ZgfpsvVT1ynAQvKFthzTuguxWptme5IH560J+tJz9ZJrUcvYXZqkWmUYjIXh
j4bIqun0PGAqlJ5Or4ss3ZQhs5xIgVMrUJY7vR1vkwycyN5vDfD4/K9+fk6jwnK8FNS8MPyTMoiu
cE+Kuej8+5DTReVdW6D3MJvfVY2ZbFoa2CvlUumHbrIZN9EYZhh3w9L1JGNmMB8PkyRb+imM9bZP
umSl0sbx3K5fVUamNvUQiRAeFHpkzbpUdTYXafpjbBe3HpZpnnkzUWIIYYwn9fB65YpwbrHce3Gu
TXG1DI3W75y6Snc08SHoUdem0TltF7dzhPOtO5wbNw1wWpWrop4pFmqZZA1zeJ/ZsdP5vJgbAXya
JwIIKfjI+1Y3KZqLwncjyWiYLMqo+FR3vdqwiJ83Vd0u+l0wpgmitdVEshwCNLHdlbL0g3JWPH2t
Gr7Lsgpvhiwr2ZRDD4x7qcnhZeOuSNpkY/nYXREYtELX0EkWFRHYJcPusNGGp2aRscxMIwPl3US9
M35WXBi0n7/YHe+2Ox70wLVEbXa7fVzPmWLBanxfWxSt4xaDWXfbt3gz9tyulwIjldqKu9nY/2Ov
RCXo/KI0Ieoy4D9iMrYY98Zzu+EwHo8bEosYbH1/lVExK5vqagQ+sEsAduya59EwXsnbBrxPEfez
sStGInGdQ/+UnsZgbUO4o7Oy72VbzHkR+7v+pcqu+7lBySIRrgWjDkIgqlx7xF+oXvezEndXIGDV
hg6bJGT2svf6hedlACsCH2jl9UXFJIR29N9e/IKGcdeOiZIm9vHuzh16gY/Ahq4JnrXD4PCHKFqV
G3rFCjJrr+I4Cnad20K4L5IvuIZj2+2csfOmPUgy/0wHS270xYL4yuznIfe/GVWC5s89DCyywTZX
oONgVI29plF9keRNvRhpqd3sPGY9WqTIqnunSIDRG2wsdrcOfDW2HJ/4y3OiSnvpg7qZjSOhDmOI
JWgX4j8wEHDL7BV1sXwePsMNLOvhBgpmcep1q3EEt5XVrDplOX2VzZUNYSmXD5z2y/cyHa9dn6aO
UMST47vHV47U9uEpB9MNTEPN8vVuJA29P46k8fD5nLbpfJBIFu7tuWtnzcK34wvbM2AgjvePm2du
fTFEd7vj9R7CoCsxxEGGzt41KX1radyUhVrsUFWZVyyxl6+fOXz8vLHJeG489IZRiOp6UZQRdJMd
LMZrdBzs4x3P7adDcDweURv3dm3G493u5Pp4ODm3G7ZpxtiD6NEJWFFWTNdeWlQyxisTYtwOqhnb
9Q8kJyvp4ULiDi/CwpPcKsAbGsRqw7A9Z/a56stLO4wgXMlPcAxmINKybKJLxcmqyatjq6bpBmKN
lyo51kVbSVPgEmJEEcpXxECzNDOqldG15WbcaKHLTW7mDDnjsR1zHIO15zUzW9slWGOu6XBV+xAF
zeDKeP/+XcXddNFw/CmK034ds+uOhv5xM2zcoAEtMB67mGnmjLsVzvNVkKNlQ9rGWwiLecfjBc8D
RcF4tWAJSOhkYJ9xIwa18Xz4fK4lLXTxeHm3O17i47B/vv8frj8/OWhtvaI5DtsTq837xXPzF4/b
7doDOS/O7l794sQzgc9P2Xfu+e3j1ZZZ35Sbc29JCms+ufjcfvc6PAyOyeP7XHmLNCg/7x733DmT
+16Q+vyYEkJgssHgSz2/KoTBZcboq6/iDIzGCuJWL3bboMo2OOnEqnItiZ7SL2abp5txM54b98a8
zHhYtNGicpGxRFUQgP005GUy3D5suvGkFxEIObaeN4egOagRf9CxQAwI/+fjKEmZA4EqMEJHua9G
M2bYiHEAeIP4FHmaLzQxL8fMjJU0oO/LwWxAoODmVgFOTT5aEX0IMQ1mE4jTgu3AmyzctLucTjaa
EGVUeysa8Tn4y5ARUoXvo/mY0PEGfYQqQ0IWi63s3gUThbqQZ4o8rDfjMVIq3YyHnci/JZA7mJt2
DdmqgWnHPbAklo3f5xCpDDwZoD5YeODaxDJXiMowrb2Zyvpiw1FWbNKnvcm5PEc2eKFNAjENyGCV
ZvOwaTydb3bnQtQuo0Q7qKdyvKGmgi79DGzJAc8Awjybcc+EjtntjeeCBsMYsMxAdl2o1kVegPUL
f1Eh3bS9gN0R4fGY5fjG1dqdj+m1MdsWQGYkliPMz9m3Ls0jB7xriBgPdl02bMa9EenJOTLYj+D7
3IWjUbzLwO32R6BrBTG1kgtnhHOE+Dkjx0ZVtDse7cseTC9VZqsxGRcg7YOeG8yXLoGMCMjkUm+i
ILuvYY23+YggNeroJaLjyVBpiM2CrVoZCHqg9/NiyUDKG6GfbeiArVsTFYMzCMdeF4aLLIk/W0WX
beK61M1xqsNy3bGvLhL5Rhjo5WbfOYjArIygMJe+SYpNZ1QPm1JBGKCwSTR/PtdlXrkJPYguC+TS
We6l5aYPvhNPpGuIQVrzpqi/WGYPPDji5I0QjbsViBAXe/7CLAoY689IjMA8o+PnJjipdtc5IwTP
G3sQTs+HI2eKkul51EX3IwwjQPugqgZ8Go3TlQfhrhGUlIkFTRO2HDltB9HIeTysLUd1DaREfDvb
1ENEvbO7VeSqGDkhDvPNYJ2vLSOUBKxQSCZE6Z0LmYR5M/SdZ0K3x5zVsRyPd7vCs2sH+eA/j12I
hn7c9fewNx6atAbfMYAE2MAtQYj5vIj47SggR94RXSt6Z9zd8ZJmwZppiJ+lHFLTLOGtQwB9Bw+S
wTdM7KDYdsErwtGqVc0c8pcQaB6v9oOkcFVrzFmf3oxjKaNpttHD5vlw3BvPWYYBiQcwIMaR5g/d
YAzPePl3FF9l4+902uWB5z/8Ecunw/++1gn8G/+w4vPJ4W9gPh/BQjW7P575j3fBGqlD+XUxvWko
rXh61vOfcBzKGZ7+nuOkQGL35zZ/UT3xjxffWlphmlCF8A+lFX+bdLCryBibPRRW2EM1J6gTASvO
wnxOKBR8KqyAUlsIRlJYqhZqPflw4bGswoSpuSb8xQBsCQxzcCkUeDyUVQx/ogOehmDKDqwAaSKT
/a/KKmB1wldlFeD1DmUbFqxqxMFFolCk+LqsArIYKiGVla+KtnVyvzNOezDCpSda3wnzHCS2BxFa
lZNyniUQysmZC85LkmyKpIS8o5tde6K8qrwMgfsbRieqaFInaCDWE+VxAaHeQjghJDAXBZQ2SF6x
b5B1dMFeRGe5bq2F2fVk41psbaIigvoIli7JF9Br+bEodCd1Ql3YVMHMLOtkQSuRzAjuQjAFSfcp
g4BE+D3nOrwsKI7mtLDPVNI3J1BSfYM1VDc0hsiO46J2Z0UhUicODWPhNwZdVnF6wVVZnvE6vuZp
f9pZdQEhM69YezFEUhG6gSm6kPiKROD4bfczUPms9pwqqzyJ09ZzmEE3JS0gsVe5xdJrk/M6EO51
peid0YTfMoghLiHdXV9kEFlMs1Kvy7jm0jBlX3XRxo4UxN9xEDqnsOyr1JiEp2FuBLMC5cWMF5Bj
jVqdLDrtGescYpBhb9qLjEbJ3CK5dGkG3v3/sHdmS5LqXJZ+IpkhENMtgw/hHh5jTnGD5QgSg0BI
QuLpe3n+9XfVse6yeoG6ScuMExHHHUfS3mt9a9OK8aja7ZM3CtrQdsyabTqGG34zsIqtaJHIqDyH
Wyll8GBJ+7Wdd5QMKn9XSRgWXfouF+FRgPPr2K3Nw7JAQ+74MUEtNRqWlguneTnLXdfCNu8xTdeC
bDAhJxOXgqKPISrQdedpafMcX8ZFrJRlvBzayVbLGn4wDjUtiKbSeHHSG8NfFi2KVWtTZsNawtsu
dOrGQzrjlw9Nfxmi5JvOzXSMIuiCWr7KgOO6jTYqV2V1bdu+YGPgi+T+E1uSklo0JCkyQeciF/ja
6ORa6Xh91tqfghCXQ+XQm1dHeGlZW+3qc0AcPpTu7CGbVVEks8rl7LSb/fPUzSh39qHOBIrE3afq
Tce82HjzSPc0uWa9Bn5D5QGW8Vb5GHJdRG1e9v32EPauJi6FjGBxee34KUzda65UchAejSHvH3wG
gyeyVNf7hqUx46bjNLqiCeZ11Jz6fckqEz/Ibv8cOtxqig1H3MPuEA5hUzZFoPfsQY8CKua+nCOU
VMLl2bGFKn3Yl9JPcNJYSjncmDWrUqPKZIvIk+f912l/kixLL8PCXZnq4RbFuytjiOObA77R54so
lo3jnrfbjyT5Ogtq3wz5gtJB3D/U/YEZgg81IUehRHZ1Ghep37uvZhXkIdr2vVC+Tc4skqIeQwlZ
I5Sfl7Q/pO2aoOjcppOT+AiSZYrPgHHeWtwK16wJYBrDY6WNUC9hE5SjovaYjPpFKhMem7CxhWOr
KNJR748QgbKiS4JKKTIfG0WKPHIl5X1/lI2MjvmSQCrBzQOiwlqHspPuJzXOV9KoorNdVg4AUko/
Kl6DEKlmmZ+ifaiSLPygOn5RIEFqDtTDb3t7xUtJy/bZj8SAE5nWtwwCSupVXqKYH+rGeIBK+Eir
YDW/E9nklcgC3Cwxvk2HW3zoSZIfm3SGVry9D+3QFdzBnWuGbi1zDifLrVEhqZ2OM5tfXLqBQJm2
HNb68IPbLilHL37Jthcla5f3fgU01MSDLvcAH69QWwDffoD1uvYxOghH4FSXllBzYn/aTPJDs+Fz
zvL95B192FNFi5jnw9XrNSrntIONmdq3YYBpPEQzzHTFImgJ2WeSbLhFM7q/9FO9beR3H/Sf2t1n
FSX2HI1WF926BpCfju0if2dyOs3NFF/CgNRZx38QN8Im7gY4EnN4TlYqi1D2P9RKag4pYLM8qoKU
WNzQ1JbxjAWkwv5J6oWXrGuwTt0I59RkB2B3F/AhY53cvwkYx4grdNcax6jIliE/9jGtsinxVbwJ
VouTXYvpI4zCtWw7ExXOL6wY2vE9M9N+2CJ/zSPcCpOsyRlauMYexzIYdIt57Gl+y8alLbatERWT
c3MwU8rR722wUOW6VnDjfwsyn4y5b6r8V9vZx3ZebIlm0VaEynrNvK4nMvpqS7hBb8uO2oKg6FuD
bQsOXTnJ9tYH0V4kUxwfEp794SkJr4kM7XGfkm/rHCTXha7hYRjbuXBRE9wcX44RG9EYjfCVfTLQ
a8N3wE+RHQ5jqJfn0PNynQZwNmp+6VM2P6WW8Os0tMduHaOgCFcNwCV9cSaw5w3/8Zq1y8NIVf+i
1jktBE4VIgl4lJY0L1b7Wx6J5RKnvD9MPPvlSPTQkrB59Lpzx8WEf/ZQxFd4YvFhCgdRhHxZH5d1
Ug97j61JY3lOIZtww/GoXjJzWaX7FtwBvX4HCci309jpoHSiKUY7Ab+6n1smmw5wX28MAlZNGnyf
X7DXpQ+EdFj3Mrl1CewXYCEBnNIfOO1tKe6/zo32zanvNlBgPHtYSZl1AcQzoAxGOVqmkr/mwIQe
WvNoYF4eUZrhDfPu07rAyBr1aMo2IFv5dzHucHrtrEOgbk3tZOeqOGvruWf7iVkHEMehtnf02xC2
OTrB/JY2zoOZ+ByuBKBcHqyFB1gjFbaaAL8WdzEgJe5uZgr2E02an7DlgwJEAS+jLWuKaVvHgrIU
hCF8xDEVwSmy/FUTOH2ReUtdemTJEMII5bpkefx9DzPQQxT+i4422JsbB7XgXJ2xyYE0sSBeIARW
ywRKNFvpHxzMeDifvwnjyUEl5jYKevIwGguudQjsQ32LIo0bA7tt38zXlfb+wDIFrtHTH2PTf5Es
D68NysL7UQYlXT+E/I7UoUCKNyCiDqd5Cuu9SoPwOEVJ80A7JotNT1Xj87nIYMJz8W3lAVRr4ehB
m+49Z+st8rw7bOBTS0BEruwbL4tdEl8NM/syEyvQtMm44Hh03dllT2rX6lHS+OC78CHounLFJofa
hNy3TviNeWjqYT7TsEqYIlXnA+ikuM4igYI0Q4W6Eg9SNTabK4NkiWrAx9sZh6IqBsnlk1rDBrim
z199pn/CzX1L5sY+01gcFLCi13F6k9oTsHp8vfSUb5dt7orcxFeJs3nE2fg67REuUQ/IRgVDdGz1
gQciL0ae8ueZLeah7XfsqG2ZMTVXYdJs7wppyWu/RL9EM+1vvbx6twZvxj1AJbbvf//YZvHJOy9u
W7rad+ampMSBa08N2JUahDa8mL0JjrMCfcu7uYoT/CbN5umFEBz0koWVTGKKPZDjQixTdG5mHRde
Bji04+YdR6K8saYJDq3tlrqLXfoetGF67hnk2kz0YwlxOj1HTRg/6mX/lrg4r+nkSb3C2XxFrQwP
Yozfg9jH703fH4KJri//+lLeCdzkwXTxfi7iTrP3vsXiWIHonmQ3BYCooEx5QnwdDSY8mE67T3Dn
+gMdGnGIR7yFzrGfsYd90m34cENN8C5+rnMeV6ELp8cpmBs4yAm/5WP4oOJC2HQHo/LAdzCWiet5
uQV9Zdq45HaBtBecs1TC8sLnVlyXrMteKd23giX20zAMKfhdBax7pgcXshef9k+pAelFdvIwg/Mt
p5a2pzVOfLlv+h10fZkv6/o5cTwtVX9OphzygwHIuJu5qZqJfx5ar07gmQFGkaU74Yjjh20baMEl
/bIFqmAdgMAhRAfQGPk16ZuhJhGOks6GJx0e1Q58q1WuEAaAVX6Z4MU4nFpnmk+ftoJA8EvuJnp3
ik1yHBNcIYpy4TSp0NzQcLxMrTmMFKjJktugMjjsCj0UAcssOCaTHjoOw1owB3LYpu+jA7WycZWW
u5Zwfcb2oHjuoeLSHxAxbDUyTYsxWmUxJOxisG70lLminfb5MJWEZbgiNC79vouv3AgUiBIULjbW
BVBuQAqXZKV3RoPZ8nBQnP0lPtZkH19Qi6SFxc2c9eoaR+8Y8b5e0jQWlb5XKJbMVxWm79OYL0/L
Ph3jLv6B4lzXbM8DfNTmoc+3H2s/Ry/Ybi5qAX3Vh1sE00FP4EdbdUU35WgSoO4Jo5MloQZsi74y
7f+M3baWLsESSJb+LRAIFsT+nKE2KbI8RnMcZb/jBGsjQDc5ri6sQAoAms0OZNxe4E2OJxdi6bqp
4F3kC/a1jdlj1PL1CCNIVnpVZ9p6MF6o4qp4Em9xR79mMz6REXhYbQFHRFnLisa2j9PuUC7a4a2R
9kpU85ElaFa4g4EOC6Favf7V4tzdNwBvepzm0qbh12xBg9rPSVvDKAIV33X9idv0w88WXawLzRkG
+17HrH1OiDbAv8cN9FEPNCVBFxEMWXCF+Tbj3bUr1FxhrnwHybuR9Lxmh6FtI6CE4O8cqCPIcqhl
W/5nbuUhXHd7XPhf+llWc/crTbf4qAcpSxhP7iQSZk8pXnFFExzdTd8B7NdTUJRuQJvGOrS3Mk3r
LYcsl5vmU99maWl7dXY7wCcO8OaigCbnBohxiEPiHWLgsQmioUKEhJ4aO1bbnM8XMMbXhI76aZPs
WxZGYBa78MakTE+9bJ/8MJDzuurHJjC2TBKfVnh+I2IMeTo+bXvytDg0fTmV31Ee/OzTsC+QHuhy
6P5O7hD/50uQru9tz7cSJRzAUwarf+iNLltMKCp2Rj7HUwx8HYurcAu2C/A5OPHHEcecSlC1LLQW
PcUmuQ5hRdq1L6eZ90faj6ZOaDeWItXp4x6Gj+vO+2usfiSp0RfWmcdoySBGGpQNYdLdptBsNarD
5Zxz7A9m2bOz2QxomIhtZdqgpM4WcoLUmha9fkzI8tjhPDrjjmxwh9LHhqRRldLkbGgDJJaC/PNk
xho1+SfkhZYKBdbvScw/duL6MzbgpAyxYqvOogrbgD2WRkBaHfPgPV5+ZoqJotnNdBqXpUr2eESR
gBcHb+Qo10QdrTFlgkaG7QSLaQ++hRPNH1wuZRFvUXjoOxzlrUHVyBoWXSa2PrehoeWihm9w8mdQ
kyVRUh6StgqzV2/W5MSCVNaDykwxA5Dqgq4vjGyiwu4rGBKGOntv1YOz9bwwDwrvMvTYylGF0QAJ
rLYrQlVxu+lqYWjwhjU/7gD8UKcAjZMrfeyXgb7cVu+OaFw/4+T6Yz3eQt7nL0uUDIUITCFWLO6m
NZCoNuhUoGZPq8yjWm8jzNeAvY2qQXaGoSTfg46WofsydIgxGO2OlEJBU3pCwbD/ZuFEsBL5R4MC
fCJTfkQ58h1GwloCRJ6rFyGbj9j2usiAb8PQQDMRI6MCOp39tOjDjTCqjpJ5hbz9gyGdUYSZI5Uh
KNEy6YY6WvlhB8BQo/Wr5diCRzNPcWretJJwphygP5RClWCrrkcaP+8ObKjoWVt2i/jMV/QyBqVB
Yaa+eYj7sS9k+rGngfrWP00siOFeq64aEuRbdgLID7LU2n7QCL8gR51/nIisKIiGOo/253QCz2Zh
BO4W3SsmfqA5gCcAwnZCWwI5q1Y+rycXswM6yrWkO4qmaA3KzRFSt4P4sXdomcMAUoyX4jIlOi9H
04x3fQ0y2ty8+xhQnufjl79dnFhMVpHo1uAwA8PiTRXDQWe4zn9biWxt8FtRMXbLJ8QVkPqSaV5v
rXvo9hcYp3lJpCHlOmTY+zhCCPtQtGKZSlQT6sh0AvAKpc0sdtxFS3NBexYfGo3lu6AqvGtoAXCn
YoRUM6bTjFDMwAtAnFu9LhstkjGx51WzH4JYtPdb8MA69MhTKMciG8/p8EZo/FX5DtZeipZ4WgZo
YWHV3qVKb4GSu6BtT/uYvOW6J1W/2bBoh4WeWra8+yxtL0aMz8g44djuYPXJdZwrPjdPAxqnRyv9
dGyb9uc2mA6RpOGNGT9cQiFeQPFeje3Cq1pbcHpovGuoJAisOIgued/51zHiX8xi8S7RagzrfFm5
yy4yMV3pJXARQ81D0wBg7kbaFWx2b3zP6g33yCry6dr6qVAZjS//62D8zZj+T+FQjIhAWvO/dzD+
8+EC/yUY+q8f+g//4v4UQ0ycxCSXPMH8qXuO89/B0BxTqzCG4o7OxZh6+Dcz+m8HI8PUA/geeZJj
7htG8uFV/DsYihB+jhGJeB4yTfGEMfge/7Zw/mFFIRD7H//+RzD0Hkyd/zMXGiNcSiMkkNPk/th4
9vehTP81F7o44vQyrPRCGorda5GPDbaRBxnFB7nlPwB8Knj2skOIRoP4wobwpBbfXfKd3v7+y1CJ
rm3IX/yg2MvYjV8XuW+Xv/+KHWpzgrP4QOf2J0Tn31O4vkhCGKBaFZU7nYeqnxr+EG5JjRzeeGn7
JIYpL6Gkj1CffDzSU7RMy6tz9ts89MklTewrTHUw8GqKPjVij1C4B+udP3N4DMv4hGv9vGriXqc0
4YckaeQKaxcotTJjc9HCnQA3rk8MVP0NJfIYtu0LjY2t/B395jFOvGHfuu8JfO/R2Q3YG0pLCIDT
29ILENlNFtbcTeysOwQMc5QJLzsgDZQKybNtQvI2ivh7FK/Bi7NMIRFB8KKXn4lst7d0ZNtxF9Ac
xd22WEL/0QZQcHMDhSMVMUJ7Y6IOLHQXHXYE0DnyVF4E9g1i1qldsvyaGQfCvOtHBFzJfsLHh3Yj
ukdzvNUVRQqyZFR014zZp5nFpZq0P1NN7A3dw2Fm7fTbU5NeDRT0t2xPShNCbba2T5ETFMGTDJuk
2hQqKITXenQaq70mOnlLgq45hmwU5ZzQ6WmSQ9mnYwIh25/kyrPrtrqHqYtiZAptdpD49ptI0Wy0
6pmHf6adQrzOBUO7SaIVwRhyDrI2eUbD0lw6xO8ytJePY2pf0Yanr/Gmjx5d6o0tLWwBONwV2eL4
BVnLo42FeAT7/jH4XdRaw6VqPCC6YfncjlpeKE5x8OXz6wZWDtkiGMre9tnF9WmMuiENzzZr1xMG
xsGmuEcXfUCfVwSzys2K7JhOYGl89GTovP3LDYb9+t+sOAzB+OeCY1hnmKKRBvAnY+TP/+kYZmj1
h0YBYPnrvNhGJtXY2GuknSyo4Y9rYLpzHPE33bX0PPH1GxiZteoYjB7ajg2eofF/N6z/zw4QYnzn
//OKWADPFc+cwpOlcuwE/3xFhEO6Jka2qPm77Tz0I+SCeCblMG+vph8ZQo79HZRBhX03IEcakJdm
ji/KUlCykfoiBc6vBvW4HsbsGZoyYN+xaT82tl2TCfIkG7dvKT63Yo1E+57/hOTgK0Zyf7E4SsGY
I+XLaJ8cJ5E1tVjjwmhLSovueJWyewRBXy0Syqc2+MEWSnbV5rm6k4DbOZrBBLIUxqCOzf6UevFo
zXiavU/Pi0VpNM1PdGDJpUONVAdUD3BmW3djwVlHzfiD2D2uAtTwx4R0j4rt4r01+uppl17SBm1h
hmRP3fc0OjOaPPaEto94DlRfhnMzlGbu9OOoprfQk48tR/ggU1Edq+AzIvTsKoGfJCFhz7sCX9kA
A4nFlh3y3FZazOF7UHayn0omXICednsFSS5Onc6RQhIAZFjnzpSk48luf8Ym0sdFmE+AEbG4OV3L
JYKhtObdzU8BlnEayEvbimsiRF5H4zf0Si104imu2ZDrSo/0e56tayGnPTn2xnxJE6cqr/v+LLal
msd8OBN0tkWK+GzZ6a4iKM5qv48XtqKkzgBHnVQf2Zd7tmRFLAAvSZ46L1Wd9b4WYuVFvGzu6nYT
AnCdeDHD8UUaAhU0tb/SfIO0JiQpdbeXlLasDscUgCdJrx1C7xerhlOWruul6zNMGYj7M2TDsTRa
fcOjhYIjSUB6DW2SHNHGLZXWOylj0m/VbPBLxX2NqJggA6/w443/YjukLawXh7uHwAvtcyT52b25
gEhZephiA5zNGqGSBdoRY5dw9+94T0972rxBx0I8jXH7uNLkNtytxcE4ehsYx0uSQ5FigvtJdxra
aM74IWwURy75s118XGqsDgSVm/SQKigqSgNhkbm+oGE5ybtWGTfpS5eI/iA2WBLZANFiafLs2sb8
SdGcFDr7tNxR2CGHX4+4+/c49xxOZVuqmXZHuiGi0TdvxJCmHID1PLJZFGbM+9d4KrtEy2rKZX7M
nZ2rKVIUKcbMHh1bajmv7yDo3Stir0VKcAI0K/GPvhX1BFn0TFhiCjfHb5Gj7Gk3B0xViM5rFP5E
DGou3Y732fPmPWLpZxlP6E+j6agI4/UiJJRXVc0UnuK6uOeBQdzw/XSbYc5XTYjA313IC+kEny2Z
sRw6BIeF8K5OO8TdVm9hvkM5kZrmyBKPBuFxPh0ZFAifzVOps6Y/jMifQbbGpuBU/NaqQZ0WspJS
Di+oSdZ6wlCOKkfkuvbgi6Dfy0+t9T/YbCAfRu2zUDk6gyXgR678q+MTPy5s+MgJxhD83XmWXX10
QSZr25EQmWz12U75p9XEEASBABzdRFi13a+DVPElQPSj6mHhiWEPj1CCU/MV6S9RxvRZB8iCE+pS
dOSthhulsyqH0CaS8GS2gF9lFw9FN5D4uM3s58wHdot+jnsoUTOMlUHRz2L6Z+Mj7sUVOdm1+4VH
RSR1fl+MU9M8d4k60Ulw2OIbPxrelX/3OJgtWAwMRQZ4t+vsrL54zU+DW0iJlhTc3aY+5Ab6nYwl
Wl1+BIrwMY+I46sMvsO+INQsbHjsvSBl7uPoLO4rN2T+wYfJXs+baAsAE9CWX+MmSg8mgBe+u/iG
djU9/F2R6GfKDp3WLU3Vw7yioFJrqk5WmZvc5fxiEZBt2a6us4fOtmi/1Dg4EoW//h7DbL2Nxhxo
asipCedbo2j2nMMCe84yr8q53daCASUobGSu6EIXvDYoJ2P0kCzJB7gNWSAL3L8mnlzYfBctkPqX
kneI784eUzhG5LqIDUua5O8NuAnkg8ZDNOwpomXVsvCwSgUR1dRO4WPjBSvWvSNQk0l36TNxHrM9
uEw9bGpv0j8b/IWi0/1esYwHFztFvxPsxqfeZUvNqGNlAmLugHjOXqEqaUrRxNPD0GZxGZn2V59j
pMfSc4oMrPwGElE8qMi8YKqIvkzYTG5qiJGuNTuBHKTpFd3DeWAuPusgLuiq0eG3ej4g73+TEwxS
Ls4r4iDRODxAIGvqjXl50Xiy9yGJhu8EEM2BJRGGWexpiwhC/uihKJ+DIVmvd8cIerLGYfQ0Ad6p
uhUBRB8sWCYGgbb9PvhlGpH1QkL0tgXd8phlGQPrtH03GjbJorEILXyxOm6Zv/BMXxPsaYfMbqKI
ccWA9PvtsDZ6rcaswwHBYDYuEZKeQPL4kZElPqdKDSUR6PmnxkG7FdsLkRxTTu7/2nqyliydOYJd
Zqo0jti3AQG+eN+D0xJbfpzAk9qxhVyumr5CxgFWS+vOAir7SwshCMIRBlA0X8bZRGj7F6SqXPCE
eT1bsYswr/c4+z6k81Bb3xooKGhLgLvifbfsk1cfM6zvGrB/fuT3rda0YgZ2GAdljqV0psZ/jca9
u4ZI54HJhGm0gmhpxdpXCfJvpw6sWNl1r1pnv/sB53YfEvq+WvpgIPBcB5S0qFvULyrmEk9qp0gr
03e8HHGaev7btYF+tkl8jvoOn6BLxiNiRJ/WmSZHzhCWYw7p9W1Z98reP3Ygyfy2b+5zv5m5wlYU
8K1uxxhDPhZyln55YlH/hwfRfOo6fwxwrzJAti+u62527XEY7PRnmwyXuM9gpHchMvMRyH5YjFq7
2t8vrge1O6QTecXRxTB+54Y49nOAbffEAJRWoyOwL7ohPcf5+C0dFnXBFIaXvVumV+DNOAGdYZDS
zIK6c0YXlrtXHoRrTQU2C1haeQEWBOmeVh3CvI0+rSnG96it4ghoPI9OqcImgh86uUyXv3/AKv4l
hcC3kw4NmGr9pdNQeex4EQZmk8dvwAgVezYayUTiGPTIDu/k5KBdH0HxYUhFEsvrvxpIxdP9FXYO
5zGirwbnMpL0Y7Hsu6k4qsEqmBqY1ipiddON7tTtDS9EFrYn2+inQXXTYQbWV6UzcuUA4ATIlERD
ZRp+N00CSczaDd/a2yJpO3ZG3GcvXKgB6pn529+7cmxb/2y37toH8VM+L/Nzt8AjX108H8LY/ejQ
IZUCAuRBqiCEIYzKe2Z+Pszp8iVEd1diqtEKlTWeHzIYZqWdEvYdrwwvT89b1aKmr0zSj0dhfQg/
wXeHPdoQ2cPWr7N1gp49I+0X9meZbwC5cCt1bmtwbkXyIqdor6DG6WPTyfudvp9yMv4AnL3exH1k
ToIdLDv7oF/qCPDxebXJa0S4qDMyXFqS/3QIrT4wxX8zLn+gxWUXty7piYboG2yWwWCD5+iUGCrM
fEkOeRf1H9sOsMTHCDaHQYpDDksZX0+OSntZJY3BBKWIgKePTV634TlCHvNqTfiDelQ5LUNS2Ydh
jVhZUPBpgxLHcyj5vFkq28F3QIIBJy54HBi/SOBLzOWoly57aVja4uTJx+MKNvIaf2TY2W7bRF8j
CBGEYmjG0CBiEsjsPMRSfsaUBkQcJziUu0qjJ+c+ECKsoxepk+zkR7MfpQtvuUKpMZITJUArPB2X
A1coP3BWRA8/U+qC22DbrmL5kiA2ir09NPsZkQ4cGUn7bRkz9dbr8E1n/mjMMkAO3NJrhItVo8EP
q1CA/ENgXxVpKzAng7E/+FT4wzL3tBpl1FXIi7GdbgdpgJKEeIDNOe7GFwPJuuEIJYVWA1tM7qsg
T3aIDNgA8nH50fRrdI2NV8XK0gvthb/pk52mDGM1Boz46fLoFCiyXmkcPkoDRhEv7HvjQNPEDYLx
ZtdoEsM4eMSkNHvoF9TWLXvWEoY4R0y6jhcs7wjDdz6jyn2DXAuTDo7WpG+oAfprBtsD3/jkKbKW
SD365wBCDsUwiwdMV4rKbhIAWKYZ/f/wGI8Kc6bivK/G3F3ihcWPtI+BJt2rOUzQShGDbB+HJg0O
sKbFAU4JHBDU7vUYRPyY+jW/Bj0pN5HRy98/dl4rxvqnpqNBrUS410bLu5gdnJIJTS0k+F99iJW0
WfwvQtRWmL5FXrfJyAvy+Pa43mU3Pt+Frz0fUCtAvMnhGqOhoGcivb0okIdlk2FIAIGxeuFO8Mvf
vy2YQ9ZYPjzk0M0B480EGSC5XFGhZSeoyE8cTtUr9MnpKTYjOjRsBAghAA0O8bUKk06+YzpR/4y1
0j+7oFNVZNA8zuGdOgznpwU2D4bWaAockzrUoqQbLij1+8uU4bBTmYCfEOzNgxpAum6hXmGjZuLn
ngg2A4YdXyGA0hP1htYADloQqZhDM6YHNiHobvR41Rj4go40yStmRPaAcVS8tuni4PKFBOOdpi+o
dM2R9x6GBGwwiVsSA5+Qmllm7p/ouCu4DXfibV/GSw/toY1c/0qk9EAV+6hEZMQVU/5/CDvT3baR
rWtfEQEWi+NfiZolWx4y+Q+RtJPiPBRnXv37SAf4vtPOQYIGDCfdbdESWbVr7bWeLU5+bNGbvIle
xiQfhikAtVG6apfADHtVU+kcyxtnw0jM+JVVejnjHX4/j8TNX8zG817iRrMkiNI9xLOj19q7OQri
OX2q5ozupBxOZgUExdKsjXMaIus2b9UCUCRxYA3V7lDBfCusa+8DRuLEvsXwnu7zmF7IjLHzkGX+
4f5LpzLbVioo17O2LtLX4nK/VzohDpyGn0Zq4SsUkwUvJCJkbbnZaUHKCEm/vkfukKyok/M9LIJH
oGkzdIgrpy86hVg5RIpNJxn9mXrZS0PEQMrg1rzQqsHduJw1asBFG+5z5FGlNQ58lMowt6IJ7HNz
6bqf6RJX52RkWWKKTIe4Z7Hx6iLdaUqvEK+aB0Mk0us5OPROoC4D1jlUwuzsWSneJD+L1lM/QW3x
O4sKnl9JJNNEypxPqvXbVzzl015PWbdv9fLgem23jvNovBRLH61tq0kejHZp13kpx4s00xrnqN+E
JRQHe5Uk7XoZomf87v45s229z1nQ2W1JcsWL+IndgY7KiMUqTjgm5YTzd1Ev4QMGxSmfugjZFRbc
CCHsdP9iVxYQoHF8cQbLOw2jSUO0mPr9vQDxDZx6ShdY4/GGStHx4gsgRMtROAnNHKcv3VaqFIlV
LIQz8bMOyufJa05jacg1K+p3hfWD6oE+nsUOtQX/0IPV2LeIHit7kP4BWEmxN9OJFv4yJFvYk80+
Sh/6Nms/B3nzSdfmpRdj8KksLrSyB2JnqXooAKlcYExszcnw9mwZGPJnVtAG3sx16fKUetd/6r0A
C7y3ZOcAopDjJ/LU6PpRx051mpr2K8Ydnu9gvLgJ9qVoUvbBuZmYneo1KrLt/SBJ64tzY1987XwE
HfwAaLRFtfftDo4iHMZdO6OkVm71PWmXn1Xsg6VqvxigBRfXxQklk0ukzGaLU2xZFTmuwDR1l91S
GURg6Z/tl+qYqDbY8CEbazkNh9ow5bkyhqcOo/3FUeXXODFGKs/gu3M74hX5Or+V0lNJ5CkiaXFC
1bilLiJ2+WN5aqGY0GrmrG43FnpTxE1bKOALNnJ2T6tmy0LTbnOW8RWltDrZCdASz7FwCvmNBdsu
5wSYG5ueSvkTZrVVKlzAc5U0X5VTq1Vbly0KTWVu7p8/pdscRsYSrF27/mIMXbnzrYWjUD6kW+Fq
6mb5ecbJ+TgXOfwhwcfh+ZzulXVectoL85zYmzpv5WUuMXn3o42hvbQ5VCBk6sxBMxEt9mzbXGfs
lY/xvBkz7Ba8j/JAJThd25IH3dA3t7fbhYU7/xott7m0rExt71dbgdK5G5ShwtgcnSOuJSx9RbpH
SwLGOLIQ6p7saCn9FcgKHRpO6aMRDPDV4BXBecJfNHKcAfBWhqmBo1D1XrNWPn4mK95xTBhXjS5Q
6rKUPDOkONrM9L+D4dhGJe+CQsWk0kmOGylMdRgH+dXPzOVB2+5zWWQaPU99xqLk8NEG/UoaqHtd
1REzbaP3LB1CzsPsWWah9xh9o3XgNNMqKpG5IJLkxjpLPfZd90ZTQhn+5ZWiORu5Ml56mjtuRXP8
Lqb0UfOVtsdzPWXDZhnyYV/QnE0Lba1nmCbH4rMbo4Yr3qWV1JRWtlu9S50c5xmqWy85XZSG4R2d
pitCEdf7YDE5DXiluY8VhuiiEte5CWKAWD7lf2Lv8qldVp6LbOPa6Dvo7/2maOI27Gu69ob7lo2t
PLYV685oeeXTMDZbVTtHKi97i61v2MAcHDEPIQWlwsZpjnVoVX2Pu2F8CzrntWLlWEoaUWl0kfNQ
PpmLwraGa1VmTcAxU9SYe0YbKZMsXZkTfBgGRTFlvXY1vjhld8lp6knpRJh6SH3GXyfkrAQV9K7c
S+5rz26aB9klz63LQTtYoNR2HHODCvJZnETB5yHwH3S2cHaIcL4OejROkCGX9V2R6CVruJdSbfnp
MhKOHfV+pP+l1Jc0wZjimeRhfXtC8V6gP5hekOyhdEXHYKDwY/lC43LjF7yE/ko2UnGMwViF5zd+
aWebBNMYVBtH1PXJu31xElhvpup296IltqYnr2rBUOR09S1unU74y4Bq1BVbJdqU6/abU1onm5sm
UK3o8gJY4Y9GYBXn4PaldI3PLraoFbAmtRbBaD5UsN76mKW668QTFiUAIfKXb3RyDyLkTSrto2bY
nJ4ab9mMcEFWeau8EzLplcxleZyyujm3FogqrDXHJXXfTENhWAS7hnowRU/tmHxh//9RNV3wkrFy
0S/BQWxTURKBsds1qk3+erOiGV2KAzktb/JRYOFthZlQSy5Ue4P8Ei/dP1nL4ZuqSBwtHL6hrYsJ
TySOqAD/XeH3Pv4y0bKPuyRC9NyEKbGq18UssDFip4A/hQdy6un/RjcgZF05nyiB9oPX1ptxGKIN
QM3ogqEGfcZKjvxkeHqBv7zC6VsVaUDbIPCG/eh4/rVLizddQ8XwTeu1sd9bYPNAeT3zuqTNORiT
fNtYSQHjAoqgPaKCyaX75DpltJW6RuwQozwJq/pk+tzOeGPoaPZYstS0fM0bt91I56usMpctlZid
h/d+I8bJ4ihOgRIMxa6gGXg0wfFCo9xKywyJotKOpEt7XgL7qiCB0JE1py9jE/2KMgI8DarbGa/8
1mQp/VrW1rNK0W6yso6JKLGx8BEZu6RO2utgD5QozpmnQ1zSBHd5FHXZNsaFelgSrFf4dteqxEY7
qQBDyABmbsl82MTTPK/SNP5qdLPaeQNUInziGcAwaRyH3NOIcaySQUeF6ZI12E5RU3+r+9w/BdEy
hvd/y55JX9RcI2OWZ9eosrCi+biuF84TQCRGX86PfcEhLe2rXePM16iPh4MyYusyELtJ3Xm88hwm
Ox71NW0xE96r03+K4u+NgfUcOJZ9iABh3A5GOqSFVV9sZ0anJn217su4XXlRm4KPe59jldJrqxDB
Iwx20Jfik+rjhr2/mE4ToXxiFP4TxzdEWFqAi55x9BWLfcGZtM3Jlsw4tPC42R4p/kkX53kWGS0b
sNPJklKQNLp9HItCnk3xyyIwdm9rZykVfpD1r1GX6Bd//GK61tXtE1qbLCPk/Px/hrxD/cZSA6xW
di+T2wQnxJyrMS/vY192z0puEPCD0LEbYncLvI9BQB9loQp1I7/Di311FWBhxwyybTjZuMvmwCBX
pma1hi77aGMcg6Vo7pJUPaYO7DVrOKQcPjZDT6om4DZ3XeM9Uq0dknbGNdlzlGgczuRGe+k42/Je
tlth7AGLe8ep5fGJTXHifEPOxsBVX9mEksqi3XnjXkfDk5elHRYAuJzzULwLUyh6D+tbK8UVy7gV
GI5DUZhvnUFpTvPdJ1Ey89Dj5oP4kN+YWT002m2V5PWbUScWjwyli52t0xpWoDs2Z7PIokscu8Hl
/p1SBq7xMTh0LmEZouly2OPv+Doq/9OIg3vlEMlZu02saO3z5f7d/QuMIXKWlrEvJ60eVFng8e7i
90ZCily1OSSiOhoPbTXMGFRufwdoI34gn9/tOpt9gm5rihnVFZux8gAoSirwh/sX05Jq2+PH+c/f
RYQytrqjQ+LZU/pgKj99oPRfDkoV12wq04f///f374RZudQEmpiktzUTAzmFhHp6dIhDwFbnhFY1
P9nIWWIbj4QOZe+6M0ojTInRbPn5xOCGPt9D+43CJpIDGktmHoPAfrNmvHdCZPiGzRwndZZSfoGA
spZGb0RA8WsmMy57vxJAxKLxJUOaPENcCIUZPLsYM6HFJOneYkWIOvQ+tPhrwTu7NlgEWz9/SEoU
Mhm5b5ha61VdJZ8qs/5VjslnOcZ7Tv5H9GSsm8HM4blByukALIO2Q37X9kkAhg4LiVkSEo5XFbSn
x3dYyK47fBc0/3qlxR7bvSU0UWXvSy4c2mpxu9XKPQNxszac7aja3B4DcKmeW/qoGV5JQtJNul5Q
zlaCU5wX4Dh18WkYkOViJ15D5PleTkG7it968YOgQcVJygb4NXmbsjHp2gyq2ARp9iCt0l/bA2b0
ss+NFbEqvM+pJVbTsLftanq0tTARpb8tIj/OHgm4RRRYKnzvKXdzWry1fnCWYcuxtR+ilTbR1uyo
oB0dGAfsdjHFKkp07PRPEZI4Tm+Qe3HePxj7KZ/iL9KpPXwr1AcpRaPR2eh4XX72Yn4gHoZvpa/Y
ysuWZbch8ZmvkY6dld/yM838dips95kxg3CtfuSDM65SR1bhsJRdaEQuNuYN1+GEUmQT2cnrFPzI
pqAAsYdJd66gjwbCFWuALcg2W7pW1MOFl4dWDyaJfh6HHPm+jNEn6jy4joPzEtRemCzJOyRnQC48
F9oklpTECY5C758lIfBX5Vm+i/3xOa+zh6qInugdN5DPLHNlZlOzdeFYWtLjKVAczmx/XmO/mTdN
47z6tIkCrNdbbJfYp2PnZ5C9Z71H1xS8PDod5DK04yR0Khe2N/EMGZVEpstuPY9ttTH77sh//TIO
Tbs2+gbr5Bys2hKW+JjbL7EFJla4ZCfrFKMkMX/kNP2FdORucsZkzd7x0/HMPWX71srMAoN1dmCF
R4yPt3Ai+ARKUW6Anj5b2mm2xeJsATOxrxkeEPiRjoLyavRfUKSDqjecM9/FBGZboz7aURnKMu42
ptNhvEp+wgTgg0x6jNQY+70pDfsAuF4XmR2bpCb5UD62CDzSnVy69IUPu898oyn5jfc1qR/lZHCD
u9xUVUeIxOxo0PeE9qbbHlMho9TtLX05UtUbfD4RlohNH5W0BrL2EHftnjNnSZfNoQkDk5OTi7Va
ynEPsZ/oyZxeW/d2JsVquq6bIAhR0NhwrIoIjWz1iwtZYdUO2zK1CYYTX4L4Cbq17asQ/2tY5GyH
o9I06Ml21BNbhfKas9JJtmkW+KAWYpMJn7qBUImnbpNgb4IPV6+FkT1Vfmqvic8s68UINqAl69Xc
GzYLYUmvrETfCoR8oB1acoRdGqLoNdHfwPzR5dkqEQ2lPRAEGsImWZj6fU4ruS5qRPvFhR5aRJ8q
uLF5gZaihQbUOKQvPci9Fdn7yv4HPg3dlfk7zqbvGSvaynNIpsYYavKWQDlk0bdmRvJBwVg1k/xM
AitekdnpBZ7rchvh+N57XnepClq1kYsQZ88EuASp2lu9aY9Od0jcYQXKbdmY/pjthvoNTi0hqS72
eXvaF9zNhNtLnJRYxI9Owofqmu7WhtTAwe5LmmY/RExi2WExLvUMyWqMd6YfvM7TqZHRN4uVKOxo
R239yX42ketjH3HZ9jn5EkivlibeqNr6p67U556nLg0sQlvZRKFeLdCTip/e0NY7pldEgw9STX8r
3J74vhxoNSxQHiTSaWwhRugp7IvO2Q7GcBXA+TjGRzeMrklyMb15u+mb12l1Ri99xx3wpqphPLid
/2tYgp/gJ8SmyY3tqH1z9Wd72s3p+sEuB8GDf5hKHTB5z2dEyr/8qVUBqD6vo2OfZWEy+19qt+4g
imK9ikcldxZJSmQJC8hGH22yfBrpE14yDvph76HM25kLFoEnbKeojv5ycf8eqoJ51iYzBarJcjH5
euQ3/31xdgSjNqaXQMjQlwd9k7/cIOm2XmxvkOjR8/PgEsg+uSla+XrwY2+7JASlaMwagrpsXCKO
KIU4d5C+dtb8/JcLxF3827vnelxegNPQMs0P1r6BwG/fBio62hzzSGJoqokyJkDMYIiGC1/H7Tit
JuCGdP5H/E0u8whkxfygP3kMf/MY8zZ5pslAS8zGDN/78BkKu28NhfXwiJuGJsWSEf12w6pw3ioi
emi5fJh1jJmkyvO/2BtvP/pf9mZszYHPJ+NL8waJ+eC2bFTg1biD3aO8taRb2oVpkvgbZ4QIutx+
Y+WOIw4ZMmF//p2t22f/4ZWFw/rJnWu6tvORDCOgqlRlXji0oJLmEdvXsRsNJpK0Yt+pZDePBctW
O72Wi/+r8hYd+vZ1vld7BemKyEh+FVOehXMwoL+VE0H8pT/lqR4ujlN9J2vnIjebf7OnSrA5Hy9b
mr7pe5a0uWU+2lPnAsknoDI+yl6jrxjLcbw5CCqaDmEm7eEqBRRfrfcY9OxFNuuIKSRnDLgaB+gw
b3ElpqNVnVVGz92AY6P7FtCUpZ/qru5OvVlveo1/z5PGjr4xJvLlvRh9xmK0KQ0HWhOrAsPFubZi
vHKeu0aKTnFPkCKkNX2h8Bavf/6kfr87fcflQOabnmfRZPyA8KlKuzF5p91jj268anmAV6ZsNs3Q
f20llWCiEYChYX/RLqD7P7/276sbr+0xgZcziWNhCebT+K+pTHlEOifi9HgUprshqthuMWn2m9qL
Qu8mm/751X5frnzHC5in6LhMlHc+rqVuB4QLt6R7TCzj51jVn/B4k+tD3c9E8Wuqo59/fj3rtrx8
eAbAAEhTMsLRv41K//evlzVFg/JROccsirxNYqRrSuKdaKEaVP1N7Li1CJIK2V8Zz3WtS2xekt22
8hEBb+3RRns2Obv6+W4aLeqA1LDkVDVCUarIM2UsWEunnEfVNkdq6OAvy4f1+wLquw7LF2+YLfnu
wwdUJkM0j4RzYToDJkCzKHdpq6+i99Vx8oJpL4TxVdIIcwMuF0MVwORiQmO72RFHH4cILJU26pNV
bsN/XCr34hv1Zyup1etSfoqcZtn9+U3/H7dzYDE7TPC2s99/fM8DawSKWDvWEakBgd+h2+GQBNvj
ADwIZjiFAHtm3F2+YirAn19a/I81jzuZMWMI0J7tftwPPcRbXpvwOAM5inVTLvNK+Dh3Bp2dmL8S
rCI9zBfR+TVTpAAY3XE9ejKnFR6/4S93u7jdXR/uPgIyti9s5vG6jCD69903mEkpSZyKI1OPWK9u
7qHl5vm5cv/Fu6X+xKmcB4760PAYmPXn98L7/dFmDK3nYKjzaNj8vqzQ6/JNxowca9P8hiZY4xyR
81fH3xUyf4ZlIQEIFUig0a2FY6YKL7KiSRK7b15i7aPcED+08PZLXzmPgzyi3K8TQXJPL7gZlJsO
W9BQweNki+sSU2LUkQ0yvBenbGiGo+MQY7QGhjw5pQsFnJZbjaf2QSVqI9FZVgRGnG3RaHY/ZkRs
kioHvmMXz4Ps9j3jlk40JW5LgzNbDFVgBdvbNa5ZMat47cYW1q+WMj3Qgr1MlG8ps2qsxW+3aUCj
cBTRXjGQgRslTDw1nVVqubtxapgyVBtnIYf5bRrl3khxJRlF9qwNCjeK2nM7jAt9sYBmZ8uJKu3N
ZUW83j+XBPc6lV37Nhaczkrxl9vlf2zYDOLjyBqw7XGAuC9m/7UWlwmnxxlkylGNtn9aModUfPEj
jVsfmot58hU2jGzGM3DjZDGHoluRbn3tp8g5kEekuYwEC8dt1Vl9vgsEYwl8vIw0S2qw0I3zyVlK
Y0VCwfrLhTu/P/GB6bHKUh4HvvTvd+J/XbjKB2wr1IDHu03UwWOyGPOvXinnR1HoN9+Yj3nueJds
WSKiTzk96bK/dgExY04P4hULTUH9xZqVmOcoT9aozxL3oJ7WNDvlIVMVumJKapcwwECXb2dHmshR
Ta+hpa0lgq+SoTHJShiFfZI5nXwXm/pRTPX1Xll1nPvPxRWzAgtjMJGaZX4SdpZgPNmFfJoMeiG5
/kdHmJ7BoCR0Clky9w0Knh7nYGu8+bK+MSyAHuHD4vejupe8w49FNBUrTRpsX3X4vBxr/Pbnx1j8
HtdhdqdDOo4FlYfY+rCFmU0bL4PPFpb7+wCx54FBI80GOxv5ooDIvepAFYmbazSrbIC2jSfWU4wp
IgtqtdPZX1Z38duWypjJ2/pKhIi1zf54PU3S0rjUM0NSlDMevBZLBXH/qTL1A6BBbP9PWVcyYgkC
nTWZ9TZecKqXHo23JK7ac5+I+C+V7u+rPpfkEx00XTdgt/xYQDE5BU824uHRihOJzdRdodHTMKTf
kMUCecbCXue55nxB758PLvitwhysE1FeyfzlP500xG/1/u1a8BoLU96KV+fDml+QzqnbyJyPjhLk
AkknEAVudgltwNXY86FFloX1lb5n2LkGEx97rs0Y60eVMb9ibgrGqcUR/09vhw2nXQ6TjIJcpuXt
Lxf6++7kUlDcDiWEmzggfDya5TJOJrf2xqOhrYDBmcSRCmWecccGnNMyf48Ay+wnPP+PURTsGZfW
VDzaQQI630ie5UIIZfScT7HS+qAHWFla+8U5n8dLvJ0w+j7XzVSsWe4euqCrX1ghihMdSwJHI0Nh
epbhKmvrcLYzvVmq4FtUdj/NBftnNctoa5hdgc+qLgMAwBjCndRGXLwZq+MmIu7uOzgL3XYncerb
reccnIaJjXouvE1nNe2qJix0cmKkbZxpgCd9b9e3kCEH4ZV7xAKJPQhc7VKVgJfSZX7kmS5RJUdo
M06EvdHw15XtlKdJ0ha+f6m7udsOc2Xv7geQioYe7lfZnRfSkqRDSvcR3GAZDpui96xPYqacTzP1
qbDqb3nLEVcl4GBArhxIcP7SJn6QQYLCRXu5qNjp1m7fB4/3RTRFNDwBn3yZm/6bWS1kI4zNiNPq
nAjjubU6gjgTXgrPVvDLvtDwT8kcBMHR1RATb+fKJNK/phIHexoAVKvZCYD/KPEg8oQ9roj2re1M
f6k5fr/5HcFJn7xxwDz13w67CTisGjcXwJ6MGRCZXt9r6Hrc+GSAt0ZDAwHqxF9u5NsT9a8qC+QR
j73tQWHlgf1Yb3bKtLphivXRz7Jua1T2Je+H4JQaZX5IBzcJF1/uui5BpcGVVRDm+Y9fweld//zn
a7E+HHBsynSor+yEhMEc87dnqiT6IRrt2LSmjdeGeRRnHiK2YAfBFtvvjviGfXDj6GKQyYdzwhwa
jzsRYkrwOc1AmwJs1aU/XpKk/EEhgnBsGcxBg7JmFNROZPTDJX6StP/CCmf2eqn01snaTTVN1t9W
el/89uuwxkvXlfwuluSMetub/mtjt3M6lTam7WPM1KDQN2IQhIVjHos2Rde+/5nIojjev8tKZpzU
c3IAQbYcU6jZSN+3b/0Iy9Mq94t8O0uDUX3Zcrx/SajisbhPFJ7aCe9/5RgV4iHSxUo13XK0QNA3
TdftGXEHktlsJHMACVA89vNBNwvNlNSVx8RJjYJhbdP/+9bEmWIohGeS4/LIaF0GJbrtryKYDeYV
3qmZbb/WRRs5a2Cj8UpGA7alXBZ728n2EALpa6d2dITTN0SQ05cCGsiqu307ExaiIXEsb1/u3wVt
woHShP9O26aAncLD8VQ6HWEZnb500W0eV9SoPWfRfD+5NnMnTWw2U/zS9GxarGI45ppXEHYYjUGq
0LJadl78KS6Us/Ma4mz0EvCLG24C5iR+vScz/xO/wi9I5A6YgzORB+pn2jJ1bjdXI/kuOn2MZNE8
LDaj8zrN9GNJTGtltpXaw4PLQSRlB4vmxjOgUPFaxn3Y4mVhvjB8mDynwSpmG44vmaBdzioNc9P3
z14hQ7TnaFvbYnsvz+axvtopNPZaZbCF7C7edwTF7ldJD/zCXNT20Cc6AXdROi9dZiVhkHE3cHyh
M49FKHRzozsbsurPKeYnDhewhgfLXta6Q2sC8XqNosZ8TZUZ7BTeYW0H0QuZ/3XW8AyZRgM3NGlr
YHHe3e1nX1Sp8scmxTBbZTiw3NGFkXaL67BtGYwCpnVlaJg3eVcSb5+Jy5PW2nMPKiB0YC9Jtpa7
mPkIK8V4gxWDjKtt2/5DdnYPr0+8jnYmV1mjDDKgSPJz5RRnXC43t5NzdjKcZ4ocxa7D5LojuQUh
rOP8BF+M3mPkvmIYszaA+NSuKshDZj0zQuDr0f9Rn9GIHolaIUMJe+/nsThYhb1XHPbxqC/Wpov0
cQZbROsjKxvxtSycz3ZZfPVbhbG0j8mVkoo/WL3eGoPn7KUSRPlUdXBNIv51TKpPD9YXjLPUzmVu
b0ZtJ/s23oy8aNrr6cplrjqXePx/FEozw3bo6+cK6tNIkOz5Hkydb7bcqQleLfxdNGHYcxxKv3M5
9Y+VWPp1aTAW2R+xVw158gUnbLMbfG6je7o4wmF7tQc6TAagnH90/N1Ui7sLWpHvxhh/32xCSyzT
GCQVTx2DFjzu18V6WnDGvI54xFdZkseYk/hj3vQXgjyC1dZ08Y2gLkB6w9QSy+maaKp+OaTttkiY
FNw25jlwjBI8I7nnNCe8OBH429jGHJPCjuQzfgFeftEvs8UoZtMxN6mREfZyfTBB7LxM5KXlWR3s
2a1fIDOoNXO6eponds7UYzqsJQC4PXghL+x48k0ipxgI8r2tqgDTkLptvTPTVDoTC6SOz4gl8cFO
WYVakweilD2AR5lBQAaGEA40sC4uMNTRZ6RbMPps+B4d6oDh1BuDZMFp3MHqrzOsonj76rOZJDdn
CoGTHGPlOSifOKl0Z6TefIMAGawbL5Vbv4IOnRuVOvgDU+jAzjWv1LXryi/tJyomIitBeym7XoAR
NVIyEc8Ed4oVYSjWmBZkTjh0AYKKzTBZfv/46JbWOjH96Zo65XzFQRVzBywMo/OarWPH/hVElniE
vL1qOM5C2crSY0IO/ibgjsehMc4pI19hISoW+q9VPaHJleNrZgURO+U8h12tHjEQ+y9Z9g8bAx3W
Vt5Yypx6OEk2yiK2iZnXhlZ2cYZowAh1DSAjvyLLi63ZzHKdMRTlOOXqVEzHOUs8oiXd93wu9S4p
JHNa66wPNbakU1X5z605Obyl3+NeHZiJ4IOkwwQ3Y37fJrS1GasHddfRUKKL7FPfSsasWuqU4Cbf
D0D86TKmJ8Nhi9MB8xbjssbX6NmUlTVLyrORMQGGIameqAKwuSY0O23qXZSlT3aJ1NfVPPhVXTJz
0ySTBvt2PCQFyEM1F5/Y8lmo8KjybpsIfUHbE0jC37amJg6IIE1DmNMM3inmeU2qGu/d1LTGRWT7
7akmg5us+mBnNDVPs+k8BKn8lSk3nJnescIXQEramZxNgmuqVPS7Mc5Wp7mgXG4iRhfab1EzWwza
daxt5zvUzXn2iOuejyGtQUFCeqADPJL8MnYqJyhAWmx5oCWJ0GYuQShIE29jYssbUjHFLloashKB
yE7avFi9KR84tuBVg0/zOGpJkh9bK94kS258NPvd1Omw8iz/Bq/tN5VTxVusW+aO93U/dPm8rZps
OjBAmsz57UfTFE7W4kZrwbrj83BMLyOr0MZjCfVZg14aS6VrqfoJ88TVdqTz0rBUFl5bXpe5Knfj
0I3rRTODSQ8ZEZ+o99dNZIoN7yTD+DyHLOXMEDnSY8wPHHHlLVP63Qw+u9mDnfTeNxfeRuswopZM
E1NipnF4waW2vnt/K9iy4Rw735k6iqswzeNDYIDrjwz7UpT2vNGDvnKkfAfQu/eHYIG1H9qUUhyM
pnfsHKQPi/bJ8wRgKriqe7v3HvJMPVho3I9WO3+bbfiVwKvPVmsGe0uDM1skVlsm1zIkXI1iR4m2
6ZPFBXjmREy3NhO0OE4dMSh4d0Zm6FomTBWARousEWHV2C/3tkzfSUCZTBXguss3Zt6vSH+6565s
TvbNbD0pfDt5dq5SWx+sDF434xEJWg+djTFvnJjwt+xEUY8nt6x2iYrF2Rnc0+Ln702XBg8RtiCJ
wLPrFn1tJpnxazAorgJPd0wEw5qXUwmb9gF/GZZiuzYOdJ6BvJg62GS8HQmQBqQgCAJz+lwFfnxx
iE+IWfjnRrshc8KdUEfj93uyvEvwGDElYaOXFpxo56+cAIJM0HXrezOkq6Wx6ocsbBohwglr62ZK
0IgqhOgN/Xw8reZ4yNI6Dv1CPNWoI2n/j+lsG8wIto6CQ4KnhCGtdYZBj8C9XRK9d2ui7+MtwkhC
lJywljTq4h9Yi6d93ckrjlaGAKSa8aVuD+I/CPDJE41ei8bXUKT7epdYzvckkpJp8uDoycsfLDP/
Gk2jvaUfKlZxQXjBI+uTmGV30p77EuT1OrPBvkcw/vDscQLN6vGlhMp26iHs00RlhPlsl4jF7V4Q
+7UozZ/R9l6L2TJP+YJfZYyyQ57kDu3tYdjMnowfsJNs4a63ePvIQ4q+I3gCK/yI/ig2hDLyI7Jg
wYHZAVyZgMjP9HFEPHpc2Iwl9taD9GMWkC576BcneEQ6cRMMlAkdQQyWtP2adnhD/auf3Kc74ERl
3nS916GYprd5IOMz9b5kGcfSbTSd3hg8+aEBqxN3ocJT2HNzLnZo211/wOTRhkr6w5MBQ9gk13zp
eoPZn8qBMuS42a5kCmxqMsnaKHJCMwvGO5gFGFXa5IcHb+0wjT2J1aB41iJjQyuMF1PZ9S6VbcBy
n2I+cUbC4El0CKamBi0MKEEw7oCdU+2jmteahuzLINuXpvg/7s5jOW6ka9O3MvHv8QW8WcymfLEc
jShS3CBk4b3H1c+TWWqVxO74emY7oQgE0gCURCCR55zXjB9tbfAfyRaBhyoT/dJDsiY9hMDMFDeA
+RI32zUJUQvcJqh5/XyIGnW+6B3CA3U2KG+TkV5gInW24vzwkeytwVZ9Jh5WVrXeHqOa6miFuHbZ
Jtq+TnL2NybPRipIVTDAmhLmUW/jDG3AD93ZlfsFdQAd5tihaqmSzf6U3SUFBhImXikQN1B3uoKA
G8QJAI9SToVctLCrabhDx+e5snQEncv8ATR2sY9CF23rsHtwjcz5PPCCeTO0oC5tMCECHPlY2mBu
WE32UeBCPx47jKShZkqsfDlm4V1svtqVwn4wb4Akl02prVoga3dNWUX7MJvug2rG2cGc/Vc7BG0z
2ouhiPv7oDd55+LGODszX+Ua6Dei1fq9b5gXzxrhgAwGqvpwqb0o9T5gen3AmDw4dZV5KIepfrCa
snnoexCRfYkUoYgf5HM7gAlfDjUaLk0H8rdzjPFxHGoNnW7D+8jXx1tbE3h4iD6bqUSQoAcfu6ox
dlh5w7SfFeI8IuyPpjeYByVTIVhieLHlN/My1rlFjY7V1o/VZemBDs3rLHgQkjIIFBInJqOJQJMx
PqHAyhqS9Dsh/chewXafUkyHZwsBFM17QpgdZGGLohGvdb1EjpTPuigXdDq0J542yIuFTxkxR7il
Mct1nCf1gsQZmKt83Gdqy3eyNpGo6dH3hmu8Ljr2A2mFE7abJvPWSwfUDdLCPPKpmdCHwGepKvMf
pDK8NVUVHecP9NkVfZz2qgYrwh8tYyP1UY3C2ADmSQ7CqmHfOu1RHzHhGimyuFaNOzBy0xB6gTAn
SbltPaAao9oq23qaWhwj1KecGgCi1HCrRHprbsKvOJDCwYH5ukBEMj5CsWZp1u0PlOA/DPl0rhVY
XSY7uClvYhiPFkTRJqx3RQ3XU9sqqdosW6Fl1MTWxyiCg1M1abP2BasJqn5zKStsP/LAg2eluQcW
kn4Lv9rd6CS/VlHXfNbbzkCSrJ+pJoDcWfSBWMMQ2n5WgS8HFpGBPakrFHXPFMvGT6kFBWXaZGlq
s7Ud1wiKA28Pypx4K2/OQ4vuvdb6dxlCvAe3Sr4EbaVs02CE0WFSBSsM6mFSIqkFP7sGthWiIe8t
I1JQZzRxNrnV1A8GqtNLTDq+TKE3CZF47hX1i8bP4H7q1F3saExXCKS0hz5ojbssskiYFVZ3x3Y4
OlrZofTn4DRW4bCBBODhUR8pQMCRObEpsloh/4c5KKoleQvoZuOw75za3kX+eA4AXCKqrP9w6sk6
Zap7xEmanaYJJ6Wa4mEXAsvEzNx4M0Ecr/GvAQBhYNTa8/+3c+qPg8vSoBt81rtheJRCUOyNVF58
YReP/KgAiQA1187+FC36KqxPitV9qEAtLpu2ztala/sE7FGH/4yWnkgh+0MxHgdrvHOJIe5KJMCw
AM/XIH4TVLXs+uDE+kVDHPmR+JzHUxBks+jcu3hKJp55gZd7KLoUMe8UHWby96s+9qq1EwTqqnWA
VU5KWB3rCkvstK4uWtlNL90GTPmiVIP60gBEN2GtYdrbnJ3OOiDazm8eeYiNbxVvQ81EST20Bvzt
xy6/JFCFVloA+rKCVbFI3PZj1RkfemjI0IwmxE7MpRP7yIShQbRk5f+SKSEctFSvTgM/c+8N1kel
8N7Yqywq002x6PbY5pLU2KZ1DoEmjU8VPgYyyqzz6ZooTUvb2OeOtmnwA+drxrdLFVlLr0/PlS4M
szvUrY3vGmJc0MOriW2VtVOrQn9x/c+oKH4JRjgzpoMVQ6in8CM1wv5RN9w1NEtt5TctPvdhtgtg
xyQzzttmj3ZM6IUnmIPfzI6NnENiYGFrlbXwWxhBAKZhq+kfEoOUmKZ19jfsHPI3ZTaCE2L0RDuu
9sFL7UUT2J+M3uovepTua9VJD3GVPQY1gZeJufQu9seHYTIVEFhKskZA28V5vHT3Uasfmi6Y1s1g
WJ97LbLWymTtbTTYL8SiRx75wm7GPZlqfaVEcIzlDq5gddUiqhcRqGP+SR6ANkQYnT4HU9IK2WDn
R6iRj4KVCdG7AxYwTLyrDYjV0CF+LQaWHa8xXhue9UUYTO3emPsRZpWSrz11WrNMRJuoHQ76RAm0
16rzVQhSAMgQfxpXMVraEBzISoyxiZeDRebdn3g2+w6ccV5AZ0lIVmbxk2cLemUDcBC079atTGUF
/q1cGorfsnP2bQgz8QnWGEZUPhrtVQdFaJ7H746NON+MIQIZwTEUXEGxoDffyjiqd2iJQD3v5y/4
hoYVjB/vPOjdcGcP+rAcjbBfSfkuVAXQThqB7Qd6W94NOslaCZqkUJzc2SQvFwmGDakVjFvTqcnC
Eta5edlszYFtt5cSTvEJsnvwvDnE8kXbJ2s9KPA9bpPPXWtHJ7by1aK20SXG+sDdh0X7MLSesTca
h0/KpMqkKZk80afW0xGZ5WBlWHm/CYb+02DW7WZo0xxjKJvcp+PUa88dCPRGQVFpB4A2YaPu5Be/
a1GSKIoeg4npU2XAC+OZhIaKqN2INPur3ej7CAHj3lHPkGhVayz3OX6DLBHIi0HVQNx0vAfi6Syc
mkqpWq/HTsffgUW2c+3mMKvqw+wm2nmoEQjBUxvG9jDw7hCIuiLYSVv/Sz2gmuDWHU9zhcgG1sTF
QvWG+M5E+ms5u/Y2FcVEFW4eYdQAnB5TAOonxh5r6gD1Zmx5/BlileZXb4xBfsGKo40i7dgM1Vkf
RnuvTBDAyaXfe3fFZYlii022CJ3qAabLPk7Qw2+00l3pdvNUpnrzmNaxucdmgFSikt3XZ3uwzAcr
CY64vn1V3dRdl71ZbV3ACSQqcBQm46t9qPhU7XOqHkVd3KcWWm5DBJvP54MAwXwPpHl6jFLkLZLJ
FfiN6BQ/ppVrHewu1VYsH/eOPSEXMFQBSucs0XM42Ud2ov10IYe8Mmo0PGLUTh/ArFKkq+xpYdlD
w9uYTBcDlhvEYWzE4EEaD4rLYmvqjbvzEZlZlmilL4mVLUoR4smthBNFUXZ4hrUIdOFzSyEcc+yC
Ty487CFcZ6PubBKt47um6KSrvcj+NEzf3BB2llL6hJj6mJ4xvvnse/lbZ5E0mdIPTabrz3o/wzbl
04asR3nQrf4bMX+4gjSFbDjo3wtfq5Vp6/mxQahkY8DaXpDWRlMhMB9ry1rPLJxPBYvRFLp3Fpum
DSYcX8pqij6CN3h1tRKDW6/+bpHvDJJnF5fqY9ep4Qkl/50Gpuyod5QPXNItOyufvw9REUJtwC4I
FLf50fc/ERF9yMgYPeJyZayiMLm0XapSyYimzRyGEEyHCPeCAHnWnHS6EvvTU10it+61kwXHu+oW
vj9Yy2omJxXaQfMAx+uj8FQ5GeVR0SN1i0VJ3t2hW99RDao+JlbXrKqkrj65gorgD+V4qapCfRi0
/BU+XXk/Fc2PvEONTB/idJtge/AyT7pQqJuVczHB/UiG2dzohF67pvNiNlBKcw7G+w4VpGLrpP7K
cGJAwaTYliiQsFbZQqjAaqvkWIOevsO9iQTgpN/NUGTg8wCT3YPkJNHlpeoi1POnIR5f/EIZN/iD
NkdfGw6GSI3YU9+z2yaYy4p6OoOjm846S9lKGTGK8LrpOekC876fuPHC5K9WVQO73bSlCI0y91MI
ZXNnI9yPjAXNqfS7J9XbYy6kXtIi3BZOoT0HaJE7upp9wqPR2abIVGzqQmufnSrbs/Ff9TZs98Xa
h6vM84hCDVKRymetnD4NiJ58DD1o4K7nrjFjwKwsOWYzMDKcjfZOi/oUUbxrt4cixMDA42fDAEkW
oiQdw3dAvq6z19tH/nz/ft8v+gX8d/7wvV6DtdyiF3Kwzvq9+yF9sb+RDdbLRTMsBqyjcpRcKBut
WnYQ0QofMSg6a49VGHWAaYe8cX0c3Es0PIFjL9EqrlegZrfmar0+r8+fzjDLFp/dhYbL3rge1/rG
uqv20X103390X40fyN6w6y1thAVJ5yzhiNKMH3Gn6rDYtdZJtnG/jJSrduo+PUz3w73+oflUA1qH
ZwInykH7aUni2m9WMMGUdtMNyKzvYK+CBIFBop7DKZuwQgs/hF25aRBEgy1FobIr3XKHEGK/9ePO
hIqP+1xsTMreHfIztLvi7Hbhp6HIRl5Ue03d2viSsBFYsJ1VkAZNnB3mwMc06YfPRYkYQDcqxWkC
cnffDerHOcg3zdCnL5zEIJOKgD1mlL6QSV5aNRCExAoruOWm+WL0NhmzmO1mnB8MCB85f4mnl3pt
L+DYTJv7dljByLy7TxCu8p/unQd4lVU52CtLWCHLQ2ViZlsh93ltOmFMHrGE9RML+1pHWCP7VVPf
yaY8SxoejS7LjhrltDsqX0clPGZkbjfSZvqdr/itWVMd2c1Wv4qxBr4rMkf4i0tXcY162WZM3Uc5
Mvs2hkBWTYZYuBn7sXF0KBBu5CCuK/mdNKwWf4Nh0JXf+svcIQkHB+fmSC69kH3hG3/rk2fI2ohl
n292CmtZEz+zyfle+7NfzUv5L7GikriSmu4y0EpoOB1uwE1QbKc2rZuDWurdtkDebbasn3dvhIO5
vPu7vhi7URLWab2kTvo851W4qR0dIlMTRpjtIBWzkL7MRD75XQOtM83jeQuOUWfp0UMYQhSqpc/3
7SD7AqdOSekVB2kfLQ/UY8mdXn2/R3tE7kYBImGorPq9FaGyVQuPbfGDBsr7V+ygcAO+yVFjB0z7
d3fg35v/P3sTf0WorK2nx+9BVOT/89O2WJoMm+DqfgHLhDHyz8Ez5sr/+3+e86j9/u1/PbWf2+/N
3677Ke1v2//xHNWAlwS9RHBL/lL21xz9P1jBo87vWMCr2Mf/siZ2tP8YwMkBfumupnPFT1V/DV9i
QwdIA+7UgeoEsuX/QdXfeIcSpBTK3VWgzYYOJMZw9Xew9RTRRGxoEus7KaKTlavG81gRKZXh7G21
3tafB9RvVkhneVs5qrpg4eSoFNWXoygM/Bz9p2tvk//pWs37HMFPXQV9WRFYc3DTVIB/f7U9fCUP
jji864uDGaLgtRM1AjtHD0pKxN4OaenVx1szMjPlUCQ7DzHyl6BMs6OB0upSEc0KnS12QAjc6HZl
vuhO+y3J2+GCIsRCC8N14dQUV+dherPKapm3mvfSB+MGYS6R+FQdEtUpSwwJLoxI5Jldev4hlyK1
t3bia8ZdD0yOuCZYm44/gfhA63zlDrOG6pxGERZIJxpkoo0F40Uhd/alTOBtS0EGKasl08Chj2ZL
qpaEK0Kp4TYgm/JgR3VxTEokUGFvcIrSDBjeoxxLR/zPg3CM18hF9huAc+4ZxgJBVem751CczSOC
WxRF8ZfStkVjICWlVso9ua1kmygh8nRlX5x7cfCVhAMYGDiKOYoH7YAGJCAbMAwl3Cq0INqzFrTz
GVS3+YTnTbPWex+bM6HLHAblADquea6yzF+poWr1j0kSNyQXl45tNY+dmraP/Dv6XR4BCJZ98iDe
FZQv42Avm+AOgsf/dpG8UWr1OwNbo/0wGkWFbWY3HQZIyb8dZF+pO+P7vt4sn3/+zl3jPMXwxrUh
vYAeC598n1JRY0KxBp0TPiG5ADhmaAj19QFB9qRFckTTuzuwnP3O1VAoI6ENm8edi0d9dA0hUB6+
JGijkrL2+kMJeX1VEHIsY2hNH+VZ+uusAUh97budOYauoy0d2uR4gfGAoLS2HkXQcCnbA1JX2yDz
gl2Pzh7EcTRhlWYIn5wxyXdz3Ve7YFTdx7Lp0WpTsvgbsp3rtgqzt9afIO6aCkpare4fAyMxV2gI
+KgToPOblX6gLQwVgWEe+gK4kV6wy0LOWXXq4jyJQ4U/2WL0UOyWA7U7hRrvDSNK2EJyr8qvTjee
Kj990+OMukrpVcqdaOZ5T00T6hvmx13xxuvJP+hXs87N+qGh1mqgPj9bLUrFZmJqhzintAo0A/UQ
A8nGa+d1PG60L3aJZoSTWdG6gGsInV/BzsFSviptNp4SxzfOGdZCWFOn88cedcoFosYB0DI3wMdP
Q0FsATBiuvdE6l4eAABwRfR7TzCCaqrqeeubTEUBYDmCA9siIRQ94KGsL8gNZV+x6d2NcTe+EIee
nbzaJmIdkQdWPf9giXVENq+K17c2v8ALCZ+IXIQWH9tey05hbYLScqz5NfDVI+kM+1sYzU/mbEUv
RAoDfHQy7cVcZ6fI835O7fP5CKOjePntU3h/hXb+4RnzDhMPr0f1dGFag9qRIEq8hy47WhYRlIYo
F9uk9a5bF92LyrvfNjTvNziy/X7qb+2/nb6/VzPBG1Xa0Vybxqw+d1XwiErNeMmiKH5GVdLPmows
3+SvsVY0zvKg2bPJGoa4T562136MtUNjIUddccWIJ+Bazrtd9uuKW7+lz8BH5BX//jPI/pwwjs2f
JreG29MXw0Ok1xSL7TDGVbQtP6NCfEf1IPiYeUq0N13S4ahClZ/7QxsFyecmKyAmRYVLQQmlP0XJ
9llMxWtGkyaY83vFbq3HLOxOweR0r5NlIZRn2yaphLZ7zdGyXmR1AzvCaoJdHcBI0GqNtHI9hW+9
30wACdTx2Ofu9ASc4J6aQPjWuGO4VrPZx8nVyl/mTiXeo5/o3NlMLfRLRP/CNw1DwGl0Xv0pV3Y9
mghr2U19b9/GZfQceG6LyvicrPwhiN4MPf43vLH7J+CYp88RhHDdNFyYEBqP4p+o2Dk23AYaffQt
1hIDT1I+XbGazG+mipEBaXj2DCUwsm52+ZQX05uaIqakBG1znJvJeAwD5WXihaXkWMSrKfXJKBgq
MTYq1Ncz2ae4CMFQ0tq965dzx84eqS+Ia2/DsV3dw6jnf/wfbif71CbelmH3AGusIMHYDUe1zaxj
gorqOivm4LW144sjXm7Lt+4rSAMvcqoeIgkup/az/tvUwkmdb4Vi3Mdlpr3Y+P6uNawhVkg6Y4e2
UExlLvN7twMUocOhxR6DJC9nKuBSbE678OfZn6Pv5yljBJ+g4Io/5xWu0AyrO3Pp5p6KKfD8+8Er
tX1s2DUZyz/6b3MpgKlH2RQq2+0IJh7sxNRhyvf328k+q8gv+pCOO3mpvLHsf38ZRorgu/RhNRbJ
xp/T6QMfz3ipuVr9amOCABjUHb4EZXuak4AydYwTYIQeF150UbloLa9+BCEFNNLKnxFMjS84T+rP
v1qzkB+H1E12MIsvmmiJMdnS+VLdZv5fXTeLn/DrLrefF/ATZOvX2O3nibFb69ffzMrRV09KguRY
i8KTWwbmcrT04kpUkH2SsnA7JILBAHgYcwJt/DlPjr6bHI6+v/vv3xHJvb8xBxDnMgwRJgnOtQ5x
zXn3IlOPI1mmGO43JUAzCG6cVulrGX8U2hYtNOWDbCQJ4nCl8qGM7OIpwscxcw4oiWHCY9fsJ341
S19lPxEP/nXUi5z6AT8ehNkVbAEq/WjgHLlrSlU/WuLMEH3yTPbdRvGtV7a3efJsiIZHDezIcXA8
dq8QTjayFI1TenORBzlQdN5IOPFXn5xCboF9jRgorXS0FlKdTBOd8jZytpzoJejc/Pf/Y+dPCoH8
PzaEq5NhwwwRgeWfi+WIOKoe1obyLYrVJ0Bc7gOeL/EJDAsOqmLVZNv1VUh7PrC9jE7Vr37qUV+b
X/39DOBZmpWJ+aMTeb/Nl/1G4HxN/c9R7T16bTpj2wIG6+j/epWvZ6JPnZtqHUc2gBUKOEwUC4Qc
lgf5RsszOZEdiImco8kdZef15q7m52SsgSopBYFHlSKqn/eQVisReKBlrm5D1LpXsqnmbvrQasio
icFCHAwhEhnhH4052xuKuEvXnywAFW1zoU6GjW2UZF8rfkWxb48oqQiZ+l8zbOsbLNGmd+29gwrZ
otVsHrxbuzT+Zcdl//236AgaswvkA7ERYvo/f4sBtCtFHUPjm5VjzNSIihCpsJ8HG0f4DnIN7bY1
2R0iJ4xGX3N366pw0l2kUW+s58gyz0qUmACogFMbYXMyp85E/IyD7I8oW649sO/LdwNylMofka0e
rdsOkOQesJ9D6aTo41Wk4/w3RkhUU3m5NIiGXgxxJvoL08YiTs5NYpTSqSkferPXn7G58e4dJzrU
1G+f8QVw78VYpbq/jTWiZZrDh6JIJywIlWrfwN05yLN4mH6epb/ObqO3s2BwYkw2mnr7398wySLn
51DKFIkkFAE8hE1M9iQkFYDqvlcIGKZ5jOoZ1gr6l2qMlwv8T3bw29Ipkn1O3uhxmIkzDBETDIis
g6ioP95mgDKdRbFxXIBMh92iQ7QBwpwWuIPMX1Js2Y6TUYRPlppVlGkZlU15CNrhy2SPwTE01fDp
dn0+WCjFJ5r2RR3+heIvWdB//nNherqOIJ9SDnXem8Vl6PVPXWAHu+sDYJRsuYjj1hT+vJMeQNIR
CB25xsmVTfajdr4Aa8nil9jzBNZMCPipTrswAt2gcKd04doIlD/at3HDT5sLaN3//otz/yToszRa
cKLRwoCyavMNei8PQIlajZFc9b8mU76C2majSSwk5GeViNPW3Owgm5Xla8DM43lVzCVz5PC7iUiL
OY7AOmeHSk4axT3kzNt0eUvZlLd0S2gmupFtoridKFkaJYBuH1G58iB75sGYzonsxvbFpyiOTELK
2qkvbuMkILuF46TJdtYiHGPl8M+7aCRE4ISicVoE6xJr55bgH1EXLS6qbCVP5aFRUv+QBWvZUKm7
H3+bfJs2iZEQdaqDkq7R8uJ2sut6isIFX0QH6AWOtwXAkXwCXj9TJiKNdJJ98mARJKPNLOa4KCiX
6lRDyEOe4Np3mxhSnrzeQfZ5aE3+qxPj354AHmSYizYiGWg18Pb+uayi3QTiZlLrb/Bm5sZcO6W3
QdBfOaVudY9sUL+XrWuXo/mAI3N4g+BVvWV6bYvZcjxOoulucOo9Kt3KychCq9/iNvfbbeSAnBvZ
uomA9dAiiIyxeVzMyidLzx+pLkFpILU5tfiL1IFxP+p5BVyoDJYQpdQnNZzHdV4ooiqEAbke5dXe
tUMDU8IEYNsQ109GliPv3oTBm7hjmDiquKPpB8kjqErslRWo4BTms68mDkjVOEyvEXTUNUjI4U5L
bf9ezkhrezincRwvJP4AVyf1OJqdenTk12aogAVaRpBubiO3iQUKCCsDAsYyH4zmwcPZMhV0OxOC
zJM+dDqmPShFyL5fM9A5S1ba6D9WIvNjzRjm6L4frRrRlH1R6mSbyiNqc2SuKPjVlvA6OVH2KV4c
r2YtbmABgru73SuTKaccsTCtUVpqReG6aoHodcFIJkucOXpWnEuc5w8a7nHv+uUMOSiulFNvF1ni
ylpc+eu2cobsl9P0CEKLuK3senf5n7dtvOJfdtv4yvM031Zusd4JfQuZuOEB/RtRN/Dm2PLKVvkC
eWXdknSCH1/jnaDhCguGii3BbRMAzWE8u0iTsiuIJHNGbgamDDN7ZCR+zpd98so5msdz/5UHSdz1
dq8/73/9oVHs/HBY8tCpax4kdaJ3HkNw0PfXLbvYt5M7ufUEbpbgYHE0UQwCU1+jcJBaT57SB6vG
hA0e+J4FDNWOD3alVws5im+xhfG2vhTmqdcLSJVzASY/adPkWxlaKMgBi2JdASkDdkoAGGKF3VCx
U0Uz9P8alSWT26gsmchRVUx+d62WqPkzqoHZfi7HH/6kZ/ehGubXgxL032b8dvaySw52WAHsY73+
kWnwXVJVB7UqNEqqRVbk3SZG07wX29G4Bxg56ZN1qQBPHRx8nNboZARvYOeWtR8ar+h7rCh7F1t/
7MIVa0v41FdG+IRwKIj6VrnIrjEaC3bHsCQGK2aJ67Cx99ou31B47MH3wIeqkLS9SGZUaQXBgjRY
ur8NjKAvT5VC1VVMu/XLm3SwRX8bIMk7LwxVYZcY+eaMFmlFWiohmIrL4l5V7K/t5IyvkD/zjaNZ
09Yuy+nV74qL3bnDYxKG//IeOH+qpZiOEEYyoYZbGrQz4iIKgb+TqrvBd2sVftCXsaZEg2TsCOXX
xkjvxAb7AR6pjzJ4a/4w+tA7zLHaP5FvR6DVQWhfNuWhLz/Y+Vw9ygbEoG7FFtHfyGao5dYpiC24
klwNRKZ/6iP/RwJN8qD3SnkmKW5eE5TTpKzxYFQOMvl4TTKmrgfFqUfN9zbPkOlHD4XDyrNWSnon
d8+ZR6CalKm6khvm4s+mBxsZIGy5oV5pnYy0eJJVGXkokwxMfg1xR0RDPr+CdWo4NmqSoowT1/Zt
fqFB3MPLz4TlNxoreZbZo/sBYvRxEAk22W9OiXnnwdD+gLrT+35jUPkaAk9cDhg8+P+yBccO+N3S
pmk2clOQS9EhMUwS03/+TvHlaNqpsYsvzQQNFlPMet9m3Rnd9GQSfOLxhEPCeJJn2O02e7tuzgSJ
DZY/YrJoIvOJrrhnPKZq6py8IsJC2PPCu1YZspMTzzZcOSAi7KMAXkdR9tlBrDzpSgT169SFs5Xo
35wJq9YcPp9OMvdE9SUnNQn53STmXlWz6roCtJTf59Ck0RwHleGDGOh1LP10StKrHAf05Sw2WreD
DTT76IrDrQ8B1YWqAd6BT6qtPb7u7WPR2/vcr3eZPhovBsTd1VSayHIgtfECexITJ6987JAHeYxb
/8ASmHwsnYsj/V/EQZ7JgzvXAK7iHohRk4L+FqPYmVLa0wN1e43FqRh+SFFa2d6idxnw35q+CP1l
MP9rruySM2ylhOHYtzBesOW7Hea+nLBwyXZYF+s7A+W3CkOVv6Zc24hrPmm2P+OFNEBKsodVh4L+
yRAt2dXy1Tmo7XiSLdaYn/19oUabKVZxn/zVJ6dQfHvTuqnZDiTn6y8xRIz10IK2NJAhWaTlFHzK
DKCHJJ2nQzFl+YsG1VL2F75f7KcwRrObVOInAx/0RWZr3sXMcvtBM9tnW/RbZF02iTf6W7ilOdU/
tMaHhV+NGhbY42A/5Qaq3C1ka5FpNBtNNmTiD+puKEZkIxXTgv63aUG0qWIv/BfdO0MFi/DHbkET
ayNhHnoa7BxsW7xyv2lPjMaQI0w9G1+ykPfFMaEMyANozHhTTWkLueqvPjNsJ4RwqWBc5+RYJBx5
86xfM+Tcd00530IXe5Fm/JOcqn0KFaLDuPfIaIvDhPCGabITuXXZ8K2Q6dHRkNEL8zoNw79kY+MD
BQyIPmPAzs6qvGoD4QQJq7HJ9pIoX9mKuraNklK84M3DI0IVrnWBc4pmPOUUcouyXchm51rapVfN
k2wl4Vxg73O9UPZkdo8TU+zcB170FTmO/JChxL7rcN5cyNrlJPaf7/pU0UcI/Pu8W59iATm4Fknf
XdcZ7nSwgBcvZiX4hCd78rHpe2Wt6SGflCnwT/asQjm2EvUTOnFwfAQk/4+picPXB967f7KqHrud
cRy2bh06lMz68OyKQ6WSh1fhjYcw+8+2VWUqkqwMyPbgjmeiAHOv1ICaFrLP660QOk/SLo1wyte/
XVcpOsBHFwBHFYbpBZuOt9nx1I+xzTbNhEeDiChN8Lnm1oEWvpbNBhbM2nDxlLxOTv1wqad9fZDN
QKleHSvsLnZQax9DNAFcw/re+ejKS87wBOb1VNraq/yKyS6KqgfCm+jiFJ6DJqn5CJiXArXcj2Md
py5KjVTubaN+25XLUb0ibftuu674arEftci984C+DasWh4a7KjL34YgqS6xDWxVGVIY4BFnZUOnl
bC6SgtXOW9265JmcJmfIpjyordMcfF9rtsAlcBENOneLMaGxxrs4esVsZsLnYppPCSmfj950CSFS
v6q+5R9mX1DIRFP3MnOF6Fa2l02EK3Ek1vxHHKs++Y39OdEmB/Fbf7zzwiJ7boWtX4oqn+yPRL9u
qv/Y77BE3UWKAUFQ1LFHG+F52ZTFbFnGlgO3evetD6fHHWabe6VRjZOvoi7Bxw8BLtG8HbxfTV9F
88CqzGgrRxGiA1kjT+tKj09ztPeBiJ9iqI/rYMQAyZgN9zQShaExMlSfiBvnZRTa/qGnMPBcdj4v
e1R9MhPFxJcxbTfNrJafKt08RXzZn1wz9K6Xk9X72+VZp6xkP1slc21F8TGqXJi9AssiDwYi2Ys4
c4w72WQnoF2aGZUxMWPKnXZpYSy/cbsguTjdczTiowKNkG1CSJV4NUYK/MaYyqPsQ1ab0pPzDAr8
j2k5NJ2ByAfJHcV7MKfHmawseEUPYdREN6KNJdyPVK/yxWAlQCt+b1/+e/oMedp3XwidhBXYNpv0
J9pEwAH+/EI4mZJXfY7oOcKTPRY6jX1QUXfCqDPSOF7Pbd+yDr1Tqks9tM2lJYeuE+TQ9QAFcBvD
5ETKL0SlBFWUax2oFE2XZ3MtQy6/sMstPijpWgZk0GJ/jsZ9Vjx4vKoSeCKBKPKsa7pnuJ7R/tZ/
w7AMfw3K+RLMcpvmqcNzPEM9A1o8Y7n8nMQ41PfZ/KprKe8UKjZkOOrp1Rtm3AtJzp8T/InkNGV2
+hN+xzqOr+yB2F2oUMrwZ7mVNm47oXdlktvkd9upd83bnflO4QsgftDtpjoO2a0RuxdvbM+yoJxF
wwOa/MMLdEvcyOO0PXpK4h2VYArXihJnaB2jINhQX0MEjcw+tkbBo8+3dKGVLf7QFnvfAYNevtrT
q4EUyQ4CHeU60ZTT8EQcjqXWI+3rTxj+Ul25vz3LQjWjL0ccT+TDbNgl2gMZMa6cIg+tePBDu3ju
hgIXGNGSh9tcec/rS6NYxfV+WJlGMGpDxBzmNHmkhIA0QGNhB+dZ8aM86Fn0Nmf4kMuWP2Ai7yev
siGvCR1f3xuth0ybuOaf7jPmifovWyxLwD3/2GLptoEyIkRxDa4dSeh3UUsyJk2GWXL51mJMekcW
OjylpgfBs8FoICH4APZt5Q3q+3T+07AcaEvrUwNp+CADzda7dHbQP8pGUtfNCvmecCubythpJ9Uf
H69BbpKo36vCCY597Vq7SbOQ5BxHa1jFHiYBRlUWqwHb810Vdy8Roc+6iEKQV/PsXSxz0HAEnI0X
5GriO9lni8RBjObeUfVRDRCtecJYCpAkoLShL1kBiwI3i9z3zAcXYor8S2U6mQc1sXHLEtGyX3Th
AwgEpDmC4Ro712ZK/TRPi728oHKQghlEokc2NSM1MbaMhm1qzvnx/1B2Xstx81i7viJWMYfTzjlJ
reATlmVLzDnz6v+HkMfy+Js9U/uExQWAlNRqgsBab8j1flGzWjqZ0ARPY1GTVVcw7MO7WgJabcPN
XoiuSpK/OZBON4PjIT/tef4mG5BG9vpeuflW1S5Gkjs3LxpgzE1n4dSWubZ6lMSy3YoUh3dkAAYi
9i8G7hdnjNGpfE31D9HOpu8iojGQlwAQnL1tRtZllNpXMXUgBDau2lxK1gomG/umDnGWTd1rjS3g
UWANazWNtr5TujOEpf0HcZAwY4kiqzqK6GuEwCqKq37fQ4wIvH5AmgOM+de8KCY7Van8Y+3+/KtZ
hFar+kdSVSL4mjLF/Cj63Obn12Qpzgr92FZ2aZ6mlxXWSNFBo1SOTR/ELTM0uqOsZKCc7Li/thaO
2r1shE+NjydaUhfZ9yKpL06sux9m/damEykTJc9lBvTzZ1Ur3/AHTl89ZJLmKfnuXa6yoVYlzToO
amgdBZM9gG9HwS262rBER6TI6l8dqf0AFzRgNS9NG/AerZm0VT10wf6VmuuxtM6c9si34Gp7vv7j
90nshZ8t6DN/ddWKdZb8NtqbcmwfJb9qxllXklpsDKlkK0KjowC9XRS1m8NusIJrEBpYAcg9HKum
xjIF+UcPaaHIWYnFAbNPeQ2HcyzZ6wLg4eFr/rP4NFas95L559TXVrfat5Huwep1C7crfmT8C/Zr
zVsTwIVqFXL9hu5UO0vOtWVRUkKAGD8TI7IG3Zm6LKNj0iBTY7o6QiSFpW6xl+KlazvGPmfnui+n
gwi/DmUhr5Fp8LdfTY0ZdWtKm8H4pJRVs6a8syT55p9UysiXnqLpxZZCky3VCIkI9SV8bGyUq/0C
LR/RjXOVfgl6P2Tn4VGBLsK1jQQEVDHNWYdxOe4glaSwb2pl1SglXx4Ut+eV4VrPhWX86EcjRXwL
ZScH/OVs9IaNVJT9G7KtzUxtKhchMx3g3qQyBBd95qiqeY0ru3jIwibAayiCsjl1akFtnV3JWYlO
0eQpSGnUJCTR6GKEhMbaHqcdNvgdzEPyNPE9DrX4OCK1sMgNgNSropKTZZBQ/PNjioGyblIxFKei
URyiqfvzTFaNDIkHSo1fY0TIdGuucduTUM73VahPKBvt/CB86bPeObtF4pzb6Qw3RMjMUT6gAEzY
RVm/cUtPmrF7seaRGzCt2P3woqLd6vTWM0Qhd+/1EEZTUjxFgj7K05jKGKkZangTB0+6Y4TqXiSS
zjfEw/u9MpSwIv/Vr5W6jRRqj/XT1KbK1Xc760MWClY39CgVBtQFvfx7bWAg5JhYQQSdbJ3g2XVz
UQT/DyNyT1ZWXa6/aGzPbh75T23Kg4goNLw/oqlPuC+LvkyRll/R1DeYZvSekMTdx1kTIhYOYVg8
bwUiJ+ueTOjncl0gxtOq3bs6SEs3T05DrUhPhg1xvxzbR1eq2puspNs4ziTk/Yz+UGixMuumUWEO
JS4s/HwpemM0wiFy58DCcxA84tYqVO6LgsS9eLrFoUUQeV26QAREGHpaAvs3CnFngvTZj+qtSSzM
wdIBmdrWpNInxA/EgXLZqcdaE/HB6mwINEyJPhq7cCRNnGnx99kYD0a2blUqaTALeYWZsOoDFV/R
XGtTMMxSdw79rWj5av4a6itGchEdcaL001CUBpx1m0Nq2QQZ4hnkyKsZsOD4HSPDXsncdyux0QAw
6/puxA5cC6UZD32uoHkowZics0iE116owzctDnaOObZ32bPKXevZf7TrvRYecXh7S7xEu/Hymcux
5jyKTEtmoyYSdPlNRKFrvSit637mZVSSoPO2KbKd6EQ2w1lQdkZZYUrpBJpZr8MAlzJxN3Moh52l
ImVm2Fg8t0oWktKELj+6pXGQdSorpaWgWOPW/hvP3rVVUA/WNV5guZpoKznIiuMwVbgmG4gKCudP
C8nSGVNw84Ayh7Ru/GHYAG1qb/EIWV8MCSOyLcB3vsUdNscjvmLHUYWM+N+3Y/p/WExaMhpjNlgU
lGKFj9If+ToNQK6nOHn8LUA5zWyL5qLAqb1FNYameRUVM8BP9U205ValMOnHzVqEomPUrL+v6iVl
M2ROLT0Y2Fyl49zGdS6a6c3XCaX15IrWAbI6rURF2NLqai8OboK1WmbI30dJqvapZ/X5TLVUaHjT
QQwRoZ7iWPjZ83XxH9eI+/RD+b9k3UVtP/sN2wF1aPEegrYFgB1I8T8+r6qUK79LtO5VbdNklXhK
ONOm9YQyHcRZjsMf6jxyfSsDC9L71BFMi4quQMUfCzsHj01JC2eisYkC+5hgiXeIWostEDRQ3GuU
819nrRqrn23977P//3GdWq5qwxvXok5pgOSe+TqJNbEtFqGnh9FeFCZFGOFy+Ucoer8Gf11bT/p8
fw3+Cr0KPVc/lty53CvWwc6y7GwP0UZo6YoD+Xo82hxNW5OA9R/i0UnPJirvuioXb2WE3ALg8voK
wUbd5BGbSB9FUvYFmoYoX2v+jNxZxX/7pxmhooAffLjLFaZkNNrymd3H6Ys3MOVLfq+sRZj21qOU
4Yyd4pZJEVk7aY6WvARxVm18qYEjIsIQDSETGvmxC9vhSUvfw2RMX7o4hYar29M3m1tDEQkWmS1X
O9GLKglCjmkJ0lfu2U7wG4ibyUngrcRv8BnqzmNmt+m1cdLiVrXGKUFLfGkYYbBtwLUuyt4yKGnk
7iUIJ3AzGjhvPByvgZ1pD5ocalsTTf5VZYTlN9t6k2rLf/vrQrdRnv/7dKGa/26OAgXRMk0ViXDV
UGVVt//2eUI9oCkkx8TTHHGY8QkpaH1V+aE5rFCxbTCj3Uum5u79trj6nofn/BSJdiprVjn7iqFB
kXkHv7fpOj3ZDiZSZKmvZ8ncUuExI0FdbbXW6G9FYeaXzGzmHvIPN9GUZn27aiWcLkUoOnTVeTDL
BrzudJEFq+qAB8NdROLQu6j3434ur1qw2stQhXBm4eyyzhoXLF0I/pJFpj8vZUw4DcAIz30AKsFO
hjsQSG9boDwxRzLPqCc0zDhXdQu99unJ/nzkxaMc1NlaR37Za2R1ZvBaQmNurM46Ra/PQx7p6kyP
jfiPDn8aIq5AACJZi8Fpbr4pmK9CfMohNrYejpa4Axf7+vdZKXpETKEXFVjbtn70mB1RwWAg/mWn
WjYvf+UBRPjVFgyIw1T6QbQg0PhnyqBWvYIqm4tBhJ0iFcv24Qmm9Teduf8soqY+x3pmo5XvJlfZ
8s+UnaQntCf6Pa5ywbw0GukJdhmmMKRaqw7I6w3mVHpjrg6vFf8QP5KNBynkgD4VXP88LPaiDdem
dYZLBvT7vN1LrtTsUZ9p906sIiT3FYuzrzH2NFqEbPtOPklmtVXQFxWbOJ/kxQ4hx7uAUQjghDjT
/aaY9Rm+TNGQs9lDI+yPcUYGda+SoGorvaKfURUy5mbJCkqbQnGQJzOpVM+vE0wYrXH84idpG/dY
Ygz717CwwFXyk9Yoj66+j6rSRyGXA/bF0ckeLiIgG0jamczyU9aoaMiNHQKBoscKpuKTrpC2na5y
+DLt7TpEfV4Ob31lzeKsiy8iyjE/o34RTLNReBMH9LeL1QgxjuXFv9r03Gctn9vzJGr9I56SPyu3
1e6RmdsiyoNQu4fS+EdEze0zEoInUeT+0YdBuLog9ZogMWCOO8MP5Z04q7seB5LfbRBotZncxTAr
cGTeWRP9HW83l3Kb1aSAX8U5wnMRDuv4bFjUvLd2MQzbPmmQRUU6co2LuHtqugSnY0qdtyxBJQSf
pvqeGgU0/466Rd8G7yH7yR9GqvB17muoG0GIKl7ApqNCydCKvMSDl9McElQK30y/+nBxqXxJncxB
tEpJ7hn0voWLneb/yOb9g3JtayCq2DwyqTKZ0v0XmDAyXT/tisq6+5i/ohMPgKjLEXyLkUDZifR1
L0Exxg0q3olXr+hNgupXr6zEv3q/rhW9qtFvGzXL8cn55/XiduICXwUabpSlOuzTogfXUmOM+ReV
w2zA8bMZRi7iM4llh053EHJl7Je7e1665eT+0911Nu0NWEdJUs+6HuTPox1gG2BlU0WWkEyhvLQ9
bWCSJDQ9C3x+URfHETn2ZxwK58WA3G5jIPPr1b65gbRVrI1WNe/NaNzERnCoR39mg1R/CDvD2FSe
jBpVHVp3qdVuARw3zG19faP1xU6usvTVkMD7Byxzj7qWqnvfUZEnycz2KanMJ5Hl/j00qdJfQ63W
hXA9DbWd/hnrE2kB1dU6YqKqjwslhvQWZs2+dnzWdM3g2UeVEuxRqzv7TU3Gm8lD+YYf4LuFmOWr
lmOn5iTu+AzdEC6rabb33oI9kzhq8xCH6YBrDEkKWarbpV34+jlNpXYFLtQ/uajurPtGrw9mp1sb
VeqdnYOo+E6Tsn5rdR0eU8jobAYTFqcT4IyHW7d1ykNDWpr2MF5UUKGUALvmloZZvAgDu36sSqTJ
UzXtnpi40HBJeuUlsLBCqnLUSK1xfOEvKX+wADhaY2G9YwWBGUvm7zyKNpui489p9TQ+D9lQXNO8
eOtDTXlVPB0RWE/BU6+CwarEiN9M7UlfW+sSbNuq9yz51feMjR/b/mPXYEMG3H10hnCTw3GH4lYF
aFm20Q8EOWZ+ETXvQ2EjLW42+T1wY2+FoK22r4vUO9qekSxjufCeo8586pyxeccEfdU0GPyZWahu
BvY080yLmluSudpKa+QWccAhYkL08lVT+vlDlSAQE/ta8oaj3krJy3qPtyBCTFFu7yn8W58HEZpU
41iDGP5CdCiW0pUzcYosG6di0OepM12u1WO6j4I/biMG28jAzZGpjLeqhApU32HB5MqBumuQYl95
oBYfATyiTCPp6buGwszojz9SXsxzlEXlq1qM6UYKdXujS556kfCLw3zdKt4qD4nQ6ZrUtj8aVc7u
eaJHq4av3t7QoNRLCrqxaMv3pKNLmddimKDD2D8EYvUxHbRplSLay2Z8APn5q+mrnarkg4jw9QSW
HwfV5z3+n23iJuIn9G38kqBPglyljW6mrHmPDVbdpzqxL6oU+o+iyTTqXUUx+SxPTbZTImUE4n4t
OkMDEUc9pBggQkcdyMchJWTJ4WTpM/lgJyctHuuzWUv1Q+0Hey+OSGMpLdYQiqEt2ymrBec9nLWq
U50R+G8e1Mb7Y1gzgLRMnGctsoZNTpoucTow6+qk2twbYNfEQYRJNPD/M9BRJ32kXVwl8y5hsINT
Tb5SNCEB/E2TnfpX22jyoAMDKJail1VG/r94FupfOEUbpo8NypPSKg+novxtDVpoaTJmYareqX9S
jFkx16J2Ntprk7zbtZhe5KPjrOHb/oqmvq9o6hMj6wQds/7fRv7zOjGymu75+yf8vi6IpHLdlemI
+7hLOcVtOsorzkGuWjCTtjmcRIs4DICi1lIYoyHx7x2VGbMLEIli207khVOmOz8yALJPJTce8Oxk
lO5GROKAe6WxZqJA0NHwuwgEot3MW8ce1lj/4QBu2ZA3G+dsDYG7C7TwKswQRZM4kwLKNY03Srwx
cEkUHWS3SsSZvOEUInKqJ6OKbCgL1iEp8oUZSQWwExxSfCWU96wfotmQqG8led7HQLHfx1r176XS
dqshdZWd4kbGSdc1H8SwV6FEOUnw9ihWaLVxs/Ikf4iw/owSM3s20y48GLjDzETYg1dk1jLqFSrC
+fMwqsFcUnYmInYnKU6TBTkpFbZJZvKYd0Z28jDowjT1FFeStGUpgVV7Ant5PYzjd0PNutkQtfWS
zLR9b3L1plFs/ZG0lFD6DEYA0CBzg90YL9d/jiC7maEJr6hrGFjKakSYem+qSXJkD5wvk1xOnniX
/YQn4L6r6mtTN9UlhhKub3C3R9xPzw2yN7Fx6eJM2YVkSpZg7o0XOcdNqTeSH4qEQLkYwW8v7ybO
59IyKV9VuV7N/SRiCT5BfkmpTzqt7JVVDJNfwJwGkt3tPyFyrt94h2DoDz1Gc9jZU0WpJWStZigE
I7nSqR+eop9IM0dvJaTsWQsU9tnOi3TOojR6HNoAqUb+mEscoGeWAh0/GqhVb/oaKMsQtP4eQeRs
k9mZfSTdGK/CEi0H/mOoaWgUlAcPy+4Va/DxqBUDTCA107aeLA0vUc87IO8dcuZueexh28xEu+5i
8a35PcOmiasv+j+GyRFCqvU0g0lDyt1q49ewKIKbHzkfvNqjZ52PEPWL8tVDp2IZmzZSr2FRnmIF
z2wPfuybgiqZJ5s/Ahnd6hHBYZBRjrpDbzfgl1WL5yhLTokZmT9QNn5Ppa58tArEw/97LkETPlR/
5NKYqhwocKpCOg0CHDzFf0eC1H2kWDDVhjtoHedW6k+21jDxonOyM1oHxkAcFa9JEOYzU6qbc9sV
2rVXFTRRaI/GaNkO3cKHdTTXsB/aio2ICIPK+DMUvWZW73FyujqjHSPrF3S4dvU5Qpf4nfVkO161
ZLwGApfr2NvcsIqPyszxF4rtZwne6DzplGRL8eejrlHbl+SK4k2TD998K71VSD09lFO7Dxh/4ena
8K09FKGbnTuZ1LvY0WfRKKOyn3k4QPJmFXkBClz9MVBzNGpjS6/XRiYjE2xoIWKGLStLGP/UKm2c
Tj6T6RbioaCl2wNScB4LJLnvDiJ2cQs5eD3qbLWLM9dfHWKImZtcIgZi1d0jFdjfa928CCShwB4i
T4AnN00SpIGrn1sx2iB2t4D7LB/tycDSkqfNkCznaLcE/c86gA6resaHZRe30LWlF5QgjDkWEpjL
ojLA/K+Qi/t9eeCCGROX88l9Xm4anv5RBu1t1Abv3Ohut7HQxj1X0ApmmWemL2UZ1CvsS5O1VFbp
C4K7r42rd5egGIMHBy6uaB6c1N6geoE203RROrD709XSPei+XD8H2UbX3OTFyXJzT5W4nIuwl4YH
2GbncFJySksXhT2jwNi0jvcdZrML0e6l3hlQXfGooXCYOqOCa1K+0uuaJTgr+QPg8T8PX20wFbul
nqEMK4Z8dYgQpGi3hKFnLdKuGha9msRXp0idJcsNmRdl0K6DMCkOXjFkeKmy8kEWncQjD+gGndUG
cZcEfxyvhUsRjslySML+FseOO8/ttLpHdYagoqI0L7JfTWrRg/ZddacacJ69l3m1GjDX9mejgYgr
WFSIpu6sibD5nckZRRjXqn80XvCgtWMafrSAKbaiYtZX1AXcJrrKk34B+uI7l/ntKvqo6Hz2aZOa
we8+UZP753VOVPqLtkvVT/aAowcmoFLHx8pNg4PDImeX5T5UxIlqUHuWtNK7OAfqyjeyecA6dMsy
3vuAqLb13Sx4JReC1rTUR6cYg9WdjCbRKglV68EuqWIHaOq8h7h+22hflEohz0Y1lW62MmbrmsXA
rvfQufIK1puFGg+vWYEnkBPXx0qOtLVFJm9G4tP7AHKKgLn2IeX1a0Zx+dlqonxR2M141qx82Iya
mm81t8FjXIr9fRTGwSr2K2WvlUpwlOsiXgL6ip61Ln5CwKF5B+WyaiLd/z5ECK7kCL7iytYz0xSp
v/HKVrtafuSzLVaNN6v7xpIZukGcat0xEDQFs8eFZapPdhNfQXSACPp1pisYD+PFNs7kwTAvbVe/
ljjpvrQ2irJWqpNrnIBYtaIv5EZyHoe4Kw7wmvB8q/XgpclC4Gp8PTYixPXh2FRedyvxd7l2WfSg
TqOwtIo3ST2gJjSFJO/IfEro+Rtdc6KewEeRQ0b6AkmNwWBRaQ7I5f8GWw1Nu5DQCjuLJiu1gk0Z
+2tqBdo+jnoIF57lrPW8YmaQYwm54qZ5jEyMIuSy7b7VXn4N+XZMDurLKIpw5UrDfD9orfdWjwpq
AV6g3+Xx9LkwkKIfTNRPbq1rzyhbjujZpv5ShI7T4ngg8aR99vJndalnnv77y8/8i1VnQzvRSBBj
tG4pjvwPar6Cjq054Inx2DlYUqeups2HYmzPcpdEu6rDdgJycPboZixLdDWxfubgAr2ah/hr7ACL
dztEJ5YFDA/y9DEvfPz8Ms38Go5o/69bx/Abd59jp1sbE5ukcmt1/smwT8cGSH0c72syvu9lrez6
Jou+4SCkz4M6TC8YvqqbjH3HxsuU8OLBkZ6bWJF9S6DSeyzKxUVtZ0VkQcFpjOAm1GkmyHFgfrSQ
rFWn6ryPUtlj1FH8nWYQ0fc7GqLx777pOlAu1v/QAwIy9+8wuuk/oGtIiMjA6f6DkS7pG1cHTmg9
apR2FxHuc/lzjIsSELNoDVCs2ttyBxNZnKLOXe0ni5n9Zw/+Tg5S/VMcV1QiRwStvQRnVtkcjwLn
IuAw4uwvTMxfYdfhQlWMtalvIEsh6oSWMQvw1n6wFJVFp902e0UqrAMq9+2yQq/jjsYMHinTB57k
B7RQjJ/iokQKuMgKGxwa2fOLi/Ab47H0be1uxTlL/fisqrn/s+kwd1UrnpLCy3CKAgwDu++7VZvj
i6PUuM3A/LjJQwQJPArMYx3q0gb+obyN5AgzJuACK33spJ3j60++S5YsBmRzIEXn7MGHhispGbvH
FE7c5DA4vLvAm2udLwh4PPAebXjvIgefMqf8dRGJ8ODzIratxe+LBoEUKNFYK/H+/rwonH7StG36
/EmuKnWPsmtSIgEAtG51J1mmADuDp7H2vsMJUw6dhmfdmCN8L7KMlctatuqx8dGnHGShydnMKAbn
MweJLths2m/ec9w9Ohn8piQp5kveflQTzr1u6n5Vkk/Z2EZoTc2InmcXT49eEitx0bWDmV5V6jP6
k+5JNImDCB3cM0m8h4e/2vUKC7gm6cplOtyiRhv2vj6WaEQ5UOens6+DaIu8FhP19MAMZbfs23BT
iSbAcewaB2XKIFsmeFrVTs2D2prqXfQOjWwcSufBK/tqqyaR9hyNuLl5nvkg95Z/Lf3uIZ5IYJle
ORslicyFNGLdJjUIOWV5mW468u8L8dQq9pBunMFuPkPRm5j51lWGtZHXH8a0NesB6q9I45g0EUqh
cizAf97c7Kc2WNKhcgbrKBa4vrIKLLk4fq55VdvE3kZv1XZBcprlTIQsXyeHyN5VPuhqlmrsMr0F
bHX/kId+8mCM4Z/tI7u+PjWSh2m80STOq65icA3CP6nh2EaoRujiN0JzfMvS3150Wosq/WjwD0j8
cZbUtX2sIz+7S7W3FPtMlMzzbUJ+eN5FavMw9H6+zm0Nd/mpUOhGiTZLIt05RHxkz2l4yWVleAJ9
hs3HBIIB66UtRg3vTdbG1i5xG+lot9hsuWFdvBh1hAMSuc42zHdmkhqvXdRjx8C67FygaoyxXIVD
mOfotxiXypkNVuVnra70CL10uA6vaXYjGYzi9e8TSfq75c+uFPRCOPtzTFrU1qsMuU+UHMC+TDUi
i3Tr9HVKK0pGaqB4K9HbQpMssuHNtmbpwF7d5d85h0pQn+LAig6NkQWI5lXWa5OUyyqulR9J1sjI
PEfjNWaRBBDQxHE26Jx7UrePYkSZBGxYg/he53Gxbuw02CpxU9yaKfkmRljoDuRGOxxz5rRFPQnF
lNOhkyHTyH6C8ZDiD5NUSEijZWrzGBfXe9IHJ02Ni4t4+WREXJBfxNd46vuKas37I/p9nevyRfzv
b39Htv75/p/gNlR+FAp1/xRY0gypkjy5Hx5HZ4fad9dsgwRMkuPo7aLNQnMviBHizGtcNkA6HKcF
ru4SWLLWXTUpWkKQU+Dhk5vYF3pvUz2XHyMrcpYmU9V60OtwZbopWeEJWixAxuEkMVVniB4VENYC
lJL2JjPrk6U7T6mNcZmIZK+faWn4GOGJdFHM1N0xb5cLD9ntVxjXPy2ActfcqaRThMnJLIFhdhoc
qSAH0V/9uq0g/zU/DSSGX0sSaGAX2uE51DBzDMr4Eg1ed8pCWOiBbWen0rHcTah01bZkd5qwh1wO
DQr5vSqPhzhovimj2j4MBTalYd3iOONQVch51/10zGqm8dltIiWUNoVbvw0lAn6JnuR8Hp626BSn
/K7wtKdqbj3rg+6uoQOna7PIm6tv5scYKO9rjDOyqCvJ+PfNhy7zL1ZYXDvJD7d9H5h7N4WLIg68
PkEo4rDBOhOe0MSraj86lfctFZqgcF78zEUhVZPLvW0N9ZmSGK/SJhiWmtEXqzJy9XPJ7DTv3MJe
2R2IghmsbaSgmsi62a581oDBfVcAzMwy/ANnrpXnbHhwxpTtZx+Pkzfbxia26MpqGY5NuDZLGeF8
2eieHRNPnVL32x8edPjSKzp/NrkMpbrzYbTSlU3xpqY6vxgw5SHzp85xQK5nXeLb60ivnX3WY8Np
2ngLjlm6VAZY7HHVzmTQ1c9j2vSrFlzcKnMbduBpfVZz8HsVoMO3JuouNsXWd0pO5GwsZ+65vr2C
DVLv8OQCyg3bjwH/ogWmw9hCW4gPveeHV3EoClnZSxEQvqkpkqRyHiS2scyNTDl21gD/oMtfeju/
FGaaPwKrfVRKJz6jfiXfM0l5yjzFOqlhXh0H3McgAgDpT8KQLdx7KDcp7rrezYHXvfWsJNAhYuN5
JpGAdpajbyavnUnWOG/kEusLQmkwz3bO9tBU2+7UmHU/w9Q2fdUlVPNLufH3qtMcgWna4J+RJhMM
Gt/hrEBsK8p9b50M3a920RmRxCRdMw0RMRJm3yQLh8jWHe5URtJzEYd3aqDVaehDnqSxU3ZdV7VP
ss1MDTQ8WZMk+cl7t7smdqsd+97aGLHuY/9louXM2VV0yoPbXdvesnb5GL1RY2REh0LC1gkQO/uM
A6SMZwOsyZnbpy1uqHbxNHm3LIHe81qbQgzmnbnsKPi5IKy9Cpwcs6q6khA7MrV0/3lq6Q3bJFZc
uLlMrZHHC8pWpbnfnXBQcXZpNVzwCTPOdlKv2X0udUf7mXUKK7ywfut0o72MdZLjaGOXqzJ4HUvU
rkJ2OkMTVh+d/oB7cnevIt854J0Fd7iIoVVEDSSSkCkd7UV3I3cB7uk8zpdEavJLOp1ZunJJmPT3
okl04t2RrLsOu2ARAm5KTlhMvkWUhLPKMh7LSG63XWWWcxFagTeSeYu+h1JqPiIK3d2SJsN7mSjP
YGwGXtsse7mXDuN0AE326yyOtHbd+ub3r6avYV9jHRjFlDb46b+vtMxqD4r3o3Bze9cXuNzhlOJA
Ce2TTaAr3rELgmrt4zJ9opSIZ0euFefRLq2lkyDt0XXexeHNvMmSLNkjJF3vfB7/TRNk9kFD4nal
DrhO9rgULF3AH7dmjNAM1zv5MY+vZWmAOrDHBL/EMMS+piy3oefU5yFoAvJecfmquulRLnjSoxhs
gZJW38Ky0eYg9ZKLRtl1A5BK3rR5E82xEYNuRxZ1q5jcrTOk6ZWBeZFtacp3k42FKpfmu50nDwpr
iHlFVvDSaRKWHmH+oUMq85kLX72W3xDXxuxipEGzKYf6ZPMorSPV7ta9AVZGtmxyC6avPstG9aaa
SfiRmkdQmggs8DBfsEawXi0fwbGiVaobci8YWMR1drD7cu+E1ARdT6ouMIywPq+oBBRZP/ezMn6X
fbZZTsqaBFGzdAW9MNuPo2YcVXAkC9/plBe9G47kQGwKlY7ClL2qZLP4josY9jm2XOxIU1q3tOre
4VYwUVK1Z0dcmdcE18m9FnjIAybtcEqcaftiGG+hknvQMupho/h1szY9lkgIdF0bULo/HGByMyVN
htuQ6B0I81JelWnbPJOeoEDCiGBaONtFllzVrsrAAVQb2fLirTU65lYZw+zA/zJaD3Jtnh29cBYB
TkvLpg+dDTY7wyHNgeP3geM+GrpeXayy30UwUzutm2kF5V6vr+NjgP4lDo5lvRTgLo/PcmF2QbEV
0K8G4XmQInaNphHQrwrXtwYx2kdZbtOb7GakTGtjb0xmR5reYjXYKN5ytJX0FSLGO1WX/lI4UDsy
zf8ZTHOuETmzvJXyeaCShx0cvIyx9BjWuK+mN0/tHPKVTfXDdEpUWBvlXaJkUciBdS9kFPIUJXq1
hzJfYAHlXJLpAMG+m6khX1TXlFRpRiIIt9vSype+WzoXMdBxTH1th7qD6++/2hD2gt9iMLFMdxHD
sLgyL/bnvT9vFpsK5t3nvu3G50Hy/KWNF/hxslDfww9k/dziV+qEzjcr0pxjoLG/9quHUdOCuTqq
KA07sNxLd2c5tnLMIajMR4TRgZ7gZuDE2JGlbTyc8+kQbNIhSTHeioNNzk4BP6lGfUan9rtW9v0H
9bkRpDILFXbbpRTj/l472bIj9810GXvjTsLQztcl49ozj2zkQQoXcWEqdzP0rI0bSSkaqSnPqxK/
AISJF6NdseCS8+EwuqBHEs2wVqGp9egBRdnKlgfrkBVN06Kk1DwYmZVsRNvXQansfw2pbJW8mgX8
i9UIUpJV9WxXHfamlh48tajxL9rEwETZ8dmigoX4P9rOazlyZOfWT8QIenNbViqp5Nqop28YPWbT
e8+n/z+iNKKmxuzZceLcMJgAMkmVyjABrLXo50aadwYiACCB/h54WAe9GjZz1J6H2mALSIbqU0ad
aQMoe7wVm5YZiKHMaNLR/PcUG5HzG7Uo5Cu2qFm7L4HBU3Kkqz9URZlOdJ7OJ1OBbnHjQ3odTUtq
olIGHgSTb0oTpT8NakjDOu1AS+OySwI8PNGV3kP3Z9jbZHTR46GH3gojCpJBFt2r5ZjfRnPO56FU
lV3lzDqlPc9/mZzhBSrEM9joRZkxVkiwJN3R1+rimXwakGSlysGxtcDGbZ6agNTWX+xiis8jeQ1S
IW39BXlp98FLzM+8f+zP8wSaBzj47whxZ2GLWaFgFbu4XdVTABaAuDjiqvEf2vIXGdhhqO4LZ0h2
jlPPTwnUWKgdtyPIBGN+uthg+zjqKXKbMhQHuwU4UhQ4YJhUDnGyVa2cB+CFLnD0nApJsvTtLDXK
ZA/fJ7LI0dAsOjjEXE75JuJ9lar9Aa0DaPEsuEIVFWh3pnn+WQ68Dbxb1PoeDbhFzlZt8wOQxc+o
qSZ8/Pla5AnWedbmEXIUXplbq7YQQVpsrVuc9KSZb4rY1SGYAtnVpTZV+BHuQ4RzwZhMD1SdjCd1
mmDh9EOUernr4+RM6Y3C1hKR+Rk02rSkEB7pYN31lmryM03nplfqYHFi86ceUN857H+FXpNCazeV
B88lcVtGiXNq/IZnseVMS6DPuRhlLIfWeaDKOx36Lmr3pE0pUZQgIQcl/clPwuQ7KhALI4rSfuX7
Xtu2sR98ohcl2ptx7T/aKm+KKPnB5ooCfFfTvN9Z/LQsQzkMnk5XreWRHQDXhksfHRvxop0ypPqT
0bwgegewUbWhXvF5gaFEgPJa9er01rf1AfyGpkTbciYfYCZWuotmxXiWQxUCCeRpqztogfpmq9uu
o2CjV7djWpuXuEHTFrFL+z4pLO9QQhq96xzNPLURmRYP8vHPWmg3L0MzbFSYdT+bTr/3ElV5Xh7U
/a7RXg06Vu9JEPiXoVVm2TaehviQ6WVcQ+CLdEmJbgOKaWlKLbb4xfXjAsmHYTjxWYvYMZsjQo+Q
m05eOh+Rh3fvkhrBtLhIXgYQkmZXN5+Daao/F3QjlUarPZSBUn/2DBTuesjF+YZliHyOf9R6UjN+
6z9YBU1VQLf8hzy2f9XmOX4Nsri+jdSQipAXJK82aJm9OTTRjXhBREDdGJol3St40QeBZDpBeNw1
1Rd+P2hjwTw6PbjFsLA3NhvNO0eZaRjsLePGMpp0B4uIDWIqaSBsonsMHLj9JSOVgPCIq+7I6+Od
VO1YFvy8K4ljkWIJoW+kTXQvc3WvD46lVnb7y9yOpjN+7cnzLcE84TWHYqYzXrxJT+7PnObqMqRN
ix+saUShfQnOh5T65mhC3rlcVw2SfF93JMYuc8fRR8e0UI8SbPStvqtD1794U7vp4LfIkKWUudFA
4a2nJCR/QjKHypYKa3JERenGcrz+sUez4JBFc3nvJnd0n0SflWbba+rwWdGc/nNWj19BUXnnwszH
m6oHvKkY4/DYtVDQRb0HdkiJ7Iut1X6gWlg+XEw9ZAUPJsVmXy0hKI7ZMdNoHp7cwR0eZY28jlI4
T9DqdvMRNfp84BEvcna0T6d3QQDwG9TbLznJqR9lGaLjURjWY+Zb8Q3q0qe2nbOnzkq+dGoSvIJH
1k8IkkCj7Y3Ba5207YFc+3QQL80DaFhXqXcSb2HWn7KmQAc9co2v3Y+myoIbPSzUXTlYNYwhdr1r
wK0em5giJ2Ik0CCh2t5b+9hyfj9FmXU6mVpW6dsPAR9OzUwrD8lE+iCwXnxAmF9t/rxPaI4jbugF
Xw3ebc9+WpxkpFiD+RgH04uM4jmHATMffpFRzR8NfDuqKLdW4de5hjvIHanRyapxO6NpS2fKLrYV
43Hy1beDqdw6yhA8rmYe+MtT6gdfJGi1p2an7cOJSvGVowhitJF90AJrsISQj2CvA48Z4slvl/N7
NoxWrWlfwMMfoqGdfnJn29/NLU3Nk5arZ1Un3UXv9M6F6wX8ex1uo0W+Rg4IYr2dpYbl8vHO+Q13
EK4Rr/Z+lhaZtx97ACVXDgkW79ApwQcvYB90c+yhIStB7vWyatO4m7SZadzrABWTYJlmVPUWBTo5
xDwqnNLlIGerY41bHVdx/yJkXX6mIR7F8uXC67y/vYV/EXK11L+4y7+92nqXa8jV8k2wNOZdua9e
j3WZ9WaulllD/rfX42+X+ecryTS5S62fqkMXRi/rnyD2dfi3l/jbkNVx9UL870utf8bVUusL9j9d
7eoO/qe5//y6/O1S/3yn0DvUPB0axRaCEB7touVjKId/GH9wUYpiVr7oMcqsy7gzk+Lj+DLhw7S/
vIIYZanLKv8tfr2qzJSDSt153q+ejyv9t/X+2/XZzLD1HsyYp/P1ipdVr1+Hj9b/1+tervjxL5Gr
t2AgrGroD+tfu97VlW0dXt/o304Rx4dbX5cQT7r8y69s4vgXtn8R8r8vRU99t5uQZtqY8dQ8dGPo
7Gs64rcyDPuFMsDMGzp38NKjZW3VyvV3itsU+jFtUGNsao8nysUtgeMU0BNH88o9IPX6pBftaO7E
HfR700y9Mz2/IOjE1M9eeld5PAWWeqkf9clwdiZFpS24vy1lBlovF529iwqfCPKJFh+YPSg95dQa
50TZrgp9uvM2cTWtGn6+b8SwHDfpDz9qlFsTyudtnmXJkZoU+Sg1K17oyrwxq7x9gGwpf1HIvtxb
XvskPomq+OQePLsed8DC8xcJ0xO0GUKSLScJ0X2VR6ScR1NWlYC0LOjhMmOaBZeLiONfXl13+yfH
0pGX/6srexPMS7r/c5AbZOBydzjPdGJNGxvuj7OMwbCH2zH13tyrw3wPsU2FkGIkpBjepslcOUic
976KVSXhoTAB72oliBajjqkCyKkcyBJCUrqOPwQlrnum+3I6fphD5+nv4R+skCum7nY01AGaPijc
0eyzH3otch7kLEV0pO/z7nxl54Eo2vF8ynvoasLYhvd9EsDW8PsaEiGHku0tLFB2f1xtchamTn8D
DPK3K7ssUjbuXV3O9kmcYnLS4ZCp03Bb0W9PzyR1QhS4LF4iZ5vbtXexi1PscrYeaK+z72Q4CwGe
nLoUU/w6fpsr0xoz8neRUbeI1WXjgRaAfhvFs+5t4NdrnjaVRpIENSqFdy0t1KTt7PEQe0X7NARq
+1RrpXNyevezmFY79Fufrax12WsQKoeMduSDbQb9dlpmiu1yDVlpNcp1XCeYLtcRh1rO3xBHb44C
05UzeKCe3/C6V9BdSPi8cnPxXc4FsyvoXWhh6XZodx68nCE13JPaGkYKr3mVNSelUmzOfQXF6o/n
rWbU6lbC/bbux7tW09HHbtBCb2LjDTudKJ3nkt0AHb0ejLKBrJNsvpg+hFwjr8UfxC5w7A+hhuIP
Ml2A2NAXbCJULVC8I2dtGgClm9S178KlKQJpT/V7VsAOtAgprBGhrWmQBg/ZVr+9avpJMprPD2J0
5rC4B/9qkQDZFe+9QXAa3eV2QOVoyQDySXmJqKJCXPk7ER6E7BmCgC2i7outFD7pJa6lGnaJo9Vi
2MN60kAdVzbPC0PBIWrreBdC9R5u6RTMaQfJ4t3ge/VzOUz1s9i0xdYB6kbHiBztQcbivlpnVOPH
pvOD295uhvtetfp7b6BCvJFxDAv9nas/FF0x5ruLg+QT/QCj0/0cokpE4V7v4V8Oyt26QpfHb2td
2cJlPV9/uDLbaqQcFX187t7lXT/8rrzJv9b+vCWHoH34hbn87FACvLvEyPjDzMuPzOBH6jag6WkL
wg9+XIWKaZZGrwO4sGO+qATKIX0/m2i3b6CD/t0j7n5ILjOu7DJkB90f6fz/1gydO29IfIKa8gAx
Z2aknNdD7jdvQzNoNx1tIvfiFPtlbg8aZxvM9bxfp5FV93d9WWnbC9utCeAQGNQAGaBpRBFNwFq1
V5zmJ2PqsuDU5s5wn8c5G9OoqW7jOa1uEyN11ZfBInegjm6+lZh6CUwEqjB5dEZ3VN3IQz6IyQ31
YsvD6AA9SKOp2dbTbfiKR2e+4WdOewTMqj/KWYaAqz5H3Xm162ju3We6BXcRoZ5KU+1GG0vr6HDb
QPwwrgfSevwldH3vIsVbKgOLOzI9qCrfrya2ZrnkWCiUZLjaegNhnTf3fWNervbBnqcV3TEIGg6z
fjunUXUkT61+8roMokrFt3/VEa8Ju2z42W3zYVsD6n/y32Mjw5mvYgfnW81l0go+5UCjBNA1kKOl
XkM6KQ9uDPiahou7siMyknQ6vNkKgFXFWCGwssy4TJZ1hnBJ6lWhu2kWTw2PmbaTFe0xvJGQ6ynL
2kBrI1jfmSHewqp2qe44o/1Iz3q+dxuIhvnX2b/aITgRLal+hHYMr4fVpI9VnSDajArlwQLn8lli
ha7lj7FqP1uUaWh9UPRa2TgaP0mCGWhQPQAMkzBc2ohVA1418QraQLyOS6ODeGVu0VGHVD3D9Oqt
zzpbkzr5pl6EwMjXk4Gv6J9ah+KtFgkx8WYFGkq1SUNTo8Hy63Ubc5GQgqgEBM9ytjpWW7h46eDQ
jnYMWkHi5DDAxnxxgN34dabCNw8DRdR1glziaiW5xATbCYzQLCzB67XT5abovmrO1SJ95Zjl3p5o
x4vsMf4JHBTiR+pPAS8AxcIIquGh036qLI0mq3L6NBUD+DwlSamEB9pPTq46FD9V/xyks4pyJW/Y
Zbqsmrd5fTuS7/13q/qjDjeGoqBmxcPjrTW41lHze5DZ9Gdt4A/r7yM9Cl7Dcr4NKrL9rRvPn4uq
2I4LMRr4ueJB71ANCpYoQIs8O9tozIjXS/SKP4UlxStLgsob7sUbmeqHJfMpp1DMGm5b/EpJIaXC
4BV00Dvdiwrh+G3nhvYBrSP7qzJHD/I7vEakNH7elpFjHcLGgnTZhJ1q2NSzVR3lOXmOI+POdPLt
1bMyoEqewGdVNe6s+M37ZhNP1NQfPNPIz8/m8qhOwefGKJpPyaK7aaQpLDpmc2rVQRke3ocURYOz
HObcuQUcXZ5tBTlJFipuGs2NXuTg0eBRJvTiyQhuC/1cme2d0ZsIwGRTNh6zbuj5kmXCzOf/xcnS
drvILx0LqOgQiWnVU9l2zllCJt0fHmx3Pq4TdHtObvgGBVUvE3y1sLYt9OmXmMt15+SxLIrwsogB
veNjOFH4lLtwIIK/gWDa2kisHOiaTnf0Ng0Hc1l+VtxyO6KK8ElJd2oMt2vRNcOnKaj1bTSgWCy2
kY7be7qifvUWvlcxVYUJVVCmnp3FNNCdfkhqm6fIZViy6XsxrG/ik3AzBkfqZUB2WtU3T1Pm/wR3
yHDnBcFwN/kjXehyKge+3hUFXYv3gOuo6t0jMTL0izaoNjKG6iza69bcX9ZcY7IinvztOlvWterp
7T4uS8i4zJzP6lAHx6sQu1H5RQ28L6FVo6TSeebJ7ZWI3sFZ5VQO61j8EiluB6qst0gZ22vkxSWh
FCSmrRbAMyJBsoacrZdEm0Axtn95NYlkjxrCOkhnoqo346MDweAuHrVkL8PeC7H1xvjYu7OzGeCg
OFw5/CH9NaTecnttL8ZTWGbaXZ3XqY2cCouM7id9KoeHQA9ampMy5+Cxs3yG1L7e+PU83MpQDknn
vqhmH9/LqIpj7bmzxl2OgNBjsYw8MwieAWauUypYOM5dZ934UzNHW69rYRnwsh8a8O9oC8fLzEdE
h+xPpi8XHs1wODRRRp9SVW9p7xmea0cNPwEEoK/S/yQHI7ZbOogs/5QuNrehUXWeFcRdliHV+u4x
D/RTZXpvE/SeFgYLHTkxAUXL9s7cQxu7xNN7m9/3hfOfNR5oIO1dNuJmS0DVV9M26MPpRoZzW3Y0
o9nRVoaKmxovefk1S9K3q8GKVJG+tJ1bI20Tum4Kg6SNu6j0wSUa85fFwQ6KdfT5FltUWDQRr2Pz
1gAoB1c/Af4SIFEylIMR2TF9NEWwu3KsQ7RbzENo2fQIfjU0F52cyQiQSnEpNi26lxaNj7t2aOaD
iFz6bhQ+q5G7iacy+5NX5ppI8khsarjBJ5kPuP96vkSEi1Lm1RXery/OdQ2aguHypQndg+r/YIVw
eCU1gpEbG/DO2VXaPciMACIBa/ilbuPgFC891huJ7uzI2U6hMT7JoYU19Vz6DbT27fSU24A8stjP
jnJPUEwjyWDVF6HPxKWM1ijWuEnk5Xj3yt1lf+FNSYl9mNstc4dFMzRXE+uGWnUAwikFepOU9Yl2
QbilaIB9GcNtGi0F/8VSqLF3ssf8P+K6BNV+t08rN9qvc4KhSDdTH7ytIw7IjP8/rrNee/zv99P1
s7o1LBjKqtQy7otGP/axbt22vsHzVtr3xv1UsQyPXqlxn9pGfBqBAKMKaNyLaRDvJUbCK0A5e631
wJIsUyRS1pahMqIesasCCJ/apJr2YhT35YoSPgJC2gO+qjeRGyVv39LlRJ/PpjSN6QZNjD3qd5G5
JalhnqIqs2jd5ju/DfjJQ2KCsSff7+InlzO5+7Jq25u35xp/jG7J8ikPfECCR7dL3cNYtAZcx7/b
1MWB/h3InFq/2HOYd1BgXkKQnv/W61Z5K/PFJBM03j473inQoizzxTH0mXtv65NyiLMRPMdQ3tMr
Ud3PmlXe/9VQHBIywWpt1zPQ2v8eKyulUfDDsWFEq+1PpWIoWzkzaVq5nOWLrUwVxP/evf8chxyo
QlcwyUw33V9xY8lQp41XySMaZpfnODHJoQ774LzaUloLUt+Ati0LzpoTAD6jvmyaGT3Oo2nQwBx/
Mhazn3XJaWIvvZWhVQG9hyNJoYF5Ll51jSQ8WSAIR5dgnugva8w80zzFTvgpAKz0yiHhY2vyHIPC
hZ2h93YsSuel8W2Uy9Yh4JDbPoDQ5Kg03sUbQFb2HNumdQ9F+Pg0Q5NiTUZ3Bwna9OSbHJpIgQW7
ivSd05d8eY2xndzP7tsEmSUH10gvU2Uk80crifcOrTS70q1Scp3ddCy0yHguAVrtu5I8mWlZSOot
NmSO221Z2M0lRBwTC2xgZstPpT791gWWdiI1bDxDanpS41A9a13rRtvidQIr9twurqlrlbNmjzet
4XgR6tzZdEoU/T+XSBOwFt3pZrGVa643kwZwfcd0upT0sN+JPW29dlsh8XG8LLXejLjlBmMnvdzI
ulzxqnmJc5vHegBhAhu7izhxpPQ3tPqD21LY0m9WozbN9N3KflHC6fkmEtL6S8y6xOpYbesyqP3E
m5nPqYIGxldSaK8AKpXPbTFZx6Izy5s2q9PPMPn9rNP4+MsfA8YIwYs6IC0jVECTCk7GgMhLyADV
0DZ2dpV9HJrLUILFK8HrULxXcwub9vSWHuvt0FnGOUvoBxp99xv9rZp/CjTo0gHxwPJVl8pEmiY2
z+R2jbNEN2O7S2pjuCva/6SFZZ5CKJ7uQJLyr6oUdCpBhhY1JGJYXYOiEikh8U5LiJzJoW4ASV08
12M7ao2T3f+CpJkNLnqJk+VkTBKpAwpdneIpgK49SPoMGDQHY9ZC5WasSNjP/I5se6vK3f+kqZnd
0Q1ckvqMsuyuoSNqmzi+tpVJjZt6+6jrIp6tckcxz0j1glofJhCAKvnVZQhr1PTohX4XblHBungt
ta+fZ6QBzgDwXtl1Ft+6LJ43WhH5r11HO5LWF9OrX0XWxmub/NV3kB0sisBDRaFRNooFZrczQDRR
NvBOGlrMF5y2Gcf+ZagJ1QNsNR+Gq1dwdf92bpoG0dYZ2JK3C/rT6GiPMepI41nBc872wnZC+Ywu
9oma4d0QVHuxjbRczruLe5mS9YW2r5cVTABde0/T671bK+UN9CnuPgG2+5OexF8bIAbPal/pj0NW
pRux51lv7jKVNnJvaeoF/syjmfbNn6v2xAvQoFSSJT+Bbms2TeD5D/QCzi+l0j6LPdCz6pD6pkVi
jItETXvoTNqJWng2X6PvRhiPvw5zgFwBX2vPfdnON6ifVDeqmQUvbAfpobdz+9fou97CfyKR0JtN
z3YMLczbkzV8kyCf0HTcQWGRgoFaBNBFGV2MQA3S/TQ56ZluPOcxrxRlqwQWv2bvZ0FOqlRs0fvZ
6r2cxWNx7nLIsaLAfg55er3lvWg8yAEQu/lgxT6qjSgHbq4cMpxi/7ksM/dWYtcIeN7JhFn0nPZp
8AK5X/5Jq9N476u0/RcNwLFYKcut1TvpL+0Yb2dzGr8HqIvt5zr5GNEsJZJ/jBCeqDSOtlkUoiYa
KAA+cqg2j7DbZHyKFDV89JcNRxN6zs5S4QS7SIaHsjlxlm2I+P0AfIMSWXcenKHdzlsc4vVSlw9N
Wp8npawBhSx7mg/TlrWpAY93TX1uF6ldvSfha1Re+TLRmHg7uIp+GOdS+UoG6xJhAPrZZBPEQ3YM
JCqnPqwtfOuIQP+g9KzdwazbvsCjOD3AfX5j5Nz2Vi2m4mBN+rCTWDkYavoDCjvtTkZVF81gKvsb
+NybJzaX236uKUv6iLmJUG7bkIcrDLIjc9NOXxw93wkEGnpUtsPIqewE5ezqjrZxbVs9A1DcpqHW
K58if5r2sO4XNkgZaHHlENqqelKs5UCveca3CKf01po6kILu54zvRioFi0fCF0z7353mASKQNXBY
cK/VND5Hy/c1ZF8WNZzUYlsPcCH/bfbb/LBKes703aLuV6EVODk3Yr9W/ZSQPDbGu3QKzc0MC8dO
AsWxLiVnQdIc4/elrsIS91HxtKyJjlCu6PGuzaxd29r5k1WmaKSZSXys9TbdNXrETlNNAc53Kjqj
Zv3zUGbeQe/VGSkC9KlFu1psrdfP21EZm2dx/K1NXeaC8AOausbIlLRuhm03jdpOCo8rQfSlbPmh
jhmiXnTwh+GLVC0v7gt39J/PL+VN00CS7sI53RWdfeiL7osb7SC/3Fj6mJ6Hqe/DfaIA9XTyPw2T
BWWcD2To0r49yug9tF2wyPJl9m6XFWUkdol4jxe7uQgkvcfLJSXU+25XEDCVC2u1HIrSt/dNX8+b
1SZnC3/mWS88aGwlxnLhJQSv/zavdQdAQRI5JBVSWkPi7Isq+RizrthCvHakGvWr3Vf2qaqsh8vr
IUNYr4BF8wKsfxFVtkuYmNzc4fv8feplKJ4rGxnfH35QVxtNH9R90/LNJuwCZWP8SkN9/xjQWkwP
q7YRDoImqLJ704QnVKJkkhP0sC8sDAV/ntQ2yfmtVKJFGkrfZg7crUwmNKSQZ94kpT2eZRwgj3Po
J0qJYlOWmI+BoK73fFs5l9niJiesUVkk/0bvtQHxUPybSeXtVskn40kOc9s7O2dogv1qq4HXUUJU
g02WqybbYqTah0U4TA5kq+Fbrcl556MPg+MiFRbaiYEY9XcJ+GDueu0AnW22Fdu6Bjk5+p4ax7ms
IQ4717yzHvCouVyqe78eXUDpYZ7N4drBM8cvlF7723XxyuNjUJodbz5Pv4FBCUqYRbQVUsP62dAL
cNaO+djkqNCjLVk/LwFikgA5xM5Hk4QuE2lWti4T/7jWuvwf15qK9psXxdrJ1cONY1tvEpOxVqB4
r/ndm65NW0CKpM+eedupafvS95n31GfhkqNCS2YI0Ff1VaIvYxJX1OJz7S3aAY7zVLCVuY5erycz
1GV9sU3m6D2NrC+jrtReoyx8HZPIeR4HHveqxAhvZSjQHW927kChNWfB8GSxFzzH2p0MJCiEmR4s
o/k5WjA+YifaPyY9XVO1BRhs2yGdt9MaPjkyQ2JAIL9dal1quZRDEhfZbW5Ga4vw2a/B+S1rqCCv
7gcuk3lLZUv180OghjRZ0Kf/FGb9Qz2n052Y5FDC6nRE9lqHzJEwMo9wycfEqRbNA4niVKdqNGMH
JWFkt29kK5HIT5ycygEOR3/Xapq2kW2K2GRbImerbZ1xZZMFTKp+G9Utun0IAJSWIfjCPpCGARZ1
bms1RZlhoRMD7vpGGFZM9d6ydCgye8QFDwr4yUO9FEjnpMwOwAySQ7VUU1fvFOi/jBodNJT0oi04
JWd/1SYvQ/GWlBwv3rVNXtrpqdKGl7lXjstSizeZeSejbUh2CxQRmkZf5xKmLl+D0d/tNeur3+nf
EWTKH8XZtfoGkjz9c5XV3sukh0cxhxlCfMYADnfUI/vrWKjNba6WyU68VtAo+8CLqaMtF/DRPr5c
4LLk6FxdgGLihwtEbuMeoDKl6xWYS3tvhcmWIWkXGWYWDX2Tpm/TpD9B4Oned/4U7Rorin6uAHLM
OvynCMGZh0EvbEgtiuTLqNTPEkADpQPZRWA8rjORBwx/rjQ2wZ5vfkvnzDog7sLbyoK1Ph0z+GGW
npV+aXZZD2LLR7K8sZcfV7sX1cOholGSPBfiYFdTZahIM+UyF5wuelHvC08vccSbyeqCutx0iz6F
HOyiI1Elp3VMC1a7HFa32KY5CHfzQCJIHNdLXNYpawrFZKF3hl7b9+th6Prm1Je0Lr3bA7qR7o0R
or3d76dADvu5+RBTtNF4TFrv5z4Yiwe4kvVzrRxkADU0Ms82j+MXe5UdxS4WOWuXOUPS6GeebVZz
gKAknHYUWf+w6If1VvsfFg0QxOrzJnKdrQ5yatlTyAbE8l37OI7J98sWRQony+Fq/wFQ+BuiX/TT
Lk76y/RDFI9ki/8Y6yyrVWH0/bIDEu9lP9NXw46GJvcuNrKKlE5ef2pSAHyqMgNGySoHHuHK+TzZ
INMhrPkPEnbuF43vT3J4mn8/x3V9pxs0QqJfZHziNR82odKqvyrto+h8LXOsSn+b42uKf98EEdLc
STHttWHaTlnBrpiM9veW7+dND4nLY9300HmoAbuvMJu/Nw7cD/BFTtu0gcvRGaZiR0UlfqT1eLy1
3Uk56k5TPLuaV7HzAYdleNAtL+RhUzQ8jX2jf7uapLW1AtuqWTy3NbwH7qQ7t+bgTRmqEzxAgg+q
nUNi5cbXpB4f0slNf0mMBCQlT28v8GvWYEyJCBXV+FoP/YPkz/4q4n2Nv40AxOZuc1DAO7dLvsBL
kT1Jo0O3V6lufbWmpgYAFn6WhooiVO3TCMfWpc0hKw1aPVHDOBgj7FUdfLvH0sj7bVGYqG0vnRBx
Hl0WlfntThad6JaURaWHAmCnc1m006ZuHyNaQmsxjymqMzwFapXfo23ADgRxsstQROqFN1bDRO4E
hpXlcUfsi6mO1fxelnhfR0wIem6dWNF4maHvt2l6BHgFyUdwP9t68tgsQnpdGOa/dCEdU63nfZ9m
1d+lbLQuEVar9puQJh2PTruD3cQAqN7zqdABNI9FmWo4kJGbJH+6Gi14sJG5VNi6yGyKNtVGh/Nh
+UEO7F0xzqTXpix7zEq4REXXvKvikYaqPztqW2EvsTgCMmqXGUnv8S5eHEFcmve6AQ/xeSRVlRWN
2nx6y+8MhpMdRgrUone38/tJ/dEmryiFZr+Q6VO3kTfNDxr9TfcA2KEIewvI+2hfpwr9fErsHqe2
O1hq69zZk285O9IlySGHSJEuIzTmxR0punMX8fdAP4ReZQr07jbVAbHLX0ab9d6g+/+1G2H6WO1w
4+zNNAlf/yLeXux65BV0NjZwkRXQe6RJzad0yUnKWHWDekPZ2ELQjtyFV2rjxrSzFsnYynhtqLzU
LUlIkgMPYd2VG2HZhGcFSisFvkMZmrb5z5MqzaQ5L5/OJKkK6G+XgwJPJe2F6Ge08++2xRGHpo0i
zEDbk2rvJ9iNS82t7uNmmp7D5ZCP1r4pC9jdl5EcaPg3o4aHzsXiZZ362FErlhGUjvBx0NmHJHJw
t5risc7uhl79SUxysDuvuHVVvb3MbKI6vM1r6zckero7uD+RMerGpEcctOi2EKFb1JiGknz7YhSP
RMrZJVzGZpD9lqeqSr9MMt6zZdL21dwPG+m11AbQNzyX45GxxMiZHGBJg7cguV/N0PfG3absurcJ
dYPEdjWrj4nuIGWktJ7Dd7Ki88p1tb+fqsDdxYkxfW76kDyq5T3rKr1c4VjCHmpryp0450FVAVQi
tC5eF/qnG0Sr/a14XX5qzvbk/ABZPH224IL+hBxAUdd1ty1q5bEa4BaTyMICnV1NuXor6+g1H53G
Gqa9ePWmG04aeFfYMLkj+jjip1gvT7KsRNAJCWGfUr3IKMohomTLWd3LauSsOkjsqwkaLRu9URM9
PEvr2YbNof7FB8xKwSOCJgol0puBN/KtAY3uGVQ2X811UH6uIMfYqAPKbAUvmk/CJ0AuqNmpQTze
dEFOw8WSU2U7rW2jKKxgxWOY6UVobOhmSM78KMHXUpqAbRTT2cVtrG1TP/tDYOggAuBX2UHNK1SA
lxKcspTg/KU0l5ID8vqxfRCTOO0GAhvVM4eDRIjD7iBykvliWxfRrI4e3ax7ELvaKAOSNGhmgdfX
7uuuym/K0H/2Z8WE+ksorYJMh8hKgyN19uNfMn7LIVdZPGHjcYoWTHKw0Q7eiBHuZsLl9BIKdWW+
7zrKUshT7zzvNSza6XFNAUyKCSzAj5QbSRyII2rMESHspt7xBWs8iSPVG2rehfYKQUZ6cooi54vP
049m1nkPZYuuQWZFCCr487xVayd+bQe32Dhz5v+o3OphGEjIb8b5e8mGj1e1aEGQ9NVviZl9tYYk
/94p/GvBL09f2A9kuzBPm+euL0gImJZ2dsNxvpkCpztVqjegyqv/6crFaH68srVcWQnLh3IqyLMU
6XeK9h+v3HfJ17jM1G2cm/3jHOUHSMxg455N5WgWk/LDGHife12iQ4Zdu3so/r17MP/9iTq6djSG
WH1KIDTbOk1VfrOa7nVp2mb+f6A2otI5Jz8UTVFfg95Jdjof+qcg9ZUj+O34FCVxcx7beN5b3lx8
dkIfwujQ1H5GSOPtNjRuQ/GD4OfOIAl4dRvT7P3pNiLTLf5wGzUPNmeD5+RtN/J5rgbkKyhCZJ+h
gi2ejZavlWVkeioHevlyZ8ofxMTTVrPzGqM7ylCmhzO9SjJsjfEyHVy302yXqQADwJhDiuzMZrTr
jdBCIP7/WLuuJbl1JflFjCAB2tf2frzRvDAkHYmg9wTIr99EcTQ90tHdGxuxLwyiUADHdBNAVVam
ld/hqAVgQuc8QE/AeRgiHYSBCNKRbE0UadSv5roCyfEDEEb5nRu+D4ckGPKJsYNogt2bp76z3y+t
vksBf3eNAehS3XLjYUJsJeMInOoekPNAtccy9yZYKlek62BbiC4gBTKdwAYLTT3zO5mhLgqpGO1F
OjXkVUzjeKpq8w77lnAZVxX4MEdpN6dBM6jQhXXDgP0xyKBj0D/urx2QRoC3+eE9qmZdduEOcp39
kiN+tqfkXZaC+woMEz7IUIGzpl5wXgd7SvzlbIIcrw96WTcM1zNwYJJCLMJQ+tsythq+Ir13Sxuh
qeBvSdidxOLpjnoZWNwWne6tO2BnetlBdR0kYTeT4I+MWGp1a3TNR6KwpT7duvZpT/PD8/dxEBie
PSvecBSSARYWSmdcpx04lGgLOO8GyajiCjoherNIqXK6zN52x1HlC6j39RKMxrgeK+x+pXB3iW1w
gBTi8Q3ArlWVBenLGDcVSv1gJ27aNA7AZFFns90fNcOYH45v2n71t5j9A9s3iXcYYi9KM7bTpUsZ
qkVkHyPcBtu1N9J+uddNADvQabHIcnGJLCxcXSdRaTF66jUIwmileM4OlN3xyttpGtuXP7ykl+jc
4iHDCf7OwD+t5y4SF37s2Su/EEhw1vqMz1t1V4/4l1JaY2A4s1F6TXHDu8tskz+AZWdtYL2BZorT
n4wM5zVSqmGZhe0cEygi0jo2kH0pAE0X7ZF6u8w5jKCtuI8iYdMcZB4gLXoSOeagKTniYMAjpfki
F2UKBatePFRjXYN+B0ClmsfioQRxP8ha/OWkwD67rPkATcMw9Da17b73pjhW01Ay/W289qBODwV2
aweaNKgdaLyu0r9KOxOYe6Vdn/CrtDNnuemI5kS9k86MUy+y43AW4De/9tK3iZrCY5/H/s2Zvmt4
q6UneSxiTy0LNzAejWj8192o2LtNftz94Wck0HJXbaO2bZHyo1A+SHf0hxY4iPuxUuODM3T8WPVj
BlVDfDgb0H1znF4+2enDHP7ylwm4QKehlK65rlwPASKQmBynVrDjyDp3BUl4viDbteNvTcQSWL2g
cdduXkzuqhNQyP6jw9LzZ1hxV53PIfFlWOKGLnmZPaJ+1QPi8ZeJ7sDrFizBKZ+tS9LLJGOVtKBN
cX1QoP3uHQuA3TP329XMxyi+PiH3yvcneA6wW5o1LliySGRrGnF1do38IZL53jDAsonqpWRR5yrZ
dFD5hJacz/bdZNYXU2d6DZEHR7MHxEBnerHStvctYk6QWaih26o9qCNv7b2FGrJ5EMqL+1ULcbPR
msIL5Ei7hZEF1ZeuQjrSYbk45uFQvUCPbLY3I1SKIEhkr+u0qb9U2KtaVlne8yIEW1E+Amms7YMe
jgqo6Dq8huTqQ+T2zxC5KFfQ3ksfpIlwC92RTWrbqG109//jZ5QILxQmuKaVEtYy4BPo9vUbzdlO
w9i92kyMx9EEZpmsaZZbSyXxRqkEh37Fup9Agh1AhMcAQd6maRNrS0IXk8cvjlWa92mu0tu4Zf+Q
mbz82De3hW2Pr9rLDLwtz4GHKQ37AXvN4mg5eAkgH+88kK0UYqVQ5HjHHeiTJBBqXnlAXW/JgwbY
I8KdWgD2gWx6wOCCvXWOA/gsigHiS9dg7RYvgEs3+3Bo2Fro0JcHu9M5n+0ljkVv2v9vdjllUJ+t
w4VQor+khfQ3KRvKdVmI/AmUhXwHXcpgKcIuf5KiQdGyF3kLI0AzmUIEJSrQY5KzxcHnM+TyQp1p
lUz3KUjIImydJHS2VnlUskfWy/hOep3cDanrmwjDud2hwmKZLaQVhXubby2nbYd/qMMoQXd1zJnq
DrM7ZPugNwMRKqCnarCwTJW62HHZv3QrV9nyxTTaDoJTKltQM6p6zTBpQAZW90KVtIK4AkpZqJkr
KJhFjnxAZjq483v3TGb8dcFQFAHkXqUNpvShgpZDCGZHvZ41voX22G3SDOe763KL6Eg2LmJESKAF
8GkZptX2uviGaq2Lej85UJ8gBRZ0TpB5mddqGsgQg45BhnSywe6OM6QlN4POsuW96u7jKdx0vYhu
yNSbPvSORfMP9ZHpOuhq+31Qp6b6aPXyH/L/vw6Ke6DFwPaAH61vfcRJPXUTJBGgHlUref1tbKKj
kWC3+VCEXflYpOFPS++6aq+JFz42k2fQCfK56f7epN6rMyJW7fnalCkqzqwsqleBsQ9tXVmsuD/d
ohVRnfHw1xb3imIhM7e+BySELZ1csDufWeMGstLNCURww0G2EMsJPL+9QXyZrwwAJp6mGkIaY1k3
3/xa7FsLeNtFCTg3+AkgFJrzb1DeEa8u89gyRbptnnIwNO2jV7xPKScAlnrpvE+JkvJThM9u3LXy
1SjZAGpG3I2owVtA50C+Fi2eSXdS2/7qV/IJNLEBCEuXqsvFhrTBQoRVzq4HiosaxMlrajZ9A6Fw
KHKSUhhphlU5884fdpIWcxHAwGKcJtgLnv0CssEL3Ngh1p8FpDrmm89d/4uPCcDPYZhivol63q/E
5IX7OAjGVw9y1r0sq+fWKpNzBobohYKuxyu5xXFq7MERDJ1N21tUbAh2ScrCrUCx4gqFyfY6lhX+
11U29SteZtD9oPbY2T1oRWx7rSAqBF1Qd1pz09sCy/RP6IzRnnjrAbrqbujuw341kX1yrNmfKO7J
5GjAiIIdq2q0JzuZqPO/2v+YH5/xTz/P7/PTzxkQouNjbsmcTYCqto1luDY+kL8uA4hsR9bf9EUK
3vda+khdFMm3hnthuga2HfGfpgfJiB4w+/ApgdBL4kEVJsFb+t9TXS0f083DE1D6uiqHQrhWQ7BL
R3+K2moZWH62IRtpJ/RgPr3IzFzwgYEXG0sptyNrj9SoOePGpJ/ZC6f1+7MHlvmnuObvC3BSvbvN
MDLtFnRlfwZriPuU/nKbOvWv2X53o+FlGOFf7OLTzyccjKHAdNNVDjTpee3dxW1s3wHtKVE/jA96
aZ6yDswW5NnavNu5LvfBlchwKNH+zRSD6lA04Loln9Fw3EXTAk3HkGOZffQTwL7sfHqCuZrdMxlO
J9BG3JI3TasCvLf4nBwyW3VQHlArdmjkuww6mM9mhZRE6IXRmZqg+ts2eRc/GFCke8hHvhp1jWua
cYaqp7ZcUHOaLL4DGbM592ZKAAijimJHvTSlgODGmZp6yjEDJx9NWYBeJ+uj7uxEIWhRjADBCrFk
FDfRl7bJAROHHNyJYil9VE3QxIujDTWtVMgjM6FZNNSieIyQN3qwszmUQg5NDcrn6/C2rc1l4PVr
q+NQKYyS4E7VKFVjWi20kgNoJ7wOQON+APvDvz2k3x0bhaX+Dw8gpxAW1ymPv8zh4fy+UjGHPjz2
LDlbA4mDkIrLbVwnTbs/JMaGiPRn29wPUn2Q7NcNWGCdwrC2Tm0jK8HAaoo8WH3yqImUydwkhA1h
aoR0ZtMVU/MxiNA65PVhoha5fgxkKEc4iQil1Akrb/osPUJ+0HsANNh78Bh7RhlXcwZJrAfJ8tpf
I76t1tTZeUZwHhGy6nQnmYoiu5RexsBKi9Fp7CRrlNQ3Gxrum62Fk2jzbR6tB0FKYwt4f3xLJtMf
sKkC8fOWfgI1+P1RQA94Qb00B0MOrjDZcEcmWRmoIJJeuqMfAera9cFhrgkAyK+fCKQ/UP0y7snS
mTlUn6ZvYRIPewrAtSDI3U51X80BPBnz7oKF9o466UOGbCxE3xNxRx8wkXYo+/h9eJtX1Uq4DPTN
RervY6wDwO76+y6o80eHJcVjjn0SV6m6iWqOz7jD7KXDRLujTiCkpx0HUcKSBnwMx/sqB4nr6K19
t0wunD8QaIJhEVoB0juBfQd892mNpHIjVfwNNLhf3R76PiAaCfa5gBqjl2XWGwZSPw0cK8NfOQlA
M8XKMBO2dzQE3zLqcYe0uKWhF+0d8sLOIqyabOODtUBCBum1T2MOttMMGYxMK0lpKRdtB7KWfbL/
7o+c4ZkFjej3KF1WgLCmQCroyN8fMcDKi6slj5HQuHZ8ChY2FAn0JFg1ixjv8GEowaUhwzuoeIV3
roUsC7bHwXaAjO0dOAIQ83dR+iX94EQeLEysW9V/nUbHSZZZIFxNH/4j9KSbLB3NDtzoKcmX5qAp
nbqBZp9+Qj0wBG97qHeHA4re9MkO7yUXMn5Rt6dmw8yVACvsU4yTB7Yt/3ajpWJwoKAd5N1f3Wo9
GwGZP9z0OWaejez0UKO32+tDabZ+AKPykEoAJyBMtu2mND1CFyw75pZhb0egEG6ELAFjLy3/oQ8R
uq6ZU35hsfgSC1n9qBPo3aWeEguuAIFuRPmjD+ovoyGKL3ldJJDGSb2HkeHLXBkiu4FAxftTakt9
foprx8kaebAG9MdvNTffWWOgNC2PwGwRR8wnM7QhZ1qZv9lokKbg8CMLEhuBv84Qe3uASEx5cJCy
gTCPYz+QLWpfO2kP99LCchA4kB1uJnBhXf0hfQVIY2til9pYzd18eRm6CaKlpX3rjMo9cL1ZdYHd
2FjpmCCNPbU3SLYroF1/N87i8WTk2jNZ2wfV+v4/ZWqeTLCcXG8815otwa+b33zKJBif465+oz0y
7ZZpozwOEJtvQ3NPdhn4N4L7wD5k05c+guzANbxLYWBttxnEzm032lDlwSifqwhKFZCKsFYx8oyQ
nEumCw9bc0kOTvCcdrW9FAWK1Zs2ypbtZEabKXbsiwHE7XyxAiZOQWuvhzxEeIs6yEVCbmlZ4Eu2
IduA+r+V6cQRhOn69maQoAvpnFRtyqLF368uDQQg2/GATeP4CvZcDxKVjnHodZOxTR0o76UCec3R
8aHeJ7R2tJVP3rJvQeE/eUYBJqzqRzVy403f+Gn1fmOBHzdtIQjiWMguFlZmPdd+161E39o30oK2
QNrE+QEJAzA6hFOwrhhUERIrLJZZBfKdSMvTFfqu94H2BpAHbdNC0i9RprX+zz7kSJckAduJ0N7X
yehO5F+Logtw3OInOnIOpZhumTGdSIYsTdh4q/vohEl9DcOnRR9OP/r+t3HgQwHLvbLfGsgyLEB8
JB4ED/3N6ANjI0FjeGZJEK/7urWeS6P/mpcKauYxePCwq/sOume+UHqQwX4NAvhWnVHQk4BZ0zCf
J6XmQZBVnQc1JQJagJsY4ZAe49oxltkkkyViTukxChVI2qmnC5Px/Za6ptREAMXJpwNXSKAVuqyy
NFAIHlsQXocWWHwKQjBoGHnb3Bt2Ui3LqhVvYy5vPAe1XotBfh1av/uBkqmfwnf8Zy/j4GH2lX2T
emYK3adWHPCXrc7pyNm6tX3vgSXtSxxG20nnj+giyzEAtkagbpzaGUe6OHXUwaIM1Cefj27hi/FA
rc6E4nw3BtOWIEGlgk750CCiNyOENHwIlCx/t7UuGChIlJqcyU99jCXUEc1Hfv9xPqfBHt1PuxP4
N1CeYnrG6hphGWzzESzpwNzoIE1hAxRYOi6oyjQ6Wl9oUAhtp/XVNiXBxTLeahy7D7EfVDglm4bC
3zBazU0lc/dmlHmCyt04QLgAxEmxvlAHmOzCBXcKsf3kjd3yqhmz4Xx1djxN7J1WD5/cIOQer5WT
N+ACfwFBTHBuy8rhiw7xgH3Aw5eKsfAytji3rAC/37gcPGOzC2qupkUShwbeLmO+Ap4IogbX95Ni
WQUy6zW9mDqy22NvX4qsy1dSO1NPmCEDtzBbAASTdnb+4+VHs+eMWyBbRFm6Zjt0NT1ixArUZdKt
ScSH1y4ySiuxgeoDNkMPIQ28T35isEqxIkcntlAexCuP75ktZ9s8Ax+rXQOZNlss8iqH3IRl2bdx
OtU7J+6yfcGd8WaCECQ04pL6i4Lco2dExg9f1ju3ZN5b5+VqSYNyN6l3MrPAPBL04w3HlPOg3HTP
9Eawi26HGJE7DwqBa7sNknHNoNC3yHWlgqsrFehSqXqJoFVw5ra0gKvRR3twbQjQX6H0AISM7344
NYG5pK1q4M0R8ll8DDbLWG6hjwZ5Y6RzboAZVjd5Kuszc6FQ37LchfgOKFDMuBkPZWDeUcvVJroD
b0m2611dnqCH0iTUURhRujErwO+8sCneZwmyrFuxHpHU2PLDeF3YOGiqlIGQ8Poo5Jbw0wBBs6PZ
1JjswiRpLy1IFda+L+M1faNK/bUy4+IBSm7sRK0mDLpzUffg/UMfXYLalGsXiIt1UgbvNlSu3oWl
4c/fRVTVFudq4jfkT19FkMe360jIen2dSIbtLYds8ZnmQXAY9BujlyDIBEqVSvNfWWn8s5WJd+sM
EO9uQ7DWk711HW9pNRY7NlGhnlgitt3oW18yaUHJumjGLbmlSKFnFg72zTSww3+admJGtXAlaLho
2jyUxYETLLAxer5D1WC4zp2p2xALGTUTxNY/NYVuEmWZ2dTh+tobSgQlzOJnhGXhaYCm0KFN8VtS
0xaIlpeuj0IE3Zs4miNSVMAl6qaZAHvYapp+aiJlEJ/TqkvnZjRK8xxVxo95JmQ8LklUfKVW1DrO
ZejMZ2+apqeuaLsbAzpi1CcsLm6bLLhQnwJy8bYZOTgD8EQwatR32GDtQhCsPMXGZABTNG6oLx+Y
de+CMJDG9U7fPIxdvKS+aoriRzf/WeGTt5UJsO59WAwPMi9S0HJlw9HV5E6ADfNdwuwKWjrgi5pd
UE1Tc8e5o1ZSZAwYwNjaUHOwgOEu0uBCLRpUYIO+QIBgOFKTpvT8/s5Lk8dR055kQ5PeGzpqW1TC
3mKDMUDuRlR7hdr9C7kgKSMu0KDYXwd0eWtuUQgABIWehC59HrfzJFFeD3sO6PICDBMBUtmVu0jq
AGjmyraNBTMcAZGtNljZ/RTeVlkZ3qJaMtvFkDdamORTM5TZFVV/oV66kPN4KILIvZ2d0gYvlwaf
gXneNABTkumk0e466PqsQj/GSkBhG6SFs0LBFTAkQWSyo4M/zsdeIJcx0NrU/rT6q3jM1r2HIHjV
mdukz4adi2qhh0g4/4hkyr8XZoDMgVc+5aBL+5tD2nhPwVhWswMW3mFXjTh06RkyHJbuPfDILGIX
mvaFFVVnLzP4C2s3U5jHL1Wt6ouKI+C0tbkvpNimAI5vkIziL9dB703s1hNEsqapPM4ro2IBviOx
KFHeB3mkT5c+BOBNDCNUftHR6LWV7iDz7l1w4Im5ClZkCRjDPicty22YFVDDc+wAsq5Zu3Zaljy1
ObaCcRd1/5SIVRnMtn+2SGNV3ph8cToENTLgs3HS7nE8xPb7YFUNiu308BBiN/PwyTebJ6Q8hnWS
YbffaCyEq/ERbWNjufT6C7U8E2wKU5e2S2u0gO/Qvb0v33ujCOXytVMCMaWHfowPfFVszAAMpjEo
rBELQCH8oGtUMg5aFXxBHpC398EVhbPA4DHzrZeP1B+C223FeDAdaWCmB3ZU3DKpxzqLx4Onyyrq
zi8ujr6jZuSG+J6Gw8maoLUNFg7wM9alPJEbeUxGVG67HmSxe4CP+qXv5DUynqMx1waEWVIuYsuU
t9bgVxdgXwygWZE6dWVV4vNZaXHSXyN4lAZ3IAQEh3lmf/davz3S4tQ3cXCBDNq2E1jplw2Lhg2Y
9JrVdaunB7gy645kkqDp25g+B0ga4dE2cdVbmFV7EO8YPyzHOkG4dPrSgllg6aHe/wa8WcbO6c1h
h/JSoDb1IM9B3WJi1vtJifJmCu1ikY6FOGe6KjWNAY+WkASaWx92p3WKdpXL/FBwcCleSWYAC4Wu
j9F7YFc1iwN1ZPh4rcvMRo6fhVBy7c3xXIMh7aX/WUmrf4mYisCRC1a0oA74Swv+r01iSbUhJ7C2
vo9hbm2/WN/tKNvJuojv+pqLB5ZzAOMzE/RVTRI/ZG3ZnPDG+UKdkxDVGRTV50K52YmPabaCMi4E
FnUz6LECLuiWLqGR4BWme0aVoseDcKcW6nHXZBycb4DEZXf26NWXDPjRRTcE5qtolLEqa1bsqZki
YwF1TPmUWvoIBpztQoAZ5jVMagVshenvPeEnR1SduktshxZ92rbPUx6Js2mMAQh0AQOAkGy3Mko/
OpS6qd1a7WZGtTgjXglNtKhBMgworBWobMSBmh9ulp4NYDFwoxGoYGq+obIDDFtV+TVwEVPXEfPE
bCSQVr1/UUFRnlAR564+PJCSQAlAIuXS1R5hB0p58oAmUfk1qt/nIA8DinPgIgJHMl5I5n2HZNp6
qlEDosraukcpvXWftcGmQZTyhjzyOOFAHARqgegUeHa9xJ0WeNuMe3K2OQqz27EB5gpDaUSj50Q4
slnbpZzyZeUaGzU4Xxg0tfYp6JgWnWaGcaawOlITIjX8yenb92akxngTo1R5perW3VUFBMPorO7i
t961pYxXdJCnXmrSaf3qbHcyPCKokywoq9XZHaiCk2LYxI1vAKSc94fW5v7RBGprzo6lISi5FDKs
NIDslDprRhVvR2CA5pmuA/6cE5EiqBKuUoFtD8sAdBP5kN4GKVY0NXl3dVjABAzBUTH/7WoaEheS
CHYul1GX9cnSE3m7Sowu3cztKpo0Z3nM93PbCrH41mVxoSnK3E1vR9XjfKgHA283z5+hxBYkdeqQ
xcc8kukJu533y+QnAPv82RZlNRzz5kh2GtGFAQeNqklUM/ziabD5NIQQDPZQS8lDgy3I5ugO/PvL
ZQFQ1PpKA0J3CKMjjQqknYjzh8kZnUfVAiYzxjd9aziPZOHGtAd9RH/batPAzXqRVL13JI8CGYlV
00IJrTEaFzsqlEq2NTikaKiAlOwBxVjBgpooibUu/+VJHq/72xgQlwZZ+KDPHFRKT3V+7PQlVhzt
fhQ5MENTfqQ76i7tXoGcmCvwNn6Micid+smzmirw+fx5S/1GM9RrSGnFWzuL0hXphu9zXR1W4XOy
Yo0pzz0A+Gcny9JVZjJ+VG75ow3T/mTJ/v0SJXZ/Ipvrg1/PsbMjdU7aowdbA+JoHy7Uo1BBB0pn
8Krlxt01TTUNnjiaY/2l/agst5FmIBOlqehidKCo1F7UIlcaOIluHjhntH7NdZ3+97nI/vHE61zs
1xNpZlYU/IhabLw+8TKqU1TeEoLX/2jiuMOekg6vlWsvthOfm9SLhLjIWHO2HUOeFWvDPZa2Q8cS
IHbINt/6AKjsE8s6kI0uhVuhnllfUGYAktIX0eEEAd6u1hufDMDv/cR4qbq6/FZw/8XHB+EbqKDn
G+BJ55vfusxQec+Qyjjo7kKP/C9T/L/7QAIMVV7g7147veOcauXaCyJ6yEUmNg10amd2CO5B2aWq
TOfS4Vd+Zv5jPDH+8rdBoc+amR3i34NUUvGXiNvxSRYovuxzQ93SpYu9DFqZy6tlQiDu1o31hjwV
WvTV1GyWRWVtrRhnVFda46ehWb80wroM5ykHC1wdptJBCf0EHdO7rUNhbdMQRLBks5GhXDSdV4Aa
tKjWA2rq96HXZs+jMW2LmgHUqu0mT4OrXUblu90DY9u+Br7u2SlxhvywX/1/t5c16tcoezUnvnT2
CpSX0GQe52RZDdraUx80j9f8WTawejs4vlpe82cSKUxEYWN/c02K9Xb0JYtsdSTTbBfLMkRFGeXc
JiNMT4JXj9dH93jhbOtajMvrNE04fJ6aOkYrm6emiUxQOd/2LltOFioEW3dCYDADJOWSVa67NJo2
Rx2ACi9zD95Q4x51LU+5tpFfw0IoKAJBsqUZ5rE0wccsEuw+KGjSk35csD2dZ7qarnPWcbrFeuMd
qRM4sPvEyfrTgDL+lco97Lj1RmbeeWDhq0YbqVlt8sEzvSuzEVRduknbFaeIkGuTYXokm+uD4ACg
8BvqnN30vC5S4ZurrWA/r9Mao/95WhoUGAhmJbJNcY7CNoimHcBoTZ106T6mDVscFcYKuyrVGc6+
6rCzo/2MHwEHQU3az1DT9QeJQiSkJq5N6kUtG74v6cmPcOoZUEG8DdX0NehwJIo8cziBUBx7PGp7
2kh3dInDAhKxabOloSFY1rFs6CHUvs4QliD450Nz/4d9nvnTQ8YsiBeeX8gNQhzDXnnRA7MH882D
EGsQOvH3vE+GZaMS/wLB3+4EGg+UE45l8NWqz+TgQJV4WXrglK9VVZ0L6IisqMPdcmhMfYOyc71y
axmfAxHlFzEBe4DUVvzdZY9DZU1fOYrSV9CxLfS2OdwiRYzYQwvhTqy541tu2u0iTnl0WxSufaEO
HAFQW6E7DJTYzR2VAf7lkKGOQtUHzxKgVnQ0BEq18p5ssnOAshuH8b5GZHDDI0PehJlgN1Zj3rV6
U5sglUQt2RliY4AxH4rAEHmMPI8dEFXZU1HLtdCFmlB3dg4gP587yZ/sdBmRWjo4sbv7066nBTu0
cSitbvfJX9vpAelkiCMKcubOP4ajehf5Y1POP9613obcAIksjlOVba/TMmDqz4kvl7XRqrPrIqGj
gMm/GUIs1yg0i+/bNADst4Rig2qCYmnZVvXitQ3K+GSTvfk+UABSFt+DFORJhdv/7O1ilaa5B/3Q
eySDEpxSsnZZBTz8idQZYNxZ+k3F/6BGr36y+35cC7waT7VZlEcL2dXN5NvYVIJ8YBHlfveds2hp
TFn+Exzcz70z2i+BoRDcR+T94hqmuS9tlO57OJPdJYU/LGVnWm+jPeyla2U/TW869GNQvwG0CYEu
sB96fbsQcpgeTFYk29Cu00PttemN7YtoZQWDfAOSfjtWafbDHMVrnyXj8yDViNOnVZwCq7dP+GaX
a2/wyhevRzhQu/Ju2seeL451EzvLKkp6UGA77TH2remha60H8HQ4b9BohppTaHcn6IdV96Bp+0Z2
/DKIygy1PBegrbtrWgEgdeyvjADFdSDAjC5GXsTn2hI47HM+fGuctZvExXeAayCTpR1Y645b1FCK
dcLS4hbFL8VtGaLACwGHCvF6J7+1oL3mL6ocP/GU3ZAJNVwGMtMy4GKhjHIXGV2ykRr0gX+1ccf8
LF4gbCwPXK97c0eIaoEpLG+pJdywPOdMnK+DshKr/ihikHh+TFQgYbzClynZGAQRwYb6fWLy8YTV
LnK/+U5kb5Pm46zSfjx2+aJwNOXbTPw2X8mHLp/alYqmYwusa2/5B0jYLBwXLB5lxi8zZmGCNAaC
A8mGMA5RwdozCjSeqZNMrrDOjA/v/i0Q7kiTRc7RaHxnSXQUdtm8lrFt3TMEzU5/sQ918dmesO7V
ydp3/xoAoCWxV+Bz8xqECbtXEaqp5khWEQ7tO78rkiAnzwU3KGESqFQtB/9C13TgngjtW/xhyqcB
kky7DiXcm27k1uuEF2/Ue+IbljDQp7SpcRp7Z7qBSrUPogwUJOuRyOmWT0qPbEsEhiK3mkeSgxOi
CIxGciAqbvoEouPer5H0TNMDRJFGOsI3X1uAj8gBOz3UXkTrPGrseyDEkw3+GcFJpjH4hiFeveMt
r5AXEBxq4b0JPWoOelXO0u+QLtqMlTdFqEkUa3B0Wd8TG5WFQMwmz85kylXAJLspZWRsh2noDm7d
jSfk2SE+7pX1fY3XPMrzhuILthGPYQpw70LcT30DxrDKq7SqiP2lNcxi+befber5v362qDI//Wyx
YUBkV9d+UemWUG2+bLnoDnNxlm4CNd8dqOyrZcY96kjafSXTVC4QWQWFHIXr/Mar1zwGY8BsdJG2
XftKGAuksQucWjtvoyBmthQqxF+djG0ZY42OnNOkVbyUvhS96W3aCGLnXqW2XHnFwQAk5CzdXp3p
ji59UoKhLHTd1bWjrsNvcWuGi7zx1IYnEd/7XiXu/VGXtI2g+gXy5IQSz+qFPEabM+Q3+ROqf+QS
euzRQeFVwq9p/U8x/vmWnCY4UQrAS2JnI5XAsR9sdCOCu47nowYlzNa1hhW3vO0WVgdk4ABY0KPr
ACJtp9MruYUmaE6dqkIEbsBZI4677tJptyFCLZ8e/jc3hW/+tgAUETJWXv/U5PkWpdzI6+Gbt2GO
mLa5bsqsWibQDXlJi9o8pMyF7LgxmV9MR/0Yk8C/RaJZ3YBNGxXr2p9bgbtsew+ZKz1t3hdb8h8T
733aEnHj3ZSjsh3U2mDY3fjAjC2RXYz3dLSlZmUmyX4++OpeVGzEn5qIZcb7pDaRia5RXeoTcDWK
nWFhWYOzDorAPDmEdsUiMbgblGfcvj8R6jTHqEOcJptYd0KRCeglchBVnyDQGbJNVKGovPSU3FA/
XQwv/pq4FduqgvWoYcElLqLhXLZ1iVL+zAGDjO+qBRnjsn334W7fL6u2RfZXe1NH70UK/JdQWkgr
JG+htd6fexkCTAh9qWVXQqJRpkDzI3WPW+y8ug0Y37qFj9CkWpCx0T105wMpsy9r7+ZqrywG6o+5
t+crqwLQUGFn4GAZP7b0RcNXSJy71MZ3jm6F/1DxLIHCGeLmdEGOKpMI6f5qd+AXKsDrT5ZPI6k9
pbEFzfIlzXUdAyEhhOL1heUeX9sqc7ML6MG6jQku8Etlhfxs9k+WhnvRhcx0NwnJl24yFusYOxUP
Z5DQP01RviSXlGxjUDTQ7xH2+jpDE5tPOJ0I0PT5fbEwoEp2CPSF7qLU6QowKbgw4jwXrMnaTY0N
+K72cv6Hsi9tjlTXtvwrL+7nJlqAEOJFv/6Q82yn0y6X6wvhKlcxIyYx/fpe7PQ56RruudEnThBI
2hIUToS0915ruRxK5/WwIRuq4o76qzcNeSuTDRWVyhw+v7UI01ULU0BQsuoQMOry6P0QwxtZAS+P
ctrLEoRDwfdrXUotZO5Urlq1mfGDPJAfnJRJFEHlJwR5eoNs9gP2jh+9mb84N6mzdIInIzI+IQva
PloG+AE7OxygFD/Ex3JIc3AvaeMMEJo1L5vQgo8nDWZgjMzf+iBZIkkxR+5HBOEaxw+/67j8qgLR
fK4GxO0NEbIHLHgkuCdrhr+jSrb4aLVgwamA5neTpcDHFe+Dk+NZxN1wuJ4atjZ2ZoU1VZ6UQBJN
LXQQHTKzBtDi9dgNNpEF0B7oMF6QeHmGWGd1kWPhHQAWrOZUb2iQL6oqLO8S3x7vPafH+mXqEIIr
ABEj5ew58MWPUkFOt2P5U6DGataDke9Ah6EzsgObDrc6KupO13MntVZqREJ4l9fHWgTqyUMW7EMt
/TmzqhB5LYtK5OmT0zfqCZ5XpDcW+oEMA5WekCUl76hUxdVbn5fDdRDo1YFWNQ3xHk5jqmlDi4mo
21IxHZ1xgVwgvqZiIwuEB+HgXlFxiPwau7FKLuzpouAKjbaIbthzakUk3tiVCvQW1CpFGx2bBitU
amW9Vd3BZXCmRixdo1nhDGyTGYY9gm05qQDIqHYNFgdwJWWJf8Rvyz/SmdEVn8GX3W0sUznjzCr9
Fg74AUzwZoaNYQZl5umMDgFUAXZ+hMOt+Ce7WzfqQSbU7Vb8/x/qdslfhvrlDm7X+MWOGty609vW
vPghRJYNqISoGZ3eDiD+cBbKLvoZhBLS/a3BjUBJX6rsry5UvjXLacRbkc5+vUDaICJpumA5/Odh
wvLvG6Or0J1cK29XpUpRlVzNBDfPo46wd5tu4taFilcTOqUuRRE/Q3mz3Bp2pO4bSEM6CAUd8omx
kw7F4CALxPCL+WDZ73UdncXJyoCo0XGY3gDkRut6VekEWIm/+1IPFSNbrnet461+ZMBujylmIrrq
rWEAvU4nuuSUyxArcx22YpkUkTe/XvHvgeGlAnAbHN4dXTvVOXbJpRkvrkNR51C/pG4X3l2HSrVZ
LMPIKK8mnuGdbJAQrcEwoXdCM727nrlp+372hzoy6SV3U7zY6EeH/O+zW52YhrmNSg23uhIsofOY
440HvZv3ULQuuKlCMKlT0XcS70FbkNDuEusunCxKyKttwsZp59RYcuk9KPhbsrJjx2unTkMpECAe
eL6QIprrOr+Ttn0CTUr5VozOyRCseOPaPYUuTnLUSD+uD26UgpvJY/7WrfonSkinNPRgykWHJ+Ba
f6siC6rPyvEOKPMZG7AhSJ34HgR6/BxHsXvChLSkEh2MEWzOqd28tUOQINLXICOv8Mp6LoUPFgM3
C/ZVyqf9fClemr/Pkth8r6OzNuXiJQyHdMZU5r5cW4M1M71LonVydhwnOYP3WhzqZtxTFcQhknOD
RPw7H3MZVPP6YE5mbXsOQcZ0T1Z0aKp6k9iqO1Kpj+LkXOXqWbk5mDSmkamqr8FZIQwr2N7qWmVX
cxmzZE0m1JDqDKALBRAP1dGYYQk50aDhyeJ21cDV9jrpwUB9Gy+wU2vrmj3ytUyJG47VKPdcNGfq
Rv8k5EWUUCotPoxulqDhja+3cPsnJNhRdmD/Ot2qcr+67z03PNzuTLt+NDNBkwhMKh4Y2dai8meG
IdwP/6rS8pFGaoGuikzo4I3gAKnN2rz+q2hQt/Ugupdlen67LGtyuTFK5K3f/qVt1Ro7JrvPtwcH
Byl4/3W6vd1dnzvenQpeaKzr39Dri8nrOtxdi2PBd2DY6CYwTbd1LYgkGCrrX+O6ebTSLHmMIdm4
cxlDhu5UDz0721DNacQ6HMmfsl41oDLayqzgTxpEd2TEhGXOG8GqY2Q7xsJwVDbTEOC7tL35qWuG
/NhNJVF44wq5ImBOLj3zUom+upcgvWpkYl6oqjVB7RVkQbSnur4Nik0WKTa/dnCs4NKbK19rE0yc
SNHDurqNtzQ4OHGTHbwi5oyK1MHDj8UQZn+mqnaEKzHt22pNgwNtkh1iO/9OjXS7RmTuEcIN7q5X
b+wO2WaRWNJg0k26E+PFiezp4MXxq0pc80ClHsvDte9aLehE8A8ajT44I1NlQY1UpSCROeOV3++o
mIyFvXEjOOvIhG6hAzKOjReqMFxovHjlyDZ0A6D1YLtA99hKYk/VRc8sstvzyF0N1e3uze887zOk
3YclFAGHTdCjGGpjAdIt5GjGnncoqgwKfEBQfwZPIQclbtbsizZC6pp1vla3UODTZQm+EPho5u87
blCoba55erfc/AShj32bF7MPiXp2XENM3LQfDNx2EfjPFL8OWP5V11o9FgiybXQNiR94ab3HyYBC
21gDfuX1FwNOzq+xgwTIpOM/Eju9a9LBetFxM0AP1MrPwo7atSytfueXIoGfImFgDeT9YzJAGTeH
QOe3qTs0SvmPCN3dDM5g/ET9lW+n+GmkDJCECUceSQPMFmYC8Fka9p+gUQEuZ9TfzLoJfZ56LsKI
cKhdzQSw92QGdMT7aMNkdhstir/5RHQAyeMBNN+AdxizbHjL3BDZpZ71DNnhEkmJZrap+yb5VLb8
4BZm+BV4nnReID36pF2LHZU5ILRmD9HXv3t2KcQoqKcSAdK2bZstjDhGgCjI0090lgciuZ51f6j7
k13ATIZ5s0g/xNkMYQ97MINtPkT1rjE2Z7gYzii2FF67trqIki0dowTM5O8YHRnTKGlZb6i+j9NZ
PiKweyraolgL0A88W1lx5bMSqTSXiS2rLbKQIM6bqiufFdbSqI8bEGhbnvFpspfwkwGlhjQFZ1Dg
UbaKzlpOufPzUHjgwS7D5N+Uu3msZ36k/b2XQHYEqTKJOmWjg4CL2S2oAXFCdYqgIWgv4rFfIIfK
39/M/MEJV0OQuvOeA83ZIVFjr7O2fQw7K1+CpaxfXYsjiNi4qHBLlts+6s4cQeCaHqiRDp0LwjCA
us5UotH6xHwfjZvd+2iBbQSrVucNPF7SSmbEmQX5oUMnzepEpZql9Sb2smpORTrAyQtizqA+8dJD
wuZkUYNAbM4nKRGq+8MYV4upw89j/Okqdgnt16IF92Q48OJiJOaeuBl8qJNuEmCtlv30UkCjL5p8
0d1dCdHuC+/GPYP46xKTo7sP6yCcN3LkhzpR9icGuvQrbZ3O1Q4slMUiQNbcZzLz05IfTBaspaVa
gOrFV3pj6hrCFSV8FueGsWbfBK1csCCJvursqErb+9ImoF0dmzHasSzNL1NHaq8SBQ0dC+lCdpSI
bZJiHFFb4i2AwycMm+4roqXdvOVeeJ9I04SY6wiWUVuNEFFO3m0dKLJoyDHmCxPB0xYMveD+4GzR
05mNrWqXawl3Ac6urdOZHb46TQ8VdwmY0HQAKaYO1jUSetdOwxGU1ZiJGiwjwO/vjmsP88y5dBFa
n/jSrn+MsBkWtYDTlf6WadjGZyjLTRpc947HnC8puHYhpth9scaezXUSd9DSC7pNI1pjwxDpvOsA
CZ8jLje+lH1/IA5tLwd7Z6S6L6xMIQcJ/IXRxdljDug9oNs4C6oCsqGYkh+NWL/X3VrpLGesXnZ5
BWYgjokSEI1sR7fsizQ9iLJ6vd7x9E8RBci+yCIL9QaKBfGTlxUHpQzvMQbh0w4zyvQWdsOXqT5l
+FpYYch3wgVVys/1IwIZM2XW5QbTX3/Egr8/jo7ooA/N1TqximhWsh4iBNTihtE4a0onXKtugK6Z
AR0E6U1Oral4q3OTdNggt606t9OhBrE+oheooyI13OpU7dar0rfaOWW5Ub4b9sBnlwt/S/ltt3rD
jcc1Q+7wLCWa1puylWdXZ8TW6mWuMXsEhmnd5YljLKPpLBDD+xnV/akViaWgz0Gu5DrGr2cnETpY
1aNbPFVV/mbDy/gWlfUKjrjui5n5yQL5U8NJSwnPnqnqVZ66Ym7lozHzZWYeJDEikKOYyg48cljn
BDuqooM7eZHpDGEKaLkWI4Rokby6il0NtPIEuKMkLqoDAQD0b2xxhCNHnbxp+s219WKNDdvE3MGU
XBh9suXMwFeiTKCB3tYBh5iOGb/5eCukJZzXwgvjhek42clLmNyHo6qXvc41sN7Ai0PN843X2Y9B
tc2jDKNm7fsq2waZA6W0aTCyGG0orke18wrXfrzw3TFfuEwOG1AIUo46Hbw8L5e+61hLKnYA7z2I
dwNuO2uRZUgXH5rLmPuA9idRtkVMAwBDKDycoQzyXle6R8OPt3koln/SrPBtfGqnxnEKxbt5yBZI
WeyMC7xreApdFBQLwv4nCF1tEOu18AmDyhOIFKtzCGfMtY6K1IDs9mZjzw0XBAgtb60nwMDbHbeK
iZtawn1YQRriVhQgUMRztY+xHSBDWgpvnkwM45Bq/STqKri4TpMe2iHx58ToLf6q18pOD8qe5Jng
gV+CyzeFKGExw2trfgXfhkbOv5Xeu1oM4HrBHyJ1ovbCZAXCoWmqHcJ32zYEo7Ft6fAhNEFerX0E
srA3HL9wBmWeXg/PkIt5r6dEDHBkXuvJfsxjfxkYIzAGTZNseBeFKwQ5ENeTI+ZFxMrBbgNQSJKm
GzPJms9kETYRX8cQ55thsZXNr9TzjcH69R/LRDyPeBlQMo70NpYANVwoaqif0SPV1ccitcLj323p
+ZdR91vrL31vxu00VCkNvR6DcdcNCLpCCr3c9/AArPLKtC85UsIgc5yPb8q/K/rO/26P5Q/bkfJJ
pyZ2lkHvH5AFXl376KwwlvkApBK9b2zg1To2QgXf07QG0tOCp5sOqTfac8Zeb5jpG666AJnENish
7sOBvO5EVkOgeNDvSOybHTQZsDZvsyfOaobfaVeBmyazV6mD5OIoKYsjQPD5EmlP5afKNb8RtNEQ
3zBtJW+3Piwaw4XhOy9a4I9JqDVkGJerW9Gr+3IFeeRwlbpBcHAGQK+c/pmy35VqIU0X+sNJctkd
LI2NTFT65mudXA3s/sJ6c4ZoQYkMEbwSCitMuIV5cSAZmmwqOlORWu0W2E5qxV7ReqLWP/VNRIjI
RZaDQNXIT1gmYF0JAVqr7OW+1AxLzam+qwQIA4bmpdRS2T904soH6NEuwHAbZOcwmAAMOjqAqdvh
33JgiBeg1eB3RgHVv8Fwk6cgVdUSSlLjEZCvdCeKRKzHQtn3dlw489YR4Utr5Q9ZqvgPAPuR3+jp
t7D8q7sbaqRvtIkFIn98K8CP4MEV42UHp2l9ZA/0n+j1p3qL52LtFtVVfcgbrOwe2O59nkMY6SZI
lBVhs3Z0CDLcEYJEtwaz4BD8MO7BYAMmqgJZ+3CuzEon6vZUbAb1XiToIb4OH1uHn4vUGjPAw/5t
XzUiR6fMswWobQ9O7eZbb1pgIRsRimyyzMIjlekwmfhqzLdx4kYHE4tP4jOIdffdd1R4L7qeP7Ax
OREZgp139hppo/GKrIZs/A6UXnCPte3ViqqtwYZVn8JqWrn+PRb4K65WeV2IlZa1vYSHEgnCfcWe
IxvccHiv/XMe1uDjxuR/BEYGMSi/DeF06ezjiFRxiCPW9kOj6mauzLz/HHv2a+u5yXerbNB9ikM5
aYmtEkvehAeh1T5wGATZArzTQQ1ulG5AmKQ1o6NvGq+p4fPrgrJNzOyg4vCVlmm0QZBAuc6k3SY7
Wqx5HL9BgOGLJbF5Ea+X7v30aFT4VEzMX1Tf9BrQjqmed3J+M6V6yHSm+DB45QyEveMaoJns2YW8
eG7K8GvmAwbtgovtFKdhd5IAUCPVoAm/xpAGcBi4Nyw38tc/90zMaLzPM/s5x8rmCAqm/IhVb37E
DiTeOL3xSdpRtLfjaBVYWXlJ07i9F4mLhJYOyqA9fC7zymdsQ61G6zSHIJBfrq1sEG81wB97LI6w
axHcgOQlPGRkSwcQ162cLjfuqBSVnlj867/+9//9P9/6/w6+q3ukkQYq/69cZ/cqypv6f/4l2L/+
q7hWb9/+51/ck7Z0HA4OC8cD+4gQEu3fXh8QBIe1+b/CBnxjUCOyLrxW9aWxFhAgyN7i3A+ATQtK
uG49vrG9iVUBSPqHJhkAw9XafUPoHOHz/FtrLK772KALkz0QK+uEVlid47QbpJo56UmMYbaWxCsH
uVQ+C4cyWl9VBpOo+akMHPEpRCLMbZkRJ068QDQmg0AImInoECT+xzoyLrN0wfAb30GeGNmz08HJ
s/5oT4c+bqqVwqQHRqa/WtNKfwaZfrZxWoYVu5OJCvlIsr2aUF8ypgGgpsBm//zoufX7oxeCC/yy
HAcxaMF/fvSgx1NGV7vi0nTRsEEQOEDWlDkuM26UL1WCoMm0nOhG4KBLyat7shDAPAGqzZAm9mer
KveNXRbKD+N0bKLZsHsNsWJj5zh1+JJGlbWI7aQ7upDE3JcFeDIGxKY+jSB9xuMVb5Mp+KeR4z2Z
Mh9KI0E6HOg1M6vhToexvePcwpwLSIP7H36Xnv3rw+EMXl88HY7UEOEI5+eH08mklEidzy/XRboo
HODyFf+ECIU6Q1G2PQOq/0TTYVTnxoqmPCpOVkjXys9DAa1iK/Re4QPWS+FkOVjTMDGFeQ2xBsdp
Plu6OrrTGhEfxYc8ZurZMQpIBhUdTAfF97V7Hxqqukei/QoBe+eiJjb9Ety2oDtI/D3VgTIsWTcF
+B+plTpUUb9yJl5+eM2gWltFHLg9O5vDORVvRzcHa7+fA/LY++DMsLukmtc+UIRhc4F2vXP5xZab
97WwthLKHb8s7UlhztKOt5saSX5ubAOgkzo4PbD8ZQeTR9+rzssem+kAT2FROTEIwFDIItHOWkAP
d5lX5I+WNquVYY5qSa3Uu+vSa28F8t67q7+RFxZbWrxJPpDLt407zcpms6KG0mLhf/hFcO+nX4TD
mDTxvwPFbBcwZNeeXqcPMxVmFmsAlUxwcfCJgnwc60+dCXplwhlG5SfTq61XWoRxo+0PgeP3JyP0
sEQzKkhBxsmRVGWvKrEkHnuVh6XTyiuKYtZMam8RkgChvVPGEJdJyj11ogYq/tu662ABS/x1XUtk
2Qy2TDduN5p7xqW5pzPeJ3Y5y6MB2VYIFLENl/H21vybzbWCV3r9H+aen6f96WGCAEpwJqRngYjO
Ez8/zCSsmJlmzH9w+3pAKDbzZibwC/dWZHhI+s7MZZt6+YtizpLWumRRVSFQeh3vwHAL4lmEEQsJ
7HFbbGrEGaZ5tppm1w8HgIyOrYaWGwyoGhofcDqZIdxpwZjPq8QEvavFsrPpJdGMnC3UwDLjvQHR
mQheAtC6G1zn87gowGXje+lZIM/ln5+K5/72E7O5yxzXtEC5y7j9y1PBiooHeZOKBwa53KM9CWaA
2iRBCtukckucqIGI40VfnCMxposP1MsKggZEl0x14M8DMFaCSp6olX13QB5cL5pFXcUGuLizek6p
gMoBPQekkIO9M2UMxsHa1YX7fLOqBbLTXAbpxm5yDRV+DFKMyAg2VNRTXSeBUAoH+7c6sismV9PV
eLKjuqGWWGpz46Wa6L1nbjDyC6Zh6IpYQQymLlFuqSUqobHlV5DhotYP1h6vawjkcu8Qamv6CQxf
8HMqVrFVj5vcQaLKVM9ULzBHwKkI1hTs+EHYL5GM78hZW3v9xZoAJAWAyAjdYqc0laa2boCCUtrA
LQeJsDDIQe/cmf4W4t7FSTcRaObHxt/LzP2c5rp5oCqFT9ciRQxjRUVqMFNAqJj5+s+/Ecv57dXx
oLfhmRAX8ByOXfjU/mEeGjyGz91glw9haE5e5/w5rqvoa94h6dDvBbtH5CdCeh4SgMGvF34twIiB
+L7/UiCstIJuKlgyXBE9/tzTq1qGDcxw8DIjAsYVXCyiiyv4pEBXS0UZjcuw0OOlDV2wigT5KpoU
8QplqCNoYpFqOhWxw2g20p1YbqZiVoF8tJROv6EigEbvQ1IRUsjLCKlmS2njV06IoMi36mU0iuYD
9BpocayMquoKHIKjatymHFC3K/TayUAkASUw8wq9htqcuvNt5wP0ugj6eqm7TF8vQdcZAMxB3reV
uC+W5eqzsLzgLmmBf+0B4nmxtQWlcMayAzIU3EczKLd+WJgvYBVpVphT/TWZxTH4zwvEurpGIt+p
xQ6C6gVvXm/D2sEID/DUnYYttArgii8OteYj8kYh3TiUbfgIznWO/Bx46yq33g41IgKAFbhzsF9E
b1g+5bNsLP2npB2thW/06V2O3NCNVq21pZGcBhHA20gdy4IHr+gBToZOVuv3cwuicXBOA5sspwPV
O1UzLGvH1nNTjO911EB2PXrZjNnXMWS0hohVfScDeFByrrMvIIDfkTJkEzd7px+9FyQxinnsDiHw
E5BPdZvK3PQRHPamZdu4A5l9kVG9q/38CWCG5I5hOjwP2BhB8wIC145qHxHnCiBnF6hHlY01ZAKK
dk1FUaZ6W7dIHKciRJjt+7pmq1jb6gwPu7lQLHUfrFKld6x01+bQuw9U1Ud+s/Atf1zZU53FyxrK
HVdzv0vzk1XkW3LWQjQI7Iap2JLDKKQI2VTX9C5yo1sGQDgWSxLUbS9Gbp6jyoFTT9Vb26/KH62V
vNrxKIF5rf05tun8vjTtes3T2kA+0Ai6BqA4V0Wk1cOfxkmTbZ8V5RoOi3ZZtpDEy6PioZjQKEiD
hEryBETJDQXRxjrN8Uqhjg4OhAPIVoyYpWRUIibfD5+lUotxUMNTnACgIUthItaCHTtWtxwADYUP
6URu6KTFAsCiftdVTYUIXNd2ybGOVTmvTeadwU8arm1ZRFCcUcMhseCdR0qiexEWAgVChfIrMFXL
NAv4j0B7+7ZBRIa6Ix3AO/MgjNZIaBpX/zwT2r9+LbFq4Mxm+DAI0zQxp/w8EcINVTZWb7QQjDfh
Yu18hJcIMgC6qXsv1OYGVGHwiFBdC+2osGkfx0aUELwBS75wC/MctznWA12ZfVP4VSK5jD/fLJDD
HyBQ7Ucbd6JYIZ4VDZJV7H9ab0mkKnoSsKUzSDhCGHce1HV2XUfYyD6eaz4kJx021j01MERA7v/5
MZi/rkunx+AwrBum/4SgHfaH74Hb98jzlkyf3nPaXW9CkuKVZ1A+BokX3AC2NYIv8/bSp4G94L1d
/joZUI8iRZI/vf1hAT47RMri+T/fMjd/Wee4pjSlxF9OYvLgv+08gTQ1ITQYxafrgn703QpM6EH0
BT7hdHLKg20nWZeez9Z/VdM3vjKRSvV7dQDexms1s3X0BVIbN+s6btyFE5U5OJqW5ObMXC96shxw
uah0OYQ1iIMR8ljkiRk+GEH5fgYhBL7oNGAeeWDyxTCd3exySOT9h+24aSN28vNzcZglXayLbQuO
Ai7lr84QBnFY5UZhvU51wncaqtNzJJwgEapzgs9R5oFJDfnL0q0AuON9BOAP6pFI4q5A6Yc4ZpSH
nz0Q7UIzxxEnE67rpwzhNTLLlZPvgxC7dyoqB+zGddwxcANGWHT1TbFD4OUrcnbiH1lxwtoDE1se
2Ahs+PJlYqydw8GkH7ifNquMleWhSVt3h1hkt24qPt4D4hssMCNYz9M4beNHP8bxfRzLAGGgQEyq
KE5mEGIeAhFhe0K+9lEGidpZ+JGYk5dBg8go0MfReKpA33AiK6qm4qDLcQMQ7SvVUxU10mFoS39h
YvU4v16BKutpyNrs25nO82BNdR8uJt1mrYe43n+oy9o8OzSsXDhdCdlC6kKXcoAhWltplX2sIxvD
qdQkpdVi3/v7XUPRGFsLybw1PtjlNmAg00sBQIIYoAmYn0zzBUBjlnOICwte38T0wbamjXZPZSVV
MG8CM8IiaVimfi0gzjUmwxw8vJiYRJNdXB26x5H7d4KHKE1VOvXNWd0wB5ITToYwQMD3Bs9+3Cw6
h/0Al7KLGYInWHagJ+I57rZxodZLY3jTQODfBvZdO0ey4GmZbOBihR9zaqQ6O+FLeEDC++uVMm9Y
ZcMwLq5jRFg4xWN851brqE5AODb1s2qZL03PdJfXEZRfnm3IJN4Gdc0xWgAvWKxpVD4W/ilKg510
mKPmQJVB2KDwh03KrtdpAp8foADyTOY0To/o8KwBH+OOin4o+QT+QHrgdAt0KAPQMqTCOlCvQAbG
pirwN6G7ojrbQlY7QqYnso94BI4H3wwX9GyG3v9iqzo6SFCM3VVlu7JCzh/AF8gf7BGMSpAl8JaN
cMJ83kPIHsIf2ZlMEKq2gYSCqGVkWWppxbxZey1IaSEZn3ZpuupHHm25YRWf0tHHd8xNX5FIVy9E
o6w9xCv7B6Ntv5qln7wivQZfpLwxTzLwkjsscsSMGnLR/2hL1zhHvkoOY92kC7oAHKx7OWXFqXY4
gfENbOg9/hR0kdR/VAAbg8SzT9dp0XnrmhvFZyg4zwdW+SsrrYFQ9BANMJp9F5dwYWv4lOaYXeKt
mbgMUF08Mjiw2KzoI1bOfUxivhnkZ2o1RdQuBDaQayqGhoe0GOh3Xoeq8BsusdU/SU+zC3QVopVv
wR9ExTKv2B2QcZurbdMD5gvGebXya/sbjeYWrrGGVqszx2bOvFgGQhuZvae2a02OhPoMiVPXW5VG
k++w9IVix3TndoplOrgogD6pIYgFt977PU+utRgxnzXdh1aMH2yev99zJ+QdslLz6z1PP4cVIPJq
SVdNHSRCj66LgOx0gelA9w23ZXe9r3+6Z+rU18Zv9xwkFXjfEb65a/J+1RmJs9aVty0Q4gGUSRfI
DzBafKHodEh1hexHuNaLyHU2HrVIQwH0lqdQB7taNsAGxI4MIP41pRdMY3RIzF35kXxO7BB6xFTH
wFIZHuj0Wlu0FpshY8vPjWQRRvgA2MklrkvAAiqQhQG0nF4A30svZQZhw847kwFiz/aSAZGzpGLB
EusBncmQukBISi66sMtXVFdLxBx1NIei5rBVbTp/74Zx67BBeocuQd9stekFMvfN3WCK9c0iKweN
f6ZWGxpLj413xBOBrntZFHuyo65V0EPVi/X1lurynnWHgccvYznqrbTLdAEHYbzmTe/sWJJnx6Cv
sODrF35ebGWioJLE8myWhsXwPRxXae7WP4Z0/IaNmPVJKvio48rPkVoM/rSx5tifWE1w7n3QkeSt
lX2xTImQIzoh7xIL5sZ6jR0bfO7NmD3QlftBObs47sUWDHPrQgqw1Fiju2/i8LvdWSWibQY4EoV0
jhG+GiteBCZAWVBeHpLSmzMfoXOjXpYc/A4pgvWvMmAnMDFPUTRs/mWPhxwj3hxGlnozdPCthEDo
Z9GzZM67wb/UoDlcgM2fAT0wvl8bYPBi98t1Ix3IM9Lqgb4Kw+4Tkk2BkzURmP7pelB6BixM1cXK
GwoQYYNEe1WBSmLhp1BiyVsT67ahNV+B75r5rVW/eDUQ2yHIxzYMW+JPHhe7MptGrTxzLkfo5dh9
a97lUYKQAPWES8sPy+Hie2axc6FJvKQOWb4erVh+AUIhhc5KV2+R7S0fR0/cU/soYrgGzbI7hQW8
vADJQTZ7ulLmBeCL4u4jXrtm27MwWZVW5X/xq9W1oy3bpaVHtTMZHCXQivt8vREkX86MHA8uwbry
aCEMMFfTgMh/2alI559GGQ4bC4jiVdZo/ZIUw4wMDBswL0jAZXtw+JQPnoSGEV2qdoABrrFquA8Q
Sj8IECkuqMFw6pWHWfNZS5uvJRgv12HSG8+K4y8/XRNMaeViDGWKSCASRyC1W14fl4I+9wxpE8GD
MCB04k9atNSjipE4An/ESzOKYN2PRbWBmMXwaVSQ65gedJIBng8exewoRsNDJldszUZ8kp4Q83gq
BwhBRAhLb1SQQH3qGj9FENUBBB9uEYEI2MQnQg1m4F6MHhqP09e0MmLnoZgOMsXarrRjY0mfz8hr
0SC/haKvrx/UIovGtQJ9zJw6kVWLJNABy8kjlUSvPYg3dPgMK2Wtscw1dwDizFwkVzyl3DDOSVDs
Tb8NnntX4eEAM3h1aVWViWwZlvVLahVZkC4MRIC25MNCQuKPtJDsRKVpRAvB+Kd8GhEsZ+DnhhvM
KXHdvzDHaQjZQmALDkhhlAfttFidtmVvbTpX31lTAyBTwCJ9aDb6YoNJX2zHIoYUGtJ75MF3rL9O
h1BArGXs3wLzS8cDcEbrNoMvxbOTeeiGzVziG7kubcaTOVT91lYr7VMN2MLDWLHwaGfs7t04NxA3
6nW2uJYtuJ0A9CsbCKZMg9U55CxZfE4jL31AhBV+49D7rkWKNkvLbGk1NX5mdKGaq2+6aMwlEprZ
EmmzNgidRPycBoZYZoanoI+CYtmB2dsPk+JAxd62NkhlwipK+c4lH4ulGvLkOQgrOMQnbSgspJNn
kO7LdcX899Y47ZMFiH+GLbW2zH3lKqzuqKsRLEebIfE9LYt77OGf6DpZzssd3VQ2jQ/k8Z9viloz
OLHopgwQRWKxkJRrfxjZgZIFr2mDU/H/UXZeO3IjWZh+IgL05pbpfXlV6YZodasZ9N4+/X6M1HQK
vYPB7g3BcExLRsQ5v8nJo/oBO5k751x2ubPRfwMYhkpAnHbp5EhO+uNC907ymtHSycqyeV214Waa
xxXolvgVOMH8bgCaTlpIprKkDgVLNES9ZcnVjIMxq8m9lJbT2QiL4Um2Ba13Q/bJvcmSHqqvFQqF
9xLgvG/d6GhX2ZaH2Q9NWNFdfFrFqJwQuzlc7i+h1qnPvRGcpcQ0Op21n3sTuILlzQVdAfVdS92T
bM2Z530tMwn3y1ZsxLmnUgCbXai+246XrjL10tp1ciDDUrzNthPvEkXV1rIYpmp7cevg01HtiH8x
dpfhhGiVbFRbXqowGu+YN0rxNiZ9sc1jIr2ydQiM7NxMPNHuY1vkNtz0TXbNchSvifeycF9eVHRD
v8E4ICWJy4U8iPxHQORpPTTX1EChPk0ybU2atrlaFXaxYDs4jQWp+gnh/+29shIeTbhbPMVZbx70
MJ9wFluuoYInyIzssx7EYZyBOqOxl79q3pBdq0hcVZzkCzCHMxs2zcCVZmm1oqY9BRPApSCrildZ
h1/SdyvTwfMsVZE34D2+bIQmeYFJA/yuFw1PX8aPGgicQOARKItyhF5uRdKrL7JGE6z1JitNtrJN
TMnw1PXTvbvsMYz4Jnellexl0SV6hv57/zI743cUV9qzrG4V0HH8QfujLIZNZUJYAXUui/Iw1Pqb
0abpRb6SN4PSj5i9YL7wRuVBtdZYOKz5o6RPgzmqG0Pt+g1Pmmqbt4WzlgP7QlNehp/3T9tU3rye
4CyD7uIqc2zotySNd7qY8lfZ3crJ7+nqrP96+25osgeyvnkJtkUraIfQusMVBkEIRDuG8ZQ4C8BX
cY+PKnmWjM4WQNh4kaV7Fb4NZJ/GcQcv89dw5OINEMhTv4IwfxDl6GxSE7j8BJjyqY/d7H4IGnfR
7Q+OXlegVpI1qKaNY/6rn+F1w7Zz8IfzRBmthyTULqRF2wuAsmydjKn4MzjIaOWjXTX7/9kuxzM1
Z2z+0mJLssRZV2QaTl0LxVuabD+KUovlUYSBgorJ0hm2G51Zfr8/WuXYBnTfuvbU8eCSCLk1hva3
zCzarkDpq67tncwssmq7TOjZv7SsQmWvIHbepwHZ2zAbvO3dikfX3vsuap8906ueUyP9kICKMg7d
rVOW3rZj6iSz50827Dy4qsXuIdeUKnV2FmxbkiQSJWCS/3SRUk3JKKo1iirjZhqKZPIdL39CPi8+
SJzNvU6ibeyxbdZ3jzCso8EZlCNC2rbq8qWhxytmE+RnDv8C+TjjXbbiVIVPLvYAaTKE2zEkTlcq
A6KMml6oF5F4G40ky5OxHCZEFJ7CrPwx6XVylCVZ73b6r6GyTh5UWxnXE5u2m2UgmRuhcXyanKZ/
s5Ku2bSVaLbDUjQVzTnYcRitZGthxt6tqs2jbJRVZd+vPUPVnmUJ2xVUXqesOGHl/fvVVG0bhbX9
jOFy+6Ikl07Ph2dtcdEeMjKxXtCqvmyTdXao4IYUDQSElv6yzksubd3p5z7Oro+B9jSqviz+a6CR
W2RXGQStaCBMMf96JTkgzvJgX+ium15z1glw9zVCWKGzV5RcP+XBYP9fZ6zwt5oTACJqiR4RSSNK
sYDZyTIPVW+dZakbFeuEv8IfsiQPIMenVYxh9s7IBvSeezd86YmnLoPlZYKoVZa7O1r3TYJ483LF
VljWeRgU8WILsDZpjpXg/KHLjxSjjrw2he2ipMnXJw9xXZ9Sw1AusjQN0DHHQfuQpdoZ+nNduPMu
JQFzjkKBMeFySP45syKv27VJ9SV7pFr1q4csTmm6sswyxt3ObFEyhUsy43zqe4guX4cq9W7q0pAt
DYUJJhJdUdjexeDd4Kz+GgFp8u+51GF9WOmhXzLdhjabzyYiirPevGRLttvh0b5vSsIosoOsGxZN
GQVI5X1QUyjms+Ntc+diW+PKTvQIzG1uXuVh8EbcvLBi3fb48rChp0G4C152WlpMaHCjQUhN9pOt
YNTeesy99lKgKfdsnDVs9yT1mTwNqXZfNsjy0qoE4Z9AB6FxCyxpcm/QXx9noTKJdbnUKSGtZuL9
3vroNxbWGc+UH2IYqi+Cs6M/8PNfSd/pLxVJLVlfY2VO2Kwp9+oYVV+CbVI2lvZH37HgQcmRLfdS
/xieY3ZyqkH4PrU6wiczdkDf2Eigo72c1UudPJN1slX2G/pa/LvV9YZfY4s6qFfeIPSdMhtwrVqB
1g6C7kdwDBtZ9aiXZ4XdhpfONZudZyXzm5kGFwWvh7+WE5B3gzzBW/xe49QYwt4drQN+iS7uxFGp
tac0YA8RyV9OnjbejOeLOw0ESPhN7eUgG4xZF0fvPyNcPun1zihx8P8AKmDMa70Y293gVtobP6Wy
G9IwX8ti2gBYtQjb+LLYjAnbNFYKYR3p3cpQ9O0wxDEQFIZ6AOX8ijvvpLSG9iYvXMcVgdWlKGwu
7OXE2gMivMjNTu4TOlWbUujj1Vs4JsmI06Rqhese8gwZ0aA1jW8IT6GMl2TlSvNS85ti50RrlbyC
LlUZ3+qy+ZosI30KiX++/ZdBijap67zQ7UuOO7OixAlrpXUYAt7jjllH8mSY18xY9t42bGubKXq+
m4AKEx9n8pVFozHZWS2Tryy22HKu5kxUz9OUmkc99ZQVakLTp4r2zqrvrOxMyKX/BrQpN5Hel71E
aSqwlrzx03PRfkU3KDsbvSJ7ycH/rZehQCnINVsQDUn6b6ZykVco2+7Xy8riv16WXk06FNtKGbT1
pOvZ9XGIDWTFSvXyqMk05nEfaM+qrq3yLBswqcivcKi7s4o+7GeecS8zz7xjNmXvs6mytompWp99
3azTBfoSO2jhh2XrnmMERW9jj3P2HRPDyKCOk/e0an+N1ILsPlJ2SP8ZWemZcR8pQTM4FT5PRbuP
sDz4o8l3I7pHf9cYGvpV2dvvFmIPm6IfoktdKcmpVkZ961l28UqkhdyW05t/dnPny1FJMX11Yo6+
tQTj14CTxFWYQXnULOJ3cCmTl7gJxCrM0upHNLiIBZA5SwJmVKVsPufIq5D+aMQN1cH+4NbFF4v+
bF2NJrEo/HuQDZrc7yw4gWZ20d+LX0YCeeorzzRnFRRW9KS1gb533cTeF4ZGkggYN26vw/hl2gVu
KMyt+Lx/oY937TTLuwaVVrz1INFXJVYTe80rijeVVBWsQW9elaYo34ZpUG8tpnvcd8Wb7GGN7j6c
p/RJVtm116xi1xUH2X8Oe2tXZVq6lq0E8dsrKlvP8qVklSvGNY4t3bMstcLwoK1ghyGvHUW1srWx
5kVhlDdjh0YBlrL8LvuORVZfs8iCOBwpBp4sUfZG6Orap3nx3YiA2poowxxr1wWiOcMNwHX9+xRM
iEJ2Jn8KLCE+S/WH7K5oQFxGl4W9LELvd4p2+CqMrtpj0NZsZTV2mOvWjDMg+Zl+KHRRbeRFe8U6
FtyMb3bewuwyzANQpOQlKUzsX0wwwo3TY3NU9AFTYcVcTTT5pWwBq4iphyuUD8nKDutujxiUQoJ0
Kf8/Dr5fanm1/3oBLcRMMm4LRDwW4n8LQRxZhPdYQ9Oq00rLl/W5Ns7rMhyMe7c6H3/r1rrp791s
FksHlXXyZYqkszRJxL+ipPX8xtGQ3W9n85uKgWuOrPCHqnriZtuV8OflIcr6oN95QPw3smhXluUn
BArOshgY731otx/CqM3rmIUJaUwu1tsWnNQOpby49+1s6v6EFL1W9ZzgBPiYU6x53nfTwJQMBz71
Bc2PfjsmrXIKvKo7wRF2t0ZUKs/xhG6YgCr83eq7qy7HzwlqQkNU/1XmOB2MTjsg9ImFbRl4+dUp
p+6AGvK0j4OmvWWTgjgtjhYfJIh+ZnEv/g7VvaUbvI9K09/d1B0xNeHeUxauUhxX2g6AeXdsxYzp
Z59bmwgJyTd1eVCwex9/KHaDJDIxMWwH+31iqMF+Uupw3Ta68Z5HrbsvK4IQsjiBTNonShLfi3hl
Gnvda5J7cQi5SzMctNZqEZvvqTqSLTfynPmVYmvFI0W7uHd2SFfvK/z47q12HbZ7h4jQfawoHNZ5
qcCxbhlb2mRPmknDRXB5V7BEMtzHlP7emlnwETtXRcxwafW8MtqHmjLdW1MvUHZhr6n31jmNgx0p
djD9y5Vrh0QIztLGvdXSMAy2dHSr5aVEpBo7tUWOUxaZ27Td3DWw35ex+TjMO90K8N5YXlfr9XGH
CxiMn6k5NG7Z7oMpf8fCZhx9yHrNRR74eX+dxcbNaebx/O8espuAOemTyEt3stiUeNXmwsJ7Z3Eh
zEzdvXhzC1ylDG5MvoaDxoYdbasQDU1ZKfvJQ1jEP5wIgKIsyUZbQcawy4ZtvIx/dI1TYlFpTC7s
USfPWl1903OcMR/XbjD4PLnCOjZRwIwnuwUx1M0KyZW1vLCW8fDxI0jIGWTd0+PFggIXi0opnhI2
5L+9PkyABq2cPN7Ivo8Xc/TkYLlNeX7Ud6GSHZFA/pCv/Lh2lOvuisCYdr+G8xo4GozDxbVDHpQI
ww7hYbY8LeSk/1SnqbBaX5Z1HBf+ObVIpSEDAnPdULK1CsDifD+VXdsyVXzRYusmW/7H5do02ulB
SGpheclpuY4dduyKZNmcFBelCk/faLHL2gw5VW/QvEMV8i+XRdtKHPZNoriolhd+1FiByXptdI1D
VassY4dp/tQaGEV2A2oWsKz5nhENkPVJ5o2HWYxwzOTFcXchRwI8jRgIC1qNVIA8lG3snevlIItt
a1VbNYBvLOuGqiJJTY6/9FVdNYlMxc4ldlrnkqTNuvOM+cQkbBIbWxrswOk3BL6YV5KcdbbsKFu0
CPe/pbdYxj7q5ZkXaL+GyeJ9bB1aR7NAuvNHlTa7adKVM5CG1DWzizxMZoTu0XKQZ7IuImG0Bk5b
r/7VgGI1PLZlrOwcK/1uUsvi+K962UMOJU0ebGuWy/dX/G8vJsdqtfeDAOISmSP0mw7BtFUXl72H
j7v0ey+lD18KO+Fgh+qmlsVHn8EI1ZXqKcNOb5zYtzQrwpe4Dg9OmaW7QYTpRxQkz5KZMDdBzN+i
/b2HB6b5f/cIlKpdT3OLyqiHEKXXtQSv2jA/66qzMQ0sWx9VThrDsX+UHyNqPen2RlFdYFlkZ1l/
7+xMqrPuM4zRrK5rn5AshyBhYvwwEjvxSPfVzh53o8KvJqt9uleWebMbdH3RA6WuWA5NnUYb9tjq
Wl7m3qA52JAkiDLP6uIGtFgEjcqkrtI06FaPutgVjnMvF9IC6NGkaahy+nKkrPytXZabBkmFf13u
v3Ycl3cgW+RBXtHW3F91jyJ3HRO77OPm2LHjjgGPae2RcRn9MpzKy4ipH5mdolJPFRQH1RAUZUsX
NHq3Dtsaih6/8lZW2rW9eEtMRrxOaiQ0jaF5qSKVZ4keOQfXSwiXDHXyrLufsk3WAFyM9w6Rx9Wj
zrawg4hySFlaYtUvAqzAS/Eiu8tDangs21XXub+GrDOFGqM9IZq9XrjDXstUMDBZll4IxqWXhtjH
XiAmUAWFNvDfdTnKFtknGscWWG+PHPDSWzZAwdO2RW+gPJWl+rGwkr55CzJ8Y60KRzXPDV8zKxq/
tAzoc21lLXnoCm+zNAQgkWOkPlVws1k4hk/oMeLzp0DkS9g6+0NmTn/B117BZRhCP+0GsEaGB2bJ
hJeeRt2bEpDE640aBQgHBWc1TeKDsqy7oMAUG2OcxreyAZMc2Qi0a25yuF8Jv0yCKwG6gR23X5rl
12DO0OJsy5Nh6eRxnSktyQ79pyzP5KGJmmJvNgaaQWF4sf85EFqDQj3yWMsiV9+pbvMlGx/1/+o7
j5VYsG3/9RqPoSJx+yPWbht57Ue9PHvUzaUbnSPUl5d38K9XetTJN5PMKPi6mNn909XNzWhX2Tl6
TaHVXNAXxe/cCY3t6GbNpo5nYODZs+fAB1SK1n0rc/2pxMXnppJIfWs6bfZnp01P/ZB5b3PQNWvi
Lg7fAa1mM9hbg+X/Rl+K3mLJOitAcOSV4r7WsB8Rf8hGC8WZl4DbhTX3uU6sEjevkFsdC2+OwaKK
SgYKLIMsy1PUtocjiNaFPjB671mAXXQ6DldZghH4muXqcLuXhElgyx2f7iXb2WdzoT7LkpcQIbGh
n+eG8w0YM+zToZ1v8qADhN3kgaECUaAur8xfDTWISpw7XHfTqlZnQxRfWtDm8EOeUPvHFSro5rc4
FLs8jfA0/+fKcKy9TW6AvvTwcoQ1k5kbJKzspxbQzZNZOPF+Mh0ISn0JtGQ5GERFLhkO5nrAboRV
KXWdEe6Meh5ZnlKSfePI1P3ajmA94xLz1OG9EyvjWY2mYZ0R2fqBmEul2T9qBNvWapLpZ0MpnevU
k1aTDRWkZewf1a9+sKACzpjVZ4q7m5q2OGZo/qMl9ziNLSC4pHWbeRWHenFsNRsLqFEJDjgDEHOG
l2dbdfkm+rQgY5bXB4J75VvGAmdX46i8lq0ZHLVLPWQfBKPTdtUNs+92UfNSLklVxEpm33IwA+xD
D215iDa4U3S5emy0YL4fknz4vfhDme0MvVglPBEVgt6wnAVzIX4ryoZ/1aVLv9LNcTKVQ7S53fBs
sfY1cKBRCDIeUyY2jlBryJVR/KxZNYSKqql+NL395o2q8ZZ0o7lPHDPYpmUffFNAo49AaX5UM8qV
eT+111jNjMtItnNV1WN+GyOhNrswhNCUg/JCVmEIDlqTYDnY6MGTvhzYNVXXYeFDxYT7N2BgWaQ3
A+YjNMpuTNE/CV/HR3kNeRB2BAg83MJuBJcmzBmLbBTxTGP6bpQlgo0k0jEX6uJd1IMID3pLXGPk
AK5FJZAObQKbSATFR4NYipnZAn0y8PJ5NCi2VV0UgJtOlSPAmjfOpxEGSPaK2jnZ8FO/Dd0Pe6kO
sBI6dEtwkCxB5YNgDvcalEmElAYFk01bOcNBNTdDmJH4WRpknWy1NLa5aH7TBzhstULKzley2bl5
LQhx1zGjH+qUvjRVpbyVQLv2zWzq27TKlc/cUlayw4RR87qrEvMsRwY5UB3p4IFbxUumqeR3fzkK
tFbKbJcYt9i29BsRyWEbZgpGFP/UybM6FtVqCWdsJ2/qoaKxM+qn0eWPyVh5sOpUv3rFmywYBQ8I
PwP0dxgL5y+nnrpkw7o73ZgQwdaPUdUyPjTK3m+mwNnJBvlWArAPOMGEaJUv5soOjG6la8THhHX4
rS+10CehT8C5nqedUzXORnZzA1IEtukx7y6t/9+jrD6q3js8fBRD75/QuOmfYCOgGGFgt0sm6fyo
76KcRPE8u2wH6SYbklRVz4RYD3KQrOfzoh3QDkuIyzFuZLuJsA+u/U211E+pzRJ7O+jrzk8lbFCB
19zyw2kUe9174OuMULSHBuOhPcgs42aVza/RfKOfoIf/NsLuJ5cLL3e5OCkk5ywKJ8LCDCgK8IV8
KMzJhrYfb3maqGs91QADN+5l0hDnksJGca/vQjVyL7Ik65cq2cubRbC7J371vADwZ9ritZz04FnJ
XgAJi1d5mHH2WcfVGG1lEbjo4sZbTbsqntFHdLtzo7XTzZoz9BDJuq9g5swH2Rg547TFzDffyFZs
U8dTlmPnIlvrDGGoCRyXbJRVMC2A2prTTZasgBhD0JwDtje5vl5si9PFlaEHULpOAaSvZPFhe3z3
S5HlcenTVEq7ktbIquOOUGy16dV1UX/UFfwwWfLOr4qaLZuJ8X1aSrJK1fUP1EbTi+zf8Jfd4TbO
rLP0cIERPffCJIDPxTzIFGg1gBTTcWPRoysuSywBR54+Zfo8qTarRzO6kJdS17yh4Rl1NJ2Frc9z
83ms+xJwpZ6spmzCtk3pEZvvPsPW8p6So83D5tmBIpxOE9nWNHN2JtH1ret49tYs0s8yLhVA+ray
EqQn96RjD+jJRs9ewMNdg+r23SXQbbYI/Wq6aSCVYI5XeaZYwI2qEh1A3eZnjZUhwwW8XLRzvRXx
J2ZpQrFEzpiSBzXANLcJzLVb6ERxkwVJvnfG58lbVkQeCrEhr4+SwlQcDb2eV+96BFkYFYYj9//o
A2P7s0Cp7aVUjfAQutmX14d/iDj0dkGkefskUIhtsR1mloz4F83vVjSlO3tBM7jNeIjrks+KDIsb
4XZrWv6EKtFTCaFtK2DPJwHo80p76wztu6fprq+CCFubXUC0U3H82iBBpE4Af4awW/UDdw9Rghzr
ohb3J6Qn1CfPU1HRJk+Ik7uAAEQiYgPo2YG/WI7NmkzHZhg65mU1jU8jsEVfFO2lIxwfErH/K7Fy
lEoro92EhVZty1bJ/MEEYKqn/Qp5QoBO0Zdmd/MfbdXtsME7NLN1M8paPXkN2FYmp37jRXXua9H0
d9D9UeeI+LL3/YmiMt9F84VY3S728m99BphELzsYncWLDlrNH2o8ynXlW5gnK6uumFaqFhcrYf6R
5p/IR20Nvpncw3ttdJqfKsuEtWV+wAaojkCO2Z3gGeKbcU/IQFGGlT7nKQAr67se6TOAb9aUXlSI
FR2+4CRuypwJdsrwLKrK5BrZIKvnkLydlSB1PxbdDrToH8qQ529d8HeFEuuuqpt3hego64T5Wo4E
kLJo0S0aUyaP2Vmrmn4Fj8knmSvEfQgvAJEcfqZxWF+1ycBTK33r+l57N5xjD4JypQTiTYMXsi4g
yK9HngFEPM0DLtVXcx6PhVAxdEqy69BiHaRBkdnMCT8Gid5+F4EnPUbhwavajaPjwRcUNU4r5vDc
aVHN4rOtdpGNdl3fd09AP9ZmPQ2gkM2jVriKr0ZRBtKue3XmgoTlVMzrLsjro4iHQ92BzUWxh9Qs
8HWlU/fDAMesMHOAr+C6UD8n2x85OHGUpInaDtOxHnH/KLCvrgPMGfMV0VX2ru0iJBgjdWWDgBQw
+PfzDI/BxEnG14JcO7Itd1dDp7B0D+oDMWzfxOQKFId6jD0BzbiqIn1TTVVz7BL0t2/ytIL3lvq/
tc26SkVe2P2uUbtDURLoAh3JKHkVTTbfLxBiNRMHup+N87CD7JFDmjVrH8fwETmGuTkKL9K3Vqfe
VL2sjgDJZ+6wyMV1g/3xupkAmXT69JO5yoYmM3vPjVhEyVkZ+Mx+4dHW4ejn4SooHayMUvevF2yB
vmKXDRye7ZGf6z9023kVQefr5PQOIZTHjRP3f5YNP4/w5qfStNGBLZEAJgNf5IvWcu/d6jSJkKHF
v9MWb3k0V5u0A4hcdz8zB+kLgLoO6ptluZmVyL31dXDIZld5DdCJDabopBnde261xRYBjK82T5WN
EzT8eOgDIiLTX1Rb9KTwSVRrTfHaRP33sDZbBPEie5fYJFTKodsGfZ2veL/JKcvGnRfxhWQl0h96
ZvWXquDL0lLxlg3k9fWKrUsgdkmcbWcCyntbNOcsK1CISYr3oVRXYrEYwe4QtyGst8hoJtu2CM51
iThBws2oav1TGWifke4Qqmnqk8p+Y9XNfb+BuWgdFV0RxOwT85AKtBLqtvpbaEXhY21sqPXfiL3E
/mjGOFw3Kb6b4XObG9oeodc67Kw1QrqF07yqqfioTDXyPWNk6+tm18ixw21tDMjUhmBTay876BqL
hMRNPtvam/0ucaeV05zLNvVde7J94eX4hmeluy1I91w7IIt12LTX3OqI5qJqgSYXPKxWqEgbNt07
Mf3YF731aRQhjCxCTjehevshRTrDbY6FMv30HGSULO/LGjJcJI3hkJN58iNBupjJeVxNFnC+Qvfc
FWHocc/OKyW7hihKmlWneGh5BrujucWDQfe7xTDSSLUPeMEj2NX6bE6ut47LHguGBHKqGOKTPPTC
ik9kR09pVttHIFAZMN7+1U0gWBBZ8jNb8bu2/js2rA9rmP6s9ZYcWGSeAWOfSliIzkQc0bTdag2d
/luDZ+XGydM31Kmt68h077d1Wu/LsMmesgkcnhJ1z6KbfbPL0k3Gom6tQ8xCWynGKEobwNJm9qrT
MOitdGGgK+Mm+zpzwzPuJgGiMUZ0mr3MOgSs1I4iSrRjPBgwNKN8PhVxMuxztHTPQMONnSbEdOmj
LGQxC60VeEy17Qf89cg1aZsyTpynrA2jTVhfqg5ajylskqn4CCLBwJI4r7DLi9CQXS0oyFWbqOTN
TSDxlhDWm214uM7Nonpvmn2v2MjW57H73pK0X9WO1SHaHiFV2wEDMiacfVBaV7/NFTsnreqLT6Ui
J+ol7XgoLdNaQ3lt/JbH5edowfTB193+hFbcAk4G+wBOFfO4ThifTGAY9EHV+hztrsMKVqhYNFrY
MBAX+QzR1fB5rA+fxNPZsCVV/6l5Qe9noKQ+PQtFHWt268+w4BGBHF71CYVsRJsZpbBQMY741ulX
ZAw9AhJOsJbFWMz6NVdgEY3R59wm5QpekgmmO2y3lTkyyZrmMbLZEweh2V9xWh+uDZ/1NLr1FsAZ
e2UmoHXpZVAtU8e6sNYmouQ9KXOtvLUJX9lgrnqbd4lSTYIi9DggtYu2SBcaSxQUURigUcB+Q4zY
7NHUVjaQ8a2qKg3+G80fbp+SYkZiAqp48UpOZ9r2yFKsQQrZK0yVDL/XjPRWWYPjTyIxNgkhYN+w
+p1eJB7W1vGwnctrn1TTvmvi4DrzWZTYPoNZfE+jQDwRSO18pI2YsmpFvaGojTBcPj/Z5sSEXdTT
ikAC6DoEoElMsZNV+7hbQWZot8bipdnl8QpVhORmD11x8GYMO1EIxMqjnL8XXYFdRTHvKszdNlPp
fQAOXnf1EEN84f4PZhC/U+UKPooNNgTf2nYGre3YmyCJQj9ICbQ2NXIqgtNtHEMZEgFSUdqQPtlK
ctWXR3eYEriys65ed0hQKsh5MXELiA8EBJD0DKxV52WOr2YFiUimhzYO7Jeh9AiqW9m26YzSHwqC
GoUXuusEHzG/IbO8aaLSXk9u3R/Re7AvsdBwXk9mcAsN4TLN5IGas4S+OUV8zo0KkK5xnlA42/TW
FJ/gdlQ7Fv4W7+yG/Fa11xBeEEoTnFpuVTSGyj9NZ+7w8xLWvkfRJIpiQsiTo23aNih2RSjSlRm/
N7ZWPYXTqPtE1L7z9CbDPIjpmFt+P/WlHzWhcrPLpruO9qj4Oen6SyMGsUL6lw+uescIB4e8IMyT
tPUT0W7ADR3An6JGyDC38GF2NA2Bc6QTfbRNXVVLrtAbt/wlxmvbkG3Ejc87hoGL8WbmXtAD3/Wh
kvq9q95MAjobw54mX2uVY+sV70LYzjlvlZ/1yA81WppxMcsq3zRT8ldjgN+p0abGgOWp6Or4nPbD
6Cvx5PgjYvUt874D9dz3VDs74gcdbKYAExrRw5TuggDvLhQghKP8NEdzOJkB8K2xjFZRN1qrRvA/
6Uo9OyqihwJqEBidxuLgTj0GE25RnZGuuqo1WyoDqIiBs56OcwNgWVZkIrNP9ehhDDKyeNLqvtlB
st1EowJlrRLzPrPSBmhl+dY2xbOiAnhDp7nZOU3zpYlUXxm1ZnKHpdx8nnmbuxGW3Bwe3BDzmyUm
2vVRskFVmBV8qE1rld1H6UXiCEdJJXs1f28aA6wcy4I1NwUcCuy6V/M4YmLTeV9pkJt+6/TEOlD7
GVMkhhv7Rqp0vI6ADJG+abapG344aJ5sRk/HFFOkm3kMbTbDPV9Q34utHQbqRjjpB74y47oiZLZB
uVPdpBFowkIJ0evQy3M+IqvUBExRmW0avoOy2FaJsaRvs7hdiSDaEYNLjwkKrraq2yfW+Gc8E1vU
sOMnQ9OUXcmN5AfTUwqAY8hi8dywnw0tEs2GS95EwCtpq4Ydq1rrrPTZ2ZVGOO6y0tbWMQAbX7io
ksa3UIwWy5umX2UgJNeWkzxHnjjZlltvWpRWyVtn6raHjrefHdWD8YtWBs9wqDR9km079MPnzi5Q
hYqR9EeWextM6qZx3NqHrpxuA8/iSRKIcINY0JeGfMum6prhVcsIC2WwbypdxzHK87C+NNCPqoJ4
XOMh+MpP5RJjcf8g/JluhYJhwmSsnRSMTEhQDrS+U2OMUaOLpgcZMJ9RfETEZ+C5rhSwgYDa23rV
s6TYVhZC2BVKEKDDi/alSqFwGSQCPXL+9QiCPh3NyVdZSZsdDlM8f34gszCcRJw+K0E1r3pVCy6i
Mb5skzz83JfHuEvEIZ94XJsKcK6CbEbpnBx2mVBPT1i4rjXMzFZVpSGsUwRQ54L/Q9d5LDeObGn4
iRABb7b0RqJEUVJ19QZRVaqG9wmXTz8fkn0vO3pmNhnIhBEFk+ac34BTyrqTMEtAXlOONGDUrEJ0
Ove6xpplaJz2XjgSFIRdFTjsuM41DDK5g6OJp0IGIbWXGiv1qUgBAgTNEefE/jSN8XBSW48icu3+
VKRAp+DUMFJ7hNvBt+/nMvf3PNz6ZOV6fXKJd+2ErC4zmrEnlHXkKS1YtAXwktbqar4gGdDn074h
wYhC2Znohb8i1H+JjaA9ZU352foFAZTSHtuDTAqWyAGsZj+fUbft59No9Uhiex2Wqq5RFCvHKVfc
BPs4aIuvWr2fZlmeGEVKFkFTuHX66tNNQAWIIaq4PqGWDrvWwq7WWlIlrKX88KQKpq/MQ5Ps4hB2
34Wa3p5k3yK7NDr7lu7w1OoZ2MWEaemqaav3NBO/OlH293ulttRtSqSDhPYcSn9F4DHeh4upoVpn
qC1/qS4ObzzvTVuXEz+awp3C8eRGH5Caajq6rYFiPKsLsrKBl35aZVQa605vsqMQkoS73BhjdjW0
IMUUnX+M5JuDmiFKEMzguy4M13RSyw9oXoaqu2Qa3QVKrOskm8NilehhuJd5cxi7BmGFEnO9NDmO
Al6ixmQNGOxkndQvQMyDvLAnP0jb1dgeWL5cq83OSGqWv6G1SgQgSqRCoH+/V2XA0mq0idfga3QC
6GCeYjjm69qDx9b89GX+k7iLz50NkSIbTMdndUwdKyXcNJP4qJ5VbU7VqV0KVVWFjZgHr/nyKP+v
3SF+5v84evSCbjePMcHFcm/U4xrP3u8sTvp1ZyMutnU1G4GRMjsMTRGQ1OGAqMZGuvJTNLfnVRu0
4DNjrwFyRzGA+NvNXzHWBGQAJ0MTT2HeJ8dcK1AFf+lxm9v1yXAtw/opox84IbaM0VZd/ECVLCJQ
3kHT6rEqleZLh8Q44XDN33pZq60ARpNOiFL5FjZFSd8ti50xRlePrFhY3LDv/mh139oPS5hAd5zi
NEWoDbateZ4NHFL2EBG8W9/yDQeDD16yqN4DRYNExb6MIFIO41Gr3IxPx58v8Yyul+NpHbMm4owB
4g3NkJ9CPUbeWWhMqyBjnbk1R7RgNGclyTqvtAmQlm+ZqyyI7BsqkmVdZ6egkl88bGxOAK0e7bHE
otFMxSYhRWaOIriMsbT2BJVrWGPrlCXExmm76kUvIDUOLKPWcV6nqz6PqhcnJeOMHhLa7+Ueor3c
kIUJOArdYGtCIBWrFNOX2R+g/ttzWKb2GmfdctNpsnnKEM6wjEr7rOlmd97U+scce5srFozkpB0p
fk1ZvPekwMJc2DfPi6s9n0B5CImjf1ZliGJCqv3oQ7teo3I6gBiN84ums+7pgmFb50n8I6qTDyJJ
a4yc7e9DFF/R1fR+FzHxNMYFs9Tclzxk+lJGabNqddy/7M79SWTeJxZAH+Xpoj8QLHkjNQjHpW8g
WhEt2VRRlx1NhMs3XmHLA2KYci9JHWxAaVobqYluy/RxU9VjutebJd4REJEqibSKuHcvAP1xvYuH
txI+iZVWyfdQq12Y4CQTzFtW69VCXkm2uuXKt27Uv4vO+KMcRYPINYRJsv3kYbD8SP00QAdoLDdI
92bXOM0KyK3ZTCe1FXORn5uiHs/OEr2bgfqOVtscgqHVPnBQ3saBRUgVxt4m7PPtFKXRB0jBnzF+
Rc92a2rvlu5ouDDo49bvC5CNTpXs8nbyv7fEr9vAB1vfhfOZwGe0yW3klAYyyAeE3Tc+guA/umC0
1l7mGS+sAKxjWyfdvoN7dktsAeudTPjvFhVaJ0i/WnxtmU8b1jWo8nqxsLAPgTXEV6sJCW1ocfkr
r38jK5CQI03qlWzd4AbaONxFiQdhuJFYNclMvhBi+JpNcZRzLG5jJ/xrj7BFUoJnxq+43SMoTXek
8t85P/akct4ZubR89ajfd6sjVaOqq0Id/jj70fZ/XkLtdmWo+vnQLLRjROQT9sfijXvfrEZcc1Vd
banxZkh0DlL1f2w+9j8OV22q+Febuo5qmw1Rbiy9nlas7fJ8BSS4ZlBdNnWPKQzh1P+0WoPNhGDZ
n2tAdrfYev1dv596L+OZNKDmaLsoi5uTKuplmB3tCvExVbe7+T91RJCZRQ7pUzWb0Ztj6HwOfmGt
ARFFb6qtLlx699Qe96pNFTrcdD0Zw6d7U+FmrxHd2OMkgQHg0UYU/t6mdpSdbMnvLJK5y8XvbanW
LU7w+vHRxopzjSa69VLZubFN/DraOzWK1ZXWOBe9tvVLWAQJQ98kfrS+8VkARL6ZujadZBgXWxcf
m2s1S5ZP0bxC7776noC42Kf4CB5IjMBahp2IV9vGMINhM7Q5sZSwfHaroXuy03zvM8aeMYRkiiSz
/AhzbJ+x5D+XKH/uEXf5KNvcu0A/1Lcayy66lch9HsWUMsPXn7NJnBBDKc6YwMY4swDkBkUlt1Zg
uHhnFOjHVfJH7KFeyI0ObgT0n0vR6t/RWys38eiWW10ar6Sbe5aYPWp/VTatO0Ty9nZbkenREWQy
TIhyTL032TDoH403AhgV2cKmIJKUYzOEk1Fk/ZHWX1bXd6yUATT2kfMpR7veFHDn3vIEkYJ6qn4S
y5/PqqmNzP4S5MVR1VQBUTjadVC/N+p41SZ68yNwhvZJ1YakkmSYpmch5gCcmog3VZGNb2UcltBg
k3GrReP4ptqSisku4KiLqgWYO56TpviNDM3fB8gJxWOikmBQlmuoojD/SkYnvqrLBLVMjjoOeKvH
AUOPa4CttflRtTV8t09CCy9BRw5/rjYT7N1XQxY6XpDZvPP8aAlP0G2rtshJrkVJBlU1OdUA6jav
fql+XTUlo5zXem2Ye1VN5656m4mK369Q4qRsAlRSmFcFcgUO+prWqXdIO/pXJFv+A7q9H9JJ5udG
+O3R/u/jCPGXwCEtc6eu9zhwMJLbRDaOlU0xrlFwqp6RDLSP1rTo5zTJtFJtqhgqvXoWSxGlGnBO
c5aL5hPUnP/ueBxsZNI71Kb++mhSW3MeVs+PNj8tfutBy+ynTYKV33bpc2WSMo7xfL1vPdpcTQAi
aIOTOkIjw3Q/rIya/KCZgGGEiXh1Wtt4auiF+IgIBG1D5gw7VTXiqkBUv4d37TndRxyGC8hniRUu
BydjXBzSOAZUvVTHuK8xngVnglQTa6/Y/bCCHHxbZRNhXqo2SfWD2YHcF2PvfkxlOx5ijRmb2ptP
XXYQbT1vIhuu/CBc7xS2TErcjOicrhkxImm5++4NJUuwIP5UNacwstuSJ1C1xA/dd8t2UEkSxVU1
VX3EbKKo5ZOqgpiy11gBfm/QediYUxO8O8mgIQmWaFsnCPx3g6nRQS+Z1KlqhdQL+mtMctTBFt3F
KwyGs9oZguh4/2byWg/rcbb4rur6VV8umgmmuyIIyid1IO62zOnmHoMd/O9Wqm1k5NnGHSpUAev7
IKkHSDQMeZMa2NTY5JteSLhzSeOIAbrI2nJNefDybhd7Qw72M0r2JWoh79F4reu22AUa/sL5uOhe
ju6NIIFD8tfotxWorA8tG4hO5fq3PsoY3eey+HCMaWaeTy+H90jOXNzyzjKB7uwt1UGbSLYE4Seq
wjg5TGgIB729V7WmHtt3zzrSOyZbF0tED1TQyTPNAPpWhqJxGcYf3UQkK29ISUGjMQ9GGXnrmJzA
EuXz1gNIl22S2/2OMNYSG/OZzhe3ubfKtW0W0SEwN+7CQnUXWxFVmPnBsrUXq2y/9aaGo4vfzC/8
aGQ4qol4dc7aRbOgRaYkj9eRW0M1NNEQRDWr+iHK4TUMG/0dQzyFuFm1dhDeCuJaWcNcXdca7s9s
gC5aCrUVL3MMt7KfozLK703GFCYnnNvf0i7/Vbu+dehwQ7jEDvpwM1Pcc9EUfzD37n75dnwZpsL4
jVvDLgs6h8XSSzfLFRPykhy2EMAlnGwVoNH7LVrw13HZriIsFj7stDsmAHl/GQXCcNprjhvGm+lW
ZwRey11lEKcttbTc+mNak/ROvjHpa/aDD5EhFkGMzHkmXu2hagkEuMmvNv6hR9LdB52xoPNLfzPr
xAjLNK7wX/YJ2uogY11pXmU6lu9jny7swjw+qWreoDcKaOIJ5r37GvYzeah+bOBqWNNr0toLvyzt
dqCC00PXoBHiaOUB1yC8AHK3PRD0a7f2QitnZW69MfXnz0tykCQoNoCgtqlGop+kVr5KTZEQvHFX
tnnFvO4tkvRAFl3tLgrNCtPoEtSXZtQfpidwGyrKq8Nq7WOQvnEVnblT+5A+Dc49Vsyryf3q6Zw/
7NgLbkWNyjtOCx+DY82YMePlu+ybEIIj1ow55lLT0Vt8awYi90ttIFn8VmLoqmpzW9RvXZDt4rB2
PkTV4NlaFnu1rw8c/eqF7eFeq+3mKkaJf2GmI2thHrIml5diKYQ+nmUqTMI11Oq+G3aDr7loGZnu
ZTINjzXvXKyI6KAZoBqtZU/qMMbMc3EuzNa96KPB3nAWcmsnyYBg7VJXu1RBAhO3oOGiKvdLFU3n
kFStCKMWY3wYh4KwZBfju+U7bQxhCOUwVa2WP0ASwOXsBfZM1gI4EdVJmBwtfV0e+3h+v1fVHqOt
h1PiZJciH/6wq7Q6FkS8LsPQ/F2ggOltsSdr1v/aMerB9GzyUx7HCsszrFU3Gc0KADnSIstVEkEw
aDJTBAPsMHqxMn/axQNkSiPXoxe+JEgC7iDnp8UKR7Wp43wcZl5U1W/sVxh3RBmW8x/tsumQL2pd
DV3GqGUqFxqbeA5jGKcUZSpKAMZQLMe8Jom8tCU2vSdCQBFwDle8F075UYdNfFG1IJjDBVqJsfWy
cxSpttdGN2UhXfbvuluazy72ESBGBKAXjmiApbI4vqlK3JJjQvZcPqmqIYByQMbL96paz2V6DMcA
5PByJjKexYsck/sfVk2uM6+TNo/eVM0pRkKsI5ooqppgIb517SUQvZweu059govhrlQ1Nz3ntYWC
q2rq94nIPORu0b6q314sOK/JSTVsGZffvQCLZtOot6pa41HOq4lZu6oGboEMUooQ1HKsuloSDq95
TYiXxDKpNcco9bXWdO3JJVlAIHlu6KvtqjvoLpmhCA/JD2+q5lUaRd4PAMTnli2szfieOkf+Rdzi
cyYS+r3uoYuQlI9v2EUz1DM1XGH1WF9AcOSHunLDk7BkfA5DLTmQhywPFSKeL2aRfubIs32J2Xuz
Z2y/Pb/+KovKxbk3m05GjTeun4K+IfaTfB1JxHdE8FkYGJGfXvKpTEHiRNGZFOk+neS7K0trhRwn
8I06d5+F7Cu5KhqD15svdciLF1Vorpu/EA3FmDn84aHwuB4yGOj+2JBPi5oBwBXQczh0OhqbPSyW
QExnwPLy2HbNT9wXtaNjFPO70ze8dtOrga34J/Zdv0rpr0nQPw9zHe5iN/7d9EX2kqQJurW5p+2g
6euftZMaTFrFzvBN9yN296TE8m+WlOPO0pJ062v5OdKCX0zX9ZPdJr/tpPrZT7FNeqfxDgaIUbJs
Pv5LCI1NbZqjwAT5IYit7M+RJFE+Oz5QpIZkpceHnTVTsDFj0ksNQIC3qtoTkU9J+eGdLcoUDxHU
ickSGN8aGQUHJyDzCfA93zYx8pi2B1hpBAvfdUP45Pzpw/q+jKXxZundCSJ6syILFe30ioiYg9wl
gZeJeK/O3Lz1rJdp+tPEOMO6VsL1D3PRI384AVBu18QZtYOhkVeD09Ts4M6byIOE1ukXUA/9khMB
26Cv5G5Kt1zsSOWR4RGJTTf63hR+e5MmgzZN5otH4h5wtxcTMaXQ7Cl+moL011zi3TeNaOfi2PeX
hAZTCzPAVC7q1s4QiyvJW2PvYDx8ipySqHxS+5uo1K1PkJ8/Ryet/7JRwSQX9Dvp+wbyd0ywvqoR
hxhFv9IRqTtiADdig2Mkrw0oFVVTReMIYwdxnuDYcoQqwtoE6TIF5xCyyhsyKgawv/QANmKbIun/
Mhi2fptJrW4Dk1y3qjoIKV6KNHhWtQF04W20IGNP7vCkmizYB3svcZtN52fGLRgsAcoTANFSU02G
5SD4JvLspE5YRp+jxcjM3CU5VEa4qH3W/W0OgbTaSX1VNayNom3uhzixLDsnVjbkq8VJ1QLT6G+J
loMQ8Ib53mZiNXEcgtKFRcMJqmBSsuPTwKVyOSHytXmbNZkOGoEjmFWnr71J9mHZqS3FNBL40yAN
HNURhLrHU1ihAvW4ZOTnJ8RXs/tvLpKxWifBfJtTwh2zY5i3LsRhq2zjU17EjHSVSP9yhYuuNHOn
Ny923/Lxq8Za9Z2Y5nq2nAmHi9J6r6f6V5whNKH2EaLV14hTBgcQo/a7a2CLpw3BuFXHlpYZnRrc
TtZq76iT6cHF29mH9ivjfQ0Ypp2LUxAzg4CKlrypAnGUattkYbXN/ttmzgku602AeLdrJm9zNIHy
CgO0v+19HifWza9665ZJjU4fTMtRVVMt6I+GBB6iDjFG17oxgM1ekdyPL7EVWE+otB7c5fQmanfA
3UME0eG2NVrvvakiSzt6u26cjl6Uem8CbfTLlGrQzE0AaJUdwY7G2GSvDiYiGF/RkmNNE4pyDeq3
23KDpi3A5r+v1/Z/VYUWbmH2A4zCfeMNLp2JU1rX36uqTdjtpjUYz1QNL8xqLxsAdveqGXKWLPYh
wI0X1TRZknRen+q4QzTRTbXNMjwZJR+GqrVCGw7CaSuO4I+qYnDnlxpwyPO9CRYkxkhjsLK8Mnn1
fD5zgXaWO5v2itwumWJrjN5UEejxXq8seVG1KfS7S9L6+8rMk2wtuyUK3DbeSu2tEkb53DEJnXVZ
unu0WUH2O9B1Br2h7q5GAqvst4dF5dTpb6rgPULBYyBb/WgL7fGjTfTpCUUf/Q2H+vSpNdw/Hgdk
rFNQ3ui6/aPNx/VKTPeLdsOIYAUyQmtncucnM0lfxRQUF8bA4kIK/TRAgjipGn6Lrr5Sm0EevxnC
Fsd/tKnTnK762Yow2hh1UwDyKb2rKvyWKKEHIQCGOm21rgHSJRfTjpsMjuqtTcP6FmY14bUgTfaq
rUhKYpUpEPO4rOr13IT6inc/PKqDbQurzwqVYssG/lPruCrldLPbqE/aWyvrN0Gg8Bm91/ZWZYjc
2rEWrnXooHg9jGevtwduADtj4FMbEqkgpQy3velzm750qX9UO1UTdlUGwfsuOBrzWF9mezq7bTzw
PEfro7PH+hRMbQ8qaI6K5zaqt2W91fSx3nSd124MJ5IAj0Ic2zXLex4yKBrpEGaLi9UWO7BvnRVW
8OGHp7Aenp0hQrE9JicFL+Fn2Kc7J0bwIHNY6VTMAILaaA5T4n5JvwTB1h71IYI5ocVguvXB3Ajm
IOuO2UcZYFNjFisJSng9JRpE0pDRXGX7wMfArrfBoOvaeAIx8WG0XrKPGBAIcOtA0gEpD4N51iVa
c8LQLJILsJN8bZ9P5ifrLjob0Aub2tIvRZ8f8TTWnpq+hh47jP6xGCDAWdZH2o0pyz+fdTJoz2KI
/ZssHOM0k9Em3iEIJlrVqihnAWdqpU8YsqJOTPp2xg0gqIdsJSRjJIvhZ324GnEXvC4ifDMkBndu
bHiPkfVkd6m+03A8XVXJp5TynYzQJhFGvatc4Z+Hwpqx5Vo2H8U8ogDvWs0Z0bJvICwmzMzEsKu9
GDtQ0wwvQ/nFZeITcivWCt3nce3ZFpnbSjOeCuaqhTPpVyvnymNTyLOD4GwUAxIpNJz7MhNO3pwd
OmNsT20ftltcCMdN53nRU+63cqML81s04R8AYqrfRhKKhi7rqwP849qY9oeWJs2hQK3xCZlEcCWM
Kdu888RTXVVEScwR/pYM11EzD08ACQ59iyCjaLN12db7oJiCY2nNzSZn3sDSyo5XFqZM63boD06z
IAKj3tjao5vtAAj/RKrpx+JJebDJkq+5W8MaOFy/Rp2NCB7vjdtpwPUyIc4GJToJwLXQkmDF3luM
9pYL20b/2WTmDK/Obs8jQIOjtgQ8rO6qZtTGMq1misJr1JMHyWOEWcoMyYhkFPqHWfwYXO2S5/B8
EUdZ5+kV9PJf0reaE/k3nZEwa9Fc009z1RhvNgwPm9eedK/bjhn4G69ZW2WcPPVlE52iiRlGYfD9
znG1ht5ZI7c3Lm9vXRCy8gY0KbzkA79XJpgZMVS3adt97M4/fVv3nyY/E2tCgSImFHoHO2DRRW7J
9Y7REOMIEUGmMUq8r6p2iZR8gwhQrsc0+eqKGrPlxD4wlg8ZiBXkrdodN/SvNsciZiIMT/YBUw7R
OK8ERsxVCrpsE6bdLfA7OGZ+h4mYblXHuKUfTDV7LcehW9c9MYG2fEXTVH8aksR4Ekvh2fgeepAw
83IVm1G4tXuQerFhskLRvJ6+1+m2UZb5a0BZu6SKvjQyDygxJCgKEcr4NThj/SmQNWfQPvQlbmie
D6fJjMiB6BP01IDp8XPUAeSRV1YkYk3es6ntC+7YxQo3gI881WP+vOcsEOrNDLn4ZQoIsLdmP5MV
jt4QVmH4FA0IpVDvweHb6dME8nKF+xKzChaFfabD4bEFwWuZRzs3WNRnm+Er8sMCgTILeKNv5oAY
7BLgYbiPJY5/JoT5VW9AZRK/R0iDCbDfbRcA52tdj6izt7JLoa8Rmq62etWDUO41DFgMXUM+Er2Y
KApJLNT+bW7mtyl2uydCjcVa9jOiaIV4gb38RqS5WznoyR+D2QQFaobO0XP9kxYOwUnLQv/kLDid
Ju1/dH7wVCd0s3an0Y3lTXOQKCzhxPnnCBB13/T9n3gfWHCC3Wir1dn8POJV9OQRPK4WAnGUm7fc
88/gH2Zm2VPIHRz/nFi1E92IgC+l6da0+nDVVZAoirQhUCEim6xb7Rwav6lWTuaKPdD1ClBc4AC6
YTDYQWY+eSVJKbNCcwvp2Fvt9D5RnsrYZGm6r2dh74e2Cf7Ig3e4TL0uwl/SbTdw3hlLgwUio/1K
rGFdOkV0MvGVX5uN3m1YqQeHAeDZ3gEHCu6ElJQWsnjrIdx7TkXQQ7c3zBmfg8kZX/MRjSKPGmIy
2VbY0XtZaO75UTRj5d2rLjP/o9tCEWulc3FC5o7B6IBj9AuAnk0Q7MIoDNZxgPqaQde3Zsm8MvWI
TzG0rbNsU9KmzD6+8tLcllE2n7B/P/QIRV2NNPrtLA5RUHWe0C1WLyOrMwbipVjEc+xyMp50uxXX
cRDzRaRLz00tqCNxbROmuk2b7+vI0+N17vEYwYQdNcH6ox9yZh5O8pnlJjqHdvXqWJO7m8qE9fdS
hP6zDHp4aMJIt11/zb0uO8UsD0556CUbq4IAABs7OTuufTUjC/ZGMPFG4Ro4grgivpduR629SnwO
CeyxOOsXgTOjOCgMmLtkpKEKA0u0ncXrCgTmfwutJ180oG1aBdhlWDGSWmENUmMqAkGYBb8GD9nz
JRGgSXNrhriDYrgFRwJPyQCOdTSAxpqjcWbFGXIuoZEnBKWPvKjVubPnVz2WE9SO0N1MqNKs56WK
TMG8Hmwelp37AM28OIdX0iM9KQ3QRYFdnUFkHMYZRgpwpUtv91dN4P9U2mm2MfFilGuFmYsXAr8D
/mzrjXMJp0D6lyk3DKaCffESkJo7pV3zKYEbfeC1Adqw+hGPSf6hl7jEBOLLr0JebhUl8JZQQStN
Vjo5L5QX+MazKmaGMABWgbYJ1dFogEdMKlWpAfYMQQrMbWmf1GUwP3xP2qg8FmlNlz313gbfZ+Ah
pBQAwVVyXaGYlniVy3fhrm26vOfRgNLbAhTQeoBVWcffQ3IkfE4JsB4yGX/GSMEhPrqbo7DeeN4E
wX3BGwHQ3mQGTxf931xDfav9i3WNOIux2LdTyzAJKjDzcEbWM0hCAh5n2x69+HtV1tY3JORR5Jze
zCxyDvmovUmCAAu9Vd839mI8kP6p99YhDaaYbP0mSGVwjBPnkpJKW+cmskpCLxH+s0CMu2ffNucn
I0/fJ51VKlbyyCjGUIYXk6YmRNcm6/h7QIE+7woQUdH2O5eEN1iu2r0LR+TzX/3oGTdguz7S2NrM
QsCmnzYWXH2ZD92myt3gFRaA96LP7xIE36sFGMEto27XpNm3mokB8pUJ0MqaZKqqytwsmPPhY5+W
mrbPej9m/mTlwF+cTRn11rqpq+EAO6J67+22O0ywRdaqamZeB964dbCd1Lpnpsv8P6J3N2Ydfc2u
Nu+rNJdnhD9eBwnY2/bd7CVCyuUl6oyWzDBSmN7g5VundZt9DQ3cimBnaBkScwU/b2Fq+CNSwV5M
krGKVp6cii2r6BeLOAe9+KYo8HsHLPajdN8xLRPHYsHM1AuuLgZhcbS9l2TBjbbWrB8BRsQLklQV
s5l8apoVbtP/Nql2dXixfHbtqY64r4GATrcqqpxSAT07E+S00TbRJtzNGAsenPg97UAKhLepi/Jd
BJ3XFRbconG6IVSOuiGed3ddDYURUrihwmbB4KceSt6L4Iba0Yc5JMnp5+x30QlcliO3TFb5JWpT
fdFOA5fsoDYzSQQJFhb/3thWoH19YaIgVGv7eYEUMpctTtUA3Drq8HoIV5lmLHEEWiOwWFuyKt89
rdxkeoTR6pc9jKCYlxvXLVdUWw98omtkutwqqKJqnGQxFwd1ZOIJ7gyyiNHf54vlIuooI9bnlesV
+Ub9ygytaRKwCJ8trn77qNP3SmHEC9aQ3McjGM5f/fL8JjvxDiVq1CoHrIpM3X+1mbJEJqWF8Z2q
FkWzj2vNxH9m+U0luM8I74yD+pPqZ2DgGyfNiDjJ0GzxU/9S5+VTBMd8eYz3J6waFV6qDMm6OAtp
9NE21Wa/R2oFTyZAH3fsr3oboN2SoZ7mfNrqZvtD4YFVMQKj7lv4dcRTkRwpmtHFjKjxcvp4v9uq
pPcd5xXr0Z8DzMVt0MU8URcJ0Z3Iupt69m7mv4zEfXaytejWnTFBb4+pO+mt6pR7LP9EjGbb46GB
HTaBUHfRRj0u9TTUVo1VarZSm+otcGIzJK/cr4JqKE/4Ogagz9TmUkBE4N3Q9g2W4fQtYyYBIgBz
xrHWltt/bKqzPRwpQCL7Vnm6b8p8AA3lJgf196auI0bdbVKRfZOTeVJ37n6XoJauKiefN+peq7uS
iYr1vzAQX1kwAOqZqDPUlmq7vw6qrgorxzGk62Mgmog+jv2bevD3V1PdmsfboPa0RD5XDRj2jboV
6keaQ8v9EVFlromgM8t1mp9isQ1B7vJ+f+3SGyTAK2tXMBvgrbsZTSlg2sa7UkJ0Fub8Zi5dhxq2
i9T19jKSIIGx41vp0DlRwu3QE3Kysvpff/gfv0FtYnsF2d2MzfuR96eHmkwJ0sQyN6oLUON7j9z4
wQWQNb3lcHnvN/cOp/jHV/MPUMW/76BFGq9KYE3KbmfFpSG3qR//qfWFvn3cYTrBk+n5ULofnYs+
vBaYWO7UbxnC5iV3pb5Do3GQ666In8RoasA8ln5o+azVmWrr/20L+loiHBBnG/UmDGm+YwrD0mV5
EcwJaScbjvXj9VkOcBvJAbaJX300H9QbPPXOeJhLh2VJsy29EeMjfwFX/r9/163yYxiDFQ5KC7jC
Akh5vHsyffbNBcBoVW67yNvQvS3dsnqTVPXRVhH9WXokx5TeNvSaEcxK/upFGn2kOl4Vj6/1H6/o
fVPtl00wHoLOXqs34X4KtgJ77VN0JAhUX8iCvduj0H18fOGPd1m1qWq0vIX6MOw6QHr72Et2ap+t
XnZ1xOP8f7+Cqq6emtq6n6Pq981/7VfVf7XdX9u6cd2/ux5s5Ujw5/Yxgiu3yoHHVDkgt8EF4bwM
HGYA0TQyWajO5g4fCvL0zAvUEx9dE2NQ76WU4uoxN2B9+GQSsZB6hVVzdi0BpYxtf3YWrKqc6ms5
+v3OtiVTic7UN3pUEbsZEJhZkeDdKd7BXC52kbYc202U1C9e0fzjwau/qt6D++f0qKvGx2vyeFfU
IdWYi8OA/aB6GVXRLt212jIz6Et2CudJ3X11kQo84wxmhdduCKHVr9VXAqudVrX5j9bRt/4oHUSU
1LplxjV4C6nuu6u4FDE3rE+1/EgcHGpIuuAbpsz8SAbg7siYbNU9VoV67OkyPUEolzXynP8sZ/MU
pFax0+V0zuwagbKgP6hOxqDXFnB2a9RzN3EV3UcAS3xByi+O6oLqyastenqxsGHcZPySY/CKWZx/
xyyHmXsL8TzbleqNeHQGuqF7R857/D5TTMZmmCHeP+5iXXj0pNkyzBR+4WxCB7qQIpXAC/gDXLLF
TDxAflQdQm4NyomFLspkONu7jpmabIHXbfaz7x1ngDnkc/fQI9EoTtx1gWPYfXZ1X0UlRlSRczON
eycMl/rSWpm1U9dXvyt0k+kozBdplWKn29ZVPdXHo1VbZd//Sq05WU1VhdI/FPK/F2iPjkNTY7+q
3yd2LE9rHGlYPoDx3xqFW8LOF+X4jCC7fQCa1pz+h7HzWpJUR9v1FRGBN6fpfWV2+Toh2uK95+r3
g7LXUFOxZsd/okAGyMQI6dNrBGunC5riwLPwJ/eT5H5/xZ2Y+5j5xvCB/h1Dz9QHp1wZEKSRxbA0
HE4yXgKbHnyFQuA655KJOyMea08m9mgAD3YzfEP+05mLBnOPPt/J+wM99ffzRZhrxZZo8v8/FGO1
HvbSWbxPYqQgfozI3sfic15s3QvHANsPBrQIM4iBrtSYOxmPRdFEnPY+5BKbOGzyqt03Wdf+C6u/
fyjF7/w0yrjvm6f2EljAiQVB7DH40IvxK4sjhK7FazJmyMEsvUH/QGuFeLLfRrus8n15LZrfN93p
CxoABmm8+D6OE0+qGNHNyVw2jAlLDgpKkQowsWkQJv7OnNxRkiL/aSx7//X52MPEOfcZum4t2xXw
9I3JKtW4RK83YxHqhy1+iF4eVFuV9+Jii0Gd2Jqv/VzGQhCa1x4EkLmxOPucnfcVW/NtnCvm433Z
N0ifG4Q66MPoM0XH2QAESHciL948rnjENH6qv//4MVeyRSB18qdhpLiF9ydv/O5BtN+LxzVASRfQ
9HQP/KZBckM8Kf++Kfa+d1WAcqqdncerr1QQD6bIPIX7wgkRBA9RO1fMc0BRIZK5nch27s9OKdP9
/ddPT/Kd7DG/M/fxzP1hFqWOmjasn/znvRNb91Zi82te7HQ/6qdWX0/wdS9JYWGjNp+UEalZ0a/M
owex77+VzU1E7X2cLTbnRNyPOSu2xH7/86ifpjOitWj45VT/VvblqF/O5E0dPkZzZePD6JtecTyc
WasoxvtcVbzwIiGUAjkTGhGT9ynMNidz2ZjgCQr9jjZFrbF5byS6W3HwuemnGrHp6h4IIZbg70+0
eFnmN/7LSzW/QPOLJsrm3cQe/7Psy27/dvj76zqmE7k/C0H79SsbhzaGtdNYWHy45uQ+k53zn2IV
/9b8S9l9PjEd9n4GcZwvbe5n6CLnpEjdH7lx/KXoGsQcVGzN32jRh8xZsTUPyObGX8q+ZEU7t0Uw
oP2plEgiRJkJkY+Xk7V3hrfiEb5vilKRHwllM61OimSjOtnj3L0DpoI2PuelcaKRi7zo+RkLeUSU
jMSw76Ej1zPqcSm6B6L/SLJWKAP/pavdOw1TJoYgepcsHyFhIv62EndSJHN3K7LiUbDEpH9uMz8G
c9mXR2g+TO9VMSELG6ZXJ4/6qrHUeFyK+W8EwIBwUdQ/eXUXbO5vvLgoc3LvVue8uFz/Mysq5ldX
ZD0CKX+7b5H/cgRRNiYR2Akl4jWaO/v7wPpeL+7PvGeFVwmTt2RvEBjRpgjJp5nj3EzsKxIxMJiz
YutLO9GJzmWf/rio+bJL5xTSetTOoAKvJVQKXANECyLlmgKSY/pw5Tji1Y+i63KTKEl24srkUZsm
u1G2FlViGTtxh+c7en/3PwUzPw0V5qZiS9z8IGuJ6N0b3YNcqYXoiRYGyKSoaGV3o5OzHIOaizJc
xCt6j1OKJ6Af1bB6Ey/y36hWKXtrrLNZOqlYHEzTZB8hEQxLHNKaSMqK1crFnHcNT0L/zDcW+aQ7
bI0GBmR0yHPkw1AVb6ur7lFwtg0WAAIZ7RpxVcV9KROoTGqRPeUhPBPBJ1enGzzWiO7U93jml8sv
LuqnW3Sfut6vupiziM37ax6wODk6+rAWV1mcdk7ED5iz4sJ+KbvP6kTNVzLn3FJUz39J9X11aWKt
t8DGEKs4L3VfmizstxpCgGsVxixZqGcIkGZ7fCapNVTWzjQLmZ6p1nGAeapRhHdT6T0GSrJVpmPI
UZmcc6+sF6LV2CT9ThpzfSW3CSC9rssWVcCrLhInsfWl6QDwVMAUneLI3siBb6RrJIMwXGZmvyYq
CWp4sPaV6lUPcLJYa0Y0FuJ5YuFeFMqn2O2fJkT7Nw8Z2G/wb8oVqnE9qhxkRVmC4FESsTxR9qhA
hGYRfwsdC2VBvTkPIVoIFrCFjcra/tYx3PEaF9VP+I67Vlfylz7VcdWK3Y80Z0he4gN/cD0ZpHhS
PbXOaHx3iNazsut6LDgoNeo4XbfwqrJ8LUcwvUzJ82dVjs0lijrAqwJku+RssgXQCSWPqVGg3yTL
qwKJYJShcnDcGDEWl36qIZSEmUCHo4AfKdsqM/PLOETFRWyJJMkyC92zNEVYmCC8kYXeKi+QH3KH
7l1n8Wxby5OUXyIXGnYkKHGspgDwwnaZuYVZiOq1DOFTczESlVEwXNVJBibIqTvmw1VmH0BqsLzm
EGyvUf0a2iG4dlMC0SW4unL0gaymtBdFeYJJN7qLqHJlCJ9pBqs1lnetUMO+yqyEXmNJUZZD33vM
IKgITQdoVWxyLVMsRfGQXQxd11yUqHEexikpE2B7Js8W7GpazBW+msRLJbdwRetYndEHzOb6XkUX
xv09RMF4uedAc6D8a/HMzfsXgeE8oDITLAu/XqB7qq0txdBXw1ClaLwBps80RT+YFlBnYK3KSjXV
qF5gBY8MBg7guePnpwKq3amakjnL87mNMmKoHdJGJty0XD2kox5rS0XXlINIssH7pzBrC2k5OLDc
HT8m2IyowVPrAhi1zb59j7r0TWMpHVw4dH/eLR0+M8hE0ApZgUpMO/5mufPVTyP1fagi0AoI4jx5
fQLsGh2sh1FhLdkYIuNY2Gl7UNuw3sVxmF24BQqU/1r+VvUSD1cS62dZa59KVIPOdhA9dGZRQX2V
ym9hy8KRhdjjWmRFBUuhz8ivp+uyX7QYdyyGqXmoxJjyhWC5pv1YwabIkqDd0mesPu1spB9WPOpH
caiy0pWL5fg7yGE4dSbIom344BSr+RfUXvTH98foftxSG+uHqqnXqYyszdLFYrn1kkeMCkeC9lnF
XNnUjxAtqm9wz9sLoeO9yGG0W3/DtA4yVNIj1jS1EGWWln/dKbKfZBs9LlwDAWpD+yFiMW1KMOhO
6Ke1p7IjrJzHqJ2ICgsliz0ymBFoNi6Fqkv1FrFNZSmy4vIksTx9qiwwYdP1MfseoEsxDfTCrdn/
uf+dOErdrZmVcM6m64fqNIi8ZHDwp+eZ6Tsd5RSxKZLCG2G4z3nxtPU1EpKfCkW1qGkgd6y6B4Az
IPC8bgGuC0uFvKBTUsu3svT8XWt2HhrvfvGR5xtRH3Z+uYlVVJuKUbIIWEs2buHEA/eVF3inZkq6
CN0TW3O3nyraNsZO5sVzzXANhSE85n2Ch+GUiC1RpjPLxrLBRFEtVIIKv8H/0VDscm897930mAP+
X3aJ7Q58haxsvx6mbjJEbm/9JZeJBi6//DrRWpxkyHK1OsX1xKNg2VE3ahiwKFKegylJEZg4i+zg
uigWBm4HeV0OCa5P1bmMcvlibiS2cNA78uFrWEdm59AmquLnhYMnxiBJB+vFAIqPspSo/bKryIoT
16iO7iyEwO+7irN92iNR9XWTA9D4WjH9qiEPITvexsx8i7EnBbk02vGxHor4aPcBgBMF5c0mYZ1R
ZrViHWW+8ijnfney1fJH6ivyY2dm8qPql5eGDvbC2jRMF0QH+fq1GvpfVlmrRxNoyYudcCgWc/Jz
jJrBS1BIr/CRvQdRqefe2c1C8yrqQAqvYwh139KpZV++RJ2iPylukD0r0V404ZuTPMpVBf3y4pfx
cGo9JT73U4K4n9ot9Khk06zGBX02aLwpK9pANGUhx7V/y1GHe6lN7BLmUvySOCU62opWL0VWa6tu
p+Gausp1A0X8hWk07TdsrJAuMnp1HUCofKlabBFk+HrbiV/5AhQsX5mJq+96LDOvudk/AaFp3o38
+2hX9qsh2fUhyQOkk0y1ea9GgBSyZaRXRHTQ0vXbP55l1u9AttTVGOIiblbukwL4DA3bugPvyVbo
1+sRa1j4wv8UQYv8W/mlTDUsULHJeMo7p1zj15ajMGdlT4lkmIcqbgY0t9vsSYUx/Q3r94WolICx
PYHAeIXJK59FkelWrC/YXb4V2R41ib3iDNFSZMvQ1q8jq3QiJ47YdPJZRutNhRF99IYRXEJm+Nqx
RCsGWnTposJmpmeC7mGzAouHrCfSsuvC7ayDqGlr11nrSmfw3OF2Mrr0PAjGBC+tXLRLOD7BQWSt
QDaBKQTtUWRNjIjwgVTdk8iO0vDd5pt/EbmhTa701+lVC8H3uL2384NOusVJLZ8DFxqx72JX1aXF
FaDPGtmJ9pY79XMU1vIRsEJ3U9WaVyVEVb6I7JNoIMrRRdzkUplcRJFIdFSOAhMCQ9moGK5muMcm
pncTzUPoaNdUv1VVtrEbu8CwsFwjY54fzcHKjkEDWW4SC86PkkxSNYWNzKw8rEKnRXTcDKoHX7Gw
Ah+MJxTC4nfZKJw1upn5TmTh6ACpV7OXXO+RpNRasARTM6Ud3AWafqBq0h53ZbkGKF7E76Coky10
fGujsvbxbhraMbUl41H3E+ucRwYAi6lZPci/B9CSez5typlhnYIbEVv2lIxK7C6J4FXgd/8pm5uI
LUOqfxetqmz/bX+1BgDTmOFD2Y/VpZcK4NKZjfQdqC6dL9HvVHaf9b4zXyqrRx8oVbNT4msmysZF
DCKuG1/bwr6Jpr0Wn8pAc97KKpVXdhka5zh3MGApS9RS0IV9ho70U0L8ah1mSxvY0EnOeansPvze
KADEDM2uHhy98Q6SaUXbIPblR1RVyoU4vDW+yblT/WxYNwJGpIfoMA7ajphtjupubtwcE81xXncL
YUslXURJmaGMi0bVKadPPZm5v2pdNTyUiJP/rbi3EdX5XAqPBPAzMv4refTkcCXqfXCPJ3G00LIp
NAvohIWl7+9ZUa06StRveLWDe0tPUW+GHhlb2ezgbs+HMCz9aAIvP1i+Ia1jJVOxpeqsnQHed4/X
TXVSNN3amFEyXAd8XFZtLVfPvI0y0B/b+mDsfEObR/pTOU92FzEk7TNjc3s060z/CScRsUidfp6n
j5c2iSxIKt64LouivIRqXe50regOgV0buPu6ObYEjYU+FmBVOj6YmWqOLJbbuu+h1z9HgS79lkBa
3k+UpApScZnxa4i7774kWW+KWSWoHSvjo2+iDc4QxXuAQm1vk0lUXJbc+NjGobElHBA/2FCBwDhX
BvEzOjLTHf13OuAPyIfSL9XDBxl0EiNsBuGRZ+u/E5SR1aZ98rDmqOpvbQNmGZ3i6smpmRM2baE8
gNtogOfgsATvyloRXHPdnapqeFD11iRpIMe4xSlNchRbllWyBIgEwrmJkHXBv+abYnXOUxo7b8oQ
Sme9dRyuAfK9pR+XB5FtNJTnUits9mrYIkylMC7bNzlQt6yynWcPQvqi6Hz53Ba5+xyU47tqeOpF
5MYJAW6pxoNo6ijWMVAM9ypyfutt6ziPv+mZ6j67I2uJmVE95pplPbvb3k2s95BP5bbu5Xpr1Z33
kanbsivNjxxEFpY5RbnrvC57w+Zu2RqB/Y155AmTh+xSuhLi+R7kjab1lcW9bKoIMlaccdadmCz9
FrGjgZcI4TUt0H4Lu0MDMTXf8prnuUGlldqqMBtj02EpeGmmhAdjWFV4I69EVlSwYJtdqhG3LSyr
j4CdOLPXFKAbMBxdELvLLtqUmEjxHm1JO6dWMX4jCvDW5MHwMQQT0KOGz4EOFJJ7sfoWjt3w0ZeB
seyn8mAq/+/2NpJLc3vXdjkO8LRl5dkIvv1z/Ln8fx3/v9uL86pFB3Pb0dd6aoTLjgn7Le+G8qZa
uro1pzLkMsqbqEiZ/N7LRBOEIqtbPpV92ZcvJ3JWkrMNVb6JIjEmtqVTVPKGJyP5WyZjH+2k+mZu
Jir70HEWZQnfwMsfpKQ2IEzC+eqVsvPWFu/6qkXHZpX0SvYgkl7nfmXti7pQqmKt+pF88gqIeHRS
IoNCu3yqp0RkTU2CdH/PJ8WqZbqG1uM/taJ8zoo9RBnadsc0ANA2F92PNOdjOr2xtx9yLtf3FvsP
FMmc9wg+Ew9Vnu4dFy6p2lvfBrN1vmsI0BEtdLoHw7YxHI3QW8liOWD1FTYxxON9lUsbTXXGVxQZ
um3DUYXg6Qu0rL04h58A52uL2jjjhO1c3EZhoWs6NuYVDypX7RnciIHrgKZt1KruD2rpo9k9Ge4I
R527uY7hZ5BzmXyJCpG0aHWvbUBWMNFba6/Heo64Tu3eEiuSbghENyt152AjFo0jmi4a2jGIkFv6
giEIvJiwL7dSkbRbJn/I4mt/Cr3+QGKkew1CnOCjpm4fgqpVdnJYJ3u3j/WL76l4Ykj5+BL78R9A
h8kfdvaxgz9Iuo46Fta/N/xktlrfeJciq6pbNiWazPDQz5BLnBpo6kRFqoBsGHV+UWJ48Ugmy+vO
yZqLaC+aYfC0xjRywAANcZpo8mQHMo+XbBvdPMQ68FWr4iuiQxhEGBijaY3cb/BBKy+G10TbAmrN
OUogVWi9Pp4sG2Qx7HjzaCVdsM+QMj46emDsCXtkB2cYu0NS9P1ekoP8mGgZxj5uG5yiykXiqbPs
U5QPeL2WBEmCJnI3YV3LODDI5cZ2sh6iK6LLCEC1V9Yn8nUcWs3NRe0J3WCwg/Q4oIGKtn0cG6x+
MHfunwIDeeRGX7SNT1DKy+TnijXopd/L2ktv22h5o3v6ivdMuyiCoT+7+FAhQZ3Gq2LwA5Sw0I/j
2wThw43HH1Flr138yN5Yva7QtQkmrv0YPIIl/ROY8vhDirQfBH6hlxsegXLPVjdJzcfZ7fRtOx3B
DvHvAAeWY/HQM6EyB0Q6gZj8yMAlqo3+3QFrwBQw6Y5oo/bXEiP1SY1/RHStPDvG0CCFzBvAzCjf
JZWCkAziff0lRK2FQXm/S3UpeHIlx7pYCmxaYQTv6y2UO8Ptdm3cDW+6ydxJUbwnO+NNUYY0QzZA
7t8CAIBrL+/andhLDaN9qXXKIbWUbkUsMTvACAqZqk7IYMPBkMOtF/cifUAQUTQRW58KzalGFH6t
mZv3idAn5ATzcURZUdjw0FjAWyY4Bl6MvMbKsZaalwYDy0PvygnyFVySBL1t4pYdTI8pi6Kdsx7q
DJ/LKavqA6Ql3cj2IuvGpbKAnRguMHmAJGdaTAqmRE19/J5yfciPvRMVOFiwJZK5jdgSZTiN07pS
gSh1KWis/8N+I4JROQT1/zq2yH46tYWPwJ6R0OJT2byLOH8f5OMhid+qwfef6HPdRRZaxl514Va0
qfYoO5a71TpfWo4pt9lysvBqFtlO5MROuuY81k3inA1D2iFdNF6cpoJSWKf1a9tbxULrLO977UlP
EIqcX7qibFKb7gAd8KWnpGpAA0R5myT8QzDjAXWQ8EcRlCGfnap+m+zul5HR5Gfi3EcZEfczRIHi
nCqFv0HOdFxEulyc5wpRywDrbzsdS56stpZy8wJEBufm6QhiF9FwzrZmby2srmTN8j8n+XJoqY/g
C6nuSwxGFcHM6STzAUQ27uQdi1/hYWV3knVqeg8DIqxDcXyRWh8KiWpddZQcr7E59b5KBsJA9+17
GUxfLJVie2cRKjhbMsYloYzU/z07leHU3Z2DKRFlQDCVNb5orIJMtXOFaCfKilJONnqHK4DI1qaW
rgNkYVZNOBDeL8ofAcQFJ5PLd8UboL+1+fBi5Uzay6FyH9MxbVdAxdqb2oSoYVp98mBriKqEiLid
B6PtdhmoWhQcAzD72FbtjdhBE2TqxTtLDi5pLBebhLnuVUZrl4gB0evYKCUC61nyzK/zl8S87dfI
RAHFGHX9A0/RN7eKzZ+54R5kApkeSjjwmqIyYij9nOW1iXwfQQYWNJo//eCc3DTNfmpV+F3SiVLT
WwKgBzVkGC1uWDpSCwaSnsmYdM9u2VVomjOBELW95edHP4EKKGpTLDxPbjtWC1Ebxn6C5yWacqJ2
qM34Ukr6RzQdiRWP9CEui0dRF+o2MSeElhiTBw95LUuXECchtj1jDB7ElkjkxHsfVbnYz0ViCzdU
fxXi43Pfa66VrcTahixELUSZVfnITdoVvFPEQZdzu/k8cpecKz0zD+6o0nYMcaWCifTYR07OEpHL
4okSK0fHbpSjDI8KznqgbOMRqRhRIZLeRjVoKU1tSkkais28j+JKP/MxR9nuP4f51MSwQjhk4uDz
0VpsOpatNeSr+3FFtRuHnOJTy9GUpCV2WPpKMx2IYNPhpa6EIgiD9dOOouJ+SvED/UR2N46uv9zL
NPEL5pMPTsQj6FqNvK/8evWv/2lu/fe4yq/EQ7fh/humqyC2Pv3Y6cfdf5OouZ+0yZOHEGFXqOJb
o7blYzY1Ew1cvSTMIzZFjUgGcfnFpm43SDd0PxxWhM5S020YbWCn1lfnKgqKZYmBhRdANfOq9LuR
VQMaemAaW3lv+u64tZzmN7DcYRUjrCgHP1s1wjpSN/GjcNAHc7pm78f1rzJxnQ1jpqONhGlQqMFK
MYdJytb5aUpYZIfNQirpyBGa1ZHDtx1ijBXuVnYZvTDP3EHCe9ar1lm0vHboegxPpVsALm6eFa/n
YND8UMSOLq1cnawQ/mUB6omAzjomupXp6nc/604Sq55DhiXigARDPi34ZRKLDhF83x08YqapTnQM
JOVW1pF0lUOmvDl+RtfCPeqMRbCXm4q6voUmFUfne5mCictizLpkP+/lEclbJSWSS/imSldRAQft
ez3CuCrqFirn+FgVj1Wsd9eOgVBtlWihp0zJuxHICOJlIT/Ee5ZyTFZwyMH2oGgslB3qftFDNdUd
8IZGfGmVHgewKRli91Z28PiT7Gh5nQHqnyQjWryEY9Zv1AytMVGWosCwHXFZI2D6T1kzMpBA0lTd
FrjoZbbhPiRTghyFk1vFtTaRa4prdHF6xjDXcUqCWMt39mANC5GlB9GuIWoUEIaqe9FcXpn6a2DU
2kEU2VKhokvWj9iFVtlalIlEU12VZSI0G0WTTxUo5mlDdT+xKDbUjPXdIUv34sSizPW7henU2qoe
Slaspx8pKoNITo+GiQDhVGQQVr9YlrTqPD+8Zfk6gxB8rRUluLFm/qcPCnffKdoZIfL41GNWdRWJ
PaL1j6yVsZnL4qFNMXFDmT+SpVCC0uhqeF43h8iIjCvBfuO+bxOY6zFzcT/y6woXLZtJmxvjMTQa
ub2953FIKjZlFutLcL7U+7mhHqfBc1jZD6PD6KAdC9aKika/Ok4kPRjB0ZsyWhD+TXqjfG+IWh4G
PZ6mhfB9cP8DmDG36yNUjuKRrlccyJIzE++K4IrhXXPJs2F1f6LGPPDAGtcLVJGrh6xMvJtOkOym
htlj7nr9UTQTCUMydYEtUL4TWdFWQWV9ZRQgx8VeogxGRQwlITozh+uXjuw51zjVnCu63ONB05oP
zy1RCZnKVStpcZIKF25ow/wXzVDA3LNy759FC0Z+VzlQtGMw8vxlQ1DvJM8xr5BFrSsOYsVa8W28
DPrRuooKpUbcU85ZnBFZUYFgin4pYgaMOG9IKMf6NUvJmrZsA/rfqDVOc1uf2ClmZpW1jdUi3NgD
iAnkLP1bDhtihT1LtNYslNGWVl24G83RUA5Hv+WG1HNw0+sKbqgWET/oiYfaWoyp0ORlIhLGLiNu
Wbh5qmPPaCP3sMOTMAtxJ6U+F+Hhv1tTFn2917TGyw9vDQf83WSt4mIOfRBb2DUnrF8f6okl1EwQ
RrElkk4AJaeESS3ASVGIdG2zdVRWvPsQwZdsePLvwKsJ5y0z7C7fZHUkzFIzi52ID3PCGBmqg8gn
gvXQ6smrPhGPmolJU04/AW8imEem4B8ZBcJuqEESFEB39yAStaj7EYOjctLf+M+mGjs/g0hFA6NK
kX0U1W07whAVmyGyM0j+RyHLHAjns2iHyt79itkDFiQROiOhbbKEKK7ivRqxl+MUldmifYLdAQwz
6Av6Who0CYpd83to9F8uahFxVmx77L9WhvLo4et4yJr2zeKyHgPswDa1on/4g+6s+wlVG3GYzDnS
4yRr8X/nqy22xB1gDctf6x7XSsIl7Sg36qqMPH1XY9R2MLUs35tMEqIiLBeS3Gw73XyO+deG0cPQ
h9Qhc4d5BJSSMbmNIP0oGauwhMQ8kdLSCXFtTTdLbCWINqwLZEH47rbKoULZwitMFrq0HCW+KO5P
ny4MFGWum+lUSChaylKSEpd4PwG3wjd+6okvrTXjlHVlf6h8s7snmh70B1edrlwyfCSKWhyg/BYH
Jy0QHRebqe20ylpsCutVsSWSyHIL0E4OahgTdj6b7FhyrYCgw6DjXx+s3LHSfZAgBDBxRKe/KRLx
h+dsk2goyyj4ZroTh2mcMIricmSCcyo265GAV5pYw2q+M+I5nbNiy1E67K0g8NJ5Z+gEkmgT7G9O
jEb3t41uHKMJey+eA5EEU7ZjiWMzBtVJFOWugbmDZzMaEbYGrXA0MKWW+9tm2bdYqUrcR7UUDtjE
GrtvWo3a7SNEviDJc00nfYhCx8ZAJCIbBqgQK4H0p2RI2R0xhqwXY2W1uKJIYX+07GylYdNVZ/2w
8BKsdX38qVeyXTCLUWV3S+znlxP3T0o+CesyHsE3NsNwDir9wNL5Wk1aeKPROckKf4FGGQulY+6f
TLAwZ89tlqy3V4tuSC6JwicidQpj5aCyepSLekmXkbOETmQxL5o9cgPT1HaUb7Dv1d3Y4SBk2njS
Wq91WacbnUUYUOxNixdL5W2CGiNKPV1IbcL6CDDBFR9cOo3wQVcVczkog7R2pRpbmFbdoP2PPN34
rOnxPs1z4ndYEgWV/l50BZ6FQ7xBfilYGxD9sro5+V4pL/g4wkz2s2xVQcjwmxPCr+BJQpZ0JZml
Vy8kqAKXaokoW7DpiskjutZA4RKiYHF6OeZqh7+xXa1yJCoqm1hj2/+pLC6M3TpYpbD/2Donb4jC
ZYDBlpuGMrqmWJQGCuHqVkb4VgtRx8c0s2j/hC6MbBkk1bIfDXvronUj5fWuVn0uAjp0gW5ypXUf
rnjV6eBiuhfHnkKXGEEyHqt+WXy6p75FUdCOscx9Gm01aYAILIH3bzppy4hiXLL++MHg2V/bA/z9
XDIjtImA6dgjY08dbo6NPBrwTf64lzrDLrJvPRJIO1Y85RNgWtwzbBwY5JQbncPShTPfeAgG254t
47XV6GhOwXrypT+1i7dM2Z+nJ0gNzfoc++Nvg8plWvGhLJhkS5Z7ydTmZ5GgjqTyii6VrsWsaehY
b/QtHHPkUF8RED1lUYUDrglPDAb3KiacoOmQwsdIjpdmPUmKoLW86NX61eV7sULldYEvM/6gCUs4
NucyCydAE2Jsl6ByBhS9jHNTSJvEq9zbgOL6WNg/8hhXPU/2vg+ttKltJoKd0q6mAWBrav4RrNzG
cPxfEjqsi6zHm1jpxzenIGBBAFKRfltYJKJrpAV7TSGS54TyDcUFe6kN8cr126dBsTcY4QIf8YFi
SbrMaiszJCn6GRVKsxmLvlkNfpxvJPvFl9J0YYSJuy7jlPhMm24MU8pOo88Bu5rIYKAoD14f1khT
DvtG/s7M3186g9Wum/KxirBqLfHrIp6/Np38Xalb5FkQSLI1TI/r9gVErobYUegvcfFMFowGleWI
/urCwTB1UQ99sggtf2fokrxokewyQ/0FIbFCBySJzFfM+KiQV2mI+4qNYqisNDtF8wzqhlfPab+7
XlEi6pT9Cse3UY0QX4v9n4Bzk1WlPmOh+NyCl2TVBbXU7uggmTqtbdR9Y6+ItfVDYxEyAwRsuuof
wjdImJjvYWdcsp5F+9g56SrNEqU7azKjf/r0cN3iOlzn1ckdGwxk02GLPa+Ju2zq74YfOGcTr36K
0uZDaTCUl+vhqoeM/JtxkuvNCARijc5Cn04PnSIy2YAZRtjQ45lYllmDIFj4veUiLcocU2BJk/Z5
zyDL15ViWW+59vIqtgj4Yylw1PJNmRjuDW/Des3STrjsC+vZ7JOVljZ0BBIytHH8hsd9vFIcFryr
sg4WVZW8gheF5Fgzh+6jAL8k0JtmiZHw5BMLMrpfV1L8gpj/Dek0e1G9tiYKdEUQwbvv9nag/sqk
6FcSqD+rQsMssESZX2YORYR7m3bNsLETFgsCBSy7HYMj8gfvTSEK2ieI/XVD9iiHxaWYAlXpMC3E
/tYqC+uFjh/sA5WtWn2B7l257iVzojvnD60fLoLMJFoyAXULr99nCh+FBIyQiXgfWi/0mqa3DJV9
mQQPFkCMRR5nlyTK/iSatS8K83sVMPHq9atvx8lKl+MdQBXiQW6NX0vnwqu3u0ONm5mHVPWqAIG+
brQQRZ6ujVamhBu9KtXDQjLSfuVq0k8bZSPfbQGiB9pax1RKrS1zO/TlEzZvLEMn+pYowNYYiWT6
6XPayxsdV++N7Zvgh8GsBAaPmZS9OXIWHtql59uThti3VvNRG49fhrGOV+jPPPnl+DPrzVc1G26t
uVQTs9iYXn8ekeaMTJTnKvwnFdM8Z8hY21mFzmCmsqKmV/vIdYFpm9sukFZ2gNf9+xDkH44XP5l5
c+pNMI1y9+LX8a4CgxP1PBNhXW2QZEOapj35CAcCaEMYrYyNVZQzA5fKlVbyfqIqb8S7oso6grgD
mnHoQyMagHeFZ3wMdf+BN3WysGLpubIRsqkD9b1Kop8dcnpa0b/DL/sNbBdcrLYd22Df6MnTAI18
GcvZt7xBvDxAh6mNQFRzPR51TMS2GcsAYP40YkfVuGUBEjG1au81zQ1PIzwEbeLjXW39rvQKaQq+
sHhsY/We6kj+IqC8kPQOy0s5RbYpPql1eouQ5lkoY2esdcfZ9qazf08qBPpQG9pnvVGjtx8Blh+A
R/j4aOLGfsQUI7vAGwbCZyGbrvJG5i6RHaLCtfFTTupTJHdvDT+Kqd9rAAgDpc/4xSmlIz3fI+Cy
fNE0Fpfeuyg402eGuq3Dbtdn7qbaVV26qbgsdBLM/Fk77Bes7QWM/zukgK38EhCl2tX4qckVxmK9
c4oytD4bLWI9Jd10AW9vZ7u/4xgL5Qh8Wvr/6Dqv5VaVbQ0/EVWEJt0KRUuynNMNZU/b5NCkBp7+
fGjuvVbVrjo3LgshZEvQjPGPP4zNq9N3J9Pv7novD8hzuK+76MMu6BuRkBHdoPJ3F009/qTVEDCa
IeVBEP05c24wEcA2vqRsaAxFRTNuPEuHYNzvBH3Gwadbropbokcb6oBEB6viculfnQ5Qec69cYUP
zyVPx3YlXRwBdQHhyCqip8rJf+pubFZFl6u19HsSIxEdNrF+GHT/wbUoIqcY5+wyGo5WS5Vd9+FH
33Hdzb25dTDzdtvhbIHe4ZySrbG4c7ScaagMsRKFO4Xl7isehBCdIiA0C+ywGSw+ZJePkciTmQXd
KNa96foI/j1vNaSqWBePbYFH1JBp+ta08Gxom+SBAPguxNueGxyV5L3/rY99fzIwIqMbs/de2D1p
YsJ20+8/RIfT+KQl8F76j6b1t9GApWibkFHsZ/46ByJoGHDkEOPXpa5x8VCESZEGMgIR6HW9ALHO
9sU8eAdCJl/dBPMe7uD9UH8bHbXxpLg8K/x10uQktIqEOYWHYsrpIpMHg+VnjToJVhP5PXMiT1FS
/RIyGq+E0TNWsp7D1iOopPwycK7z5gaVhEEiWJh45HOW5z6SR4diMerK28FnaEi+CFZXZwREL9Ta
Lx5Di8COlqwIc/wz2XQAmTeMt57PrcaZ1pnXLwmD3M0dAqTSFh9V+ZqZkqtDBU4z6xd7KEaK8Txb
CY8azMnhbUTJ7wCe3R3tanHIskf83kb1bFdqY5j2SGFFaEbi4u3g9HeaGutDomV3VkRBTiZtadrl
zgKZknJWFLTxsEOkbbVOsQYQenbi6At/K7xTMzh7sSG5AjhptF9Av8+kyg6hY40kA3dMK2+LGhsz
LO7FKodtu5/tqFm3OGL6Kg3S2T43vQ83tf+xtRuilk8JwawlIDSGj3DvsnqDlPEuHYTY6qV8x2Th
pi9nHJ+rxaL5QwqCq0ffQKxfxc+1cKmE4EB5gAQrqUfUnVWCzSQU9NLbQVqyiYZ0VZA6iHucCVWI
/Zn2WEAOaiKz3TG3wpqeTN05yZQrMOYTzgShEkwlf2w3HNZ5h+NwsYkNZ5c448c83sCcec5hpK7I
BZGbwuBzIkr8FiUGtJGZft1Bq9RNCwRvv2o48y3ctgD3kDezPWrG1iHwaOXb2qOoxHbA4HZZpKoV
PqhIoSYI1LvFXY70j4yFTbOOWAe+D7H1ZTratA3NAbNkJKQ4GtKe5jn2dlSEts/ZX2loByhMiE2M
0a9Q43dJjEdSZv1aTleunBG438Y1iXUTCNHGXtDU7xNPN3GVc9cZKacrzecscW3zE8Dlhwzl+jhk
TK1NBvcTUUWZaTxg2FesocogoLSMtZ5V9vKCTQJGvDZNBvtethM2vrTGOO5dY/CoA9I6wGquxT2l
e0sNiR11d9QSzraqEas2r5/TvESO5NxgjLmeK+pn1fmk+gJSrJw83ikSx3HtnG8dKOy1+J4M/09d
zOkaIlvNadrfu6V6d1v1ByfR/TxNgWMaH9WY2LglKyx6EV+EY2PjT6LKgDmIXovHIXPv+9ZDlpEW
58HrGaBInUG2/57aHYn2hfUUdg+90LHqxkOUBDESd3Q3XI9xec5tcRKGw6UbdeQ5McdodPdS03UM
VanWcaLfETjybA6kYvp9uY3i6SEO7QEuoHvPQIUAlzTEs3l+8/wHz9EgiZiLF1/RjUHXpRTYFJjY
10Xr1KzWEy62xJyvhqZn3hDvtLo8l/kztnk+w85wzzkZNHVsbcbUoBMbDHY1k3KjmY4VeDdthGEn
oB/cBbLB/R7OSelulNTftDxn1NKbu3DEc28MCcPLsUGTbh9EQ/cnllDvbetAfdGWOQWGclc2VSXd
l7ro2YFK2sZ1OCelKvEDoxoc3oY8hNzXghBubiktI/C89Hty47eYOeU09UWgDXgDpr45HdzptRJJ
vgnNXS4YSJfoUNGgRhuHHJhK9G9ZGS0INZ1/mPKt+U4TcENgVtIYIK3k1Wm7FBHp5GTP48jd2ybV
e1srSo7B6RgTtoyHY0KifdfHQ/m7DsnIyOL6tovirUWQyNafxmOdmV+5hmA3TnF+X/yGZPcHRtIz
A/Fqq8FRWUmu+I2vufSGPpeSUu1tOW19XICnCbgdPpdch1mEO1uFLFCiRMiZaqUt2r88BAtJku8q
zE+6q2FqntYkC4U2o6ek3ccYbKwgLbmrpjK/lYXtVP5sOG65iyrjwzW0vTuP4Cc+bB6r/q4qrE7x
6/7Gb+aTilptpRnfzlgO4+ybZQFpsLgQzJcmJsL1buRuyqWI4LD8hBID9Xv4Jd/yNvSJWE5YowyC
zovBffGN8Tg1mJHgM0eWvNVchkZ8lnxZWKLcJ5lv7rQlcjmup1Nu67i+J2W/TRL6NJ3av67VC9co
NBBI9cty6GyaaNrxOqbgfYTxbXwgVug5M0xtTQLW7gUhabhSMoQ99O2Pr9KzXsG2n9yip9qEmGrP
MM6IrkY6ccwznzaVJSq0KHi5NiHZgvXKBnrNu+6YH9KAS1XAmQCwfaj48Falsu61PAMyFNbbwNzS
iNSwJv1n8VPxo1Nsi6dodvZGToEuIkL5WJ2oAHDao4f1TLxbZW9BNMZJGMDqzo+j+/qHhTdk8qNQ
Vo7xcJ8LOjWnQU+TKmJRhP4WNwQ1TGZFHpR6woA038Lhukvd4cRYAaGflt+KPOrWNIEntTi3Ttaj
8RmV3qfbty+tzomZ2S9kXzyaTrkWETmFRADjAk6Q7HTTNlwtyLpgiO9bS3/rO/tLcwdwZZhurUV2
XaoDxqTc/905sVBMDAfZ32YSH3AWAGhwi3mz8R4uzaunRacZp0IstU+Z6cwAd+2fWo5b6WovOZHE
Kze2VKAqCm/dhs0QcrZQxfRl5SMVF/rKFvlNFXZfpUBCEfczppTQn5r+0c3F0SqcNjC1npqqhH6v
Y1A9ppq2Fks+b+8bG6TgRNGn1Z+4iPcYV9w0SbzVM/s79hpwqoYpIEmqRCkmO3OqbzOHQNFG5od6
IDK11+sNrPDPzGihi5okdNvJJs0YPKcd/LewxDjY3vAnHPv44iYlJGF1KjUDfyfHiFeIHkNlPYQd
Eoow/J1L7ckkSmh0qvhJyz7wTCzt2Qy0SIeNpczbCe+xtdUZf9y+O5h+8lgpJusoAL+7cPmw4/xj
MobXrERXTdoC7lcV/3OibqdMnasUel4YfVJCfBKsGq/catja9fTR14suT+dGrhU+jMC5wnvchG1H
bb4gleOOKV68tiagWT0xCYA3QRPiD98mkSJry1ORE6dU2Q+FpwQTdO19jtRJl1hI++XZZAkXrrfr
qsoLCoXJXdltEpW8JXkjgl9p139sK/8K6xqupVndF7g1dm7B4uI0pC3ZHfZ4x7lUm5D8eFhOaLWN
+ojO6NHUBsjpKH9RWewnhS1hTDZomuqAen05cDbCOZ+FtdaZqeLBFaEFKVWgB908piQlJtl2jtwj
CspPR8iPfJ4vAz5fjNWcM1fIq5Ph1qb1a7+s4GB60c5s0sBVPYRjjbSodL5FvHSDa+28k7a1sbE3
4P5jkEeZB57J1TXM+rAn0wEXfWjgo9djss4/VVv+w+gC3rjgKSuLio6zuDxb+UsvsjUBqndN3L3F
AyPw5RScJyKmIJbo28jhREE/cTvn4Q5E/C10u1uQ20uIUT5dAjq0XBobUoiOuSgeu9h8L0ZH0OjF
lLXoqTwflyfRcWMsk8crVSDSAWUAj+s93dgjodpvdZf+oft9QgXaHbDNJ1N5DtfoXt7s+tTU4Tvl
AXyMmBIlBKg/aQxyGoOwlX6ys41XmHtYRsB66WRRMsiIfEjtVLm1dkuv+ToWYLtz727Jyy7Xle0o
evrR3xYzVjSzyLN92ZzLSmNAwAE2Xqb9oe9dTWghRBJ6+3HW0E0WWFYSkhWNXnQzJIqmEecEZvta
UKc2scWTvZvawrjRciZYEiUCkwiXRs2LdeQZxm6afHlAHpesmokMptGwigdtajGNd7N2d334dxs2
9CnXZZuHaxcJB0b8tcm9qiNs3C0qsgyW9KfxzRMJZtwEWDjuOAXSnw6ViyQdkdOHA45sCPinrtVr
e/6f7WxQqPYiBOnDxJ7W5mXOm3Y3UKE3invY0ABAJt0j+cKffZcvyi7uPrOmDsIY/J0b/rpkdgZT
bnzCI+Ne00J3S3URkXOcv2s9hqqVRWnvKOMnLD0uGirsIgy/rFT0ARCRt8Y2QPgWJs56yf/ksCx5
8iZRS8kWa8fYhcMXun9i3/wztNC3JxbhsA8PODFjkA5i1fnmq59h+m1v60k7y+XtkmUCYznQpxTO
9773gn8etoclyRJzGQxTepp156GoL3UqhlWaq8cyYvqce96hqQWQpnvJTNTkrvfdjDYm/pG8m+z8
Pl1GB75WABuOzVHokQraxuKK8EmBR1V2Qz5GuZaRHJnhd2uKa8VlbR3KQRCoY9O97a0oFphNwOzQ
HRwJDLfGEzWzXBwao2aT2vWlSYe3sViCFsd02IVW8auSuT13OG1EwNu6TadsRT432MliPmBZGz/W
35LJPfvRr9lazGQb8tA8Gs468UqWx/SxUC+hleAu5NGjxZEVrZBYr8YOL4exGgPPT+mdXVutmKnu
0kQ3XjOf1RrvWLpbIJaxIB/KSI6iB31xBnFLj/3k6MVrW3j5RmtEAtEiesNjBAm7Z+5QM+kBRA+W
wYV06BI7BHIISNUHC+y5GUzE6ibfsblMW2eNYEg7y3YEmfIq82gxC9vqnvM5o+QvFFBlODBcwUIF
iTsTd9WN9HAauUtemXtB5jgGiqbhycgxBNQtLF+GqoZWBWBl199ZKvF+KdU+n8CZjdz2D6Y4dEXX
r6aIwVQ7Az65bvbZA/Jxt6m0VQnpoc2r+BClw1JAm+82EpcVaGWE3cnY3OlFwWDFtL+qZfQUfkgQ
lsDINGrX7tSCWUKTbW4ipIE9xch96HBWlhVgZ6+jOxluB/R1ARyVeuOXNi7pE2MPZ0ms6SWIXzL3
inkZJwzOCNmuiXGpoLxbjU3W30sy09ct8UaLIf8RXP4c2TLIe3CbEUcNQwFrUkvVh3SQOH5wR4il
CAPZJ/q5U/q2oKZcTS7K6WQmsVzoF78W1k7ovdziEHmYZequnKzcxCaBLXPEzSGKRHtU4O2ZB8E9
zcYXp4RkqnfPTM34/ssZ6g+IbJi06U1eAavTt+JTmzpErwxbvBhwkZBlcupc5qeyAbSvrVFDFIsf
ZO4Xm7mzuBmr9g2Lnk1pL/VnhTRuHg52xkqaJ9VL6czW3jUr2Myimm5Eu8yEGug0xG/A4XOzhro2
J08c7cZGxJwWmhIIsFuAQC402izHfinypghcowwDLFdKuJyoXus0ILKtxABquSQv+chbZBOXsJU3
diCEWPIU5MkW6Wvn8NmGRufs0ySDwMRlj8znpXH4j6XNW6InAomJHJY1RjKON7zavg2xOCtOWH2O
x6i614FQOKPKVci3somzFrvvtqHd472NetoSNDIwdabKcpn1bByvroI0GvaCxp144YKI1V6UO4bF
Fh4xW384VzHhLWhlP3VHdA+FGW6GdHq1FKrLwR2e2xCtJzSgZlcSRMMS3V3GZGYn7VeQEgSsE33V
ltOvXa+/iZihAhz6JsYo0QRs7tTf+DfzEU3p3aD3GuHTHgqYwSN2o0SYIGv4tCYInUnYSE/CZsmZ
bIfYrXEhofqvz2LqWG7G0jxgVFLNlBU255yoje8xsj9183cY52+sZwi3wCjclndz6+g444Tg0OEn
5lu8WpjOVs9RUDAyxL2mRWQC7qGp4VYxY3ZI8UnjYdPG2rvfCG/TGw2Ba0lWnZn8uZt89kjHE8x0
GHsFukGlQ5+DuJeKlb52h7GPCPDEyNbctg+pFU43Tqgz26D1ESWUHDeqxq2GFzw85MdOy/Vt493h
cUFhqE8vw2js51YHFR6b525gIuKoLjCjsg1G5RsUivnMXx+d47Z7zx1GZNavOSR3Ht0+TTB3xWEY
oRrRDvQjA+jY16jZ9w268UtEHolWEWZNuNNatdp3Uw3vVkSuVx6esx5upei/lQegX6dA8LArnzpA
AfLefHx/Swfww3oeQtrDFPeGDQKdT21Rr8XudBxdoguKNL3XRI17vj1xys11taqgoqyNgZ7PXTzx
27r80S311Q06FYuj9gZrz24x3VZV/gV3g/RK3E+Z99IZm27zwH+UclbFKfCLne9iLHAhG64zLd0X
OoHOTWjdydZPb6qWc9uS64gPeTXVPvRAhuCG9O1N3Cl1W3sbC/bs2hsFaRv95zRVF+6wKVWwtRI1
8rmmKuGB1NspXQS7HX0HoW0Q5Of6O0VkRauQPpq6HwaxBHqNKzvhN4CTPKr6S+mgzNX+gLWrDy3a
M33VsXYSt0PLmG0eyz+uu3izCFqjpoVYN/CtGPq8i/y5vSTLDxv0rYBJe3Pd5OSSKCOQhzpz+G/b
JYImHPcF9Ec4uSZrKcHqnubj4t8M07qWrMNhbTylfZJyHuivLfYSa8M03SCy9p7j2Gsx+69REgtU
bmDaVVuoTRPSyBQKHUS6asZKHuTYPg1uPe/M1Eo2Q5PfjlDGmB0znbOaXO64eAg29voMH+GRWS2T
OEo41lhU+thUgA5vrKbtb4fae8hLPtByzldFbTS3nd/VZHhvPW76Xo0nS8d4A9exSxNOgPzAjF08
fqnewEXcZSyf9saL5cAsrNuPWuLkgqKLUqjY+I17KZiIretZtAFF6yZEOjgwYsUzZwnaUD9pM61D
Z+iIL7zJmn7cYvwNczG89efoHDn0KrRl28ys40BpGXiMoW4M8gcocsYfllzMo1zvzrCae9lnwDBO
9JJPzD8F96UIB+lGm35H8oPT0DJuE9sa1l1ZRFstJxlBGt6va8PRLLqXsRvClcAGOXAnPXDbifXZ
mr/F6O0bi5js9Nd1OEHnIv8jR7S1uttR+2mEGJVTdFRW/dxkkCk6Ti6zfULHcfQbGD5RGG/CpMHF
ozdXri/+LIoTCnHcSVrftILQdE8mzOuc+ctmiJyDD+XnBqHis7HEjEe1xrS94gNwxXebI7ZER1QB
vm7H0MPUJs2ffIc5temSUYQXyI1TTZfBYnpgi/A9voOBwqoShGre9CbU/aE5T32W76BlHKYhvBAX
gvQFLCIzRqg6LseMpum1KO2fZh7PQvQXqlRsi+NjFrIHZ6cGIajdZqLn7F6qM+YoFyeNBeVsW4Cc
WHtpdwdjJAe9GB+1aTbOPVwgEx7wtkr2RUOJ2/nWj5lZ/ap02let6mZwroybAZ+biTJTQnpqvPjY
MUsDc/s0RdedDMJi09ibtlrX+et2rgJfxJwtyX2OM0MQsdZXzQ5bpQOcSW7lmW6i768/coc4sXC0
SJzWfiK7/8xE9tU18czZb+6U5HsRCeGF5K1vnbn9iCxAyDRd5PQpEzSLjCez8qJAYFEGwsDE1uZj
HpphC/GJFfYm7dJnvv8H96upG38dgRcA0wL6t76+0hRtlR39jO340JruT513r97UPjKFCAMz1fDJ
dwnO8nGUkiHtgDAW9g5zVI3UYEdAySbywFv1xSxp+XWmzm5oHTFK+zJC5QWyhCe2TLPKDnk+nVq+
JnbnMIwO5g83kzXtXK6gMqp2BQt36GhvVp/8Ym5WgjzLcVfp0NqQv8fNT+m2r+RMgUaX1UWKrRFy
52RNx13Z3xdiwP24/DIzD276uOm9BEqdLmpyGdCd1kv8jDZBsAuNb9f8YaDpbeLZP49Q0talgTUC
1OtE6nB6/fhmtGdjlSbxua40Uiut4uSgVstKWey6ydY30OZsqgsV9KWzM9QY4TZWSyJY5IPJgXFY
4/LPxE1DUxqh6CTdMUZ47cuOFX431elPXMnFdKo7WKXG/00qp3BAcShvacKWDLRJvRhz7B9BNoKx
JXvcsxNjM7rlU1w3d1ZPEAQ21fwZyVoVcF090HL03vbZyWiFJOPyIJl0gqus7ISn3j30b0z/xpqJ
1cgQYyTcCebUTnZavVH1pZt141gWw1aVWrSWGUVZ3e6r0qBuBRNOyoRvbyw3Xjyfk4IFKIxludHr
7ibyCG6PdGIXYBwZvtZu/FxDrjy85WOzaYaWEqCL7jSDol+V1XfEQE+mhFH6kZastcn8dDp5EXq3
L/x82nQG9W7eZQ54kIVYKMeRJVR3XWR91eIYWaya5AS6jMN+fTgOlbCRuQ/+Dxkpn4BfQnovTFB2
IzFwaFqOFk1pHFFGjJF5QbByiZV+SVQP28M41FFebA3gAadw7kbTX6g8lKO1JEhxgutaN+ZrOyZP
MCwpR/GhsrsBoUbp3Jaz9Rha6YNgTdl6br/Lmnnn18ZNyJ0csWjQVwzIiKbcpCloJImdadKsTDla
a2iUPPIiip0aXkxbgJqj5U6qeDcNxtbtOqoSwEafzIJVreUnMTbfYTp8Zy2zinReGfIhl33PRYPk
L6zezNj5Tkb7px8q/PrNtaXn9Q7ze+ZlE8YKkq7dib+AZBnY12UDeKZdrGp+im33JXXHvW5aBxlT
qmqdecJ+B7mHgKPTc0O0W69fnX4NoW2kXnPDwBpi8MXWltxhdfXVlNgGZl/CEuSwZQdA3XvHBYnL
u+p1Dv11M81iF3fGs08Oq5T+e9wvjPgkPmkKIgVEO1IgivFkF+SeViYAd+E967i49WF1wfBogHk1
PMoBLKaLEMNWrnNGOEagXVg/FAgZVv48ncreXyezTYoSuzAxOVn4pDBm9ba21zxYdvHZtGSVabqL
1z6ENH148gXwsuUjK7C9R9UZFGz2miWXCTQeCdBwxXNGQCdyE+zFbKv5LPV+rcFSlaSGjol5cQyX
zFB8A1Mw974O98stj7nA61xm9krEJdp0pD6htO+l1d7azegFzBppuwmtW2nSust7p92UcHqUB/Nx
7I5mzzQ4YpzSaH9wciDqEWx1pRocJOGlmi5frWJenucGfal7AIJnbUyMmvvavOuN/qXQgcBwRVoU
6TsNYXfrOxQlFIoKtcoyBsRPKsF2Qo8mwAGq37D9kJ6x7Rtx6l0XP5SaZMiMNRtDC7cC0Oy7s6pF
dzaqpD8DQMyM9ZS2hz6iVq1Wj4eiFfVDKrTsgbZ6+f26oWrRP+JTxG3TCfGCDOPICBpbb3f/eZod
tXHYEGsoL9dN0AGYQ9ji/d+DpCpKWce9cWPPbf0ADiMfoIs91jrmHddNFvGut9LX9393WPbKCTDd
8tfG638PBJCOSl+Z2uG6H2Tr8X6UxNcvR73+QFuyjxFUMrbmL7tua522C2DY2di4/HdbnniBganP
5boH3l0TbJcUQNvO1EWMw39+0Nvde6JUN/+zXVAbYKWjGGj9d39DOrhYiBNzUvP238050Wq3EQyj
60Gv2/NqInoqtu/oRba1KcO7lEzPJxlCnKpq1d1cHzp+lS0ZcPMmGdP+yW+i/GhKsMQyUj13js67
JwMhyJHfdEHpjmels/heXzo1fhtEkPUO14dp7qc7hA1i/ffAUahOZBUCmi1v2+S4zmXG312vb+X5
9StTF3G+vpNKiGycQy8CkGB31ctiTzutBdeHCcrTs/LN50Jq/B26frGk0T5ej2PwSqCMRp6uB7JL
SH2y9MPt9dkutYMJTi+qmry6v/6wc9lss4ZLC6usOA56p8LrQhVtcH0aRnN1zxsm+4YMZlbxZZ8i
mWNYVwy1/j1O1k4j/UC5A6Qwt11nJRcg9nhbqTG/YwS/MAfq+h6LOnddRcnwkGGpuW5xVXicGukE
IeqbJ2qvJoiUk790oG9cd7Z6jWf87Nzcdt/K0S5XudZXH6KpfwiVRS7ZlK/ekBZ/xrpENpha3+UM
kT33qt9upKIomKkw4aiCQa9ZOGb9LhypaFbNCbQKSm6BC41wUugHRBNT7gzsPVe7mFnID4OIo9XN
8jtv3HsXhv9XotJ3r4ybT52egOqt9d9NZrerLM2nbVJHRKP4hrwnTB5fzdxlCVoCl6/boqxGUjlr
FD+DlPfXJ4zIcFkkwnpzfXh9okkAh9Io1yh3ONTf/epo3DhQzNbXh91ygMo1vc0wejjq/fMeZD1X
0KeZo9lKVnEwN66+1SwDF+Jln+vxfWaCu1Haw98/9fpE2Yb9rmyZaV13uR5/1HR4/kPMvL+S8NlQ
pO/nISMukhHohbSgYt9LOyUStI7PXGbaptPG9BETgyRoDLv7KHLt1rRrFTEjvp+9MP6Vhf0Jwdt/
VY7pEYHcIZtVbg6q4sujVlbW0TWVt6V5Hbj+C5O5uDW8qXB4syusXGJ7g3qAL2jO5vvSrZ330TGr
IIrU/OAbSbX1nQK7naIdbmD3eztSm8MLsabt2pKZ/gKjMMUwKb6TevZQzqZ5a9UFRguWoxhNMAvs
s1jecuIwKIqq7DajddpZeC2cs0zku17ikpKXDLiKTE3nzLa6nVXCKigFw/9eGMXZ6Cdzh7NNdDZ8
09lxobinLEMIULHgcpXdlJBOdjXS/r1lp/E91QglneE6f6L8Bl8J57ujD1+1XTQ9XHdN7FkDlfnv
ruPQ/s+uFjLnB52M793Q2ay+ffYIeyo9kX22UyHeprgtA2dctwF47gZZq3ijiAtd143O1C9U94XZ
kqychvPGTGZ1f/1BvKwbWNhJbK8PjWU/Y0CJG1m1vatZ2gjuTsGycfWJDmYix7+vi1NAZc8MmxuG
4N8zaX4YVYH0w/W/62of2xt0SnSD3r4iRQWOpUIMjC7h3sJVeA1pZ9xct6nKC++p7uHo47jJTIj9
rttcZa3VhD3T9ZGKw+IWi7L99dH1QOjT/H1Keh50Zo5x/WELOyS4mWvo323wORtGuY556P/Zj/nH
2sTa7nLdVPteiaVbs68aItTHPO/WuqlgVwCgdFstFXx3xEHGG9SI6DG1OQPLMtuLy20BIsCyEWwy
C/4+bmWDAR847t89rw8xzgdqWn78e4jrE5UddReHkTqe0x42MKq9GOGk76/Afanl/BGcmP/Pxsh2
9L1mAPFfX3jd8frj+gQ6VMbBy4vnuYY+nvnOIVoaUBk31u0A/nOJCgmtBdfAD1DDliGPXd2ZNUYV
9owep+oZOFpu+VOalX+fRAhvfAmeft1euP4jdh/6o7+Uu1Iii9Hinv3L6ljVuELZE2nT4VTKzXV7
H9MRqb5+ZYrjYk40Eq+aMrosbCJnjVhpx9blbFpdf+0mkkvLccDK3NaO101NmvHs9fHfX69b/31+
8BGu5YX2+z/brw//Z5ttesahkNlGeWCo5F5Nx9ic/vND19v7pOd/nQV88SJ27TcjRXyg11n9wdDu
2xa186m55UtnGN1BOJbYeUYab/zCwvUDD/gXURmMz1B4lKbHehoZ+DI1efJK4iWhxiyYsDK0TWtN
Rw+XrXBKrTWscNa/crydpCx+phpTz7413yK71WGQVh4du9Ju1OveNAZsRXVG9ytdWdE+LEpa6w5p
l2cWn7VvvJNPrj1gmF0dSxObwcSdISSM/VYWdf466AzRJi03thoSrg8nDDhAselfhyaqbwzZ5Fsd
gdih6qPixZumA2Bk+Wkoq0L1FIbHIh7Sh1BEv9e3m02Pb1CO1cWtiuE2jJgyjMsLlr8DBiUzrRRu
YOlEYoed5FeKJen5+sMqx/4sRQ+91vawONDo0iUEybNlJmJcXfdBy7n8Ck0bDZw4/ufhP4e47l7U
9WtR5NX+30PnFrRgoQ3dppdIA8ZxPuDb4t9eH5UZAjR3wPb++jBtYLFATz0or711GQh2hxYEBHaY
ngSV1JrXaWCumpZCvrszc+tkzNvPKi9eoXmoP0Q0n3vq0Z92cJBklREJ9tW8qjxkAiuNRn6Bo/0I
fUsxwpDxIrHI7Qt04h065cVcrnIlDnOmUa8SoqV314f/PpHlWkEOMjzLAbj7krxoAzHiFobUJ8+J
pb9tayi+anTaQ2z1N9dH1x/XXexlv+tDuaiLhIrAyzr3Phl17VB66LoKVOp06QMmCibiq3WyPH3d
p9FCPchzMNHGttmH2+ofWnrt5u9LTCMPGjOyL3935nu6NUiWsBvbvUcwxEH+eY+/r1dh0XBm8R4t
lILjWHdqG3TwsB+irCgfwqXlSPQGrs4/27y279YZEBjUHSzhUK6Yd43ueSdpps0JLcsrPbH9pP8f
c+e1IzeyrelXafT1sA9d0AxOb2DS2/JG0g1RJZXovefTz8cotVJS9z7jbgYQKIZjsrJYwYi1fgOt
Cr0x66aobSRlI/DkNg/iSTYKVO1X4ECKnVqAE2w6o9hmNnjXpDH8x9DL7XXRIY6gRwM8KuidmOd0
UN2G1HqYElA2bu4rbxvya95b1rEkNapGPKRcaw1ANj4NwghWRZRAIAIpcE80cz1wrRtDGOJ+qjwC
p7bODhOSHXtzRN0Ns4kWstU2yHSOje2dSM8jMBqGyVVRW9WVDWKNFHoVvpZ2eqiySDxVRmHDqfCR
A5nS8LlQCCDMHeyfR5JLrQmqO8EreJH3kRYz1rIYa/2G3BIRd7tMHvoEhhICnuFt5HnoRmlNTook
sbf9aOnHiHcEcJi0JaMd5Sfmt2Y7pqp9ZfL9rO04Nm7zBPu7UFXsh2GWLEKPd1GWprOtW28aF+ns
wdDao3Ym1ZkQuER1a67KQPCfi/nw3q+pzBxvC+XbCNnSjCMOyb3pYUEIuZ0c9xpEYntnGW1wX1ho
VoQIva1lUR7oYNpWe8fKfmYBITx06SDr6KCZhAOJgPR7z21NnGk7/2hlSXXugz5dx2nSPOlh9Fn+
qjXjayj64EvEs0owfcToYh7jIFV0NOcxiU1MoYrM+mky5vRB772Z2fuYzE20he6k38aUFriUOMmO
UKrco9aM7pGUJ/mtXichUUaZv4l5N1S4YdOUyaZfT1kEGyulDTfJUKYtJgUmPD5cdRc1Pz0qz/io
jz4iDAuhOhyzueJyaJIQA2BQrw8TRNp1O+C4XoeDccozPV6HIlKeIclf9zyFX0TY3Zh1bzzDW8hI
i9d/6+ql7bVcuprBcFO44beuv1zVnFQ81vMyJoz4oleZ8ah6VfHgdz8Uwu5F6yz9vUVzf2j5dUzh
Fv22rjxAKFPZ4SxeqwPvWBj/JERVcy1PYw1BgHA+FG6EwqRzraLbdazieb8mTzM0aBU8VX+ulWWU
4avDZBCydkflkAn/CGXE3Cakig9k5ZWDrIf4TvBUVmrp4KCLPPcm6edmC9mrtbRW7GSHWtbKU3ko
HUGuzG6jRYFyxrf+smXU/E+tWwXHkXn+xudPY5cMBOa0tMxuvEzLbuQZq9CnhmTq4VI/eL62cwwS
93Loz31Bm37r26Ddu0DjoEV22PHP8iAQ+uQ5Ss21XaZolzQt3G95eulTj6Q7fu0jmy1VINbSYSwT
AjP0HxTE349Z1qjEp+dTXQHxJc/kofZ5dwFPChaXuk53xvJ8KcfWFG+iFB0zORiKI0pNv1yHcCVJ
mrq2mK4ccmQ/XIOFk73MxkEFX1PA1UKur3PDG4QMshtfDbKbMhltOOKesXJHPf2xYdd0CPhdagvD
sFdkWo2VHCgPSCtnN/WumnvKiroHH2ax5NjC00hxmnmeSDeeMUMoF7IIlSnf1gZKS7Kom1BGFbia
J1kMrXDFC1J/KFxdv4lT80FW9yHarY2Jh1w0ZuNzrZHqZQth72WrItRrnDSnW4yyzfs6m94v7SZm
e+yjtkBPiUFkPMY1ukLsR+fb0hLUBHOhGFc9vkrPuoczyd/v1pzvlmVYsCGTNDxf7lZeMuZu0xqB
5hKW/lYqoae8LjZN7oOLnsXS39XRZz31S7GsA5hoLhAa2SobpiFhZpflRM0+JlqS7WRpTMsjUyUU
n0RbuxFrXWiBYXiDttuwqolnr4faHoEyBenSQ6jgKmcphHWSJ0g/VMhnyd7vA20jADtdOrOvR3gj
lDq8AW/ms7Xob2P8L04IyB9bZXCeVZ2PH90B1pHr3pRd/FjP1ZkLz6aKSac3bew8D40RLQnEhyfZ
2lgRnhhj/ORroKcbE4udoVec5wrS2CaromEjR+l6TziyjaIrV0ncpyk6yY90lE49ofRKBnD+KC+K
SORWmbKVxTEeP074zqJhVRcPte+t5Ue6DbkxbcL5uu0S/cmENRaHzrlJDDIeqgq5GCOrM07Z9rkv
BbmXSLM8cKHm/TgmJnJD35sHBQzDZcg0TSOTKBL7glerIWCdBN29H7TdPUZLhA4TwKGeTxHJGwxk
+vHl0kNrvcc+MpKz7I/rSb01OoiWsljNF5yzuPO15Ji+SsUSTRF36xpi27RjdT1k8O1ZAAC1rxT+
WlVEMlvD8r8Et23Q5V/wcErBCfqz14AJ23ZqHIj+ffQorPrVNZTsS+zpwF+s8oOhi3LdoEx4Ihpp
nYtJK/FAcu1PkVKuZNfSIc+n96pzNyV4w41qyJtEVP3dVLjdQn6eBUkx6azyxSuAKirlwGJMicWx
hlS5zkPLeQY4cJZdm0j/2DkqHETd0rgpIjryZ8i9vlza7KP++hli9lDvP0OesqaSP0MFa+gxzMpX
4Lvdxitjc5Oo8bQDHJCudIQ9HmWxq+JspQeq/mg29bfWyfWNH4pqrJc7kkbpBrYzeRJDiZ5UfNJX
6qhWV4Dh+32pxfUO2WR0RJUwWdno5n0Yx+4ZCLT51amPdaJMb03JNIEIeQShnNGT61VXNfHMvEVw
oTeylz4tgy16WSnyd0lfnIjMYRk1n/1SbBF5xmbYbJbsA+hdlv0IOwIbaK9JratEM9beoIQn0kbO
MiHuupb1paODBYLonJ0Mka/zpscywm8ZYbghxi/u4LxfoN8btomrljbb69m2ejJNsKBzqYx8UDx5
Nb43dlWgrauqQ5FgbpBdZKvb6fmRBAIq+hEJKpTANknli7NJfPNszQdZDJLeOk6YS8qSrJc9tJT8
EUkfG2XqLIL6Po/tczyOApFuAlxvllKAHabrY4HQ/33oA5isNXAWUgjdnupHy3Xie9LpwXt9kdjL
VtPrT6htwDbvvqA2zjsM+MutX5jezkc6aOsESXYf9yQ5GkXtvhi9ukQAun1RUW1aIeOoXSGdigNa
m4SboVTqp0rVHv0q7pHUwShrzNxnEeGhEml2fGqLsscDxBhR7R/9G/YYkLEz/xZaeX8y9Ma6FfPB
1MEtivx2jEJrVhRrz0Awj/D/wFpWZlzt9YllxaV/W9fhRm3Yssk6OawLQOGPYZtuZVE2qGH1hmy9
OFy62SCp7DpPryFvWrdJ6dXXTqcsLx1QlmFpFo2fL5epDbvcNhOkPjlINrRtOKziJPCgXHAhWac1
2YDZdZjuZbHLPWuThQVoCBVvHNcXzw5bumPvAgKQxXocgzVKNepOFu04f2xId91ApvLuYahv6qYV
z8XoQ2Bz77QhMs+kLpDg99WvwLDUbVQVbGlknTyEYVaf4FxBW6avOuXGxpuqYt902UewwFDPXU9f
aaoT3fVjJm5M/bUltgBxBruKPTJmUF7nxrzK4zvVDNWVSnZoLeveG7ziozHq2lGWkFIUN272KrvL
mlBo6p5F64/XiZJcBRXRKOvK7jqIpE390YdD9X4NNhfAtcvpI+QXZ1m5ZKYjUv/aPAGF6L3eX0qe
916Sc9WAysWlrfup9H2cnOS+95TjyDn193pPrnqeAL/3fP+8uW0W3PmHce7gg370+73fj/EZZmN8
FrF316Zjt0OOJT5f6uXZe105kDDrQTbQ/VKdVcz0C1mup+5z4gPMx5/h7KUiP8szeajLEU0VPWkx
EPurwdPUcPihbNrhLlf99BD1+FC+X+Zyha5WxrUWzdp98/XlQV6LRUG3+P23//jXf34e/rv/lt/k
yejn2W+wFW9y9LTqP3+3tN9/K96r91/+/N0G3eharunohqpCIhWaRfvnl7sw8+mt/bdMbQIvGgr3
sxrpwvo0eAN8hXnr1a2qslEfBbjuxxECGudys0ZczB2udSuGKQ704qM3L5mDeRmdzgtqaGYPLqG/
QyzX2pnedbxggNfKLvLgpKWzzCrwvuVCCXuXhQomAcnGj2LzqpqE8X5IJ+3KZGo9kBvmu0YtybwC
lV9sFc1vF5d+soGcGwaaeYhkchESFBXZrsyc/iyydDjLM+P72dwD5ZSMZRy404CtydnTtX0Ttvlt
EQKl9czxh5KbqXsRuOPmv/7mhfvrN2+bhmWZjisMx9YNx/n5mw/FCI7PD+0vFTauZ0tP86u+VZMr
3C3mc9jbNfmNuaZcixFnMmAbA9Ih8+FbdVS5yAaWtXdWSG6uUlMVCN4M9a0b2hUSCtQNniWAk6pd
AKvvr3LRVp/LpGpxnwmeSuD61yHZ8CdVf0ripn00IE3dxWC5Za3TNtFZ86AYymKikVQZDAXx/HmM
gHuw9pO6grzfiiewFslysrPkKFuzPP7h+kPxw/UVQ933bQXR0tNwPfW8BrGOujsTff6vv2jX+NsX
bWkqz7ltOhqUL9P8+Ytuncxhwepnb0REevRi+P7kN+ynLl+qQMoCYh9qefI7vjT3ObKodZYd3vsF
dQtTGB3RQ2BO1YmwDnzYmAcutcYW08y5snNm/LA89TxzPrX1b70KYb11Jeuu0i/cPZpVxrpzmuml
aRZjTTx8wiBmo6Z6u29T03kQnnYj21N2OUTM9QImp2ddVcgbL+vOmV68On4YiDE/MAf8csEE+MGd
6hoADZdDgm7pJIabzraDU9sXZ1lCJHC8+Vbf3eDzjAJfV2TeojNQfgTmYqw889KFoY2ZvQ/VFbNa
TaxPdnkEyiNAOgQJ+3C4U73yYRw0DYO3jliS08w/i698sO312Ar1o4r6/w6wkPVetMbwKoPDem84
mASFuUgxTGX0P111Hl4ZaCHIR+M/fpr+ajkdfs6LsQr9oPml+K/tW371kr7V/zmP+t7r5zH/eshT
/v2XXc7h5yqvQRL82uun6/Lp3+5u9dK8/FRYZ03YjLftWzXevdVt0vw1jc89/3cbf3uTV3kYi7c/
f39BP4swK+as4efm929N87SvqSp/JN/fE/MHfGudv4o/f/8fycvrS/ry9yFvL3Xz5+8wLP9wXAft
HtdBYVpzbPH7b/3be5Pzhwl6yrA1h80NR6a1DPmz4M/fDfGHit2f7TqqYVq4ytq//1bD1Jmb1D90
Hf1bV1gg3lXD1X7/66f/9hJ7/7X980tN+/mlJkwu42DcpenA7XT1b1NrpBW6WRumsoP/5W50nM+W
GBsivNHnu8LfaGmR7ZAAUzEvniGQSBwsp86L35+unx6uH9+t/3gbtmvYxDEM1dH1X2b4CaXMsZs6
dHoKBOnHRHeOLJFf7RolS7SG/TLSYTEWyppIgr1sUGNeBfpg/C/mP41fxg+vePltuJpmGKZuuLZl
inl+/OEV75haVLud4e3UyixWHop4s/Covle8pYGtDj7VH2LLu7FC9wMzByLOebMstBQ6dkbsoTY6
CDhsSNc/PFH/sPLQTHNeW1zWHvON2QYQE6FqzMyGrc6/xh9uDNi8KNFh8Has70k1qW2+NaPyWssD
54Qdu7sYBnNYyehpNelE25kfVkOko4pa1i0xvs7K18Iyra2HmV1X5O5JG5LqZNvbGMT8CUWraSdc
bBFz3TyN3w9JYYPcFD3etqMzrrM+FyxqguGa/N14CJXx2SMVehw8cNpGqORnfwQlZeXqm1I61sG8
Ff5diQfP0h367TgrzChTr+xx5/jqes4A0wxmL4COdd3UO/IpZ09L6rWlGsGSbXtzVtP6Szdgxjj1
xZIfOzur0XTvgC3YKONnz28g6Ub5ZmjWNgnyrm+2jp3kq3jEBjLeaw7hhq5bNlZqbEqlvLKjL5hV
ohHYByhGJMRQkGleGEQ1ye/2D9C00H5uW2tdu0cSLstIZyOdqKa10dyoXQgbGorTn/IwjvZVQOiy
QxY3Hh1zA1wM8Y69ExB2jritOP06lioOAwWOl0bgvjXzLyQLgL6Fz6mwxu3QtOlq8ju4JIhNxwjR
L/vaPLhAfVZh42xR+PW25Ri+kYPwF0Rn1gC5v9rZdINf0U2JjnVkevpi6Mrb6D5LyldozxUvPEwZ
ohwMLNPJNeCyBVrfPb2gBvhiXAoDypcN1BXh2C1KAYCQW/JMClJKRoXyu1ft7CyGLuOKe41F2VbX
oj2+RNHsTdkvCtjqIu0fHR1pKtwb2rUyELMphvKVlQVeCDfaZH/y7UnZFAImsBJ4zyBPE8SA0L5m
IXPbDM2VHSdvmjmaiyYlWVClk70kxgsFuO+CVWZ/1ApiXshXwScMryP11e8KA6sWGHkAQYM05g9g
UJGi6t8G+KaCKBMkMhcJM1Kbi6hIgMQ6LbzqbDi3owZS2m+NGzPNEFqpEBlxRqBcFfJjBMo/j75G
gI683TIf+6+JpePkC3BnkbQYGyP0562gEmK1jSTHBhNYexWZhThnXkWqsfdWYQlto9DAu7iJgZq0
IVaBZeKBJThAtpsVyedT7EZ+PKRNIFZlhG+fbFBE+TqGybRGM7Xh2wyuLb8WG2AEuMTOVZ3PPmkh
y/LQtNkjaCnoIN+7yLN47ixHXBpk3aUozyoxTNtIETspkszWI5ywcDWfoeVY7wLfUtxatkrRb3NM
nlGt1Sbwaih/96GZI5wxK4HLjhqMGzjUtvWuvyz7wJsLJtCQdOeRAYDNV1otUdgAZDEPfK98P8pe
oRsTi+5BdcviL5Lbk9U6BpIE89Af7mRU1WDnjdq6qVWo86WGPcr8kZd7c0BIQlqWtyBrR3nz8vJw
f7kxeVrK22UKQacP/oRpJciXRO5bC3Ie0DGPp+Jrr30MR0wn47P1RcNmDx23JvCdDUpNNyg9bPte
RXkLNbNqqEDiDt1DaNZfyPZ1QFOeLEs/ZamFfHXW3eID+GQaLYDL/oB8JtqyAt0yr8DWly1aujMm
LIv5u1D3ChM76jS+Qyiy2nmqf2cqlr4WIUKdnR3dQdFcRJZx7cWquxvL5lb3HVjVgGZgE6/tNjAW
Vl2Zq2AWIxJ+AXnEwcEtG71Tln0isHEeCgc6XARThfkbGp5bvDWdjVmXVe0yAxqQp1dQmkSEjJOK
cVimhtu8K66UwQsOU5DszW6cHnQj33pK/ZkcA3ZtRL2qrB+W7O1jpufyNiPwjE0YWr9FYLZg1OCk
w08UK9UelUU4Fv5qnAitssP0mjBiOlBrSKzYwQESQZBqQMAqHJ21HaY60+90DePoreTv92PZXltB
m69CxZg2zZfY9q0TCe4CnE0WEfsd2nXbzC8tWPytZWI86sDsrVuAPFBx1WaTorFLDCFEWS8fHkdL
43WW6dWmY4EH9+9YD0Cg7cnfkW/2Vjrsj03Yfqn69M2cptdOrR6FUmV3SmeXO11xd27Mq84nEXWN
zi06HX49G0VF+dH8ynrPXXiIm+ZIRCxwjE0AhHQv9UBCxK5abWnYYb6GTwZ1v9KPQUyUwVUPwDCZ
ABAE6Bo/X3QQhZQJ/YoUsu8CM90OFYgVHniOCpVa1wDVF0XwNcy7Q1pqR1GVXzSn6Deola+L8hqm
3ocQmt1Kt1Fdssv2gHDIGsVGAwXLl6wL9aPmCBgZSTnsAFzcay0Elc4E4ayFkKo061VPyzc863X4
hmW5JnYOcwpXl1VeHDVrOCeOOS2Rl7iaFIIWk4B1pCuIYhGVWKJGtnBVngC9NDa1bey1SOxGoZ/i
ZETRNt+paAeteLCvLT0YN6rPetO0/GKn5xtNRxe07Ya1PwZIMDbYr+SsZvbd8DbhRrCIPX/agMrc
QO39FObqhEJSMi784DYJ08/8ie87wplhbKdruxCoG6Ur5EcevSaLWM1VDxYUlO7OwejbGSCPe2Sa
lUp/qbpiZwSAu5SCzE/oBB+MsFhaqoOSSDYB4C6uowm1gbJDKFjnBTV4y9gleNNhMXQKK/9GDcC9
iemus4y7MQWf5hnO0nawzCGqtFE6317q1g0rv32MMSJWCPlOCQPMxv3hrtLITFgzG0iZjK8EvXm2
SNjkkDYzO3XXXYF+TKp+GkqYhoFbfDYzxP0QLGkWEshdhrzF4vAe7DvWAR0wCHDL9tkyiushQkWE
108A19pdEy5SFsMeEZeDnjo3jl3e1BZCcYOC1c8Yfxy8/qya9lMVMzW5Kc+hcsD9DpWyfrwZQp8v
enRuvapeC617AL/r83hA14UPgKqGgtyoB4PDCwLICz7oUBuBswg7MHKb+q6wu2fEqcTSQZUnMhDk
6IIEMmW5aTJUYdE+PlmoKNiwVawuRBRtPFnNgA6jop6yBGLa1LXHarrTp0BfOzoIat8rPhUGsrDg
jJ8iqDygYYwHezo64azw5AVnFRb9GFlvzqC+jMMyVrxHJbAOsYlzJEvaAD8UPCwrJOTHk+k6X7I+
fc4LA42/cOceR1xMSV/bCDChl3JlI6GtLkif4/9dWsY6zEZ2U3OLrHtv1hKLtZRFcjkvHkpeMiAA
9A+yl1ek1bposXoeef1fwTptt7rKY9PoBJx9DwokvnTZ1YSG+0kfcOAK0vEKAum60ZV0neB1gnaV
O6v4IJUeVgV/jTrsbrt0EfoiFYB0ZrX0HPWrvevycjwZiPitgzAD8YPOIJivs9HoJD81Vno5uuEb
m2hkWCT60pp4pXlwAc6a8hDaNj/hfCem2kxrHJpTZlWbr69T47WLxB5md2QEWoFCQ/jVb6bsejBy
Dih1YoXQveBV3CEO4eLQmOPdFTuDN6Oc0GTn9z3xf04uutHxInML/U13e0JyyvBJKYxVghANWyTv
FDWDs09J8tYhEgNZBgVEIE+rT+2Vk8bhGuGkr4piXcdI3B6mxr/udcPgpdcYVxpyDLaXJOdXFQoD
Q/K9mlt7Pe/aQy+qs4ncDmKd6q1IdHVPUic9FWO6ChylZqyNFM/8SyzSFE8VUiSIqKHlNdbauHZK
dDwL0e3Hyl5jvJMvFCinrVm6+6Ys0FlDdfgKBEefefEVOu3lThvL1zD3D4aJ3qUb9fHBHaY7r8Xs
FI41+Wq7JKwWfw0s7tFF/r/u+JiUJyueBOFNEZ+xc5+X4OK5zJj3gfXsNL1c4U340RH8VhAML9j7
wVnSK0R/Y3XHe2k8BA42c7HmgQ2uqiX+dh6hqlLw7od1p2EokdZ5eXTHYJ81Tn+VzAdX799Ad5qb
VOVBt/B+dcd0IXZwptgMNaxcTDselyohSiSlwlfXH/od2lDxya7yVZqoIHT1Cb+P4Ua4r+AheCz6
gzx085mSA3Uju81p3WqTtpRNht86vKTY0QXloUCc4SDPosDKk8WlLCtN6aohTxGKp52N/Lf+/1hZ
m+4qNpBkzdq8XzYB37Y1W3LIsxBw5L8vyi4oR3zrfBkrh12Kv1zKMVHfGjAsZ03GB8kLMH8LfC/2
3uwLpEhLIOkQ9P3wb+ucbEZO/NO4EgZPaOUx0cmpeO8hu9mka+HRfr90Wqb1QRbfr3X5qFA6yMgm
MzimXmfuSwRjVRv6yjz8h3bfnPX6ZG0svXnkqTzI67UtKs3OqCPpVzVkXOfPjEtA/Gt5mnT1PvH1
R5yrWBV40TVOCQkLTwOlNwH5Ofe1a/Tq3UUTj0gGssXbRz5EuSzGWQIMqrcqiRICIyW/EkGoHpDw
rCae6pbkEhLwAK7NHO3d1gZMAtVlU8LfPoMsrjZKUIO4nIudryXnUEEEWgnEgAN0b5602niKVGFu
J5xZFonwdLQhEVFaIXGzC7NK2zuOY5xs0smTWt1jVtUHZrRrQXqfoiBMTkVQzT6UvMO0wFpOfd3t
nUq9jmyXcPYkxuo0cnsYVOjBZkSOs5nyE3ZPj2zEp1OXKdNJnjmVziIhd3nTzg3afMgMVFtZPICy
Dr918ydtOhnWCDNN01CjNaCgcyeT+BimVnaOkGFeTCN7ghrnwkVheCsC69pabeBwG5Z+6BLPPzXz
QSN2UUe+2EdlqS0C1DpX6FIqyllnp3LwEW096pBwebHxHXFBtvO8XqZ8ODGbwqz104dSFzbzMj0q
X+lPsdKjs4SrDuAkrKIU9OvYpidEGIbwydarAo19yKzAaOF0m9nnwEUYwWtxr3XrcucEgNYnVRzB
ou+8kg3elKDCmrtRurWG8MUDOL9povBD5VrhFjsT9aQmDsbi85k8GP0I50Ko01JPiN5HCLsS+1EM
fgXdFCOgK3sVo5uBPErRqicddSzTzDoKQ0P6zrFXo2Z/dtnOn1CVgJaEqq8yl9r5SWF/QZzStDre
VH/VBTahFQC9ddffFYAcFtGUmif5YMkzp+v9TSQQBwW2MLJwbEg7tNZOpJNxcvvG2MZR9Dy5aOGs
8M+IhXay5ybZbvWFcXJAWAUJiz6dHyXssYJT82kPfexQjDn6ySrC77ZA82fgj+Skq6lykmeJD7oP
UxNUb9MCZv3JbtCZDVsBzMcQSrZOkvIZjclDZSGRgek8cLO4i0+WnsQnw25IMWxdc9A2shbccbWy
jJQIT+5EJ/t7T9ldHmznGFntA4HOeNOOcXMwutRdmSNvYsD66imYoS7O/B0280MvD1ob5tiXaAXv
1oKNoIiOU9B/Oyih36HeNJffT5GlGOddO9qwyvQkG9p5SB617U8dZZO8mmyXRSgK8HtiQ3v/mEvD
5VNl3aXoNqWxAkYOfPjnG5P9CqNOD2P7bEROk0P3CuMfbh3CI1sA093Iru/3d/nEy+2V8s6TjsiZ
Ry5gKVt6Hi6UvNXtpZ88++X2finKLr/cxuUr6JrwM3Ku5wrPsa1vJirvXQQ4RBHfx/gnOH1AxrTC
usMki3KTE3DeGYXxATND3GgrPVv6RH6AjZnhEs80cXaRP+qxnr7ysE8z1OGzWinFcgLnuwDZ364y
kWiHPNH1E8FHsLqI7LKqD8ZmwvbsubbVbULMYq1X8Wedde7asVyXSYqdrgnrDFsDDLV84rGFaqjz
3hK3t2wb5okNCRXz874fpoMZ6sgzNQVPsK5tzZb0ezaqAJOSDwH7mi3RDbajBlaiFPU9N4G+U81y
ULiRs1E0wI6jf5687FOqjs5zF7wUTbApqkFDLHaRVl21U6ruNkPnb9GQEMe9ijD35HTVOs7ij4HC
axlPO9jLJYGkvjU+o2zwOW4Tcz9HOtAkQ2C3GSKgj93H2nNuUqFaG8UE6odGTqQ9s08Tx2RM1nh5
ijXzOcLCuUZI1UHmrnRQf20D994Tqr7Mo5GZKHVIAAxoTKO7w7ofkRzcWiavZuvkmq+wNyCWq/0+
40/wTs9jQQQdGGgDtmnrqugQFPDlhoqqDNgY0eBhqZkgk6cW+ppeq699WX9qVKFtUDBbIVxmQN39
MEXCv0/reIt6l7XhITn3PdZ8uRnddIDhNnY1XMMCuepGAjr8KZuHZDcNZswWDKm6xqpuVbdZVzF2
MW2nZDuIo/1RTJiLhNfIK9VbyAOH3DWt0+CM0wppa1i66AReNZ8iz3JOfTcWD40bHhrCl/u8i0xM
NLx6SfBLbAJIQ0utyK1rs2W7lKdmtjDradN1hbjTIh+cKf5jXW6de6XXzh7eaVGRGgdUn/Cj8gLn
WIb9m47ixZYDaegxGXdD07drYmcxskXTtPVSXcHKFkFY5GyUPQsS5DAw14vZEq/VVG2WEYLem8Ds
kA8dJ+W2GIOrFvbe3spSohytNUviFvouH6OvGHbH16qZY6bBE0WkDenasN+St243roKQN9B7sW6T
/pVdH6Qna1rHjtD36FfsY81q/i+Svv8v+dyf0sT/Lnv8/2XS11R/SNH9U9K3jn/J+c4jvuV8Nd39
w4VHTs7XBkRhzYnd95yvZut/mKaqqa4udFcHT/Q95WtrfxjmjLkAewGhSROkAL+lfAVNQgV6ZICZ
N0nUmv8nKV+yhT8lE+f70XRNgB7QED1VHeMXIJNDDhFKkmq+oX34tRpGpM4nEV51bZKs3EqbXsLI
WsRYqn4pM1SgrEAzbquojvaabXegV/PlEPTDrR+AZ2kRs1q7QuT3YETr2zacpfgTWDvzwUd9fNkm
qdgGPuwfvyzMcyucG9vWcHtoOhcUbKzicCo7K9hitybLpQmRzaVTgOIEJ8wczO4F8dHz5WDPYC8H
NTssS0LFXdZ9ma4uzfJM9pFnXWcrJ4Ifl+pM954qO203+Hb2gD5L7QNUpCtRVu0bcnDHUWvbj2M1
ZCscuQDb+nFyiJFjmmP+4b2pdhMmO3q3hg1KMFTNq3Oqe+XZbLxi5+Xe46VK1svDpa5EIrYuhUue
hkFKaNWnvr1VjBwCaVIWwzGbD3XsD0dZ5ElLdm6V/q3e0Qlt9XlB2Ef2lof3cj4gW4JsKxcKnX5f
JX27s2V/8T6KGW6fCZTG7AqrBuAa9a3f+6h5jQo6FUhUs9BuBV5McZce49FHJfnXUy9M06OJVNDe
JWYdE+wHRcakNpzlGR5H8YihfB2hXxuvZUNTIhibCfDnaoTTEKiy8iPamzp6tp2PZ6zvfChgy6d4
27le4W8HjMdstx2ugmEWNR1tPO80XCSyCgFWJ2rNJw0pA7svMIFBDX9nGxXWuXM3VPxvc+QP7uwI
oYLL8NLvTPKQfrAt7FbYK9JR4cFxypv3okTIWR465ynie1sL6yBk0JxrEje8w9qi44kolVVJLPDa
1nL3WswHMvfHoIVWe6mHou0dbN2/lVXygGWBe42MdrcK0/7bNQIX7kfuQ+Cus6g/4SDbnzpVdKcp
7RCSHXi+fmmQXS51dQixGvuXfF3YkX0EyhFstbp8lqV2MtECkKe/lgMloYlNMyLryWwq0oJjuvQE
wTm/aDvdPl4qweSsPRwkFqwXmzt5UJNmW9mKfZVmbXPXFlqD4mk4a/JGXzqCaCPp2hejAHqeAAF+
RPnbWIVocPxPws5rOW5cW8NPxCpGkLztHNWtYFnyDctpM+fMpz8f0T5uj/bsmRsUsQCypQ4ksNYf
LnoRTGzctPToRX1xtEN/gBLjtkeUXpX+U9C0XoXlR6o8BAhsLJRy1HZ4PIbXW5NkMTlf7fBHaB5U
nNJCodmHOfp7bjgzmH7owxD8OnceSaPaW0cZbtyQZHAFakoHRLf70vEPPcnG1PmcW4F+3z0WetPJ
jRTjnJKkJWmatCfVUW4neWHk76lM4fYxoyfcdkKLCbD23Akj3NRu8dthMNagLFwEPf3K+DUikRcR
XC00TANvWI+Ght9HrQYPzuinKgj7c4TW1rlNyuCBYmfwgD8Ucc9B3ZLlCMx5Oa8FHncbT0HPGEit
j13QbJXGVJ8Q1h2fbBS3OL41vV5s/Xq0l2UZa7fYZHN3RCDgBPFQexr8NEOnOH67n9QECBd8uCiC
yvPs3O8uVOQMPkZgrg45mUnV27Mkft1CcVtvot5GQ2GeIZllkjT2e+49bo1ZvUkVpVuyd7cP6YSN
62TCD+sjfIaCwUq/Y4WrKMn0TW1QQVTaND7jEc0E69dT4d8nWBElKzw6/lgP/B1kR/34kMWD09A1
fJw0YZmG/vEhm1M3yaGbWD+Fa7e7hnf8NBgVAErLhd+OLo/YlmnzSdE1Ul6pWcTrJoQ9VszvYuso
q3HQrYuPs9ATIgXkp0dsTKt5UMYQtmK7Ap7kMPWhddbSaJ+aVezssyj6lkwW+XIVStcES13nG5qg
acjCM9vInmz6bp+INn25dQrU44MpvDZBr7xYDagF1XVbTD84uQAVjql9Ve1lV6VqWQuWqHY0Z5AT
C4uuCePeIlHJVSTl1Q/S6Acw7rc4brVPuQgNWAKxvRk1sEoBEvVFH6lXXO3tbZUY4cGrO+2MPgRy
Pp4KrAGz30VQD/F2TMJ2FUEkP+gYU2BZ1JlPSktjO1qHcZjtgQ6N5m6XPKSTf5I9Oc2pk3KFOjHq
lrVtPt2m7VstjEmVGOk1J4mNCSHWQG4T2p8sW72Iyu++eX6MAqPuTtcJoaNj6/qkyNIh/+Y99LbW
rrW0tldTUrD8QSvw4Z+/NLr+V6CzyVfBdjXLNi3HEobjfoSY25E+pHhK+j96CoGrBAjUE1nJ6RFR
wDjS4RaUnTvAcS6vwsEHcvTqZm1EQ/qiFrgh2lnrL1AvG44gmvgG/OaQshal5JwqGrIQnXejlN5J
oTJ278rT7rH7uR8G7qTT++R7jBWmvugGGMShnq0LpP3OhRkre81yvG3cmd0VMxFnGZiK+Tba7bNr
QKOqqNkVteF/b4NUqyhyGtapD/BRt+zaOPQIFlDBm/sBSwQML+fo7VBGRWPVWz0IT7fp80QZp2ox
INvbomMQiWhX6mq9LzzsDlxod9BOMaFy8uYyarn3M1SyrYbezz5FFglDsl59SPR2WvcRQgJ1l9Jt
0gn3lvmQLP4lKkR8kPNkaPRmoF2KCslcY+bRYH0bytg9NQa/tQnu2rrOO7hbkRqjjUmjFo1KjFUB
Ker40eiUGBWnIMVnwi5hBxGT80ylVHapA1JadmWD0DXE6Wh8u4eQlErP9iz+w1u+0qte3/EqsJIL
PAljiu+4joijbEyjxLklgTSfzUuH+4A8krE6bCnD/t1wW8Vgz/QAva3fF5RHje5Dnhe18RVCUXUS
rv/TTAbtAYsV69VOXLSQ/PBFQ2ryORjzdRpZylOhYoJcuIa/1JpA+yZsc+f5jv7ZntCXCjo/2fd+
oD7zcPkuJ+jgxwrLqp+x9Cn3AMnUTaEYyueqdbZm0WvfXM+n8krd8CJip8BfGeiXHEi2Phba/qST
5YBzsMw91JTjMQvOyDVgEE5FYt/XOoaMs0hC6TVXBDJVxFVQRNBygB34NKHnPg/KplOq61hp6ln2
7jMoVnP6fNbva8gZepZ5t2s0kY9Aop7q6xJ2EArCseccbocRshMHxXCI/nE4XMkooLfSGsEadqry
isrYtGIbRzKOyuSrahhkNxyeBnJUVMOKCrLyHMSZ8tRjuG7Nszps7rb/dtv6637SVnnQWbi2OiR/
XMG+9q/gVC+IB3wik+xnrLvdNdfBA/SRV38r4gBrwAplbWwKw7TCUdHvqNva+ienzc1DEyknjAmm
dBmCckKNFtFV+XRzYrB0Na7Zh7DDSmoTNf24mUANzj4M/b+gayV75I6tNfnzDRQeIfdYmsNN15mf
5H9ga8ckLd1JDN4PpY/OJY5CrwOy623iGG+1UbT7rPcdstuG+RaRqwJKW7KhYMP8UubpfvIK882g
1rkLc8NZy67X5j8STAyuBnbjjzBXnm9nF5m9MZsg2Mprg0V6rNWzGSKpClRlmGrqvEV9BPSD8rw8
vPUbuz7Ko9gqqZlgC1UfGxil63zMOjJiedRdAii3tYUzdtSixe2Z7Z68ED7kQxc7R7QpcVuaG8Tc
oFPLwz5CAw+/e23RpQpeiPPTz/T8ddg0zpupBfVm0PMB2e2ieuY39ENOqPh1L2xVgfw7odPi5VW8
qQe3fk8sZ2mC3/uKgWC8QUmFxNXU6J8mV1U3eEkYa3VmSt27JhAHQB7Kc2qb/jnSED2WR7IJCrab
FNZa9FT+MhBOMMH++dsrzP/69hrseQ2VJ4+BVLkc/+Pj1wx/VN0hEj+62qnEgxWiDduJ6jyk6gVo
wfiEmx8NGuU4NlKls+auHEiUZh2hi3mb5te9tw98Co6ixxUHniDQT5Abj5ESe49xhaiy2qav3ayb
Zs7KbKNWxFvLxxGhS3I7AkjUg3JFVBFgJmfIiZPvf+b+ah3lGTIuFu58VRnIfNORV5U9eYa8aqoF
+vJ+lWCsQAtbZbiV8zCCOJR+vTGM0jpocROby9vh3JdHsulJ5R96wfp/IQ/baFqplQFmNI6zf6F4
afp/fwwkvkwNqg35DND3H24iepglcRFa+o+kQO03hM19SavkyXXC5GAXfnyRTTdq8awbipNpgc+B
jMm58qhqbGPda263/DAwlH2zB2r39iGOgXj8UPTPH8Lx/Oq6H52afAyO9+vLafgHgQBNDOX26jJ2
a4wuXqOzpNxe/T5QYwizA8zCT+f3PyKPstqHNsn+5h6/v5iiAerKNOUoB2U8pHYNbqNKtmlWdiz9
A5oGGM3i1v94KCd4QmPCx8M/TgtQmNEoTX+42NxHpVtZiUJxV201ABijpHqWRzbWFuTUz1bUop/q
Pxt+hZZUXqMX3iOmaQUNStv6zE6QI4I05El2R/JTm6YPZ/FPULmuEvSfal2jyFn7T2Sghgc7t2e1
oEl9xxoYcwR8yU+T72Qv4JCOMs5mOtr0jVPs0iDU3nWqaXpXvQmyVHv0XZSVnPU3V9WycvoX5oou
ZmrKXx8fLnJcuC9Z+kwQlRvBP+4fUZ6jfdzp6Q+SHnzCwhuQH2515xz31abxqvgoe3kEPRfSSpqs
ybg2Sxn8Y6SPdoOXlGcZapBVUFem7mCYikXs6j55mHz3NqcucNFBgBLPCWRI1Z77lh6321ADYI/P
Ov7ZUBUuwrZRo8jcRxnKmqw+mFYMCitznEd9bopJVJs0QjJBxuS8uAE/r4Jx2MpYj+xHyvMY6EJm
HTOtt47y6N7ImAiCbMMtelaOZZ6tQ5y8Hf7deX8Mg6QfdwoC+FPomR+v/z9f7v7qZc0jcRQI6v/3
XwbOwj4kvEfHSR1mt7tMwe2MozCsX7vYUrYf4sM8eI+BQ0TuO0dey2/JI9/P/zCvN/0CkzhMSj4M
4EDu4f4zXxU58Hbl8NciOfA7KK8oSJHt8I59CFrLPHpoShxJUVHqdo9+jd0K5g7E5aCDJhy+LkZo
3ebdzyD79uh56ri9h+6nyWsG5jb0nsnuqieHv2WtKk3/2ujWuzGnvuMB+D55hq+ii7BotIJy65G5
vMLwWFfCKb84owOFYqzYYbSlfQpq20Kd3BPvLokaue0XCW7SSqAmz4Pexzu7jJodFpCrHiWCi+5N
u8Kxi1elrv1LkTTvqZeXrxEav6e2RK1YdtswmJV6KpDFci4uA9uqnaJ1PE/uq71inwDWlcsga/ur
MUTVflTFtC0sBYRrTko7sxP7h4pFswNiHNdFShJKOD055eTsuwhp+So25id6Oz0Vpo25V4S0rIxZ
UT1dx9C5nSBDJPvbTRaU7cr3I4B585U838CdKQ/Ocgb1ef5BUlzoopW4r7sRWeKxAjB5u+MN1jDD
DckCjVrJVp47pWzk6P3OeB+IebZYOnnpe6iXF7nfUO+vdI/J2dg+/rq8t9NQYuQRjrY7z/HGBTUs
n+u3/jwyaoCrfM0730P3x7/2N6sBOe++OPhwufu5vAVU12Xf1PrgXxYLxl9Ji6zYLQzSLc2COqna
rN0/rNhhtSvYG9vGd99QjqLKMWIswrjbxalTYCY0990wCK51aeLVFzX57hZ0Sqc4D1O1xqMGqgkw
5OA6qZNA4obciDylARG5rKhuL9k7R5fSTMFYsyJH/EdEFxmTjUhcsa1R8FjIAWsetVFx3EI49hA/
+OdFqjGvfv7ykLHYXKEHJlRUQKksfuBH4ltUV24U19/NCuFgERanpPD0TVtGPwc0JVSsEeridDv0
3c9NodgHng3qd1/xXnKeW69aYKhIxljusXbt+syS3gTTkeurKi6Do91qYqHXojtPg+G+iFTfoPPv
vKGblu06G6/mwQ7ct8ZsvxZeLa5J7iePvuu/k9Z//Of/da6BfvxfNczobYfloKqJj5lTDRaQPuhq
9l1EGF2hBCWePIygpzgQV9lTYZBuMzIXiMiNZbZMRf7oQ28Av8LctBfVIUGQGCSrbW5QNg6WsTd5
x2EsPdx6OMLv/dKpE4mouUfFE5E0eSgbCzy6mEb10PuWR1FCeIdS6aojjpPqtsub5hKEA4sMshAv
TlDiSYNh4AL1qWAZ1I7C61qhf/IFDZlU5SiPZGwy9Wjf2h74bwY/TJNzcTDza4AbDCvVfK0w7B78
MSw/sezEXs0Js80UlcordrBoippefZBd09A+K4prXWRP1VflMDWv7qAa17acHlmBRv/Glf1YRuZX
iEenYEGksprXtY/JSk/R1AEpP+VbCFJo22bKFyPpskfZeNaQUKCJrvyZLmmdMEWEV8127SiyR2hE
mC8j6HSJYbK7SokdeoNp9hWfgy7sQvyj2q9Wr3gXeS1tvqpjtpQSgOXfX8MK+UwdlpjyejKuhBUW
jNmqifXpEe/klo/fc4+tZ2ngwJoJHwShPyVRGizDvuu/9o22Q30OAScspLJEOF/1HnaOb7n+8xhN
zabDNuyoxqjwd1XlwELJH+7lIHMq+VMNLf6zRFSJJ7jbxkmWiAATtudEK//2pLBt1GQZcoI9nyCv
qzhDe55fpQlQdVsWKJn98Qqg864oavbLoswhp6Rle67C6iGM1eZJhvhRjOsyMGJIPszQOjfHXTxB
x2FVjrbASQE/o7jIr70Ruo+DgQkJv6q3SgCKaQee95nXircyaM9d50bPQxokl6pHohGJfPHWpUO4
Nkcn2WceHjDocYYrMneQmvClEk2vnO8Nhpe/ulUzfPLijhz7c6B3xpE89q9G90zjmLSWWy48vzb3
iZWsZExOGSGHHoM60LaxSq6givL2s/4diR3js9qU4zktMTKXXQVHkE1ljGIjKhhMFUuCRd9l/sOv
c3K/NJ80PxDboEer3jFKc5nwb3yvxXlSC/VLCAK3FwrKbFWbP4uR9IYaZV/K0YLtGirmwe6b8RPg
h11KzeWLQfVlrRhxirJzGL5FwBDkfMQgbX6dBWjh+XTXWswnv2cG91ASue3yn2+UGiT9j09CfnW2
JZ+B6As4iBVwL/1j82H5fVGlbZV/c2r2cEbhCEwzacopGJZNqkYbGUMrHD+XSsUA2uE5cZ8XQAo7
grk6lb3RgMkClNzag7b1x9b93Pn9OsKa9mvkpvWqR6H8ZOaYQRpjtvcVvbpmluCBlIm9HYT1VYYa
M4J5aNV4uf2OyQFAfvyAk+6MF3Z1LSsXg+c0B0CqooPPchbYBeWCHoFyx6TwDI5Edn2/APYnqrE/
3g5lVIgaCcY/JsjDoqDmE0UDZDAu1MzNbfZ8tltVCPp5MQZgJkQ0U/GKZ3MIwl0dO6wcxkx98tHW
wYPHRnMtssdNVOfBSTYeE09jkZWwmcxsdY/JI2ce/Z8xWMrx0RMv91lyKjWyEct7aNlBgSx5XrT4
mSulirNogtE0/jX63pq3Z968eRMFAvieBkRlDo1Q3C8KNB9j7skQtO/kQGEC2g/w+auOedlLzkZ0
djp4R4jc35k+IPS2EON7EAZgt1Eg8ZLYpOxnlEs5jQ/GWmROHD7ATjGeusp8knHQMNgsjra/l12d
PR3o5XcrQlwybxdulMfHyAJF341B8NLMTYdlGOie51skSA0sB4fiEIgKlesMPmVgYTw0tBUfAQ0y
KdMiAcp7mDRRPdeBrx6qCDtkOYqRCegGdSz2iqNZqzHywwdgKtWhRtRl22RxC+VLdRds0T1Ais0y
bEzvpxDlZ0rS1ee+xiRVnU8qA6VeCl9Em8RHUn4BvpStoTy0M3aJt0ahYo/7AH0DHsu2iOCBkcMG
7atbpkMVyt35ZhOr2wJH04WjpDtZ28nQcaV8AFRQFn7UNOv3AGAODqiczywikuUwuegbBM70TAr3
IZtTF76XAe1slAFnSyc6QMq2r5jAI85g4Ro099DDsK/yCGbnEpymeHCSkKqEM2xidZzdXucbrxMi
09Xo4bu878LlcX8NyH46DatpLPTjh/tzaBlPfYvtQgoTnWdUigGvm/eYtkTA4Ss9/JS4FHqbOA3e
zVz8sGO1+D7gw9g5qQeTsH9U4qlbtpAu+TNAecrGKUV6Apy5Vu3Ognk8D4CJ9x7yTHsLJ4NithxQ
WsyHirLbupmrnrxxonFS7SS7TpNM6ILN/QpPpF1pFyixzfPm0G1U9vl5AOufGzmPr9hVXmqok0tY
oQWhBZG5RA20e5aNxkIf2NeTyKlAeVGZrHqB7Zwc8/MgPxda90n2Wi/DBKyKvllJgJm1QdKzcCy8
IefGLaN65QBDWd9jAGWVS++52OfU4nSP27E971q7n7ySctHVkj0n9/JZxAc0rQzKyWrWISsRZQ8x
rjl7gCDJ22i4u8ZKqX2RVEZ8KPomw1FoxtsYx27oK8zC2GaWwA/Ci8g858VtFPwjiDeOnR+ooscr
lGmStxh/zuUYh/3G0Xw2uiLXvuRK4ZJL5UaQDaN7LbIUSJnmVl+9eBZERgzqEewTsAUDp6MRrynQ
vx28LU9pUP2giXVopLC6/78/KFjK+33pr7o5lsphPyraYyz05qgVdrJvEx2OWaRgPYR7/LJGtfQH
CpH20AAVp9y+NL2wveRRLaistjzD4sR+HdLhUc4E2P0a4WL/yYKltsGwNDm4gfrhWr6Dh0gsiqvd
T9qxT6DRbeShOcRGuZCHgxlui6L19yqiK0fRfUcIEwlcV3R7COTlpxJ53pVI+nD2kKpQ2A4RDOcJ
smHZWn3KR4c3Mqi1tRx1057nPnDslRy1nSre1wJLM9lF2VQ9mNqgLGQ3wDri1OI/cOuiHbiyE1M8
+RNEXDPrgp+uCzrL63GgQzz9RC0ECVYv85eh5mTPU10ra3SvPL7zXX5AjBZiurbUW9zcY/sBWT2E
qdxcfzFRhl00djEiVqQe28pQvsR4vVMS818EFqfXyRih7KkRUvdK/O6JOj3rShS85GrYra3W9HGP
M7M9JdjxmFs8YcYUqyAajXrf7Uh2W81OT3jy/BqVMQWX97VmZSS/sObZaFm0VoF3HmVD5rs5mgEy
04vGERS0UkfZKpXZ7gwSBhfZ5G4a7rus+XoPyaNJqQChhyh8K2mKWIppjF9S3b0AxIlfGjvEFWmO
+3M8UpWLEo/PQ1cZKFMa7Hf9GP9jrL8fSCjnD/JIhZ74kHTjr9Fx7sqYHHUToDA9lKs3c5YY00fV
ejDEUJ8rSl5LpajLb12lLKdCpO8gtatNracdJJxSfy4MhNsnVsDARXeB21QPwLyrB3mkk+9bsckW
S3JlfE6Kw7AccTAJWiLXUnE7JnYfkCePaAEtDGSct3JAxm5XsPTw2WaJtjWxD3R5jIHQRUClL6hZ
lw6c67k71j502rnrkapfCKU49dUAyH6qxmNT9CUZITu+TkXXk4FW+dPZLqMSM7TXurGjVayFmPnM
4n+ZY5XkJFNkN//aVWANbbwxLk7pV8/J+RKXqfECSzZ87wwTRYgMRLHZJAKF1cY85igWH912DLcw
topH4BrGcipxMDbDIN/yy00uuD++ZiHygkiVJhcZQpcxuSRIwS9FG1UbVFVVk7eF4TSIyzUCd7yx
VXl2ChE8aX03bRuBrxeQ5vY9wEshneAjaWFnnwo1wcs2Lbv3xk7gv6PQdg51MT03unl2U6d917M8
3QzwOpFK5HTwOwt08KLHEk8PWbgnQeEcZLFeNnaQubeuHMhlhf8+x4RbAAmmXGtKaz7rZoQlSdd8
Tvh9HlPgVkvPDJrPkdEXmz5AV1eO8tnhjVz29kmOqtipZ0bqvJg4oV2zElxfBL8lVxFTopDuXSnL
RudcUL+eezIkmyx7HwfEQkyAgtdJcYs9QkhXjMjDVamn+d4r6/pVT61Znaeyj7Kb6MPXZuytB9nL
PH2nqmX0JHuOsvbtoX1WUZ1fwhZcGYXAKmXsBb4iTtEtyvlQ9mUT9oO3wNYpWd8nyoEP3dbODbBh
2Jj+vt79Ih9if3fNpqQGqvZtwDoksS6t7oc7o8LzOCSxEq+x3XCWoYmfsRp/HkWLixgMDcNE42dB
Mu1ShonyXrv46k2G4T/187e161UsjpKCzHveaxttVOOdN5DnHrQsPVoF5fiKu8gX38IS3FeKFxkP
g/BXPNOSC8Yv3pPefW3SMLiWA2m3ohiqb401q1MN/qvl1SzWM/ZgNYpbrxX5BzlBEcl89zeHS4ha
0UlMbcHvw6+/ZRb6DGDTvuBXYeKm4eQHDdHlJzFEuCTM13ai6IevY6Ux+LWxN1s72dR8x9+nvFvK
CQYONcuhmQqKkab9UBiAqrP5zD4xd0GOfhSlTYQwIrDgEgUuG4n/llBxeXQf+DDvQ1dOLkNc0Rwx
wPqaAeb3C3y43v01dBb0IPOmYhUKHKmtfBx2CMg27061gbcff0FoFwhswscUaU78hSTPsvPskVyo
MYHhQKRETkvz5uSSRHnxRBIeMgNh7rAZq+PQ29UxVOFe3bvdHIsdBRKqHJb928Tfp9xjRY5GUB5X
HmLQnHcfkBcMkB7cVVYIqCzPF2Fs8C3QXe2lraPvQWFlZ3PuVaNjLePemnaN4hn/r/maN5gAy4QS
b4+1skTo/ZFycoYQnpIIbkkmxyXzFtXh51sG6X7CrY+z9rGeJ6tTgRtWbwUHpPSXVPjwLQ91VKDk
0RxTUJj7j4mRMSAIF1axzbZkbmT33sDNNo+N9vMe+TBrMge4i03SA3ODs1eh8R3P2LgRLBFwvqY9
yK7WKCaLy9hduX2WvYjKycBdKe9RTzq/RJRwCcNPOytarK5gQmN7gDWg9FAZB/sVufv+NfNRcDWr
GuOd1MY3JyxVNHGwnOyLVDnodgpC20POBPNC5SLM7lczoIq/6Nm1bAUyX1c50Ch9c1HbjeyMKK3Z
aOpVPao/zaF2I0Sefcxd8Z/+qSHYFbjJf7ow+BmqDtUtJWZXEEzTOaAYd6imHvNrpy+egCZiLskD
+lsyJMzgJNZIs8OfeFNrM1q5mTVeWuTg9gasRy2sNoHn1qsAx4tvZbeRiOewRABxSFESFTOqT4OW
M+ZT/mgqSY8wVaZ/ayblEjSx90lrQnNrIXO9o4ZefTId76nORPEF2ZVPk5rmTxB1syfVdlgolEay
lV05oFT1Dr5/h1IbMxQ7pXpPIbAxPrNbBvegFT+Qw/9cpR5kF7tGGQ2lh4OKw+SFreGA3eqQfTfz
ozPF5Y+0KylSu1r8mHhKiVdcWG9dCuYvAXxtGJtMqUexxcW1f4fKIVB7xMhpcnXYfTzuVm03Ne9W
l+7k65IQ54vKGvWpsCqE+jKvf4AH96vJgXcdUx97k99xF01LkkkRCH9sZePlffJ9zthTLshHzVu0
sYVtqxptowHzOZZ66go5tnR36zr1LLbPPyG7kxbNWmHJdJBdK4aN2tWqeySZFrxaDfgGXAOqsxwN
G++NhLT9wK00fGUb/FAMdnu9XYhCu5/68ZM8Edm9hdc36WOLIs3tuZ1SwupjRVvIh7aMtX1E1bQS
6O3zHL8/3gHJ9SXZ5Eb4ezZ8UfNkVm2wBa75VWs64KPlmJT7PJm+Axyedq1ap5e85IeCt1H5ilwe
7j1x7f4YKTLrYw5oZTaSbskkfwkzK1uqU9k+eUgtbkwFqK3w+uzokrzYFlrWPJJVV3HUi6NVgnfp
SngjWJ4SrHXhWtGTbNw22asgoR5uvbAmTyuUvZiS+DbBUaxpa0Rdu7ThTvuQ0BUrHs6y8fQGNSd5
OLpv3RRtJuw9XnPPDo59DanMjCf3NdRHtEwzO9joc9fFVXrJ18vdy9HKSH4Umek8yFOtBNcKlXQZ
iY/iCR+x2yTh4HCCdhCWjvMlcl+gR5Fm/qyVsPZMliZTb1anPh9dbTMWdrkeuDstjKjG2Noh9XlS
I6QtVnIod3NtIecb8iNIx0JbYQKvL2sWQhetdbpDZKSPsiddLP8aV/XZQFPG9CTp5VzpgilDYFb/
uMbdHXMIx/5EqupTrqZruRmiioUCR0sN3daxPhum5BZHThGHAsyb9u4c/+t8Ge+qPH+pfLYcwvCO
bdeCIp+P9BSLIj2Bq4PBBy4IozLt8nLixvR70YmNqHGa+vIoQ47tuFf5la28Q0OFb18WWANSXuk/
/8/lnRzAnvJnUePCe58mj+5LwTbuNXLPEK9r8UbSpH8nA97tPFT81vbcDUKk6vFwfx6SSD/7NaUe
GTdily92NfFsU0X20rHOr9hv+LqBGlQaQnIzYZekqvIe68qXCu/rRwOZo4fQrdgIzHHhsJBja16Q
0HK7NUpC4tCrrnfgq0ei+zdvo9bsZJnEY7OTQFfWG8rVQ9xd9iT3o4jUajP1+oBtB+QPuPb6eora
eq1hJwwYRb+iLGg9R4ldrCy3Kre8vdYzSXMV5x+kl/wCezw55fcJA3BOtsoREE1XTV8GvV5Puh0+
6nMvxoBimafRS6T0yA3W9qETCMsvsmbwHlI79aAZpdfB0vMDOIdDhqHrsfPFgvVDcx5nOJ5s9Hnj
FVv2m9ej5SJD0bxBC+ZGkNRagviMKdBQwlMmT1lMij+6qyxvtYPhDedbV+YKzRhFigI1EtmrJp0b
quMggF96WxZB3rNsgHR+NgZRQitwvecpRpmSxbu9ruZu67FiMQvlixk3Ns7YRbFhdTVe5dw8dF08
RFrldjXUDck72xEGgmGpPBt6pz9P34deFdVSGXMVv+qwO8D6tjYu4iJ7M3rF+NL8D9aen1BJbd78
AOFCOxM/RFjjhBulbK/DuKGIYYoHVYvqxyozq0cNEQUZyrKO/fg8A7kL+0EOymlzyPG0A9yOYscO
EAgddGDnZIs8qFahFj6rlZrvWNBMgOtmoIccvs0stWlCTsmol3+cKSdZvv8j7ltlOZBWe6pq4zE1
zfFtUtnqkz7qNrILX+BLws0LOa3pNgu7j6vtNMDOQzaKc8Oahi/j1AEc/h3L/CzYUyEtoTE2Jkaq
ybToUOKMhohlaV+HR28QAchjurKZcj+jrJQgS4ByX36bqCVKgB3ZPCkGgyOW8lCe2WyobxY7vCzL
XRJ09ZNfBvBvTbv7ATSKA737piYqYIDKqC+oRvcHX+Px5PUCaGGnfKE00f3QI/3gxdojGlTqIfXT
1t+2nUUJPaTa7+BpB3PVZEHVIUiBJ0yP+AR2ex0MhjSx1Kv0dhjoxXNPjvUwbuSYOs+cx4oq1m5j
/32eHJNuEb/PM5FLROIuDpY1ptlLY8ioqI1euwdl3m95DBTPueHWi3yGMwk0gBGpR+YTK9Y0NL/1
4KIWY5vqV2Wq8mMflznyfST4StZmxWR8a9HyWw64aVDLDeMHYKY6WggMaIgr47AXf6l6fjRVHRiH
0Gr4gpY2j8L52knUXwYcyV8DjbSJ3mv5TkNp8QSIKWbRa1qHCFPyQ510v44Gke88pQ92Rp7OwJ95
yn1UHt1PC8xChU/mRQ8s1xdDaYg339bHbRHHw3ZwE+9tQNgyyMz0K4+pZq1raXwQ3J5feJuughsf
co5eguvj1L14yN8gH9GqG0wEuxclivEHDuoMtyJGO7WGj0g6wshsD/kLp172rRE/WdBrX+DJkwhW
zel4vxLaI+omn09l/gJ6WnWsvLg9pa5rLFGHVpaF7NY2H/7cdA6engt5eJs4B2PsozS+SVsZvzfl
5D+CtoNqX1Sv3Pbr/+CrhJ23Hf9gydstutBNXgqBYZQVtFhCDaF6NMMoWhbK8BBX9vDY2en4iHA3
SyKAAjIkG2solzq+CxfZI4M9PN5G5QkBdnQAXlCl/n2NyuX2jbrn4X6N0HTGoxtUrzKUcit50Ioe
kNBMBQagbh+7mS7czM29izj151Bt0FySjGI5AK4fTVVzZg/Lvmzq2IshK5VLeYGPV/2jH4X+U6mb
DoR0K93NEucrzVbUV1MHhiEarcNKrdFeO63E5swdrEM5acl+/D/Ozmu5cV1b10/EKuZwqxwsy7It
h75hdSQJ5hyefn+Eerbm6rPOrlPnolnEAEDJaokExvjDnFwPdJBKmGHlmyQL02uIQgdSMraGJnOW
XEVW6ns7rOrl2KvJtbPi8MHOjGpxa4awlHQvv8pWqYDe9cqqWU5eXB4rYZRHeXY/KJFLiUS2BbUs
9zYSl8byKBqcaaOi1da20r76HlKqKYKk16gW9aEaUA2VTWFbyWwsbS1KNR2ueTiCCjIRRpW9zqC4
Dx0O6ovEtvprH7nWCUmJ79ncykh3PAoxvsm+pkyMsxcVT3JiHPjG0xggcT6PTMzIupSOspF9eVE4
4BdRGpj7vIwnXpP9lF2DGcZXjbtRIKJxKeId2qLmqxyXje1CVGRE5Ws7vbmizO6uwrZGowEFk6vf
j+iWUqqELZBfp7B5R6ywfpR9rgAGrIshRnOcTn7m6TL1KnGQvQpqtyuTFfVONvOOPEE2DOrGFBp1
/8I9Zn4RnYr/PCBP2Km99iDDU1sVZKjN6fcwocGfQsJh1QaRXq/kGPQGGDM107RLdERnbk05UfbL
2aIVaJiHJnpaBfoMhd2rB5YD5Jx4ZAPpsRJ8TjAAwR/GKFeNb3j8V83BvsTsfnEb5EYgqdWJ5GKv
T6f7YRoC9aQLMzm4lr7X5pbslPF4JP8NQ9yrtv2EB70MZhos9sV9EPnzaF1X7bygUX51Beg2Sr4g
dXstXuWDnTzIQ4gL9EN3wz7KI7Y06a0rLbPnaHRmPY4/Y+Qp4llogPFh5zgHIJk5Is8ZYWJemqJ+
i0qe7oNnBeRjaFZ6+TzFqniSLST2VpPRjS+sXthq5A9xUCLVUJX5ytcpkEeTYsx3LPMSlvG4GaM0
WAlPhGLJUidbGV2eb2KT79wyRSsIITzqZre2VnnnMHWnh9TUzYu8jlvwAM+Mp2m+Xi6i5tEafSDn
vIQMQbiaDmPc/JKhW3xK0CwJzXop34SMddiDrxCnRcen09AU9nqTVRP3yHgK6nMwwRY1fePUzJuz
aj7IuIIERaipxkkONcu+t/CD/R27D5Oz/oyV8RST1gdN53svLe18H0EDLVc/Brwmd0PrNRsBt+/L
HMdmfPpwq6nZWWqJ6I+JTzoLlRAZKYE+ZVma2zbtuucR5fJnzAZCtzEvMpKphr4jz6ksHHwHk6XI
0OhUXKveK4HTPZuA+J409v+3XgBBkI+i0FvKyWEa/+yAEq9sxNne2qHcD1mqX4w2iSEW2hBXuFFo
aeRew68yWEdu+1LhFisnZAPpihw/UNlns94/e3hDyL6AdO1J12t02ZpIf3Y76y2Yqh+6n3evogzs
l8Le1EqDOhWXuyqer5zMuc9O0Mx247zZyaGda0xbxEpqbhb0ppPvPfy5jj7W8joiZr3aR1CHa00/
G/POSHqJF5nxooneOMlWoDbkgpBdXyNtbb540ezSyHjZmc+7K7XG/eA/x5O/xbxy7vSNqXp0RvPs
pCGgpcQXi8kd3INdWPGi6AvzmYeU+YxcARJNo5fvmyq0njNND85jEe1kpxwWaoOJKwPp+Pssq3/J
Iatd5By9MNrtFI/W8j5p0Kpn19fFSc7xEdw7uPMLm/Nr/vXCshkI8RBX0dW2O+1cWVW9UuPQf0Mu
5ZdXGdPP0HjNFSOBeQ3zGKua6bOJUDIbJgPwEY+ZTVlZ0zHOfRJrCpugHITkJXLGZtk7rvXmF+ku
yDrkH4b0pZ4PVdDDOVFAyGTotr9gaFE/6pH1IFtyhFPWqK17ZrOXs7wuFQ/V6H1zTMfKuWzOljku
W5BaTr+HDVws9DiMHzt30Pep051BRAwqYujzMfK94KSpn3LELQT1Mn6U7ZIqE8g49ajNIRm3JzYn
mSiHlZq33Tk30EcTSVx+TrVRrUpVGw91bfjvffXqpnrxOSHov+u7pkWJKy7JQSaQYuKp5haqYF3i
FcUzspzFM/K9KsbaYbGXMQOts2fIkqJ1g2fofPmzTxIWdEfeLWSfHFUg9AAxozxZfWecjflgZVa3
7K1GbGSs1mLjjJiEcXZC58LGRT/cQ6XRmo+RdtFr1gULOb0AKs4PPl3yi4ZS82OyY1TO54PieqS6
5GnelZzmZoDIL7uj5X1QPbS/h1PvtViB/tNErns/UJndYyf/nfvGzwGxHvKe0yxGGkb8gvPuBcIv
ss2u6n/NbGeL9ZHyy+q8jRKo2FvYtrFIm9R6GcPYW0+KYz8Io9YOEXpKM6w6uCC5cEBODpyWtTIw
Kv5E2dLdIA4/bLW5qVC8QyXJwmbSd/YC5b11HlNkz0MkKZLJN3ZWohjvXpBdoRhaT/qQideJ6qoM
13GIVGSYDUvZDAzfW6Vdav6vk4wiRp5tqkBvkZwutPCbHVr6qmgag1/DGJyDbJb/M4oP9pWfpgqq
psMc4Lks/QcZrjR4CWOFInqLmP5Hhmv0ohh6mwIzsqdUYm6zB10njeik7VPipoeBYswnqRgUPMAJ
bZJiDHClDJ/8Hkyewm30TBq/RFKHOGo32oofxpzcDMLPctr0wio+QjT6WWhgqx3maNGjeoSLa5o/
qD4JlI4d46nT9GiJaGD7WfWkgMbOECeQs/Erj5ejLHNXUdhtJrextrI4Dr9t2VPleWtAvePvVgUr
OcyA/QPvrcrOJkoel3G0PuRlyzxGZF8PgDLNr9Ku3dYvP+sEPSrHbgTKo0S7yedf1JP7rGvuqBNu
BnOJfSqUaGWBDtjX4zerU9H21IzxRcShsSuoTebbUHfDXQbnCXlb6ghx23hbtQlNaA1N1zw2HRSG
QfRHkqsaPgm3WB6dmgB5wrllmV23YT0c7xV7VI5VkaOj1afea1SOytnykgfZig1zep01T+Yut+vb
Y55jyEuCAjYRFL2HvKJOH7XwF33NVPl25eFH6nrfi85SfvhoEVKsQF20YaHj9tX4HaY1pkFRb72h
HRPNAKMSaO7QrftoqF4mZRiR0iqRnJibHczkJ08N0Z7VGtLbBmhNXFjY5Ri+/1joLp7SQKu4kT9H
Q0+jT0sErRE5kH1KiGR7aJaQNOkM65gRsfYDJc74IYZSsOF1KWrFBj5WHfuLqUzNc9Gq2g0Epg/l
r0wdU/QDKKo5LHBXEhymdcMmY9P/rlV1sTNMC8zbYNifVU7Kta6/8ise1iijY7mYxL90PxzhxZQJ
Ei7oHa1qY+QOHOOzrA3OQR6gbwDIlKcM5DQfbedQzoe/+/819D7faNru93wZlNNv3VVDvqDM9Ivb
kjcaCrw2HBVYiKPmszCBW6ItAVA7PEeeEn7Vg0xflJ3pvVaoZrLxjNUz6XFt68GYRYGtqo+KqNGK
Ve3kgBW3f0FyqtuGXsiKeWj8i4z1baYs+S4bmy5TSQwnHd/DBP2drJjKbQvk+WOs7K8uCktPFRSG
lyw1tshFl+xW2wlldxskMvc9vHgGkkSgGNoHX69794R0KM4DYb+yMJkhSVv6zw0giZ0a6hhGUEh5
Dnt+QwXrpqsRY3+soURLbc2v3qdiGBa6jWC8NTcVT0H3Oo+uSP4AMe2cZxnG49fbx0UarnzWCu88
4/E78Y1uJ3vRRP4FLdd7lJ0yJJtN3h9NGP/XYeinndfH7trsWw1TXu3Udr71omdacHLC+jUeXGeR
q52YQQ68OP5SmzbHe0Kfm2Dsql3lZxh+zE2ICcpB8amEI3AVXfHcCB61kLy+Yn1mefiuWqP1WteZ
vgErlq9rPoBXw5+RtA6y212tWK8uxYlHsxDXpEc/XEcmdKNUxkNrITrTzQjPDIEaAL4iPo4zSBQ1
qWA/YRwOeoBeOQ6p1mXFAvAiW/2ooweRArl0S+8CSLg4gLOzn0Iq/nxv6+G71pZsL7L0i2+KcM3a
nuWN7qqPbWEh1jqPKFCVU3LxvSFrtaxd6vH+BKrDqRwd13Bkm+rWWfTK9GiX0QN+GtmHI7QQtFjc
HizDTz960132PIaurWNjOleE1BD4ID46NMrXrET1rVGNWMkG5EcQ/QoWkwbEJe9CbCL4mkc6NDfH
NNDvBdl5GAoeM/z+rVc9QM/WKIviYiah2KUGkt9er/0+qEn5bKHJsb/HG5CXiTk0+zHrdRgIw/Cp
TPm5BeP8y09jHHjU5HsWkdGzK8BOsC7jTdeyT1QHtT/aEy+s6qn93BQYO+gIt3xzCn0jdGv8ZQT+
YSQb86XW82qpYt75YFkCYeIYP1YVevVbZGTigDQPlgNzswoxLAOzQpVubuoxihxh6mOkFYnqjcJt
vnI0x92Nc6+tkzCyzZLkztzLYgjecsP/hEJy4m3SNfTPivgir1S0cBDyun8FpjO+jgaSzvMcLBVR
rJ31Zdth+Aqgq/3lu3tTbeqfFIOxS4y14mpDp1nXo5mdUo3kvhWm2XYkz3tRgUsux9DKv8ZutYOj
1/xKS2vfk2j5IsIAq6yomi6xHkHqVnBkyTBfO5lqnCPw0epXYy7VupBVf9rtkvVf84tbwI/UjtW3
JkkcwARezjcOTjxa3j6GZ6yILGxcl7pwNhba7jOMvzso2SugUS3al05THVGrqclpjY6gRIJbyFEe
ZNe9aesRoCoX3bJ/zckSWBVa6Sk7Hh/5YzUfajAnK8xEuhVKlfkj+SUgbLJbq/GbuvdE7OlYsTNG
9sJquXrsJJphn7s8i28HK0dw3u2bTdkn4FXnjr70AWZktf6JYJa/b2WzEsJFhRDA6jxEtSYTeUy/
o/iiRUcq4hUeGfPpGGjz6ZTV29zvcOWYe/DviI5d55fhRp7+a3zonkcSLBfPrDcR2ZH3STWyEzXF
2e6XZtQE9c4wuDlofhe8qy3+SiRNpp3s5UldLqa87TEIppeiOspdivpijWX5Ml9yaDTlTV4yatGi
lk15yZ7q10o2A5Y3t0vKJuoQW8ssnR2/QfVQN2SrAuhYiJSpSEv/icmz3vGng9VXQ3rrkcG/xvy3
GAuWXe01Jyo8JmIC16ZIIYQbnfvUBg4OQXC5EjtHsP1P3BwGfZEmYCbkCPa37lMyoxIbMrFUqP6Z
qld8NLrdYek2DxkOpkFRlvtzvEVv3D1V85nmit9nMsZW6XfvX+P+Wy+gBPd2vTwJTj5qrnGsO4dm
gE+IEhEMWdczTXMpT01zYtUhT28D5FiKefoidLv6NlXGKjlfnv5rEuUS51BoVrMaQyeFKKBUu6gD
qJsmmD9NaRDA2dBYVlbAdMrMo/j4p2PEr+wR+vxSDrvHvRiNWe4XwO1JVbsL2d2Y+glUcX+8j1OE
Hh3qaPwYLMvZN76nbpxaHQ4Y7AyHzjIzpNLm9uQmeHaquW+u7/1mkdEvh8rgbfytrZuBDi4QECiq
TwuhnjM3m74GuV2t1SRrDmEU9S+61nzIuI+jojWOQ61DzWeZl+hBcElrTXnKXBTU+LI3q6q2FZYd
oVHvKD2iix4MiM5OZWMfQVneRsspLC69c1y8yga1P2Yh6rjxKHGdZEwejARsMRBe7ioqPjydW8/J
05klu+jrzCTJE3v8sjLl0PUx1NRgvPpG2lwKVS8vSRG/mUUxfqCZgDrhpgwL9dpcK9/prrXfGZzr
yHlfJdb597ltIDyZBtMZmra7FHaub3qj0NlfIRQFZOlnZSCYr0fJ8BpVIDRDld1TJPzhlaVusGtZ
ga9kr1LnyamevG+yMykNjSXSEVxC0i6jqdpoRnA2xg5Eo1l6J3lIW4rcC8sfm22neAJrr7l975dn
TtnuVDPRD20bq+22UbD+KjKyq54ouqPVkatY+L7SYjVE25kP8uyvmJvoUOnJTLIQM5AQ0U3wPi4O
XLgCBmfky38fLAe54EFM+Jv8ZweEAXSuSldd3DvI7wVnNNjFie/L8q+4vKYf5i8jWh172RpsvX+o
fBLJMzdIcnwmrc/3lpnD1fqH9iPjFps0qGiSICSJRIzZG4y7h25nLuyh++VkTF7zz1gZ+uvqehhg
alfWO3OYYgU2M2Idlt/i8peKAiZCO1Km6/N837nxfEpbnmUopS6MJHrQw4K7j+Mbj0h4mY84agZo
CI0rrVOKR3v0ESLWokxbCUVkgO7nXpP1Q995i3riiwJWmb+uGqP3UedrlJldupbNzLfwVRIg0sAN
i3d8v5GrB9okO2PrmV+Jc2WM/0SB8anUlOgdLKN3sDvkDOWgYCgrblelDrqB6/OzTpbgIeujHDyE
/qmiHH1xsV67whYF0cY16tSqkKW1o9ub0k32csqXG/ShyD7L2I6fJKSBNUp9IQKDJ3m6Ix3AoP8V
ybVPgW3IE2Dh+oaX+L9f5/Y6tfVxv0Y/QBaDrnxosxFMAYnm8Fip/mgvAdADDZsPMBubVTYl3Cey
ooWuqLTiIYWw+iDPGhmcJqzTYh2rh9sg2R/VevN7/G2UnBCnVNSROgOa+9dFZPdtknDC+KE95OyI
jrHX1tuu9fDJVJVjaA5YjcnTqM8CGFYER36Q3DQgNYD2czowdhAd+R5EPtkQ4SvHiOzIIsdDzPvR
uL5YzWlELHLmoqOsRP73oqTsAhBQHuVILBk3TV9lB9PDHqyEoFrqM5q0Yn9+k2G7tf901yoGCY9/
mkOETvVCarNp6B/VqyQeln1pxcdBE02wvSu5NcZ4ewFhUWV5/NO8XQEFowG5nLSH1Dn1F+3Ttizj
Ig+4drQnge3UmITcvbqwVvaRU6X837XGJasT8xKXAYwRxVdns4ffMY97MFaHDoXX+VKyI8c3ezHq
VBjvMVW1P7x4ao7ySjLOfXVVgx+HRsRMQ8vFk+LgQThfW4Yq18woz7bPco5wINx2jb6P2GNB3i+G
B6PhftX5XscKtRSLDMGOlhfuBUe1sih2zQNGP1gphRgOwTyxkIPkqR9QeNSEW6/vC7FqXsXdm/8P
C7b/fUgd1w0OsEjfDx0bnwl8Q9AG1dkHzoza8Hyw+6dgtIZDy2PeAphGrMydNzKw5l62nLiqzpmh
lWfHK38MVgmq+k9Ijhh1HBJbFH1x9USKOO4K5YTKaoTzYze+JxN0yqH1m+ehT+11Uij+yWs6bWfi
JHXQEXB+qN0p2Bp5Uz0pptWvRBqlV8zp2DR3lvuWtEN3VFoVfBQFEheYJocgHXDpK49aFnkPuh/Q
2Xbm7045QtdH8WDq4UJlY6wmlnjK58KiiITziGfZWrbkQeEucEiM5kc3BrEAhooHR+GVNYwF317V
dmIe6gCyeRCFytYcJ/e1wyR0IzL92FhgCilpP3nRo2NZMfKPHGKexpcG6d7UdXDlnlu3eOAd2Asq
DxQgpplrV3/x7cg6yBFqkiQXF/HlBaVra2c6gRosIWgASaircHu/upoiBNpnFM7vsbxOlPVkJOlK
XkZesC3bEdt4PFHkOGt+ZwNOofsiDPPF7S14qsHawNZe8UkZg6WNMsUpbLrt/T23toEHEOnT//zr
+mFEQCYFND+/bTkcHfbbX3cP/fkL7+9AmC4lERHYu9tLZmw3AKqwfLi/pnAcFHgyKnD3V+0ixV9D
hfv9F8oLVlH2+y+8fVpR6CL1O/91t2vrVsB6h79OjpbXl39hjXDa/U3281+YNrf/v9vH0heQwOPh
918nZ6uOdVACF1TU/EHI2XmafRF6ZR3ul3coI2J6pIgVMLzyBdzRzHdVi1OBnfUzpbKXWne8T8g3
aOxlmClnml++53hkF7aSPua6Z669CSuBxsnP3Jisl0wnIxdOPneZKKbqmZj6g6IZX2WnPJSAMQzL
G2/jqw7SfEMCdCProb0I2we3iH/cx3sa+UOe+Sw4XXXVGgprvXKWaU+HYVULV3sOg1x/RvnqwR0a
5STm1lg6+FsLPlrZKYfZPpL1rLZDdDAZ4jchchQuksfzNeRBb4phnXYOdl5/Yn5cbzzbqc+3VxlF
Tc7f1xfyZeSwxoxwBbGL9CCbgzbWj4Cbby05a2iQMyrtEjnSP+831HvQB5r7JEMCwYcdYhI5zrO8
NxlDM/xXrib1UbaSRoQnR69vfTKEtjt50CEOqfb9M8n4jIOuvX0kgP2LrSpSYPzGl8E7GX6WPdaK
BoF1DKKzPLOSFOpUXxU72XSsBCX3UgeBEJmNWP012ovVYV/BdrxfQI6QB14BE6vfr3AP23EhIOP/
8wr3jqRsf79KDgkF/XjWQ2qHRrIapmugzKS2WXRsdEuZneSCeM9yHjHryRuOVJ1dyu1V+eh5WCUM
athcDNAFK+o59qsSusGyM7Lhw6p7rMkHY/wm8uZUuZ3/y8P0TsvCgTVhR1WZpVmwSFyd9YkafndM
7WfjBMpHmHouCmH42OvwelYp+qoXqEtsTQ1DfeTtals77Jyjo3Tu3svcaj8ofHON3JE2LKy8NP87
P67xAahW0eLQPh81lvyN0aV72TMY3sw4yqglL/QuHR9uUcfwFgMPgjWIioz/gob/5WwZ1Q35fkVL
Nq3G8mRZZnM5W7tkcW0+l+gPbaO62EeVFpEz9YKz6oEHAV+sIEDZJctYT5vTVNvqs1Drq4y7QWys
xFQ1B+7uGpxKY5UVjvIJnlXbeLpvU0hm+tCfcr1FdLc3wz0/DW0tw+wQj305qK/iYk2hi4u2neBW
5XnwLDcsE0lCUvFNjvheJce6Lho4yvPppKNa4VraodcCXGnDcBW5XbGexiy9ejbls3bAHMF17ORa
KNgq2Dn4DtnsWihXIld/ydaEISkK6d5JzkTzxXpGJX2JNjLP4vngZjuQJc2rbPRxsUW5vbnIuamY
rmYQqY+yxV+CErEfigc5NOkBAbak6vekD5TXlP3nnp9CoS7Moo7I1XMwBi1aYn1s4CMf/Y5NKXwu
FK5rgMIWaT85UAz6P93zQPzkioM/5kCN/8QLa040dLM18TS9xbitAKsuk/dOGXXk/3nyy6ZRkPM0
hBkcAkBa76wB3lSrFE/Q1ae31lrJQVrmJWej6PgecwUXK9V9amusBOYpiWtRzld8UAJz76hxc+yd
yT3J3on6Nzik4DqCrrpYRvNYNUn6bmpudJyaqCIdz6S8m/KNDcZiIydZhaqA8o3YPOCwckS9398E
M2NSHoT05fEifHiwnv4dNMASkh1FCgbP5upFkNYa41a/tLFRobYcxeucT3gjO/vR9c/UGW8tGara
PlhmychPaJ7uUdI+ao1FxWsoKEAihHpV2kCwTeBKJIK9vYBcAIL5l2bV31B2APYTzTRx0ymeYrO0
trY/zZy5AV1ChUe219r1S6Ob3gJp7+Jr7UCf0uYyutZiFgV06bvtl8UiTnP1WoQ2pRZT10lkm96u
RyFq7ynTjCcpojVasvm1Ttia8aXsv5NfW92uVGbxvug782tswlSwIYa/tA1ZrwYP+JOh5lTu4iHY
Rarjn0PHyFeuFqfvka38SB3H+pkMl9t1ML26KFitfLZW3wC+6pSLh+rDyp8mXJqG5Dpha/Ua4Qfx
2tU4QcVO9ixDojanBawNkNVzZ9mm5SYnnb6Wvdwb44fO7IGIzr0FesqvzfF+Lepxc1Yrbh5kv+Ol
6bp1+JIpn5nXdq9jl65KBJzf8dLSgF9ExkI2jcJyNnbYlkh3N/U7OzGsnOIB+sQ82Ej9DYWP7kXz
0+oZatUtPNhpeMzyGR09j0pyfnPQR4btqLbWsVcavBYtpT/N+hQrtQ77pWlPw0nG5AEownBK5sMk
GnuFpRND5hk90r145s49sq2rSLTeu2VM9iIHB3oKo1W1TsSy7Sf/sbYD59TkuFePxuR+JQV3CAZ/
eismDBxyvy63cDKjj8Cc8JZI3K8KhOZVpk947XSaeMoo30Dr1Z2vmRjfNcwnAiobi9DPenCNffR0
PziNf6pZ6BwhM5buIna9eD8pdriQQ5LI+T04iFBdNtXsFNtQmxY2qbpFaTU1v3/ZZnexKVM+nsjK
xqcaQbPD1APlkewAjAO/VxPKSpI50NAC0hOi5qQa19GLvqt2Gz1KdsDc18wj/z/myauY1rB3tSo6
qxNUAaWmEO9bsfccWr337NbAR1z7IiOjStIHmZxmJftkzHabzeDhwylbiRXHu7pHuSzEBC5b2n79
hEzvcBLzxXJfdzcTLlKRbtnPIR4rSGimbEyMxsZgcnIviQPMhT4ZqW1LWfvw2VcJOtEQJ2OxNiCA
nDRQ2W5ViaUQcfWm5dnvMxmDZtW+jEOxBEMRffH6X4adVx9OYWd7B4LbWob9IDp6TmtS7OVuhXUM
UgZpH30Rk/odyn53CeM2fxyN0VnI8XVmIBWRO/2jZ6jpxdfNnzJueYXPOqC0ka3hd+a55WziHH3h
3tqgnZm2e2GlwYcwKc7PcaVXkm2CBNtWNnl31p931/fusM7nd4HCzLFsnd/vrmMptex1f1OjoiLK
Pv9ZOtqZjGyOlyYunHY8qCe/8cpjmSP22PdRfJ06IArkafKfHtyNuBnMc2vo6ao1DR+pywATkPns
fkhbZdza+PV6dvvvuBxrquZbYLrhtevMo5bY+oc/lOiQZXF4KrUWerzq52s99Z33QU/OfuRqP4SR
P4OKS9+NgD+rr3LlKIypP6FOAXPUDOtPsPL7gLX3D80vvmDNZV4xfc02bkHy3Yga9bEPpmgWzfS/
xEqwlkORQ8LRySvq1xz296bDTvegQmU/ox41LHVt5Ec8mh3i46MPqm0ynb0hvB0bjFiKBb1PGHgu
+mlMvlhF9K1Ia/8bmYTHHIGOn6U+rVVu++HC606InuRi0drI38AYWUD92Jh5Wv30QvUJM7X2m9FF
P6cutHaK7fUbFeeRF+ya27x4QS4if+mqkg3o6GsbGesmszpDHNtleZ/fRiBXGCy9xCSNgcPcmEfP
YSa8cxFZoJjnM5j49apN8mjduMiJrEMUxvgf8I6VTlGaxyv7RquMn2+9jQ8vSbhNtI4dxIsod7dc
558ptxif6m2KvH6o5dpaDFGzSdxOWQglUc6+2+t4yAKUi4O8+tqJtwL497ekav0lYuPaif8w+2Qi
tLys5o52/J7CQ/4q7F6sg4p9gD0CUSnUHnm1WDjfJrOAkdGGH0Ufd5vIFepeKSz12RUhllHziKGz
Xw04mNcoM4Md+qAu4D27urap9iIHIEmULhD1A3JW19VWVyKdj4B6EVBM4HX1hwMme6ckabGpMIJx
2jh8Q/Ff3yem16/dQbW+2GO7ipxsfPerwdy5WJJvZLxSvzVDlHy22LltW+BHW82L7C9JmlpfDJeM
wpCozrZs++RzTL7JvhiO84ZttbHDsmV6H416JeOaxUZV1CnOwAhjvpFQ3smXIL/jrCIl2hp2oiwr
K8TqjL3EUZ4Vc/Mekx1mWP0fQ3rTM+FTtObqr7kDSPsDOvY4WiLxJw+VAKdcRoXxr1iW9vmZNyG2
VArwIvozOJk78Cdw0dm2fvwV1xsot2HQnP6K+0GenVoQ/11sj8sa1vKy7/v3zKqrSzkzF100fI5/
QrDe6wvmNLcQVbaKJBKsWIVtbWiO2qrAUe8S5JaxbswBwZPO8zaFYRYnj53eDlbscFQb/j8pi/v7
wPaKY5qH3a5G5fNk+SjqNHFBBUPBxS9GC/kpFDWaAH4VvKRah0KsYDEqdPURGEB+rmxD3dha5y+y
zPLZWN8+C3XcoZHAztS2s7OMyTM/8awDzKBH2TI8DO4XQJ3KU01BKkr67HyLiSrFQjBVE0ypR/UF
MnhwaKYKAKtvjiV7vXAJALq/yF4racqVE2EPKptG7PYPuK9/y6tUfanNqn1EbPEhCXxUe3URUdG1
4p1smqbWL7JC+LfeqJ+2phf7z1RPg9dGb1dylDuxfqlM1vEqbEWAX2jNjNZEnbD3xUNYmc1bZFbL
eDSQY3bIFE5m165ls23iH3Djxyc37eJLxt7TahJAop5prAu7bNC9ZFKKW1VOxWSn5vi7OrZVP1cu
WWAziU6tiiFi3FjRqePhL/vkIeibat3qYbW2bW1KAEK3T6Zlq9sABMk+i/z0LA+aWcYrtbQxtDPy
7BaLmimFrRSEuIDawBnnwTImz2BwVju1pcB5j/lK6K9Qe9EWIA+Lad0lA7WRWYMn9dr0ICA1bRPa
T8xDzq5rW25Q3tXTDf9XlBx4YLg/Ren/0ttBfUsrZQKWVIfnJq/dHYrwEVqLtvnYa/B3C6Mo3zRR
RNQ3yu4nWF7LMLxfRiVexWtWqSZPqNG+HZrUQaGuSy9lnGNp+p/xbu78K0ZuA8eVdpFY4a/SCmr9
0QPPDCVDndYmwIJTPhka2EjxE4HzEVWXcTzKs/vBsbR0q8UtLGrTR3mBQ8g6BNbjfCqM6rXTqRBL
TzYZkgddgacvY7fBf8bJ3vvgodLKdaKa/k6BjbbFbHUEbWRH77qmKGgHqtZe1EH0Hsbp18j26jMP
7ujdnKvgSf0W+M5Aajh9kVOmsv4f1s5rSW5c6dZPxAh6c1vedlV79dwwZOm959P/H1GS2NMx2rN3
nHODIBIJsNSqIoHMlWupB1KG3VI4xZxgQX5R7UEUlnfKwGtj7KgsMnpLezZDXVkl0VBdYkWNd4pc
JOAXNPNUhHG88ZFdf7AoElt2lJO8daP1QJB9AvKz/SJptXCpZA9ctiG+rpVLyh3rB73iDZIUinxS
4Ko9pLbk7cZCHi854t2rASHTl67jlJx/4pmTnHQjJwUQVt2CAJccrYC3xidvKpNyGkohF6IvGiB5
IQiHZkSjMfo1ItYQ7sLnNkf0VQnG1q59Gyo9ufcn6mul77JTnxZQsWEKJxMIBOMcdvVWmETT6Wpz
IVawEHNmu7hSJ07smw2Pm+vv9aEG294WlBPidElUXWw/zU7CXx4DaeMaYwUQS3O2BoGt41iExaHO
OocQfOOf7UpD2x0o+BVefHvFwWV4zAajJmGsFdM7N0ecSfNWdkPdmR7pyhHGFkgMkoktRCnraCOM
oZLaxe3S9mBodommDUd5UIGgKZynM6+pHtsuBgmuuwSrEznZyk0HMWKf6/shKYt9OkUmQxgZN6NT
xtdcEqFs1XvS5SxZmnJVfEJH2IcnlNBiCzEp1ZwpW+Vh606HqAXAwnXbFVCNuZm1texhYUyAj7aQ
ggMHcPTepq7lN+6CegnpFMZJ+/LbrbFAF9o9FTOZr/10cyvTRbQMN4fVhF2sZk5u4Freu7ELMcEJ
jPEpqutyK8U2yf1oUB8DE917nye4WftGsXRVigJaGAkOpROrj5aZogbvGVTyT8424jaPKaU9k6ue
J9lSAeu2E66KXMeHRgKuLbq6VSN46RTqrrNICUEbJD8mPsyahmNEL7nHqacZVfNTHbIZ5r9f+RyN
UEn4tfJNSlv2XDFE28QqFjZhrnDhlVuOGYiugqdZV1FS3EtSpS+rhlLzMmzhaGoSQockAT5TRH7O
/Ia4RWjvvDKzf5Cfe3b7sHjLEyNfWlKhP2ig5DY1PKpnM4y0fTMk2g4JhvZOrAjVTwoplwtrdtv7
n8uM3Snvril2fFuxSEDvTCvqrZMvh4mkUAcWtRdnnH86BX2wkRErDn5CaHs0dj5FimGm9ykKO0Oy
TuAfgqVb0vLkPqjz7Lloiues09S7wW3TZz5lBrjRICIzDY5SBtWdrZUHMWo1VQh/p9HuxChZjwJ2
J9dEn5O5hGGNTUWsu6+aOzA0Bfh3LX6zA/lkTKorpsXxxHOdT6luTnSjQXPnhBXAzFZxOZ7XFIRF
RbuoNKv+Pm5cT8q/l3HcAxCBEkvOuzdKO5yTK5U/m7qphnWcxdriw8CHrllWnLYojhT2McjgDnGQ
EExG3Tn5NWFoyNc5tIYGJ/wi6L+xI4OQue9+wHz4gqC4/8lJ4Ammrqi7hHFv7Crqcqh1sfNLQkJ4
Bc22uTX1wVnyeuPPPjUNBQZHU7Hhkes15MWFMUMVFWHpISIzbbi8v8ZgEeiefuqqyn1yvW76oag1
wox0k9Yp12VjIHkxOaMSYG5HTYduY+r6jQOPM2LIt6Ws3GnufKl5FlNHTsUPEB4trcnVrJtuydYn
2MScJ6iL9MZolcccPDNN6rXXJuHxU604N/T+Akhyj/JDAOmAscqjofsu58pjSpbxs9ua1UK1TOcF
BbNhieZu8ig3crCGeProJBY8gf4AZ2s4ZvseJA7MJ4qULeuyPbDVsMGzM6pYeryVDDteZZGbPiZT
M5BZINNwLyyy650ca9zLDJ1933TOqpIZI7rdlE/LppusgAh18kqMlwMR4ayFr7hq3HNIXH5Z6L29
SH35KbKovjKhZNgOpJ82ppuWS0EjJIiDwqkAts7ySToeWKs8VuirxOqLpfPPsyP1InoyIXSQ109o
qlZXBc7hQ5ml5cpLLeNtaLNvVmIk97lTSXfQQ5P0Njp+R+g8TNHIe7LJ1ZfEb74Z/M3eeLk0aF8C
Cwi1JljC2HxFbb67yyhiWge2DZLYsZDMVLpqX3qUW7vwTQ6oBSEwJI8nfi1/KSMPSHRAULyrW29j
OiAs4XsLvjn8x2ilpOwiJZR2BAC/DCXE5okOAXkBH/rPWhYYIlM1t171QXe3SJ2kW7PIm3vfzM+x
O6jIkGkc/cvkq1zD7ELQ2b9aYXHfSX647/vAPELiDSPk1Bjxxcs/Z4Vfewuvo140C9ofnbqRNXnb
B4Xzyc/cbl1rcnm0OUBcPD7iMmzYZGkwOGxQ3dYv5dh4y45YJNVCRQhTtONHi7qJLMo+5YumNONn
ZZJYhTwlXbhWnvONGjaZbL/6cO1+se0AFHNHwRkvlHBrljCjuLLRvTomcK1S99uvnjFsS68gcddo
T22qO1TpSfeeme5qHbKFwYJ0ZIjUZV0jMt0lvr2N4CQ/Zn3V70xbOrhjlq6VwTmOcdUuZIIeBGKa
ftMGmrnJ3OaTb6U1Cu92sKjSIfgCL9PVNgrre86PBypnNGChQd84Ul0foH49ONQ33+EwiZlToXCX
DuDSI2AgveeH96KBoEw5ShGs9JMpkiRoxRLbWJPbUc6dNShnucs/9XZ+LcyUaHxWPlE+Hl8gdpaf
M0mBwEux7tQwr86DUV67EChPnoThMXC+h3KTnmRIJ5ywH/aeBQMK8P5MP0l3bkOlom8mbx2ojC3Y
dKiZpq40mJcpsvVgqm1315g1hesSoDZdCoNVKTf+UXWas1I3Npz1E+JwAib6DldsEb5FuQ9GaoC+
QNhFQzEWeHrhIvqOX/3Fpj+FRXt47lFTuhRx+FwrWXVHoJVf0tiR4euq9kW203BBkUWyLYP2m00m
5B6ZYO3c9xaljbofLNltZCeu7sUgpPHdPboIwJXH6AthfTw6xRj2ThDli1s/UK1+MVRqDKgubdd5
bxcvhRY2a2Qw863omprJ68dR4Jf1RurfnHxYdjVloETZtPR4u7Q4tR5dnUq/5QSqOEae/kAqWFr6
HbKLvnNIq+FaDKFxsRNQrV291h3tG+e6YiGH9ZdON9rrWCeknTJoPsvgbSz5HYaSuhyasPrR6Y+d
bcHyE/nOqSDNtICFql31EcUzTYgUeSA17g5pPAJO/JyvCUye13S6Ig19TdS4oIgTkxhsMwqluo5n
pejKqp7cSUr5JQLVk6F09lRGcss7CFoo0bUCbzwPNsEy3nNPYD67h6TJlpRBmE95JieLAJgAifP+
vZrcOHXjSOOt65uf/0lMTniIAYfXw14buPtvzToLpuwhiH8Ubm4f+gLuR7tB34aqm2QX6FRYUZ9J
ZXIJNxlH7mGj5VpxGe3SothSbojheFenLrJdxlb9mNrk5Xx+/jveISTnMqgUIDwcL5AyZ2s3COSH
ZowsVIY6+SmP78uSDegk13vftmG4a3UU4UPPqS9DMCVfnLh8U930LBf80qO4R20dOBNRLm1pWkiu
a42h7xp3lHdgpVEyz9R4rRhWsVdMVgPcPb0yuoLMNPtSCpbXqlya3+08eVQGZIKqTJaRrZHWnRHm
Pzjl3fk8C9+8lk/Y+VEGRVPQ7MqhvrP5KW0j1e62vWEPV/gtvRUc0OqrTIJSNZPwR2qeyWQBHefH
fDX72nqzfHhOi1apHkgwNZsirjOwLiXYaMJY7Lmqa1bpzTKtrOhLkfVLPyvj77JfIoKQBvGzCTRw
08JuchxHDZYWAyyv73QKOf3hrNa6/WQ7jsIje0OUq/gc+AblnbZcHFy9s8ATdt8VL+JBaVtA8Y3K
BAjfhEeoiMM1kZvhLnHMfNEaxpdQyb0nShGHnQJx6hbSU+eZMzpUkan3FRoLAIRpMjwMid5R9lPK
mzJtm1d4UQ/CIzBrEOMF8Tm1q7Jt01c72fLiPZwQ5l4h/3Di/zIi9VebF6gnnFUAkf+66Qm6D2ow
nFLCvos+cNwnQ9cJB5X9YcKedBoMwUUPWrCv43MAUI+KmrJelwYy1R5/y5WJ4ueel4v00oSjv7Bb
m/T3NFo1Noozhv4kyzCNknhgU1TzIi2BVGh62+2bhuj1aCvpmxNb3zuQptfCCfVrpvnfEGtPKYB2
Fjk46iV1fDAsOLK5R0Rq2PZtlD546hS5zprqqwl5VhI0yndOOd8LObCeC6if1ooSvdlDma/IezrX
ZGrALMOkSu5o55qSKsH5USmrsQSz5LulcxWOjmMCzQ9JYs+2XOpNor88WKZVhFtMXOlq39a+LRab
iOs0l77tCDZLnr+2szw9S16FAMEYQ/zUavEJ1MVfFoDJc6AZ68yvHqGgDpbqqJ7GyjnqCXFcy7GV
c46o+3IcfGVl1HW/c+JK3aNDMlzyqQl26UDIBZRBsMs9J1jpZqO+mgN8+mXf/6AYbvQ7TuzQWj2X
xNsXVe1k6w6CJB6XsTceyCAsfV0yEIrKtZ08AGKLC1MhVuNZOzeS0iVfeX6vSvzJd1RoYGxEYDQ5
H04jxarLRCMdHZpav+qMiAi9PFiU1DVNu4jq5hGyoGQnbHNDVdgvl8pWu3VnddqC3chZJ1Xwalcd
YRhLD14mNspVmxjaNXJ8Z+NTnO0mxpaM1HiiwCjdeQaKN51awPgT1Oeu1JJHGBXYV6OyB/ZK7/fC
piRAX2CXBQ4q2VeOAtZ3RSUMNU5yZPaDp7FLRm3isyxJw8HXs/EAHpu/jksGI6Co/9SAPWIjGH2S
KtIOHUW46xYC5l1S9Pa9jKCpbKkthx6U5ql7JVYacMbxg2YZe0lwAjOc7oORgIUNzGNVWKO60nzH
hdyle/CIhjuGSQp/DCXzXINQdKlXu5cyL7tnLz1VOyMbMZrsmjzQu88mQgCIG/ps8uK6fEbliyB6
pD/x/THB6CxheE+vdjMpKTfPFsXIVyKfya0pyEuvChjC1sPkJQbConLv6vyr6CDtKq9JmEYryyrH
KwxTzkJT6p4sizZebzbZMLdqbOvgX3ERA5wW9IsBRHKy5F0YLWUDAfdaaspT71jFqWnin1cxVAsw
dEPDKAUdIGXhc7vkScT3KpbbTcyb8Fwa6BlLspFvE8Vxqaqk4Wvg7JvaIn6fjmejNHkBJOF9XUgR
P38ei+xgLTRwYehG2IQSktKw7oWttjMCjRW0paGtckyqXJJ0RHVB/W1HOU1XWTHcNdABXWWYDZaa
63v3Pp96S2guJlvYwZrvjVcbMNGJH13VKSt4BXVe065+dHI12dah/tb6bXT2228Ewcu7uBnyjWO7
sMUEKBBVLqSb4gpOZWhyxOXc1NZdX/QDoVPkR3pTNhGasOCrluI3F1aUvwzkLRaGLtUvPO+VZR26
3mNhlyi1haV7MWW+FEEEaU8QHc0GNWK1MXi1TF3RdJB6UAXpZH22EENqT9w67VZSF6tXrXoIBDmT
bMZo7/AHvnE3yYTj9lSFkb4YKQjh1KtOoT4E3ATBkmgKX2Fb4JvNRvFk7UbgVNYN8qu9Cr/QROEk
/Dp0reCLNk9RBo9AHnrxqrEU/VAH1Os7gLmeFN+sHjhOL+Q+yZ5gflwDk5Tup42621TKqxY7xalM
AvfWNfIkWYZDF24gcEFjJW17aY1cq7SNgek+VHr2ldIJMGJp1x34rQWLjkzVvZFF4OWceNwajgvg
qpRefLStHrohWepNWT15w1A+ZYl9zSETvss9qXxytM5YtsPQ8ISla9uKuyVFEa7c2r0zsrw7t/ng
3qXIy8PPGb56SVjuA9nPKdzwolczIjZJHDLYidGIOmow8qTKxKgrIVyVRtKjbOvyA++PnTD3Vpue
Yj8D2cRBE4Dk6EPeQAbT0Kp4RT2E+WzEEQTeKtzhVFSZz0lF7Bugmbyyp64xyMo2z3i9S5FlPCdU
KQEJVeK1mKs6rbeF4btZ3+Y2IId522sw/OLMDq/aZKPrwZPGUlHbB5C2U/8luioilWuY+eWNcE47
MOk6tKO3UdmLUkI3fr69ze17dwXhj7wVzhrFFKvSt93baGxWzcqizH4nnOWgA/TUTmlYcd/Rl5Z6
XUdbcKM7w3LaS+sN1iYJxvxkR8eMCN0Tal+tIndPUyXNU1L2L+TnnHMGs8AOhgfY9bW+uzR1vKek
3TlamgQbi7DVyudipDLrZmq1LrrTQSq4cq4GUJem+pHsyMHu7O4i/NMyiFecnwME21E3sdKOLV5A
nlgOY2TryF0kSv81zY32c577KsLomnGhLj3cBfBG1aTDro0RPTcyUmGmk6oHYurtMnR677UkdLzR
4DnYiFGlQvajLmLURabRTAfSV2Xt1Qts7aX5XBWJt1P9DNLyjrBdmJjlqpKKcguamfeW7Y3DwUGm
wliHhvXrMp4udSUp1OU7h3eXeqLkm2iq9vKMB8RtvReTfx5Fy8NKggboRePbdu/GCBFNPcno9Evo
DQ+iF45pdleAzhM9MFbGSUOhZxFM9OpjCcmT3ffwnU+rItCpbSZ2rVVoStplcOWfjS7tLYmSw9nM
hj8/xC5gyslptsc6nIv+EJjLDwOZF8qLwk2G7ewsXIhHcNYx4Zr/fTu35cBolIryjDDBhvru4c0e
TXc11k53GpRUPssq4a5GBTgYckb2B8gmgklRSDTFJCskrmLNmHgwEIYdLRSFhE35fRVnU5K5RZ72
w4BwFqOw9iL6Ma0spqH568GjAJHFegREfVu1IrYM7ImkVLMAybyKhjE9ZFXws6E2MD0Q+U4P4moe
mP3mgQ9+/4XLvDxwMwjvxfrzPNGdfeY7/RcuH5aa5/7xU/7xbvMnmF0+LF950q+P/8c7zcvMLh+W
mV3+t7/HH5f5z3cS08TfQ2kH9B394EGY5o8xd/94iz+6zAMf/uT/+1LzP+PDUv/0ST+4/NPdPtj+
P37SPy71nz+p7fklu0MtQ7R3YGsXTD9D0fyH/ruhqPKZlZIjvM269Rs9yt73bxPeTfvHOwijWOq2
yr/5z3edP7XcoUKznkfer/Rv6/3b/TnMcPTu9JDd+XzH26of/w7vrf+v973d8f2/RNy9HsarUXTt
Zv7Xzp/qg23ufvygf5wiBt599HkJMRJP/+UfbGLgv7D9Fy7/+1K2U0KdW2qfB8kIjo3UTgyJgM2O
8e9GjETDUBxU7SrMwiKuKjFh9jXdMjyK4ZIE0t6JkWXTOu8h0xp96VUGtVW1Id1nQQyBWt0/cQqG
yHbqxTmVhC34lmlczBkD3TyQff8hxoXdhSdqM5YwYgmbaKoetgxTBwRWQ7Z/gi76AqlHfClsKd53
toPgc0edr21GtwaGyvicpzCQTl5aFKEkJ0YDSwLO5smnm00Mq5H+vQVAReSsgVpGLJX7PXXOuSqv
b44urJKryghseJIN6kuyEYkdTvbgMBFT3fgRWq42fDcG9fNdcdEJGpC3D6numbpDYBWXQomLi6I0
2tbTC6DrYnarVcPOLUA2vJtt9Q7A5LR5g1yQFcXEysyRJTLq+3ktsbTfaRVBTe94Wy9IiuYUpjG0
vL9uKdzSvuvPKhuLm5s+ckSz1J0jlz1FzOgFeZNC/U2sHnpkStTfCdc3MvVX49BtDf7fjoByvZNf
TVr2QvBeGMX0ebgAJ+JIjn5IugZUhZ0XFJ2mMH1k1j4vLP/WcZTAAQ0z2XPguBBcEby6zRDGeZpk
jdGSpEe9fjfn5lkN5bqLk/T4ceKoDP6+CaX7D2uJrpGZZyLdxl6pDLTqY4TWRrnz7oIm8e7EFWAv
D93W0tu6QGbJazM6Dwi/zhmj80hl6eQ6z7wtpLUPth3FxE0D/SCakdDZAWVk/SCuEEwb9omULMRg
8ttNdF1d91IKTpiRURyN2Ky0aB0ZeBlqYz7EY02h3rWSpNwJa4uY3BpMrbYUA7fRyV1cdaNMyFv1
TsJ39iDjZG6kHEoP8Bo/fefRSPEfERlSCdj+bVAbM32nq/bn2W6CJ1Th00ozsjyuvBUj880cNAxB
1XVQmEyf+vfnunVTSvUoNbTX4kMYlqfyFykTGLZs9yAaI8tQrL+1s7WLTKwZNSFECyffBGQLwtcD
yndj3EnvFtCLnIBB3MXSbcHbpHcLlj1crxIMDSsVZvSjPjVhmDdH0RVXc/PBRp0etLEcxJbzwP+0
wDztdg+1dzYZ1HYpB5+yPyUcEVFAVpOrL/vpNTRSTlchghJigHhbhAY1IrUZHOnw0toHSgHGdCH6
YE9/Gi3Df0JoQd4IO+gx5zDPmH1LIWwplhFzZ58P3dzrqcZw6v0oR29Sk5LJyA2Y3PQwegwAqO1t
i6CBzDfstWi1nfCggMvhzO34V2uCsacZ1XW5GZdAqiwo/Cc4STvBSZoBUE8+5iapx+lSGOtpRFzN
PmJK1W+sHvmm2VWY/6kbCIjKvFIsj3duWw/3o2Nc9TrpngoO3IdcV8v1UMbpZ083SCkBsCJ0NkDy
NqWg5Mj9VBgAV6MC+rWwrt2FVA97ATYWKGTR1JXtLg3DSdazTcCWU6rq1gn4raUYuMGTXccNt5rN
V/8d6Nmr22gP8+KXm2NDFXcVwJiLwJV7cArHOXBy1dOFuBQNXOwGEIIKTfubtaRMuy9UY6PNnpCd
ushwTj7kjZCJnRox3S7qAIAlYYHcrHoYQ1MI1eXRq5HNCaq7Mof3WVyJJh8Sqm1THVSHW/0ciH5f
xR4gB5ic9a1wljUNOejIhxO1tqpLn8YvoetYkA/HQE6leEA35JctJJV1EQP+dPUne9KnL/HvNaL2
ibBlfqqdPDrD/R+dm9JaVQ6hT0i9fprE4Fh0I3iSSsn3kNCe5NEeuoXwqToQ1OQ9UYZPnYj6wGmt
pK2rYCsu48b4bgdqtn1nE7cKf+Twgp/EtUTItO+1BKI73TkkU9ObCoyUc19coROMLolZ7T7apdY5
/JOtN3z3ICH6hKb75HNbVVhFX8wRTTtQerIUI0UxyDuyyq1hKldd9/OXmnizLwNkN2NffybqUZtN
/uJ5qYyCegeuX85eFCTkL0ZnPooZYW7H5zJn05jrRGvNhgeNTsn10U999yiuki7/a/BscyN63VC4
R68CkszL/ZdL+PtqtnXATFHDcVGfmEbngdtksY5Y8cPtaqp1VmmdTJz4f5s3O/+cG8ioUFjBRvaD
bFuMuncvySUs9IUTfyJ692b0uvIDcW3H0En92l74GFtR/ea0ESmdsPUf/NDmmWmE0tGszfj4YZ0G
0q+j35Xw3fAlPilyZe07KSf+BO3AokY85xQgLzGcG1gBN20I9BIsglm+hpHkrGPYuhYWgXISpkm0
hnesOTVTQ7LufTPbhIsiK+uotKX9bBcT5q5wE7Y018zdGDlotf1tSSMf399hnq+FpCPqJLm6hkEh
VIy4gwUr+VZ0YzlP7pwkvgNgG+XLJkXNwvNR2/K1Gp6vHgUuRQv6BaRaHYnzvzUZer3ovRpwey/E
UNgp8FiLy9xLUIEtCKu9M7pFZq61LgTl5lTNJlAiZSo58B9F0+gQSKB1fy96XgEBzuzRTW4dHoE1
/vJg1wT+UUHeWynSakXa0TuXgiSpqGO27W7Wr4UR6kz/PAhCpHhyEsY/+8xzZp9qol0SA2GoeTsZ
rB4MQrn2DFdI5Cr5c1uhRPer82ukkAppk1IdRTHM9NzTvGwdQuWwFI/B+amYDTDj+tPAbLs9R6cB
fXAJpE+PVdHMS80D87R5qdk5Q7CJeG2S8lyvx0dq/fuFTcb9MEboxaiJ5ZFrpaQottymWFZwlfiN
+tBPgxBj2MtGAZktfHvJNI5BBdFBlmltQVolONqlGlzEaJDzP5Im0JiLrkVm/k73+iPCQfJjOaxb
6mMqkHRAFia5czvTVm5j+vsUoYtTYsHCxZkoj1biEmLxoVrYGchOylDLTT2kfbUoNPmn6218niqu
umDiYBg4q4guUXaqmXpAeJGUPdhUG9+5taY8DSQ9l1pk6XtQU8qTX1o2bPeei+J0DlWYrHdLc8q+
Gki+7g2t+FqMss1xdbKBafQAgTXlfpzysKLRPUXfB3X9VfSaKWcrfANKd/7Rd1pzni6uxLpKJpV7
WLriYx91BfXr7KcU/g4XvQQwI2ytQrVm7bjOdiwy6S6nTnc91C1qc72XL/sqUQ6jaOIKgFM2yQku
hOHd0DSewfVx8JL255VweeetRcGnNJPLHeid8qDKEEv+VhsUkoOimwXZkbSIfxSmWqgSVgmpM1NO
Jwr+X/qEwrk0qZyTehXoMZKF72b0Sn40TMs73hYQI/MqYwrd9er3xxjaikT56MVLI8i/k0rNH8lA
FY+SFP9Frr896VNPkY1+B2QSKavJIy/U4jELmhXU5+NV+CvFiBBxT4mUGJQMs7pXa0L303QxyXVj
BcARWt+3G9hxck5Sg9p+Lc+XHaGShRk52VE4gyIY9+pApZC4PwoR8n6wSUtCXG212mtTldrZkoDH
iq7lQao81lTliG7hWNVC1iPrnHqS/PpzTtsq2llK4Bl3C0d7neewiQ2vqoranw+nZWDFXxIwOJds
akhhKhdfTYx1P6mXzjYxkOgZOgkRKj+iKxrh4uvBYw868TCbxBU1o71JcGZeh9yhfXBTKH9/3+7m
qVJr7vYOWNfpI4imt3QY1FN/27lSfTQ4e+awDaj1Ue3Lndl5w85W6hp6WkyxampUrYi+uBTW2xwx
3axIIgLFLaq1P4J/bursHyZkMjWfUSDtlIYjhGji1nNBXU39SpbUm5Fyl5/Ds+MH2zjNaMzG+TlZ
DOtarG4VcPkflzZix07Q9vzbsjmlLzttgL8RXpB4FaE480lpnI43rY5Ip+llnxT7GVJk6wWis/Jc
hUgGWn2cfkrdIV/bHuXlHLEhei7lhZXJysqZkPlIQadHY0JuiithGwGiAyueRkST/b4SXWjSGHaM
GFqebnrxZt1eZs98gpe6uSp+0l5VxXBXXYfizWwz5cI7V7m7FaaOoktYZidKV22w+70wiiaEGGJr
AuiYeK6b69yYj2HtZlfQmRZHRYMizqwqHQD33LAITfmcGKDZKDFdhdBr7nKy1S9NxV+oCg0khycl
Zup/qa52m/qoT92uBsFKhbB7EqOm7X/uBme4E1NBwF6SUi2uYszW822jm/GDGAukegECJ35SHMV5
7pAfhuHFMaWnAKa8K4DN6pi5IFKnXgK1we2qcWJECJS22ouB3vDKq1PazQ4mLfYjk/M80PjSXlb0
BsEL3IQvODZv03gAU2ZfsToickXk+7fZtzG/BI4hacpa8jx343Q+PASxl11EIxtIQ401Arqii6Dx
z4Eqr6CmkWVvMzun0yiSE93Kj3Ko536vEvVKdvF81Vl3TY5A0O8BMcPoiNqFkgUZky5tTJi299zH
3KcKqjETOaU8Se0hy4VWsKC1nPvzMMKFEF6K/lDXxa7SKV72o3Gbkf+H5clrr66m8n2brrToHKIB
eCGn/NMSulk3RX34DxIO00Cb1yUVDIBJiRavXSmmTj904AmEgHbfObV1HaaGqlxUgEuiY7ESWFc/
MayrobjWtu4jazHbdEVSTlQ4HYVJTBW+0Ngs6lT1wSiymhhUPC+43Wa2zbdxWiqOW7hpjo5vtXsK
sylOj/Px1WTLvUr0hnjk1LVho6JsX7/vW6l6jHRr68nqCNak9Y4xCNNlILq6Fa3jxqt2YjQo+s+h
O6XqQec8F3x7hRfcKhDfcyBEtIKli0pJN9ByBFvRHcMCFKXiO2fRVUoQn1L6mmp+c8ebKr5NQp8F
5mGYGtbCK9cMaVGW4PlFN7Ug7FQR3NYLvrZmnqG0AB3QvsqtdMtDV3sk2cCTHCKBb4EJ/TaE+F/g
COyXFlLflw++OjwBaLHgm8aovLN9XFG866xqedSO7dSIK9EESFEdrcJ3CzjQGZGAWy1aLaoh3KQb
ldWD5tThaxfVTviUp039msvNd6UJNrZVFPd5J6tPlKUDjywrdoqBrz31oD1WntG5WzEa6Jz3US3R
AGDgPKD8fYxcYFLR5FwSQ7xSAn4Qg2J+WHyNbU5DwuLn4ZtXSjBcT95SDrH/CLG8bBjyKuan9iAa
iq9kw3/ojDZ/oJhzJJYkQ3Y5ulG8tGOOq6muQ4z6279us63mG8adaqnf3QRBsr5T4kuX8aRkOwk7
PmjESzM1YqBPU3Pv9clzbRa/TNOENLXzc2mGy5t/Y3qH0B/PjaAoncjnxdXc1P9gGxLj3/zmaWHI
9z+T6n6lx14EVtqFcWfQqRieak7VyldhDKIRV21OnmQh+h+GwYIGOz9wT8J+W0FM+eA329755HB1
bPg9fFfkQmWTwY3f3WmeIq4+fppUJzbUs61b/NFRrDivLfw0XzLWBU8VmLrRCFh2NqzSfGujfGNM
3NKiD7VJAHgYQONs63oNDaN3/WliI4xiztyUthUe8ryT7gEOGo9tlX6VMqM7iR4hV3XD2cxYtXxv
HhEO2QVR1p/SxlZQyaFSYzBDFX3TVL0Im2ja1IDk0laztejm0gh2t2jHPTFbvv9N6b+Ahg6oUFMa
tAKzdKM7Q3OOosqhTiXwDtLE/MqiBK4BCPlj6YFB9/yLuDJU3jaZ0sCO/PcBVMaIHrvGq7CbYxJC
QzG5KPGPqiORJNZIMtuHHKJXecxJJgqy1IbeFha+5UDCwP0aI0xyTOo4O1p9eB/oRrINf5uEvTBL
P198vOypaMfKH/o2W4y/c/q9mrD9ecncdX6tXufeFpCTvVY6Jz1XcdBCtEClQU6NySIwW/97CsyT
IqIf/M980uDGeh2VrF65ih1fsgwmQcj91N1gFsrFZI+2MtsmX1K675B8qMfT/5F2Hltu69CafiKu
RYJ5qiyVQmVXecJV5cCcM5/+foR8LPvc092D9gCL2AiSVRIJbPwhMIBnb6oAKpFd28Pqj6C8lIXu
A1DvGt0DrgVmG2y3mI635hGJ+3bRenxM+CZ/3BpC5GFxYsPzUk3zR5623I6RI5U1mBLGXZ1P77Im
i74w5i9NX61FPeaPMqaGCMFUk8OPm5CHaTZHteFathlzCPkTsZ0UvV3eYmnaOIuxA6x+m2iIPz0N
7/LrrNDBDtDkooWcQ8YyF21ZLxmijYyxOAqXpQibHTojl7wYsfjAZumxc63hhG7mKZpr0OTLxxEV
/g2iadNKVmVBDv8HQPmI7CTdktp0Lx4n3nKQDDWwrbcoG3TLCmFoeMLDCJLMw5pxKMQlAR1vFFN4
buaajIvAMu5YOxxkzVEnA5SiGMutjeXWQgavRa2KiyewCtNblOZkLOhV/WyM0aJOq2htuUp5DguT
01mkeXeJreln/t8OgGdbe+ksDlDUzgi+j4W2TBFDgczdGYfMCPOPoIS46qBKhdiRoqzjqbSPBgol
B7dWja1NUuS+gw+5QoJF/WLm4ScnXNVPO9riqOFvuM9UWxv23H3rCmuZlz4xq23dRc7a/Ng27kG2
WkqM4n0y8hXHa9TaqWAh9wkWNytdVNYR2vwPJBUCCBQalt5z6FbcYhYa7btcbeGb00PGlWEsOrSs
/xkGd/P/Z7r/elUZm98h+y6x9kHKV/PxZTMX7XzyKgvIRqsIwO/xFpI9fDFqm1ao/EHnvjImx8sq
RNBH8O7mXtZu88KSydAC2ebQpQ4tsPLZZjl9LrsEsqj9FSl791JzwjbWWbnLhRqes76B/Wvq1gPZ
IJynXA9xJXxIF9himF8Hs33qY77BylAvzZ4zTnb5d1d91T+kVuXl6KZiXZUGVJlZWVXoJoW8mgvZ
ZZrVWds5ax1O6c9JFOOFOxoy10PQfUJWOZTQKr/4iBtt4Zd3uzL0Imxs1E+T79guc2zkd3I7fx0g
IG1dZxrXsloPTbfGqCnbyqo39dFKNfVoL6uumMWvMLq4G7lVvvooWUE3QnqrVFXlhP8zuOYM+bVS
dcTLoGW/qtWcb5VVN3Y9pMi6X62ymt4Xxnr01R/dNLkov1oqrkOJAda3yWLQ0T07GEvDsYT/zCpV
OvUka7JIg3QWshA/ol7P0vVg74VFop+0gQ4dRtWvV/NiHWJM2XMIBNFMNhhYOVxb+akZUJTm3kll
inUherRnfze7pakXKznjdVqYtYsx85R1g1XMsku6/GDGKT6B2MWuJvDnn6qJCINwvypTb64nLQgP
beVkT3qsf2LimW4L3wen0/r5SRaONzTH3rnIyliXZbu6NeqKry3NCouloS37HYKGr15WQiZ0K7Fw
ha2cm9kwhNMA/5IlqC2Zmv5HvCgz31j0DuKTYdOSN6CbHIUCbbefOpwuOb6I3luBRqVlOh9N7/Og
iwt04jt4GW3fdGhG5O4HMkEfWtFVT4Y+xgeWStoaief+I2Z5nOjuh0GmjpPaQgULK7RHY3J+yHHs
A3h8Qzt5GGA8ch7RGjx3Q/MqSaYOT4ZmaV9hlOLdCURkL7eOskjZCgV2wWNq3k3KIiyhfapNiUF4
ZjsoDReTfSpcayU3oU4027Vl/lLzGvVSx5F6yWvvvQp9bS9rspCNUewterhxp1tcF8I4toU+lVhV
qrX7ak36dLK8cFx0KqaCEyJza1cMzlZWU8V8wdV5iRsrnhizbI2hRQGfmgiO8iqegrReyEvfd+J6
cWtSnYZNS6WBDGfIHx1/XWL7tzAay0XNcRqO0Vz4ZGGyVaX3b3ZutVvZgPuWh/VJmH+xjAzGYVEF
NX/rHvSQvAxm2Z1oNrWYHzjHazEr+Vzr104tR24aXl8IYs2YaYmKrtFz09h+BjYeo+hSK6SK8XOd
xK6ZvXtq4PI81SN916RCvKid96sV6bvoMPY4w7FOcBZw6fzPyY63VWQYP1HY39dRS5IPkQa2j97e
qu38XibyE1FOC9XPgjtZ9bUgWJcq0mRObL/Uw4Q/Ujx9tTyn2CTNQPLRtau3OZ6XYvwKZRZZVr7C
HO8sSxBSh1wdwjfDiREzduvndkQFMg27HzLspH2wLfRhYaY7iz3aAeVulJrnK+Pv6qgM/WxfSPP1
8to9AG5llDw4b2P+Nc+1t4a9QLa4zem79oMND2JbZXZ/VPy8x/AeKyuz1y4tXuYGZr7EZGusDv1R
FnmVPSuDb2/jOrK8k4whDQKGRhTVQo4AZBKSnp5nLbMp3mmc/xSYv+L1DSepSPpN/JvMxR/Qnhay
1Qyj97xW293UaAJWwzwiDBpOggorhKX3u6NkgSHpYx3N5oNtbBwjbdmxoClYhFQNhxhbpYqtTYGe
GWrXQlNXvt/8LApS+UpS4hMI7wVmxT9m7/xfsX1v+18N0gD+GpsVMv7V4GQ25NfbNLK3dIm/Gsf/
Pf9/TXOLXe3jf4/ITJRV+O3ybsL53YSzPbTsfXuvZiAefSPTF5pSlytyDPk9DmPZvT1fgS+AwGRd
ZEQWU4CLXNVb9h9d3aQZ2Q/trkN+zzCUY8ptzGvXcqSc2nDU7jySy5IhI+0CHC9MgzRyGESbKTJ9
d6HxXD0VTr/WZFWOS4sk5zhTNTaqD20cml/XHkMQobd3Jl8dvq/NDX/qtrcGt2m7u5qk4/VtGOps
AqasMHK2H1LSTq1LolSYpfOQ1K5xAvdykG3qHMp7G6EOfWR1NFdlQ1O0/brSXHclItbhS3Zw3qKm
fXaDtq99+KNeLMR7jnIW7grtA242t3awf80eVZeT7cQ7J2zNc2PmCc/XlCNQrVaB6KBscI4mwzzL
K8ev9L3fNE/XfnKI3yffMy+bdin/dBLfjLD5SeyaWg8X1jyr7HebasaFjnaRH64vqaGVEcLKWvXz
aWPftT4UvKLYySpe5xgBm1CRZNVJkfqo2icMA5w7/CXsa/GvqmyQsc6Nwk0xBhHKg2D/9KhPFvjb
VA94zFUPYcSZl1EIGF/9WPExU8Az+TMmO/MUbFZJj1qHrMp+cmwTsfYwSDBfx/5rvroOmm1Rw8XW
cD2/M/LuV+G29l3PogEKPEpLkKn+aZgty0uMEJDjNKM6rzZol6M5gcxgqZX+Ss7wx6WcVvaWLR4K
IvzQsEaaVMyjMN/EErNI8YRvIvcIZZokW2/ill70qbq61mGhOsdrr9H1UbCwgs8/Wkw5KJ/Ho3rO
9hueIMvwhPWKUXnK3QSrkPUVhRkXCjbMnPoh6CO0QzwU4TGE54r6vH6I0mTjk+PcRTa0qqkozQNn
ttbON/pHRe9hWaOKvNCnrtmwgRq/xmQR4J+Ob8JHE4FvSLOpku4az6xqusb7VPwRl/0n4CTX/kbS
KidcFZFkGZBP6svyXM3uuknM9rgpxvAwzd67vY21gIaB3qaezXZ1Ni47flHBSrb6SLMePSvmATWP
LbPRuleVcNfOfbE+cA6O770iYTo91FanL+oK1R604LBxMPUPXWuxx/C7EDlzA4qrqMUiidz43IVF
8oTj0qVETfwdmFW2sfxaQWDNLd5dmMzkjwrIfni0c+CPa2J6gqJZnZCuxkCoxASod6pryLcCBIo4
ya9OWqWQS0uBZ8vOso9skFVZFDY8ds/HkccPZs2XW0d5pcySznn/7Ta9DMtJbrE+CL+29nsy5NOm
0mtf25STBWlRYbu2woi0XHIfrVlGzU1mFJfHodW5i6dulGxIIKWL/zUKLFV00F19dZ1EznftZMTd
F03Rq12kR+H5Vlg5KOp+XN4iyCOFZ3Qs8UqYQvOZlKS/l7FbF3lVF8609DRNWd0atNFhGFlTf2t2
KbzD+cWuQXmZVyA7UG9a6Ynx57vQbVJxbdF+OFXcH3xv7A6uav8qZExWZcOt+keXqFSSxR/139Mo
k2csPWy1lrL1Nvj/OJc9v7DSFMEOz+Y90h7TNhzsYFHNEloNyv5IATjFqlBc/S4LXKS3pNRWjGjU
KeZ8ZzmaIclerxpVXC4Zo+b8UcZJ3MkuyA+EKCthwOT7hbkbEttm9Vgp732v7WHOocatBgOHX7N2
+Rwvp/KHHqPUEUaBOBeNcaiDdtMr3SGqzfwzSJ2ap6SuvISRUa6GWunvLdUMtzbaGncO1hPLNhkL
rO0E4vdN85HWdvSiF4p9n0MkzpB7e/E4j3nO/YNskgXSD0Ca1RrfQHqzrnioa2OB5+63Eq/g51gX
PD91ZSlrJmZGz/bAj8yJ29XIWntl6wtLCeMnP2i7p3hIo5WTes02Sa3uSc3z6MQd8FU2ymLwva8O
q8WjrCHHYW9rA+5mpJIWWjKZM0/m2sGvyaY6abckgk9j23DgN+WsYWYRnw6FbDAncxXlk7XdiG2Z
oAYUhkrPQ/gfJx5pjKMlNcLOJvjSW0NZFx/YvNhILJMFUNKAU6YhvpdIK1CGl7JJ43sJwprb6rkm
2/woutRqoi7GhlWHbTYFx4WxugCrXzzauZE/spaGLJFN2VZWZYOewxOOIvssQ7XZVUfR2M/X/vMg
X5ntUn02PcnYRcmyN5rPyPXbO9mFkwzn0kzW8jZAU5ulyk3yWGvGIrZZBMdF2JlIBSfe3k2VS1T5
CpslgJ9nLMu6c9rXnP+rCaQVDynPrW7DWcCjqNp6nqbzIXr1sjQDjsjmh2kiYrSNI2x/5posZGM+
97h1+7/Hxg4XvqGG3Bsr69xyUCdkT+0gN7Ieo9S5G4agvOBRUi5xaU2//b97pMwx/D1Hq5V4kui5
vyvjpHmqR+XN4z0e87lWZW2wm/pBWyqKUT/p+dA8xcmbMJL4UUZMPEZwMjT7jWwLR9c+GwM6SX7d
PCSRANZcGmf2pjhzp1332fPIDkwlemtsV9/Urh7u81i1zi03A6t3vLuKx1wFXZfLYXKVtVMAgMT1
3UEOc8JsaWrEy4j00rUqOku8tJ1n/1G9tcrO/zU2I/e3Q/M2nURzlIWronzAQzdHyvGfmLxSWxQv
SAV7nIJkM8BzTLHVVVGWXF2D7YwmjVp7l1r6dJgK1LGlKHuLAxLPJPu50yZlN3YtUP1MhO9qqS8R
/Qw+AU4CBwudF2FHWCQWYHDiDmFXPTybvSLOMQoykJv4mRxTv1hfG62osfeWr34JoDRw1OO95jW3
CNea2m2Hgc0qdyf9uQyM+o7jj24hqwJx8PuwjjHpqZR2qetfNFG0T7KtQmAhVsrgLGtaMRZL5zyF
3Mrv0cBx7sZYiZcAALAXGa3x1JWTvsRuKfi0dXvDSsn80jUFqiIChSxrVILXYjYEmzvIkfFsTFIN
KDrJkSytw8+pNDfZaJtf+r4vtl28DnykvycQw9X3sMTncGw05dXq+s/KrOKLrKnitW4b9QVIXfvA
4dopSXKcv1uPk0yR+EtZFVmfboECW2twem8p/Ph9WVnZBMpemXYFqGuRkBpS58IMBjSnfl8NKUoZ
bAb6jWyQhVYk1rWfjeDHHaJhy9v4pOYQBfujtkYBwgs2doaL1uC07IyrMT67rSq4YybaI0rN/TIu
aocPffIXtV0ZyHHpw7Jw/PzOasvSuV6mXpHfaY5JCtouUGRUvrU66twk3HKshgZg4CNPqVzvscVp
m/5JeLNneGpE3xLPW5J6bH+mUXdvIEb1Po38YAy9LO4bNy52XW+RI9RScdajUl0FGgf2aHZ/yEGj
sy9QIfphm326CNSsesk6jNYr2+sWlY8DOOeDHYqi/Obq0ah2TWy1z+QkZq8xsO2ytcoDn0Me45ts
tHPffeKDkU2ywO78Ff9u9yRrulU7S93pQZzNUyNd/J9zycZSmZy/5woxPDF0zT0Z82A5VySe/SQ1
VjLt1pltgrtR2PzK1/1R7wbFWaYtikP1vLZuBNofE3owO7QizOdEi+xN2WXxupnX2l1UIX2rcAfu
5qo66NOZrDXnvtQUrRBPQ/wgB8rJbLPY4+DR88yjHYOgErZW6t7JuVR9+O9X8l8KP+TRo/vetfBF
YwIdDeJw03Z1u5Atblf+apbVax81rbU9OI/9bXBUsLPw0Q9aaKPObbQC43YnLLzNgLFyFphwf51D
3ix7rgbaGGLLxOW1dxoCrlW06DAhkac62rupBsCMm9bb9H4+ftUntKf+CbclSrsyrNr/Gf6rt5wk
m3N6f/WW4SCKvrs52saD6nQ7dk7mNkaN/tkY/W+dVY3fEAl5VBAgejVEZEKuMlWYmxXbn3aaFrIH
MoubvnNhc3pBAaC9/aJH2rDUOYE/sZpEeVVVmvwk6y248X7WhXL7byytse3KjZ+ZX5zxlXHee1Hh
dlSS1bbJp24rdHYOdt0qx65zxXrK+/oZYfMeXbl6+JZX+nzjMX6SGNqiOrxoM3d67gC2oE+igvGa
PzWzAu7xH3E81E6NUajPvoMWbG+av/qHGEXd+t/ic/9u7u/Z9Jfzyw/07/631/WZ51/95fv5u/9/
zC/ffzW/f3vM1wMHKM+6a/4I9Lb/1qICPcUJ/jDOAiZdiOC/me1IGYhv+Kd/HyLDPiBy27HgNM0d
6kHRxnO88St6bUixVcoXW6B5XM5xzIvHryjyLI3f8Qyi3TU+958co9uRPWkWKYYrd7URV9UiSRXr
rux1GwOPTqxkiyxkw60qr6paZ8i/mvOoPbTBMOxu8VHrTTJlgfqErTO6TGks3ouufnE4Vf2J3m6q
2OiNtVO/G/CoWQ7IsGySwq2Q9qPAT6s6yqq8koXSc1zuG02NEgqPJAWKVjE1J1nEhducwrmQVc8c
zCUSL83qFquMljy2rPvKFG10w58WcpwcIhvGAlVZOJ0V8v62+t5NOlZvlf+SO2Z47Hpbu8bHCImT
IbGw01RxJGFvYJy7HvmXOEkPpd3iop6A5tq6Ge7eaLcrRxK98OZsqMiTPuvfZdPTELK9cXO2W/b4
hDvI9OTgXQCltMN8cY5BuxkxdmXBEVrQ/CxxD7ltfGoGFwlcYBkoH7tVufQHB0ZBIs6y1QpnnhUo
sbWmB9NTixDXvBtmMdksdVV336Jg/KKhS/gzie9tlAz9hWWBj5hmniCy+us2Yd0icmAHndp+FTDc
+i3Oc8EZCah5i6n3WPmixDXsVDsAGaAh7KaWxUHWBlIjF3lVXuquHK7XCs/YlSkSPrMBIBAcflhD
qQ/1vISZeKqyYsi3VTeyZEZQb8nh5HAyoW1laEGh9KN3n16dL4diNNC7LZS1r6bhIdb66bE2IyRn
EZbbDarprp0mqDfOgGOspvjDaxPPgo9NFuxF1A6voxNpCzaAGT4MtE5lzBMFAzwjDQdcSkqeGL8L
TCB/VdkfRQfFLdGjRwvoDA2qe6ntdslahFOTSOO2Eft44sxVePaI3nXZKhp0/ku6Patr5mCJScGv
raIWb4Uye4jXsXvhwK26M0CX4A2ldPAlg2DD5M2ibGBHZI4jHmTB4v6iqxpShj7aZdc4sgOGUtzX
ILcf8gRiSigmZLf/GWKEZU/eMHi7hSZEOneqTkL7Ng3npBjb8GS8Dq0RplwmU5utNA8j5Aowzime
hP4FKf7SV5svuSn8s4OY50KG1VjgoGFYbxqqlpz3Oxss2MFNxSQUV4qY4cpqtq/iylVWbVSxR8oz
YzN1WnpxYj+7FilWJxhDI4FtAUU55yArt6qOD5tZt+Ml9TsL9o1mf0WieVMYfv4j75u3vNKGV8NW
+7UiovqIw1t/zJu8XPWibZ67MvVWHJGHu1oLp1fyC8Bo/AryRa+Nr4HTflXAmkATpKb6JuubtH8y
ssZ4VsFO8eedXjOcee6DyX2Uncr5KwPnQVvYIUrLImu3ijrEm9JAvw/uy/Cid+5R4bn7YTnoYOoD
4JwwxHUSSia6dEPffJQjFLrcTpyHAWWxu14DBzCC1P4oSb7prl18QXk/2fm2H27rxmze5yMj2QGX
XjRwx6w7VJ0QTyIsX1vyrlufXMCumoVfG1fTnmfE0Sau7PCA6S8kSMSslph9ic9B+VkKZfwOoJS7
H3zxx8C1w51ehPrOqT31ofHR9kZ4bPoOfggBLeVb5TsJuJta3Ps2ttV1Z2M5C9Qhy+vozp0VpGXh
jZN6BPuTbsYZWnGLXa8cRKadhi/UtcWcOwYaH7GtGwTt3/Pw2VgYoWKvVhbZcPAnm9Tivy9lXRbC
MIaDCo3kf3dSG0Xl2Nnvh4MZlcwCgDEAI4RUggrITA+17uxXoflQVEN3H7kfkaFjq56kQXb0R+9R
ttluYz4ERafuqgxMag+lIFrGZmCsu9zSOMOa6z4qs0tuzTmyb3R3DTQeC2eblqj8jYXQdlPFkTRk
dpt1sMaJTz2B/8bAsmvv6zoE9q/2Z1lD8La9LyyHDHMWi7WMyWLWU8CrQDtjZMJUMtZ44i3VlOZw
7WG+idQ/kKGY0BLt4G7lYC3wjpnxj6WwHzi9jy6J6mIyEzgPqV7aD1lqNgc8tcOFrPr2IC64KZLC
65zpo9b6wyBAuihuPO0axTA2LDrUdwCIyJ8q+3pQHsg8dQ+DXcYHxxTuwvf8n0YRz0u+2cPafLJK
1iYN52aLAQXlFxFHyar2yprXTzACACV4smsWLLYNZV1NK+euDdSaE9u8u3izXQESseNT24ISHA0l
ffN9bJttG6E6y0JdAJ73Q+HV8Scufv6iSw2MPXok1WKnFphBREAz7C59Ri4WL6w2sh9aEn/rcQB+
CG1c2zRlDRsD4MHOyoR+17Ho3fsdH6OjzvcI1Wp2xtTHJ+jf3IqsIb5gtchjkV3AwzibmZR+MT1h
b6aSHsGQbbAdE+2VQXvDPyGGcciP2kbItgns8ruhjvsim0X4PRPGcDthcZAG48LqNPtlsrDHDduK
TbVfwZAW8cqt/eoNBBLOEHqO+LBuV29FsmAv5L+NqpUfkRJJlrJXYsP51hMH25F5EJIvKyfJkEUV
dXc2a6/iN21VWKGWyqsTuJAiXbITueieTF9ZquMxMM9dUoR41gzZQWCh9E0vsu+makbvqgZ8MYwc
fGU1i3PXJJkAylpIXaR+dZZ2PQLRfttyykJfqH3dXZyZRiaZtJJxCxazQw6/e3RmOq4M9bGPOkvS
iYPrJMXTBHfxgMl0tyiruNsNYOI22COpl7gJQ/QrtLOsgZQFmDIXKBc22xh9Yp6QvhGtS70XC6VI
rUfkWMRiHCzva9eWF1wgHH/Bo9aaBW151VOYxTBHyizcZHrOk7LXYwVwVIKnq4hsiBmNfSJNpU8r
H8IV68T2eK2WnSc2jYkgk8OxNH+GKNo4saaqBzWu8dlCZnSRCK88ySKdD28qPvnhGoyzHeo1xlE2
qqmB+gg5snVpYuaROKBCGsOPzomebiwF6fsRHBg/49y4jzpXvw/yrjxDMETV9Z9QPV81KEx6w2jf
3eJDrBhLq+6KjRbGPjrRGHburtNxRwS7M5rXqeTEWI62x7rqf2r1hLb+EOQ/0nPdO80PJTbbheGU
45NTTS7/U6M/sLN1V32Tf7ICsHDR4Ai5U7OAkzAodrJ6a7hWObyK3To7/Ss+GK26itDVXslutyLP
SWEY2b2MGE5aOKth1NqlMNxsPXgHVfjdoywCh4/WE526l1WUyjUUf1HiGeruUeFb+IjMZbb1HQd3
+XmUjKGmCXtdi9yD7Nc3EF/iydtcB8zdchFkm3ryxpUc1VdG91hV6iuWpPlRhgYHr9mujs5yENi9
HLeRYFdwQnHWehJxo4ZzpV71JGOR5efuKd4VP/U3hqX7B9LK2qM2Ie8qewx2/Ul2S32qVafaV2bd
b7wGr2A1j/Z1Xpg6Ji/CO5cNfP/WNY+okiDhipfAyjRmkSqsCVfIwFZ78pbOm8XDJSxs4zUItejY
g0FbFp7lvOlBza1QrSJ22bn5anrYn6ROsGxyEPOa5sT7OtW1I/i0cBtFUX/Jm6ZYozaqPpKtt5ZG
XUevZRlq6Muk6NJb41cFQ4hvdRfti1jXebY54zb0Jg9eCUUbcHN2s1GwuyEbb3kI6yfju2cmzrKZ
3OmujDv7JUysdVBMxNFf2WoTuqlmpg/vmSAr3SHr6pGJwIVc5whkHj7mwMKCYigubTFVD17Qf8jh
hSOsVWoiyy44vY7D9ESyWd+7LlDzthi6s27b2TrAbffZLDUTCmsWftQW7tFyy1P1+7DrrZ+IHLyY
Vpy/h3leLtVaE4/ZMPobOWPP1uM6o41u61lJe8ynBit/LofBBNqvhR9m0J1ELNhEMWMGquK7xonX
+G32ntFF4Lxboc7fo7f0o54GxlPQA8PoE/u914GyKKgP7A1UpJ9UP2EXiUDBVKgZhl7ZFUXnZ0Z7
x52jXUoUHajWdjlmn55ThhhQec6y0iqx812qfZcgltT3uCaTrwFD3RjbUMEiXLYOMTu0AEj2Urbq
JaR2G2oh3n7mneIKZ4Vmsf+ZBGse/tpn2WoNpl2pejTDOrmMipHNVLXheUaYFbnYV7U1vrDXLw6+
iIK1BJb9HQ/nuASi/R0vWC/8V1z2V4ai4kQyNXdqEvmb1NUCLOj16CXodGXbxugf2F4Uv/RCKQ6W
wPxStuZaorDvGHkiza2uK3BTH5LTpM2HOE39KeEehtIlh75HpuCG/pAxzjs5jv+N/lAGIznImASI
yIba5FygBhxq6wgduzi0nZxJ5xhZicR76XBnr4WF5Unx3uB4/VrNAvokAVE4m7smP8x40+agGmWm
wBhb4yyvxHyFoP9lUKbkIEO3eJ5Zzbb/PUo2cCD+a6jXmH+MEsH0vZpqYyc0Lbq0aWyvcug+K7NA
ZV3GZOFDbdiJwsXVChLPpa66lgUu3D94Xsaym+KO/+HvIbiDbd2yde6u/eRcngdpspmJK38EFdWz
VvYE3qE161BZdUZe7SqEbheJWwcYbs6vEPMKcm45z3X0/ApG0dmr1NPIO+mt+2BNGkw7bai+u/qP
Io+GT7PI9CUfQ3rhaNk8BBiEbQR2u5dAi0080mp7raQuO0uty14ttYOdU4p2N8zVzKyQXo6d6iBb
EXPogDIF/XFUw+zVbNOvbtRbZzjd2asRsZXnV3VoAr42asKr1pNavIPhQ94oMKJzpLjpE8yhi4yb
Tp6D0IA0POGo9G73xWp0rewV23fjrujDX8O9FImxEBX1s24l/zncB9Tybk35dTgi7Madb7tiaac6
aAw99JaxS7Yn1kf2Ak4bfanbNxdRo5emqpV7P+EgPXWiL60eOAdSPA2eNkX8ZWDXulHtGrQUf5OF
q1j1VoweDnN6FZyHBnf2AX3oXT1ikaT4Y7dqgsJ8nULrZ5HgTlEmD1CTWWLPJAz4GovIys+ObgxH
6bQr/XjnEN937DjMfyx6f4eqEs/CPo08IKxVu6+S8jFCnVrdwglo/qjiHdPusYp6LFs1PwdxBcPQ
c9OVbhgoIM5FmrZfE+RS9mNXYhw4NlF60VAcX0a23W5kVfZT54Z0FBwiVnp2naAaqpWrJ6DwOn18
HjyyCJFev+FAWHJCPpor0EhzQgHBbTS5k9PAQ+3VbJJFbMbNm6Fb6sEbHGUpR/m+aJepiU20bFXf
RuT93ki0hMc0wUkNjnfD6j1KV2PtFYc6VK0Vac1g0yU8wdEY6Cx4jOzAbON6mSPUXQPIPYIfIkvS
cfofB3W612eZnBVrb2fR9BXPdzTKlmQfoxeniUFm4ZX6I61B6nnW9wgYAmlje3rSM2xoh8Hw7wwT
PhtSEeFaseHcm1WOX9FEupnTdPQRzc+euzBHgz7SltgmbAevsPdwt61zHbrlyh0T8VYJ8yJfyAiD
XQwXEms4HqSFOgE1yL3oIq+suvyuKIHNQeBf8bJqXAzscRdPSX3uBoUNZ6ea3bGz6v4or9os+nVl
96Zyp4ZAxelwC/+rK+7o/bW17WZdFasgMRlzbBa3QbpzsbK6Hpv1/IFOpYjeZGMxw0XycDEmTvIs
D79sxfhgqZSdZBP+AdlK4G+xlY0sQZLrXGXoKod04Dg5iIV/j4mducKoCWhTCJtdxrz5irz7WlEF
x8W4FF7jpSfqXcfp7UL2uA1IQqSlXHsoQWn+M0mY8lacEJGf+WVkXI6KO8dYuTF25LLhj9l5QeMS
RmrxwFaifakz5xSOHUiQueZo6Yuihu5Z1uw6/+6lsybHmHYvNo7ueE0W09GcqwV45kVpOD3QCUaq
iNYshe92h7aeupe4C8Zlik/eXo4l4421ZGRMOzl2ULlhj31gbK/vQUNhxOtwTZBjHQ65Nq2uJhvZ
2seeCfRx9tcrseCsUgsLxa4vXj0r2k2qsL9ahmKtEsAPkIeC4hn+4P01jirHKmY/f1SHrHl0DPEh
43KecKxR53Sb6d7K4F53zeR8HVpD427bVJcgjN2zJUyLNISGhmCTDqt6wFaydIL+HhZmf6/M9PyK
x+SkukDOfsdNYQYrDi5NVmj0kA2+qWFWkaHAMof8QlVchF3HS4ZZyZ2MpUYcLbhjmqvyfzg7ryXH
jW1Nv8qJfT2IgUuYE3Pmgp5FFsnyVX2D6JZa8N7j6edDsrfYKu1oRYwuoHQAuwgikbnWb/ZNBPhb
YxW/Ll193MckNp/7fHpoqh6foIZY4GjX3bNlQ0bEIeDYz7VrU4CaSYXmrKxF8NXwMk/6g6yOXpSt
/SQYN14MBtFpW2uTSeaOGnjtopiLmMdvzKoL5iUMbe3M7tHA9RarJgoA4cw4XG2Kt6k73WWFrXw0
TKkiZUXO1nqHyCi/LhCRH03q7jBRy194SdQHFGJnh13a0Qj6bcT1RtWeRJ/lwWq8BGWpHUKW2QcD
nozTEiHXmbQXoh+qx0zJ3F0wRsN2iJLxOdWH3wj9W79FFvMIeglveWEmGwfkxR3B9PCCBC5yMlZs
/eZkj5Y6tN8aHYtf27OSk6sBCqhrUK+KnZoHtBHqhce6h2mOqjx4cW8e5sAMcP+58aeiK1uNtkw3
5IfRfJz7G6HFS3fearK8X2JI4B2JX5vOqrfVcBUqir1q08Y+4eDdsueJeFqCotx1hmGDr6HDFzWA
0U4MkBSZrHeykYyWc+0WQQDZxLW6xYBS16rV0DtRDWt6xDtXbGdjKSy8xiZlNh6+Y+5SYdMQTY++
y4YTkZWTrMkTyB6qq2HeqqpK0aYsbNtlmdTVRQ7xeIftp1yzFgZqwI9iPvg64ht+Frt7WTU6PzkF
6g7G8wXKPWH96lWgvuAvIM4/qvyTPwI/jrFLCvMnFe7KWk2xGChQZdnb3hTs2S35p8QN8UMi9vIU
+KWy4MFvvnRl8uOKOjmQf1+xRjdr606ZusYqVN+ZWoymRVV57wgxf68so7oEMAmwe3RfZfNoqIRX
0sndOvOowja2Qg+1Z3bbE6bvuuBe096hj7sawHLf4UxVv2fpSv4/TI79YBlseaHT2XkBFzsZfq7i
bqksSEJZy3ScMFrqzeoYKRBON+Nc7GYrIHmotdLGO4QxBQIozUI23sYYKPduRZGqyzAj7CidgTV9
3GUNiaqIZ3IhwGi+jHaikwea4AH7ub/uq8Z5baz5F5S/YSzmnvw+/ONaA7S5q1ntrQKzzd/GMm2Y
Wr1s73tKuHI8r9soJbhr3cWpK+14U3l9t+Unm79niJ60c+DWhAKziosY+0+EaB+Eb8cLrM2mry1I
Ut5gafKgx3FC+tSHrfinVKMsScHFqyrjtYeNNqtcb3Mb10V9ugyt1FhmePP1bdZfxvmQlA5xdL/4
3qZogMiabDf8EBZpObIWRX/5OsxNqvJciHc56tbcjCxwhJ6nu1tHWRDAimwAjPJq8vNqtdPAuxpZ
/LXo/bXJ1HBK6gGfq3YMHzOwPEvdAoU6VgAY+iAvv2ha84rpZfg9M8iG6i2zrqtts1Yr2AKa/p3u
1JhKKeK7MQbGu1uOARGcdHjW+3hYZUVpXjokYDZ6HdX3rQ6jRO/NmdDZd6sbXr4LhnbpFC4UPRJm
ZFj6oL6X3TV8UJxh+u81G8RtSTgYKZ48xiYuf5haCx8dDRhXphTE3mMd8zeMJrnbYXPXgsd7h5kn
h0fEWfZxVwfLqu7zHbMUsot1ZK6CecKVh6aJiuBaj0WVVQujhkn+r//63//3//w2/Lf/Pb8QSvHz
7L+yNr3kYdbU//Mvy/nXfxXX5v3v//Mv09ZYbZIfdg3V1W2hmSr9v319DAEd/s+/tP/lsDLuPRxt
vyUaq5shY36SB+Egragr9d7Pq+FeEYbZr7RcG+61PDrVbtbsb2Nlu1roL/xQid07HvdFlCrEs8F+
xhMl2ZFATlay2mpCP1SY7/CV0wsywTsbXnSUtb727Gdo7+CNrr0GK0skL8+yI9cHqFVljq6Zg1CX
2SXrtjGKd98Jnb0zJc1KVtEazJaVk0bHwSyK93YFojp9jw2SQcmkJUs5SI27buUSCt2bWfiSOdlp
aobqoplesXP9vFtoRg59XDZmpQNdLfCOskZItbpUmjKus9qNV06ZVpfc7r7++r7I7/3zfXGQ+XQc
U9Md29b/el/GAjUUQrPNtwblHDB1+UMxVt1Dr+Qv0hTeyMAUZZOwNtJiPurUVzmK3UTCZpodga9l
34uZMyMPotNaPH3i70DzqgduOe1R3N79OUrMkZI/m1TfMlHlVdtl4UfDa4JuxeSRLpA1sMGQUcLX
oEnax2xyIPMyxle8+hQJk6jI5ddfhmX/7Udqa46uu4aj6ZpjqPOP+KcfqQ7ocerYKn6bqrrZaGab
bkzWhnvCmMlL1Odnx4zUr5mTkmBpRUg8O4jOgZsoC9lROOYL2rreE3Tj6K5L3XEdDyU2e1XzhPko
lpVTEjx2TZTsr9VgTh3I/IFKQHbbKhHGM0HSwsH8s0fmGEb03OMeq7JbxkGWdMWw72/nyrNuF/1p
MOfLz5Ujbu3eAJwV6UB+70A5DkU2+gcbpnl+rQcGNpZ8W1vZa81DbuMQyAuuZ7jyjFt3EqWZtcR0
3v+HWUTX52nirz9X17A1Q+j2vHl2DOuvd6hWtRo9c8jdnRKWmz5VXdyD0P9xXAiVhBnYl2KNdoq8
qjsWjQtJv8ubd7vWw4ORdNlDKKLsQUtw/0x619zLtuuhg/nhBwWGpPM42Ya4bUrsomu3stqOVvbQ
F7pDEDVpNqP8cM8rSOrmZbeGEuIhgwFNOTaNrFkMlYIusxFTLEHUEyJ16mVsa8XRTQp4MD8VGwSH
d9HkXTy1Bu0eZXzjfSJ2PJvWcRrKeDv0RnjOo0RfAxvtHyKeiBVGjPGz3xGiYpfuvSpFD8VsmJSP
JAi+KSrgc0V3juhNT89wsR4rU2t2E8AowpxtfNGJdV5kCa7M71wAZcY/m/IGkcOoSV9Ndxqc6wlF
6cPMTMGF3s5vOmiFHmG4UOFpzGfBt8nKy/grYRWIyTYiS75a2ktT9Pj86gLa71yK7Qmpdlmsp9C9
NsoqQHPzrvlDxOR+/SVY7XgOByZrtwmAMMuDH+9MZ1T2JDdjFKyV2lhqToAFACT6IxL43jFRmu5A
vBkCPDXZbvkVa+ifioCa16ixT3e3MbnLom0l65ZufYtMv956ebMP1SJ4CdS2WAli78d8Mp2TS354
aczB7jadDSUT8c4rJt+QPTT3GHKTH/Va8pWVNV5h+hKZP3g+Fn0OVM4ZyD92LnHWGriR7AR8G537
Cr6/8KZiaVbpuBjVCPurebDRuKRZs/ALGO/mOLm9egIt+eOQZRjQsNe1t+xTJ31Rd6l6ijRgeci2
b+Q4S/uujk1wtpvYuR8zrNkHzwq+uD2sj3gUbDe6WlzsAR03NzfCL1WXQzzynAR8jKk8kWY6mZ3n
vRCT6RZudEeOaDwpXqX66w7vSNKawMjcsjgbCrwBJGmxzk6n8iDbMrCcaF1qxZlIxUtfoB1RsQP1
12zxCOyA7dyNiBT760KwaFMycBHyPHmKLLlBBJEm4a+5XWtyEIRPeFjWSZDwxUZgy9bm5AUrm+Xy
Wmt03tyoxp9gOeQH4VXWubZ16zxGoOl+/eYwjc/zkmHoqma6mmqYGgxu86/z0lB5aeP3tvg6eN7a
mH0UtPlA5K1l209JIG7ngU37d2PpDMGqIj3+U5sc3YIOO8S5YqI2Mp8t67IUDMjKq1NK8mkykBZs
2g3R74QtpBWfqoBpTx66IYvwy5BlZBVUFSEeRsm6X7mwivzuIM+R7dchQIhe0LPyUdSpNXWRiww+
m4HR9a+/J7mc+Mv8bVi24TrCclxNNx25TPzpDSvKCHdjxSq+KmaULW2iQtu8LPAWBcj00QkU7NC1
e80dpz0QT0a/YG53IpQS1UJM52RSvIsvzN/7whrxqWX/wnKivhP6oL5FZbGQ7YFnhDuiocVGVrUM
i1AQHM9E7YyjGQzV9bKlVrAgb9T0NIkg3SS61mO8kIQb3fEd5t7YfuuRN4pnUOyn9tRfmkWbf/HH
2Fn3GAPtE3QX30I1vwKMI7RKr+24mbdvCfFkCfT9ND6jXQKG3VCJ0HE4hJWTP815yVWRheZGVpWx
yc+wUncx8a4C4WUdhnfQ5fuozYsnDLLJsDT193FUtPWv75bzt/UQ71qbRJjgfgmdNMZff9VVWRsO
Wczgaxe0OEFr+dtk1d5DlJb2qc+rftGItv8Y2gD8gO9asJUd7QWNnA2W2P2H6IZk67R6uBVm2qzr
AKSLAb7koM0Hh8zaQVZlSbYFQidXY9t3kR5nF9Y7SLqoPDYlXsgXxAKxix2YXPpSLY6eNvbHArOM
l2YU56CKpjOiRPmLq4vv5Duae1kL5iBlUwT1QVbTNuyXlWv3+2o+s/TZqvmTYW9lbwhufG2kVb3x
XT29C2bIGRjI9tjNfCJr1o5vl03d10dQe0AtZYvsu40qex0ZcYfdQlajNNVG/e9M+tac30t1i/wY
sc1H3mPFLo5qgimJSggjVhlqxN08tG78ne1Bzqzd0b63kXKbFsLM7fu8Mk9VLsZ9OXfIXtmuNZb9
Dzde3tifH1OdGKXQVNtQTTZr2ueFcI8Udde7vvFl1P1qlVsFiFqh9NdDzA8eNRL3Na8ia8OWIrq3
Ssd6SCeEd20EFmWNPHhyFp0JHJQt8Gwq1a1zzwwXWQ2uZuyRMpMHtKKyk2Mz9/uNqbAYxXPcQXWK
UMtw6lgS73/9o/7bVK0LQ+XnbKgwYQ3D0D4tIWNTlI6hRdoXW/PeakjN9w2zzE+HoUedD76jxkJu
shcp4tL3oEb6lZl57qVM9XwTs73HSAkNUpHl3l3phNadCoRm1yXTdO91Q7UpsGa+QD/rF70xNoci
1IjFm0W9A3QNSiiZ1o6XensT/N6dLBVq1F1L2Z+l/9R7a7uNI7EW/8Mr7W8Pvy5cS3c00zGEO2/e
P73SWMBN7NnH6kuUpt+z7Ex43rsfosg6hTOWR+JzhJ7GKxSPxOrWJktx6+hHDYOt6wklGjULWYym
GURslONGXkAOlh0o2czRD+8wkrQef0C9OxQGymAM0Fpx+vsr/FsW1aGepZrGZN0TAwV3AGFUB9AD
N0yvz7bUMZnb7LDV7q9DQH1dq8Y8xEdzZYHW7IgMbJ1dqjp91h1h3kmzIZyIs4uvimYnENGFgEVV
HuTYPI2vY1Pw/s5ClEG785Vh00d6Dd3XabVFO5T3IOWdL4GaYE/vAMYjQmKziRXvZuO7X6zebpYw
F1AX0XrnUiWIsepzB2JDhIPzIDuDrPHPxeQhujl3ZCNrvMYbMQMXQX7fDuocHqIjmoo3E0Dkrx8T
Wz4Hf5kDLNY0LsBW23YAIRqfIwNIViYaWrZfrAHkeFmHBL9wF1hHSm+/lqbXr0RdW7tgrio9GG7V
aLJ72curG/deosJjIcRzxhJTNo8W2Clebt9QA7VfWw38h5Ob6lJ2ujo2LB6PCoe518kfgr5/xp2o
PIlS2PfCD/Vli7LyN2DuMKqM8X2qC1B/uKbss9AvniulepMDOiWrF1Y7Ng/IPcaHwJ+SdeINytcm
XMgBuZ65q8INxoNXZC4+8R6v/vnS+Ok9sw+wnlnFGLvBUHAjk8RLJ7UI+/k99xeZo62qRfXDOB+g
//xoqzKzepAHpFJ+bpODb+cqUVdfx93a9AilJNYUf7nW5+uXNqggtpM62fMn21ZPAZyQj8TAXigu
h2yf14r93kfoxtf2R9fAoUs6tUKtybM+7BI7cCiLLOA7cCUYjCByRjv0SqgJdWZdumxA8zqBGuq6
5b4rSPwhFJLwmBg+dtHQ/SPoc9XYH1h49MGrmzdPjg72Rc/rVxeCwP1kNs4TcDZj3buIu4W4ET+N
ftVhc4fvUYR0xZKFCwjzoT3LscOEg1dSKR6sVcb6GsmwKp+Shey9HvJmabrR9JCwcTyKQTO2+p9C
KVLv5JP8yU1kBSPtaYsV8+XWJE/4dP6n6qfLtTD6VqXQrYU8V8qs3K6XYjl2pxZYGuV2s+763LiI
QmtIcPCxxlwa5jbZqxaufi39elyOZvjGVcmxeTPG3ZJwd1n0c+/FaC3z2kFsWju6EiEve515tCwV
gw84hXExOaLJgAQxsRYDRa1GD/KQew1iBl6YLmc0zbWtEea0t7MZLjyPa+eD2rTwW2L9fDs1slvl
pE/tso9GfY260YvpuOODrU71Uuu7eiur8jBkWrvoOyfdd00xPcg2LQUerEB6kjXZXozuPneK8f7W
1IoI/fw2umSGaC4i++5ppIrrBEcjQq3jO7Ze38k3+hdX0czHQQtOzWgP76K0DNA0qDfhkPLzqD5m
poFaeRrTAlw+jMFlNBppuUz8k4e02aOrKsNT7UdEG0gZbv1uGp70cjSOM//QcbusJD6JBxQ4F5CC
jO1yxYGMwstJi5903hHo8o8PbJeLJ3VI27Wl9fpaVkc3Dh+ysVzK2nXEWGpL09eVLYxlQow+sQSE
vexqY3imcQj1jtVfn+2wibR3wrT6ei875CHpgX1uXGHMWlZ9tZCjZU9jq/dBUpSPmot4dtmI/j62
He3ktQCSAJGW3xIEyFJkHd/yNM22GXqKO6HmxQvWXw9ywJdQ9+27wK6VEDU6eB1uY94PjjMQexqH
MxTY9AQZYHEdobGSOSixebyNkMP8IsNFzWpAJpuqw2K5cogiBFiTD2KYv7OkOmg+IvJBSjWxGm+f
Zb2xRq2hRFmTgI49eOk3AwGdMraG3zEqAliMpeZjN/nI46SNtfMidWTudezrkIRnzrXs3yySypJd
ccmydNzzPk5RrHhrYXph0jcgAFjnPw7uXL21FanJbZyJlhsQbu4iIJf7jlXfUioHpJWN7p4KEDMq
c/scqLyWpWLANCaPdlrqx6LnW56KHsVnVBu/TM5MWdKU4ZSqhPRMzER0k00qyO9l0WjlF3hDoI8C
N4dL07YfUHOtJCu/TID8t149FVtZTfS7YvCAhw1juZtGs97Ik5GEXObw3N56RUHeyYvHtWwP6nDX
RJp4KSa1u0t6U6zkZbTKPqkJ4UIv65EOaNGdTIRlwhb0hg8TG+NFaUuDoml8wMj9i2zXfLDb4Lul
scHwHg+HYB6uN4q6czHsW8tRhSrOZm2R8gUBfW9YhYJiZz98jKJBAqBcxPitLfvYES+W2tqLoamn
98avY9yewvGriHx465X+uxFlO9IkPiBM5Y8cbmREQOdcsmMPFqS5N32eVt9jP31Qhs54mPwwgzEt
hksGbH4JYcLbxLE+a/sqrbcb9SZnrTcE9dqLkkWFfuLZFUrmLQwNhmDFV7qJMx+V/OhDD1SXHVZZ
Kfderyn3g40OWKyXB9l0a5cltfd6/igWnJ86zMBQ1hMftq0GC4euKT47SYhsj6l4L2NmJCCaXeXi
5oX/wA7HWRhQOMjE0mb5fXYSevBAivIYqUZ/MAbNPKuNL874hcSzLNtaNslDCtAGm5ahvSMVSQS7
Zcngqlrw0scAboG+xKBI2vAFpQ77HHcl8xWdlhcPT77xPS/D8KVQ9WrljCmeR+7Q3A/zodAj5B2y
aqd6WXOvOjaHuSQ75bDSNIqlgMS3lm2fxpXJgO2l9QxpRztWujodejctMdCpo+dpIA3uA774HuKb
0Zje904E4cJDeop8qz+tfRBj15Mg8JWbKNEWAqj0wdYRjtVgpHUIVhrdTjGby7WKqrx5HGvUYRb2
2oRv99JkGBhUBY9JJNLqpYQouMYYLNg6vlW+ZAZylszqNm4xVPXSxEjUyRG9nKuhbdu7AC3ppaw6
bVfescCMrlUUFd0DvETwR/PgdLLUe73wf0/0Zy+e1K9AwX+LgGh+DHXpLfxK2M9Jpder3LGCB9h/
+SbqB/V+UMqBIP+o3iUjNymxCiRW8PNZWqreXmDYxjuV//aWNjYnSHli5Vejxia7+13Tgv4PHg2l
SpI/IlZ2ixhrhNcyHIN1VQAR/sPJ9HQVWwlPgBpZ7rEv9R02izwAhWm9ZmVm3BXeOF7mWtkUfFN+
kL2AAk4WimZMiJiq6Yvtm0CifaW6k72ulqG5iK49kHh69W7oUblzp42skjWOtj0BvfU0ZukLelTm
Im2V+OjmdXDWde0PJsPuLQzSfFfAs1lbCFO++bmrEfYrVFRZ6HW74KgHTf7YZMwgwkfYZm62S7M6
wGaWE2r31qB3uy6GWt3KXn4sqNwnVQI+i0v2/aoCpvRqIqN3tnvzp8+FFJiu5TlGO2x07Bkttasf
cRzLgSaXWHbFVnjykVpcOVVavyGX/gYzid9n1C/JeLvfnMkDqDWfJOCebIdAYBU+nxQ4ILUMbI3f
piC5nmQ5/dKpCueb36cIVNhR/ejPn5Tqwc+fBAiufssq/81SfOV7WnY/fRKs3t2kWAvmUgFKdE7G
yxS9PFRps/mHTd4c68hlsv6alSeNppuqReAMANLf4zxt5hWBosKnsKPAQPizjQ96lemvqR59TH5U
nxH+018DIwbBWlfPQ8nSpx+9lRwEFxtbY6DW11OCZryLTFBFsjoDJreo0BncOC7hDEq/QpvE2Mkr
IhEJyqKISdLNvWMYnWMsaC4au/I7oj/hKc+9bBck+CywWkP4Q0zh0XeTfBFEbCnzcIBdmg44YyXW
sxzhD29ovnVPsj/AdoTPbk6yFmq8itJRTe5GN3h1atdCMMVgN65aW68ylBlI6BzhlkIPmqu1kkW7
OI4i8EZU3aQckNd07Z2smo0FM7Ro9EPgjE9MxK+6Y2WPdtxljzFbDpCYZDK6gmdh6Uc8vGGWHmQv
iJH2/td3UDM+Zx7mTKjrqoJYjQVLSHwKZ0U2s0lZOz07vGHcEiCcDLK3ExOjlyKO1WCmHd23QjUP
VpXxo+JvhWjnkWi2RnHxsm+66kSPRZXHjyUm1nsnFg1pxAhiuYuWqIow8bZWQ2U95kX3rna8mNvU
aM5+7aC2Ukz7RNG796nrp90kgHEGiMO9lwbKGxMhsJNl4pADPvx6OvSQZu/UPDr9fLWihSHrOlZ5
32NP8joCz5an18WU3xVk0THgYlg5wykyM62OKejTN+fHZ7puHR8cNzOXcpQvEPTTmB0P8hpoIpHU
HFeKEw3LgUjgRUdh7lJgvuAzvZ1uTa4AE2MMiLbJNnnwsOLZmKjrXk9Fzlk7mqX1pmKie/TxV9zl
Rore21y6tf2n0q/H2ZH743run6VPV4lDV2yBTpNrVR/qTvG2URCGSzZo07xLmx60NEg2ou3y1a3N
19pp1bWasZanyY7O1Mulmdrd9tZmCwfBtFEvN6KffgcHjjxmrQmePF/dC4Mw1iR6lKrr0HlE/z1f
WlnQfuideAY/FgDCUdY0QGBSnfJklF395de/778l/A2DPQJpNQsWOmFb2f9Twiiz2OSEehN8IFQT
xneWvauN7BmCV/PdctqtGGvti+o7YhnotnEu0dTfV8FkbSH758cc9ftFDnBwAcKKH/l8UJD1X1kx
SFBZ1evm9Ot/svE5a2LYrrANgpuW4ZiOKT4FzixN9cOArNSXaRxWkTvVQEQ4mEmB57NtNzu2yfGi
V70fbepgY/GNn91CT83uw87qA9Q+4OYaFCvSCJCn0rT/8MHrL1KRqvc9mmFPypierVTtP4qKG6Rj
KbNLgxW06cLP9PuxqQhtDib+2nnCS95yHQ3bRHpkSR7kQJAKPb5VYf4PUA3D+TQx8Yc7toWIsmWb
ZEXJM/41eQSLHiRGNtsPWEyYIinzI/kZfzbypmjPh1T386NXwDkngL3/1C6rcsRtrGxLRI5Wa2Li
9Tdf5NO4W/V2bu5C3IHVFKEJa/aPBuLmh0C4HxAHiIHU5ohBg+2LjWPW9M5DYIIuB5jzF9kEWmvY
M5NOaNPSKS/Sq9g41U5o7pCjGx7VouwR07iIKOeSSsdv069aVFvmE+RFFK8MFsAn/IO8CAyz8RRj
HSc7Rd3Ga6/oTZkoOSTECFlyAmOI54MsNbWZL5BZbtefOrIUrfaFHGjxqCx1DSHZqi1s5PTiaRkY
YfdsJ9Z44gt5bNMOda/5UA4fMKbip2u/RWiURXJ9lH2AWPQsa455gueNVTZoufqBhmeDoR4TrfxR
km3yEM+9nwbLNtlbN6a9Fz7qNP3kFwfVbQk+jMmD0IqCuPi/D7JzchC83+TmWBxk/datRkgakzQY
SNK6+O0qk7Ix5jevNh9U8CuR1qYnZ34PA6OJ76cmO/fX1zAg+Q1mrS04hbl3dvNBgjMjkwiqQl6k
K1P1QbQb2SdHhelU7VFdHVmozO/y//SpWjfuQ8/88alROqhLZxBANtJpQkEXg8YEyb2PGsQPrLTC
PUPcdM6y2uuj8qH3RPENBBiO3aBn5zRrvuIvbJxQlTdPsmR5JjtAXDKssjDZJk6AcGRHxD4fG4m6
XMvq7SDPqNB1vTWpJB8WrRYjk9L0yj1AIMTY9MzZBKql3Mu22yGw/GDpF2FyR/Q4PqDhhQPgXJKH
WvHGfCGLZK2SDdqo56gNkmPkZyhgOUW2drgNqyoqqnWKzAaqEuhBE+QaIL61f/hljn5G32VPdUPc
uh91dX2t1m374GIbpBumly9FVhF6KYsOPzoGB27fnrJoOhL8Se59cnjIngpn4TWm8TYMurVuRT1t
ZTXHHHBhTmN8LoPaf61YsWhuYr4l09hBWP7LWVZ3SSHJsNxsIuICev2Np/luBNz35ll5tc17tj95
HhQoWoaPcgBKb+PCDjzrMoRudxBFjoTw4BbfQIPOF3AKxVllAKcOCAvpl3Y0p4XsACr2QKSkeek8
v0BdBkHZOAO9Hjr6nRwgSjSpFYIunYOfarGMU8/snnuXTauHRhs752ozk3C+DiuEEwFZxRDYWDIb
Oy/UzVezBpo1d0dODJrbYr+S9pW1dgIx3M3gYnhfSM8pgXIopeLcoK4yG/EsSczwi3gf1EUKL9dt
DkPu/yBs6EP3O/mE4gEPtPFUlSXpKSCYH7U5rbWwUc7oLYyPo0tcqQBDuoszfXjUUVl8aM2j7JMt
lWYXoJMCaymrxC4eTNO07vBUDPZ1aBibWNXy9zGrN/K7sIa2WwbNVJ/SpCSFNwpx/XoRYl5lWZ59
aAYPNa486n4IhvJJYPgkz8y0GAm0QsBJqAEqKabvrt1hDL7A1bjeCN1DZK930Og08Oo4q0mZLa0K
YQSlQ/IyM9E2rUt4cpBbS/daGGUBJ6Fr4c+uUf3/GfP3j+A6Wd1W87Lg9hGKr4t/eC3rf38r40xl
qIBcTduw3M9vZSH8xk2tdngxzck5x0l7xr6j/NBa/DE7NFq2spoh22FVOgGziszgsm8JQY79yst9
pYv5euximSGIB0lQiYDE/7ukmLbLKmOMtrJ07S2tf0hNIlPy123rvLIiLWnZGOQCITI+73nYO9Rl
AYb62ax6hDdR3VUrQ9vZJmKcsnRrc/9Dmxzn5mdcQxejkpKVQjMm2YcEp++6qSTymLjeXacX+zGb
ImOrDZ69GVvePNc67jQb9IzRRBmSj65tkpVRV/Zd6SIoKuqnyFYSVmVWtg+DMGV6phqN3e+4L2oX
qEwGpL/wdzmKCEC6NhyczGS18p5tIC1vBbDKTVc7lXVKhqxEay4s3vSW9UcdNPg/ztWwyFe+4VXP
fjqZDzx/rPlmgM5o47yUuzhuBuz0nNhLtgFKTueeLO/R9oaNrI1x655lqWodFZUx/PRiG/nphWxU
rPQDBS1vfxsszydKtVHnU69j5blJy9tYNnYDruOhb8CSNTRv64dqyVqlL94IAdsgAYrkTv4lkes+
krk0Cd6G3UvXZER4+Yss/AqWcMoHFLcyW3wUafg1iKb0t3CKPswqN1n2Dx4/UAcEKOaQz/OAkPfE
SyhKprreBTI3L5euRbmG0seYO6uNbb00Df4Rt4VVpbWFt7wtpVAoxXMBdtx2as1044RTuWc97jyT
Jn4wjND4WggvRjHRN06GERQnv6x5Cc0dbTCdCh6sF1fN/L0dVt2m7Jlw6ug32U/qOVhPCZb0ZqPO
3gxevzZY/p+ShHVFr7nFV92N3mB5dcj66eKORK6yku1868sIe+D3WUt127d2vbULV3kPEK+RAxL8
o9Z6b1R36KtHz1lIgGa+oOqb1dIZJ+ce9rBxrouOlMzc0XokfFGyUh50r/YOU5qWKysV7iXqYbig
S/paV3mNfFnhvwj2BoWvjW+dbRfHsTLRTxqz8Q2aR7hpQiMDkU9vWCCsqmD9dJK9FZwn28zeUFka
ThW2CWxJGBWH07QdfQUxpDac3pqojZcq9jcHeZLt+usW6bZnpe6Vi53hJCs/GN7L3naDbiVPwnQx
WTWeY+2RNKvvqwhtlmmcAHbU864pjIyXWxWfqB/VsvCqA6Gln6uyN6wIOchzm9ldKSx9QropuUfX
JPEvAu8u9Dvxo8irr5v9qUvvToPGraz/1ifPUDyxNmJLBROyjzPPE+/lUFdIdiA4B1CVkH1MgqbT
rX3y/9g7s+W2sW3L/sqNfEcWNroNRNxzHwCwJ9Xbsv2CsGwJfd/j62uA9j2ZVlZlVtVzRTgYbCSa
IsGNtdeac8xyRdMFlUqulExO1RyYj+liP/y4P3Msum4oie1uCu6ppl+v97eUJF7eAgTAtJTd5V3V
udEqNVFm4lryyDZuraUeb9DJkgeRgNUdeoQ1wHk3sujk8cdV8mrk8Xo7YBizI3YTRg4nWWA4xqWY
wVi2NVE9P+6ra+sSq4ty/JO4Zr0vFPczkvaAxYLyFZXbkMQvzRg+yCSIX4ex3pFUXEZulb/kBIQn
btXfsjM2I7dME4gW4fLazsGt1djjC+k735emFJ+1xZigggG4m2h7u1DiwewGUoIUzNhBYGBzOA+p
ATzNwabJtV69/tD1Wqt3ZEXZdu5d71MaLDOuEvEc+fU5mCDEO/idb9eH//g9eyR6LIqWcjME+eQ6
YM7xmqbhRrFq44Y9roqbVYhD4ST9Bd0WmDgzah+ViFrZXprhC6S42yBEregqflgMww93U7yamq7O
pquLKQxzcYoWlD+r/6mbiaaw9Lx0h2aSCNC4oNmHTaQis84JEwoRzKwaT38HQW04hlH7Saz5bNcL
Z3US92F+ISBeOV3vuv6oFQGFDOCc+n/8rIxIHhRmtM+SxvQ1bQ5vtbxbSK+yZpLpMuPSJeqw0Zyy
eCIXS8N7q4cv+oQEpqWGdoe08lOwPt/KKV0JfML44MTAD6/P1ITi5zOVa0CrbinazlIa80JrqzTj
6GKvNzLK0Es+Lhlgt7GOt61U1lwEHpGZkeBDJJ/TQwlJ1yTp9lzJz9N6LRF1fg6rptuXJBD+uBb9
+753j5ZhO25UrPyoA9SjQ28U9816NbJU9aiYXFxvXi9M3S6szY8fgmxoagRt8KN2agmvFFV8N4De
zGw9e0byox1to299zcLqDC8DMlhEdwC7Wn5nZzo5rOsD8NAqf3R6+1iHkfOxyXovs4yJjBQsEsU4
zNvrTXRfB5LkzCeyfRLGxRjAMujbPXmuvNVU32XcBl8IbY+9vFwBZYrebIssLs5gedEyg93d1Us4
3Atnmb0owr2uZgwf9LXDFK69pm6MjYNdNM9/3HW9Ztej4cdrmqFK4I9Ic/tMIrnNph/fHKQ509PW
m9f7rhdLReXi4jkkItIGzgcx6L6hAeYJ5mGAdCtQCtfby3p7akNUTNfbnMX/+3aYN8+GWsD8KtRP
KvrhvFGLNzaIQDsLk/0SQoMoNawHtMLWNrKr+GTJPLz09jpwUrrmQ18W0C8g+772L1mWlm+Fhoa0
aTT7g8Kyh3Ag6y7h2GjHUubpLqv7+oFdJ4iPvM5eBgI3r78lhuo2nFmtEO4FHkvr7u87f5r5qz2J
KaHhSE2lLeyYpq5yOP3a86JHGQ22WgXfzHLFHyx6eMrp9eGBedPasH3J02XzyezBXCcErHtpfJk1
ovFEi61YMUV822vTgSQkIv/qQKciK2/ipGkPvePrsop3eVVGD1HxkKXdbamHxlFVTP1It4BAl7LK
vHjoUcAYmDLYNRl+qc5Qv6ZMZeng6XDQwvjc9s/CUAy/m+G30bfrdthPaCfrDZaaLiLWQhytVXwj
VdxTAKU/aQK4VqF/Sl5Rzup3S/mBMDoHpQ8EY435JslRdnFWRSB2edN/UJyFoKKQASZee3PPNDX3
MFYqJ5k80vSA6q2N7a05k8QVDNiRYijSJ0WVjNwhpLoFOa3bHGWqPwbkU9lR5gWmKLdY3dTtGGT6
djG/9YZWHAZaLRtJf9wzAZlu6YBPnmwqam+zPwRLnO3x4qKVWdANpWbpgujF0EmGmhLzktuSGU9q
wnDOa3dS4+VxBBqdKKQ3zhHnfOy9MEW0VG7QMSkbhHfVdtZtzU2jkdF92tW+CpCN5AdYMsqofU1L
kH2DVdSbIgwKV1Hq3M9DrXpIUAMiKdAuQKy1S4cXLBVxTyJD5EG4mY4Ijp0TCYaAz1uMZMwMo8cU
06SXTRotR3LdECHWzQEOnw8Pk2F+0h0WOPbAGirXmugYJEv/LVdr/Yx85iWM9J2MqJmsukwKNxjm
+kg3POzC/JzrxscpsfRj2KnST03wvVQtoZcIpyM70mqZsTyxq8vPmPnzc80iPUdAX3scGU0SVI+R
UT2ZZpcfzZhRdWCcaF/fgsWyPrH2HiKbcHdyx+2ouJS6lTw3SrYTchwJtYpbr2QceW8gphsaw80i
ifqhigiAI0EPp2ziDsPQXXrruCCD2Kw0zy2hvpc+s5dLVCJQUSRTcSxs5yogZVbFubaVk2Eeqzr5
WObBeAlmmrIpzAxbNMG+n7V7m/2oy5JsH8CWAoXWpkeRNP3N9UKTkBOnuiCCL2oQXdWqftLnFqmc
Ls8V09jbESWKP1sR+H5JDC1iW28MFrdTL2Ftmx+xabp2FJ1quthHJVemw+wMn3P84xdDm9BG63yM
OgJXT9MJFmZHj7gR/aQ/NAASgsXWdhOVrJ9r0osV/Zs61hst1ji9zNN0UYv8rsO7SDo9+lpM8uAx
Zr3z06InCD2PNjQsnF0WytIHouxbU/jV0vThH5Y18WvPgFUNK4BuChMxOBaFv5gu6aw5ZYof7XsO
XusIAdA6oR/xSTVPiAjKoDMRHRK4BS5Vl+ZhQA53RsC2ZuMXNG3v7xdZR/yy+b++GlLCAbY6jmD0
+d5JPiE51wYO7+8ONTEUjr4hTrp8HexotdDMnb8YTupaCdwQe7LfdCX91nfddO5HZzmUhr2rVUkF
TRNrT6UyHQMlQv7UxXIrohrK+QLbsB+iTyiS1Jt2iW7SVgqkBkN8yXst2/XkQpib62ac4MRnpYwD
V6uSp7ivH1lTnU1YjTn5Wpm5a1T9Oc6IHUwMGGKGlcIwW9vdSe/0vF0gcfraUjciHA553mpeZKqD
N4eiITlKYmpZbzaWlW3aUZ5CjEikEORuPpFNCDbyzeniaGfG3WetWAD9VeVDaRvOUQvFcYyVR0hV
yceUY8gVtvOSl6Dr9LlXT6hEjH0RspyVSpbszEBrTkm4aVaVbd+/mbNxy9GJJ6vJNvMIzbQJ0v6s
qV2HwtMhQkCtTl3dd5csJxzYCsveg56buqlqx3QtxB0of4VpQkxuZjsvb3//+Yu/nGM5EtfjEXW6
oUlpvzvHlnA7ZW2GxfdCqtPd0DgVYU+BMXpMGR7bSKNIr+jxauvRWdVldG/ayT/4Y8SvDajrMWhK
E6M4fTRCkd5r42HzFdJpnOI7QjztuZxRGJKmJAcFi1onFdoQ2Pihqm2qgHfWGMzqjSQZuYuo8UgO
Ss9CTdNjiu6kj4cZHz1nu79/m7S/fE3WYSmiDr4rOjPI94NToch2wie7fBdl9o0YtO6M3CEDx5aH
yDpBq1ynuVraXFBG7NiyhIdoFtOGHjB64bG0t7GpvUDy7y8T6bKwVGbllGHCT+ZC9cdx0M7LSI7m
379s8a63x1sLqlvFSWlrwlmHh+/0DCJl/4UQSH6PG74famp+dfpR80nqg6oRhPWhkBaakqX7aEYb
ut0HaOP6l9KeDpzrcMES3MdZuxpvlKFyaVc6x1bOmZvYwPyh/3uCw4ra0RZPcS3UzRyVe4BKqt+1
4UnYwBoCMv+sNvcJHLEOU7i0Pq1GezfaNMfGLgNMkhOwSZrRysXOngNlKrZyBF8cMdw91egtN3UQ
gC4J4+EsrZkBCHNXPL5kePZl0rp1Mr8UBsPACAuhlypzv5nDSW5L047YuJWD3yZDjX1wdrZhr2+j
0mzu9bHLMeVncjMRdLUNDCPhFO5Q3pnhSDts6TCI6bXfGGHnBRWVnpN8xUkXtfWLYhjmpc4oyBSF
vFthk7RZ4393ZRLPNI+CJ7xlzmE04reeQgmbz7XYnOYDzNpqX7Ud8lvaFDtOseIIdDaGsvtN1cnB
haihNwNBVGUXHax1OGWwPyUuMiaSMTIO7RhOmxHml+dYZvHogDHfO0P/asIezKkCNLEXOMjuqpbS
7hbFDhsiFaHpMZjPjlal+6gehTsPRrzQXig8s868mazwO10q5LDWwB9H1YkKl1a/ch8XnwqDiT/R
DSI/EVBJMVUIPxzfoHPnj21pWHtjaBevo2ermuIOIvyaC4T9rly69h/OVO8cND8OZQOehKRf7cCp
e+eg6tXA4Xspg+9WE0eUH0PhplJxtimSna1Q454p7TDcWJY53BihIBAzCU9lhmeetWU7GcPjsCb0
YfV7yvlQ/v6bpv2q/bq+OhroOHyExvBeGu/MnULVsiavq+R1IkyRFAxieke1vOc4KYl5n8e9Jgke
qxideBXt1m0mWlcfESdfyfvVAsgqmcnh0LOtLqx2i0aBTl/c5felWjgbdYm07bJuT4p0jPn4M31j
5CaxeWX03LHk/MOf85f1TjJcMB0EB8LS5F8AM7o2Lks6jenrGPe3yIbFo3CQuzcojL2AM6U/9012
10FDQycxeEKbcaQJW3idyYKt6KR6t60ov0x2j4I2lToiyGR4lOOTU9ovczhXTyEz/38Sizjvqxne
eF1jEqPrtmOwkPy6Y7RE3OYtkQWvSgj4ZgGpOJbyQ5cllArgS7fWpE1upATlAc8O4yFksY/Qhu9k
5hwLYZmH62ZqUPWL0k7o9YqDNpKWVfbsdwT5FG6IulJ2Y3vRRXVIaBzuhB2uwBKMNRDTnGMzLqqr
B+2OaKBvM0qxz3pqI1zpmkuSB82O3nD6lA8NbTMW066fnv/+k3unYLseiLbB5s1WTQ2tq/NOL7Pk
PeSEKU1e7VxrN05qhZzBA2zfrX2vx1V6siZhbfBKvc4KQVH9dFTm1jzlU7PBvQSAeIwu+qQ2ZzOP
KvjW4pMkuP5Ot5UDiYWD0hkfMfuSBolZw0e9GLt1mw0eTRXYJ0lY3yxF8KVXe9bogE0VPtcPAb6e
U9PDIv/7v5Xj5y+fN/ofihbN5iC1hPVuTWjG3GztsCheM9NUfZS04w1uYIeg7SGUh5gy8zaPUx+d
THFxlvDR6KK3oF40L1U1c5sZTni5XpQOrV3IPcAeTJSV2K2Svk/vWXmDQ2W3n4lgns4K7V67yzex
0twQqDwBqqA9irvxxuC13RkAh2KOrb1jhGTaZ4pxNzHuu0mLz7E8cJ7OSLMkxwGqQeHorlnZ2F1V
/UNt9ZuAGb2eGuJEKDla/m5QIe2SEtajmymwx1eSUyN9r30QJpHXExritmGxDj/YYi0PZl64s2Ep
hJrkoFIw6NyCfSjO3Uo9CnOnJsIeIDhaGl6Y2SsflTmrfUYUt+gXyxtteuq6Jd6z5Qzp01uYuvOi
ImV4yDyE4Jq36B8oCZF4tuNrb/Unp27I8uHkAwzcZaiY3maU0e6CoHWTkHji5iuH3zIboorr4oaa
3TnZVhmfGGKVbpca5l5EwXSc7fltinuNqUMhjsGa6BpoxWvU16Au6GO6hAZM54qUjqAml7KD7Tex
sm9Nqi4scjQ8VOA+ayvUMNcO3DBIl+iZ0zQ0QMWS7KNlNGRargm8mk3PDc0Q3hhxaqO5vRjDGwP6
7jajGHLBiBxgvY07I2jSjwj9j0FDj7icX+xMCc+s4PV2CqF6N0jr3GSGHUFvXD2Z6wUOaZeE1uoc
BtULjKLXBh/4XpTmDWBn48Ho+2kvoamOcGlvtRhJ5WTm34q+uRgWVPrODu9GcrbugKV6rcgfSI4o
32TIqd26obcvnwuxWO7M6OFUqNrNZArtcRbRbrar9G5kjwnzbO72LEv0t8doJEIowkmLXm9vxbT+
wZNSW1S5s0moTE4o3udL2NOqWmynvQvJP/uHil7+ZVchLWHqJidD6Qj0hu/W4YFkSo46o3+1iI/x
0mimisvxZdlOzxpKBXRr2zUHZLvVyHKv3CQEeGKJ0I8IZtxZ8fItn2Jzl6UA5xMT8PgXuh7SBZPl
HNJk7VCxc+J0fiYhEjMIKDyWuPCCN8NNrWIk/SWwXE3HJh2Os+2LcAbfn4/zWW2/pFmx1xF9PoAI
KAkQLPoLDBJzm5Ti7UrNwTWyI7tEP5gTMyDwZennvB0yH+sYZ5E+YhvC/zXmsbnFE6PtMA/gDQ3j
8jQC1UrXvM+ibfrHPtGEtwxPOZMvuGtTslELEErRUrxONkojaxq6XRgwUErXQzho4pshGeZLbJl3
3VI1P/Yw/+MXalx7pch9K8GKIQbr3t38r6cy599/rr/z75/59Tf+6xJ/YyJZvnV/+1O71/Lma/7a
vv+hX56Z//3nq/O/dl9/ubEpurib7/vXZn54bfus+2/63fqT/6cP/sfr9Vme5ur1X799/Z7HhR+3
XRN/6377+dCqy5fS4fD7N15v/Q9+Prr+Bf/6DWtX8fqti+lb/PXXXr+23b9+U6T4HVE/tZCkuCDO
WnBWhRV4fUj/XWqmVFVdAn2TjkVNUpRNF8Hp035XAT/o0tLXvTXc69/+oyW5dH1I/d2xKdKRW5gS
VBx9mf9+B37y/358dP9rHiDC9F9OhKZhI7l22KEa7JtolL/fn7KdtBwW2GHfZOoeVUPo9WF9NmIZ
r8cbX5iu+9Qpb4izHmxU525Fhb4p+gmdAl1Kt7BJ1IwVxiaDXTxX5WqYsp8YXpCoS/VwGuq3qc/O
UJCJ0FNgFpTZ6KrxIVOxdEuSTDzg+Qz6QoebA+kWNEUQJdpID+CLusXyIXb6xJ3FciMi5Z6ZOyGE
uvzaTukH6Wj3mdBVTEnjxVAawo3u1I0ZjJ2vQVqH/8kEk5LYbfL8PK6udvE1EQWBRGXqq9NaXSSe
Fhv3zvwwZM5TM7IzW4qnZoneIjQflpm80K26ba3oMjZArbrimKqcwsUyILLKF7cHAOlVQ/NpAXcc
BeXDgECnzZrdrE6bFtuuz7jzo6FHd71M34aGF2+Z1aesjN+oLDgnlbzNkF/urYpAe1OcMVq1bhry
mkPZfDLKDck+Wz3XaK3g+Meg1jnNhm37zjbJKnSST9mAwAOTK3icVmXi+V3HCdQ0NrQs3jYC9xJX
51eSwASt7ASbsMt19Lo42ayZzAuFszDjYtdI97ZB1jfack+teQ3ZSopAfbtXjcIPtdGdIoKDKtU+
GJP1JZDdt6Dh98gbq9wsQSI45icMFui/wYysTh2OFKXFqL58YSziA5+ttmm0Qq4mhq21FcPzN+4p
uBc+Tm2/PnFiBKAn1k87aJXvRvXMjKh1q0zvNvVkPye9RnZPMtnE+2T3+NOOZj0NXp5ANB3XCMjC
PJhj7Y/D5LZGm7txO94giaoRCxebnjG6r1cWH/wSfkhbKr1A9rbPpPWt1ekWArDal0gnCHwjp6oK
d53dmi5CD3YmpXyG+zqcnCz8FmQkn3eN85RIkONxeAnxebSEEMmoH91WTRIvyhPgzRQG9KrnO2UQ
37TmG2o45UFrA19kTuSGVJy+Hvm1Q8KKGRwNclS2jSTRzZmO1F66q7e81tGUBxK8DxFb7uuXJXCc
yVMRbC61MLxFfavkoPpi1u/zge9MozroicPneMluGGppqeANUs37IW409MjhfU2PZZvSL/GN9QRZ
F/yZ1ZYRd+TNq7hay75NQ+BVVcHUotAenK5r3PBBHXsS4R1JomSOuarOSIByXgnkQlj1UGn6BsrW
DiX4mxVYk7to6xevTg8ZqCyk8ubNNKdvk5PqLmwj22208tkc8TaULqpavgnqs7DKI8fo5A5CKXw4
vsbIISKHEtBSzmcVFk3pLmNISmFr+11pDRymLXSttoG0YJFuc8gJi3WHjK+YwpfOs9UdQCugeBwO
sf5Em5CxBo0MhuTHJX1J63CbIk/Qat7rnlehCgLQGuH349ZY4ieiYLeCYCKGCiAkoPqSrEbJGuXE
Jpb5oTYmApry4NTpMkVOwuNkv73oQjIfmPCVjnXwqWiied/zEbJlftKwMHnMrjc8UuCDwNoMYjn1
M4v1VC8Chu4RpmXQdozC208y5f+1JCpP1tpd1CI/YfVMLZl4Y3UHMJgPtrXFlsoTwHGavygsZEiU
6kNesbAUMne8MvIyrTUh+tSqq6kEEqmRtW0I3u6ZpntsufAqUER5tOkQ2zXz4Dna+p3tq9qdY3kz
JSyWZdN81UrnTZuy1FOYT7cRPqygnlGPkJpRGsrJbpVp14X6XRotxybStQ3iHHoN0ce2ZTlifKp5
86if45ExWNGXrV/DDHcxtW+RDhWcDNKLzhvhmrl9CYlfjlHBO7H+iExkM3WMRW20RZCn4ZUn6ZtO
/8uLlILcDtLPYKsjhTXM1itCq2c8XTDGnu0Pak+L3BaRh2envqg5mKyyh6ip5oxoHFmyvOWj6cqw
34REe+9GRMveBNx6EDRWSRspvdFw7uhTbg39Vsn5KEhOOmtMlRHtgFsVqU/r5XtfZI/6yKeVmp/G
jpzwRabLtqwaZ1fP1UtF5x9NKdY5Tr6epUd89TJ7dhUt9FDCtde1JGy1+7lJEz90ugeZRY9q03+f
UIc2JMK6dtexWFjhnUy/X4/yycE4B/EjgQzSWbvRYNqftzP5WLK8jdGEUbGy3MJBOdS6PbnXExa1
ZOwtCi+0VNrAG9qakaQDWC0x4xedkfw0E3nXF2+Rke+YY35G9V27QmTfVYXvIl4zxwu1fJcbmrmJ
B+MQYJSmLldMN1OZvCUO26c22JmTuatZ7eegPyghcp5As26WUV7GUaVPSWAaUHLNq6Ng08dItCTz
AWKkXons+2hjKHejbL5fdKiLS1F/jnvQT1XIyUgRKUv5BBVPWnyXl6HBJG1kN0rr8HcVNvVFkn9V
x/S5qdSjAGwZT5wnU75sqvqKLBkVZjB9IXuREBYjCz0r/Ir0efCG6myOn3G/Zn7TmKDoRY1SnIhN
bySMnfAG6+D0/LbsumILpGgf5vSpG+AVCrW7J0PwIn3F4jNK5akd4AY1Ng3YoNfuh77x6n6aSLVh
gbSmlV3TciZWCVXwsuFUT4FbA4pnNswfMfa09pJoDHezId1MkH7F55qp3TaXGRuS9XTIl0d3SyqO
bK2+sDu7kyJ2Q8yCiIj1aSEGZUqX9DiVPWNs2AeNadyrSurHgjAHWviLG+kXsyvX+o2yQTGrR2Xk
b4mci44WntUtU4FQq8W5FZuwVKKbtXSJK+0igd+5UhM3BIZ+uh45jl6WHAEIHBWGJ/AEN3JSSrfn
FAewl5A8wuBIWlfaW7DPz3ECHBzHgBveOFInusAgjwoodAfcILjTljEi20Dy+dMGTqB7b0oE/k1c
vNqjqKFxWtW2VoOvXW/ScR6iTdQHiUscYy0/5myiN6lCmWWlWxrnLv5GEoWrIdl2kEl4y4u9Zlnd
qWNT9uOinsvuRNJb65pzU1AybdhVOUddtDu7q8SeCvxzVLPLToE0rGEFa3E8HpvGEch0s+dMnfxI
addnezAj+TWUJtj7qtJWzjDj2bDl4sdtMsAzvxgSNpZwpI5Rmd0miUGKgK4+grVrj9Wst0dR5C26
mS2b+mQDLgvoj9H0R5OO2LGKk/54vXm96NcHgu0ctv3RMl5GkXZHyaDpiEUIa+A8Lh6k2eiErujW
wF66TbE7kNfYOLS2BRIXHfSQ1thb4nhxS2t7lBmbqTVusDCKnco2EiEQ/E7DqDG3oIBwME8Xu9bo
9Ix5Iq+F8X13nPLsg9k4xINcHyAZxPC6uCFNoA6749IJMvNwSRG/yOcZhnyTMAfFtJNsFPanqLiZ
007dFBoIEotwKYY0HS2bqPeaLKgp2tvwHHTZWSk1dadHunW0wf4fHUPfRKi59hak7KYoiKV8tchD
e2wXnQLMGb6VePXPkQTjAK4osm6qWk9dMjbNI//LB2irFQCBow46BOUoDGhA0Ju64YCxW3U6dkOg
CO96NZUaJY6VvV1vxVWWUvHLxRVL8pjk1kjURTMdr9cyIC0FXGbU8syVmdYhs5KfSd7p/XrNuQEV
/0mCptuWmtCPY5TqR0vVoY39cVubQuKli+h73s3aUY2xI7o/rhoMrGeZUjsG/D9KU2lHoSD3RLrh
oLJuY58yJ2W9sxdmQ9oZW4mCSsQg180sCPDjlgboj9Ca0Cq8yR4qf6A7dbpeAKL6eW3NciGnKiCs
rZMbNipkHefdeOqcTjCeAkmkSgtZtzqwN8TmjP4hHs9WEElX10w0/A3K40U1md855qkGPv3jWmA0
0jc6JCzX+64/0qPeLdoFzVRibK730Jc3T1aB1wHt0ARGWL0AoAYGkgyvFS8Wh3rzmVTqwrdN1boZ
g4DBFUal01iP1mVWlHOyUIXj83skTUy56XLzVIx07UkYzU617AWaZnBjWmmFu+tNkwYseX7VRo7U
ZtWoak9ZnIgzgZoIPwbGajOc5W0GvtpHZT1+qZZwJyeZ3qemlnpNOn3Oe5l/rHrH3ACNIVikMCnP
LRIIet7tSFpPf+ov/Ny+/xnf/27obq679dXOqlsWB4vN3PvXMUXmKNpilE0P97EtdgTTrHtVMvNs
Xy/sp76hqtEJG2WYXbpGzNnr/+X/NwR9c8sG26i+G/o7s6HNTlf1e1ISPpgLLmVJMclmT4/T7xT7
GnGTbm8xNxTLP0yW1s7fH4yEn3863UFLM5gYMZP+9U+n+FeYPhb9PpvZJ64bxrZ3nnBvEi5vzB5q
u72KRvbH8PBnd+mXjsm/+1r/v/f1r980IuZoFf3vm183r8PX71//3Pf6+Ss/G19CGL9jN0Y4IAwG
r6pDC+tn40usTaY/dbpWfrzD7NtWmcgwqPnZ6dLN31XV5DhTCYQC+shc9/+i0yVM41e1CIsCI2ya
KchFdJCa8r1dKeqMCbJORdoUorVkaMyNBC7jhg75D2HExCRWoFYluepW0de+pzlElW2em5oG8qI1
hJpSMg8koJP0G+yKTms2TBoqxO3bzhJMs5sarb/WEBAppq/QcrZRMLbYLOghjLgPF7UtD2hT9gTz
Fdtykh8a2t0bB9yDB+Tljm4NhAH72BCPfBlmyoXSlP4CTMcrFqAJ4EiOLfGA+ybpHiGp1GeKuydb
D8Wu7snEE1DAPXUc5CbRhoPaKZTBlVluRT+1H7uweTL1HjG0Wj7rzrjVi+nGsYOW4nZsfH0YWbmU
pERfXd9GErjxbCI8MkPxjVl5yKCpwKZDet0p0IwjBLP8DvIdjXWmBo7WE/9tEbFAx+heMQBkpnnj
F5r63Eu5TcRycghkK/Fbfi4xtcTqfFmqKKJXUwtXK0aocBrNpCZskVUsRCx8NgMGwRwS7aZextYd
F/HghAMQ1/U3LCSUrm05CzLpIvYlSl6gJswLZMsQrJuszGuSYfCC9A5eSbXriJ/d6FsxMnTNM21b
EgoTtNVb34tjUxJ6QT8ckUpcbBd24lvH+G4pFRMVO/AI1rNOY+oEdC49S5wWRp63o8owr0hvjRpF
Rl2AFzCc8U22MJjNvN4rZKOGSSx9pxj9uJ+knyQxlPEki9y4yNrDEhhbCOvs9ouGxg77RWYu2CxH
Dd85MnSvVNEzGt22aNONRufpOPR5sotlyA6oUyNkpqSWDoq4AzrA1nlukg3F3cXK8C8q5ChtstAx
vWE4QulOlPiSpUODmgXYyJIoT13gV/RNwWOtZ7dx4Htgz/jkywJ7gdSy7K6q1VNglt1ZgpZMQ+Z7
Ze5ZaNLQmFxqUb5AxU53rVoMW4AsFur8aDyiTHkOARO5oT0avD2YmlSnPFQj5yIlJCtxGLBstS1i
27A56YhkymXUn1OwjXEo93FjpqdJ1PiloS5jLyU/LDAWXxjFzLks/EC8BQ2KWuewxb7lB7D1NbKg
aY5o+SYQ03Bp+BSRHTi7KNYab1CgSltYIfZIZA7WaKo0Fhv7jle9txnwriZ+czMPIRCotHgu46Q9
22VZeK3+pGfgNeq+eMzC4oOqKoNfDgRBOPHU+svEmHAMT4TC4EyMGrmltiKMQozLRyuOSWwPG+Ur
SoaLGNvRz1QH+pNgDbGDYS8U3EiGrt40cT/ugkWRWNzyZ03m5QWxdYl+fIClJRNmWEGk39hYAyJD
y/frcgX+kNhPEKCL8lnNxKVT7f617iswDrhvwNsO2zTJKN5hfMGu4D2YtYieidKVF1KE1R0t6s+a
SVs+rGP0QPgEPLNNGVna9Iys2TL8RZmy28DBbW3JODjEpLrRmiHgoS8G2wubdvDNThk2MGc1Zm4l
9EMrQhbWFOS3DhNiYFSDu4ZWsw9KNSQSI/jYdUYC66DER06k97A2qtLcso+lquxQ4y93/J3drPNO
aGsK9oDYulyFz6DxflxkSXIpzODQSoOvGx+5YrFTFmPX3Tr69NrGBYatMDb8PIFIW83DqS8mFFld
daxV6wtadxoBYX5i7S892sxEewuCOq87ruuFvu69iL5GR/fH7eu1QreGzA3WXdqPx+fZaXi/uH19
/I+bP37yeqdsHJ7p+tCfrl4fmkxr3raTuLs+xfVHrve/e8ZeT4l8SbUP9lfNjqv/yd55LbmKrGn7
iujAm8NfCNkyqqpVy9QJsSzee65+nkx1t2rW9N7z7/OJUBCQJCmBIMn8vtecBm2uTt4Klh60GrHS
66pSsSq35ZqsJBe3YzKHOwKmMBXR++Hw267bMbcyebTc4eQkdsLBCpl54ITjy8J//gWK/F2ywvXr
ZCvvVq+HyW+5riL4R7ojgxIrTub3puW2bOMfz/XaxG/nKY/B/qFCKKht/Vu7t3pdO74sAFYhIvx9
HeVh1xOUFW9ffbsmv1eXFd+dnTzm3S+9feP1yHfNy0Yd0tjIgfx95nU96mg4Ew1vdYUrLY+XC9Nu
OjWQ7b/7EXLX7YfW+OfUuQUgTJu/RNaoXw+41ppNvOqEwjYGOKjt9CWRLT207tOqhFwVQXVwce/b
NXP9VChadXKWkEB8nYPNm0uX20WW3nb1LchrO8RSVdS+lcs1SxwsW7jtvbbSRXgGb961GMJUTWui
HpjqNOdJxUs8hTo7ukwy5arSQJa4bi+Jwl0PjHn7rrAMs/GYVZ+uVeQOeVwIeHY3q9NjCB+FfgDe
4AkcS6UF5bLS9cdE3F0PF3u1Pi1d3pzkWmu69ckYDNjJQL62mA5k1fqQeOG8vz2itewKav1B73Wd
J7I6t97K6yrjP2MMXCKo5fldN/50up/05CYa+stbrtRofGmOUZ5WsVhwoL0ubHS1/nHzVk8exr+B
qgwJoBqf5MM810RZO+do1gQ41flbGXvtrkU3PYctif2OaUxfwsJ+QVs43CZ2R3ZAp++w4akT2uAr
5WYzI+ds9+Vhmd6FVlTspWHrpZ0fzsNAIjiaTnLRiTW3QvdzUxRjdDArYpTLMApq33iC3TSe5Gbd
rwQj3eqoEOo8ywUq8sSNUbX1K3I7pMpatwSiYyOOJv5SYuHlSS4cAqdgYJ3DuCDmPP+9wO/xV61Z
UwCzqqo2XmgkIpJ6IQCbnBcDSNaizI0/1xBO81A55DPKCNZaHk1IYshIKBYJHpuM70jObNMbabtt
RAzGcTrjRMy03RRTSsjT0JtT2uoFI2itBeSKGENt37eMSHidcd3S+bnQzOUY1zH2T2CuLLRg+tCf
Yjs8qkZgLQT8PCXWThp+pSbYZEdzGfpB2julkc5CrE22tW0NozrEYmvWx5hAr1oFJfOWUxENOm8s
5c81z44ZZFXWPbnY8ST/A+7sBlbmAPyWAcDiy+vviD9h6l3t2OTPKCVWJ9UZayKCI1aRELUOpMqm
vfwNS9dX2D5ZuFhPYlVu55h77pHdPAxKg7mR+EesJnThw3nt6icJDlA979iTV8zFu0W0ILyHJpZJ
CqbUdo4l+B6KuL8t8verr+rLeEhjz0dU4P0NKG/F38qWHiYN2cJ144rekPQMOsHRrmMUmKPRSiRL
F6f0btuGMhQwPxMEB9G52OK8r6cjLnYur7hYeCK5VaxTuJX3lDw9ecMV68Kjef0fxN3m4gJB1PAI
MqM4yROWa7eFLOszBfMv1/gcakV5itOQSyLOWel1N9vg2/xn4dzWI2bGXbOVT528heTabSGvgdzk
bcJwNTUPlsfL3hCLqOHNKBe3zSVXv0xRhAjfol76ZLJWVPDpua6rmLp7mxFggL/AgTnprcINLe9q
sfhts+rMXQGDBscfq6Uzm94vFiVmuCPKIt1t9twWiEEaCKNlk/6zV5c2KI2wP8lFDFEhwBQ33XRN
Ex6I6e8JS/+qk8wMOnE/yes3ivtHrsmy22afl6dOb7VjiMD2fsDfcMygDyirIYypnfZsD7a+mWtY
qqQrSDxHFhH6hXeePCGTR9qqtG47oQ1Kmo1J4AZJ63yrI6bHk0V4VlfMHfCD7ajqj27omFtYS/Yp
IZIFeFAftlmsgq800rsoST9MU48uYVfngdaSupA/dsjcaPVD0aG7un2QZ3F9FBTyhCX0hnzt+u2E
D/t5IPPdRotykHdHbxQZSK/8Q+bS9V//abF2uxlI8KYn86WcS1SLwghnYDE3MvOvs1YZJ0zNMawQ
CxKhuMf2mW9VXXvq5VvNm5JTjgBM5HknzN7cQ0KGB4egjwMomV2E+/S2yQ0STGMMNAY1srtkyOf9
GmNN0JvlsHc6vMczpfWxV1F4zvFPtLCyAaA7DNtWJUWluPQgo1OVQbfqkADU5KBhyWukOpbU5UQO
SXQWvUlXZoZkmVCZZlsLK2vjZbxqMVUhzFuSJySm2Piey7AZIhSvfTGKBjLFTHVQPhppQrBgfEBb
YwycDuOZFAket20/TPbeYNrrX1sn8inmaqG7ld8zrZVwBr4rSmcLXKaBkUW2t+8Z6djVtugQAWjF
e76b2voUa5WyS3rtrtZUdfVlmdy7pvEMjqD/EA/0NSvokDDMw13aR9W5M7+tJrktSMPauSDbhAfd
aQZIfyKr8WopuHdHBRFrYGrwJYDgBPKHlW7a7YdMv6tQt2mJC4DCdxiF/yI+WWH2On7WOqQ43akP
wmjSdyMKxZsZpEokekq5KBUlwgJA/WlC/IfrMfrge16wWk0O7Smt+v6Ui4VcG8ijnEJP60kGDfbR
GR8dF8xgGpNKKelLgrLNe3K9ogJP7zGzvzojNPE+Jf89quEW3UEXweluup5bXI+OjxOxu0E1mcsn
FiO43tNIkGWLH5C3WVbYVu3HSOlXJtsraEUQliRms49IS0FXy0LUEp1kuU/7kth0DR6j5+0gr04B
NjpjRq+bm1UhD1lMWnFislmc5JrrJk7GO/mvQk/sUbrlXChqvJfluuhl5dptIavZt2Pltmw1S8p4
X2v8gaLNd/XkKpHuLLBs+9f1WFlWpHi7lWrml9Z3BBCGoIJIiVRqH23NxVS2qNi/lHDIQYZr2fPS
hushnZ7T1lMCjEH0TeuIEJqy4CNggORSZ3KMnpAj/rjWuDWs+eRuh3m0N8A4FG65xvZnG7wTenyF
qwWELMygjeE/tCW5MeROQjSoZ4z88vZ7OHdCstd7AwQBpWkhphSOwtqxA35EILUNFDUDQzSuyvOq
x9+1dD+j6vjWGS4OXBHsHieO2vsQ/W6/zJB+d9oEb8vKftWJfR0IMaFlNlrjW6ac5f7JyCfho5Cf
xrANXxpteLXndf5qxpgZJ0BtHpqo7h6QzSplyOVrrFfPpR6qd1FeRZsalVk0GydytsRjvnYqorZD
9hUv3Xw3rDZciMgpX9EKfZCtctW41RPLvPeSanq0iAvDrObrelf5Eqdm8TLVrX6yzDALkA8YNurA
uL5SRfbLW7FRgcCFJv5wAB20fpxqYNviJBf09vyqS4w7JKu0C7MfHgjG6xfXbunmFyR3QrUNn5w1
0c7DHC9E1/i1KzGF1bOzz4XSrqR+em2v5UP82YLqLX/VsMSkgVNbB3+fu0/4ZaLdI68OGNsNMBbj
gv2JdlcaS3RtcnHMA4R5/eNSoqoBZREeUtdPcJUFhZwTjSv4in1nGKfOcrKXYZxx/qFczRPg8VGI
/cNSGPcrSoG+KXZocfXg5mrzSmSwOnZzW+w0BXCDNV3/YLPhdkpaWHTjpA4fkmx9lg1OtVX4o+Wi
zrzU4MUrN77+gZZbvurkUpgWZnBe4TOcNCudr3+gSuo41qe31Xb7XaYb4UGHI/u66vmdbHWNHZTF
xS2GrU34KG87eS3NRv1ONFp/NtUlQbM587by55caw0sEiT8mle1rhTrvFiQWj7FTeU9pRIDVW4wS
zLt5MtNY/0SOs9kxUY5OqK/OT9EMhFHWGKLyaNlK+hnLsHRnLm1zqumQnjoEHXgGi+q7wIOEVrJ8
HhKIUbHRrIzfiI5qlX3wUP+6tlMs5G7NPP7CaAs2R2S4J80Lu8vSu4Q2RTtWUoHFVMYvuUUkDC58
wfihjC9tCxxE1ogKRMHUEXU+DB0DlA2mMxMD7ZEwMQw8cT7t3PldtfRYF+r83aHOi94tmkc1hMAq
27BJNBe95b6tjYP/Q62ld2VFHDqPwX7JGsOITAnK/l9BKhrbNDf7u2JJ1AcLZM71W2b6AC91v+bw
MrflrBh3YFnrB6drrWsT3niwOyO/kxXUGmSUA0wabQQE5HhFhNdazrSBY+Z8Gwf06LD36O4zt1+5
BbWUEH6Xf8///EGVFm9nczLuDXOq7nO+a5u1k/aNuKY867lR0VdRAJWECoDaJAEh2xhm/q1QzvKU
tLXGnJ5X2wOoWvVuCGN1G665/nU0P8kK3QIPrgWi+tBrS30HztPe9mgoPFQDf8+IxAWh+/YHQ3JC
kVOvPjsRJlioknaHYi3H59WFTDRqdvOjy5F7sQfza2MUip8ntNFwf55LfmOAghJclz56vrbmxS81
5mEfQyVXArJZGXKpivnAzeRxr7vhV5c/S1bNDEArxZA0z5JFUaH7dgAlYz1XNgkNWaVEHgM2RvvV
dHB/qrOmfdA1c0JnvjMCfaybTyghXmRVnp4Pg9rCseWVuet5JE7N6saPU+WZjHzK7psBq90UZ2ww
qd3Yva08acuiHxg8KfvVNtIXJyIkXTLK/1FwV6reqLyligD1bnOlix5ihBvOfeTOQVLweJkInsrL
g875R1yrko9m1wsGy6yddETeHudOUX3drMXI6JOsuQ6huRlGTXuagTEdJlwVULtuz/PQDC+T06Cr
JK43PoRBZXrLm5LWHZrYvXU/qVF8Nw8qOTIoPJ/XIQPGLf692vusIqHy6sTKuAPb1YO7VtVHpB8m
PyFs810b7+UFapjJbaJ1bZ/GbsoQ+huXfZ9F1gvAZOaEorEQDI9LuuotVOmrXR2FPkdX0Ds2tTKw
kq7/rKEGJasSqfua4Je2we2sOjthXuw1Za6Odum5T/YKJC2uDfP7ULSB7rXKl2wwwu3UV91dCdXk
wUqzZMsgsv9WuE8L9rvfZyXnpeg5yqOBX+ipbsx4F1bj8KmdlnvZVtyrv5Q0Sj+QX0DgHczfYVh5
dQNLBKoo2hgT7zAvofbZs1Zwv3Y8n9MVucwCz0SiiPweuZCbQ+QpD1gITmdNdE3yMHG8rGFEJ5nw
/b/c+P/CC9E889+mxv9fm6xV+d9y49dD/kqNq94fqiDXo8xtqsgCvEuNkzVH3sPGQ1VwO1QbgMef
mXLDIR0OE98lHe7AJ/FIb/+VKdf+gFriAsA2XA2XSPc/SpTbItH/HmoBuMJCO8xzUS4gjW/+7u5e
IMoDv8Ke7oAJCwBXvzLfYTEDLTxpCW7dOiNGv6wjEnKKSj6kYVYaqiIzItfEAgz6p7Ln4Zt6tB9x
Go1JR3oLkUKxhvhc0RUxU1lCBAzhmEWKNbmYxKYsc4qJWYMsVICX7T09PqrYVO6iavkQVyPzck/M
BVQGEe1nVV+FiwlzNzHJvi00gItwI0VhgaBcBlq4+GTqqxMMIixBnISYjdMTvrEjZrwbq7FLiCOK
TlqXSIxc6DjdrP5KVOdE1vevVT33viPh1xEyKJkpy93juIK/k6tpQdDZz7N02aZAQTe2nja8mcUV
c+FRHvBZClJXJJhk2XX31BTnjgAoIktiziWD6r2Ygt028xyX6U2pxCkCZyA2mQiWa2apvlyNJgZj
11K5rYiJnzs3ODyG5aD6awUejbEw8th/LzRbnD5cOqZembj81kokHvSTs5WJBJmtwN6pVoNrGsmK
bA1jEJHEkBVutaZW/2hNwoYJQhNjueZZhtBliu0WTJdryWC0qv/bboBvoRYYRP52yqx9kImxrMc6
+5pQk9v6KC7ku1231t+1ec3IYctBkH4ptO1v336N598KZRvXb5Krt/yerFPU+3rhXsuUTD+Nuatd
14jM6Kgn5zAJ5arcLRfNmr+5phoCTOWI26L4e9NqlOVQViDkRdGt/FbX6piyVvVeJlT+RS7llmyR
uZdrrkUW/uP2u6bkatJMKWoTxofbIXLt2s7vTbzL4fyP1dT7YfDiPP7+De9aQv7ehmINfv7d0e/2
/5sf/+6Ad6u3H/3u0H/cL2v+/tN+r5nAat6YaJs5hOdBl/yVer3d4/+y7Pf06vWQBM/xw2/H3BKG
71KDt2+okSMk6yeTlCY2ZnudLu12zK3ib83KHfb6FCe1dZRpABkEl2taSVdy2/ytrMKf4s8I+v9Y
lVVlcF2uyYVsSDZ522S8QQ8otwvZnFy1JsC15NT/3bfLinIhvwak/gdlmPKdLNIzYlCf5SqGeCOJ
QnDVexXlNyMnFgdKmzze6hG5SxEOPslCuXBz3VzRKBG7ZC1Zeo2UO2vTEa5OsZLuhcOD3LVi2LW+
yFXVYgL3+K4Z3Y5UgtAwPooM9hlgYr4bQCu+9ee2TXCxQ0ZyuwDJ8NDf3dT2/C1pzS/hiihsQTYJ
YzTdn9vhWwY33W/7mcl0/mOBEIEzWhwUCvzrpS51f3KTc53jq4HeNJEE4fFzMpzou7GO4w43cEI/
SKr4Yds4wbtfeT2NxUQPc0naOJCJHJlHk5F2ufkvy65BbvkeFgt5hDz2eoR4R/y26XUxEbzfmv7/
aIY59gDp2b0mmjz5spVNX1fl98lm4K/w3v/3v6RQE6bvCw5i735NN1e7Wl+ea/kmu4Xq5dotpyPD
97/Xue2+HXcrqxsbBeXbtmzit2b1EXvKjSy8NfGffY1s9vYtt2ZkmZfCKM8IsS8eYwgZRNf/DqfL
MrnJG/yipeqykzVk+SjBLe9W5a5UvlflMb+1KDcLmfGWu6815UGriN3Ltev+2/a1zZgI6aJY+XbV
8NdzKgW7DOitmvqGHlmB7m6BJYc6MrpYos08TDNAsgncMiPSXUYqp3IzdbuGBrqLpl37aYw0wgiH
1F3gyPB+7gObSSuJoMzbC2Zv52HeORKa82oSDVnmvhkmrgl1csq6N1txjxoBmOPkNrpfhTruzs4z
TpALsRwF3bqu+Z6uo7kdGWEECYArO1ovURPuu3p2T1mLB2KeNB9URzH3cdV9zhPlu5RvWbTBC6rV
ekCOBnFwffUj61Pnld4ebp8XWJPjW1m8N9GWGnKVoAMmPEzQl6Br4u9ZiEPgMtkHo1N6CKBTEJvZ
rsBcLxjnfNqVRAmJDFxCJfmVlVO4YcaBe7dt3zFFIOKLySr6ilhP5PhGWZCczhAWq61rO6cc1GVh
IPldJPWdunRBxdgd6UTnBb/j9GihSBW35E2qxgsKD90Ns1/IPk7JMxhWBR05WA5fx7IqtvFQxfyT
qrYzAcfB3ls/V3ny1cHLOdCmL2r3MkT1pTGJJTWoAqtFUDuin7PQbm+NYQMQi9FkAuPLwqNkA10H
up3A6D+Zdn5o7AE7Ph1iqtEDusNo/K2aZmLYfaTQLYZC8NJ40o0f+egZpyKMx9fcAUSHJsRz0dt3
JXYJlhVCo3FJwCxPURGdUh3yRT3/qguNjGzThhurbgb+ixp0bN+FECYWyFZlnBx7wvYMdVtUtjOS
53SqjWqUOxN8IiLZXYAIzuA7jfc91ZDO1jvdvcOqmOhXE20tr0oIUOpfxvgpbNvCr5Nk8Buzdbd1
3e+1UMX3ynICw0eFjLG/ldS7IeG07HU6klf5UgJ3fRyHGqG/z+4LVsfjnmTJtLE65acSH8IGEZU8
Vj9W3lrtW6gEOTaRPgSXi5H3yBLsIqvGw5U4id9bs+lr4wCNLV43pgCU9i5E0tJEsUyATRsJOxUA
1MaFh0H2aaskgFNDUKqTgKsaXv8lykjZCiCrISCtRfY4qkBcFwF2tZDKrmBrE3qsjd4+uxGQMC9H
r7P+QZg53E0wgPKirjeNgNL2YGo9sLUlGFtrCLVdXXM7BAjDdgHE2nrvIaUlwLkWUCLfFqBU0AgF
OILagy2fJFsQDysXjpmNaRcaZp/Afkfwv7UAAiOYQzsCHJxOX/p1fiLk1QYd1gSbQR/QduSIRUCL
YzDGJVhjtOrqLy7o4wQUcg8aueD56AQ8Ge4xfPL0aWC0T5oid8+2ADMDfEBCEXizB865qRbtrKdp
6HM+KAiChp4FLDqczNy3EKO6zKV9XGZvQT/BU7e1a/jznA9PNU8VJKwC4cgeHi6awsVlQYNyI6Q0
MUF0X1cB1FYFZLsW4G1HwrjBc+sC2N2A8G4F1HtdmbMK7PciYOAowzAhYwjdCIi46p6KOLb2s5Ff
ZuCtglK/BAQbX2NlwHpqXQ7jlFXHGez5KEDoYMC7oCZuv6bjV5wccB/CeGXTCfB6JWDsoOGLnhSS
Bb59EEB3PSuBvA/1qzJ0MJx6w7wLmzEluvyGU9/GNnBFMx0Uj/ESp3draSARSNUIhH1nNjvNPWfc
jUerRSwBjdvFokuwWsDV4O0/oYvsGxOBrppftjXM7r6ZPBPsTd9s1Jj07VpqJYjS+XPfE9m10ulQ
8+duQM38XMfwJ9Z39wT6DnY6v4Rlg9gP0kckGvHtapxdrSmALxRDQWah/1BhuLMF/9puVAVzid4w
XkZUG7dr4h0BIpUBXeFymVKEA4xEQYqFTjeOc6KuhQXdpBKWrE69I1I/7LCV2kdYXTfN/BAa9ufC
gyZHEjzZFILRVa1ftgvk+capP/L0pRtGfgCTcaXY5mz1XrirJpP5KJlJP1qjc6o3+7klmawu5egD
AXhNeEz3g/FVq7SZAAr4Jq1xAAgm6wsyw9nWGWMQx2j9jSlIcdI9d1mkfdAGhmW9N96p1puXh9hC
6PEBlvWAgBFxUg3tPSNEtiKCYeArZdb4YB/2ttdbLwAJxtHVz8Oj3TTKGRT1hifN2DdIE25cDx9z
kWzr0OUC1YMuveO6QWQ/YeWrbZOaZ3IKOwAYjaIfZ+viDv0DySOQVg733pQNBGm77Jj1n5BRxWqD
9HJId0eq/o0JAjwrwBte73m7KhSqb3YtTI+Mdt9DDyd1ZR5bFY1WfekuJNiCJTVTjBisLb0dROBl
Mc9JhdwtD952iBx4uw0q7GaCrxB8uBXe8oCbiT845n4Zw4+rvVRkzryPC/bIgZnjLJRD/uiX8Gs7
WOcRxzXsdoErl5n9s2hzZYvrN+xcbPsOcJmjTVTrIDYSDWRl0ga5c9btWN2YDRa1/expuz5uMtSs
Esw4bP1L4w6a77UITzkuRW2tuofFUSDultUXImoFwv+MiAY72SmW/TqjTm9rxWu5zibiUiX6QPzD
TodsSuytd40LEoRMwQcSYu1mMIC/eQbauG41BeNiZZtGS0KYC6Ur5BIQFkgf22cV2usDwps7J4W2
CWF2B5lw2tGR9KCTvo4DmJcQQmpihxfDySNeN7rFDa2CjuzhxhKcmMiiHhKEEvZdmnwMizQ/QSV4
cAbzmzliZoNk3kmFxcGd4W1MXW1360JOUchOC83Iyl7uQnGla218qHCVQQOUnm9Cyrbup6AULu2G
m/yotQRbVJOBQpfgA9OrwFFauPQ4FHiKT3JkP6TlB5cA0UB/fLIjbxd32nRfpsJo1dKHwEQkZYhV
O4iMGmigWqFFO75ik9Fu+76/eEaDoMWICHuv14+WrX/UW/VchfvZRk3MNjJGrCI/MaiboiH7mml3
VOJvM55mC/vTtYjuEn38Vk98lZq6O2ACi+9YDqCesLnT9PjZnHP0LtN+N6Xxj2z+aE/ZadHnX/mk
LH7jKPqmjLRjhzk7AgCZgygxCIMCpKY//zIWOhC1AQuMmuWr68WOb6hky0ZX8WMX5ZHGGReApakH
/gapiwRnk2PDEFptq7u6RujEVk2c0kY/d1y81xXjiCkcYJ3szuEboaG26KVoebc1G0M9opCzWyvT
ONDHBQVpznu7TLFJHL8PCNOYmUZa3eXCxTkK4IPSMvIZzk1s28R57XNTH8p8SVBERHmmO2bWpMEV
XSEKq42fpzPI00zxvao2cBtHZcJ8m6rGeOw00XUiVQaMc94ipv29xJIlgjXJFQ+3a+R+AGdYM63b
V12NVQ0YZi7L82wCJVHKGsUV9VmfimEL1fHFGoYfUTfiYVPD2yKLlKf4D7lzrN8pZhOoiT4c4mJG
MGWma47T+Ey6GhW+0zKvQn5R+4woqLehM7SDNKvveA8y3LJdLned+kOF9wRcl01tIpxgYvmwbxpc
FyyYJl0ziSzv29iT07LGXWQMOPYa1XPhuQkea0W4LS1AlfjdbUn31fR5aBkMSboG6qg/pnZ7ySNe
xljWH4fMSe/rdHywkh+tqz+0k25/MkqMkpJTDRgumDNi3Wv6E9HVyie7xuAI55PAtVbuUdTIFMck
YgJknyGaspncMEYHVyO7imwrqcfNqCQZI5MnTZ+gQIT6A6kxyGp9S6Q7rOxNqtioaKRh0Gs5kYYJ
abUBr0EStFBe2zWYogWdsVjdlVH+KR4gwpbtCh2a+Y9OvOK1r85oymc+jxejA22wtvlEuGPu122X
waZbkg9qhM97GU6/dFBYjjdq+EGNv+zolXB8tpu65ddUzAZywg1C1sCmGVjORjBppFbTqhvu7W2q
6d4hwjyPxOVd3Y9r4A1qtHeV+8KbvnlLl90TOUIw2TBP2tzdd1nS+O0aHSOiwpCYyq/A5/CR7FeB
ezracQiowxt+1m69bPMwAN/2HaeBdtOYNkEbL8EVeRqOcd7/gKnngYeYzy7mPAkG5VvN5qVQO953
Wym2VTrAy/buLYyhTPQsXQ/EVRdGTy6igJUeHibNfTW7kRQ1k+SN4Swf2rDhXx1eNRwZIXYDI3TU
7GFUuzt66cSHyQ/sKw1yvfpYmTqwkAkmvLMBQI70LmoTNUZODyiHoxfVa/Fh1E193+IRmSjaUwtK
9aKmVnip1ya/YLhuKmQhoedRNM3jsUXMhVyrKNOcqIYKNhXH21GRDvu/aGfMeUVLcgfCFl/71Zm3
TT8iXbS+dM1Ll5vTZdKmfe9gZsJEFd70mqFcgFo/PyR6VWr03ZH3WE9pMzjINmDeNidnoMKIhlk5
qeY5eurFYsnDpxZtobIg8xpN1kUuCEeufopDxk6vnD/LSntpMAeLeeT/LhuEyrgOpmzfuIhZulb4
iE9K+DhwM9ZOc+Gh0Ony+3Y3F7p+WcWC0Gx9cBeMReUmPpjGJW2d5HEaumvRrbyzzU8Jw9+TLHKV
Rr/kiF9vId9XgSyTC0MP9WMXWRHvK6q824HHDoYG70ospJQ2yVKVR/nFsmoYTzgE9waeIG29lUVy
Z4KGzBni0Isssoo6eXAcnMmiOH0iVlg52XLpNS15mpoZWcwmPE6aca8uaX43zxZqomIBbmbwq95G
e/DvsnwZy30IAARZUyVVwKOFxp2hDKfMyqxLIhay8pDYpHOAXC0wJf0SlUj+1Dyy0fys3f11u60E
MKfKTb+W++Pa0hkZzZe0cx9XkOQBAPyJZ2cwL56XKY8Wqp5iw2B6c10wtfoypGgILeBvFEYhiH7P
JRYUt3oI9HiHfIU7KRty1Mo+o8dyKepieKhxyb3eUWudRP4MBMvLC9yeGX09mYobPelp9YJnxXyW
1eQCcw4dLFhZH+SmrKu5Zb+1Gngp8ihZpi/AipUquwcAOfueGnmXvDS8SyREjwxjeIvC1rvIcth8
46MN7DxMXZXzENXCYTnWjh7fyxrMAi9qohmEbbj/qiXpD0rk2QhhV84FA6Am0GJ33Qo39IvcofVp
d1RrLKTlptyBOZP50OS436VZrzDwj/tdVxiGPyYLI7fRwueCNmXduGkcMLmds8/1BqGSJY3g+oXx
E7JpLpidJQsMJywh7GGLtzM8om/guZOnQSzMvuuPxJTKTTzP6lWL9/9QBP8bikBXVRL//5phj1Im
gLH/DiO4HvMnjsBV/yB/CLTAweoIh3MDyYQ/Kfau9Yeg3AO9Q0LShmjCrr9wBGT7/8INqH8YFuR8
XJJcR7Nc/T/BDeiO/rtEAx4MiEV6gmlvmrplC1zBO5N4T69KN6zc/NAV9c8qhQ++AtBcm1+eZZ9m
Re83g5e9JkVzpxoQiGJMX9x4HE75qt3z8sbNl5Fz5GJ0VsyZ6uchMmBgFKLDBGaIOawT8IghnN95
MQBu7ckdQLtMCCJFlYEOo2v8aheYwchq/Vzhfam24kEkHtFMj0XKOzUfFLJU284EHKbNGi8DRyFO
EjcPRpZ2QV7kNSExAl9rt8SBMbgPhf550tABsFCDJ1ZEbKKyLrWiENPNrHRL/ONeIZizaxXgRhxJ
WCtNSeOExjEfCyTiMv0HFgWRYGwzEBIIejSSM/2hrMw3rV1KGlw19tq7JVW/0u1dAJ8TOwEBQCzh
uKxMkbJ0QHqxch+hkzDitx3fAbrkLhOqsg5s2wSdni1ob2Tqx6cmJFzpehVTlsT97hXqVrewvQSM
WGz7DrP2sSG8ZqXWc5o1/Nz6dejH6W7NzlW5rkdzGkHOM5UH7QQ4vzZRrV6wQ/eigWzZGj8p9vLT
zBFbiewtA619VkQ7fE/2yawx4cGuMc7r6Whg6s1Hx10cC8YjSiHHptB4Xy7uRa3Wj26MJXAIxc8e
1tbXomoM2r4RyvdMFJC+94cWVL5jx/amYMC7kDHDKdv9UYzJQ5spv3Qg0b0CgzjdGzrmK1hReYyy
8rL8VEYEGyp7Hw2AtxlE+EpfPy6cVri2F2foP4WFiSxz6SeIncKJxOQndZl8NbO9RbfnaUXiGu6y
+zz15hcFvASBsj1xL70ffuC3xWhr+EQo+25BiQWdPVcAKFEX8PSg6Mw7U4H73qAUGC7tXlmSn32+
7FwH36I4y54RFv4BRk4I/2KaUAgjmBVba+hGJUoSxC+i7aLr0XnyYAe4mrft87jduWN3HAW7xM67
Fysk1KQu3w3r5zKEOtpZqhcYawLtxVSDLOSq40qW7Bytv+9qE4a6ySMTTvk9CMZ0p4uQbFFa+q6z
bJSYquUZv9Jih9NdfD+o6dHMluGF+aHbZ82BjqVgUHG+ymYl84d5jPKDkhK2E3mLJYKUbXnh57XP
ETdcLJg63S5vYsY/YAzPrj7fj6OBWSdDZCvteOU4aC1hmDYjKZ4w/Yr1s6oMYQTG59QgJLQHbYxn
wcDtu4Tdh84d4mMcN8u2HKY3DY3KqAxw/CLf0sx0F3bFGF99K3nPHZdFe01nQ9skDiKH0GoanAjw
EUvuqop7F+36da+N65d49Iog/i/2zmO5cWbdsk+EE7AJYNj0FEVS3k0QUkkFm0Ai4fH0vaC/b5wT
N6Kju+c9UckXRcJ8Zu+1e31bti5W7GhEMTpM69Z1r1UekB4zDPkqHLtDFJEtGnGVIt26ue+D1DxY
38akwuOiMNxY9ijo5uqerjLahlMuTiWowlOgxrugzIYd3U3PCLiGF4cxyhDB3oPXtB8sy9iYHcRc
G9QbTXaNh8dy5ifQgBxGyRc03WatxvpxnIL8KkwT2WFY3GjfU/e+1dd8zWlASpAJ33oGvVFU74T/
lqPzuXiqgyiZcQNPAZd48Z+mzft9VNkvg07FoaIBXyXc06HOdcyUCZVnBmHZm6AZAvxg9XqSVYCY
k0INTWgF/Vy9F53v7VzD7U6F2owaluM8/nFnmT558CtniyYFMoMkxaE1D9Bh6y0JVv66kf7tsLAZ
xWzw98R5uyY00fBBAiu5k/N3hFGb5ADRb1UfYhTpfX4aDAhaBH0YTCAB/RJEnIuXltiCjeRC05Ps
t2psTFVtoh8qxihxDk7fxLBMpyaW0Euf9LCSeTRZuFdiEg/Q7p8dNsS7KUQzIMbqVE0NRr/0gxuo
ZCURPaRAG23LH+9NFmXJ7ITbXIz6dnAZeaPCELjRSvnSluWnb47nDIHzlYQaAkfD6I/M2KCZOt8E
0D7PVvJlZGUDXHFWALRQWQeW9WyT/yS14eyaMj11HPzsK8h/CE1Yn9JU14DDwCZV5YhPiWmeZx08
AE7QFUpSY70g3NlTdwqAyO86Am3wgRFenCbvRkATM2XBTTKZ7i7sa6TyYSCx343vid9VFzq7l35q
b4Yw9Zn5UhyrDI2/ZwXpprWNB28G1qRj82qF9UPCyJd0kGZ4c+1mvoDseugrDx0ai+c9zH2LphVC
nxXo+eiwb3muDPMuqCUwDDIONvFYy70KZzrhGY5f2o9vibLO3NCag62d9IZVSVnNBdYg1zoYddTg
7OMZsRPwlDOpFyQbNlf8C3ZEbAZhjeG+jKpLkXmf7HXSowyKbee0+t0bGDAkpQURk6EQru7htoub
JfR1utixmret13c4dKov7jXidWaMNsH1avvxVAATBDcXPvZg8gEh6Nd8Lv70ThTekECLhywPD3Mw
78RCtEFmvQqlt9em/40gp2QZJd4wIIQrS2UXhvkI8rBTzf0+ccKJEAUjv40bd12paT6pbutgEHgA
+gcHvgivAZ6qjROO2T60aonVVG4K2eWXIHPPMJcJR1KuTSUyXchswRxkaOPJ5IRGHNe+ZxBidtgn
yr2u8nZjkj3HEwtQz509bxMWvrmN58RYA35hJKwmsYV3yDJN6OSGdmoZEBynzLPPox72ojLo+Lzg
qGfugT1xgBdRsI3tYYWCQVYVtxM78MVpTOHUincEKoxjKvVuhkV3sZc3k1l/BiCOrWg3YsreMDJR
W4+TVklGrsLVyRpzpsW8q2GYG7B71ZXkmQntcT0rWewLK/vIDSCgs6iW+xLGQ+JeiFkOgek6eYLD
TYitEc1cLdF97/kbktdYv3TJ36b9AEC26Nibfo/P6ikmXOchazGlQEYZtS/3VUUhYScWUWo48tbD
VLQHJWJwPXLPGjwgyAEajRgdRWrx/GKazaUDn89SbjRubDgslqvmtfZbfcor/zOJs25tJctrnBcK
zuljqotTRPPFnFuATCb4auubytoKVfxQDhHOEhP6aebspXPNkzFnFjfN2X7VdtlvW8drN45h4L9r
OVVcG+poa69bRFuqSpGy1v1fG32+hRO+KZM3V47WXkhmUYot6G5YpnlR1BtUXz2hGTMOnNSlzrYj
mK+dDf0/L5s/qF3jg6M8dbA7DyUpw3sINHXnDediuAQMr05mhEx9OWRUXnj3Y/8w1IYEt8TaxhDt
giKca7BPE8RFaKkuM4Cb0MZlOfXFQ+cIyIhUtzsdx+fRp9S3yYQfFOilDpn+flq2YUnAFm4qyztd
Zps8aO5Nv23upK2r6yI3nRkT4spwQFh1T7lIsWtOqlnPVl2vcWKPB6twWDqSh7eqijbcWuC61nhf
2z3+TmdNWKvPIaC+cGpCDhJhBfyHb/Mcm749ybcIquxrKD5k0rLuVnZx8GVdrpNmfIvJ3Jik/e7B
WVm1A8v1rGdulbcScHQcrI2Jm3TfYWwMotLdKsWtYDTljRWM10oufODJ/+gnJsGKoNt5zq4xUVY9
yka2m52zDsvjSOliyGxbpuFDXvafomqOJGAzU56is6HKH1O6h7p+qa3wy9dQbXHkdrZ9zIfgKxqq
n4RRmZe+45m9Tuxe5p5240WHXr+uPns8dUbc7sfYOaZeeKY2vRomSN4Ivk7UXsdxODCsxRWrltQU
4+xQRLAsYggl13pqdlPCzC4N1rUBTGfWu9Zo962YX7wReFmV2USqJmxew5AspPngOt6DQ5LKKvD9
L69DihO3t2OjHvlGo1j3jAltdR9I8cSdFttb+tNTeCO6bQifd3a6S4hh66JTXg+IGQOiVoY8BgRt
ncnL9eqX5ZtslT+T74zVAU4FbsrajW4D4t03pWs9VpY+NUteXGqFy/iVO63DlncS99UUEKXu/+08
Ah/j1FuTe4riANdyi5vN7HaqIGdodneBVo9tFb8O+j4mqpAj9qmN77zM3BlWsMX2e8KI9CPcO5x3
cLL4D2unOVjQw/EVnka+7vWTZllTvNTQ8pf/l4Z6hWDpDBTtGb95vKncRw1saA1BejcYCcFAo/Cx
ISk4aRixjSDaykFotATmcoKcRUgir09sEIY4P02PFW7YIIlLtIDpYWrRn+vqGDtju6rNCo+tG+69
lqGbTQQmtpw/WNLTAN9amYcv/Whv29J6Bw7yNugGW80OdMUn0JtnA5hm/uBHln1RBmBmb/xjhOSN
Bx+u779GSRKtlGShmD6UKKYad7wYVNepnG8TrfbumByQpH45MAd6cnOFpmBBzI5nmZGrP7EKDZ4E
iqo9qapvfpyfxeQQF94dZf8Iv3TbUeJQ0G8xUDmrwSHGzPK3Xlk8eX1xSK5Kc3OdI7UzpDNtDE3E
tLGwVDSmMgJwqW8VWygFxtpjpxbpO8OWbPo5UthuYwUD19/6UIWbMbyShktNSdQKp1PXnpBrhGux
rryBZLEHBDKckPZdDWRDWCbIv3zbMc9DEgSfC7hpHT80krW/asdHGUxPAUo1v0lvBBHaWWvvvA7a
eNkC61dXs56umjnfuqiMQxvUl9oHlk0bBgFsIwzvltHAa+9BaxX2Khm8kiMHFVOTvne5eQ8G3Yct
uoF4CxbEfRBG99bk/YmLEGv45sd0XCb2JE8B3oZqeuEvvXW5SyOtQg4hPybfuRhTcPHc+icfn7Ql
72pTMjWwb+IZH2iz1yDBqe9WbhB8w3/foK67C9m1GH5zTP1sE8rwpsKxO/WYI8d6R8QYzwD31ELK
Oz0Gh9hxiZPIg3XkTuicst9LZlm4u6Zo3vGAPYgg+TTbjYjkIfO6P1Wcbk3hPMqqOU1D9QVecjcZ
cAT65imwwYsUVziqO2L4Vm5DuyXlMXDTe5hzS8MIS7T5a3nRPcCAD4a7YTB+MIl8ibnAzbkABS2e
dCG+219ViB0899J9Nq3mO2yNr7idbsole5ecavZ1tyi2NmL4s8DKzQw73nKwxF72XmUKGzHFW+Je
ACLBslmcvE9lw5rTMfVeAzUf6/hMINNJ9RiGxyHUjLg57SfZ3FdOQKjI9NceOOX82nwtR+ZTubdU
wHDbfAuVSvAsc2/bGOFlpJggAPVtgHPHNW0dq/7SQeZTxXtnZJ8lrwlCjkckdtssNG8nF/1MFJb7
Dj/rIrmTXvfIBQO1gWFtDDVuQ4WkjXG6yDWZCMm+ceqD2U77jMbCycAohtFjliXHzLX2sT2dO49D
W4xbr7sbCVcpZx7izHKblsg2lsviwSfdMslrZghGA2Hiw78waLwG4I3WDMeIm0/Z50zpS1orFDAF
2828S761He/q3r2mObY/Gt6NV4zeaqJaqgv4dkEpVm6XP9RcXQnTRdwY/hJ6vmWRvahEZ/uYTJtV
npXMSIb7qdRc3XLjSXPbXEVSnSe9MHCcXWX52OU5qolK3ZMMutNTcqwsQQTKvcpqGLx46xtVvjfO
ImzQNG3z3UyIiZ0TvzCZD0PI0Mmpd6nQr+FIoqKjawZf6OikOyHh1mrlTimcmWE4EELMRG6mI+bC
wXTCRKGG4HsglL1tPjAI31s5kHnrUqbFVbbyKAxzb7XDteyNq8RHPVnN1sppjcZ64+XP2F+fS6FO
k9/fdg7J1Zics6Z8C6f5KZPWo4u4dFVPZzUTvzmQ/LsitwX5UEZLVAElHEmOWQq9mg1lRRtIYCb5
iAjCo40tqj3jnE1MfoDt39ayfSNnfBw1PZj74DnDnfbLt0RejbQ8ZS53XLo/k1iRacgPGlh757xh
YqdMdk8Nx4hjil1NBEmW4KDqsye1SrS7j7lG9KN/ZvR4gZbGaV/BEKU812nzgUb2TAFMpTXk68aD
bS7uPU0cyPK7SnO6TZhSlJMYwYEb97bYSL/61gQtZM7vge8PMRwRyatSaDJO3B+TjjaOur+N7UOF
djb5XOGwnF5za7jv+es6bhRWeRrtnqy9+ifORbOabLRh3vyq6/I8OvO2mJGBOv0d6GSeN0NNlPgS
9TArjXG8XV6vuqvee9G/hHb7IZviAvpmrwqSpKstKJ4HW2VEu5rM1MSvLPS7cOO/6QIUNYvPyLfS
1axdmCZO9xDltMLuDLYkamyWltAurMzZJCXfjeVgC4eDit6JrrHhPyLfZe2OBSvLEHuMhAsYVfXY
6seZ6JcWfHFhGNxIu3Jjjw2esLI4WOmuYZJNVB8WAA9o/65UjCc1khg+ES+bNgYqLIm9DpIDaypI
o96GBv0xcz8ab7jSuVIwISMJ/Om+mI9+WD5WrMMBic1vuieyxsdVZMYx6IvySsDDe2tXpPay2kXl
+p03083Y/cQ1Cde6fyl6yJBOgXKlnor94IScGyhdaCcA2xtZfdIRc4UuKK2Vpqvf+DHefmFfOndY
WW1f3VVNf644lm8KjwadoLu1D7jthtC0lUGYwpmpM1VdNW2HWhx8whJQMVJjZdRHThD8LVoQoElr
H2A69JgbYEvMXD+FRWXklc3OdZLwrnWBQIQhl7pmTuWqpoXf5SqOViHJ2giE2W2N1nSkA1gFEE9C
8KxFiyiuaR5HoL0wneJk6zUINiCar5okfqIj+JoXXXbdZISb94zM48JZ+xqZkxMk6dlOJthutfuU
CRZ8Vm3vB9e5E4N7bViErkLHeKlDeJygu55mY7xzo/Il8nzFy543LPc6Y5O0tXvIVD7ui4WWUdgW
dXPJdjzL2MyHyVZYOljnQ/PS5UW4MSf/1UYbvUvL8ai5b2lXvHmGQ/lDq5dSy5E+EBtbF/+5gRpX
q4wwrI5Uw1jqnYxh+uiGfiqwy2olFwlIH5BTUqM97NJpx5i9vawiVA2bMKmPOuqdZ2KrWTJ86uHi
ArrrXP9Zq26hbgWH0ucllNHWtA0DRV1AhwyuB2pn6HsLB4MdThzSjKOkQIlV5wsXYjjGVfaZKOKH
JtkdPcuxqd+Ue8wJRl5nsj46RU3Gk2FCRaim22zqiKxEir4Km2BgOBh9eKy5F1QOST+ADPaJT885
cijBZCN0WPQuNRQ+DG/hkfdCnrwqf0Th95MhFVVF2OxCwcPTouWmJu4SPf6VQcDt7lVWFR1AhWXT
eYbG9VIltrlOPeOxWY5kIHuktQQp90TLrQgqC+xtF5CaGQuGGyWBkqBgyU2A/wLuZLWgX2SXbOhU
k1Fuh0LfZZnzBNjpJZm2sXunZ3XyVXllXb7N0QevvJ71bhMN75MVfM/uXoBgEwWkxMqIFsD5ca6K
H+IgNsWidrZCnkEvrlb5WL6oAc2B4U3HznZPqq2/uMWdzWEa1ySc42jTSKfjRp8ry6YE/4NXwnbv
5kB9EfWKgB6hLINlDos42+dR80B/DVy/LV6QgTE6VNa8CpNwE1uo8QFR8PzAXVOGs00pErxDEcAY
kv7GTAyE786q5SUg5/4gQ9SgLB1cw9gPo//Uu/17hMA2SQlzUvnRJTdXxNZzlIIDtA3ryC0bCked
XgZEk0TktAe7JSRqGL9pq1hddcWnyEuiiwdWRYWFVI6MVCvssbsNIMCshyFLv00YG/FUP8aZ82Vr
EERRTq1Vjn/M0TugRn5xSNvufJ90kubZHLj7hPqPARS7d5Mj4MNN0wpAkJzJjKRZqzOw23E0Jm3M
XNYjtpvuos6zG4+7Yob8d5XZxpcfmzdEKT146O8ZgqySHsVlEr4KpoWrWYw/SaLvU6Z+Q/DADmVD
ksnOXLxi06wf47F4smV3taKIyiO5r7qCfNBI3QKwODJh7ukSkY4yry63dtyuFZjGqRpZhQh9ZDj9
LdroQLDaDV3Sxk/LFfzZljPBPtd98RlT3wPQ8u6HfNiPfb2LgQjSRhxHMfwUIoe13b5BYr+2hu62
iSwewZjkIvueyp84Y6BRUje6LeN0H0iJtM5GKLY2smrHmTHwTN1FW6jkJuTmhQZH48I7aiYf0E/a
bRRE8LXog8cmXZw36pMEH66M5kwdU3DQzeNycJ7joZ/WUsOWQe29x0zwY6QaiZ6Fit2+uFVyn7b+
e9iHz5Eo9rOHR0VWhN+YA8UIonaMRXeBgSJW6vYlrlkpZv2+fo7leM18wMWhTg5ixjTdjdUPUQ1H
ayzv+nLaplbLVtZFnNuCFGaqiI03T1OmvU2yieAoYmvnTahhfv37Q2P58L997r99+N9+7Pcn/vkF
abPPJ4fVkwwoRYmRziprZ848hboGvPVLjvtFCpbsClgxzw8llEFcqfi+/k0v/P3w//ZzI8sTUJCM
RfwhzY+/JLopmcUGWcD/smf+24X569YMfb89+vOzNru+Pf2yIwHH8wuC0ccAk0jE6pEivS9dbPW/
1Ed3lMG8/X1XSR8l+u+7xMBcIzcYd9Evm+sfcN4CkjQWrtfvh8RRcbBGmKGKsN2bqj7iE+Tx/j7M
f979N0BPTe0ysCMlROmcdGLohWNc/Se98Pdzv/TC3y/4GEh43Rea4e8b5MKg54q8WHKTh3XlBnA0
fr+iyhcSAlo2mth+f6mLrWtzY1vcaah84Am5Cprs8t6/3/x+joRaA47+F/BKLFvDd4E/9CiIOk6i
IL8NYsZxvpN+zaxvCHVCMOy1SbtNh5isu0MeTrSiDN8Kk0tcAJgxsIefHBcPXSpvAvqeoiGcWEF2
2YRAxqaZy6TjldGG8G2N5c2KjqTfXftUTTfanQ4kAXBxnfpLrkfiTTwf4gznz+ipjRVzE6RbXlWj
92r2E1gvmoBs9qqLLyfyMJt+QusV5vtYHI2CYDwfW+0YuDdhN0yXYJwfggxFs+1GxBFXqL6n+ktn
SX3oYfLSW6+yBgl2U6vu0rp1yBVVnNgyVLgg/G3l9UefQKD12Fj8Nzb5UUbOi1lJCdSBzSU1qc+t
KjCaSzXJjQASweTDNo/GYN47g9Vcek9DbEI1MlfiqOy5OlKHr55FVBRnE9tJXLbOpbcd5zK1MWe/
M95EhrjOjvrryzzd8iPdRXpYeUv3rNNU7Dmw79J2DI6+5US3OdEHkXI2kTF+WCFjlEDZP43dSuxE
1O8zyxey61qff7NgjJgWTDyrIC42cBa5UofN5zDiSxicqrwazVxeZ9I+Ow/JqZ77TcB0MetNEDmC
V8VrIkpcs523eS5LYDy+vJjGE9ul8ezNmGISVbBSYdxWzjhBeosUO/pz/1wwkT4zI0XaWj7YMXZg
RmzTLSCrwPzrMCKYWbGtRE1eeGnPxCNrtZgAsUkzdJw3ObIxFqnM+0mIQNUnp4uF32Aqw+k2XR4J
uyeD7RzljWX6BMX5QYdEPuZV6UAHh2pB4MQhKZO9/cb9zjwwpnuiANmay4vIRgmlCQsVyU6O70pK
jiwU1g7MNj73z5d/v+JJH2RUV/HEnOb0UCoSpuQgSagIvjsx31Zy0euj2sMJzwhNX6JE3GRG9IwG
j9TBT/j+P2aXPU0yPudyQlEBTnq0ntIWVnHrWi+Vk+PDCNWHb5NRbs1MZev5YZiJxJaFs3EN89Zr
qRQtcCcAhtODgdelLm6Uk942JXVeVu+Q0DN6dhCG+zEGJ7P31pXfv7qVfejztgHxb5OoTkJrmEBg
FhF1KpkZD3VMLGiVJgSxBT0bFKt/CrlXGWNwP6Qx+6RhuqstlOSzDZ6yJNyuogRrvZchGs7BlL8P
hkuZSuNpiubOkkhnLH1THFhtU5aM4TbyagS3WeOuPEddpX9uWaP2zqYPybjTefqo0gheI2Or3q/b
lVPmLWkn6s9QU4T50vzoFGgJoiJJNHOwBVqnYMnLi2bnr0dvh5fEJTI9Hh+ilCv/NFZM+uJmLagd
LHEX9bG/Dj1sK3Y1kpExB1iX+rdOOA/u/AAHDi2Qju86AzQc4YDBuhijtW2jpe+rExZE/AHGxZQt
5KkB5fhcV+u6N14jxebVTsolYaM6aG/+jCJOp7zXD5BztkP2QKAoV/ynsC2ZDgMPnLTcGJNzW9eW
3IKQvSf18aja7I9r3Q19MjEkZ2dRBe1HieIjx4uym8C9UAv8lKoK/9E9G2PibxS0PboZ+2ThhROx
OsxxhHuVPg8NSHadZ5OMgYGnoZj2MPxu0VMf8sZGvm/vxtLCINWGq6EiNdMakWg7NDlOSrS4A03c
U2BHk3Q4V6SEUcWRSG2W60Lm9ZYBBS5YWf/4sfvl+wSTdewqTegoe52Fj1OTjvCiSZYDBWud6viz
Tyz7tfMYuHjNjfT9+EjMiIOhzHi1jAuhsuxxUaC4uv4u6sW/SSC9Sv5aFtd9JLMUiMVdSHHWk4LR
TTFaMQM7kx+ZpJrTQBtoqwvNHTghoWspJRvHPE3YjBlTwL4TGkcTYApOhan5zIKWSb3CJ7jkt8Yh
G/L4O2hEefKJ4qTlw3cRC6e6jowTVvYUHHwx1we63fJBN+oZxdRX72Y/WfftuJ636+0p2og5PnDd
de8kT5b0GOqVNnI9On72AeNzoFIE++HkMztr292n6ZVA7Bkvt8Kdt1Md4pFox6uVjEs+BcvHOkIX
mOeOd+t9JoYz7zw6Sl7uq4ot7z3yrJ86ma8ilfaxFDrYZuD5Sjb0K52E5nYeQJSFLbNCYVM2M/SA
mBiz0ewM/JKRCzxckUmfuB2Pp8HTMnN0ibi+L2g9t4atuf2SN7/VPmk/RvPHRnUdG8X8ZMzZkStS
chNb5YW8lXQfm9Zj4lEz27Ic12h7+rXf1WQPugvKm/x3IyfkDuzBKuTKxkhXnDMPiU4V4Qx3L26s
UL6FBZOxRrvsztB+eUmw9W390U1muBdK3zOWDQ+QpIgKjciHTB5A6qYrh03FFnHyAzvrA5Oh4BL7
BubQVplHPPgkLIM0O4SKwiXwjIKVbCXXzTgs2ue/op5f5FD2/G5xg2EKct+UvRTdNXGb73jsn2q0
BxRqYJgHiDgah3SXRXdMWYJdHdcL3xh3qytdjJcTc+DY+tLGOADPWLqFWvxUTIBXFKXDdrRbAP/h
twmpf913EOHy3PwT1QZ/gq8ObukGgDfROMqC8URES52K2tzV5THnL8OOSxz2FFiYSOKfsvGR1wW5
s2ExZp9S7ru7fGTflCdGcE5AcZ0n/H/W4OJYJLVnW8k0hwCNZjtvHeNg+k23iYMaUycephufwE28
4AxPG7KXGblmcX9h+lLsvQ6djkmI+Lau86+i64wbt4nw8GMpAkyvinInBWR6v+XR50aaIT2I5c1Q
vY4GOvl/PrN8egaff2MnT47DX1iaUPojxGEnoWtuVXBYx12n69d/PkRzsteuNRwm7Mo7mmyWi0vx
N8VsLPLk9PseofUIDbxsOxEQe5MWIRLO33dnzcBZFrEkWs56KWcfmNPyLb9viGqvdlnZvfFRezCH
BI0GGO0G6vQpWd5LA1oXssaPE/NUTsHyaOJOO6mmqTYpTplVGc209q0QNRcVobZ2N7krqDt0YuP8
Mcmk5LJVlycu7kRF+tmWF+hWLeEBpJuXp9rAwJh4xuvvp3IYjGuUJYQdtp6bH4dGpsfa8LaiwTEU
xM0ONXNz+n3TD8RtjcoDVxx2pII2+Ds1wK+ozMybgYDSVcEYZFOMNqOqPluVk7ePecXRAxrIsEq+
IcvksGnnWJ2KvqtOaEvqFSgEnJKR/IJEZnDryg9dGlw6PbJclIjm3TpzN7mZNyfkjuam00gFZMrh
45ko8VJMQCcnrlIeY/aHtpXjARXpaaA9WZcji4sMh2RhjQxMsCGflDsp7OpKnVqzQ9Gh7L1FqgCl
REieRq/MesN0IWTy2NUnG+TAHnjxbZtRHXULYbz0GnsNhHq5usQsQn4/6WflhkOKIXgalnTuvt4G
JfhGf0pwcbvMdn7/w5SJW+3dVKNTnfrlSYhHFgZdk57rOOyOmnDc38eeMX46/b7Xptxbu4VD0Ez6
WkYyvdc9Z5ql/9ixOR9Ddr6Fnep91fvHtgIBa9bDKXFxCdWKeoYUzWsreQAEXrzZrOAXlMGtKhtM
rmYvltv2Ry2YgDW1R4x6TDk32eKTJ3o3D11xZq2tNkGwq9AJxYaHUipgmiTGGN9VTADsMIxIJcjq
0ma6c+/dh2ig1pvCep8m4sPpm5dMIoQ2zAZEB5LLnmRikBAMzP0s+/v/oYplm7bT/8kOEXpE//3v
3RD/Q+efZfPZ/GfiIGIPfua/3BDhv4TroViwQ+5q8H1wH/wvN0To/ktYOBOE7fqeh4oE38V/uSHE
vzyTuhExNZfM0Fl+6r/cEc6/TMviu8nZ9BcY4v8TVtG2bB7bf2IVLYtfR7Kz51sWHH1P8Cj+0x5R
Yxt0ld25R68IAuo9l4mqbE5J6r0Urp8yu01BcggX2tPOp8x2LHEUoX73weZuO2hIhxgPWCAkWOEi
oUYKNLCB2sH/Tzoajq9KDunRmbuR8RxqrSQtUOqg6p7Qidmy32RRSAxb57+SxzLuQyODOtNs2CQF
SNbgrXj+fN4kQTaixTCWyw3Rwbbt5Ns0ctYqh+M7Lgneza1ZpsTVwWqmD8arLS2nh/7h/817RzDp
G9Yk2bF2yJJr4aHKb4iiKTsQAyrkIp+NpreXNrnmlov42hTmlivMnVsyLS5MRHvy46hV8oydGdpI
HUybrmZ83UOmlUE132VpZm3yZjY3zX0ihvbWQIy4Mn0c9myNwkNV3Expnh3TKkvvZs72dAgJPbez
8epVV+iZxDVmXUatIy1MyajgXYkKHODqT+n5P5HvFPtaV+xqqbgpasrTMJ+mefZw1JYmuSvkGV8s
eLPHimTmMLJPicZr2rObszNn72fTyyDtR4mjdlPK5JWQoGw7trm7m6RR8rLiQpyHv1ExXlsd3RUZ
pufazGHG9Jje0l6JNVijQ96l7kkMRAPWZnj1QxdlHL3igMRv1bvWa1QxzKDs0MQcRrsoTneam+ku
woksa6PauWFv7qvBO6P33QV1vM/C4KavWIgjj0KtXWTRytFjvLfygEF6WTMNnJIJilH4pLzSW9Va
6326eJyFyg7zUH6AWX8gf+JIcMSHDlgC1TKcQTmD5WlaRrq4/NLjFDY0/fUNrCp3LZbEgNksP2rj
ENYqfm6yvY8UwY7LP1ndrrtkfGhbgjWm7NCB1F9l3viRLBO5QhCaKV124qaFIzM+ToJU7lYEb6b2
ul2he0YoIYL8On0G1xOFCoFIQP5UIfm7LP/THbN3N8Cji6RkZFNaEXoAfSMeWCBEgQFSyTD8g4zt
s6wAIMGei05QJnLymrY2AnCccLAowGa+myr9mW2aTLuCMuAoF3EX/T47jgJFfDa3pIlORsbDpTOz
Y++YR3cwfZFsyOktc+yDLcV+speIEPZObROHDxgED47xQwKx+dCMC+S3cPd5GR9Qj3+zxRtIuJgS
nlD7HmX+I/4lZ/tSZYHalTzqVbcERpjFsB47cadzZ42pG1dUujF8BI4sJ069i3HIyapqE0Gbsppu
tXDXeCXbdW07HxAWsm1PWYgqV+wshe3BQsSiid1c4TxeDeVDhah/L+Ze7OFDvCRdtinFYlLhhE7s
4kWZ7ntV+OtEc09FuhmqFsEgg4ThzN9UEUtppcFDxhnXBsGtl9qXSOOesT2SrMqQmcaITJtoAb23
Kb+NwDgCQMakGQLZGdZT3WWH0UXSzqBwZc//k73zWI5b27bsr1RUHzc27AYa1Umkd/RG7CAkSoL3
Hl9fY6fOu9I7r+K8qn51EEkymUwigW3WmnNMGiWRyNk4YaqcUSjV7N83cxY/h1o0rEODDoIHuTEv
8DIgp55gTKY9yI7xJ5s9BDUZrKgeN8ECWVRrkiO9go82iyJ07s0h+FI7E4XLidKShdjX7OJ+H0+q
t9vZP4MePYlB7eIUProVKqmUvcaTZRBfIr9nBQiIHGPYJs7ZBeMAI1XNwm4V0u30xHBAVnU00Lhs
Ji98v1WxmQO4zNFlrcoBgwAG0C9jMT9OkwliMCN5ogoRi+Ego7yoFfw3Da1iLlBzmC6h0dmIA2mn
UvckrAGLP9FGihQ40JXD/zyxppw+xllL1wJOEViAb1Z8aYB/Q2cI/RC8xULPcV22WY7c3NB3fGoI
HLNt3id3lMqy7Yw0h81r20BjSrS9y4pcb4V3SIrmGHGrgHMJ6Z5OGGu6ZabaldJ7ytjaZ9+JtE39
cKS2HLr3hmrqLdS0115qoDTN5ADpCF6+4xEWO4aPtPaI0kAHThfN8IUNgk27zGLG9koWjR9jgqfz
6BxlDkVxdtqMkgtXRjmd86Blc0Za+iIgzLvo+rcE+Gi7bp432CUtLmjk8OQixH42RlQF6py+eyGY
zJCkRG28MYMRUNPgKG8HItYy5i9ETbY1ckP7SofK2ENnYYqFtsbGn8r6VH2JY+meqYZcJ9hpmwkV
sQbYDZ3vu9bh+chcgQStgNMhisUHQeXitEidVZzeoZG2TgwGDMoF9tzYGHd2wF60dRjxKBw0U7pL
5sbbDM3UrTPTfnXL8LV2NLlBl68BEMtZqtqFuUqCstrGGBuQYl0zxzB3Y5aG69FhQ26E6dcqHl+S
slleF3ffWspJYGKENtLNYI77AiX73nA5Px1gCq4Z3O89/bepRsaENcP2jqFJYJVVyAs2AWZEJybq
0tw3BYcUTeoYjzFOKtSmTvQSey4cMpPttbcTlonDvRrOAHt4q33IJ0tLYWWYNjnoDLsyYFYd7IC/
ClqGGWhA6/EKpwepXkBYaLXwRNRQEohVrq8C41ik81NaGHdOx3vUGEhWsH+0faxYfVrXXBwqmhQu
5oc5dz4A9tF+n8YD+R3eyQ7xe9HCWDUApoKGG7mEc6RXfXQJEuccz3l3bhFSd6JkOxzE6zGuv9Jt
yBPjVKD0IbXE+umZKEv1eVuScPUS1c2xotcuMvYWyALLdU+xAJ9GdGcsQ3bRQTaH3Hz2ZF4onyLg
IYjHZdXklpxQImn3lA9+eN1bjtzTb+wSGghyrKgzidrLchCFY7DR5Hxv3/UzF16q1/iTVOV6ZIIG
HEPjjjDhpKEO0+VYZvo03hlccGPQY3vwrG8NNyKF6P590MrWn7Nq5/SZs17epcAyUVr5WQTufcnq
7ZTlKMDHyULSnHofelJX29qgGcHU+JxoGpEGatbuw4BGnBDeMeEEykBFM4VtsKao+b5oJolxVnWR
+gSYKXzGbR5tRf7DqNOWydBmJ9ceUKl9tQAprduKmbRIYahqksEK91Oyl+z7XMt7MAyPNkjGSjC2
5rc5Ri4pW6TvmA+UJLfVVoUAl8odBrGxMw4JzhJySfWAwge+I+XzIBR4OiC5iDdJF7krqwwO5DHE
fkk2hr+QJX9gFdjTWjtMJp96Omtcogh4VkNurr0h7gmFWbBE2ShyGzwN6xDBaI+UyM9NQtx0M/qa
pRF1prLZZot7ZV6aEBmjVg4R8HJFcoFmRfBGoJGz9M+k4Ho+YUrikmFYjhK5HYqkXFuoo21Zo5Rw
7JXrtogM1ZqL0g5BZy6nmr7ZegqOLV5nUoBXup31+9x1zpUpkwOycbQCokYFHrGyaFDn6zr1xsQ2
Y9yEqYXBAcdMdOeNtBrMbuYt1eJxyap9FzSPkQrxsxfdpTu3rGs+hAZLf6+bb23fzQc9qSrKOUG2
EabDUmKUa22o5XrsvWGfdfbO9mxkcXyYfo7RYjObIYnKym+6vGesXXZDonRGUzNc5CI/9Lz+xua7
XpNf9C1e+g12XfJ6E7fYTQool2TTaSarAHeTLf3cGH5SikBnUgDTkCaD8jxKBw1TpJZtFstNlprw
qb4M5Whex5+jWX2dI1SLpUlmsipDZ9A/InSNNbysPu2stZV0RySu6J8nd8sS0YXkByvRIH4yqbbt
WMkDSquGzVAv1mO0PErYLliyGqyTsjza7fScDngppwpmld1ZlHZIUWLXAfynEfSTHZk+UgBwVraW
PC1ysNdJh9TY61iC50byNRbiDooOy03Kcqn0fCprWEioRPrFQX53Jco7gcZlQOtOtYFa8giQJhtO
Zf59iTyS2AYIj47rnti5iud5PACRpDpfNNu4bD9ZK32w0kN6jzqotPqN57joToXcNHPfbrppWDtG
qK9KAwFcRzqcHwEXWxmYM1FAwshFbJyDnEHxzf0Wz+dwpsqr9w6pPaXjj2PwuThjuUXWv+plYW6K
JHcIN90imaMeGqAsNLdpNMitq2MpwSTL4ivr7iwLHOmC4KKxlTa61E4pN+ChMY27iBaoHybdmxtF
EBaHBA0mfbJEq8C0BSg3agcNll0M67YfTwgpvYd+Ti5aRE1pkjDQiBX/Ivox9s1m2TeV+TMzs6eh
Zih19IsbYQEdvMGhZu5tslTcUfQTsex2VtCekeKyjWlMdzMaxCDNzTkg3FpLRbxza/M1lBX0yn4s
VeNSrJhDF3ZhKzmcHONuCFlLhALIezE5fkiJaDNDNQpt7dMsd6JjKVu0A2GHaQ6KhQt5awXBusFY
k8batwR8wIpaQIjXjBnONlmTsNmBXyYxFsM2OFobTN4QX6Kjm2HogLox0IDhEjP0SF9FLMT8FJyt
2+KxqovUZLfqJj7T6U/XldeoldsEd9quTKvJr2bvS2wZb7oIuifgPo+ioLOaVPvMgjqZhC+SbB2Q
rNROQ7bsBUExRv1oVezmUVYuDPyBsw6reWWI6quONd534tTbOqp8RujIOrF6EurL9NlD1wzmttmX
vfWsoRVcVQ1dNfCWvXhG5oYbYyo4pTAlIz06iT5GsJMvOEzd+nWeafJibKw2GHa+aa39UiUJH7tB
xEmeEKeFyUwto0wdoQla0BFV11oH7rKtU2c9ZM4xTekk9C2dgsi2tiYyYX8ov3StFtBvFYTSjx9j
HGH1ZSiIC9elOm08ubSMM2FVz/TWBmEAFnRgXjXiXrSupAiPgatP1xPazI2HoxRexGcRRm+JW9tn
6jwXwADuivly0n9C+f4IiTZ0O0GTbal3AKvxHLbjxshNAwlPfwZ5Mfua0mxHo8UckuoASunELkgU
KEHQuIdNqvCHc3Y2xrbylzFBfz9+74ufxojxqhyXcXUr8NspnIaRBLVJI+fWwRu4BPAMlo6oM2fS
N3mYQIxAv+GgNEZ+ssI71xzJ5gJkpeN86d2LIO6d3ZsGahyYne26jxlhbnuKtj4ak4r6AFaOce7p
FfRgELLu3Fn2wphKjaqNiq10xbMx1vLgmstbLrellgZ+njC4lIFO4x1tbseKx0lIhMI5wTwa4n5s
3OpKCBjuYCIVUdwXF2JprF3nzjrjqXjF9/3SmNxpTvfq1DhvTcf4HEu4Qk7CtWzVZ3SAQMaAIF0c
qlq2EV4A/TwPgiEqVqQ8+j9+mCdPU1SPUNYpy/hJFj6RaHtkLzZfuprSUFfNI5eTMB6LJX5PDdE+
6lGer5Ji/LrYu7FNqoM0zXfHnPxL53VP8RI9L6ZLHnHLABZbFcQ1EoBRgZKHe3t4OyQIpcEWH7S4
S/a1RqG/IYnjdtBx+zvcc7vbVzdefq0XtOet4N4QkBNygmaDqPBQdC3aNugF4h2BaBVJLPYE4lBV
rMmvHN3bwzFzdx21t12kx4xkaY+SEeGV21jeNgsnNKZOOzxECPvmevxZmNA2Ix0ybmhE9600Xvu2
CaHTDsXeZHunD1AEO0bkz1G7dyK7/zZmFenBnrMaWlvlM3uOL3qsank2TvSwA5d3NjEw1RnnM2w+
Ea/ggaBLi/eHEU23N5zpYoNIgV2zkd6p2xVsQTpvtCchwV8IMd6bgbxoo8Mack77dRxWB9H1FIH0
mC2d2JttNz8GWkmEKhhskXWPml1/MhTBqDOdi+USyz1mH844XstQG9c40MEDhFdDnprYehlNFytm
jDoTIAPiZi7tygX1gBDcF+Ij1hna834QXCEu0lnXeMw811gjPv7C9ACfvDvWSYJoN1mWnWvb56Aq
WNFpqbVrKlgcBPxd08754lVIXuAR1lVFe7+ClaiiOwmMimFg+5aj97ukRt7RDhk68YxhZanQ77HU
46IV972Hfmkmuk2WUqc+G9Db1qtVVbdXOQtzb2fF06JtWJI9DLaW0rhRbCc5vOdm5GMjDFdjnoOs
BkyXxUm4qjFYFpH/K9TZrZcANC122Mm8WqZxnmet3toqQHn0TLTKfdSvETT+ladsqEemSmdA/PrX
9+jxtb5mToV/kwSOaDowhGuftNfwzS3hXcultLt9FdT5CyrGb/FA1aTGGLZesqL/pdv7lfIsXINB
pvXdrHeOZZyax+4oJkJ0Cg/pP2JYVPD1+y1OYbxFNbCGrEhXAZnYWrQGb+9cm5ZxFy/s/RYJqfj2
VjuUa0rNGLm7ODR34ZB+4N95aBKW/K4KhbgdfqU1/P4a0AECWyf6pYC83cRzMaFt+XU/GwSb1+ah
ZGfUmYlHZ3rdGISnJ15KisWAmXMLjPsStkbyl/CR3WZ96Ny3281oSipaxtDscZP8Fbauh+F/vLr6
2ybS0sMcujkUTf5IphX57vYf29g//oqVuH19S3WXxoyfp//mDXB5I8onY8una/fNLohq9OJWT/d9
WiyWU+zHBNRHs2AzFo5Hy+sOCD1xL6lo6ptE8zaK3L4sG5PcaLVvatSodnvrjZm90y+VTDFE9Hqg
z3t09Hv6Ld0eDsPGlQy/UY9NA/7xAyR1azvZCVFKv5Slk4oM0vBe0Gb3HulUqMgIi3igctixBmNM
yD2v2kfJQlmKdO05nzRgHC3AvzgRJxEH1knHJsw5jsbNTUkrwg4BVyMxD/0tpxtZHHsZmFEMHATf
SiyNRywQEKxbY+9ohGv5FBfnCgdt9WtITiPsN17RXjv8/3yEiDVQJrIaVVLOAO3iH3rO2xUnyJxf
BKr9uVBJSwbs8sAVJPndbpV/HwyVZsM6Xfq34PG+cgkiv2llPX4ZNX2LpChOeq58E4J4izUu6U0W
evEGWvShmmu0b5X945b7nmf21aVSsBVzP6Cq5GDKptwgBGesUBHvZlW7XPPmJP3Eo7lbBm1IvZvR
RgV0tSzV2VyptIFgl05JfJqY2NZ6x67ndjPeDpW6nm+PItrwe6ITleWW5Jab6DX8d+j4oi6Nz97p
mWX1vjSPIdSZY++8CGJLD7fP+6ZFvj1aqOa4hvapYWDYDU78DYz3fGart5xb2HErm6hOlC3Ly2TA
L7fj/G7WXACF6lDH8HU0Azl0G70Kmy3dpPgWt5/pZBjaiYMwcyrtcxagVlpQ4rsVGyYUxtbZcal0
ZUg4b0+AqEuPH1vH7Wd6PpJ2GfwcrY4xo6Z7TejeTqRDt0IJOFjKETPscA41q6Yq8utgmfsBd8i+
pRqqD03JABXY0aUGyo+XBCzRiFL3PAG8oHr1RG2BCi7yNEravGnR0OOC1ApGgoXGJVLqKG3gS81a
IJMiQ0rM/txJ6wTUYZ8u+aX3MsoXAM4vwYw+VI/OjtFSQ6LgtlqimTDDJkG64Ai8x+yex3HGtcgl
rl8YMo3L0PRyTTouUvU0O2PjXPZ9raW+MWTbji0WtGntSx1KdlMJVc4yP+FSAwncwx1dV5P9gNYd
i9GUf1Qz1R5bZO99vYygQ7gY9NH9jJv8PlcUh7kdkl1fs8YW59iFsBI58Vm3jerUQxxE0VXZa0dv
Mc8BfqKvOTexLwwzP/0+yMlwsExBOiuCszEAaIpc74HCrSAccq6zU67PftkvHWsQNAl9zFQHr3pt
Q8M6uq1msBTikZUYG01XGewiy0/m4ma/DoC1KQLBmIfx/WOaZbyObLhlHoD7cg6No26Z+vH2qFZf
3h79/kHUVsZxCkjfSemY+rcfiMhi9UdA7vr3826vcnuypcevLfX1bS1wYgyW4RyNMmkh5auHntS1
/WxF60yzxyMBZ7fv/j40Yyl//VLREClT2nlKgIPJEm3C/dh1ghQlNZNQJz+GAZD/SUA8GnOxbwJU
bzGpRi0X51gDyB+a7hvFFZUAgUE1H3feGCDsmbljvMrcMBXwuTA8hqZ2FEycyCLxm84Mm7lGgkGd
jY6PZX886XO2shJ0EC0MXl8PxoNlMK51WlpubUYB5Ob6px0Jbu/2Le6yH1RX/NLp3s2y5vYCY9yX
LdnC7HFT13sbgZ/gEsJLyl1FubW/FkH0HZxcsJpkFvnmWNF6Q0OMAeJWwzyaafYByDuZR+oYVNIG
ZHhrpKOfk6jrjckpy5r205P0vN1u403mc+K9W8h+4aCQqQTL64Up20DUg315Hql0lc2TdGl8uQ4w
46Zjn43UdVVCcI7iZzRK2Lw61/bZHm2mMn/L2mQbmAaVR7NnkmXEsyOsey3Z5Z1Nua1I7t02OgYZ
sJA6jZ6H/CPOB5dx7c6cAQK6Ir8rDY0MiDx4CTp1s5cbYWVAfovqoBcT1aGaxcJCRn0iM8xiRXV1
KWvrjcNdHwxH18i6kyrLunzGptKraxXNL7l36uTenC17bUiFTSFglJlhxCZwl2nTkT7+/VROuzGJ
3uuZHpuXPXc0TrmwuGOcVTMWz43E0xjEYP+XkiuAkXLnefDL2DqADw2QtvJiA9VFtEacI4SIbVVS
MUay02xEa50kg2Jor2wDksFSzdccmfw+e267GEmfCeqWAZA7GGkfG1zfqDuKt4u41EHwpUMXm8T1
pqzzw4RBqcrjrxWdAJlH27Kor1lJN0e714zqGNAncbwMiOG660ne6YLi6uggl2J5iCbv+yCLax0k
tBSG+CvCjQ36zr4yB2a0hwAdn58SoeuVWD0r3TxpmJ3BcmDzL/0RFHZPzcAddjolvzLRVpYHtcgy
zhQCSVZwxWUMyFwYWX6aYkMX4kz53AKcn/3UjGEPIO8lsJvPqVoubpGt0zHEYRu+os9+0p1zIO3v
jXlNc/RS1P+eppHiGg3kQz15yWnGuL+2HfLCFkInTtzt+un26HbozdA4zS5jaR4lHxX21xWAB5IG
4S1uESG8GXaADp0sGSr9UURnPSI8kyGAnkPNPd6LnduSY1Ij/mf1BmC6OQoVC+XgA8twaPF128pl
HZesukcDjXJK0KyfUGHsR6tmD8fIO4ap+SVi2bHKuhkLPms1U+0zqVXwYXZUS4+NOkCtoyxVzQl3
Z9ts4lBeey1Zx6ZRH/sQJ44OxYmmELD2W5Dn7SClfGhzQDNVR+l4BVm4PM6uCWepnb45i8BSmLOJ
kUtQHocBLHMg511UBUpOgNXyFih3+yF+rjYne0BtXHR1mG4rtFwMnZ9TaoYhj86OpGI/SbhXCNqZ
V7WFBFsW3MMoziYgCoIPngYdzjbbH4oF52WeemBs7JE0hQX31ziJgo6uMx5DdQCIyRn9MNV6u1u0
J7fgPyk0NeXdnqTg4PvIAS1kJJxq5HFHNmstZk71cEqq4DA1Gz0FMd664ZtxC8XL44bVoq3+46kF
9t1zaqAsocrQMmn2pwmu1MrosVVqaoVqttAyB6vEV/z760K3D2IMu53XjXR7f//5RL0RGnt0uhlb
VDBrnqIkdGo0p7es0dv3bo9uByT855Jbn/WRkq2avdxPMtoE2fLFtGAI0kp/tQc9PjEX6JTgKDKR
4kCTrkRCXPT9u2hx+JiDahYaLDB7QRaPOoQS6tAc2zSBHJ3ZSB3ChRs21KZdQW2Y5FIOdiQ3bqAl
++72H7bk62KVHGcqAeBUSYSijKUn8TauzBfs8sC2pgx5MHr2Zl01gnG6H0iNUmtt9l5sN2In3LQt
IyoP+WbWQloZO+/p/4v1/m/Eerbtef8k1vO/ZniamuI/04t//dZ/hCDr1r9osunS9hz4UQj3/i3X
0w3rX5awiTP2HN1iS/AbXmwZaPJcw/N0wVxnGsL8Ldcz/mWbpmtRinRdUwIR+X+iGfP//CnWE7wt
FHyO60hTmJZh/Y1lTMZZWdV9P10LeAcbvRQMXZN1HnBm7cIqGl5KayoOvRW76zoGoa0hskAvQsBV
HPRPyKPz51xkSHnL88CozdKiuMYOIVwR7XyjuMuFpx1h63zEmlvt0B4MB9q4+9arXkYXyliRzNOd
17nO9o8P4r7M5rAs/kfR5/dlXHTt//qftlIZ/vr24Ttfqn/MEh6LN2kJyzUcpVL8A9JsFXOVelE/
XEPW6LvRQzfSWZ+L1di0o8PiXEocWTpyEBIeqKf3kErPDZaqaxVZP7oI07o3DXelg0PN0DPqib3W
sRQZnEsDBhCNe38vlefJs2hwQ/YfmFuD7BK4wXdCleK9mNAWyV5/lnmJT9doh02QVAOKceqjjih+
kpc1nhoHuNZsdRutqJUOu0hOZj8ii+/a3p8kHPN5TsMN5e/gZEYjrkvNXbeKV0A1jjK9tKITOAfI
sIdidrUnZ6nMPfafwQ9D5CL/fE4drtX/ck4d6biYW2xJTUv87ZzGMnIdb+6u4TJ326GPYnicdOXC
TobPQyjALC/zUVuIriBcKt4VVfLRleN31wrbXezVxgmbxTYLaFsNA1EVXdn19ImRiNfJrpka+4nZ
P31EWq6IBsaLRxtl1QT2OylUA+Uyh4S0aihQYoOCtNylwBW2gGgQ4zNN63AVOaxIWLiy4EO8s8tA
c64kqMOrNenRDvpLs+amw3EPvPsOlQYd5aHDNQNBFCX1qD+bitjlLfdu5OSvYH/Xg1QSeGbRS6qX
dzN2TFmRMBLPS4c8zH5MY3fZJ1GXvxpEQdl9fTbp1t1my9+HwYvB0sxJ7P/z56H/15tXWqaQXOUY
cnAw/E1pK+nwI9HL2mthfyM4pTy5KSBaUqO1fQOIDhmNEZ8G2nKXabDiXUpkqhMUm9qITh0BJii2
7GsPUOQcE39kQjXwujWLd/H6z+/T+dtlI3UpdVfChmaM4aAuqz9uRVtMoVUBqL0C0GiPSWpfCie3
NzYsVpXy5v03f+7vfHah/p4nDCEtl1WzdP9261POxjncROV13Wp6dKfheupSigqaYW/0RrdwzKas
e8zFe6q5oVYCdbDj4XDwBMbB3hKP8hHqavjamSJn4WEynMlvJHuwZIw1cBkZ9UHKaztIXMWmxZ91
KRe4I5UBQaAVgXP5b87f3xTV/EPca4ZtWKblOGo2+c8nUGKqBpeXx4DQzA/2ldFJRlz8k6s3DFdh
7YdOirpY2sOmRV12NhmJTs3SG9vEqR/j2AjXMIY3nc4vmTOjYVthGVSH1PJ+0LCRBzPmFpz1JYUv
AQRwWorOb4FyG/Q2z4POf4eeddyOmDiSoB6POBNyn42hfkQkox9FXMNOamR2hXxWY61M5JsHU9Vn
HT/rAR2rpJdsdDIX4lMHLmVpGQKqdhtWo4ujLp3omGS+3mFDQ9w4seitQBS0/c+uJRhKa2gmAfaz
0CPF+tklGYvYzXRB6Zm1p6AsRqRMXXH95/Nu/w30r867VNMjNQgk9dJS998fF65wepbOdoBcz/U7
nG0o0O3xwbWb9zHSGHgHxcBv3BF5zvw91d3kh0n+upGU49c6lZgHU8u5i7REHFIwuTsMzcEjElqg
g+q5Q+tPpjZ/7wHkEgN3oHiUfCSlO6+g8kV3BIDim8U4iXctYyRClvrV0gPiLapHq3ZJHmpaJCrD
ItmHzvdJRSFwSRecNpanHcJCfxoNJcY2IO9EizvgPBXFXrNFvS2sydrHBexZrRj308Ku1XKK7Iqw
czUEzZcBc9gdZY3m1ZIPjdFOb25rdxehb/75BBvUhP4+Npi0Z0zpIDPSiXKSLHT+PMVUP2LRoA+7
kCMF6EnP9BO7O/0kWgoi0G/0XbY47v72g9thcjEokcPIcxpNm+vt79/RA9o3S0W96t8v88dTbJhw
irjHL/5+taHNcddJrO2/Xvf24wDNOIFev5+5OIB/IAFBh3Jwmt9+XRub/EDhZvvHL95+8OtP3t4g
1oFgi1Dz9df3EDjxDn7/8dlL+TAC2YtDG1Gg/j/9T7+f/dfr6t/z0CX3RP2Lt9+4Pfrjzaof/HpP
t5/8+qN9ld9hJ9CbgaJP5xIFp552e0JgNa7268zffnI7zLfTf3toccum9TVijt9Rfls2lOPPmhmc
YhVTZbPbbvvLoOKrBspVG4QuwbZDcOSPrGNfB3v5SSUn3c7dy6yNP4eSri+AwHNiLT/F1CF0mOPn
juysTIVoRen0rcoRySawiv2ROhBpXhRgRfUS9PKaAEVfsckJd0tTvBkxy1VSVC9FLzZxo4c7tPWY
jnOMXireKym0DVFFqCcQ+6yqWwhYzTIBdtHVUAFh8/QwqsCwEON1TBezG52eMl0c+0sXaKtUUj13
CRwzggbEmJiexoJhtFexZLErS18QVKYCy2iKY/mPjyhK/RbpzRs7sqsTf69JOhtU5Flsagc+NiIN
neZeH4w7VGHzJk1GkHUdNurc6ea17LUdzD08JCpYzSBhLVJRa6EzbLl9P6zsw81hbdgzKh6wYj5g
QIp8KrAtIbltuEW4uYS55Q7uTA1nV5qS86YC34DSeCvP0t+XaSGNwDympryGiD9OWgd5MINIhj+o
3zcqY7ZojLONWZVvp+8pXulIxc7p2fQ9sasnw2r6NcgdGGHNxas7F/F+/riEFieYFLtaxdnRw9GK
4BmvQgCsj/opuXdFP3zi/4btRiAe4WsoxelB3pnWR0oUBnJfE1lzhRzGnFZAUf1Jc4odbQH9VKI9
NnTEGkTwNdVeI5GvUdF8zNinFIL4GmwBsX0uqX0qyG8g0W9Jps+4zh5zWWgXw2WUVOF/FSmAoa6J
wyzrdq1NXGAEMo5+0J3zvuxXxWAfpigEl0jXswm7vZ7YTO8RMbX2vAMzEhx6OueM6gpchiictgLc
IAN373rpE1Y3OUNxKl90FWy44P1YIQ7Ls4nynNH2G7kA1nBNMdGQNA6NSkjMkbz6C6GJEtRINr1a
dvLdKUleRWJI0S55LKg0nV1bEgECTqUca3zERDImxvDNlNGZ0jsZAPFjxzy/GghxLAhzHKisq2zH
2CoQKYyzAVNnH0A96DL7daLIcjdWpFdFPUrkdrhvbpmR7PQWQiRxeBt+X4IlD5vqqtkkTWIvglqn
0ifh3W0HGrpHj2DKISmezQG4Hk2JdVuSXdkLUiw7lWc5T/hqOouhNVkyEF8DzgKVfwlSY1F5mIBZ
bFbdkEJzotOtUZxDyidVQ4qmIE7TVrmaDgGbuhsZpDm54XFEoVwk8tughWB2moxuSfo69+gGMD3N
+8Iwj3MwFxu0gUe8LqR6qnxPqiMPyGSBReGDioKvuaN1a5PFxjZEL8lunS79jCrIAao/PJPZcWeO
mBoYEJFmFoG/LNTWCOegXTQl1761DEKzoS8ldvsMw4Gw7UU/a5IS5SS5lSfCtRbWlysY3S8strZJ
4r2MTphskaOdddHmh86ov3AN0SJHrrU3qaNSlEOATYgHktfaJu2A8zcRH7ypKmgLJJKj8UB/v5oA
7Dgl1N8M3ThytCeDFeqKabvYK5WXb8DmWeN9+jG2ECZ4hwX51/LEduibTe50qc40zDqSYF3tVYtV
2owTvg2ExbIVQ1K3kB9rLTs7Ti4TenUf6oVggCQjRmXOCpU+a6sc2oxd0ZJYyUNGexeIQXvfYidK
GutA5mbMBwDNwVHJthWOklXQkXa7EHs7qfzbvks/0mEYIcpjCiAhN+veIiQ85AO6NAoAk2IRaNYe
sbqzfV/eUnYDaHRJpZJ3VQZv5Dx0i+FuzJlNY0dMLyh1lQdBa1pkM8YSYe4sCvGyJt13uBsHsn7z
yqdbYj/FiONBqKMRVbnAlkoIxu30hByYFWhHejD7oj2xRMVOtz9QBJ8JkcEiX5jPNqnoMuATXogi
dgeVSQzUdk08xJNRS5A/He0FQ2UYD+ZXbjDwwn38kjJw+nMDczAl+DhiVb2oJORqJBOZnMsdpFg8
KaQlzyo3uVEJyo2KUk7FI0HMy5eCnjQFZMUVTHSkKs57QxBzxNBZEcxMKE6/lUQ11yqzuVfpzdBL
aKCpRGeLaOdJZTxD95kpoZD7LAiAHk2SoHvTfNJVNnSsUqIrlRc9l91zrxKk0dHVayhPcut13gk0
m72jMHEvCZ5WVMGSIGoSln70RfpD79sIgdW0t5cl93XCq4VKsdYVuTi2EGjFFX2lZOovIHKbtTWC
NgwhK3Z28eaoZOyFi3w1EJbtEJrdRnZ9iPJz6zVbBhjqn9Yn0rf9PAf6u2FrAzZGazwNoaddkU+D
K1TPuB1uX6ZLEd4JJ5pOAbpcEt35NfX7Oifm08XziK9y0R47+gH7ClXxLkzDBHqO+Hl7jXacL4hG
+rea+XRr5chgR3Sl9O/x2i/qNQr3YUD5+81J0nhd2np0nbqyPWe9iczLa7QvA6ig22tJIqUow3vu
g6FNJe6ILN/10FROSVQIbEnZV/pdzXcj109O3HbvmqVSrgytPFN2GS+aiKa1hz39g9T57e2pnHrI
XoTxPCXRMLN7G1G9LUvz0ABGW/16tYGWYpt9GhJQBGYkcScKFxZrhO1Ip9TyghgEgCZ/FxH9ZQhk
9D730D4mEUbnse/sS5gyZVQWiedLmG1G3am/T5Iuz9zX/RNLntPErnkzB4O3HwZdfxA9XOTb04T1
ZlqV9W0Gl+2bcdHczeGkH+22q7ejaOJXEtZeb8+08bYmeQTTJXTB4cjJOuVknF4xgmgqCsIbtA+C
MddljZPLDWNCzB0zefIaBBLGjIpXdo72YNWGjh79f1N2XsuRI1uW/ZWxeYcNtBjruQ+hNTWZ5AuM
zMyClu6QX9/LwequW9es23peYAjJiCDgcD9n77X5LjZo9lYvxRcuGOwmZJncdV4VnNwpzHY9rTpW
8P7z8gMZeXPP5ap5yx16Z5wHw7nJmvbmeEO6qXSz/awqvJDqXWuXVHDq885jnYX5wa3s/gA1vnnM
8Rt8/9wBs10/9sNPqBWw7A3NvgWWS+yPlmvbBgL8axjET8u7RV2kcI2UDRrd37a1U50LjrtbaxVU
8t3O/pQ5MB31e+s+/YZyLvtHI5wFooi4PhiD1B/DCkzz8m4EEK3rzicWOeI9HEFbuTOm+kIUsY3s
Z5wQgBbVz8F+I6nN/OxD0hGavtUvYEzkzaQ6+P2EUju3lp1/pSTfbjStDS+9psW3ic+4Dier/In1
J28H46twsZ7ZcJ6vkz1Y174yiJdXf6LAV8YBR0YeEAlfztfQBQcydG6xadLJ+wIO9f1R2o7qqvSC
qy/b5Io7ScB8pj/qkcd5CfvD8iymfM5a8rdu1ahZl+UJepD6n5P2uHweNxRYCqZEv2W5LS+BcKwN
wVfis0di+P2BYmQoRAuEt6k20oveQHctpeN/ePyzlmdQh2jXvl80dwyezjmezHQrq0l+CDA4y19x
AgXVTAzjLmc5TcqzV29jRrx3HIHfXxtRIJBXq4zvI98pzoUamtTi/t2FGLT8FaA4gaKUi/sssvwT
1kBzq4I+38up2y1/JbQgq5uVe0iI7WJt0MynPimDLQcTRtrR3i/vIzVH5WC72QNkdqRbXHN3rqul
P/oIL4X6H8UjpQRk5OMDiLOIRiO8ZAcJ+BvTA1LneEYWyY6gsCp4mBvYsyZW9l2K8aEzPeJ2kcY5
4zx+Jn4WoIwhnQEfivmIERu9bDZ+cvJA6kPZfOfHzPb1mJIG1JLxUwd1RV3SeclNYll0l4VNGCNG
N8R5eaHppFiZqGucuJ6T9qXHYuf65cvyYF0BUU6m2r0Njo/LEPXJ97umGcCyQe+e01a4R6fJ4dAQ
x/7pDkxu3OhT0rjb4W6tjkGuNy8mBb7l4+uuHJDjFNa1jEJoSDn00uVj9v34IR0ve+qEZZ2Syk9B
UPHxy7hmESmH93qqmJ2g9DoMYK5eCVEigpEvjucJs2E0GZdUJta9E9GzXl7p4s1Tyg7/IUld89xP
jNXfD4TBxsy7+Ic/SmNfau281wM3+6En9mZ5SxR/08bHtnfW9DZ8kBPepMBlkab5IrivSwM8vGiM
+1ok1mWWUPmX7z4S5kCZZ36tSof1mTFig8DH+l4DgTa6ab6nzdGtXBsz91hDlE9Su3gCdPv+/akQ
TiGHqIY7HfXI1dfoCywPiHi+ZRFMsX5266MMMta4Y5d9IspZPm2HzWzbCOJXYoVrJtmZGrFZPX7/
OoJAhTaqBWN56N0cUou+37U1upeBwuiTZwz5acT1/P0PzLWzyYX+wyffdmdZJYfMWLkvfpuwPOUf
rBmkKC2HWBcN4d1y2NE1tz/MdK+b8c+x59IdGRkaEBuCtcW1XYbEq1TA+lcIKOpjm7ofNE4R21hO
c63iiKlJaeHrtivvWmeEAfsehtum77mqdo8BArxj6iEUHsAcoJsy9oNO7EobdDCWg96/S+X8COvf
vlaY7nW/JqaLFSyXmC8X+himX/hb1uDSVxeDvUFiMm1ov3wAXKE9YwAZKwa/eqn84JigNloVYWOd
xt7HYsoaEKmod/UsVtWRAqhjMNkas9k/abn9QRnjkKe+89qZIN1Ns+8PnUsoR+xxjgK/Rp6KJO40
S/g3YePV35sILQb8miBT/7TyhFAMbcKyOyodaoeyth2beO8rGOlf9//r85YnLxtL6fK/b3Z2vI/K
+by8bHmD5f65b/kby+5fdzKMBzADAZl1uDBYO6H/PGWAgFc2+qJeE5QLfDFdea8Ki4eWb/usfC09
DPdJwgoo1iRBAL58TeIfCPFBxXpFvmldBBC4EupTozZZpzPXrWHITiV8WgMPIj1vON2trm0cn9Bz
n59ol7ufntSnI4hHeapagspnu6q3wJU7LgJjuvX7O8/GzbE8oVdisQwR+qlQm2UvO+sUpw7WaD5l
QAgcEYuT1H9XmsYXipX4edkA0CE9I4hXdGPMHc5pFMQFyN2m/5GIiJhvHGImxhDhYZyxnQaCoXXx
olbsl5+Hs0xAYsBEV2UtxmG0j8AY+5fly1EdrU94OMjPY+QYqvkk7a+MJKizxkplV3rJi9HXvLeQ
zyCVgUVmvACVBL+VoUPiS6VxSYxK2y33LY+Wgim6a6Hv7KZsgy58HXtYkaDYbZgoREqfsXywGKHZ
plKe1ipXXN051WDLu3umY88CZ+7KEtp9XIT9tjL7m415qehYWnqBtTWULMf3UenUkyVOVcSFF6hI
vw6hVJzCLIY2aAnkDOr4+H53p0UcstwuUJuv09HpUNXJoxGmB0HL8DAbXbmNGKposcB3n+lab1yH
kkOaEKzmzJ62dvuUUELZPnQ2KVN6TCM17fJxbwqPZAQQW7jUvRBcIwGkfR1ou7kdXhObFNGq8Q9V
FAQnFou2dJJTrKMswZKIGqgfKUL2YMUcfzRWGASHU63EF0ZqTlsjttyTNoY/ByF+pR6YU79rM9pr
1s3uy5ooO/cun1HYm+PwuijGF2W40JrytOy19CAo8WtDuZMx5mNJvsehbK3XOQnca5gj/u28e61q
4vNs5swP09o/drz0KgaCN3MR2Lu20VinY7nepl6CRglb9p7YyYPoXGCgoekil82mvWP0wdbqje6m
JRD50Ke8SmKuzvCy8nMp7Ppxnppsk0yRe3WIHtulFrFXUxc7a5qQ3i6EyH/qcdOewpHIcdI7VskY
sjTm0rAOJs3aoyYo73yS2MqGAjF2vgrMMVzP6Tmyh/A+q4J0a5EAgCk0nx81dF0EA1v1qe2o2WZx
mpyMiQ5H6gBpzwfDIGoPN0ZsB1dE7t4OeAnDiefgNeiaKt8LKzunSmO1bFB03gdCN1jOmhdfDWAx
QOl/2mSaUa6HCrmc7mk/CZZ40QNfrpmAhaCdu1c31rA3jjQbKIh4mLJPusYp7/UfMCGN3TSa97GS
f3nCYQnup4fYYqGzbZj5c1736KlinB+9abR7qLgXQqHM01+bykUjMGO0IAui+grjAjhcNSGmcv3v
zz8oedTY51hR6z7+VtQvsnpKTuh9vNeg6sej4AQ9SZneJWXu7HJzlKflrvI/93qEc3QVnNdZmRzy
cUTzGhmchonamJOlbXWPbLiMnjjVmvvCgDkoQCrCUA3ReuVCgXOW49zDhMpoSIxWv3gPZDTrx8HP
prNTjJcMD+pKN0MmR0q3j6+q+94sN+E0ekAN1SM65XO3GqrjoL7JsikszYFWD2CMsKfwNKtNDcF6
W0BQWhl6bK3LubpVvQ5MllE+DvkIy8ZXoPJlb+GML3u8GQDghl5+lkrEa0p+tezZY/jPN5cH9JqU
1dStD3/ZAKwAFHaGzSeyzRQrJ0KyZVM0jGMhM7bvm8t9fgZUh7wVe6016OVCCw8r0cJiRQwgQmDL
fekid1Z02Wnlq5dmSqQWW3O1dopmRCmPp2zGmOYpzJwR+HmNvQT+IF03SqM+Y7uJ2K1G9VWbEJSq
V7ufKdTY+kMoMT8UIS6uwUCyKifGi0j1YDWJlDVvVaOU32rZuMzW4UHA4l9+iE5J/4zFnK2OiuWb
ZKR37EOW6zqxQJZPklqSfeqdk56dPto0E0jFTo1Ty7DVcXaiEsfhS3bMPeW1DqaIlW+jeBhPjm2P
J4QuId2AoVxVSusGPTA6ZpiiWCIxaBcep5pZ6sWft4MO13jY5UdzgMenU1Vb24WFrjGoT11bbnMr
5FqsHC2yMzHS5l5U7uKwe15chosRZRkOlr1/uS9yORAD2dBx5bjoJFbpGrUB+G+CComaxkZWZeWF
XiHhErhUMSLDqZn1aNyDC5Z0d1mMmZX9nJVZs9PH1L8bXXNHCsb8SQ8GgkYAHjHI5Mx/Aw350GiX
hp70tRtB6sxtxP3kUrrenF0sVDynsBG7BPPmR1CY14QW63PhtOPZ7y0UtoBQg/GxFHNwK9EYVJbW
Y8WiIWjF9JZsWuJwagyxn4Ap3w1NDYxGQswJfRdwFzKoZivMgTZN3uOBREaAaaHaF5kb3xdDViAQ
NwvyfguCjOpULVc854biZXgwqfBucdaT8ogG8QGkHMsoLNVIPKedOWvlfUHKw4R7+D70ceGbAa2b
llwQj+LLDwA0CHkbNVqnYH0x72YXA50YLBGCqlwzzy5eHc10ZzAf9sSFPud9+quFpn9dblGLZwpY
YWjK8Z2tReDYb2NpryfNMz46W3O3lm2gvjCL5A0SxXa53yOvDDJqbBxd4N+vbQFLsUqdx2Co3ls8
DzB4LGpKjXQPhAljOZyd5xoHw5tNn/9Y443EOFaKt8qYnc0YlTSF1KM+CS4N+V7YHPF2iSIC35Yb
sXbUK67NHkb6NyzjJ6bzwVdjk6lHWsEW4ke213UZU8rZJcUA4etGnIS4WzaWqBPEEyNAoQacBJNF
45PgCcQDhfOMp7pjYcDEQzj5dN/Rbmft8dpIzX+1wCAfSrhSNFI6YgZi8z5Se1MyY/JMgFO3NkBo
WvXZSWT29BDnrbY2HWzYRFPA35h6yU8tsFDn6bTqUx2ZWz2HJ29mBMq7qT3qQJYPosx/F22nr7qy
rl+DPqO3kQiKbfasbYDhRSSz2/2OeYNc6Vwrv/roKcj6Q1Rb+uvoJycxZvE6Bf/77JljfizHHuqs
80Q9Wb8JoTl8CHwIqQFiDKjbjOxvlFdsZji0UQiv4MFxKQykeGgbfILkxYS/LYJJlZzVYwYpOnKi
m/q1pcGB3jq/I4cK0Rd+Tzcoccya5nMSW/KZ9LAcoieMZpke27ETdyXfwvWm4iAtWV6WMz1xfeuc
4O+eWhAEvIb/Gpe68jEv8+5qmS3AHG4Rjs1b6w2dGw9vvhXh4Ajn+O6gjbn95o35vp2r4msIqLOF
fRrd+nx8b8Z6utAWpfbtWN7R8x3zATij+QBp4OKk1NEL3YatxapvbTYcZEGay3u0T+sOaQW2iBYi
Z+hOD6Bu62Mf020LQR6HFWKRcqKhbSqkbdiX1g+TYuUqHvW1Vxvxlw9bRYMoQV+7e0d35W4IxXRO
YRBVz0FA2QKv+UekSgmUKusLDaJuDQTd3dWZo9P6mKaffu5u/Tme34OgRxGVxwWYX0vFmVRip9mT
fJIF4EUcU8nPMUo2PiDm3yRhjdlO60H2MD3zQW5LuEsUuBBARrvCjwH6dvqCtWBdNL4ZQWS9NI6e
0EDkQmDGuvnihM2fN5dH6XDSJHWYKlbkrz65I4PzONk/wAbP+wbEyg5fif2jaccffWuguDOHP4Sj
z7c+JjmwD/K7CTHA2U8DJrg2FWAH5NQdVcti7bYRvVJCn1JV3tXdn0FB+x6JR/xshzQC6JJMh0j3
vcfZIIqsTatmZVvz8FzuHSey/9Bl/1XRTH4ry4nUMG0s7vJIKeKDEip2m9DHASVGs6HdoU1MX+xk
fCeLKAUNkfmfpvAfGt9sfg9uRWsmxJ4yVweKPwDoREbqb+0wLFc5JVInI0d5isRp8lz3OZyHaJsy
I9hr3gyqx9NAuo39cJfkxnueRPPRnoW82rO3MTD+vNaM7EVqv/SuOzwVnPOlZcu7RCNlFZ6DQd54
givD8attq2cFUIlOnibbdc51L5+qJn82GksSXDd/5GYVA7kyWddge3kUmjA2LbLzQzTX/Ruv+ZG1
RAfKhhOjpVW8bnAsrCdJfWsivJFz1Pbf5mqEUCTWGFXcHxYd/oKk4AbEodWIfR7FgKrtkBQePT5Y
lJIOlJmStUOk2KHsiR3m+lptNUnGZKzicK0wF3d0hVkw9qDN7IwMPuICvad2gp0rqtI95RnkH9vB
PyUzKIpUj+a9lTvXNNPjd7KtlZ9I+4oNjR5dOrJ2jSZtMzEi/xTjLxsbC35zC0SLZlfrsu2Nm0i7
11EjJMOvCueSduKjbY32KY9q/Duqvun6rfPpv2OUjPYCqNLzYJj5OZCFAX9BKxHki5yZb2m9zLP3
mdbEW8aVXLngW7dzaEZHHH6ENKZpuhczhTm/auSxdyzYRW3A6kz6+Z62CBcxPZouSGWoKySVt6f7
VV3tLoCYaWvXFJH2ln5x/Vi3FpBvWZnrP/+D0sw3WG6e3QJWux9kUGeTdIcaGbfpEOdHv1K/im49
NVliHXWV+l2H9HENAxJf74yP8TxqN0PiHlW3HBcgKNcUGKClRAIyl/GK5tbG8RLrF0mGv1rHsHcF
//1tBMmfZYT3OSCJhajOVGyNMaW5SUkjo2nmFzEivDD8xCbs6KWMUyI9Bn9CUClUiLNdnKdJKCmR
fsZO8x+bttp7WvebTsb9kIYICzWLqUUyj2eNBLU8NtKXRJs8ZFEQWggpDO7gLwR3nJUT4m8DmySa
rd+jk8NGiO35QJsqfYJK1rbCP7V4pk+RTgiaFXEUCkGF1DXnG8mt19LBWyGw4KznUMa7rMvnnRk3
YA/UYloUnTyHuXkcBhE85YaGACZJ7jtcc5CQwIQyRHmVf8sHllW1+obonzQ8Y0ywmmGbDi8FNugr
xQv/JqRXsK7ondc2jvcFOZqrMTTqI03jejM3gKOSktdKpwmAeBcvmT68JSyqXk0yskkQwzoVNvW7
6jx+JnFD7k46uNtJTMzQChoIfJv8atcY3CX1hZM2THLv1OVPKrx3Mk9MwrNA1WeUxza1AMPR+RD0
nAGXr3TFqbQb8erq1NKjIibHitMEmy/4u6QZH7LJ+dJruPgs4YcHJPbF2WZqD79MoTwqsZd9q755
+BLh7OWincc/QzWj1MaDiwB2WyVgOv0Hy2q8Vdv3/ZfPhQVPZrylXpQjDzLg3Paqfx9qG92cuxct
TLc4xBIudSq/Yq5AgjH+7eIySy+OsJ5sjy6Lm2jznalBCR4QYR+iYAx3Ob0PWvjisxhoAnVt8Qc1
GrpqhlcAY2G2ZLrJY0P+wia30+rg+P2wLi0G7Nl18rOt+JDY2byjpufVQfgGrLahQy42a8O8SszR
Otixvam9Kn8DyEiJhXp9KYmypJgbfOlcLPQ4Kp5q0jZaT+gbu3eDu8S05L724v48VUmEWThy9wYo
rDuzo5fl9u9FRWxvHxb5efSMvQgk17Ak+uEA9eYDh6i+tU1l1OKapNY213GcgM3oy3sTegkUQPKd
Q4OlEF+bD2W9RHIm67aMHuo0M7Z89HxLAct4xFumP3ICtwD4JJ1R22bhZ7eXRSqOf63daonIADP3
gD2COMTBphNDZmG4SzqzPVuNbM91wlW+aqdjhAB/z4wjXBmBCXmtzCE98ci59cf2zFr5hlMNfr4c
XsY2vzZZZx2Zm8Bot03KfGlsnZlmcXUT76RI4gHtnOasZ9o1j83s5me55Apnx1cqX/C2cj2+ZISd
2oUUZwP6laEX2n0YzQawBE5l3PXuW5vRoyy7VxntkjwpbtK3csLAZ+OIBfZ+uavIDOS0hbk263wi
mDp7jgDXPPeAsJCXBm990roPSfPWj3usrPVjmlQUgF2yMfuxEtvazrZ+RZ3EA+YbV5ww9YyBtFWB
GEx1Cmdv0q74sFw6vmnlfOA3ax5T5RsWReF+KQCeVUXRUzZ5RKZIbDRR8pF2PbAOkkwVz2B8k+iS
iBcG31fY+VHTbPGUESSf0/44+KCdXKyxEaW/wlK5eOUTvwZFqVbGZ5Qwq2j6kp1a7lofYwQKMh3D
8ACcZDwlSXaZeuY5VeuTB4Gz4lMiKybMqURi55lAOsYZ4we/BKmV4xvGk3mVoqegweSNb8xZEFIC
4+tsa2NC3X5gDVFuhhLwp1u57cGhgKFqB9F12SQjOA+nNPpNEMl1a0vvedlklHYns10NSTG+DRhx
d01KbqPyzEcRcD590PRTGMO9FyGXY7tEAUNSagbIL9ZPWTiAyC0gOFOpuiej9gdAfMx+omdqxVCQ
dixf/c7Pb+WHOTHcpR24V9uFmi2UY5gamIZsi0yLqQhgHND2eZZE3hoBK4GeYCKuUsYtrMk1hsXB
Wj0pAIRlFQww7z6NkG5LFjRBpk2npBNk59ZtfTY1YoeSSEdDToLqUSLaK6VhXCfBMhPKcMPcREv3
iGwdjknWbeOQP3SuLa9pH1widwSl1lWIzAoazhqiFs9Dmy3rpjjpFL4DwYmW9dbJhr9y9Xx6VBQx
g0efeOogjz6E5QWvXeXVp5zpCBrRKnydR6fcvbLIL3G35OUdApNtT4bUJd4behXdRXGTvThxsukN
fbg2puoGFsKA9Wp7RziEP4w2JmFFyDOGO0JNO7eEvmacSkyZNGSaaJtMY02xIk2+xukk0/3gm+Fz
M0zDszmTtNNmv+hjyatG5NIDK+CC/h6g1DHUKC+QVIrZJ22u3kDjVReDhTarowWhSw/QiJccskrF
lmPdPUgST5hgsHFFRnHMGs84g4qLkwGYYA6EKhpa0KqoiCjzBt15jqW8i0q7+AxM30L8hSCljZ5q
a87XfZdV72Ud0cDxnN8WbXa3JBJmZTnM4p1g35R+eiqcyrhSptKvBa2WK3I8vJetdpFlsy0pS717
PcLaRsbJuYrCN0lN+EAHj3Ify3dqzvdJi42psYrnUJrdgwWK3iGs7WgyDy30Vv/sIL6TmkzPuDN0
xG10TY+O71EyagrrVfctjKKTRvk/o3ltusgFgELkT0NhUKr3xa9kzl+8GpkOZOuZ5auodzS1wQYP
dJLN8CIMAisLr77GWbGlaOWcRrDWEHqnQ+Iw0q0oejB70yNrZ1LVuRt7OH5CijdXVPbdchfQWH8L
fK8+OHVFzZCrZp6QfMNlldTCeqCqiczyMpnOT5uS1rrqtLeimcmqA3Z/n9jReG84dbQLsADSuekQ
EdFNTh0f3f+o56+s+MivbkFsJl12oB/jrSTCywPdd4vKR+ReUrO585BASB9q2oBd61FSz8DRqL14
ndzNAnIe1jSAl5oF77dLzgic60fX4WQqtWpjarZDaSunKTJRnCwpqh58RRrE22hutLx6Meeck2+G
xo0zZUtaB2Osb7y4SdIcoggD/WBUaBkg8dAVQ4zYJuG2CufoCo3wzw0IweAEJ6YoGKfqzwJo/nnZ
aDDfYAPVPSUXovWQY1NGqJonxP7Gg9cRLqsnkHnqKHeJxWIdigACxuA8+vYDWXOx28qHVG0UNVGz
USB5wFYlXdWNQSDWoGfvRom0cZqMfutOs3GSzFYodRPWTj8PoITbRSurSMsDvWhjm/uNs27H2rxL
YCWtcfvJQ69RNpwGbdiLaYS8SSUVA0/pn0qwVDsjaZ461yPWrp/8cxDF6Ybk5Qb+dVWs5kxUl0Qr
5yeRPttq3I3Ape/7YmifkYawkBdgLMie/1W4yExswjo39TDWhM4i1nB9URxQqZ+CWqlgyk9SBKPr
BJoDMejU3Q0JJ2aov1h9J69hhvQqa0ztqBnR4zRr3m2sOvd5kpzvCUax73U1OWnzmo40NWo0cLL9
CJp+fifyjyM4tNLdchOByMWtZjTilAhWBInFJ3M07LvamhrkpTNJd079A46bdT8Mv4bB6O5nMsw3
fYUaqKMEe2UtSe6LV2GnmgA55kGz8VGXOHYcvqWkb+6yQdePZtLdc6LRyTf1fhN26EXdNvT2hjpU
Y2Ju6OnMp6Fv4DL1qoGtAFLjshlvVH2ak6S1WmGI9yA8h93JzUz9BqNRbqBhvBagDNcIja13cqsO
xWy5D8BHfURSx6qy3F92FKEr7tLxcfCaC7OD4AC5DbltlaUvtAODW6Lk5L7VnpyWubUP6e+xDAOU
2tT0Mis+FZSjWqz8XpiihbTqbl9OIz1+s/yVNBFLnkTcYL3bK46L/mhQUDl5kBcs2wwe0U2nayOL
7cNyE7FXv/Gw5t7PvnEZ6xLNWt9a68znXLE0/YqaudpSKXXXMNH0a6X3kIcHkxGdTMaDYUXiaeze
AT8mj6YnxBPYub0Wme+lq+svictPEWnln3vLfVoPZGUurL0nNeSTmK6eSGa9Ukbp3+eJElc99Qib
jFbRQkAGRhVDhoEGCTNqRwsxmj4ojD5ZQzs+JQ1U4z7PMAC4CJa7oWjvyB5KYADPFoEWvfNi+4g1
J8WS4SvRGCMP97OT/gvU9IeEU30fOzP1RV3edzP2E9osLNtl6M5rJx79L+WSNVMPhXYMlDjX0Tzp
8F6PVOPCZ1ugnTbh+ntxPt4sHbNZnAjlHKjyIyZbcBa6EZ6yXW7ZwyXN+3Ljyy78lE6KNr52f/Sp
A+1Sur8Gj8qv0eUoX0wEWE2ua4+UkOF4z2X2jnDxLaI5eS5n3mJgNX50JfKEKtCiB8ZP5PagCxGg
Jg41SloFeTPGT8tGm8jji+bAO5lD0WxmL5g38ImTy7JJOhocTWx9LhXcGJ2loUWQHLvut8kQeWyi
e8nodci0sTuk1F/pp/f+NnRpM1uatq3otCGvNnBBJg1Qzdko9iixcFuFBU3dXvb0szKNBZ5NYVt6
5O+mGvUnW3P2Lr2vg0PZd521tPGaOGAJRGfy4H/hQQseJAWutch9qBGVJ7YMaUDYHArKsFccVR5u
7MFcLc64//Nz/L/R7+r+26gu/vFv3P5Z1aCikJD9y81/POOdr4p/U6/5z+f8/RX/uCY/20pUf8j/
9ln739Xts/gt/vVJf3tn/vqfn27zKT//dmO7sBIeut/t9PhbdLlcPgXfQz3zf/rg//r9PyEumJz5
WAD/63ykuyz/jKvi85/zkf580Z/EBVKQ4FwZnmNa32FHuKKH30L+v/+tGTpZR7pLgLdn6iZpSDz0
HwFJnnoE57DrGzQ2KLH+RVywiFVyHId+GlwrXvv/GZCk/4tt29BV0JKCO/AxDIs/93fPI5EuPoxl
ozkpgwbmK7Lqp/rkKYVXHsavA4CvGqMWUUSjuem0p8w3OOI6Y8QeB9SokMN5CmDDlhpsq1EJlxpg
R3pq28cAP/NJt+nw2vapbKPW2nbmMR7K5NxZe5pdKmADjtYAUIt6LJxeBdiBKAPbaqZ3ZBwCaKY7
W0G5ZqsIToBcICvTc1CCVe9Uu85r7UDyQpSocgcUF0zA81r2/tpo9no0leldT6gPBhQm1DMhdQMP
W3YbBQfLCuDVIHZfgxylRE3/7nsTKVIZOkJa1xhGV8vNrCB4JJ+Jc/vrycsDyyZRr1j2lndZ9iZq
eKsABxdwhnRTtH/EYpgxjhbAoRRXbdnoRlfglA7dgwN0zVX0tUBx2L73QLMVmRfTWANNHBlEhYc4
GOCm5me/CIC6kVINjyhh6Awv8AhAxmBrweMVlee/NqnRk86DdHQ9ZUpfESZg1HtmwyD1oMslYOaa
sJ+34la4tGAbgeyRTFiuHaDpTBB1uGnAcipqnavnP/IZSRzCsw/fJ7YP8/lDOBCpqKMjgZ5EZqCq
h69akHg+OtBOMfKQKGDcgppnBCMuDrfAIQ5RD4aFt4GeY14jCW9vXNB7maLwBZHi8bFu0mMIffAL
wSgoaF/dwe/Tpj+ISiyvtF2IYgDxN4D6o/h1bgHqXEIggKk0v6IBOXYyUjksFSkQi2S/NhQ9kDWU
da0VUZAWEm0xIIMTsMFRUQddxR9sFYkw0mASAhnl6JQwuQZFLGTNfBCKYWgrmmG8cA0XxKGhaIdO
C/fQBoA4KhKiT31tZWKJLhVA0YKWWClsoj9CWNQXlCJMxeWxoAazqMNbLELAi8sT3BQYo0md3FDo
xkmBGump41GG3dgriCNd8N3y2KyeQJ4q/SeQjzHsR+xe7V7a4CAnBYZsFSJygBUZDUAjA+iR3kzZ
CaGVcRqMOd07qvTbtZzzi/gNqLi3E674231D+05gw42wZ2BuWVycNTPQD5OGPb9k0dkGFSIg/ji0
NbW73PnXpgQ6pBUEhDIAyvUCwDRopu5TiYxHCV9MBaPN9JIl5uz5G4j6wBJYxDTtw+xEL2My0xyZ
bPNMV2vJmscNR7y05d7nkbGx9I4aR025JIv6m5VRQeroZNLaJZnVbBLYRG6J6dcf7xdAaZ1S6+39
4mNRZw3m1B8IZ1rDs8NsVw1GcfrerT1705LWdEAyAMTuZ+6jJLIVm4q2OopPQjcc/nOk2hGspcRP
hYIftb3ciCwfsQRyV9CSWWoYyGRay2i3DAnlqgPNrOSj8WZwqXtR5GDx22TAvwKl51nUOoR7/8zG
vt8uei+yrRqy1phuL3vLfSOEtTTLnb0wKAGJED/+bLiHQroJBqMAm10tGubFwafVBvnuL4nWTHqW
gcp3+/1LdkyOcUNo+O1gipVkPibWCJ488JqNSZIFeHy73QYqn3LkwF43VD3XuqzyNTGaJh1Npa1Z
SMcLtFXqDXjycGcn5nwieFmn4mIVBysZdroT4flvsKaB6WEBOlFski/WPLmnBj3szqzKZzfkR096
ImcKbRBrPYSGybQOF2yFKsuVVkCGjNsCw7SITwHTS5jFRfRNvHMS7ReKa/TOzhqhpgNogABJJUZ2
i4FLxbeGSKmJFuljp/Zws0LLTDSClHA97YNiLE7LATAp0fKyJ6rqUepdzTQcPd9C+HUdpMJrtHAl
RQR18crDahOwAEFihIs6UQKwRQFFRG63sqhibyJpTSezN7FHIXlxcC7trFk8IE0LT80grAPL9km8
O+L3opNrEIAgd1U6KebzDmdqCettDUMG94zv/pH4KcRxJaYjycACbQu7bXl25ubTJgxpNIUpft8C
Qbo/mMnBseSOSnhDpfSIUgRZHMPh1gdaTean/e/sncdy3MqWrt+l5ziBhMegJ4Xy9BQlSpogqC0R
3ns8/f0yS1ul1t0n4vS8FaGMTJhiAQWkWes3r0b+PDXzePrj2lXzIpeeEU1YOlbb6jZ0KdKDerge
VUsVSvHYnp3b3Fi+TaUYCJw7BAJHE05sDThcQbLA0gDXwW8k13k6MvmAEonfrstKxsXwh13YrKzo
tNE/r/ezS7zK0cS+68vh7JXt7WSDeMkBeGwGZ853A7TEbQhjEJ6tNZzJqrsJOnCpQHxOR0dqBka7
SOkbfYw/YGOs7UF5Rjs/xZCknt0Bg2Fm5c3anVWxzi0dGChh6Y+bxzs/cFK/PhGQJOSDSi965USZ
E+QYyakdCaduryK/jgRjq0Jt69bhSY/afq+6N1UohN+1qcS5iwQQWxS57Tau0FjiMTuqtx9zanoD
VVWF59sE2UFUknHtbwlCe5tah+voSHChKnrYkKCMw0sfhAHEnRP3MZBqnzS/MT5oNcRbhHa+qr+r
+lv1Xf5orqGuHdDG2TtS2hs3FRH23inMCH8w/gNKQgr2lYAWCqz9pJ9V0cEaQM2UO1LpkXUr3KY5
GPi5Fcy/drOUKTEsbbuW9Xw0yhctdMA6lfLJjFkJVQbpUzgMvKYQ92G7Wg6yLh4+pxiV8Q5OYaOd
amicYyz2yAl/yZtsl3Ji4jXTHsF9OuYGEC6iqNnhqpZ8kbJWwskwFCESSN3s625RgEwmy3Pdd9VY
TkMLl4Lxq5mDYwfuYh+nkL5OtpS+OXhuRAJ/NS81ALgnE9zh0ACUA2DMwVUGZmij7mMNlnm8SZvq
gD6DfTC54tIo57OV5vptOrqgdAb/NNYaIqeuBO635Q+lbEMYRpwbqLh74ftPfwANlf51qcQNVVXt
vh7zT9sI1k/Id0fZRUf7ekZRAtYWDfASCQFWxR/nq21XvOMwN2igaAhtqlevRmsUZIh8C5vWKSHT
zIacsEPAn+nQh7na4wyfH2ezQjT91xB6baoazqNIrKvdqq2G2WuTNNK2GNH3gocFJ1no804NOYYL
O6NVOvWqDYOLWJrlAfrrJqCxv8C0CGjA4SPu4B3HBu9UwkW3qphdl1QPIzJumAkkVFET1kMX7yd6
eJEa4SFGgB0eVFl4ACOzG5qjtQAGd+poBiMpqzMYNmCimqjOf+767ahkSCdQjwVeAOqoknhdVZ9W
rETWXSlnH518G1RNFUOhdz/3QCRa8ZSWB7FqaQpgelRX+aKImHDnUVUXc+Z1vX6K0dlxgPbEmN9E
FcSHqmEtsBGKPnP58N+3XD8S656fH662zZ0B7t8N1OY/joqX2AORJk+4VNVfv3wRdahqJ43LUap9
+YvXj9LTEgK77/TljYs7w+UgdTV/fIvL177++eun/wfbEOcGV6e3456F0GkNwXiwHk1AUoNdA8VK
6gWP9eUFGOgcrAkJvFk0EEuwXO3xp4XCXX5KE8KElV9/ymoTuxh/hWvQ6tYBYaRHsPv1Z5bCCNku
b70bN7sVqdBtAxpnXxkcLrA8wIcLwmHSxR/JfGFthy3t2QFMY8GGAc0LrbTrnGWXJ36/R5/uBScj
RhoPgWUE+YHvjOPLOiH5NDT6K9RgbEIErMjRvYnQ7tNiOMupUfpBJi/TmlkFTAN2UhoDH5r8PZrU
ULQylu19Che177stgtpxMLZ1fqjL/kfoxPiMzFMIT3f8YvRzsnOcz16KMZRLmn634I+AmSdkBPEV
dgaqH/uxmgcm2h6UekczT+7gnAtel2PWZedY477lnXVTEQWk60u+xB46WXH8fVq+5X54SKHjARKF
Jh6V8Ws/kn9wzfhkERUnrzPjlGgewG9hdEJyNolIfOK1/t0B91PrPlnskIhE6pT7qGXlNrT9q+Y6
320NzpYMYBTgLWNOhb2+PGfgLsxsb7dLtelq2M8W6MM4N7/Bsn6Ckpd9GotvKPLtSPCLh2XI34qW
uW5Dtt7EUATN52WDwwBigQsp9HwqWXFYQ4342dfV98BQlH53qjLE2fTcik6pCauXVfZhbht+WQe3
nsjNg5aszAHax5u+dtgStNGnTkoXZ6RmAwInPRz4nksX44F0irOZEaqb4dnvkTMoA7TZ3rDTEeeU
kTqwAOaD40heUKb4GLoGyviGdrc6TEALZqul7QiCkOF50ks4yjWgkCkSH7wJG3kzr5A7aKznxPI+
eHV+P/mC1bs0Lu1F9DDgH9w380QkXZMuTSRQueUHaUGpgQAH9D/clkkaftfG7pb/DaI0oIy7qa2C
OKGD6yyBJ2BMN5kwwcK0GhmPlNixlZ/tVX/wST2eIAcj9+tClR6X5QH+TnYqtPy+bizcaHlehQir
wKqdw9g0W1Hl3c6a8Bn2htXczwZo1sGfgJZYgRVZDXlBJNrlahJ+xnya6lfN8uhWRzDHCIlhqYVg
URFZzIkQG/DWytiAV8deHs+RG8sYzUMzus8lXr6LvtdyER5KO/vcmPY3u7OfLU/XP9dd9VrTRQXL
mCFx0wx6MM0rxrrrNN6RgE06a4GIyirSMpDcXNBr2ECmCUNyiOjsWg4ePFMmnpxq6B6X8l1fkw/V
0jk39KwbfY7p+17c20b3s+e2rgg5zxYBLO37KsQnAJt7dPeOfg3Pz0m9Ligipz8APsE4IMNeqhyl
oTE6baHlf8D/sDs2N0OKQJOFksCmcZpukwwzACfcYCRfl9fNPq9EtZjmYdem1emmGEnJgt3bYHb5
g0kuhmqzOW1DOqeqGHG7y0E/DKiyFB08NS+e0b5K0QkXoKQifGEy6QLqzxhZgbAxK3o+l+TzBm17
QCwY6mXknmDrIWCEiAXOIkfSgyCQtPAs9bli1/Z3fWPd4K7XPJH5woVVTNnezbrvU+93h5A+KtCX
YtglPWtcC5BE0nf3ZTo9RqPp7EnLT5X3Mg0ZUSkHiCCaht8Tx7ixF7zCjCl5W0kNWF6sB6Af403H
87Uv/fEuNNpPZmtP+D4u5X4ZudHGp3HM3+ukSzae37rHChM3G9iiVb8RpuCaRp27I7IvfjgfV6d6
EbFbAgTNvgNviHDEjLELsSCpxZZZfEAQiwSzvwWmNTzm7m1nFg4wyvx5XES5RbrK2iEune/6Oqn2
/mJu6xTkWSzWepfMb3CSv8KSQDF7+thH+Zn4FWLjXf7BT8aPwA1RYcZ4dkZMC3DwQ2k430aofMDb
gsRNz1j1mTv87DYVEIbtrL9PgKW2kxjfPYFBRoxPExKW4x7ZB4iiKJUTylzvhbxBpReTsIkKEN8+
WJXMwjpVFH4wZDgb12YJ2wF21XYekm/1tPNy3HpBCB2mbOiZCbfdJmLp6TFU5QeYWSAV0J8wfVAu
dWI1JI/E96WEZpQmny0LpCAWlBrw6/Hb0PUi0P2a9wIcRRIDB+3gAxlfR7fB9K3OXKDAQV2NaPgM
1j1gz12oR6ihLRjHLS7sFIxr/AJ5n1WLv1j23VqE0PyRfIinKsGocPhimdm5YjW8byf7ZnAc516U
8V1LpnUT+bAOMjyoiDd7+7TAIzUi24xQaGQA8q+fmlwcGYUbDIstcPqJucOm6LWKcT9o0t7ZIRxb
btFOHDbTSAo1mbIntBmADhNjN+P5DRFkfZvyi3RdDspyBeimGT+M6jGCSxNYFc4Ms7XQFX4im3rT
vdUxoO5Ve+v9BJFzfGgDAQrxxHL1fsFNg2lB/AAO9M7Cww8s5QPm3I/e2vbIuKUAerR5t/p9FUR9
JE4LoG3U6Mjij+bHviF1O8SMywQQni3N/OhiDIBtYa0/YY49HNoyNQnzaM8WfJVdgTsFkplRMPRF
EsSokmzmdCbr5+uHtUdtArie4ZJin4f1FuALZgmS/8tPVrgubkwLvYNFSg/x1BuYlzE54No+oqW1
D9PAD/PsgZkf0pyu+7HOAOYhcUEurbupRuubBdYX9/RzZaGNl8BrBGZKLDBOPQCaKFSGAmnJpA//
EvH8MqzcR9KSTYD5XgVQfJbM+q5AWpYZ7Gg8w5PAqiO9XxHmMDRg5yhLDDvwpvjVpjFYyPJbDltw
bzeAhGNM/wj+kjS2vbcwHROCqEwBTb970CWjd0bSZDTB8Xtw4ewq+sGagyi+FQ3+a6uVzz6swo2w
koWQcP2oJ+eprA5T6eJXniZMn3D+3WWGua+H6ZlVLgM1b12LtUltASibMI3ZAPDTA+AuLyjZf6iM
LrudErGbcsTdtBJoEPRUzGrXYC2ebVad24xkvvCy9W4x6yfIlTC3+3FTo7nSQQeB8VHL9DFKhiuq
HE/+2BJr9gBgRuYUrBgQBW2DpyP87AYZm7J1WRFqnzWXCFzH2iuA9FOhDuHtiTaVj1Hiuw8LzuCw
3L7SHSEtxmQeFW+QnvmAnvUIHbnV9bPvM4InAo5bM5bzbsgTMjDTzl1srMCM5bm2lvkRlfBip2ui
3RIDB62a1DJ3X+H15aTpXgxHAzcToL3VzdJl7669JpuBMWmrD2CIU+t7ojHXyt1BQ2GNgNCU6/PD
NE9IpLzgArMejKp2dk4+nOoJm/qqhMth0jXQIfr609TP0uHHwKXDPjkWsd188ndMk7QArag2YA0L
crK7z6y4Ze2FMH41EqBEpAU8Icr8h7FPYINb7WkSbYrxVpsHfV4nB3feOmS+g95InH1F5oax49vg
FPV+ld5sCSyNrd2Ft0idbZhoxe9Jd5eWYl8wvjKNDI92UT+bzgfXF+IlbAXaIFO39+F7BjB17Kb5
0o0Ezofe+GQZTO5913wqIvu1Njvw6fqT8FDFqZoS0UOxRtB0ALjp1fqMj8oYzAXCWzp3fIm1nogP
mIy0Ho54B4NCGza2qxNMnp+hcuuBVoGocqFawsaELmk89iQ6QfbOf9mlt2xHD1ZRPrBJCyGp6hik
e2g8gFo3dpOJ4ogVxqR9tO7rEJGZgxbWb91aZwpDXixBjnBADKBcGG2mPn9ZCmAeblJ8N0sc/IoC
j7JZeN1WJBregw3eGc0PIy56IKlI7EG7OCeLf6xax962LiHfDATLUYRNHqRuXe9yuN+sctAPHtI9
ucW73OEv55VdB36HHepkPugDg9YMdLaGn77NEvws0mT4OtD3ByYYtkOcOV/aPh3o8Ej+V5bLyzS8
OXP/AtAfYSii6s1KjAFQYhCuuxYpDgSP5zdoVFydAWy3SMERuuhw1Y2zGRCLhcq7FDzZ045A2g1i
/DFvKpCGbhRMsvxT1mryKg0Yd+kDms/uqKPAVYzn6gaU/zc7cfFGa02oPManKZ3e25VRyZ7tPXTv
HwhRYyEjf0CQGvxmLNusEg8QTGQxV/8IqxL198J/zVYB8Hv8MRQzujbRqYqsA9P6N5QSAFD7TJZL
33nWuxIHGSybQdw4uQYz1gZwU9nLtlz3doaSp43CzKaaLeCa5nxX4YtUhSFMQPfNWEPIB1Pk79ba
QKEtItEcgY/dECcTt2CWsBd2mvmmt+5JDUWAu4GqxmvxUYeWNKwQ7PjJzO2SLw+sXYgE2dpNz5yU
XtgnXKP3w6e1NKt7VilGFuLTCnZ6U8ME2JQtIsRx/xd52/d4WOUuAo+RwaPtWEC+o+8NybN9DRBH
jJhp61AeN71Prx3iN8D4HKFNNTKIRh76htzoqCe14KN17WvNJyfCB3ebapH3zNsz2TVUfMDH+F6S
0MuT7zrsto1b2F+qJegWidzKcKvzk29uaxP045nsXFBkM+lqRFVd4iNYpGuCYGLXVu/x2mRIWC/H
OFm+oZNtBM2YnsJQfgEdk1ERt8MGkmzWaJ+HCD0EBtd75givZm9+aI3x0Sy1J08kD37Kr4SRLKHU
YvrL9GG19YxPLOSbATvWJIk/Rq4UtUaQyIwyjzhOn4Isjlkhx9Gjj7jgIS5i5n0xrj9ImCDA6ReA
iaUDUkevtggjmEtsyXIf7IzB7H2YkfDmVhDSk6a3ld0Hc0TuJl4grugLgqcIGovbjAhDggEnvfb0
ZjbdFw+v2WLFqympUfjLp/TTIt5iQ3yJihQaCAjWTbkwOvdWkIyiu8eCys01EiWzc4fSM4wyPBtn
S7JvLQNFR9g7HZDFpfHzY45OmSRNYgAzfEwWO7xrp3PuSfFSw/iGbBWitcM47DWW8dSm5wXVB9Hr
0qgoe/dbaQ3XgPp2y2jfQY/exch8Br6JgwprB0jmsHy2y+LiSVZV+8F+hmD8cZje/ZiotyM+TjYc
yNzzvmr2R9d1GOVMBNUQCUL3kdUieaKNO9ADKKJim6PYT/LrFNeoHNXggyCYILG6oMU2MFPFgYeZ
A5wOKGBJIBB30SQsufC6x1gjKdhkFt1D+uijoBYN+jcRhe1h4SsEtaDn4zvHJny8hpy5YDra+vqd
XKOiHABVIhQNLySXBOr3dRhabePo4O01wwD9bjP9duBl1t4jiKxkB3NjO/hRjYyQ/zHr2ve+qN4l
psQukoexrMSGlUoo9Xia5FM8+R7OQV6QJTmzc+0z4vIwXzp7gULxl5UXj3ax2qdmba1NwbxzlEIG
RmPe6Z32sVsEWWJER7cjysDiUxFiU8FSgM4Y32zRx5gjRgkG1seZ1X3QF/ULg+adWa9P8Pe9AHS3
/J1ElvrBNEJMwO8hCcYGnP8a8bTosb7R0BNBVqBmbuY/m5P4UqW5v/eBv5jOqU7xTI5N90NMAHrj
WXeZDcQA0U4oFvEj8bhpY0/Zo2uTPgVmASzvxVlQehzX53lOnqJkOSV9fd93xb5t7+3M+FJxCeEY
BW7zVx2z2Ji0x85eeby02zmpwdusLl6V5X4Fb8+Ly4Q2gsaYRW8oS39cjUFszHU4DGnznsZui/Qm
/kWYTe9t7aPnL8fa1u/GAdOJNoH7VoVcrt04X611fDL4tczQwt0r0GPrg7euL401p0fxBcckM2eC
yKo0cNOx2PcFTwzEb/zXbCjMEBGQTf+6uu5Xp0CQhFusi+J96Pyv5jB8K8tvUwczvyTBgQT5R9JI
Tw2m2oWD6TZfNl/r9yjOPuR29VKO2KQSscT/snS/+TzPB2DMX0om2BJviuANwLmN2VdvedpClXM/
lAkpIisnUDCfLJgduVF/sBGNaDv91RXdB0DY+3gmVVx54ZM3r0SWx/Y987InP/o0WcOD0Wm3MWzt
AeOYGqmLL62rYRI77IGMQDiJYiDtY4NQBC4xW0M0r1ryWK/Jl6zvfhTRvdm1QJlqvD2i3gOmOCOH
Gz+EAsCCZt65o/1ui6JDW0sGqwzzfhyRpyGHRhSJmXZc73o3OYc9opXdMY4+t3OEOHe/PGkhS0FX
B4GWPK/J4f8Aff8JoM91TJB0/x7PFyA82b59r37H813O+dtASTf+pVsm0gq2ifeF4eEg8AvO5/9L
B73rglZCyAPI2y84nyUwUDIdhzN1XzrV/Gag5PwL6J3he0D5IOSDxvvfGCjxNf5wMGAG7bmEj1ye
JRsE9B9oPr0goBNqK09wG6NkGAETmTqSlPav2mVbPRM3SheQMptJ1dVR/9++OUQGH/4bVtvyU66f
p5qqqAR4FMOLpn00+Y9MvCH6kGp7ike3h7NEwjVTydyu62bilCwA1EZMa+glZVGjj8v8XB1EkCFD
71xuVkfl8vzrob993PWY625VmxE02rTD9AVHIITcfv2ZP/7qpCThrrtV7Y9jLt+s05ihF/6coEX1
9/cqRfeqpwhYaXl/ql08bbuwBDGz4tWnWzKrDb2etL3aqgrX6f5HO6tsXOvkSSujjIBwdFJnq005
Hidn8aLq1wNVUxXXIy+Hyz/72x/4p91/bIvKytt3mXMnFZIHR69P109SNdNHFRD8zh5wH+lME69b
gvl/q8ylv2pqmwHPl8QnyhgXEbrB1J3N6nfu5ae8/op//KiqWarf32PA3cJ6ruH2gk+AegfoABFh
IBxEaVlGuMkOnSOeWvUQVkUdB62oMaOXB6ptqnY5Tz3SBgbVzNfEvXpOF7VN7S5gozRmDNtXnosd
q0dsoQemqP7m9Thjsh6dwZ32asf14VfNy4fKL8gUbRbavVKSAurk8EpZfytLJQRXTySPyI8M5yVq
pTeeRIZlsrgCxSypRwSDvAoSieRxq5yggqr2KJ5UUQNBPy7KbQ9Wd5N50qdSFkPHLF/n19+KcEiO
ZFR3aruCJqkaC6aDQU7ygNRXdQ5r529j9WvbbCv4uU75RSFBVKGQCqqm4AtCYhhUE4/413WpPRwa
uHNeBLjdL63jbEt9RaSpKL0kHg8yTK4wGwrNEbnSjfy3qpk8zTaoJig8zTarcvYq/F2hqkotTWGQ
7OLRiXybNb1+py4H30L+hKp69hCRUikKUAwArkBRuEbxoBFwd9PUOaYWqOTd9eu7InXJS8I1deSz
q5A5CsmjmqpQDvKqhhL+nScRTgoX07u19CNf8XwmM9NKCUQLLtfSoZ/DXVAgEFVTf00ftOU4W9iF
S+iRghyl6IEjAbA0u3kihHFBNUSJtJO3Uc7Z1hkOBXlmuGdvbdygTmpts0BGWoPL9xJwlbhBPKEV
pjY/QZPyN7G0NhhCHNjV91S/0PW3CvdIZJTnPFzp5LO8+FRjXYrfmWzmEriypJUWtAQuNgg1AbsO
o5PCkUm1Nn9uov1krQgGVeNB4cnUPlWzYJ4ZVi59HPT2rEmnS1XzZ9TMWRMBXGxirdsJc/juIfWI
k2kMFsvMtAZQqKyqdrmmH4hM1ntl/66BDsOac0RTU7nDq5rXFYRY2+hWaWoJaQKP3iTRTYU+gRpf
ncmDo+c2pdJNPfqsNPIWKZSnatemt+I8i7fru9o0DNEXb5xZz1bM+zautLP38oKUcLTeXR3uY6DI
5DmrI+opr7WV09//ulgPQB8X+6s968hMGLNWb69XeLlM5UrqSCtR4qDGCRZolGEuer1K1VTXW1t1
A05u3M9eGx5QV1lIAwPYVleuLveCsbyomKkNVUOwxJ2MowLpDDPucYNBbv6351U9HVXW+axZ5PS5
k4P/5Q2WD7A/YPUSm+Jw3WRZxT3UE3sP7vgn0FShTVUR4f4euDbIJfWrVBJ91ejjo9I9nCRoSGGp
LlqIBFDQW5XDuA3bBeTfmO4u6C6FulSF7iG4qDUNyTaSbAhnMl2vjb7euvKZV5i2ws3wkSgQPmhr
0FJqW1guX92qT/fGwIRfFSzgwEBUyC5OcYFB0mqTfZIGugrfqmouHIJ8U5KgOLF8EBNpIrf0nABL
bQRCi2LmcZBqi74sxhn+uK/Pxe43GJ56wC9tq+nDoPRBd8eAjx1wgD8f8Fb+kKpYFzLqoARAlxuN
bwfR6grWOBKndAHJajqLfcDM5GWAKMrbd4VWXZs9nsc7vGuGHRGcDfrB4qyKKBKvqD1iqCUxqKy7
fhauAuz82qaarIqJhKqqOlCdcm2qbWYaxQdjcW5Uy2KEJjMgP+ZSVVt/+5xL1SPwjQzccsSXRtu3
XXNrSM3VWZogG92MX273VBnOuB1A5m9JlZpbvFNIjdpEv6eyyLZGzXOWy6kk9tNMjERJr2HJjZeq
2k+n8oBRRgqkonU2pYRGTRLv1EYa31JV1UZVoF3NJFIWGnpKDBoS5Hs9RzXHJ3MAF3o9U21VzcWR
Y1ZmECKsO6dmaiLbZBQYen99UhxinmIkNo5vTFAIZMo9lZrPqCr0TqavcmMqa6qZKQTytf2Pu1Gy
4u+oI9VJqGAyR75+pjr92rzs/uOvpddzbD+tDv1QX76BOu+3b3k58PIZboPqbxR6BhgOCVwk/s0w
LRV8VTs0rHEbhfAJ1DZVDHLvtbl6wC7Uwap2PVc1h7WJz7kNdpSjLCAwQJtlVccMBtKB/CjNksOt
ql62Xj/n+qcYEfUgynG1V3vV31On/NPBv33idfcfX1Gd/Nvnyy+lts0JPYWXgFdl8BHytVUFYJJ/
bqL9TlZ8nmzCrxxiyAGtkZOva2HZ2HOE9vJdbdJxEQRcKKdm10P+aKod/3YbTigI5Q7gUNRxppov
/PFZl7/yj/sHzEcDQCHWz2/860LVd1dXgZkGndT16tXNULtbM/17z/VwdaAtIvs0NqBUJrBGCYEX
+cGqUDdv0np+ctTZi72WOR/quuw2Yz4AqFOTvGIcSWQW8E8k3tqWkzZXTflU+1pcNralCKFMkF/+
8yBTnnn5SPUhqq1Ov2xUbX1BCVCU62byXA3tVHxLyAnC1Zygyvc5GDFds3s4KBhue20a7Sy7RXWx
qV03sNB7ZXIrh72ZiN8HMXdbdwFzM1p4EQ2i1emv5GRN4pEGNZckXc+diLFNCbwW/OqCusUuHHzr
7K86bgmyFjcF8nmyZpEKOLDUP4IfpGuU8ydfzapSKLfEmw3gRTmCMIF2Iwz6f/B2jDiIfzbnuMyZ
ciWSMhLJQm1E1BuGh9HB9XDFMyn7dp+jNoqNTeydkfZaDiNKS+dZFgMq5cQoQyhcKP2mctWiakCA
TrCDxAHHE2gdspjcEBw/1JZdVNnflBH5KNdB10Jtc5ghbE1BGHfyQNRoK6pTFfFNBooVzK2GjL1o
0s9r63m7Qg3HnhyJVdFh0wNS4BXBHS5L3QlbzqvUjVE1VagdOan2oB/DEmNQZzpfCiOPj90Kc0H1
jb3qmVcZfphk/5yqqtqql8n9YqX+fpni8ezj7MqkOeF6I/Qo/jxYyN5anab2qJpN5s7kx6haJIuv
BYo3vzfVDrUtaYDcaf5sbyH7gjCWIsdOSn7Ox2k5UNuuO1RtlrfKn32f3ASzefX7qtq1GOUzoH5z
tU01eyGDPtf2pQZHIUbFYJ9dVgvyA9UOdbI6L4nc+96xxF4hcQc5sDI3LC+IY9XU1BAZq8Wewvg2
Qg6810PjpLSQSFh8NN7laKoOys3kkCQgnCSamog2wOpZYqw9qdWM2TDAa1SkWPVKNDYLjDiYJEJ7
lIBtVaDdEbgSx+0qSHckId6qGBTkGwm47ShR4KrnaRQ0/NIzy+4IsZR5VyNJgvKot5xzYOUoo0xn
U+LSUd6G2vWrOShI+rWtauoYdbRq1hLZ/n/B2v8kWCscYRBe/ffR2pu3EpXA32O1P0+5cq9tz3dd
W/dshFAM6Vj9K1hLHNe2DNxgLE9Ylk1E9if32tLhXvPPdSB/o5xs8h0glPXxf/+XKYO1OpRs3TBh
ZvOw/2+Ctcju/GkLzx8wdbL4wrFNzyBA/D+51w2EmjyNZudGhOHJlAwQMhL6rdtP83n11gBchIOI
RX0Qy9Dg1i5fS0ut3ly5cBtcLwapw5jUOUl+UtvUW6tq6q29NiujQNOmtY9qZxl+RbmjPqkOS/Vf
qmbKnqyVdBgG7uvm6z61jSgQXeZ1N95j2aGGedMqDk4sF4So6exwzdkVWoIbWSX2+EqNksCjuo9M
z3rU8SS9R/XEqo8oFf8H2MtudZr6SAqSOV6hv5TRPB8FvCHlc5xLKhEgvXcEepqDK8bYukUp4YjT
gbVdC1s/q4KMU0nePX8VCN5uLuwDXRKY6oipEvfRDcu91nvQatVgLEdoNUz/0QTR9XXtIkDM6/xA
fjfd2JJMlcOqwvq1Pwt4VrUj9SLkulQVueRElR5i1xYMrVxStVxJ2krl8K0KbZWcLlW1ZdeEStqu
gn++DVnJXWYL6muoQk0Wrk2+R7/v9Onp304HexARaHX1xxI1jmODLria+JD0R/c+b05egGxgvAPj
Z8F49OC5OTL+oQodjK+o0vGI1gtivgXI61WS5VZYc7Okz1WSSLfq+0RGtxxJsWOkU4NkGEI3MBqk
RcFk5zuMnIH4AJU6eH53q6cTiJzC3E8uRL75IZK0Pl8S/EyRjhiyAqUwK7iTejc2G0Aq5wRmoJAU
QWJ++tlStMHGL3cl2rGQldEQrBvxza+821SGQnEl+1kY8FiOSLjj48qmpCLQ7Q3xXapii5E0YVCF
4pKoWrUwqxD5cwj70ZU0SIe3KlljRp5GwL0m0Qtkde/FIVrYLk+mD5/Sl8TKVFIsF0nNnCTtMqsg
YGo6AdxYkjJ7w3/3EccK0iTKQTGwZGcdKY+uFadTHWl1P+buC8m+pNPN45ha2A/owxOIBaSxJEEU
g96/tE5SRiV5tBLugMY5oP7GwVZggNy2VTPnApjwtgjbidkrt8NZPOIzjZw6q9uAG2291+v6+Y9r
V0SZCAe+Qx+2cF8nABRq/qLGdlVT76at1qKqKvEmIOxsWPZBIUm2+Dt+J0Ua77Xi1pE0XKP3SKjj
nijlSzAKaoiphJK4u0oKby7JvLGk9TqYeSA0VL84c7rwiLlIxrTjR+aAC7KmEINjGMJZlhzbagbk
H8LUk0xDNdF0MNwgPXG6riccxT42JBHZI3EgH3IM0SVN2ZOE5XAJWXQNptgkadzivmRPzBgKWN2E
hyzL0IJcsj172ayLWewWuNGF5G2rCa8hidPaHH2LFh7QSpKqc0mvHrH6yfBj2XZ2UiIi0NmHHpMX
IeNmpizU5FvV1DaPhMAOUfa/1NvvqVip4nsD5yiAC0vMJ5OcbWiTQkm6EWSHJIvrkjbutRDIL19J
ksob2OWqD1KbcLrpN5YES47523VWkkmiOoEMKy1gGsJaOLqNjTqpjASpZ+FStYg7I1A1Hn0ZQYLo
/tUvATMjkEquwn9cwDufBgPPF0xCJ2vbS069Idn1KTT7WPLtDcm8z4iCJab36Iva2KlbKc2gJVt/
krz9BQK/gxY5KjgJepT0L7G/JZgDpEP2v6qTK2P9ZgbgeemXPQlDDKVegNsm5VEXtXbIoulJI3aO
wUlJjKi+Syr4JXUyWPBiMdBmSrAEZDWyLaSKaNvOsNfttL3VDGc6OGEyEBFiXaJqZkqI1UXDDUAz
XssVoWvAnzhkSMcd1cTZ9HujV8jzxHUdLPJP9YjZnhED+bFkrHaqBAnUKdazm3pfyRSYyrXOqVx5
qaoqVPboUjO6FK0gus2WhRIeRqBwY5WJtcyQmIZVnTCp/ykJsggkQYbJqXeVBsqn6G10N8o+AvVE
NzM3AwCwAhX3SJLE+zBOz40eAI7zz7pODxvxFO2trMDQYdg2vQnAx/Oeyqk9Qm82Dspdyky76uRC
AwfKzFigti1ODaAfYzusw+jnEcFfDkK3T26p46/RjL5gaYWFF67aD2U+uafEye9G0EHHCRbMedBG
VlTExlB3CeGUIRwcmjZaRxnKC4YLBNSKDg1H3aS1Md74jb9p5l3mG4hMYtjuRFDwA/X7FK3+85dS
zZiJ0MEEc2rBge5XROCi4XleZE9s3ffJGB0HPFOLTd+bOSTiLWJPQLpkUXo1qnt1+WmQLk8qk6vS
kqpQeUivLtKTDUPNhU4FAk1OhQA60i2AHMp/tPOEV1Y93Roiof/qoyAzDAnME89pheTS7I5vRgxy
atCQyMvH1ySq3tA6rg/m1GbBpA0msDD9MFsCsr37oah9cRCTqW+7xT0nYb0LMWXK7Rj1XmdIg2x6
XTJA0ggE3LZaTRgSqVvP51KQnTrA/kfHxm5ei9F5ycKZBJqGOr0XLxgs17AXeT14GTfrktz1IWIf
Bgovg2cZByDIbYBR6Cecdm77aSVoawI4X8z3znDuqwW0FYaUu3n08M8WyfqpRUpyE8GDMNcU44YW
mOOIrkKSf3L7ubgvmOOZi7YpkzzbYPiIBNrq3neZfqsn1bgHCCWD9JiSpajhM38CwpUhzVsWR/TD
8NuddVyHvOaYoz25z90eNW98ntGZkuPAW111UaDVjX1CSxwRx2YnSMb0xmMTOx+LckF2e+PGRf0Q
JlO3sXs5+mAEv1lHAsQhMQ1k4sAjhhkKCNlIYGaayNZaxUsC1wtXo2ndzxDmPnWMSd6ovzsWRsx+
rv3V67CIxhytxzZ1QME5y2YNmf3NzneAoQAL/P5F4OO66YcxOoCT3/QlCsSpNOlG18bZFWuy+3/s
ncly41iapV+lrdaNMkwXF1jUhgBBUtQ8uNy1gUkud8zTxYyn7w/MyFJEWlZadfe2wizcNFAkCAJ3
+P9zvoPP8RBjlmpdIz7PzSkCokNmtYNUUi/f5s76viyT8TAipvQbE5Gk2+wIK4nPy/zWihq3vFAn
b0k3WXlXo76WyJWs6oT1jdPrRe9uLa7sPkMjKMGn1yWGC+veKYfsMU+R0xJV08A5kCfLXXB5Ch3N
NwI12rswD4jWdkDmRSwcQk0gpFz6+MVs8YZxERR+VxGA0LvZCSNzWNmjiUDescJitpHBSvbsSfUD
xGCYphlTXpbssY2jK4OWEJSJXgS2RsYikObQS/Rvk8A3ljmPSGLLo127P3KsW5AV7Nsq8awdgBkT
ih1GnC0UE+zn4LQBEYfowRdjp1tEeiIm/FG4043mcaTj8xA/UBA4Jw5mFkY6QVtRQUBfkhcbfGrR
dPpxZRNKkF9931tGjkUBKao98fB5zuxApN2b5P8Jc5W/KLAUqO3WTL7Qe8Fhu2bXvShYknYN2VeQ
Ka0JOzCAgodlY0rKpYKHZIrdLLzPLlYMhNDFN+lmfgBMrx80fXaCejrOkXM3EkzFXTxMNKvxHWpI
mHvZpodmwJA7kDYTGeJAiTHZ6ZFcgiSO7uMJ+yVhaVM5PgH8/9S05tCAJgU664ZWQfSIV7/Gc/UR
JwOHPbnEha8aukk+GGw3yUctZ30nx+GHoZOra/TO+9iO+4ntcugaw3eFfhEHsIC4WSEDj6EFUeBK
lqY8GVj1dhf4CZp0rOEX+sk447ewmTbYYokmisLLA77+uTzo69vq8pcXYsjlh//w6//Hn5WpuvG0
Jp2XxO83gUm8VXatbcY1LvqTy/eXf9LtN1/fThf1yuV7Z5O00ES/UVubKd+EM5evegcJTIwWRqGJ
QUGEGWx7wOWfcnvU10O/fnb5yrkIe/7LX389DWTtP55weco3gc/XE1Fcjk8LOqDLj74e+KcX+Hoe
6mRsHteLyuhyaJdf1ZsIKUKNtG6yJAwFr189IiQCaUBOho75+j/7SF99p8tXX//8qTP0zx4jR9JC
Kq3/AZao/ltL6utvv17zT22ur19fOlRfj6mGJoN/etla/NMjGzwrhblZzX886PKnhav3EEuzh8be
avD1JO+NTX4GDxex6ybI+frH2WRvl2/bi4htk7Oll7XWeJH5fP3+b9//899h3/rjWS6PzzdpXQ/G
YqKZGbEm5+gcfZeOem34l61wgYxturt8udqSTcWMa2jeWgRikyxcvvr6J43NP/9MB71RbAyOr0dc
vqo2VoezUTvyv/7B5e//2c+4Y+gsfT3912N0ECLERmIY36giyZbalgAa0RyII0MDe+R/Spj/nRKm
S2nvX1Uwg1/F+/Sufv25hvm3v/mjhCkFclPPokDoCH3TlJr/WcLkV9KVTNWOZ9j8AiXoHxVMy/t3
1+IH7PhsDFmWwR/9vYLp/rttGwarfkeYrrUpUf+Oz/wLBvQLC/q/qqG8r9Oq7/7j32wp/yo3tQEh
OIbh2rrhei6H9w8FzBwUT8bM3B7HvHYCl37naoxt6DouTXVCFFMccmTwLBifdpf+lzY6e3qBmFXG
aQ5KWOsQFdnVIpKO/UyDUJERZlcbA86JXLZnsk6KXaiD4sWS2cfnsUr2uosDu8lHEx+J2ZPJAn8h
T66HjtWIFr+5TtOxQe0dHMHOcE5dhAYWLOvAaJN33XPcQye3uO+lPKWN6QOqEefcCdh32gS3uhsj
vv6V1+V6sDuRhWQBcoMzpo5V992exW3d8LYMi4V+8YYAy8VkPxzmue3xeqAk9BL5bbH0mJyQ6NZl
47+nDJXvlanLfaRg18JVIn5DHNjViifcBGfgUNNOG7DEjFGynp0lPlSrjQUrbW+UIaL94no7t6QL
PegrNYu+De0uvzfj+A0OAwyHFDNA7l6Dc1RXFITwSy/PQ01NSSPWBO0VeboANcldyGhXzq3KsDfo
P1bgym5Ve/5qiqdpMps9zf78KYrlj7QJCb+wFD6xCczgXtnGr7WS0+aduzUK0yBg1QP2OXSBWS5M
W136NpAGE2smMVFqW4kas7+kpAQ50770+iaklUdSXR9yDf3Op7r2rUbMO5X1T03cWDvH4LMPdbOH
Ex0XwTpvJsg1ZoEHYdmNgXjg/q6iEudvYj6okVSzfICo4eWQ84ZkZPStd+Fdkpu3hE5OASzk3/Tv
gkJeraNuxXDMy5shpXxiE2cV4SCWndP6nVrOAn9f6GXtp7HB+EWLYSd3aKyKrLxPeCHHYi1FXtoN
dVWMTKb5wEhMRVleR+NwY0Qe1rS5ehoBEfhppLs+LT6fDCeMIHk17gAEnXI3fjDd8rpeSADQP1RT
3jdtfjXTP0NsQVx6lvGhkLf15jnRaWmc20ZD0JOfCssiyiZnMwBdU9b10wAcX7pV8S0fI5+lH450
v7ES6kUwXoJSasdBJ74pTSu/ie6Yt+5mK9pHkj1MHvHOx4GQW4F1DObVrkEIG5YYEnbEjTS7QY9h
sxdHTN7NviRGkUCthp5BXLOlI1a6GedjPU126LTyODSEa3vaNJ+I4gjisqZaO1vVARFfg3uFALqG
uOs0i5+J05lJlmALmOjl78x9JCnm3E1uu6894y6ytas+joAhK+lAt3waVDfd0RnAK+Ic5No8OdrS
PxIwTcgHCRWYKb9ZDeXlKf1tmEEE2+RUTOIYuauLpq1v7zrHO2bL00KBZF/M8CjIu3umACwLR+2L
PPJrkFEU6Zpph1uw9rsyuyaxR+5jCwVFVrIfBVtGxA0N8i5nqMnVmJ6aD1WI6F7cki0HytHSbiWD
TohPmR52ugIrYHcIgO51mVgZ4AN8pHZNdiFF5FHCWR0Wk8rqVVdZviGVAqGCp9qmFLqfnPahRX9w
ba0zq/cew2vbL7jJrErtKzzPlGliQPwLo9NYPLqtZx9Luv16vnRhlFsTBrB+De0Eksq4eiFI9Kkd
aghMyVOdtNQpk+oJbHW7y6ARFVlkHPqV+NIlMX7iPdFK6tLTU9Rlx3GhREGL1oB46hn3siWh0lum
23F5MK3s3MNZ3VlW4vhNGQVupP/M0pGcbZNwX7N6SmO6qKOJ8pWShXN24Juds3k0ThUEIxCbccgu
edgVgPDPjbmW4cQBXNJ5Ljk9JK/m+15bP8ccNkO0hFhlv2UGW1XHYG87CvdgxX1/XIb0gfSI+QCj
Bq1I5DJvSOWcTZM1dDPEgSy/qW3gN415QMU2UzorkJaUpGMe1zo928gqfdi3ns/Vkl+LovCNeElO
hTse6nwSxExNM4MO4yjq3TXw6groegSOtbS639Dct9wsHBYID7RzWlDwjUfzXquEOFdj2vi5Vml+
UrTlOSmgwuQZL6c5MsMkvt72GaANTdU31rzoZ5TOIuBUYOEGS5C0HjGllfXqYXE9WLb0ztSam6NF
9Had6bg1qyXbJ8p2ApyWzt+OQm2Hcjmedv2dyAwq8vYTsMzzkQvtb0dZJfl8hsSBmyrmXgZPPC6t
IMj98mWbOidS7oVHoHvsWM+1TpKZNiTHxSBnVtnmw7wpGUDFjFuktCM7cqW3ryqA0miQKb/1mdDR
7Yy/S4FuuF5aZHHZ97HgpxGV+qKFVKxMmw3sYt8TcwI6yltvii2TOkYFSfcFH+kg58OkrTftrFv/
QzD/bxHMCWy2WZP91z30m/e0+svy84+/+GP96dDxthxhO5YpHNcS3he+XGJqcrdmOJRy08EPxUr3
7y10+e/gKKSJE0n/Y5X59wWoDfOcMpXA1U4dHb66/L9ZgBp4qsifXOK6On3+x78J25UscvFU2Z7L
XUBH/q8N9F5mutbP2noElyZ2DfwYGLU9AIid+dO4Um/Ds3aKyRbZiRPllD+dqD9Ww39e/Rq8wX94
cTQAgvQX7Fa6gXz5ry9eVwJyne5t0Ag854AN+nMx3ZbkDQP0T3dzS2LJL2P6/33ZzQL28/0xrWKW
6Mb/HuxIjCrlZdX3gfi58g75NgANH3J71LGaCQln+dfvdDON/fUs//WNbp/Cn14xdzwVuXS8yLD1
h/XB2LhA+zjaLWnQZ9/+9WvZ+OX+8eVAHwG9lyZLYjYr5j+c1w4+HV2lVh1jkruuEkcepG3dzT2w
K/JDWtBaebK3yBTaOZSmg4Wq4Y1XTpTAJWMaZeIbWVbrPtMiN+TK9YBI0ISdYGf6q2LANQiVpbKn
D+Eq9ddIjgbya0MPFyqmA9iQkXbEzAe/syZZHasYtbKySvha8BGivI32STbdRVpLpFc24ZI2qAav
QCPE3FWB07rhyH9Bp58SlOgnuzYfqVHZcN43Zz8TuyKHdmc55W1EI4n2rCJcTr3mXpezkphfLLcZ
4RzLp1kW0ROLVjylZpPSWVl1VnJ6TH4h69mkM46OesdCw5VnvVNa2Xi1ywt7P3+qoIvZhbjqHDys
OIqIrKqBB4urKiHJ2Ox/WrV3a0ZEXnmV9UuUw03atG+WOb5g1IY52JGARf/BnCTSKs7smhmS7VQU
5ASQDJNm7yhEgK6He1A4HwOYKN9BY0HZ3W4JMpte5i5r/KZRhJK0fDB4XqtUC2muk9RYg4VxZghM
KAHa/KdRmb9IOsViaPFJYPmF+c1TmXHe+K5b4n1YH2qjPjRTsewx9kV7TtsRtMv3SrtyahbEfb86
wdAgFygM+hDGDLkgJRupfpOQoLI038th+ZWv80viWIGIQRyo+WWZUvSGQDTGCr5ALtdfllW+xM0n
0vX3oWuLYHHdloBk1JJQCMjVZek9NW/RTJ9XUkWsXMjNzvhCTfuXPrH96XtwOzxPac0v+iLulvre
aT2CAzrbADThpw0MCUJRd66TPMaC4aqhpb9WwADzut7bZneNyZnlZ1mAdKTrASiQzg6bgDEoO86a
S1duYgPVsbbZnWYy/WjX2b803KAHg+2HXbK1zEkYNCdjJ7P0d5fzDsqO1C36qNd0KxHUWOQsoiX4
nlkE52Z19+nVLFK1RILhyfOrMufRZOH9Akzf0KzgmjNXiOj0DQyD/UDrciCt7UT+SoSUr48kA+uZ
eVN48oiIGEIFgczsrqoHz1CPNsQMvzCM6zrzYn/UvGJv6bhPCi059YW+Zwlhh1PL9UMTHO1CUdF9
0Imgpr4LfQe05MIfjO3h8kF7LoNOS9vDc+95LgwEZCYNESdjMtWh0WydV+8DI5lu4sZ8WCQ+le3y
rUwW1VFb/zQyTAizWzzEC/iIMe5wi9juY67A+s4F7y7SjAaTSt5BeFpLMsfy03bdzEv1TJ3yFjYI
xYSifzNaJ/Y7SCAbt8pnqaYh3qSPPW7ZSTMonkqAzdMqUN6JfhwHVrvTepam3IzmYAEaCzZYru7T
aiY7c+hu3KZ/0SrFIm/g9F2uPD0neNtFAUAe1Jtp8j6KtC0PWRZBBY6QV213XC23/cpBR37hjTq9
rYV7trVNVvMCoBe7+jyGXuL2oMXWHOSH0vRfpdE/sd6+zdnJrzZ3qrH9YwkLauPAGG+DAvGc6WWU
nONOKFollQqkNzyoxSGd0VsObhW3O27nxR+/AeMz94OYJP3pEgRmC1qQ8ZNldbGi7yhP2+XkEkdF
hCKDWQwYiTyel8L6plrTDnW3oXNYOg+CAk7mcEMmudgt9fKtb9ikUS4haz5aw7ViyL98nvhrl46m
zlL2N4MY0JgWyQAvlTfFPpViGRd2bP/qOwaqceETKVwGfwiWlRk9ug2nIuNDtVfzlyomxmLPO5JH
9ZhYy8HhwPqZH1Ze/ZDaKbWG6TCo6kUzcxUqCsQ7eJWXv59XmN6yfvXM6QVd6Yvyyi7Qojvd4XLG
DSb9OJtfhm3jI9MnnA97BlUuxskG8MZxDtM2xqjyTaXipa32Ywxxz1PWrzpbXkzB1chYdtJn62Gy
iwdDLx9Kr/3trTIYBQQgc7uPbT7RdeZ0dRpBKSMcFcxUC1AHyml0kw62VkIr7m4GnVMB0r7xh+y6
Szit8za4Y1fbNZKoDtnjYRJ51oCccGCoM//4aplvFOwSH9oNyi5l/mJHy9iZpc9FfzcOh3btvy0b
XIPxU/N4a7EL+H7WlhPan7ftlCwtU4xpU7wgsm5X5sVCKW29vEFDwwbSDgn+SS540fRvbZdtbPsG
FTBqO648YuLGAFreQZJfyIy84XIpRmV84B5ynr3elQ/S7m6Y2t8SC3hCTvM8lfbBkWt+DeNlNxCR
ZHgpwuI5KYLeJIBGFR9kIzSo8RjVRERuymTkGuimlRjgtVcw+kAITrhKJ2B97oTeu246RB8NJtNJ
dg/ZUo1YTglNcBWRuIm4xpLGLZSoxcfM8KAqbgpznu7tOrml9XLTQovcbS7IYpv5kp7KWtY/2Bqa
Enq8T8zRZz5CdBJjjXHGJNpsegFJX4a2AEKSZzUChNn7TYjxoVTMAEmpN4FR6bvO5S2Q6FgHiWj2
GqAyX+OOvXLpruPHWl484mIgp+l7RlkNSkVpBthzEUAuUbh0ZzU9r4iOdJnfkawbBwXJbIE7u99V
S9LNgD52lwgkfXLclwamOUl0lN/HHbm5gqdiUv0ETrJvSvs+y0w0cyDTcv6ve5ycxGAeEXeYr6g2
A1eUh2JkWUMUwXnK+uGcUX0TrQjHqjSvVw3TtD2gukhTaJCT+OFILuW2JgRYn823CakbPE2fKLzO
r9U6nEaH8hEAqbuVtMVkTTTGWPsdXAHlmoKY+RHkiF8UqDlcizeVIMcMIfyWYeblz+Nasz+l0+sT
zvsB3mdgRl6ZK5DL7ZIBoNhCNzlo7Sbz69IiiCS2rzqTIxqn/pS11HCofDnQCclDjT7spcj9vNfe
tB5KSqItnI1lPKYoquK2A6mG9Y+B71Eb3ZMiWjLI6By7XSNoo82hzFjA8VZQ76mNHDSs7lEj39hc
2ztrckjQWfNvscbgM87wdxFhkOdLL3/UydU1oPMb9Ksr7DUzuDyWZZR9W3STO2JbUae5089VNlgb
LLVzRwGoSZD804/Pbj/YO9fUAmaHmotIdynPuVeLxZyu7Enbr90no910dsb5OrZWY9/PlOLdaXjO
qM77qYjeqYdCvbkcxKbWHBcIjgvh1us1tIQ36KBp0EJUoa9fkK8OyhBQZN35VuohJkhjAEL6q4ab
DIhjgwplpmffwJjx9KbakW9OCaFXh5pNKPQ2+3mx0kcrkSDn8G1fUU2oAtUbEPa9CNhPzfKnGS1F
Jd69tSHtIl+7Usy9aGBr6pCQVoQ8zbX8iFxbgGQqzQMkYGOdP0fJTUUwOEKyrDgxALMo6KOe+HoU
rEnc6MferB+rAicc1s+fHbfmvm4+05ILIhmTn1D2kBqvciFfT2+QD1EzYsUbZEsf7YmbzcX8ueoj
ODgifFlo1Yzba87dwpDbah7YOYuDv1xRDBQpjDzulwhVm5MF3hxGdHZR27AUW66NqXF25lBV6FrM
6siZsLadhAHYHoFHFkfp9axF94X4jAs+7M6psz2SphuRr8Ueen7qd/O6n2uR0lSI2j0M7o+8Hymn
lik7EOqUyGWAPFNpBKqHv8R2kStEFSiqtXVUKOOOmd7okLmapBfCChxieLMFuy+isFp5oH5GoCjx
kW19Wl013pcp1CETyLmIo0PEFB5mncPqaup/A7ln4TbnH+yKwKGbFQyp1mYtXKqDZg0e+4eYGX0h
E8KdsqBHvcXWB8S6bn4TpgnQCQl6oDakCJmnMs0130oMzlVEulOT5I+N3qPTGKPnHCYP9cIWPNrA
ssXs2jocM8YjCuHQuBgVyzELamFd22n+kVRTxdwG3x7J/FCYUBFt+9apxefAhpXicOEdlDD7vct2
S9nys4zN35W95ldqo/E2NVS/Fvo0LM7OO8xOe3JEl/udnmUUbYfXwhkfZSM7ehKS8xIlp9jFBFaY
gJFUAjhRGhMssexWi4ffQs0R6hSKjvWSvVh6gczWnKYTa9RbURWhWTidD++hDg1zbM8dSwuisMkP
7NlsIqdhTYl8qekMP+sGNhsWl7QzoNHR89BZ0u4A6S201Dz6Red+73MDXqKtPaWNfDQbRFS5VnaH
wlqd3SRjisyIb2IDhjdVeoh6DSTm7OiNIr2xRPQU3RSUQR+pmisfoUESVONVtjG5dYSOUT7yt1tu
Si03BWpfnfjuQ6492dKaE07eaCNs6Vt4uRmjzUgJ9NVzp/59Lrwnx1r6EyurmgKyE+04aw4APskQ
PolrFsLlYZy5r73Ju5vWTZ9FySAZpoWO+YbEQ+ce9rr5LEz7TnPnD0izSyDB1A1FfJtN3nSqILtH
BQrRspk/XIFev0+4z4wOa94Ugd2YsSoEnF0u9x7LGpCJQNqxd+ongDOuDeK4d2Z2cV1/jXie2y1T
09EZHEwJI97vZfW23SaXJ5Bx4HcK+YDQDuO0XWkFFGC6tgeL4Gdem9I4O0ZlQL2aGC39lT2GnmrW
1TCPp1VjrZ+07hLyUZEVE1CBOFauLsAAUHvoqDfQb9RGOhdaJlH40DT03PxcT81NXxQLPOwFVD5r
vrTJg8Ret7i2sJlnPSB88kdlNHtljPkVxPIPqSVIpPY5yY9I8m1WNbtGtO/AmdkXzET3GjaC0+h6
MMv96s5gIltJjaR80Nf2V74spKpwDj1VNfArIIIngE1CutJHp6t+6GipNurqicS1hzrV3hvsnjvW
2VuxvmU6gY84GsxpLHNwuHiPfYKC786okYdbSn3qE7j/qimoFdCZONAuDVd6xkE9EENf14+DYCcb
9XSmzDr/yMhk3bobk7/YDdF7Zv5U2VQOcxSQUUSDwrUDB3n4dUR8sKr0wyi+abOsDitS3S3q6NZ0
KYGlC9cnApx9WaViD8asBgUa2s3wi3j3x7FMnmQVfavI5YEmRxncTci/IzBZ24MVs3TCCMoEJmwq
wMf3wkTp4dRh5O5N6lG7lqb5bkt3Urm7nhvCWouYI+DsXs/KeuhS++bCkVV6TWJaY4RDYYE9szma
wnGPtrCvyaBAqBZnNxpwtyDjY2NVa903WsFRxqgl7ZnsZoK6DzY7lEDmZVgW7YuOFscHobyL5mwN
8260g5guJT0wRmaqSfulYXvXj5UXDCzsdw4ZeIeo0fZOOyKwAwTc4f33B91BHToh16MHUirw1NIe
SMx19VN6jw9/PALfnAnJHX47CRq/7CC3DnTVcLrI9GONJAeXGD+XGGgA82yORl9vCYstIvjpQxQU
ZV4dnbqG8OiChl5SHJrs73LREqjWvppUMEhqSvykYnjLMvdwsRsSp4F5t7kdiKNgdCmS6yJj+bPQ
e6x187GYuu+yQiEAITXzx3K5zaXyGFAGk8WKcwCrvoaJsDHzGhXGhg7TR8oQhiHEzyu7C2AJ7Zx8
Hm/mfp7ZtdFryykJHpdymYBh1vNRsxROTr6ri8Z6HTJ5PbTTFK6aqoDyrxCWcxR52ertLL3RTqPI
HmWslbCQxYPVWta5YhEUbUN9rssrParxImQd9xwarARWJzhRKr9WHJd+q8XiaOGFDJbV+kg69Tx1
zR2qQBlY0da0XZZzgcshNCXSpEZ4N1O5qtMwFSe4l3dFW4vzvJqBHbfToSmZXWnx+2pMKDi1ZwYc
NvbbXO0MXuFPbNOyhF2T5zFhC5g5LPwlllSp05hf29d6LQ/lYLPWTBjZ55UtPJRcIsMcl5WcjO49
i1zLqbNwenEjNWZxrbD/1/O63M3T9Bpl9YomlrZ6sSRXjaexWJaWOrXTZVzMXsbt4D2DSrHTUXUl
GvowRSNaChNlsrIptbbiFSAkZPY5Im1AfZL28aPIuc6IaCmIPWBWKIgbQJsa0gZRJ4N4XRaUbth4
mR/nix1MXuodKklIymZzMZJIhF3lfXMF2ZDC5pxWeYdS283D0iVdgqiGYlFnR5QPiUbVsPOYMWkL
s2LJg4xKG2emCidHcvvkM51d0j5qr0Mio2sOjPGF3AGkFcRzs90a8MfqtgtHtcRON3HlFJrWsX37
6UQ25TpIv15M/bYgFy9OE3R+MVujHw6+lus4YMc9kzmiTigy8Gmjf8VPhTdpMYrfleOMfp5kQygE
y/JoQK7RGVzzXNzzmYrvpxiQ5Q8FR6Y0G2a/hphVhc48X1eVUfrrbOb3dqN9VOAH4hy+kt68e0pH
/B+r4shUZFyhUdHAPDbeAfMcQOUOnlVSk2gvsrjcWSNNBVLg5hRh+rIkNyRaH+uOa463wiprmB5S
q7omWhYJ9GoInxbpZzUzvi9eSzDpS73Oe1T5kT8KHbuRbGu/nVmx5ZFLmLiYfcsYPb+T6C68hPKc
4PpzNeeWUAwiJcxKe5bVCHTbmgTk6gTrYWQzMypotsqhEuQRLKC3Mdkn9MUvz6z37nPnLiipW06v
mf+cEDIhLi4f0uV97bzsQBXlxqEJvKVNMZoUH6nmlb4HJASJvgHXWniIdLciIEBfQibbu8lE+M1m
r/fLqX6ZerIPYkU7IDKYJYxhW1ubDhx4545sjreo1zGk1X45ls/ap4iiMxHdeLGKVfpLIhATpGHf
WNP2ocFWSsK2gfdst++o6BeVx9RI2ZJ3IvrAUwFv371lcRV6JDuunkCVnRreLnbcV2u2zk4BlEHi
36h641pzKGO3XVh23O9IuncuNMVcmYCxPYZTaqPDrtvXavzESoLw0ChunTzxRR6zcMcFsq8fZ4f4
081iZ87avhclS0TJnNerKGyc7jpuSHlxB+NZg+xmul0MsZxNRqIZgS6SB1KBTkJBkG3rBN13br1G
5HvYbfvumgtNm0F7YIX6vnkFl2F5zWL3mj7BQ2cw2E3aVZPicllN9T7nS+NPDYmCGEF2aq7fKQy+
prP1vGr284TgPe2RmtNz3OUWzv94M9dxxb93zvpka9UPW/GDXFNnrxv0YBH4XTT4Uo7WPBZNgnie
yTJfhbYnGQl9ufG9byEoN6l3XXIt7Gqr/kmKvMH7ZjxTFv8s+DGMt3ZxOS22uaeryS4xtyl41ozk
+Pz8Fna5AMBPAjvjAiHeV6qQfsH+So9sZpE269jHTCXQ8uRm9KI9Hiz8YQsyuwIqmrAfa8IBnnB0
oZxmE6jxLFXU6sSHuKDwGtbcgjaLkykkV72ZBuq0cEuSxhCNB11X5A+4JXSyLJseauzBUs5vZhYF
bLTvOupLe0B9NihgklW9DOm8OKLXotZkOjeklJM/0MnXVTjfdewjyMZYOiVJPe1tAqD6iRypRFlk
P7FzR4a06fKxpeZMMwlmGJxSDAlFTBXBhsTd61mYaOmHypf5thMM+6mW0grBXJKBsvXJs0UBKGEJ
Rl79ZIyWi1qMit4Sz1mAGqU5mWbThk7Uew8TQerlr2n0PirXutdMbnPhtT8ABmNPU+x23GdNzbze
ptACZ00rOe6wUGwZ93j9XX9C97IjKIia8rax7a2jiHB5GNxWBZiLnSwf3IJkLbK9ZDAn9ZWLccH3
BgR00pDPoxE/qnaggDpOCblzV5cFS9tSIjImUtqE9tBVJCprrbyfs6q+RjvXPDj6abT0b+VkpGGn
dOdKzOlrNrTxlWYUXZgvFtRqPTnX9Oog7zsvop3sY4H2ohDpQRErcCa2IwdStWvbxjyqMn8c5dje
Ou5wqvtCHfA8ZwfbIMli1W7y2npOlvmTtFR6QxT9ESmO6iysxNfm0gsqjRZMxG5+mFdmk65m0o35
IMxos85yzlxZexQA1bMSLzjC4xPK1fiovbYEDRg9pQLlAiekftVu69TLXBhvGc2Z+YgCgNlgdm5j
wZTtDvmtpVEALimq7gtx01puFGgEDgRaI5+FbXXcz6RMC88LU3TvTFK0EXU+vMtAj2IBz9YUPfQC
gV6bpB+XSxeHB1t8Hb3KLm+3FWhC2W/SfheGzULI8q710r0nZbMngnu8xcoYtmXX0w6Mhp3TjG/2
LG+xD1FQ2O5z9iu/LcXnbmYfKjWoK7fN7yFO9m7E00I/y/ysqa0gWpLD5WoYC+/Z246x3pZbbb4C
eqR00dbbiog6YpvVdVBXNT2xhUJoTxpps9m2BejFtOYpG2YzMmfIb7PWcCDhAY6kMK/MzHv3iCbD
Xmbvm8JdjlnOCiCT6Ch1nIUMRFmFfpV6B+mzD4P9ZFFYBD+5UqAr9gw//T4tBoJRFFs1Enu8lVl5
7QZa32piy679zsZpuTKWdIBbsgYOPqR9ZpUr6xMO0mS/Ya6Tduy1CjoP2yf2XqwcIeu4pA+lRmPs
vcSTV6O8Mnrnc+0S78rCbX+BxgcJBjPShzBVDx3eKi5Ucj+dOQ29CKPTgHjVL1gKpDpTRB+P09G2
bOLrWR2jiXSrQFuaF/iK+cnIj3J+MDXuWTRwYhcnHdz4eSHe0mW0BqFmptGZfmVxZYwA+LOEMoXp
6cZdg3aUKFyI3NQagiSL2fUwPx6VNt8LwsUoWEA17/XiV2Ezy8yOGigpuIETmcX3NrPg43jkq9k/
6jyZH1axsJVM7xMqM2G8Zp+VLmmTogxEaGMFmL7fxKhJ2v2W6zfl2zKhyBwnks0zeVMlwboO3g7M
SnYLpwJ3+govPk7b1wpLyN5lM6Vd6WnXkXKXfV821Wu0DtlZKPZ2TewFac6mlUn7Gu4a5rCWsJuh
3RJJaufnRANemAX3LLlTvnDjsIKp+EPW7f20TWiruCM5TWfCy3AoW3j2aYOhSkyX30OPj7OHgoou
4n5kHwFvoPsBo+ZA6f8zatIbDelgQOQTpbeEqPfSo6+Rxiu7wzh6jfv/Q9l57TaORWv6XeaeAHO4
lSiRypIlOd0Qjsw58+nPxzrATLe7UIW5aMNdrrJEcXPvtdafBOGV0ClDaWw6oFtedu1iMOovC1ze
FtDlqcx7iwY7cwD6fKFGHQUy0KqtRmQNNIb2Ks8B02KcT7wp2v2M0bkUlvsiCwCRZquisoiPaVHK
Tibjua/F9TpXALAkr3sTCHO8DS2jWCtOHOZadww38k0fEhNGxbrE+lZZihb4Z6hg9o9pPbenOxrx
GBGl7I/IkRkOIczs9mqhBiuyO7JC9e4y7VnRQWYXvOAmqRUhK3oHPTwb1Y3Hf3mVHUHHt56O6qg3
IsS6mXkYJVhE8HLfkqZlgpckktOzGrE1p5bzYh+9i9FVTkqM2qhm8V6Jx28ZQMRuu3HaysyWHDXO
nrMAsNOSB4ZDoPxr0tk6T+93GBBuaj/3HCjAVEey7AyRwOKbphqciBhvye+Ad4VWhG0SYu7qz9wJ
aaWpBoPSMeuvkHpzW9c4QilsrGUF1mcaU/lgqKugLXWnza1zLzPo1KeBJtzU3UwgZrGJulOs9hgg
TKm5ZOK6yiYio0P6Ib/UzLWUGKfC8CXaDiuot7++wCKstwpRXPIKpsH//VYWWWBSrTYi82FVX5dZ
ffzffwp+yI9+/d2yqSbl+ddvCMVb5JHvB1mBzgLXogZDTRjrZcg8nl8bpU24ViLvLvqFtpmywy0L
zeqU9IoPyOYrDp1Niie/bMFAmayLxRMAeX1OHggKy5WsNYRPfzlE/skKKuHtQZ/yCmsjyzuSf4RU
Sn7PGuMrRjkoSFhpJSliW+9U1P0uDqzpzDWEW7FoWdca1O4QWrbYWSdRRm1uoUYYCU67ZCHocdIG
6AjaL01jH8PVxIDYFoPv83pXiQN9MoUrESdKnFh7oVc3mdbk66goXuIgbpgk9C9RKi3TwSOgUMek
tzfVFHZAiJuJpRz8ClPbMeEekkl8H4q+XYPrk4HYhvEOHy7HCvlE0iKleUm17lDmEdZaBDkXOb2e
TMmURtk6tJRdFXoxlXX8kKZ5hbdbfh8IAfpl8DvB+2Jvxg9CStunJvf2elxcx3g2i5Wbs17FpP3o
PZyTutoxk8rgmxF83ySdthVksr4DKVY3Cry/pSYOc4dFniEOD7GRfzNapEjXkicrT23I1+te83Dn
ne0hWyalJaqSaCem85OuQs+zlCF8mENiut4wCJeBAC75ZBmC4m9KEXS5l4kVqdCtZr1vR+kcugO1
ytRHTmELKlgf9ubaMJT62E5UUH7dHBVRTp1pwviCMZrl1MBqTB+09g5LJ6LxHnHTlkkRV6vwFIiW
SwRhQ0e6zYXxa8zM+AlCBZoMCXqtP2yy2f0BmW23JKsdOYXGLC/rmm6lWzJOXRmLHbbWokxS0h3r
AOiriAl29XSUxALPf1wUnxPpFOsiMB+KApfoaPbnxYr0rEYzDakL8E1F0rImA0jfjjK5UGHdf8tR
v2xzXP0ssDtjyr8jRXvU+vGjDUpoRaG61whWAXuzGQyRYSphmsVk6QlaXrDy2+zGItaO6ogjX1Ml
ldsEk3rVz6YQtpc2hGKPwmOVilJkKyI5HXXu6TZmJsYmS4lqM9J0lYBubSv4qDwqnXHwLLV3NIOw
xJaG3K2a1NzB0w83QS1Y267zrE2p1AGSIy6D5Z9ufEtXdrmY1/QglrzXW29yhlhWDpFXmOtY6ZDx
eCDsUXCoS9U7woeSkehE4tmQPDxmSiVzJ9AeGC4IfPA38h8k5pC2JmndA0lerd0LmvCg9HiLCZTz
pp8O10YFWq+EJryVqqAuhaoUb61VjoQ/GOkdyg6hYUZOARzogJwA5RvJo6FSecKWeuZVjz1tzDJF
QPNooTpfatj2PCKNAC3Ab+WxIap3WQx68iiZZsykAFxYxHCW8Nk6eqznXyqPqCOYhUKak2L/0RvB
lxqK1PuQQSJIIsu8szExkK8L4w69Kl9KuPOdvZgEjzGXmXBDjzIrGIm//jcKJvmoeTkR1eFzm+hQ
znuwdc8SgBZL4RxEmobzQ90fiQrsjk0T9sc+K5R9G4Bjzn/elD3CLSvtwKkM7VBLza6KDFdqdfOx
ic1708OLzKb3BDmH3cYzvCBI8So1/ZdoarQlNujAxz4hSfqgSnxKETmjfVit6jZlto5dpC0MuYRR
cPgBXjmuw6rSGFMTolnmYKOVKI0HmbqEwUiMnUmTvgnjtBdFKT9HetQ7U3HsMW5ziJI3zhPvWIj0
feZHWwRByUOqsR2DAKfMXgliTTuCS+ltXS+ujF3cy0Tj1CCCagFTQs3IDoPk2CzzoGIALqyqMNDh
BRjdQSObd0sSlLmFtKPYWdU+ND6CiioneqnuQWu0+FyFodtWfbQdZs4XZkTTouvAkwcl2Xu52S+b
aeuVhr5isE9lRznFIdC8ZmS3uYBs9Yp840/Tixi4xUd53rX9BCNx3AAqu81S+qMK1wZv7mtBSZY9
dFA2dzaRrKv3ZcXRoAclqJ/uTPhvrCGCFRAEZKY8gWKtYFHqCyWvKdgTYkIbw5z2iqbrh4hik6YJ
YbkytjtJ7UnVZQR8MvJoD/K1q6uKPGvPzNcFqW4bNoTBZflpvLGT0A0lJNZp3eN7dRiMcfY1qaGC
GBNVWhLgMaTr9PRDZosjdUgwdXQOEcCiGt1rXSrP/jgg+2coxrY9OUpejltaIdkPH6eJlB2fMcIe
NZJvZ4roHeqgD5YKcWytJeLrSYmS5Qoa3iBhK/EJM2xLwx4HZgJc5LRB6TOdjUkiO2w6mKIUH2sT
M4m+VfdJ2FHnGYaJW7eOeWCI6Ugi4pzp4/6B9vIEKghRVVGehKj4GpPqHkBkZmWNJ70ALB80STkI
EztuUHekkLFruYmP2GXImdW2FTnIXs1QIBqN2XHnBNFiMNiO0WCmW85+RIE6EdBovZ7yAXxkFK1x
GbYZkT+D2u9Uj9ZDNk6NipCyDgBs2kJOtwIJr+z67X6AXrYxx65fRGZe7qnMjv7kdeuW9Qa0Hi8V
MSDHdgwl2Eb6rhqsYdsMBGJJVVc7hdqSnNQQkQMnYqsZQrXqR5h4uf+CHzq0d0bGDo5153FIORoq
SUX74j/LMm0QKVPz8MetjOpoyYK4VOskWmelmThomchR9SBXNbq/bU0Eg2VRXWqFDrijILDTtmeG
mgWKPQ0DWKwnktDYjCzGbm+QNtIPSbUbav30q3Hkk1xUJG07aKBcI0l9xgUwCDrNgZOqXwSdPO+y
1RIEz2q7TmTjoBnQcZMMiWos0keXogwzXPCPUyoX+3qivRBw912luspYx8MPCha+sezn4Louih4V
30vwCcg2uijrO0tv9mOkNa4aRWctH5mS4PyxVEq13RikYuMc4ifSzs9baYdbibAq5sP/15/9+tLN
P/UmC1oaIeUMq9Nas1PdUNxKr10sG8QdNDZTWOpVtFa9Mt38khSF8w9+fSdnwPyZpc0T8Qa91sGs
1uqlaxxNJtjThqmgb0O84QCvL91zD9395tvlhiTGc/ZsvnYf1h4hmBo8SchqGfziUGerj7QL6qVk
IRBTfDHHg/emkMPWX+rSwUCJ/WYeq5Bup67J8SKmrVsXTuSKbuJkK/2DPzjlVyTAF2j0Ev0G0sJH
+RLWx+nFiLCsWUKy086ZtUASW92NfbieDgIZ3O4j4a15xJB7MZ1SImJvQITiu7GRycRcKtf4nUB7
NbeRMWKxY5exnX0WN+KtrPJgFCcMtfSL/6jiIFa+d8WBDQEllMI5ApSZ7aR6hX0SqqeWgIRo0R5g
Rqf+grE1y8wynbCgY0jW0Z5AQagw8kP5nouL1k2Tg2ncBOGDS4ect1bu2BpC7WHG1H+WG4glDVDk
G3YNw1GFplUti23hlPEtvVJ1q9lmlFYidEX2jgsaknaTPUaPwitUAkZJyB5WudNqK+VRfU/knSwu
COebgq/moNytbcRSdVvy4ghABkxcdLtyD78NR5rotXtLiai9BLZ55uLGpfqBsuqpGLbdc3BrH6V1
pSyh2h4EZtLTYrxyqkEhcug4pRV0ke5IlmVBOD0sjEV2F3OsoxbCLRLI+F0M3QrfMa85Tqe6t6P9
LH+FQ4kiAYMTbYkNSr2drlifAI2vAXuEaAW6tTMCUi4X4zbbp4/SSbtl/VLVL63sIivzDirudouu
xTF+bV3Fi3GTRyzhnUggLWFDefmMjTBmRsyGo6WwT3fmgcExjeQt2iTDvAJ8Oo7R9Z8A7Iiv/qoO
5YtwGbYJDH0n3RB5ubtDnFwFh5SLecLACUIN0+QPgoDDt8pm9neUPgfG/Qti2pA5nCrOuFfkEE9s
wCmZtMTZhU6PKhuciEP1aG0CyNf1kjDjFIeaTXQ3xWVLJ0seKkNmHlW7vZXr7EgfDpeATFNxGzwm
M6/a5o7UQCyVXe/lRbT1r8NdcKKj5oQb415lZy3c6L7t+faTdJHP3obaNEb6+tQ0i/ir2qVLtkFM
lOfZ6tpXOXcW9Utt58/VzmMM+NSuVVt4CJELwmNbNG4QrGGTBMfhLdlWB+NcOG8kq9Z7xSlWsHJL
myjwp/gVQcjVuMBxyZ9xhmYWjct1jH/TKjCXzXf0nWAv1y/rcgEJ8Sgq58aVdgx9+le2MuUdnG8m
1MMAd5h+J9DyjgofDExNN7ta71q8LF/zO3kjO6tw1FuzM3voDq70Xr+K8QqglWyNQ7kRWwxyFmjL
l+YzTpVXCbvfD3JP7MppT+l1VvRAxSWazyUwrneFG7OiqOGWMg4Sb+pa/qifozcPmGplONplMhbV
U5HY5pU+cfqW8EhL3HQvXpWLdQmiDWMwbzMxQD7yCdGsR+TqLOp3AYc7h3IjWwET6dtgm5/0535t
vGLFtUOd7xbf9TrwltE71gVji1/OzgA94ZcviChuxYWXu+B0u9Z4SC4Js651JyySO3P7Z1FZxqfZ
gIiiCaWNm7IBIZ6BDfTtE7kIXxcfJFCfT3ichGSb5rGHWqPgObeobmgWSs4aFo0MHWxRWFDzbI3a
M8VfbcMnvygegzfiL4mdrT/oWIdVMy5gJwLGkiCzql3pHMA+dqLY1nftPqy42SymTFrOR9PMfViY
p+IikvCe2x5HVrgTesfQlhCgodfpq3rr3dViqZJLUj1AiByms3DF0W18iO7wuQVGwdgcOTXJ3ofR
RXinuqCxzZJd98M/mocisjtbXDV74Tqcrf10EgBRqRgO1t7XDt5Xby6jPaZSTIBBRG+ciBK127N2
M87Gi3/lSHjBzepT2JOWx5yWpp6BQYoebRm41WO1hQwUwhRdooVeIWZYBi/6t7+DJu4Dvi7kF4lB
f4/JxKIDI3Wlo0VogwOQa21rH57CEgKwqBBlvzKvFd6Q3/g4CNvoVeSWPkgb6VS2b9E+fSK+lqnd
HMnQL5olXRs0mdzmf/LmlLCVjfiush+KvaNu6tL2N+m4jr6t5lGYFhgb9ByZ6mHgvcyyEdvXbJ4s
FXat3b6km7pwgZTgVJBILm4EfGZRfq9GW4EsAwDiTpcgc0jsyVa+3ZBJvjKgZl+UcSGvm0frIIlO
sUMEqRmL0hn2umPxmEgn4Rl5tUvpLp/DLx87VNv8FLuNzp56xmQL7kKLdNqBJ0wRpH5kboM5H3DH
IizvXYPFK/79y2EHzRev2mP2Yj1To0v7Ev81YwkMKLwx54eO631qx7hfyOdYxc5ogs+yaN4tdNCo
e0Rsl9gWbOGiX/3uouNyvEvs2iEfEQGQUx78RfeePcm38RlnMvOd0U+wNXfZMVVX9UvwWIyr+oNH
DpPMZqe8k0W/qdfS1gtsPjCjx58XmuoyrO3wFgcuHjdRT/zLRgZGaxhrcpd4phfKE8HrurkaNlq8
J43UlZwJksZz4+IOZGGNFiz0Tw+P9MGul7q480TbOHTfjegirZdlZkFO9lhDGFwSZPpCajUquJ5m
7GTuQgW8aZWND8kuyXaea9H7L8p94JJab13aE8TEfBiX47r+8DaKsLTCdfsQaa7Qr+s7rhLoFwmU
gaKa8uHtECiOK6KA/cLtT1q71wMHNYa8N75z1na40DAWPoDJa5eW4164jtQbBHo+Vhfc7PL3DM4l
aayL4UwAOpQamLUGzGRcLlc8mJlTOKabNjhBnlhh9TktNlJmB+ISwAr6Q7tLGttEipRt5Qf+voHF
H2qDbjU+DN3OiNcztzJesFeBI+nBWsnW5AXQs4f6hUohyu+6esDNrzZvNJJCe6BgK76qh8a6NpHr
UYa+RtiNXdigoD/J4Z2hYPZQn8JThqZy25cr/9o+xRjAArxo7FEIh2wD82JhXXyIxjLg0H/UsLdA
p7KmK4YZoLt+fsRXY86x5pHAZfDov5mv8oFNIvmKLt0r8diB262U13xfboJtu2te1IcicUYQYTil
VwUXNsxU0EAFkxukdrHC6sJ6bVKHfLYu3eXKcsxOmWEjAQyWJg4b0zX/LF6LAOXGgtYPN1hf+/K1
FXKP7BttV6p+oS0bn9EuIsNK9MXszqEhYVxSMzZr44RtnbhlTHrLnLDd1VfQTu9JEBbTYfrO9/o1
f47MpeeaN5/ya5s9okFdKhiMoM07FJpdcLOQjujLkoeVu8Riu5TSsoKBskzu1HFN9uaTn8do9DAw
13vifSIORTzA8bWN4XUT2fYA4uYV5AhdhHN6RSkzqAvKcdDrCKroO2TP6YuDrUQYscNUkhmltxOf
4K1ca7qOraCg31ngduPWEKaZK05L7aId4NET17z2qFHfWfjCtsOTcxsh+LEZmGevIeaKX+2eDHce
GY4nWHUQ8h/JShO2nkvdYqeXeKdUtrbOt8na3IQHc1+gBTOpgpfGIThROfivPDPJriPSDQmM6jTi
orjq0xa3z1lvG8NgX1XWzUMaw2rTttrRIBB6x1ydOYXqeij4inXMEyEvCY4VF/6rxIZFRRXZCEuy
XWw6yaMn2VP++SK8FsOrmF+6xC6fmToT1UrIGqcPgbsLiNSUZ0N1G9TSMR9a/Dx9yvomA3Zb8slZ
n9wMTtWYMp6GZiMvhEN6G+4mphmvlmFjNxssmLJ/jpjQ3BC0gE5KOJqfKyC/dfkkutxG78GDUtRz
3u0CCj+Z6Ku1KbvBnQc0hzm+VrfpxXcg2Zrsn9tkk+zzt85c+Lvk5h8LWiiLWqmFsPPFIOBBfQef
oRGlYDVXyGSsPYxlfxFDFt+G5+yBty2dxVfxotwYZvCyqKPoEV7Q+nQwkqGz73Kbm0vc6CuzOxqF
5Kv2dhBIZpT95n+yG6fCFkZVczSfEOy+R9+VGwHpbQhj+/D2JmJNj56PGnmRH6wHtIzM9Yp9vyUz
V7PrVfCZRmBY9ENus4Al84yD+oozivXSPjMq4Lxunxl9NOWyQthiy7Z/Uh+El3QtfojjuvAXNY/q
OWY/hPjJR968RcyXPqpvTq2+JLx4mdd2vwk6W1l5H96ufvKrXQSZdyPvBdvYpsjcAtyiF625Edfl
i4Wv6MATyof9DYVe0BbWFh2IAVfC9oa15liX6tLcIXM+mSOWGBjEzU86bVm8HvfBG1V19M3uh7WK
HtrJ+8iAz198dQUsyzVlE/xsTvnmiTwOZZ98as+szofwzXNS1/JsQkitnXGU0Bd+gi1AurAmMrTx
9TXwDmY3fhX2olsilF9hd0l2fL/Qd0AndnBgWQ31KtpgTo4E/ixd581mJonRwxkb6VzMTawJwuAw
z/OP4116fi4lYHmbsQ+gLZpzDsbyNYHLvhzWOHey81BgXeRd8IX81XxIsAP8jm7dB4eAcJXW2Ut2
G1OHrHv94jnDxriyR/FQGJ+gbntlP27xdTGwAl1oyXK68suGl8bHPX4zm0YrVGnLYENF7H3BHKdd
h3sbfZEhl1IZqTAnF8EBeZX4wC7vE3ezYBaJBuaWH/M36OjWfp5vCqA+K+/Bv+Jmggf4U/LFGu6e
KaHHLXxM8RKe2I5kthwkZwvgrvqpftJe6ie2x+BB3CEkOJfr/oneVT1ke2lt7DbxRVwZz/hsr0sI
pbPZz7xZai/U1vfutXdBY56KOwQ1wR7hkW47Sun1+EzDjnNivS/mHEq7XotAfoB9j9aW1fRekYnN
WGYZQwrL7P5mPo/DzrK7o/fRD09Rjbm6o4lOrtJbLmD1u8YxZvTPY4PChyauR8a4EF/mB2g4lv2u
+PbWmuxO6jqlAmjXYun6Dn8xd7TdeCxO7IJwDq3tyJutnOqBvB+HT0DcK6saQPCOxjhYxMyDsscB
QzbmQhyUgFvHuXxGS/ieUZYFq2ElfpamE2O1ROcpsJHPxIVF4RqH4q1+Rk4h03hKF+GOZbCvNR2P
Uqs6BiTo3kq8rQA0s/31XTzoHQrUwrLridwko+KRhryPoOnVjz1unhL35J33oRTu0MrOftvhrz+P
IWGlcVOyVKx4V0uduYoqznE0T54dRgimlCl5FhKlXhuNxnXrtSATOJbxrW/GWxSHIH4R6hJyjjB2
psNC5XaOxah0koz3ExQdUueRh6Gfv0TQbpYtyAYa70mBBlfvVQmroV/GRr++EN54aNVCd2I9SLZD
j0t5o1JQJhXmlNaX9ZXXVre3hNZsF9C5GMLCT1ilhUCn8uuLPt0TQ/AxqlMZYkIwJia8IhkiCcwn
SJaVGxQU5vAekSAyeFbRnsLkYEQ7Tp+iFt2E+OwzsegLn6ijWEL6XBFPK3/KMZ5vWUQzp5sXj+sl
ZQH4r0xbOy/puUjxbPFUG+mIxi+l8A5e48mUsH6LeOw50mX83nwR/TE3olVlF75yuhD6ieNxuBh1
GzsTUgsmMwBnXvGo1k+jCnt1/j40hxK2SP0pRNHNSoprNdQP2D3F7JEqllwYJeoFI9TxaSwExWlU
0WWyvpZG44wvmlsI8lGh8bQ67yGT1Kvh0RwZsraI9ZGOpVJcOfEuHuDOqm/Mx6KdtHXswwbyhune
T/KJ20EBk6sec6Li0xQ6HOC61q7E4cOUNWFreQGKvsD1lGpfZ0ON2z2NsUHK6aYiMnJhYG0ujsGx
EhCdIMYYHa9snU70MX1TZxSzNg5mYg04FFJkWh3DwDJlHCTg5GdZ8sfI0HiF97m3CCFn2L7koR99
mlrtW+0hPgokUs2hTGstoVxoMT1HwH6MyoBuWDKX/+f/Wfz8zrlmtmX8l6GLCXnJ0HRCwyyJF/1h
6KIPiZx1glm5vYo/RG5hU9BxXsheuKnTZpGmpVOp0bZQZA7jarz/+eX/6+8yv7olKaKpgxCpP/xd
jEEbGg2/WleM+28PP2mx9hkdREwxhJmg5FU60y4RrfSfX1ci1Oc/ly3JimGZGuCWKs9v7B8+NiI5
joM8SBVIS0qiGUqxSndCoz+POlr4SYRNn1YHZHgH3YLPCZxMZ5srG9Xqt395K/M1/rwDkmzICsFE
Fu/oxx2QYo3IOYIdXLzmOzsiF6cVha8gN2FFnoKTX4BPzoYwLN8B9Ky7a3PCNoGseeePf1kOP008
TVaDLMFFVUxVk62f70ULPUkW8hCsvMwQVEUc8LOtQDIWbwFaNE8w1b/cCeV3C1BG4mEgMRF1Vf9x
J2IQu6kohMrVM8Z9Rp/eDUWDJ0ml1U4N5E0+fkNqXovCwzAmc2qUqNiCoTjs4D/XyVZJPKJjGKKJ
SGmJ6aTWVzX+kRevkd2iuKqqRxMOCP7hAzET3N6iBQIvcY6gIYIctgrN5vLnm/q7eyorioFEFhNX
WfyxrkdfLTiVfKKIUg5CHXuYhV72f3l4fi3SnyuH/AcyrUT8twxD/vciHlA6j40lV25XaTe8aS5d
aux6g+F3wxNTMII1+uwyFR12DBbf9OZmiLTD7MiJfD256AErKqmLc7/3VExDJXTQpvplNbNnSfGa
lNVhGjHQKPTSEWvvLLbBd16l1frPH5b8H/csVp0i65osWqY0W9j++zosTR0kX1ZoByxKU9/IcSvQ
4TgBtYwp93SqwtRNDWUz4PYkzmNlc00o7KMv9RAcYxxG9OHLt+QvM67u9ey5oPi4FUy9f/ZSs/rL
M/LbvUNRAe5mzzFZ//Xzf+wdSm3puRHydllZy1bC1QbB1XKabaektLvHQOqzpv910HaRwuzShwDH
TGYxu1X/7b387ulR2LhFFUY9xNAfS8CHWCIJ5li5sQZ6YpTxaM9uI2PATKiUS8fXeJ4aTPF1HxiD
JOTPP9+73z6+iqXJqojPm85C/HHv0Jv87xocIBTZlSQzZCalup7Gu9lGEbkDRJLNTx66rBhDkPnm
dPI1MpkrzXYyAzI5ZOzDlzcbokyQ/ZcYI341RszA1T8USYF3T0KXbTXI+8dbF3jv+ETskFEyMI0I
tMFlqZltqP58YdLvP1lTNziNZRWb4n9fWAwHlQUkVm6d77SWEbtOPocKa209YDXTRHCJJ8naJAzO
I5xf/vzqvzsXWWGz45mI4Z7y40xQB4yE1ZQzYZx9egRGE/0Emtr1ZOH4xj3SMgYkffOXa/7drqWK
OCap+PvgZPfDTi4e2qwbk75yp4F7CeHmVTfz1z9f2d9e48eVhRjOohNlwULyO0x65ahm+pfN97dr
kodBUiyeC0Dun2vSivBqkRseilJaKz0QwMguYg0sMC3PLsMvmyA1XGlle0Avc0HUBBgPfzhJyGgr
d2HVHToRfagpkx4+JqBUBhODYAxew8JfNzUM4E5hJbfCeA8KzuZxNozyjYci9N5nwzHTg6Xx5w9u
tur+UScooqiZisneY0HZ/3GmqFrRKgJmQa4POX3RcIwTpp6uZEhQxKHzmBl1ckfdDeSA3Y0vlKAm
BaVvYWX2n98KYYn/fSeGaVGsarJk/Nx0St0QzbFQSrfMvgUfsD0gMssyGgkcd7wMVePtFAwrAmX3
59f9b3UCa9KEWGfopqyYvz6hf2y8li+RRBcnpTtNgW3IPJM1H/YyLzr0aGy6lfe3emhe8f8+YRWu
z9QMhPMaNqs/VqtVh+E0jibqMNXEPwJmNqXsc1FFj3++st++jiqLEjeY3Vydr/wfV6bTwylWZeSu
yexm8mRH6BEzlN5fak3zv2Uv1/OP1/mxqQlKonsQR3IXS4pGsFQbzjddvr4QBmgBUq6CKz4kYb7J
62hg3y5e1GhjlNGNy2fW0LXdWph9tlUlXSnwsSQlENcRldBiCsi6DrPR5Gc4H/Qw2EoVg5vWZ2ak
WgPy+0LMHPxDhRXpMzB6cfdpLRNShedf/RQdmOzR5kfKRitrnwi4dZ4GKSmYIHRSZ+RLy1chwOfE
w+bTBzpzYdPTUKKZ7KFHguUX7UdnitAL4sCnIUYvhqHIW2/YtKdAbf7QwFczX0jNI2pSaQvETT0J
QxtoSNINHePW9IOXnvgGiKu462iDevGL4FvEE8+OPRBsQzOZYU6Ssa407Vlcy9F0pmkuHY8Ja044
76LTkdtEMeQBcwgew2m6+eHpzytF+s3BREFpaGwGIsww7We1lCSToNCm5W6UYgggB/21S7KL0stX
s7LemUYQGznGF+Q8T1YanWsrUDFp6pH67/NQ246ZekW8/qxJBCgFxX0SkldJVxJO6qZa5ESBTWPA
YKfEWlj0H6uOiKIp8NolokRn8MTPiphL3YgvyNpAqdTgkQQ8hmYYgirWe9L3V62xjlPTXuWYkWvn
rdUoAxBJrWNVEjU5R7ao/IMoCZfK0NpBj5YzuqSyukdLcpGb7opkzq8+ozHbKIr0OfqS4wnGET+Y
eKFU8lubSU4xAD2GfOyeB4pFajqjplVZTZAr0Cws5/cpq31s10Z7DXTp89e/6/R9ndcX2Ld23eFQ
IUPnaxJriy+6qwELtpX4VhN46Q3saZL6rMjZBp3FNgmzwxTIZ19TT36MN0RQ3YUpP6B2wXMnCO5B
H7/g5z/tmwBPHs8XHpqsPqit8WlpOtN8s3rKkSOeyQ5Au5WdkcblD/SgrCkPwdVfVshvDgrZwi2V
4ZMGK9P4sZl4Ka6lcjXCjsaGLCeletvgXLrULeaQaaWtw9T6DCGwQ8mooLOI3Pa4HgBBPaV3//Je
5g3yxwaqyAapuqqFl4f1s0VhytJ1fZHmLnYg0NMJLBPCWaiWrkz4cq0udVuI9+SVF/3bYDQfUi5e
6wpmTRCY6irvCtBEU/DJHhj+cohJ/+06FDo0UddlycQV8+feXpHeKAStnrk+kgHmXYUJVRbgBXK5
v/OG6sUjt8umA0jc2sBnKxD6TduK3l8Otdkc+edHhL8t55lpavz3s1dsxtjsvbHFXta84wiQOuj/
SEX85RuCqGMxRMO4yxLIiUq+qWY3jWbWnKvkUJDpEqFo1D+0dJcgJ2AsP5zx+5sOuSdAf0JYIqvx
UrZgznpVY0+6cFa6hGsJGxnHOby1VJJfvFZfINlI/v+bE4X+iPwRUWO2Ics/6rA6bookRlOFQ2t7
bGQL6L16w4Nq0SXVreyzW9KOUH+UCbOY/O3PK++/FTRJJGyQBpbQROpqP07uuCtQN0kRchQTuAm9
kj2M441p3TrUy30vpw+TAHnozy/6mzVF1Y7dtWFQGCn/CUEp6jxv/a5N3DyG8gmXsIjrt0lvMf2I
TpoHTzpDIze8pf9D2pktx61kWfZXyu47sjA4prLKfIh5YnAKkZJeYJRIYZ4d49f3Am92lxQMY3Rb
m2XqSqREBAZ3uJ+z99qRfY+K+vXzw78vAf8cbUI1OG1dE1NMzPnCzA+TIhOETW5GUxLoq7Y8HXDb
BwxSlFZvo8QiYA6+nkkMIMQ50BYd1YmyFbNedZ6rxiAcgW87YXw71Hj5i56ggpTswuHBaG7A+O0I
pGKEVNfu1sdpgg/OpoNFu2ny8acp7bf1T2lSt7aalA+O6T4wcAOPzmuECR8E5ZXdwaUHw6DoZ3GZ
WAmZZ4cKkAp7jnTjTRzDNbBxePj2OjUbQiHaEcsYO0rpPn9+Yz4umDk9iOkGkPNpsjlfdokCsKbi
xCiB+PFu8ZIP2gkkw0IttC/vlzz20qXQ7SvP48dlpVDZkhvqtFjnwGeDwKwpYkjPjjdK0+yGpN0I
Ed+Glnr4/PS0S9fUVCl3GQ5kQf28jMuyqw9DfvbGz8x7q2UPnzPQKLjxqsy/lYpxiIW+Irdg5cAW
EDWzbGXgtGqIBUEUCKTKhAM32s+Kd+3JurBc4hpoKut3h4x3doR/Plq9ovdZFGH7rfABjQRhGGbP
HOAdZCj3TftN88hMJL/sodGuPWrm9KY9H4/T1GebQMJ405wdmxeIdKEcxRvXBC4hMPpRAYG1oNo5
83rebSVMNyJjKGNNJJLM8HlLO6iKU/82wAQ/61pvnAMfvHkH3joaRkCHQW1oeI/7NIZYw5vAD2cM
ewpmml4tcMYhCimabOXV2UMiMJH3E0HmHTomC4GBHjcJPrFkcrSd3lkGSukszQ540ftfB4jnwk4C
+oSJnFIrOLiu+y5rc1e1IBnGXJ1M8f4qcIxyDvsYJEf4g7oeyrceuJ+StxtAXO5c18oXAM/korAN
uPLATYP0w4V13Kk0Q9yUOH/gxgiGayCY6IZO+e5F6OUCc2kNu7RCjVYCRPHMZpdnkEgwTb3izlka
RX33+Ye4OLiIHKB94er2h91oKkoWD36ebPB0IqnitNVYOzm2vLJpu1Bv5Al2Lfa9TOpE5Jw9Rbjd
jKwos2TTGTSd0CY6DcgO5um6bHcsoU4wD9CDc2+kYd4HjX6ovPbQOeO1D/JxpTJV6DXaRA7FT67+
n0NpjFRsxKBZN1oN96Lhl0VfkSPyEqfDV3OyctZ18qMqzeNkhE+dH//vF5yrIHihC0dVzytyDAOr
jQNmsyH2XqfrXaEvSyvvymStf9wkUwRjZqTPQPlePx+1fR1n2pgzY1gxLQYXzv8sKRLUWTYBTBqU
B+asyJCbsLXI15E85ZDnZy0aE72CIh5jeGDnsBmnkKKpfRcK9zmFmaN7hA30yANrDYHT9Wn40mxD
OoNgh08T50NZxrEqB4RfG6PsbHZKJ3dKUbxwKeeZrh8G9eqsf/E66QasO7AXzofOTcJFsi2qX5uh
v1U0coq7uHhpKJuChHRQ1iThjyb5IQC/dAq4qo4VqUUIeoYA5vMHw55GwPl0wI2iySs0g3CSs/ec
2+gAnvwy3mAyxqUD6N8B/ACBsoRaGaL9wiSVy/ouYDXBkuDedeq16nyzHXFK0dbkb72PdSVM203N
ciniBQlqOiDKgV9aV0PZ3ps3puvdDFI/OT3FjIKHQTWKFyHjJ9LWiXDOX9xePRSA6mc1yklRfasc
c1n6Cupa1kuUqilBuqdRKx8MaE2FG07g4bcwp9keOKmxzHXrgMf4oTVAwBTk9QSNAd5CXdHhX3i2
DfDUes5Ctrk89iqK014Fa6kfAh6HWWyGsHa+v//ettLl+1UuSioqQf4jUq+9VcXFe29TYWX+w9t3
vrSvvHoqKaS82cpqlwFbcuJ219HkXEwDopqilctg2JhaU7GB+WFxpSNXO0VV9hL51c8mqLejKk5K
yCpTdkzYZVU+wuK4G0XVsSx150Rr/ox+aAQgzZoAUYI13OHw2uSwyOKJM2UnFspoxXptebicwqzn
rYHucZqLDZtvqRDwwUsVuHVanAS5/yBr+lm2cuU1cGmBoamCbSQGb3faxv05KyZ200ck0bLFldpM
67MHv/d2arTU/PJLXg0vaoFWx0vu3Xy4sseZgh3Pn3uNyXBaNNOsNc7X+7rGqBbYtzejp72Ca/sK
7P/J1oJl6WaPUfG90YyNsRnerMlYZiLcCb6quX3IPePFaeVjVgLUcwq6fsVUqVrXPQIK3ctW1Huw
VLnyMaiS7edj9dLsSk1Ls1jvsx77sO1uoa32pN3nmy5C0WZn27KhvpN2j1Wcbcci3qmdvTICHFqo
NIeMD4eOZNapzWMiUUfYAdaZ4Daxx59RL76mjvo6woKLnC9aOrzEtXplT3Xx9moabUl6Mezpzt++
QnGjsHLqfIOd7lhaXYVo6MmXxV5Vw3ufxVaW9Msh8teDY17NFbqwsObYU+VZ10yXufrPZ4spj9BF
UfJsEZ4y13matV4cGDVrM1+YSvSIs34XjOprkaiv1KlXENvWWecdTb15xJo/i6WDjBn4tKFmN5/f
yUubXT4c2xmDNRg7t7NZN/UqAXCeOznK/Cu4sRWB8V8jk+nSD+wZ+9ODmlFb8k3zaPnuTvT+05VP
cGFfxZ1RXcOx2GA558vAwhahTDOqS+XQPk73pyPwz6+BmMuvwm0fVTV+ylPr0MfOMcRPhs4jj4yv
UT2+Stu/VzLxNQOyrwhcs7Z2ZXReeB1rBqoa1xC8kz5051v4lmR3km9apw376vzNNMtTUvMAhX55
7zTZtWbwpYfFIGZLNzVdZ7t39rDwZHi5Xo8EqgpsfT5qeHgmM8iri8IKHqNg4Iv9leE83eOzNy/9
etU0DDrQQnenGeq3jXsxdn2lehSvcCw/j+gYe7zhtrwhtuta4du+dLd/P9bZ8+YqURwJMRXKXPhY
dehhMNUgdbHD0cKXss8BsDnIGoWxDtTyOBa5jQnH2TuDy6C1FljWTxPRNxX2yqefVxXDVs3FM6D6
lE4+6STglpKReHXSCztb3dZKccISG4DQNyTFWigSe3tfNNXpnXyMRDOl/Qibr3gTmbYZDNaFZgt2
JRq3daBty8xeZnl7O4Svvm4v3TpDSWfvHDzYlFz0Pt/IfFirpbsvqvbopkBflGFdjfVR6cpTDMCn
UbCaYgBN2pu0HbZGg0utbH5FkTy1NZ/Sz459BsEk9cZHM6FTortEGuWYtOehDcIm6cdZ8cPZBjHb
s1y4MF889StRNt/i2tpUIMuUwRjmgLTdftGqhOQYEGlWJX60d8Kly6msBCpJ3HhiZ6EJsiO/XKU9
Smk1fSmQZlFZrMnBkvvRHxJYqBnvEaskySfnCQQvsBbGqANF8sMdIxgnKK2WdeR3CDdlB5sOUFQ3
RARENPFDk7JINFzSycHnJ/yIibqPLBFWgnkMejtYQxZCMk4Fe0YIw1evRGcducY6IxbIUYp7MHp4
dHjqRye7B3W+MArWY7bab0nb3Bgm1LgYv3BLdpAbv7nYg+ywPjmeszed6q0N83u/yu6VWqKl8NA8
CSzt+c/a0Z71BN9iFudPUb+FZTizLXC3NA6ebeBIXoHJG0ixG2wCk58VezcqoVYN4AAjMFdS2U6P
RG+V9+5g7x1rwETKh5zmASDpa/StayOGe+gFhy5svua23y+yZlh/Pl1eHD+abWtMDgaylWlT/dtY
tcq6lIPFhKTX3qKymJGD7m4oSLxAJSQGa9mM7p5TvDIPXlqkUP9g94qYAq3S2WHNYICh4g+4yGj/
aKp7zOKUen52ZSa6+DoyWWFOHVvaiO7ZcQTiIOD1brbpBnfTdA2eKEjwKW5dqik5cjqgm8G9W+k3
IbE4pXZ9pXBpxuelaltcY6qw5xtHt0jLtOhMOgp4OJISxWmD/r1TrANfPiIUYNPnzDx/fGDyXwYh
ileQiAe1ApDsUHxsCOSRsrqLdSK1HGvvpTodLBNYskcQTQc5c5aSu2pHtbfxk+w19+VDE/g7uOJ7
d2iBKZA21ZoVDoWMar5PUIiPgTjtmsWQWyejAQMXM102w9QjTJS5XkErDYbJ6aQOL0Y2brKRwJ3A
nmuufUwDFSH/q17HCHNaDPjkes1sI3woi/vKydGwC0wDqhxfpruZQwbD/9XHCyeynthKxakFtGEA
nxXdV/CWIPeyEvnuKR3ChaljFzBvGHD0FpofUqhpoxuHRSpZBRE4BapQdWrLhR61PlUGMI4aCOHE
I663xdViIFAnt/cNIxVgUhU2d9+C5UcY0fmCSAMpTkXflasBzb9dSB+8g4tDW4NDQe/Rbq1drWKi
TCp/1vR4bNvoaYwL6BvpJBLH8xl6HGDCCn4+Bi+9Ly2DLbqL3o1HdRqjv43BUK3NNIvbDPohPSb9
S2ol+6FT17FGXM3/16HOt2htAW84B/m4CWxIihl84YwaO5jEeSeVK6d1cZVssa9Cl4Icje3cn+el
lnqRl6LivOJNHZCm52fLgPTjad0eacM3zSdeDCc7uOErp3lp1UOVhpIUSy32YWerHqtCVpAlTC89
bV8I6GmK5UXKox24e63g/vLnzy/s5SOaVPKnYNMP1Qbg1Khb4BhuqqjCAFadoMq8aN7wnCfVm+Qd
AtVp+fkh36eO83XWpI+l1ola2T4X/4x1AdWfBIVN1CfBXBBy2KJxxGzpEjSqVrNRWo81bCay4Lrk
0XFOZQzFsSIhGXzG1OojFr6Q9wovqhqzKz7TVLIiDce1OyBtMJUc6gTJI3Zq7okP31Do8jDFjVur
sK35WI1r3yvk3HYYbx2uNLIGqG3vWzi6C8bKPgzhS9G8reea91glGOMkTLjUNTZ5qn/p3fIuU7Jh
5lGJRdC8CGQATdhV4oVOfgK12Q7X8eQ+L2ugSQgACQnL5+w+szkc/2+RA3XCBI73+VW9+NTyzBq0
gmhNo0H986nteo+stMBNN11ZvCXDkwttJPbGLfi6oy6WsllE+B3Ha4XMSw8QPCAKmRR0xYedQd0q
Q1DoVrqBUP0Wjdw+d6xfhkS+pJMGo6+Ke7g/p89P9tLbn84Tind1+uV9df3bzKO6VYwgGfJhzCsk
B1czd9FpTa/+Kjd3kaPdJnl5mtYnnx/30oz323HP98/RKJI2N9UUY3O/dhKescipj52uPVd5e/z8
WO6FCjUpxBYiMbalzApnpXLZOQR6EMq0MbLooe/bbhEiW/epxupVIolxKX6ZhLnRfRrXgxrgZXdg
ZlA31LjRnlfbM7PeGP5rkkM/sqz+NvKNe1iVfeoBODXIs4fc+OpbeLFqASzPM79FaCSXuo4sryd2
r4YxGESAc8zxi2xAmozxI3Mj7F7IU6sg27KmxRaN26TGrU1y2/O7ucRyIpXYJ2x37jHOcSOVCvsN
Dfz1jJ0XBeOctb6SnYjZqLGEUHcmut1vTTLuZE2aHsGQSKmWmdl9a0fREQLHtkeT5hq519GzfEjO
HfBLMk14BUsYE/Hc12EIx0Z/L5JgN62by8p4dlgR9zXPBpEKSz/on4U/EoMlT1HeHIl7KJZ2rOz7
2Fx24GdDJfiljNWwNAO5I2NWHs0qIC0K8ysJvVdeMZcGjTsFUNN4YLSeizqTpKjRXRbU1Qt2V7nx
3IKjkKp4NgtzT8P3WRJRdmWm1y89vC6aDNwQNq3i8+eJ/aVPbiEThJXYRx3gPbJbT19o9byEhBtO
6VDa1IKrQ3djeRGRhql37MMo2vhR+lg1tDULnbZvSmqHHv3KvOIrenvCrdpxQkvEe1i88BIagOpg
s5ZJiwVYM6FBfD4uLjgFBB4LdB460w21yrNx4StDgqYygXnkpSv0UzjcVSrefaUdRcpZkb9VzEJM
fcoAfz1WAsL2XBdh9pBTIfcxIiquXLcNs7DMHknVQ7+F1WlNagFOXPjtRHokT62x8iwDeHwB8VIq
BFAk6hQNrZL7GrbB5vOT+pj4DfoR0YA2LaYcyj/TE/PbjOZag5NK3Ug2vR4tS4rqoNSck8yJsqj0
fqW5XrHIU9Dhqa6dAvgK7OEz7L0+2SAyi9dhzDYAaqUTOFfmoUtCDETbtI6mVYL9oTDr9+ZYeC2T
beEEhyZMXpSkvA9yjNGmwIgsyTip4HjXZn8C/ngb9PLGpPU1az12nrK2n7pVGmRvMuZGQalH5pa+
DaQV2B0/osmcPaE1qH2E8uvKNVUvzKBoI5AKIHCjsXOuxFAjz7coG6XosyuClGL8fs3AtOGpO5Kf
0YhwdfsxD7ddsHM70AN5FI83rgq7oQte1aHUb2mg0d1OIAYZ3pTP2ZSo3rThxR8ZLkPyg3zIbNll
8hY6KtwTkhXdghpHZjFazLBVFhFcVXI7GWwD1HHTCR+YrABUZrm9SWJXkLabsZdyjF2uk5BjBNSF
p84X3JRgB0ANSF9CgaJtJ66p94ZP8eG5Lo0AraGrLNWyQHmqGA+OGT5nyJBmRiO0WVewVnIU5xC7
P+2OKdiKmlffVBeeyWomazcI2Ral9R1i6Zvv+bveh/3kR+bCN/L76X3S2l+Iwfw+LQplYjzXVXXS
muZVp9dH3/y5DXWN7j8/2FDlKWDN33Xt1i0kDfJgD7W+Xfhh9+vGU42jy9vAF1G8plqIJb0qiUxx
7XvikNk+QgRkim1hfhVyMyYTd3RQv2f58PPKs3DpUUCQZqiIVtjUnnfVBpoJSS2NdNNHeQIW0piB
931I/bpfs5/j+oTufSsUQjyn+QufTZxqV5QlFxYtGAQddObm9EY/L/ASd12W6bRAc3NuX5cUT5YN
Yrh1S64NctKNO5TLER/pLIS1fG0UX5j9KZXQ06GMywrxvPqe0WNvujTMNnFDiGSRRRuRwzCzAd0v
jBJ7VY4Z6eCYjyZjYJV6AfDQeuMVObnPgXTWehYdvabUt8YwRQC2LhBCcrlUc9s2vXcDLXNBYNIp
dAgOZW2xZlXDmrCq/n6L/efP/r/8t/zu721C/a//5s8/84LgVT+QZ3/81ylP+d9/T//m//ydP//F
v25Ibsvr/Jf89G+t3/LjS/pWn/+lP34yR//3p1u8yJc//rDM0NUM981bNTy81U0i3z8F5zH9zf/b
b/7H2/tPOQ3F2z//ennlFkAjxvb8U/71729tX//5F22maUX/n78f4d/fnk7hn3+tkrwKXyln/f3j
fvs3by+1/OdfiqP+Q6W5Qa+K8pU1td+6t7+/Yf8DW45FcoSmU7IyJqtMllcy+OdfhvYPFFc0RGiK
Mv8Li2e6zpvpW7r4B9tjVmJIMu2pRGX+9b8/2x938X/u6n9kTXqXh5msp3/N++33PSHgYhNmO80/
g9+q51O13/XqSJh1szFj+DxlCklaifJoXxflLZmJiK+SIFiHAOIPhKhr80aH8pvDQ4yKO5bJwV5v
mqMiydhziqqb22aVHbDnzMuEnaXbZPVWau1NbZbOplJB+LsB8Ui/Xe9/n9Pv53A2vpH6CfbtlCLZ
k3CBz224JdEgbjv2cq1yq+ZUtCGowypTPPJlUS2Q30IVrXHtVztXkivHPt/9/X1wDMCqikCZW3K2
fqiMqNW01MROSJKX0+brknBL9szBMtEhdjWef1tYYCzjEtCxETZXFmUXj89tY1HLIgEp0zT9/LZ+
GbU+LgYhJIKe+s6Y1Opap4HVIyUwJfGN5L9tGXYLNUzrpWPihv782mtnz8/7+Ruc/aRN1Kl9n51/
38omTjBgr9G+A5ur2geK3xRPBhYiqggcth4wOGyHeaN1yHcb4OSkYu2oyyw10OsV1bUy0uVPNPls
GFwa2vg/r4jsA88zCilhWwmL3BxE/jj8yysvFe2sIs2JYzXFcu0gWqFhfy6LrH3HqNvSa9b9qOUL
2qbRsuqt6KnwunlsSX+n+pl3HOkjOnqrUUtWuju7qvp5Ypf6oTBEsCZ51NpHoXCu1Oina/7bmH7/
aNSVVN0g6gOx1XSFfnsmzLLVCa6VzbouX23PJyBFCX4iv6HK6Z1CumNzthnFlSfh42Vna4Px28Q0
Jz7Wrb0gjjpiY5s1Ck2TICjC/ApsL1dqWJeuOi10l9qD6grTmL7/26mpTq0jw4w5Nb93FqPDaVS5
VRN5rJVXhtalq/j7oc6eI5rFfumbSbN2SIWcNQlLqyZ6LSY1PSLWejawmAiD4UpD3Dir/7/fvKnu
gI6Z9oN1PiHDFbecrmNA6zad0GAqEbqpupfUxlZjoQu0RLdE+jU3RdGdpC0icirbDVODCy3Xjlkm
msayixTcX5a+iRNoZ1iRVq3FvOs0NBaHPj6UZg+vqXHbpaeEv2jzop739BtvQKiZVf6vWrPI1onv
qNCDm4/xxWuDHh6oc/jyXmuU76IkDfzzqeR9qjp7bGkA29SzWKahDTx7bElns/RcMnATXcYrrQ/v
DYkBK/A5K0jT95IaV9lB7LZb91QndAIiMdx1WUsOVg8zz2JTWctypiouFQpbmxVOzhprIMfMD1l7
ISme6SDQZ3UFRyox8yNRIxtMQLOyJC531I0Dhsnopq9/hikOCd/pQPR9HSx0inrUHBQ9ev78lNEZ
fByqWO81it5EQfL/s3OO3MQi1y2R67y002XTjPuujN76HD5N3UHhIqR+bIAyd6bZb7KBy6GYvwa3
PtKfXBVjpBz8/DWL+a+qftNDC7BpoX0LPPLVQ4MqkWtqK6uB2UzveeUbiX1yGzCC6g88e8GXtKdh
0Nm8JzFXkE/DbCaJK6WHCKBSlek+dWscTQrfE1F637cOAqSCmtRBm3LysgGPumHf6FLVSAdBuruP
Rt+dk6quQ7Isd13TYn/rvjjtHj9bRdu2CRe5QFJhfnHM5LEC+L8hIBxgadYsZQskKc92SZwF80oo
9oqoeWNB0AjvURE+EVKHeHnmyH41Ov4XIwrvGru9rSxwWGELn2zofg6FXsyVIhsm5RSJks0sseOd
7tzBYbfAhLdFc0IoK2moyVu/C/cILdNVX3wpQwAwwxT0noOVE1PedTRKTLlmRdhLqzwQru1i0PsZ
VOZPYCN3pjhZeW3O0tL8rmvWSYziKzlYmNjcfptSs515tBhp//BDqrb5YvlsziKzCtd5SvGG+Yos
lwq8ZzBceao+TlwO/gcDCcdU5vpQGe6hnzRmxzhqSGApSFpxWlirWtifMCQ5C59Ol0eM8pX5/+JR
ac9h36eByovgz5nZJfKbPOOY1676VBvdfZMnv5rKOvajQqh5/By71tcro+dMsclUiamWNwG6Kigj
+DD+PGTtu22mJA1rLwFRlI4wc1v0WCmyXmIRslvim/CISjCKhTnefX7wjwOXjRTVMMqkLiq0cxmz
35ht1LU5p2vneHkRfA66siW0HZykBAcFUEt5VaYSwOfHPRdyv5/0pJNlnYv1jEv950mnqqeksuM6
4ww8uoywpZGSapyQXLCNs/AlZc8wN1tIzUkwHmsmz5mRJS9W+xSZjXbt03x863MZkG3BNKK8y5Lo
z08Th8oINd6t1z0gkQVuUzi2sKdcH3REir97RpiIdqxttZ35Ir+NPSKXEydapkF3yi09W5uJuvj8
CumXbg3rYbwaiN60DySQEr/gGLZ2vZ5kx/MkAYVPoWpFJMRT4Q+/MLQR/13mhG1Yus97L3nG+P4w
2OD/60T7FsMRmW1qIXeBowCiaDTglRbgBO7rQqr+SYv0Gxmq1HIjrV1TS4Nqld6UY/ArEF6/NGN+
9Oen9L6s+fPV6KDcw0SOcQPb/vma1heKQuyXUa9tMZIcvJB+c9Rs7D5ZS9kk0eJ83kYhGecG0KMo
6ePNiOIPfvo08FN2a7VqvUC2oR/RZqCXqQcVBcRvt3ZBdhsLu0uSFQgzdRH7kJ8b4ZxUPSeNDrrL
ohcDU5h7cPFWbsyp/uiLLVpnKr5JsqEsTCcoSK+svsRZ4ej9OWdnDEXINgTT2fT931Z6nkYCx+B0
9boFtkinjw40DNZAgQJdaocWmptvBmIbIAufNxk01zz4FYUKKdos+GHCKRuW5xAavd5asAHsZlwb
rFntoMOUz7+mfQnpe9rMYrcF2vBDcbovVZAAucyw3DXdtP6xDAKqKFnpJrprUy+MOeaBneN3/rLw
UOkH7xG9BAAmsajmiVcbC12tH7v8minvfdX34QH47WqcjbNOJp3w86Fe+40GAI046Lk+alit7bRb
FLGTLpkXgIuDkMYOSzFUr/U5BsMvbSSvaOjMSzM9C3Be0sxCGkXeP+8MMR+iG8ymXrupTeoXWdJ7
ocfPjediA9SGQ2jieCjCBiSWD8tQTbRbtF7xre0WW1dgz+ODk0CjckkLV7JVHfa2S5BlNUKzTqc1
TpSV817EPxCgwjcr8xepNZQ5ASLNvNLCOdSJEz/2VEGHWYw2QNygxYeqOXFG1k/4K8lI8fBsUlMS
E2xhan1NC7NCP0aB2Ri9fh0HAC4MdRvoTFHQMtKFSQFx1bsN9FX12RDeiwZBiKhY3u2Fu7Rl+dzI
GsBHEB7C0kCZ7786OEOvNJM/bm+oE6mawHlpWuoHdZWJLTT2AHWtHRG/+OAKF8qIBD0fWdN/PqVc
mCSJDcFRPcmC2UxNN/m34VUnsZVVuUb4ip/9igqYBHaxYeq8c+D7zALQnFkKK1Nk4vT5gS8seTlH
dBbUQgVarvONc+n5TWF7JtNzZi6bNgL47PRiG8v6p27YPao7b2HrdImsDBmo6avhMh3YyUM2Q9Cf
wGiwnVdhNuF6JL0KSlEV4eKnaYRm+POPeuFBt1QxeXjI+aQKd3aNJFGYuhep9ZrcR0w65R6gxUur
Jne9Ys7TMPxV22AdPj/m+6LlbKRT8dPRQuN6pl9zNtLdVqnxQTK6tLY54spcMPdjIA/xXdsH3/Hk
XLfqAoKGsaHK8KB7zlavs5ZM+dgjUEnc9QYm7SCQ7aqa3H9jOJxCrdvDRryyBDqrbE8zNJ90sgpx
X7Asny2/QsgFJlFA9bpzcokLFU5hEtvoSVT6eWYQ/fr8ylx8YtkiTWwTE3bF+X7cjWI/RWe1NrKb
Tuo3QnBUPSN7vQU7nUyyNXfsk4Vy7YH9uCN3kHewmBbTDQGR9edQiWoNEzi+yzVOzOduEPeaze7Q
w0Q2D3qSHeOMnEv2n3EfEGngS28WmSDFWoV9uOfDCUlrwhDUdqVCBx1H4hk+vzAXSlF8QKxa1OCE
7XxwbHdDY45BHTOiFPHCrIK8RsgIaE99w77xLQhZHbfCWVngFx17eCwEaSBipA9fATVhFvtlDFzC
zz+VuHS/JuMblBHawpAA/7xsBOh6upGpFclNPvDsdAi2SmZuk3rE8TeweK2l684jIBIrH+7lgoXj
ttApIjZwve4A/Wa6GRIg3L81EXySRvPvA6+uj362dxVj3JdOcByZaQ6lWzYE5JoAz1loHjPeC26k
3UgHjUpIHPDNWPCayFqWcKGKQjWw3JZW3k1GA30Z9lR4trWUL0lvEkGQ5Fts9vaTXk606XAZt1qw
7kBs3iQAZAj7GosD8PO6ZA3w+QW7cL0wo1q0TVWkn/a5EyJQnHCgT1uS+QVoeAyjZUM7kh5nE8zz
xjyFQXNvKdUvQkmvzDnnqtdpJCMjEoRVozl1PmDKwkij3F/Z5RqSp72J1EZsQsXz1pgN47mTW9q2
q6pd26Yd4knqm3TUzF0wGFcmlAtXgL0UMBpr6kZ8eDMUWTHKAnn3Og6H20qQOVTGqroMOxSUdqC9
9ERZHoc8O0RCr688rhcK6VwD+v+CTQzyhvPqkz56PvoUDi5t+IGka691B9db4fuH1C/1ZagQdOiP
4xYtKQmY5TVpyoVZhiYl2jxLszSBafTP4cJKKUPvYsIIbsZ0XrhbIE6InOpZGKX6olKvnjFbIYOf
efauYU2JCIPGLwac872kEwtIE5gJSetO3R+5TgxqV0jrrqdoswpl9Uh4WQJOv3SxBzvwHxrv1cA8
tbd7Dyxg77l3kfKSRSoxxelA7HCIaDMm6fau0eWh1kh3J48M1ogdwCa3DeWL49Vzuo/mjHVyfFDi
3n6qKTHVqlc86kHyXA9EG9l1Fb3I3l0ZhPfd1wnEacPITd6AKtverA+/ZLLolkhN/E2q98ZzLMSP
1sK93eHTZ6Q3zo2vTT9IaN5LbBOG1M41XVUfqOYoJ+GxjLQ784l042hL+QsucZjQiM2FcmeqbXU/
6tCVm864p7FRfpG/jByyMuJg69kxnppRi95a6vpoImdVE55sdhD3eWcqNx2eaRhCGXtuJ/Dch8iG
guv7Ay7M8G4cB+2pzjQ42IPhfvXqKFsbNvopCQvhNnOTJ1YyzbaK/PHY6+reLBptJ6X7nU1QfFNo
fXRwRgDdvCFhaA/RSSWIdkFsp0valhy+Bazb0gEuiMinEDqW5NDolXAWqwlxlUOTP0ah/VOHMPQT
j/l95iTfZBoqq0wX4c1gN+FN08vXYqiJgCHGEVNfmjdQpMl0Qw3d7sI8Ywcmk5E0z7gaZpGW9tYy
bPs53nIyuvKCVX2TPEslIgl7+tP7l+xgJF/BEynprHZ45M0eHmWeyx022N37lzSMlzvp6NCxw+4Q
Tb/kqmj//t3717wpOqWtvHXYO6soNswDpUfr8P67//mlS/12WXTU5ByzSFdDSIBCq+fhjdcN4Y0v
EHd3KLGWvhfn+6BXlXzmKjLfl3b1vbdydi8jcJLQ75rd++/GNE2WSUJOWtz6JAvlJJsgRdFzr7x9
/wqdv+EWeo7YOONkG7YOMvPMu//5pcyaechahYwIcrDMOu7XJO8ibh6ynjVuIb70sRFsJDk5ncSj
KjtPeLOYLdUO3/cT0qR8Fdg2SYMaYSICa542ZNqzEuT5vsZ8ZCgsk1XAtw+y0JSHPi+REmOcIkpZ
udPQ541uKIE8KMbC9E3v5JPRugvq2p+//xHXm7gZxmTRIOetWiUlEcSOuzuWCRXEQoUgh7C5q+OF
rUZ7vQ68+zJxzVmt9Mm2xRc810qLRGjViu5F3kb3FJjaZT+E42IcECYWVhvsDTVsiR1EnyPBFj9h
L0rWRV4Qb5Xp3pMFcHaeCfJQSJvG8tOPT4PQKGH47XiTKd74pMfETArNvU/VqnpKvyfTF0VNwiag
SQZDYa9Lti9ffM8dHi2ZzSpbK7+UQwUSnyR1auRoyayc2MqBLfGtVYfG7fvvWLp27DVmtlOHK62T
rJGiwahI9xztFQzU70ZC/oztSGuXBonF8y1mQnrkO/epP6e9Vq1xKS5SzgVgIt0GPQZTHpjkxUWZ
oT2qSPRnSnvX5EW9/F9cndlym0y3hq+IKubhVIDQLMtO4iQnVAaHGZoGmuHq9yN/B3/VPqEkeZIF
dK/1rncINv5tvMaDrwqdRaQvvodYhz+sCkIVF2MWV201t/Mihv1gng05Y3sGUv8YlZp+Zov9XU3z
2dja9u7OpnXrBq6TzkQepKHPuw4zqdWuyP/mLvlfT7dlMAi930O2bGI1QO4s27F525rpsfqL+6Mp
/TYelFiO2qIN353lm4OR/TersKFRawDHbamQ0/b+jyk/9ebq/mT+u+wh+I2HQcuq747LoP35umtR
5cIh2lCSs6xafjd8dW1tRRVirocpx1VEbuW3di1+spDUP1sr5durt9Ls5ItvVO63vNxbWdF8W6Z5
elh+cc3Xb8LuMcGQQXf3m+VrNsn0Kyzz6laO2p/PZzXaj2s71C2itc6M5lbjbIC9Pthkdl7mpm/B
87COJD90xEU/nV7zSJTYHFvthIcV4NJBIH3+GqSuHRWFsJi3devX2naquPb038u8NCGZ5MPbtOTG
NbCLVzmo4W18HgycQ7Be8fGyz0ho7JQD7Nzi6j23JjOq59NyGsu3ohWRO+s/g0aqpPcX74C29Pti
Id6IZpd70UQVo5G4aGRV8Xv44ETPByipE5uPb7+kmCy++GSN14NzYyyHmTYi1AQeO2MKCF0xC557
cTRfxM5Y5KR5EAeb+f16/3ykcgqZjlQHB3LTfl0s5nnQ6l6WRuR3Yp+DPsv2jXICoLHMPOvKMs4C
nhsOwN4WuZprnlyDvRcvlA2OFLbQFvhaJfKbt3odwT2VONui0WM8PIIE/V04VQ6pTYM5PMxCryJr
sWEEm744E3HKVept+f1zs+tsvkqKMo1+qm+3z4PD3MCoyDbUB5ld7KCP/cwwj3aa/tow2XHzsYnL
/qPT1B83NdhzwNn4B86Bwlsfm9n90xY66rwlLuwxO0N7ziKnhWLWds0J45qDpI3YOTi2aipILEv8
LarqtcKUkdnuus+24kNbSa4QC0KG2Y7bweZdUPcpYk46zz9s5sbwNS0vQz68j6SGpSb+guqCMyEs
aj1cRvuHKtxXHZ5sBPz1oJyP2gVKildhNbAqB+UKNaTW2Bd/Gt/NdXzZ5udUWaBEz567LpOl1IZJ
AoPcq959Mz3Ym/PHNPPEHopkMU8p3n9Dpf1rVXFbTf/vNmJ8jPddqGUpRatHqrOsDfK9cd9mFFrs
zKxTsTdtMtRWsiLyoDwZ3fZtWt2X3lVbZNTiWEkUhmsNP5EAEVqmWsxYfNtYlS4437ZbMhRavCoz
qTI3cmpGjt76Qcf5EBbz1dWTdtgIGwSyWS0+NkpWh39LoAI7EqpBwPx8cQWO1r0K3dJ5LW19C6cB
faahUqoCB7w2bfRoKPw/voGvR0Fuwm6rx0cbpK/uuvVkcq9GMpRUJprePEFGsnZA4/rOv8Nh9eNt
m8ewDZojrrqnxnIVs0ntXizLr2Jz905HoIQuV/4hy/jZCv0GVKJC309a3Yy8jd4zQMydE5fO8M88
jorriz1Jhb221YRB4BQOPflK2kUZwQjBZ0JYL7okpmpw8M5ThADW5ndz8m/rAPFHOVyqVVOL2KzK
Ie7z/jZ7WrvXiQrYM6pS+AQqrJEISHc0+ggI6cV+UFjbIaw8Qb7+0EYF69i3/mnETIe+01m7aoPU
r7aHjhVnOKGg2qVYp9oY7YdVO2aHKkULCvAP5zPvib0rtCleiZER7nb18mcUap4X4WZlST93F9Mo
vo7b0xm/dU4ggf8Ieu4ylLnkoH/4ZfnPGp5+CRuZPBOVBdI2ua8azrGthm+usn72hoBgAMvQebXv
hJQX+yxQrHXzEi2oRHYFZr6+L3AlIdc+FOV4Dvx9Vw0i0uepvqoUc1bT/QWLAyJz71R76WJ80E+K
bdcg0bScfWJ/x4uFLVNU6gtOo5qWePN8l0JZUcHkc2cQSzN17EtCecfGLGSSEuNkZTrU/n7607IB
lmItHuMq76qs0ScWOUlrvVjIWicN5/PRUOiRzAJyRQe2nkViD7tl4iwWqzsXHm0uOKODZda59m0N
Kkh+DnC82PW6J+OgwBW508GM/ZIg6IakJ3/KJCyDISO/0QGC/3xxKq3+jH7wYi2znzC76c+GRgzX
LPQ+0oOqP8MexcyrmbHRwOzn6j3/YG+v4oxMlNXTWBzuUp+sPwkw3j3deJ7/Rd4s7d7yyj+MBopz
mS3F2aV337XFMEVKKpPlKtMjtCnD2ekJCe2bJ+1DLlusCv/WVdXBzKQWw+f/rTLRxl5WEcKkpu48
PT+EqmS4ELT20zxcm865QypAtzpJzrC9Wcz52PgZWA57JinapX7yJTavFkLvyA+mwyqgjcxziq7S
M4fz54G54N4bzOAgNSdehqY4ytGxoag1iLRIo0nDXvrtuXC0d6mlhBg+n32+RAt+KVqvjDfZnIuu
b88b5Pazv2w/fYdiyZoglgFEiXhy3R6uO34SRDTyKffD0EWG2Nozbw93EKQX3kgEb+mz8ed6fR4z
WZ+r5yNjzhPsesZD1U7fEXh3e56lp89Dt5EIjkL/G7HbDcsJmv3P18s6YKn8fDg78HpxMsXSes3O
a1Xl589HAeF/WoECLp1tMrmM+VAIlXiyJ8hMyf49F8Oy/++plgf1mUtqCm3LwVA8p8vzoURoRXn+
PKyaU5yX7r3usua/l/3R9olSLGWEvXvd7kfbGug1UgiA06SdZF/9NmhMY4YZ/smaVM06rm5WRQR7
7g3Xvkj8lqwzqumZiSf7muFx+dSjRfwmZ3wnmgKzLjq42JxtYk1qDda87l9rEKtrvYhqVwa62Pea
MLnJKwgbg4dmOP/YfIP8szGQcV1hjSDbY+n2+v7TN3Ky/NOqPTVCle/vbGYPWk+vWlf6n3nSSFIe
WVhXnfQ6c9wvfr7EFWFXMxrhUOKltMHe79sTfiFBRT/Cw62wu+HMTdye3M9XgwyvxJ1at/b0+er0
/C6nN4h7S4EqNKKyN+x9Dp+vWzluXVTK/LTuTr4F4eT57Z+Hz1//+UifLTssg8r/76v//Z3/jp8/
2mlEijWTJsP/Xvz8IfH5dv/364T03MicSY3733tbPt/85/f8906ctX53zM377y397xvzFFUo1lHv
nakKau7nG64054AGhG06EyNZlctI9iyP6uej/z39fPT52v/7Pqgc9X6a2q+fr38e5kwSOvu/n/Wy
gVSnJb9/vrQV9RbLpvuNAIZWGZesXYPtzFMPM53+d9hKGulu63EJ/XzImj6dMPF2Ir9GdIE05JD3
BLEEMwHZsusvStfsKxxKNxKbM+yrkWDUpTHSSCyeTzALs8ClXO0Qcty/pTTIrMwM4kEb9w8bETnt
LM4Jhk9Hq2m3yMsm62XEPRV9XbtcXZ9OXDDkbhrAGTkERmKLEaE3BCuzmj9qfdET7McZn5JZhyBD
m5j2Fvpvn9blngN10Ge/Nd4PKrY8kizku77BfHhoUEDpNmuPW5FVuIw36ZgPCCvQPpeijtI8fe9A
7Heau2l7ffOIZnxxDH3fLf3vdMnqU7r2U4xzD91/On6tSXXTJkmEl3KLpEEik8vNTfTAeWtHyEXt
1qNCNF+2FQ/aAA+QIUtTdBNmYhnjhUCwMfSR4ZNr5UeWm6pdRfS8NTMELohqlOoZMus1ktz7/nfx
Nqv+UdgpUhfLon7KXqxueTFL6P22EzeNhtvBWnwoZaTJU4qAzGOM1GCfyq2nq0B0j/qcfDY8yrF/
WOFnzZIKaaQp1VRsYJdwaSzxY5nuk96+YoE3JzLz/QgwMnjxVPdbtWUeV37/V2TTF23s13jSZxEW
LYGaZY7BLSl1khA5/0lLnOzIlASTNeRkeV0bnDMJN6GgNjJaooIn88NtU+OQq6859K3XzKCcIUoB
V3+BiHs9rqqDjWTpl4BsmrjCkSkspq6I9L5po6koDLbnWyn+dna2xAMt8N5wCAKsnI40wcIgxl5X
XhJkctg1lU6cERZxxoD/2iArYC2jummazBDHbR9wHKubZ4vuZEusYhRhgiueLg8L4lnRiHcNHeLZ
s6eFWcdEtYM507UuxMFRtn5cq+IA9PRN4y2cHaCPHSowxoCpv8ToYO1955XpYTDFL7pbRbCd2ZEV
aio8WXf6RMnXaozlxYRfQbt4hEww3oSQ3jNRbDBz6jp6dyCwJpagA3yh+EJDsyYFY6JdyVz2nKoH
PKaAyoTaAKrB2ZXuV2X6w45oxVXDqQpBUzk12nGDUB8WS2sfG7cVl7YQ7EQNHtgr6cxWCr97A0mE
FZX/8EqXHX6zisgqpbyM4EODDzPLfmbrCCeDnT773xdD1Cf/d4Vy+d6nCX7TZbg55m3KQBiGBdvv
Su9uugH7A90qS3+eL2G5ko6G7itI4L4Sr1fZP+caLdhguzkm1dT7EwNc2opwM4p3a4FcWrSTExHF
hTy8o0iVWUv2IW6mmlYPoB+FiDwUvsBY7Zp0YnpxzFrGOb8kAOfCwHvY2fowc9XUfry2hNfVvnmr
TcbClW5T2uNbFaYdC3OtEx7AdahJihE+Hfo6EP16+9cySiYk64fWiX/TvNinydhIRB4zN8HO4Zfb
bALfjaDhNuLngwWrbc3I/+RFul9ap48puVHAFwGxtTO+FrWFE2DfQud0JDNpcL8LPCc/EhC22Tpt
DPTlsh7QC25JORZVlJrz36Lo1gcrIEQYNU072S/4TFYlhhezqkK5Ne5Ro5tD42ecG3p3nBe7s6Eo
wPDv/Ya1Wrpv0LUcO2PCPHTTgsOq0nM/lXOUBWX+Ni7W35SoKHEbSuY4mnKIs07t8gVjzOCadxZB
CFiQGbLh1n7eRbPVz8d+Me5eJmniSL1jRuklrrVCy6RQvvbPwxyWuQ00h2XqafQCO9F6MvYCUV3/
O5isjaMV/Ev7nAKLIQQyVLJm6TfBUhOvzy9dC03FwXPHYxzoMQIEHOxb2taKEFOI82cayiUyfeYX
TZZKsiKxTOSuJ9yOatJMHJkhaAZZMYtnZoTW4nCdzXHreQd3bbW9LPrjiMZut7S/bKM0QmGJgjF5
bkbfBtW6+xoSFtBWGk65n++zTmbQXFmttbUEGApmkhCnX2u75UcvVfwuHHHTYIjZV8yYV2NfFCIW
E7Zj/oApk+6N9bmwqg53jmLvFtnwZ27UH1NfQvSp7Bp6QR+7tAZ14vrRmdZxda1krVYXLNRHwauJ
CyznRFHBvhikl5b0MrsJ6ubOnCzYNXL7XpiZvS+L9n0byyvWfiQ3z02ZMMvRuNwQejSkSWSgXnuY
V3L9MqSssnU+OjHj5h+AjYS45gHcHZMA3WUzmeYEEqegBDOdpEWCyyyFO5O0icRiebz3fHxrfqdM
nfdi0jPEnG5JMCfJGUP5Fcgb8VGADNm6B5sfwKz1aiB1HGE8Md/mrBuoGAI/nptnj+XX6ynAq8bT
puUlH87jGoSdOfr3igowqzWJ+FL8KaqAi85W1XWphu9VXxbJCviy70gscUDNYurkLMKtzovlKnwc
roxrbtOFdKQ2zt1cnT2G6XHNoh1lOCTvZ6lOKl/MeAWpDx3Yz/chYHOx1KuxZfDnCGRki6V6UKIw
4vUHko7mVTFAisqqtUOvbduwA/LadzYENn/cXxY44keVVX9ng4x7yyCFknuCAU9t/a7rwEzsWbLG
gnUdDLmRsuzNWNUM8ggusx6dSRJpSgyhGkV61JptgxW1/NacwDr3YxlcliDI9jWcSthYJsO2JSAS
CN7fDShAvxCbExpTWr70Nj1supp3I+iwd9emrnx56AVGYRXjVSLLS5Wz2uobhhuLeUC5JV+s9FVJ
q3kTdRbVZWa+wFFo3+DGV3u/JdjdmH7IKRVfnLKcrkte/OB267+M/kRZ7+TtLkj/mapsvheT6s+6
0JZQfz6FGddEo2tWJ0t1yzFHGh/1XrZH5Gz804r67IuRxG6cyXrH+96sBP9CAgQl8ehV1265488j
kTeM9ARASU6K7h4nhjnyjHm7W3zMO6e0m2PdUkKu/KIkwE9t7fOfzqKOdemrB8542Y2Z6W1cRPOl
qKcDEBTGDH79b3RGFVoTtg12o/+rxnsJif/Sz78BJIZrVSLTIjzkEuRtcCqbyQ6dyTJjrECPujFM
3F068g1tUueSYdYMAyZpIPUw26LsXNGds0bODEloXtosLQ6WcFnaKVMcLtyTbv4psHl2VkXgdZ0Z
sV2kNLjp+JNAtZtrNt3NMYAL02bEzmXYjnPZ7pcCsVK1bntN5O6LKp3EXi33yND2gNfaq2Pj0LCW
Ekmzaai96FZzl2FlVqSOh9OmlSdkzgQXYv9IEG6/Y7KKAQDgJazK4NAI87c36tYxKK3rYgEjWIsV
u/MkE32d1Klm3rSzhpwm3rcvzZJ9IK0DEPW8Oa7KDXfydk5qvXOPY160+6weJyj++BF5mc2Gm66E
q46LfbDwsFRkujBHKe+KVdcoDOdRYOOx01MM+hpR2nuEtXakMQKDaLLGbmET8TUP02GTdXqEynPc
8tqMar+GVsVKQbbn3gKqihxsPY6ycghzS9dveW/gHIFiYdeYUJnzpQn2LRZS4TIU4s0gW2twgZQ7
2C2JcBuisFNkvBl8xzt5Rvj+9cMaeQzeDJ2I8NFfoH64CuBD5a8+Fvc6tOrBCT4MQjuPCr97Z7Cc
3bgWFH3k3EUmXXaIIzvVgs82qje2Fpv2dDUqbd03U09QPO3yeaOdhe6aMiRwip8mEOsR5f7PbE7V
VTqxkZf5C4YDxr6eMHtn0N5QXHggKoLujo5WHnTI2tbSt5d5PUGcpvErySzzckcmVlEkkDBhnLv4
2mGsG/aDt+7nNqiiuXopy94jtscNIZ8sX3H3SUupveM0ea49+SjXPt1r1vJnpVa8tB2NJ+DaxS/T
LSbAtks4MelB2u9p56SxVqTaT3f+m3qt+26Uf8TapHHgLOvF9pV/lO3GHC5L2dSr/Jq3KGAMu/3a
EMBL9nBlvKr5iyDdk+Js0q556Ve3ZmQlAcpPKggnuC5NwEN14V5VfXPwoXsQ6QxFFME6le0wPp7J
Wv/WWno3rVhBsB3Iqy7mRwURwKdaAC8oJ8UtsNlQEz0Pg52Ne+lt3o6yMbgF+oOx16VZdZIfOwIF
tu2LyMfywohifZX2FmqbRq8xlYyfHPt7P2z+4/MAbHcoK/NDdBbDO732IKHitUjtjhgoW79sablc
2Q/Uq630U27mP2dgYlBrxYQmh5XmacFw3aa0oS/QZAQbiI/Vah+dVRmh5k0z0PDEjH2rrbCr4T77
grBPKgYBKpfKF3OLJmdPjGMQ2621xp6rt/spb8hez4d4rPzt3AIUx4WpW2SBgHnqmmKc4zBu7p08
MdZ0flTwRmaGlH25+Be0o8spyCBvF2L+KPq5Z2a02XEv2uXk0LDi3YgFQ94jq20yI5pyM9sbBGXN
xrmqM/HWOgWfUohtx3pZa/QfVpvvpSPSnVk41O9pHoSjlmaXwm9fsPYrDjkDBhBQMuQt8Z3hO6uI
3Rb7pSybyEV0fre6dcTczi33JEBPcTuVMsxXhkGG8xsuqnZ0cuEnmIWe4BvI8+dBk3hNkwUcxETJ
NY9m7WIX4s0XxR1/KtUwoSLQ1Wkt/B9tmn2QwOy/YEsAVbIVxFOBJ6/EJlEytiLeqqaJ1tnCrVqa
TI4JRzg2I4acsumzxNum/uCImVRjF+RuXQlT1/LnjB+TS1yKRow0k3GmOuwL//s2bNd6wvFvs2Z5
XrxCMBRpvyOMxW0GM5M414zfq61T/xLZeBrpiZPS8PuodJuHuU3y1qhiuadpd15Xw4zWxnL2LasQ
9sCVHim33MEeyt/XQTNYJOshtjQIfESZUQqVs4eFhqzvTvYrMP/1nrLeg26G1+fWPzoNfehiL+UP
cHWB92XYz7Z7pLF2Wb0R/M05wRCjZcl93sxfGqOU146SwmmKZHJHlyi2NDgigQEdSKpRFQc09l/a
PBdRihdDOHsztcfou/uiGqdjWfVQVwIMXaez3ngf/mRC3uxTJzKd9YvtNvZxGvGw1AfICiYk5KZt
OaPjSN/hwxOYILxBtRkd7IrcjHHt9te1YeF2DMfpHkXHHrf2SaeNIfMJiO+IQcasE/u0rEnC7D0o
63RF1UgkxggJD1wLP1Pwin5nyamNqsL41afxYJhU+hpjv1EESS1MAoiD7iDstYNokE+hgGea1Ol2
UK0Q0SIgveOyOvsZ00+RuHZn/5v1I/qRXQXS76SF9aIZxMWkvXbo9DquaoArcwH/cdPpKhvtx9Is
fzITLKSZsilsNzKPxWYbx05b7/g1BlehVfJCSLAfwaZqGGgyRO0NY99aZhGz3z9v3TasFhJ9reV7
2ZmUKd6pHxvWe7uPpNv3bPUeaXpBKQ4W5RQWS3E3t8thtFDIu6kJ5RJIhloCfp2Yw7Fjmtt0pb+r
yvx7P2kgtWD8NKnweQT+TLCAbrXc1pPQq6RKcRvLnL1hDHDHtaGNvBbwy3SC8aAFBeFsXWslqUxJ
V2CPOnXO+Bc8XE98qx92CKXneGbIVmNZypjMTdbMAtbSkNZQBcWZmVs7UhbOjVMRdGVN6WsPuLQu
zGsn1AtnTY05bd742lc5LgNVBh1i0uw3UqEx4KtP0GAV8Uek2PS5cA7Ts6/XANbUWGCqjrw31ApU
Cw5QOJrbEhi9p3JsvPdcC3zgRdEmvU7Aey9IH22eoXKshmdO1oKuQdKb6L11Vy3uYsjrd0xVZ2pZ
SOIS7RwuxhsxXflgXWxYOXh4Ni8kbHaXti1BfjCXuXkeNac7LhcW4W23pFVwrwtwkAJsrSh7Z7cM
I3G5sBrc1oIsg+W+5ZtlZKPlZ/iZxdkog2TTG+gUy87vOy/Sml7eJm/7YjApeyJS3skw6yayyb+l
p+aDm8VK++9qKZCngcngNp5Y4U64xz5jOeZfE8ZuYVl2WjhYwHvk/aVBHps95VvWGb/zeiR3xm7/
DjTtySLaFGf+j7Ya8gsUO3/vOeXf+elb3mGzcyiR3Dv+3EVPl5a9jU2KabZ3IiKfuC1A9moyJxty
xL8TV3Wg6e7RaHMnXALmL01XD2E2Cu08OCWFLNLCcMtam3W2+WDOS5PVUL6kW8m+rQCLfK0EWBDL
1Rp/gmGEJYXIuzcf11F6J/w5jdBwSs6O3zMVzZs+RsB/Cjbrl/RKfV/oeXVahDtC5Ddis1AT9s8l
ftiSpYQ68tGm/wyCsx667aywIXwZt6IsEzfjzvSw2gJzDGioIagGyEYy8mMhSQbHqp5/jLjmnTNc
VUTrhZnsxaVGWRCWbseEcKMf9gdoWLNj8RlTDxQ1YNBa2X9SA4jGxost2Wbn0Hmz2rnOUu+IIbRO
jq/9rhES62ha90CO7Adq9c+Lxb9nL76LfqQfoya1ZZQxcrwTZHSwPChdILRZZPcp9qkMW6rcPWWN
3+3m1eiOpBjVSQnst1f2D33V/HO/jAEC1rk4evYN/yZYR6w4mvbIDAdPCTPgCjAHbuRaksaVzieE
fV0iNt0NO8ZPi+0y0Ld6AYtEsO7bmE5+HurZ+SvA1sD+in4PeFEcmRe9pL4gR1Jav6kp9T+1tB9O
que3fO39vZEXV48IZfZXZcRAQmrfPq2cUZxxgoe0ptd0D+AtxXsZdLdtJocDh79rKZ7jsTH7MkJn
pWCqy5PZNse+Inw+0zN5bBfnYbXekpg9i9ZW9Yz3QraMHHfaGp7Hn5FybZL+e1pLivPZqpKlIpev
CbSFOsD6WnrtoZmGX2Y3VF8EkBDeUCMMD2X1twYnSIqq9bjoDVSCtv7WUiORKmUdFc58O4TgMRFf
tGkiH1iRZjtUFYDp6iOw71Nii0czP0mdXRTTIXrD3kFgPlS0AhsqDCMrTz2GBhcoc/snkT1ul8x/
DHmnQm0R+n5dg58exLVQx+1qZy9oD5Bu4SPbjYfe7KzzsmbOLqAXG0vgtwpbBICGGQd6i56GtKhr
sBnsg55ImoxZzFppJebayru6GJwPXUCrg76cc5y+3uq0djH0nszY7rnLB2GC0ORtem305aAvdnCq
qaWPCg9UtOMDfCezvuWq1g5Ltud90Jdr5evaeS18mzW/BUgG8xL9hJkZddIwp2QEtZA9ImxaZe1a
djixObpdRpaxiePYjvMeFyoj8jGuQw6igDTd7zX3yktjPMMxhvzYwqC6N0K7NatUx8mthluQZVgf
iLy+ztyXubUYJxJpIZssKUYIcOHy6paP9hQOtVNcqlRwetRoJrKtWa1avQw/F35f0U16miBNajTN
I3sHqQWUinovXrqsvFsmoO9mq6gmTebMyfS4hEYWciH0g6imK6h8H8peum+py3Ail+YbIVgt9tGQ
j1TFZEgVxu+2FO1L4Q2xwrL3hw/QEiIF4i2h74hbvAq/6eowqo9RjPaXHreyFx+/+XaAP0U/bIaV
ldXfnDr/6FxXfXQd+J6zBrtNwod1NFphMpMvSnOt42Au1dU37WQLFvGDbZAwBKwY4srt8tNkSdDx
afVueQWnJM06DPzUFGVGXx81RulpYX7BWPE1bzYuIp3ufO0sESKQXqEsNtZtlOwfaTk6dyVwf8sx
IuiA8u7987DqTY1aVi4v9jKb4AO6/XWDNb7L52/o5IJnj4utxlxjgW4th2ER/xrSe0K/9HqXph9C
kb0uL3NgZDep6w3jhtc2pfMFuvHODjgnRtc2BgNYWIem3uaxlk1eRGvtHPtBFogA0LZtgrpfwqUt
KWrhwXV4KIw0deasoePNqp+GY9xRJ2sJss18b0pIbiz3Pz1jc6jIu/FYdHMWjYWs4s2sXBRU+XCw
0Tq9Vc32T3B9F75qv9jBZB16+mgsPf3Lpiv9Pi8sP6VXwVndZvSPRdVdG/kkttj+xGh1S8+NFExZ
tuKCoLG6mcYlkwy3OzzfIJAE2Nhl3X12O3mqFFcdiqEB8/pUvyq7HW7mUB/1vnuzyCFJiJUMjr6U
FDRYnpseFZcRZNbXZQ1eAfvHkyLp2UYisFu7LH2DI/zNnn3cw6u+Ovcu8TjmwA3fWQGRqxbBvito
3jUocRlXJgLdJTebCzNaeiyhDk1grPupHM1Ht3yKgp2on2pyPtxsuE26fjVYM6Jh6swYC2wZazXQ
rZsVMO/gNs0MsJx668AFp/GVgCb9EeSnwU0QW9V/KuCp0F304WVQL91nJDziAhrPyvgOMREBtyFH
tGDb/E6/qOZrKmz/h1WOHdMfNkUD+Ifq0GO6lGUhmOX0qyUgKGaWaZ8aY/hJR6CfTcmeEBRWjMXr
zZvX7jzCJ+essDhVtcpfZsIvO59aj2RMEJLnwWdAheXG9CjZv1+QQTwMC1s5PEJOdjnAIiqN4qzW
wAvHHr3R4OCnnGYzVy2HbKTf1rZ5PtTTlChVEU8ROOVrCjHO1fvYY10MG0ttZxcA47C62Qwk05xm
DVmgCCySoAtg16wZ0gtnvUXBSLICWtf2Z51SiGDWUTyadjKTgenoN2bb0PQeIHuuXd3NBsJdM56E
74lvzfTsnnEXkOqgIRu62pn+NWWg+a+zerZAz3khCtTbqUHnt6a+dWMq9KhmiiF/TNd4xSUq6qbm
1m2qoH6iRe8qoV91sP5dVk1vIwRlPte2eM974J3eRy82r3JvG6tFR2uEDkWoapS4iqqWUQMrkzlU
wCJcOumLbNxffuZ2Se6qN1PL7pJI1G9T1S5J6g40bSl/Rtr1w1l9/8ycvmMSPJfgJHV6aGuMf5S9
qseMumRGd/DdlQCfVVU8jP9j70y25DbWJP1E0MHgGHwbgZiHzIycyNzgkEkR8+iYn74+pNh9Rapa
PNXr2uQVL0VFMAJwuP9m9hlpQ4QSk36U1CHlERxI/20dZTrfOnIKTrBJS2ZTHz8Sim2vIhT6BRqT
H/oaetCnTNTNycm44I200D+1Td9hUou8kzVg7+vA9u8yrc8vVZzg3bbt7jni4mbYm75gpkp2jA85
Us2he6hUaKzkIKuvExLRFBv6OUpAH1SepGvDmjsOcg7+ToVUb+XWu4dV6FkxwmE3YNdr2NYNnoph
vE2TU560NvhzZBx0iwPaQqoCo4L8mFcVeEyLKrLQbhhfOY3Kz9703XUpm/ctC2cnUBljDeGu29Xt
kjqIE+vZnodoHZu9dVRBbz3T0/Djl07F8w5aHDU2NHrt9RJbeFaMlEQNE2GBPHybOit+zqqbrGT5
0tPDfRtotDabJHmQQ6TdAT7YVVHwxFRnOitLRtjzwGqmRRC9GB9aRDdWxz4o1pLc51OUUegtbZdx
Sjo9pSWTNkJmpybDhMExxzoNLpGoUDb1pzlAwiJcUB3JZva7pmHmIHGzARbo5DbtOELbmLCLxV4+
2824U/ngkS/Jiqs9kYMsLJTcCav5pgcsuEXdxVFpq/JqljnU4Nrb1XTC76Q5WAd25NwSbDZWY47A
H0wayww73bXejvO2k5xl2VtPF4cN/7oqh579nWbspSHau37myFulofkyoT20ndfdeGPfp6aR/ow9
ZNOl0bAvsKGtmjYNzti+2w2qJgJr0Dh3KY5iL123fRec+pANb66673ydDAhDpbiQaKwrcppM8GRZ
95x0xT3Hyo7Ij33KNXvctGOZbsTrZOfpE9V4oPNN0lu6lkU7u2J/NBScsYe5na/2yKCsndzXztK7
Zyy2HHHdfKLhZTCuc1D6XeomFyIcNgok1FWnNS4fP7TeQOwhA8n8gv8PmWwPP7XfefF84rvKjrj1
jFtgH+OuSx8qFVj0bIysaQbHGse1aOh7bKVmvhrvmequHn0RL5FmhncQRV5HR1Z+RicM+bZouOsa
Ndzl3nwmARvII8ibRIDiJ0dSTGxRZ4KvyMSFvlV1oz6IBic9nXkqW2Du7So27zuRfUkk3ssxqaxX
fFIRJrvHtudEkjhGuC2tvrlEqrhzRa/dcWDABBT1zHjmpDkZoXZUFd880JRXZza6vehdEIpu/5mT
hXEgOAZ32snC/Tga+VaOZGaabC42Eh8og5NUOCNH1cjdmGFQ+yXZOdJmzUvEVHyN2P0lE2b0PHf3
ThvlG4L/w2ZW3Z991d6myvD8UZTDBVLFsS8tG3hc+BzKWj91tG+s7EmbfZ4T3m4wRf9XbPp/iaa/
I5pasCX+Fk1emKk/EU33X4YvcfwT0PSvP/IDaGrY4g+wgogHlviAlv7gmVLH94cpHJjPhidAnS/I
lh88U9P8AxihS7WXTrTWIW78f3mmhvcH5WukR02LweeS7v+f8EwpR/sp0yoA5HhQLeCAOiSZQXL+
Sgh0ZDYndmg+6lWi7bMJNVbLSuKKhXFJ41R7zYq5WDGzPGH0EM/ewtcwZTMd05zZSW/ML4ppto9r
cEAv1UkOzGI8tghibVprFPZ1Jchmo9n1UgWEPox8w5z4MHTsEora5nHhacWZcNcTbqgtmLa9K1qN
UQpGYj3IBl9jGMHagLPFDNoNd7e2x9+lNuGg9pMxOm+eXAw9dDCtM7kM1bzB2sctXQIU0LvklwLu
vV7N9/PYFCvd4fxdRtQGpF73UFOAs5711tziu0qBgCfepe1C7jjnuS4iZmDqsS7HvXAClAattU/A
/TZjF+7nxCLkE7rIXIztF/e7IajQ4cJo1vrSCBI0TOUDF3xeJAZxp/rhXeG61KYKgTapuh31RN2O
nqKvrT29eoVocGHw2BNNxXa+gVKEKjLUaf4wsXU6eGoZ0CVScFKI7dtQMVOs3fZVecH3umJ35KQS
MJvlaMuYrtrEnbOuc8NPh1TtTU58GwTyAqp0vE36obvaIrxgqOkPnLxItTjiWJbj94+THIbiT1qs
36vSnG85WiE5JRU+FnGzbV1nRAcQ1aVv2M2YVSYOSaF/H/g7njCHvyetdK6Nm0XMhFFbQ71lYIFk
V49uiD4QFTsK4ur7nPzWb6gOzsJH+E84++NCXmAA3BwI5h6NFPz+3wgt+SxEogXKeSzqBFtZAKLX
6mwKcbJpE9h9cCCW0G543SjPkjfgTT6pV5rmMpEc7chUdz2sPl+j65RcRrkbIBk8uEyZfDX31j0W
ecrHnsjp4mOfvPDoVv1DnOo9Lthk2jD920JYx7TUGVf4UqAZUNiJy+bHcRrX4VC7O6+ZF3sVaBKL
Lfi5l4PBXbbR8YxdKWjbRZPGgSnrYgbM2btbpV9AsqlX1cY7ObsvfdbZt6gyNv08vJl5EfpsqULQ
YQ7pIKu8S4zppigmxT7B4NgNB/OJTpiauJNer5w2l49/W+T+G4ww6LZfP3FBDy2LEOhUigj/wXup
PAdVSa+KR7dOOz+aFn9ZNG1w/FoXC5CHDOzXIozCu+wMdRdPxqTdj1X/1uogWlKmvn490Y5Vdc27
3ZGocTM6miwjb85sakysMZfYiJNtwgB9hWEQL0CNcYh2COqyKgpCknGw1/TpsUVMrHsjKQ9dpLxj
PH5l5JyiLvevHDO8fZLF93WEB1WP3QgIav5CWIJsM8F4GpSME59SAa3S2pFGcRl2AWwI6/He9oKX
UIxMjOoiPjoVmOC0oKnBjWdjBWrx86CrMxUZxS7vZm0nvLPiZOVPIKvpgqVPoveqz5RPeffOII60
Xud7fba+FU53HhrT2LssbpOF1yPvgbEyuC5fpnA4i4D0cU7HXyu0li07fgKOAtsoqcBpgA5Yk14h
+jTl624gFhjjC4TmQmseiP8Dz6Frps8UWkxYOy3KSKIldxJTLoadd/shtpE+/OTa3XvJDAKNNziT
q85VGT/aol+wQog7imaWkIlpVEa31tMIpBu9udaGRG70LtSZBcCtFcViYW/OBQlEP8m0ax9BscN3
Yp8qx3h2CuLfgjowyAWjP41ApTMVD1u8b+kenbpeyQiGJ2eLkz7jgTDjDv9lVe9r6GA4WHHqTsNJ
o6bZb3tu6Rkt61RjS7QqszySXGGOFHYHQaIrkAT5ejzp29rVvCMbeywjRtURMxH2o+d1+6rvpuM0
hZe+p6COG/1b69Dz0Ji9tupMLIGBl74z5VH7PGvMIyGnrG31C9cVcTIKkziNAIFtCGHq1aljMaFe
BqzOcgiakEGCJRqK6yC9G6cHK8rJonZMNEi378bYnmlzsJEbpVsxf+WHW9AjUXc1mX7qysMirfZF
jiVU2hzMs2Dy58F7Qy8MtzoGtK1ROXtugnTfFbkvJ1sB4SuILUFvAD5iSVh2IXYusgGDGVo7RCxa
HGaXx1Manj/srmRK71tHvXcNJ41/XwaMj8Km/yy8tq57dJyAfbeWZmpIlgs1428Lrwm4JgiZot7Q
bm0KKbB+m0UtV9JNGIDa82GWosHIQIKFPJffuJ1kl76ONBf5oGzURk/ldBrj2V7NBbdXXvQvuMYr
5rPGiHdv/DaHuv0Y50csSlXXjWdlB7D66qNHW8BOayrM9+D5jhr2JqrF22vtVZ9GibG4nsfugEaT
7rRwYgzdTuZZhlm8cdxddKe37rILh0TH7Xgu445ZGHSNDdUl2ganx5+MlohxhSADI9NoVyXG8tNM
5wtqYYElDmNaNJIab7JxJaKA/z4tNJi9TZ8RqTSDr8xLIW7oIj81SvhdOWZ7St2PzDLNS92z9g9a
D/rJsqczRgjKE1sN7yM31tmqDJwYOhkegtFMB52MUb/m5j7MiRy3LiNVq9DsUz3pL4wj3vBDfnW0
UO7MPlxLVANO2c2q6jGxdTYHQcWxNGqdeVvI2tu40IfWkiadY6PmdVIB+iVwr50caXKO7a1+Gy+d
KLHRistQWPh5JmLLuZzYlxEeO9GhKVftiEIPACdhAViKIfhGzXjYf3iK29GBwVISUivDIT17+C9L
CD67errFmoy2wiXlqFuaupnQc3C/UZQI712U+dng9FLWVX7uZje8//ixZ0L9/d+vWme5KH++aC02
z67uOY651FwseJm/XbRDbRDMn5vgpoJR+rIP5SlYgg9za6q9LsyXqqE9S5vHW2+/J7OcLlRPGZoJ
GTie6y86Q0etyNKNpmfsgs2RahSzNLdRao7nHNzoSptv2qSS49g6GjEb70GjK/azV3AIBawT3arc
Ldax1OOdwIUe1yrfAFAFh2I3ci29pvdFkY+XumQts9xm3s74rs9mSAVU7gwBJrL5qxNj7GntdCYb
OG8ouLn0I5qn651HxmYLJNhdaa3QbzYiGJtovjSn0V8ks7zZRSAarJkjsQgJxQ+bljvnPsnH3Kc4
3d25MLnquNO2//7Bi1+QfawWwOE42+B508kw2r+sFsWMPGDAqL5lztxuyCWN17pi9fwkujm4L0Y5
7+Dg4+9GGhugskotgiMXd+fKNsR6EkhN+DBRnLUNuf4JayfD9i6tXvRAt089A451I3pJxwIRJ+QR
DCnGQgNAW4gjIovsDA5BGdJAxJKxRvxz93joOBPYPaHVyUqfDN0GUuZ9hstfHuee0jzQG8XZIcfm
8Th/bMNA+TMGUWR//aAJFfyGakib9j+vTuEKl/pz05Um3PZfrk5qJRoqxewbe0SemNjY7mLjQc16
R9NZrxNvDz45ZpKunR7ZWe/mkeMK0J66N8iW9Cx1moTvlaoOnZKpznrCxuk7gmlL5Vb1pkil4dP4
d3JCOV90WWAjDXKktqJwDpjl+2PaotvWyWvZMf8u1TnK+7PuVhSEVpQsD6ZXYCnqtq2TI6Ar9+sU
5faeVXF+cqlLbkZLHipLP9HHTbKizwmUejh/9GVWyY4RX0M++jjTpmsmWOTSuNdPWqy2mo65u5Sl
wBFTEIfS6WBTwdBhlcXIgv0wCePokwbydc+ouSf6dY47sZ0YoV3wFYZ+N0XiSTfw4Fnp7JxyVQG4
aCYWkmMYxj38tJzzFSa/FTyTYUdlldD0dl0rQ1vLCg8NltVPMCjYyXPW2YxDYa8aL4JlUqpwP+SO
4WNCNk7lwTSwE4fQuPcam6Z7Q1AXq8mm8TUka9BGMD2IkPuqdM5ll3W3eNa3TG3dVd3WznUuA0zr
GBjO0o4/dZZi2VCYWcv0qzmO7RcvRWRqydbVduDtc/aEuG7ce6az33qGfiPtc+0UZD5+XHtldOSw
P55AuOvvGbrVEIHqa1xpFMEa3l1Ta83Wi7JyI8gRFJm6CpvgiK45x5J66tJdWl5DEthESs3E1Y5Y
mQ86BI0XK4XW6kzx9BDXCNpOBBNu0l9zYHHPw7g4JehKwh45cerUjDXQexTOvlDbViOJnHjufVs9
52ae3NU1pxxwdVucRuO6UKw8Yb5bZs4nNcIlqfvuNIh4QVYOf7oGqh6+ZYwZcaOvJpPRpRUfI8rv
zrUXlttKZRj4ll96IZTfPHm3yrw8AAt6L7ilOPaaiv23BOCX8rGLzDyzW2J6O7SPljXl22gacHi2
cCrxJukXPlzvN4Q0FrNf72JgoRxHDc+2PwY2v5xIvcLAX5D29c122BzgdE78yu7cIxX1jKBt7zY7
HwGkQty5qQbPCyYF/mZiIMNY7ybyOKgjDjsKTnejZTcImqLbxMG9lhcPFEUVTzZSlNnOD7pJfiGm
8YhhQ2TC11ECidKxVhgyih2FXU9t4tl4S3luf6yzVtPiwc3UcIgC/Jth2A13Xhp8673+pmeWfEJ0
25Z8zdcewOrKxE+IawcjHM9MTP8QidZm74FnCsi2MZ2h07w0aCIfFvqR5gT7wKgiBERnZgEPcDoP
7rbRsLpos+ddg7oMsXbVBL2oxuaFw+LO7qyTNsUBRyeJFbEIu88upYMJLU9PjlH3mywEm0ZBOmUZ
FewNgjKzVkbP1lzX+xRvBQL9mDzlwaMjl39bn7XLGHgZCF000y6W5qoOWN10N3zojVy/BFKf/Vy3
zkngEJX2mvSOneKrcgwCPJOZnp2afX4fQeIKJz3ZyM59z4E+3EK6INf07YYnCG2w0st9Ia3hZCzb
mZCKBSY30vWrfqxXNlumW2vM65YZwo4sS7vCVK9tyNMdrJQD3WjM7OZjrd5mWb/Du4S3xKXOENCy
XOGtsteRnrQ7L0K2b1utuCpwWLY1aC9xD6mEbkN910wGa5zTccxg01GWpk3v4RNZ7fpkg9pZBUE3
Y+BOoMc6VHBYUb2a82HxTJNdCYrYy1eDQ/A/quuWpFSX7jM8xvRIJK8URaPl4U32M8zYqyI0gCpk
kjMsimSfOBOelXgBdb0PdmY8lk6b7qBvhMe4KhTMHAjUFMuu26HO3w1xxxM3IMWHgz9ouSNDg7Bj
WsYAo2VwAnmWXmMvPpZZlz1D8PrKwMa41Muv2lqeJBXeNW1Bx4xh5hPI4nQTQgYmvvWSY3C4U7pC
oI0sWMpEzcDq6AUM3NzjK5TpzVtcqmnJ8Vuk34Nm+OrUnvOQvJiWRpe3GuYt/srEKh9i7VvcRt66
BWNyijIoG6GLIRIcjecbeuk9iznLd0wRyRQm2O1TAGroUc6LpnLcHy3PSkyNjh8AB7cinr9gG2BM
zXn8hIpYrduxSA6hXTxXoP6gVxQ6tsyn3loibaUVf/b6fF83FyTD8jyHtrdtSwyYVuKdptxstm47
tbid4IfgrLrCQIwfhrA92FpPX4WAmmLa1fSSBlx2bI7A2s6f6nHi4qH/2s9tAvcTq/gZfkS6F8Xn
aszxxVOKsDcT+9wTwb13RwzQWj9m95VoHrsWs2wma21b2jLDDl8T+QoYT2J0Zk+mqelIzctrEZOb
9NhDrTtPQicrBp2rpcf7ahrRp9xw6/Uw9O59YlfMHJpvzCnMaxRWkkRyTEl2Gs1b6WbOTvQCfHls
bOOw9Z5QxWzrxm4FFOpsnAl4PCdBC6A+3GdJ2+zraUgYg9n5yakmtoGcn0hfiGCfa57aGk3YEJ81
SI9VJC/tcqO3cOUyQn+As5vgfgTAthJ9kR0gQ7V+R3LiKNIcedqOSYEZqGGFik1WHQA9bT08hmWW
XUxvGndWPx3h3dWrj23zZH9ps6o5cHh/nIMJ4viE9lvAKLvGkBzlRL44ec9AkW71zNPPJjmTWcN2
i5oJrbRE0XQmotdDPV/JkpKbrWoLTVuwmdUNWEqG9dkt4F4p9RmXirnXc+oLpMEmgdi/s05jd7ga
Sf02Myze6FYOtsQbbmgIkg9N3nOzNMdE74ZrVo2AgArre0YNGAheY3oVU3EXNiiYoqpZ00Ta3FLC
O1K+GFIVcD3U7AMG11dj1Kk92S33ryfl/ypLv1GWLObVyDH/766811i9l1xhxd/FpR9/6v+05TmL
tmTaqEucYjk5MqT9oS9J8w+qJhzKn4TlLUUj/NYPfUm4f3AOowfO4HdM111UIfVXX54w/wBy7iIx
LQ0hFCiI/5m+9NMeiEwUWr1NvFlQ+WEa/+izZJMcpZ0dOSzfZbN3g3a8E+2NdajZ2yxMW6/so6td
AF4yZutQhBV7Q33axAyed0wPf9MWZfx8sPrr7dCVRBeWAaHe+ahn+9uxP+VDqcyKvnULdrw/VVG1
Tcz3fnKrO734IiuCFTYFt6x/1d0gh9/x6n8m9v54+YXiLqW0PO9XBLhMnFlJ0xWnZgw+k5ToHu0x
wNWjitOA2IXq3+Y+Ui8TLmw2f7t0/pt5/QcQ+T8jj48X51JZxh02lGkm9j8fKhn9McpKDXFK88H+
UrJM7RyC4vnE3DVp8P1pSXia8buW7nyk3vObk2fHtEzyU0K7x45JdbOiDCda54OafzdF/Hks8Neb
W4qslp5G/B8fb/5vXwxCF4WqWkPGLVDNJlH1ZzuroeTUgbHNAaqtsNrwKIbErVHb6mtxDvg3zPy0
Nx8zwheHQlF2Be703z+0D2b9Lx8adwN9pLZjoGf8CjMfMbTnLryZU9QHYhfWAWTVttKZ8MnvOuXu
z0IngG0C+aF0ffBV1tvHrM7tIypAvEv3Crvinua7rZPVE1P71uWMi2QxuHhLdeMowYCJsWseLbIx
q8klSYxnzjgNzvjNiRqHXqDPDvHAvUyBTM9TTc4wLN+cVj5riSluWlrdc5OlF2kUvs6R/sHRk20W
mtWxk9NDFwbfFdriA3SFchUrzzpEifsZVuErAUX5u5K/5UTz86flMOCh6tqj58IVv1ZLJkYE0TYM
BMSpEkw5fe2+Yxutn/IxrlTGSX8eGeXHnOxWUJTA90X1+v/3jdBRTZ8Ndzo31C+s/TCxdIqiJnGy
vXY4dnqEmTmwbnM37iqzfZxm9qmge08iEIe2BYTnaePTv186P7chLFc0Bk7o9zbSPnL9rzz3uKWq
EZCqOJGs/a6Ze+EW83rspoOQ8l6ga/Ed/W55+3mq+eM1HXOpd9INHgm/3OIEvIXbmpkAOGHvSUHA
5VHYkUPvnjJrDZO3PpPMSa5ma5BImN0LWvEKa4710jT2b24dk8fLPy4Gy8Sj4FBIQ6PrL3UQXmAZ
/axh2SrT9lyCuT5bsr142bzWgYDd4A+9264W+8T3Y7rKh34798XFYPt5UHOBSorYeenYi6/UZNvH
wZuyjXSym6WDxS8nch51kwb4E8szFttpm3IotQ0aybndut8c5n8pSfrrkxU8xyhjXDoufr2yCW+b
QeCkghkFvlEcU8FdQw/gChoj1KVE53ApvWU/rBGwRBUHQdptAoivgOrqm4L4M1RkjThdQfycXWtt
DU3ql1WEm32wSOyb2jVT2Ab0SPpOjktCX/JU2hS6WyCtUP8caDJ2hVxI30nzm+X3Z5j6j78djZaC
jkjbdfVfbpc0k86YpxXXTWrX+1Gr8rWu83aB6cN77j8Rn/pdM+UvFT1/vabj4D4xXLYhYA5+fhyN
lddgvawt6HVypOE6nO4Z9twbVU19OUNw0BZetIsyazmG8QN6rHC+0Qub/27c+vOzhwe9EJgGIJ+w
Q3H/eacSJy6zuq60YxtQR4Yx81FkMtu5Trg0VsRETAbCRhVFAOBNNOtiKsWTUDXW3jOBDkgADWHY
4JCA9fKbh7b984q6vDfXYzfGpo9bWtCn8fOnVKWzoPTSlcda5mtHy9yNYXOiTvtlLhdKas47ks+8
t4vuQg3Eo+NXeUByiOdKOGTmxqxdfdF0qAy342DljDHYpNDaGrI+pYEtd03JZVwUtrtHnSMbXhOC
Cum5Gk3+YDLZYmVOwWmEWXMeaSnGH14bVy926v3UAhIZRfCgh96qCj0JzRQyeVOFIEc8fTdGmImZ
1jX7NCKHmqfos02JqQ0CBwJlbPqE1jYGfNm9CCv9Hs4fEKzTvy/DfIW/zOHY+ro8w7lxKSywFqPT
z59h4UFnRYoTTICZ7SjbedZnzptl7Ghbp8jvrJEIVFZ3UJoIrCGFLeh+B3oKOzQg8UGTDsck4TlS
62OxiT0bzEBZc/6jBuSQkD7P0BWPcTskW7Zdb3A/D3MCYyTCq0c10Ggdp8SxjtJ1HsZlspzhTF6h
W/dUBbTrNDXdY+GBkxmc4VqHSO+cRk2+bFcdIxFOEPwC5O9ZpNnKGJsK8AVz9rWQcXX8+PWYZJav
JE5xvYE/u64o4WVa16ytuYpIdfS0YsCexaCDdd2LG3kcxn3QDdO1YO4RZF1+MoewWLem0+IzcLmE
YLO09Qh+aPL2rBvxg9Na2o54kFzFxStE6h7cQ3FDpMGKBBNm2RbhEH6b4hEEVqQeI7OuVn2kmySy
AQZUjhPcpbYLcgtxvGUNvaNRsvR7auA2DrbmA/t/yOSRYgzOQArClbtJrWxauZOSZ5CTFbLAEPPt
meNRFB3kyzmD+EKc0ddzrUD+JgNZm59cHTU2DruMlPv4Baem9phlb0mRfLLAS0G02hgoqr7L/ALW
wFCu50F/LfswPHSG/aVru2xTqYREmUanaGkEJd76rPBHFwEJxq113JYFZ3NRxeJg91fctw4cpWQ3
j2V/Khq1zlrpPg50bKPaBtvaa1vsO4FzhFfwnCyw/jGx9qatRwc9d/4sRhJxZMtrKNoKcBIJ/i3e
7MR3oza873sDLk8HqCRT0VtaTHfCI7UWxP3NNfnOB4uNfNvdnLRPz5RUOiuw9cWmTjKXbXz0JNLa
fYiMoFl7IRuPPG92w+iQb/HqzI+L7LtyVHjT+uB7oJvBZrDBnPURiubYtmxmCWxcivAlrWSDUDD5
MWCwK+V9yzzL8z4NVQP6qLjURNdPQSSqHRvVbp2SktgYGdjZEGPrU9d3G9lUu04L1panppuXYzzG
gnfVbHp+8phBLpoQIZ68OBgyRah0iTB7FUNQbLN6Zs97rjU4mQ0QMo02wRUieookj1KcoRb4ddhV
f13hTaFv2jzgSpX8k1EH32XcqFM5l98YHzKLlnN5T/3SlZXM9KuIckD86enaVjrAow5xR6mvFKEP
z4H1OSmGm0xj8zwP7CwsTtIY2UVyokH3onXZdqin+lFBCA7FEGCvaP2EYD/LB7Y76fwZF167IXPc
bJUWGWuZ9iVjpvmkMndYiSSJtuSXw4cpqb8Ia1R7IIvVXoXZF5ouViwY8sr8p77nL4gDKGncQ2AG
X4QMphOJpu+a6IcL5XZwZUrLW+t8qyuxtGuENlcYfiVlxNOLCB4bE85d2HXut/Zso2beSpMIX+Wx
8Rau1dypIgUtlZOe1Av6+urvSI7aJbPVF5W19Z1we0hVMygH3AJFNyn6Gi2mnnHzCfEzy2r3VZXN
Wwx2UpU2nPQyRxULQuFPHuwxUjAM/lySr4oXHGGzkZNhCZxrBgDgSq6daKadrvFtkTXDEqTTtlq4
pILLWnvBTJ7v7IHhYUOumIWgfM/ZUqxSSCq5YVT3uOrVoffgg5RxcDEjh7qJuXjUSatsHUhrvTa/
RTaY7aSe3JWhudmh7oUf1P1bE2GtwHUnC+WSh4ZKQKHBsOYjdaBfGPtJBZdEjurBAlATeOYWrQbK
rA2xkfoAtWkUEX+tNKEouPuwdcOnbmmSsrP8uRHJeNaMNHiphfgz1Mdp5c1TyjGad9IXnfWQVbDt
kPHlSyfT8moxDvcT7G9+Een2iod1sY+hyYwYx1dGUL+O7NBWhgix1S/+l7yXT6RrY+63fkfwUdxp
C+cUNqBfj8T6rQJKQ3ge9Z7dtdAViH/9GpcyfetDBrFGAhVEcKbO4SQrVWuHvjXuaxIPPqCqM6VR
3kWbLw0jxO3H4azgZLw1W2IMSdNEFaQmcDpwGMCKm3PGfvFxVma5ArRaHySr0wPVamAExo2RezZg
35kBJD4fXDP9Ns9jgkKJelrMnKclxbypU/kW5E55y2d470mbDDCOKDGGnmq99mLBJiVIsRqLk4V9
4Jyb6s+ZkJdfDFZ/KAJsQVAbsB7ZoEELrJucGWh0E9OmdNKRiwQqDYPqtWNzlsCXE3HrYuN1nVZs
qiJ7IkyRnS11nvpG28uSdixCsADbOoKETIvGe0y2pI8qaixUYJ8rU3uWjSEWLPkIyC7E5NVVHONT
nINR42oQDRZpHkgwmWsMoLgo70xYeavUVVtQWRJKzfSpz+JmP+ai25my/qzVbLPDCZ5NYOQOSaoU
dkStB/sUTg1ESw4XnhjUtykBYte6sX5KYcWuSBdnm1oU33NFvbqn2RaeJPehder8zkPTXgGKGAn7
eojwbUN2zZx5OYltNLC3TKyjU6agTuDPLo+ava3csThqEecXeDU2bsUtoVE0LrgVautZ+maIUocI
1cjpErapkABrcEPqW/ydJJcFSiGE/XNP+mfTJknD99ghYY3Q5RSmDtyvXoOAqx3tcaxOcW9mYBP7
4cg6rBcciSVNCZzHe4xF2LQzQzp3kG6BV5akqxIRtYD4DIJ8wIZk13yrTWt6i8NlA4ZLE/8sXeRi
I9Kku8Jzjv3ASOWmwQyS1BaDvrkqd2NhtVRiM/IymaXy8DeTLZJM46cTy2LYp94+KPNx0+flsKGa
ATlfEjhNrAXeSEbyMmUMHFZ1DZD74xVB0nWQqmJMDPZnoGE08qAsrpnkCX9eRJWIxNyKJ695Bm9h
EdNYt0RzDlFUeJuAJPNl5Am+sxz0tbHxAMll2pYno7GhqehPt/W+R2U/HJQn3iAhfquqhOOu0JH+
EoLkNJOnWhBzJMkjHzfZfZ+3MIeakevflNuqsRqc6PNZt/orxlMOKqL9bGry0I6orVzfuVH9KWzj
zZImd5fpIBeOyY4yeZ4d4r2sBmgSff6pK9NoT8SdZZqUlDKcGyCUcRt4tuNjlH9znNMyDBsjgGYu
+VBOKd/HAr9zb+ZfPbd7RSM8uLqDWofdqipz8BWFvZ0HdJZmVo8jt+xGuQUeuupNeVW6y5FGNxOd
Zlhx2wOKZLBtcJw2U5fTJWhcyOUFGB/VRaPWZQ9ZqeiMdus99QO9lvhPXjz+dzL+i71zW2ocW7P1
q3T0vTokzakpaUf3vrAt29jYGEMaMm8UJJnofD7r6fcnanXXsateYFfEYpFUJRjbmvoPY3yDlw3V
3zdrTHB4heOdY0H7Ty2CTYO+eGON8tYZ8b6bjHd82gbQL7jmT/2E/bfEabyWpdxnNWzZyISl6Lrr
CJ7YurZ+mKmVr5ukTr3YqGaApslq5MUoJBJYsjwrxIKAG8vROk99WKyHCrrjlCawl8qmXOWxxstS
gfOeCogjQf7Y69U6sqfOMwSSHYGjwilRsU8RTw/26TpKvNCu7quRDJsEUcCqATq9yVNgjawdC2y3
cOvRfQ5RcS5ieEXkWdom69p6bJ+6BYaSVmZ/t3HdyN/oEtVHY4D2k1ixg7bHmjmPe0NN1L19Se8R
IJy3INxHLSYLM+Em64Oh7Al7KTVCajJAaKu5bCRpiG29WO4XZJzm0fRhTxioZXFixYQprdT8UEH6
FcnXLtG/ZWHmbDFAqXXbaWth5Q+aXe86HwUO9pBgQ6e2oUZ0ti6Kr40jjVVXRT/peNlVYoqrpU9u
QC1v3Bgu1KI/5KwwSYTcuQMbkpENg1Zq9iP2+mhnNnIraqvawoC+gtPLPZHnFfjkcEuFvhrb5C4r
MKF0I6ecjZdfq35OFi0GGpwdx+ZLDX4eXiCyTPZpXhvAbCoWn0zIaZHBT0ADXhxlnDVYeJMnuooD
lu/Cs8u8XfNAd3kgJs4xtXe7MtrEjchX3LTcVdqRX+UnP5zQ+jmMFvcMlD3bZgIOOtrPkQ/WOalA
tvuxD1Q6FBtFph4xldVWtIRrIdGoCE3zH3HOsy8friVFMOcH/i+pue+9xlHZ14zpWfvAORohdGvv
Y6U2oreexECosz74X4Za/BD4H44COG+V4aSsIXRsKnM7uonnG5huZtDHwE24/TStyhAZfRf5ZU4B
FA6uZm0S4q41tSb0gvkuEpVN1mN+LorvKYEuqzYPmn1i/kj6ASjXIkNIZ1ijWuURydXcFw7pd63x
tTfxy2B3uA8oBJH+9PvcBqEprdLmpB3Dl3nXIhxyMHCs/cEN1qlsHk2T76n5ZO7yQO4sn9+i0bHz
9ZCkFpj83G8TWQLjwvEbOfZjjjB9owT0Zt1ID5b6atUGtCcJzHLq9z66+ZWIrWwNhFNbDTbPMW9d
h+cfe34fAH5exO+SYZUnM3lw6CY4Kr5H34oRqZskNSUlxm/UgKFmjsndpRPuCpVK21DnW1m81msJ
KwuoVZQHV6kAtZaJ6Fb+FJpeg/gyrrm7Zoa1S1L7RRgY75dQy9pAT5ch7Ojfaus1NdsfmptQngCp
5xZmEgm6CRp5bAQoCbocsSO25T6q0XqEuG42Wpcc5BDu7Sy45Xr5YQQcz1htKXJd2mELhYOTngPu
cr6ZkULoqovWTuVWpMSgMZ7e22oOYCy4V+hom5TI3HtGoKzAXVA79BazhznKpSCraoSrecHdJ4k9
NHE4OAyQDoiR0OXLb0w89UPtoylmXeBvwr5L90bg2IywRn3babm2SSc/WVcVCER7iMwdsWw/LRw+
J6WK+55j+GBEFNpg0LeEDSIu1wvlObDQznyf+Pz5WYqqAj1BdsEiOt/9+vWmBQSrgTni1CkiOipk
XobJdfH5x88PNCUlTBPFHbcUDaFM+LjAOPUteOwqPJdC4BxpC/b9lT/ctcvX6s+vTS0BYnkW7okZ
Cc6Dqe0DvdEPAJOD8+cH638+U4JYjzEAZgLn5YsY1KtMRb/v1MjQCRWWe4dr/J6dD3+0h+o+KUmZ
spI1YQjsCQDceCUxQ9/SLXDtctVoaYb8Ec7aFE8QxO2eOAot8ddmpn+jKyYrz5iRjZZwxhQvoRF4
qB5/NAvFyknAKWHyfnSGvQuhkbu1TLalBnnDNahhQt04ksrDC6nsA7/SouXrrGRaM9qGfDlsw76N
cfsRcd9RvG5spf2wLLILZQjvPGA+ZnGbSazuKY6Dhy4NEasW4ZZv+8BQJlhHM92ca7jpasWWFrJ4
bLqruod/XIm3KWrUhvbko5vBWiJX5QJaZoyhoPqvCI+zmFKvGYkySK9tGL2Q0q+O0d83cMkuyPcT
0iJPg4RyFTERFY3q75eTcoD3w507oKzNY2RmAb4hdIOQ32BsYMFtAI2kLhwmkEz3TrOIM7r8oZmj
+VwGaHy4SY27SHDx+HGkXa3O2EtzMDc00eZdo4/WMc3mH5Mowie2FycbmeO9A7JqX0ODW42T7z6o
bpVbTf2oJzZpLpQWaLAM+8mwuJn4gdFvtDDJoGZlD40Fuy0N0mEfZ1O2TxJUffrQjjs7d6loSi5R
EosOemTEd2MRw79zJCf0HAJvCKMdlpbiAsA7wrpNDGzmNvcQAjBPDi9ZqJHxpXTrvsnzJ1VVDzC9
k/uiBgxf2eo0lFG4dUwech6YpD3NBBCo6oK/x/ZC3zEerfCapE7lDX4UvPRNdnZKI/wOawsOK0M3
FdmbEq4R5IS297hawBamKY6adl6lI4grG8s8SCzQSy3H+zDOJ35WmhjFth65DwRdVD+l8V1qyuJo
hcU7VJ3mQaYFgH+8VIwCubua1vjN7e0bPoyRBZCRHfnVw12ZmWQpjsGhGMSBQjXZ1Y5UdChSHcc8
39o0t4l0g9MwXcwZkRhEusBjJYlPpVSEXTSGv17CPMmoqqdrSXn/GTxUBMWLWWQ62P7U2tvoNO+d
Kn9yJ9DbWlFtHcX9v0Xxe19kzE/wk+K3d4OXukTp5pj4xgrnOg2yRuervhipZRyNEV+9YkZ3KGft
iz6FxdUQ4o5229kUFSL3z+bTLKqAaC11YlKED6IJIObCTFgneNN2GfPDU6n3+gn3onGCborJ1pbu
tmn0GQHi8sXP/wb5cn9ynhYLryZV8xhKPXwa8IRuATMyf58oAdYDtOgpz9rH3pXtHbdCDCcjpjgc
K9K6L3yYw5kS08KbyvsVinPrXnQD05E82NnOs1FqNTAUxhhzMa2LvJi8ivZnPwzq2fWFi5wtw5AI
NVoxFt2VAyJUstoYpsTQDVsTAmMZ0z6nPtwoK1kgJOE1nCG/wEcc/G4j0qhZS5HcAyfpeQ1C+J/l
qK0JcQs3Iqf05MDS6UM9ArZExNXIo+WQM1Fuxj6VnRPth1jB/irCHxFCYd5JG1PmJ9b5clVFhPBl
0t2QoeDSkK2GcQKNCp/wXagQlqKmTYeYOKIO3M7eQWp4kGaHkDS4fbrKPj9wHV1nSbKU5nCSOmPF
scuoZXaY0XcDM/vPz4pxmeETq9h4JBcwO4V5eUTxPm9c4Y9csGqiLrd4VlKHkWY4F8MBzhakQ+Mw
G9Bm+n5ZytH3D0SRdYW26R2wOgPwbBUAsCwICKHBYH7iiHuF/PioczTrgTbiujPuMhHaUD3T9K7B
XsVaRz1Ng3pvAtuCa/d5vhrPQzVau94oH1Gw9+uR49obrfEhigNmUqjm/YaneUFRFzjcaCc5vxpB
CAkezEMoGmo80TZe2P3MKjne2bJB8juwq6JU36iMXK6EaXQVFB9WnWhHTn+EwDwY0clpnzg7+Hvg
ipQYdnkHN8Ip3S8gSKLHyPZXjhX87GSFaH3iEY+WBjwYMv2CeIbXXQfQfDEyAPAr17EWU2VhqVxl
hS/2dLEBrJwV2XL4TSN/OoTVKGmrgIdxNaALzCgOGUXARnJvotfM45BqT2OtLxMQ8GCB8lyb4b4T
kB03Du6DnjCgcoFG9fSSd3HEYJ1swJXd8+aOJ6IJOrgeo4XUttGTbZdmPN+xvp6GpELUwhhsMqcD
bedKTvF8EcadNozNjin/LlDyWrLSIoayQ2PaISzBQk9gpet1sS4Zg6hwl2nsMaxSbmJqEph/6dqw
Zwabmvgakdy801IkpLIGwz7C1h8LAmnKdMdKwcH+XCrPHN8ZzWl0a4z0FGUo80Usw5JBZfVDZ0iU
pSQUTdUy8hmz1gvLtyWV8RyOj3M4yf2c6BcjKNsdypmGNbFzjjJJsgUa9k33qQYfOnSNNWtsEM+l
WeOpN+OeqDVYfLNeHHvV8bvBp2Jtxf2mVD8rmXVb200eidpyaXwICdSKF8WNYRsMdD2G3PuW/zVz
9cGrDBdPS9YHqyzBNlhwLq3ncoy80d6ME30134xlSmJWmLyLRzTsPi7K7w3D8P0SF1GErs/89RpI
8rpb0/9RK+2nFYjU65GMryj8vkXoeVYAUdM11EvesTZ9ENSOg16V+E2Y8hJy9KTD5/RITv2KMWTe
xL0DD75mSjA06BoSjn1oc+xp2swm2UR4bi5ufhB8dWsBJUZgUsmxUAMTjsDyuFgncrrVMCq4J/os
U4W/aTX0tk4+pt5M3940wiRMNL4hOmXjgVAzrrv3ecSr534MEdVCxdoJF155BI1sc1Jsochtnagj
u+t1riNG+FFV8e0DjiFn2s5uj2mlUNjFs+RIA6/G4d0tlxEHG+nNAC8xrqtspxUBZTrG9FjfsRHm
jkeQ2bYiFcRgRLFFRvbFGvN0MzTpzVJ1uYmorFaZRdGMkjVaRZmqNkmqHmdNfpv0XnEeOOahiHJv
gsLrgSCu18ydh83k42dRYnl7ax9WPJE2WFeppyZp7RhOM/IwjhUW6R3LV874qfqBRIzLw2l+6H5j
bsYWYm8bwzU2O2ObGAyBBvpxl8xUHMQMMnRnWw3zFy0rHgnCIJxAb/dNO+iHquwrD3TweMGLFC+F
JMMv0mmjiB0pU20WcSM2m8CIn0Za+COIVIF2bjNReh+EG1OTAldco6yJ4VGj3NdUJQ9WBNteVvNX
O2jbL3EUWg8q7B+63g0ezcbfu4SoPGNGY7EKM1zdDylngq+V8c7Ebr0dMEutM9hWx4HazrSxvnQZ
1iNV3jfVLnetL7njvKm0KPfOZO+rpLUfyqJb4UMKcQzWMXpjGovMpH0ymvQhmntguGJ8ylgZrhDR
P8+B5kP3xGwlu5D6SmI0cv3d3El3V9qLmj5rYkZOgj7YpDvKSpP3YuUVpE9vqymHrF3BlHM740vq
D6PXYLvF0HzQehk8WaTEdhpsbprmHHDQeLY6ZyAlRFSeXmbv+dzTYsTYroXmvCHZwn5aCv1mBrOP
ChxjAJjafQlZs0ucioX7eMkpuA6Q6o9Sui/FsuzwzeCbIOIvG2oDItoQ7KlK382C36boO4hoWbbk
gWK0aGF+ekW7UKqVcSFiQN/lNkY0KsB2j1tqa2AcCRHX50tGoRMQ1JqXuDEZNa39qNBZBbMl6vlB
z1aQY2nt3mWF+RUs78kqlHMvon6foCa5q3EXrgs4Xyn2/J0J6MojuJU+smfyTGCDTTWBiD3nryN+
Bw6cdwEUbh3VOoBrY4cu5jv76HbNevDR4SzeCWdJ+FNVudYb0iTyHHgsBoxzlmp4piKfl4fpZWSV
bLhGCekVk4KgE82qBPFCvbEiTrcOhy3s9IxqS1amBzmopeg1dthjrl1t6Qc/gBMXQKL1EKaumyo7
5dYQ7KYpOaDVCbweD/IKvCVrSfbhRpiZK7wizDLCyd6KyPzq97xyIeIIovNKdAYJhhvUC07EUpSB
brKwTOaed7uPVQk/UWNQQzMR3DRxswe7HR6EV6TcztlnxmMV3soOjb1OKVKwuVnr6FJBBiTMC+x+
4lYD8BKvkLE1dQzI4DIWVoYqj24YHxO7vcv7+rXGUb6DlZgQQgUADMbhB4a2CqaN+D5aib7vnPkg
04kOHRv/pm2mXRVU6X2dSFSKI6ETdhQGd5qWaE9+BYuLhOnIZmOIQfcB60S9zn+SV7sORjC4Bdbn
DRIV7Pka+k9FugumyZxX6UHLKVVFzc0b9cxahvVe6+yI7dnAsHVwvYnNWts01TpUmBYLrBvk7EJl
1LUWfQUeH6Q5JBlgrhKFszDal3we2qLAZCWuoVNaMxunQbDJNIoyms/AJoOyTmBkMTC+IKJ6JlwA
cF9E9tYgta3TUsHFJsFhRmV46tUkPdBjPpMRDkHONrB5umwMP5jctn5tfVQ42rzYQTJoRPssygI2
INFy2wA3UJLmzQ303KftTtKWPlgN9gbNaO5NAoHXqQqQ0Hblfa/qU1/57ZbcgKPsi/RczUsw2WzY
TA4WxDVa8lU9jaTjLg4qohRDbl7wwP2++mJPXCoAV7+UegcSA2Mog4rmOMOjxj2Tc7eHN3DueObQ
07QHafOjy6avV7PrzBtyLFmqRViv5nIfmO1euJVJh4txkYEEfLmS3jWuMW/bkvwq6D7uYVHNr8KY
DcpUB+vYyAoM+jaUX0un6PQbBzBvdY9qofVyOV80lQP1pwtbmyZYgtkmgNNtZHauS2Pa9ZMqYU7Y
I97blhZUOD6Uz1u8Vo1uPtiFRjqsrxP5OqIgCfslAqMSW3PJWCeOvPbKnp2Jk/XXAKngU+aax6Tm
eSOk0z/4+hKp0HmN1r9EPH1rPbBm2PSgOfC249UE8hd/N7pwT13YceuNf/vh82v97//F59e0lDyo
QQi4SnoCFaFkGd20xSEKgHDEtgUR7/PTzy9+fqhsJ143jQL4Xuf1rkCi6cNmBU8S1wdtNsAZfP75
1y/aml4fKu5d2MWWTz//y8bnfRa2LNkz26b/HjgtVoSl4B1bvhuZlUe/4DZJwN1C5VseU/j5cD4/
1TNg0XgPFkdzCTn6vz9U/YQp7dc/E2iGo1LF71ocVgfARtVhtvRrPUzVVlqFtdNM/HnLv/v1P9Ar
smJbswQ3z0rml0dLwkGTrj4f+OeHcPll7a6/76sopqxXINtN8kWz5WkfuPzTLJn2Nky9A2vVpyoR
2dZa/uQmaPeUYhS6/OnzS4NDPk8TyCeZxQRlW0ECcTMp7iImrC1D+DnbFWKK9uTvLqP84E3N1o/P
vw5zsDhASq13Rv7cSMH0ZKQ4Bgxprz9Vdv/fwvM8lT//69/ffmQchVHT1tF7+1szjslcGJH1/27h
uYbFj5//dtekb/mPv/iL/3Lx2MZ/0JVRtglknjDdfuPi4V85KFOxEdsggmy0q//t4TH/g7+Bwlxh
8pGLB+hXDw/fTlq64SK75sv/9z/fx/8T/Cz+ZRJp/vDnf8u77EKp3Tb/9e8sun6n4rakwz8C5SmP
gcf1i8n5N8aMqg66OnNJ1UCOmK/MIPxG86z058lh5677xaVu9JbAtrpfY8rFSuqOColcfFeT6ELj
a58pGhnMO1X/TBV4xCj4Cuo1ZFDDqHXRXpFsmSRvmZ+cbEwDg0YTSmIebm5QnMKKHqvcPkMeQtw9
jEwmalRcfbuqCsfZ2f58jUblHJhXtIRFk7qImgkSNaqZYB9kKTAkjH2tQ59ripSIoGQeWMDpt44x
LRPCDS5GfV1p8rCIDdcaxpMV9rlVz/4aodIx176x+QZJH+o3LVZnN2eWWREEn7ekA8ZYFwuGjQAi
4o8Yus0KTNu5THtkSKNBjZRy2No/+sne1C5zjagBiq0agMIiO5kB2k9TboQ27Kq6e24lPztuaIiz
nwysr6Q0enMYsJMEztziZWWYYHUDxYj2hHTFX/lmf0qImgkank171KgJQeDq6Slq01ORS3BB4L+s
ckORyXhhukSQbkFWHCNcAIWrX1xfh7JpgcibLn7VrQZzW2fGrdaarZXUHgF4u0ilJ4wsHwaRLa4W
vfjo98hIezZD65XwDi8DGNt4duGcbQGZdExOKonfDGs+0vziWYGRZPTXUAeYRARkQiJ41LEISk7d
NF9kPB1jNRDAkBwGNzrUMcjnOT4Rl827IjqVpBCkCdFkcCZkS5AgLtV02FltcjAyl40LMl1bvVYT
d0xtuuizOrXTi56y7HZl+CHgsKyACh9HK7zzYTb4ldwPecANnAACTerERiD06vjJBSm0jKiNDa4N
AnnFa9Knb4HFWnLw2ERdytDaQ687xLiMyHs86HVyWl5hwx9uXQOqbE6+M9r7sILwo2rH6/I0ltp8
qxze1HJ+NqpdTVT3pHeErNEU6EQQINasHcCJeUKqQQduC7VhDqGwLoYjJSwofDNcAcw9jMZwGWeF
SCGiA2LHYUFhts5myDNIqr0Ryj3iedS96QfjqZY2lXE2S22SVU+Eot+W9+RcWXsU/ejXogNAkHen
NE+O443J+KzCCQ2vfA1FwgIbNDDBoHUVv33+DMAa7C/EpYngVA2Mmboq+KDqQXIDmzkY0zdbH49K
Np7kVSEjEEPWOpe8/9rp0gsYQnr0anXxR500HBLtNrPjgz6lJ03SNHOdZ9y4/AInRD3dxrlaZ1SN
Yzxfojk5JUO7rWLeq1r9lLBzjcddXfVXmXbPtZad+uU4cL6P4Xxz5+46UDMH45UdJbrB9K2Bxzq1
hxbkrl3Nt+UV7PTpqKXJSYbZ2/LELO9HA0y3HUGZLABZ0s33xrTqB7KG+JWgPxH/xkjZlnvL5KXR
qvkyNPqFmfWuCLbUy3eBqPl+9Qba1CFxbcpj0rYG67UZWXvP1j6SznfEFnPImeDL7qkDoLy8t5Nk
PC6PLcV4vBr69jkySOadzV2MoDZe6GgdMXTK6gjl4lrvmI1lTfoxSulF0evQE24ajc9QqbbLm8mt
mi1bwpvfBhszu7U8U6K3X8fFRZzo802Xd43mPgVls62tmFqm3hai45ieL6y2LqE1PuOP3rS5V2bj
ReumG3FU5NwTIe4X0ZsTaC/LwAIYvHWWtf4ewrAHcrnpTYB8AuacsMd31/K/0C1i3og/kDgdGcCs
K97MWgBefzoUgTobxCZoF38o7gXqd0VgxUQZXs3A+hwFlKR/nisd3znMgeVTC9TBfBTfVZw86kWM
tQDevpmeiLQmEJzLYwp5S/BMq1Rf198a5KzEfR7dsn1uGohJqKBjfzyinD8t/0MVsi2o5ARvr1HZ
W7DkxwoQHgioC3K2LWv658rkEouRMvvh7NW2xaIvOVEYYLo3OpgrQXow7P55ObApSDcBnQ64CfAa
882Is7e2qr6Y/q3LxmfhM3uK5Phuhj9JVLgLRnVeLsnlTNBdAhiYzC0XUWNyjRkGM44+cF67rqwI
6OZO4xJm17FyKqhie729Ksk1z0G1SvpL2MZvLT8jZQ4yut0pZHWwGoTiUstAGw9cH+F9HQJCS9gD
2efPKw7SksEgdu0zg2s17WwQxAJ9MnzomROtFOb0VcggbzahigSlCbpKY1ICB36fjgGtt9W+OIiV
J7ft91ZsvMcBUWvw7MGo+CUbITGuzUEdYo5YPP6YtaJp0pkoMoe11YHb3ZcUA+M+7ptNFlYI5bvk
FRHZxS0SnJEFizxA/ULDcCJ8pNNJonHTAyJPEGPUauvcGoGXEN15l+rPI+3RwYiH7hAp2f3y2efX
sJVMuyFr7zrcFlEYm9t58V4gSpWHz88+P2iy/tcfJa3N2lzprMIPrtM14DoRu7s2+01GgZtetPd2
t6BoXV9bpVrqr2kyIrF26xnz5vKBVsE4ZEiusFxYL4bDyH/q6MeWWXCRvoQR2x5STYaD45bBXUZS
dJf2ZEbr0Q1KVng3ZaxrQvo0t9P3VasI7NM8QHgbxhz0lJo3oNDhHrAqtFen+VBY8xPmwVPO0mZq
NyxBIbhONl9pzXtCSAcvY727qjqtOZZT0f7yoaP7OPLg0NLbzdkO6xHrNSOkNmcQwwg31cJLXjCK
pf66oZJNrbfZcvchdwGvCp23Ojccr+p68Jp5941EsXVOR+ThRESczmalI72BFER5U6Tfbsol4yzT
VMJxQ450a7VQDnljz5itU8al9LHoNko66x4idu3si3J67UpmTzOXeVxzeHAJ5FN3zdz5GsBS4mLz
Jp9CR1rO11TP2ocFycJhY6DFdjj+RuYY5NzYr7amzlY2PJv19JzI4pwqH3Oes5ut6C2Se41kP6mS
f/KQ/blMxrcNJp6xtbKtP/mXo5i3YTwkxb6zk48quWMbhDB8ePad8VxDJddgV1JHjazTftNO/JWt
+w8OMQp013TpHoQldYlH+Q/uJlcOXa4mwoyQEVwmUbLLTdVdyrKN82VJmo2b9Ugoq+aq81Iq/cOP
Xyylv1p+l/7AFQL0AI+AgOg/WQcH2x5F7APBMVuKeM4ahHrkHZU7V78mxnBVInprCvSmjxGYjlpy
qlHYwsz9B6ec8Xu/7b8eCBgXLIWGu/z/711egUAe4TR+vl9efLKGrxaVCVBDx9YfWBdfgbxdbTxS
DgGYnUESGEyufIKFZnD3SSlYXQzWOYpw++Xvn6KlR/vzU+QqWN62gdvx02P+mxYKk8IwI9TJEQLS
Qun5UYTiUWsioncGFrmY/tAsd98/395lQ32eTu9UYs9Bcyms+E13x3cRcgB8loeONV+Cnam0lzKd
by23LhEjbZ8oQ6jtVDYxOx53SwnComuXxNY+5AJYqnSdvayTYrUM44OT6ZcZQxQKC28ISBkvGDuG
/TXuas+QrzBKthU3P9/p2MNOaCmaK6yVfdpaAOx9aljoW72/zVW91YPGqxhOkcRwg7L5nsw6WztJ
DBQZFKK+OEZ39cvso3I7vn38hqCbQI9+bS7WEqQyKEBAHxDawK2qGJEVDf1zWJPU+Pevwl+9PaSh
mxbLcszYf0QvmGnkZgVL/31oNltZ6JfOTQ9Z+v2zsh5vRlvf/f0PNMRfve7SEEvX7mDd/KMBGiON
Q2/KlRmoCdtP/BRnWxWLW1wM14YbH4Pv5G0aOdRmBp961z/T7jKEyg6Cuh6SwJ0xP5FDcJcXp5mp
n+t265EwPngFvBl0CtK0ny4CKW7twD8yj5/AOJUv2ixuHUN+P3MedpRiy/cdHJRD2srq1V5SgC5d
Qco7wQ2zg2GOR3dgO23Pt56uKrNqz41DNqzfFLY6rRt29Pc7hHEnZGfbqPnuhANlCtRnVyG8HQ0Q
uXa5jyYTG8rgWHexQcy9LLUVG9rAJJ+6TjveRf7Jd/yOXMbkHafqSqeSwifoEVrxkCfjDRrOcxQx
x6cFowIXr2ZKdVwXXmqJr1i8d0UavS1Fa1sOO2QqpIE1L3U3vfcm5Vge0bKH16q+Q4xvdcFdz3Mc
WPEp0bNT6MhXs7D2JHOwTrsftfhDM8u9GVibhWM4lembkfoH29y0Aki12IeTtZ84tfvWeVW9cVna
PSqW4+RpXK4WLOalT0Lda3Yzx254qPLH0eSmxe+hDdRvCk2gKNjLd8jx2N85+rvvyLNtMCb4+3fa
76kiv5x80nagZugO+ifnD3eA2UaIJDWR75f2bWnpRl5242b7JdIlQIkKvPA/nLZ/depbOiWn49g2
EcbLv//NkVabU2SngIP27HmvaN4PWfHPt9S/uGRtZZhSLh9drNC//yFRuIyEdT3fkyuY4+5pGOKk
83M9Jixo3LXNKOgx0asrcSPe5DTeaOjHJkw+liq7dudj3CovEi6eZmOZtOwJGDkjvN32pny1OQjt
PD3EIX+nYA8Vx98dxY+p+uTkUNFJ5sTLQZxk460LzFsfc1TXNWwmc/bKKTs1CsOG3V0Fr3/nJ28m
EOO2bY9FzsOkL7PFfAtdeU6wEIyCkrzJT5Z9nfHeWjQ6y4O0qEMqpc4Exj8XDC0UCzan/FIyYXCQ
l0fjJREEcg3dM6iL1yAbj46KT3ktTgQ7e1iajkvb1BKxqM82Iuz6nrfHcSY2xWf00TAvMAmUB81I
vnRfvABVrNjU5QhTKL10M/qwuF1oEz1JlJz6MTlAd16lvJJOKvbLXGH5cXrNQUOu/Sv+keesqRGn
269gy9ZLU+KO6ZqcFs/3h+flBJf0a3//5jb0vyhweIu50qErWjjzfwAF5GZJgs2U5XsDFfIqz1gF
Vqh7opa+qbalWmmJfixSomGNkNeITdhuaMq7EFua6a7TjZz7c02b19MadlJhOXQOTXuzCmQidOhL
69b3lyYbr+gj7xvHxKEUf8UBgICoZSSnn2MRvUxO8habfH/b5CkdAPjJyN8WDP5ydmqdyZnHpjXp
ufKpRpeioqvHa+djAOFUreYe2EkD0q85Rv7wDmXrLeMws0VxkiU/aXIOmrQoPsadwXCB6Z2vjVcX
HKPRdeSIY+Iqvi1Nqp3Eh5oIS2tuscVhJxVESVhUO8xfVDneqlC/0OCNg1wLhmVLNeYnsABo5jAH
n/MWclx3kHVzzYikmACiLEWQ1SwjC/HqktqqWPYo3951xXBTFr9xF3BJCP+xZETXOt8TS7tSu7eb
v3+h/+IUo3Bb/oEjzmT7Dy/zEFR22g4kAAwOYHnE9LIkBQ1Lx255k4t2vEh18MvgH95fvxCH/1DB
OpTP3KHh7Tp/Oj4rKSZQWV2+b0PrliEJW+5zToMKqPMGnRcDnKs/tJtlfpYgVPSF3NfLNg4M3DLh
NLlQRGOtEC1v8o6RFUV2wlgTctt6qcUM9V0xSMFAsFrqJYdBqT1elukGm/9XfC/YEUk35cgYolOn
abumV7s24lenH0pdqrBseg98dQ6REsEKou1DllKmJ1ICbsu5G/Omi3NGiPmwqjMwj5XXxNlpcrsN
6AJETvmeeqKo5ndzuRnlvJqxvFfDjHwuOeWCfjyer+RkHDObc2O5hgORvC2/s5j1G/6+Wzzrp4pQ
yyb5jon2NEnaPv5uEiENs2uPkEIPs+phKXTsUT+2vO0bOlckaV2Vkhm5cSz/lXkgV2zvvC4TiqBH
DRGG3G7luZyzj2Uc4vTjQ05l/qOogGpDvzZABBjDR51i0huyk5JUHdM8v+PHET4nEStwlZO/Op7h
dtMbUtbNVv426+wUhukhCNnU6XLA1VUZqzlFH0u7GyfpYUJIFzpoaFMmsbF97sbkbUnFXKbWBvO6
Zdo0VRCeJ+ktQzh6r/fll3YFFUuCWVb7f+yd147r2paen4gN5nDLqJxVUulGqMgokRQzn74/Vu9u
H9toG7439oagVWuVAjnnmCP8IV6IsDlfSXOYTviYvdG12ia8D7vpz4U8LHGli2kXQcpeP2knt72O
qVSKQP4IVjqtHMSPBoBU6myKvlNnLadeRAx8K3XeXxE7NCdz6L6kHP8ymjNSIx6FxRR1G5rkIlaN
QIQCaUw+VHiJ0rOh2Iw+VJVPJWhEaLqvSEEj/ZxoPqLtyIJdp07bA0T/i937FGGVqHTgM44Psssi
OialvpoSJikb3tRMvSZh5OV32ZPS8auNOOrIJlr0V4QWrKdFH9F6+bI+OrhmxMhETr02oNC0F0sv
zGdkt4uiGJZ/C56hx5RGxhzDfcf1JHqpdAXU59ObqvGsMDYWKtz0EB350c2nw+ep1lSQ2qat4EWH
X6JAX39acFP3NeFQLaBwAVynW9OjKYLMjl0Z7VuGSaQdjZykJcF/bIO2pOtMOJ76hMj2/Pyfo5ak
GP97dUe1icSvqOkEEXHKYv4lFUIyHNkJeD6zyhi+nhUXcuzwIT3T56Lh0ahoYFKMms1jRRuTGQ32
zWykqfc8LawqsnT4qNQAtUWLOO+yAyzBv7D99wKG/FkmJLiv+BcFhq/EFBjp9BsO76OVWq4IfhBx
3RTLFFqvXrVPBRkQa47ccDwBlVvOnOdLUJFRQEq9b4aZgrY+FjHN7mFQpIeQnUStIGU2kXrI46s0
dZH0kW3S61jUS3L5UbysCCD1RJKhqfECPwUdht6mqBSdvXkSah09wnRbzoMuAdBJlzuphzfY/FHb
/iJJAhKKDT7FlwiNvzxJQFpgMkJU19V66ckEpynmHENB3Ijly85f0YdokoW03Zsi9gfkW2Z1geKD
hOnZy5vO8CyuicOVn6O6AJxvOYVAq8nWFity2n+VYR0l5dgy18gScTe92pQmhfJUGseLdCvA5sqZ
CUyrIsUle3oRi37/i/by1BkQGCeg5b+YKg21ak9Sqs+0fPjCL9Br6Ns/JuSbJflQPMiC8uYgruLS
EF1p6II2HQlLhReW1W9WNydF73fThq6N/0z9///c/f8yd5dUQ0L87L+fu8+/P6L8Xwfu//zGPwN3
SZL+jbSX/yS2rK6rJJ3/acsmGZivKZKmYmvyPw3crX/jiEcoikoLpSxU1v514I7QJQpNskIgQPBN
+X8ZutM7m5Kdf8lJxOklRD4X9mzYwyn/a0mXIvrQaAZnvjQkQAqfE0kjRqJGnohRcMGUjJG0XC/+
HooYsq8eRoc/yaAMOoTs/T39e4B4atig6+CIldpr8fcwChGd7unh7495PzX/n1nkZx0IaeUllIu/
hybEhzhW5H/++B8/E56PILy/ls8UOVyCWVZi68jD3zO5oumNEgns5btxL50/gaICbYt/tIvuDFgc
lIBRHc4vY6m/7EgAJV6Gr2xJG2WG3sDuruIcbNXlpofGFNCggC+CTpZTGQUv86d7hBdX59cmdT3c
rWdP20iyHgkEWQh0tEMROLGMeTWknxZS1cxYyxbQAoOCYZob4FYp+aVc7Zg1NKS0T/JhwYD1EpbF
YQihKkL4enhhYp6bwZobuMfGpZjPEU+Q0B7RULzWzGLRjxZaJ39Pq1fFUzkTi4UiQdCOhdfs73MK
hZ4v/p5hL4qEC9lhFo6LvwdpLKNA7OJt31b5LH4NM9gqj0VKcpdCZCrDO+BAWE1Zobe+hC9D/QHg
YBkB3KWVZ2BBBIj83hXzEHw816efY157RF8DqDW+Y0DHn4sGcdmF1Ckq6gydaSuZiVLSfz2EWpr/
yx+HYXwuENVI9j1NO3IG0EN/D+KEn/p79j9gRTKN8BnmDQTBx3Px98n/Hozpj38/E0a4mv2DAi0h
lbb/Pk+dJK0fpoCbZ9lxtBPJZh4CqtkOE6fcKyupcuGsM0PTjkbq9N8gXVXs6y0nr30sPZHLb0Hp
unSFMh9OgyM4j8Ixh4/JZk44lvITyNyBZ/hTWYrzeKOgJyuvdMYtW2Ql7K7y7/qyMpbppCxuP6/p
r+SO9uuSr6PYQyJdUWD1IxnuMl90qhFtsKNafOfA7tLZi7P8Rc9rGOwicqV6EbV255RL/DXQjmge
NibBswFlrE/xDJYTJq6a2vFBTKGF2OirP0XE3Ze6OAcxghSCJbvCyx3TlaGusLhuWYVPT/9JdsxU
7qWNhkCpkiLbiMY/j8+jkvj6m9640N64bGgOwA8dVafpXUZbVHrIJ2GD6kXwrcCrAEQ3YTLZpeFA
Ti2sz+IbaScu37Y9oeb1JpDLhl69qo8ttiEA7yATk60EKswly0vl9QABWrXjZb4vUqc68PPivbcN
7wPJM7tYCptH76iqXbw3uYdHGVpccMOgnspYR2KL63EGQjJQF5VO7yEY4l1ROU8mtj8Tw+r1hWid
YSGih2/hnN7z+CWaSFkf7qnN1a1lm197WI74gYmXBdgn86pNHwXYrvZAxOUF5RHpaL987uSzcsEb
WGJMFQLURAnARbMHKY/QKY73xThvkZuB+49Je+iDM04PhQkkFxYW7R3UyNxO9LKjvmJkVl+en8b5
+WZ52RY4v04a3iyt17tFLTYbckfgLjbOeIdpbeNPAYe5ar8MnJTSM8SlNXmQuEOg9UFubbnmSVkJ
Vz1y+DIsW/VD/elPsWaHS31RzOu5OToT90Jmhu5m33nlh2yHe5B8PUoyK6Y2LhAhhUgxU9/SJXWP
ENrNPs2P7ap863fyDTs5sM04F1gOi61dIZjFTW1+9Qw/ZAd8sgUoAzpu5ssjI0dWwpKWhqk74e21
9OK5qHv5CecDxhBAUU23wTTu4UlevVcxyfu1FpnTVraMkL4HWXuh/1pf0UlZVj/qN3JOH/G3tSfu
IAilH0OPFoYm24/xfEcOqLXlDveOZbGrFJTEHOlydzNYvwsNc0BUDBnjbhlXzdvtMAEO0EqhqLOr
D/kDdG2ezUzWwwPnDy/6ppXSQeRyv9t1o7jtusAh8aKuohhzS79dI5XpwfIDcovtBLjSKwqHiQep
q3B0jFaWtfs6lWjpL2OcyLA6gr/3+xz94U0cYeB5Sn2tlHdixx2FJkCk+jdmD5lx0BA9ebgw55K5
/IHUHnBXthRHLi/XQz4EGfAuYUQ3S77rMNCdiTg9g8VJ8lt51cd4SnzpM//BhBqckYmvu98xSiZE
vZzkOpy1Fdw/wmIXhJ467/ye79862jl+BwDT+TnKxnZ3axN/nBe7pJ5JeJ/fA+4lMgb3+0aEL3m6
L6R78Kxn2U74QiCH+9vB3qGfyT489WjBsBNjfD3sftW83cc5WAVxsIfOtcB98z1y6G4o8tItW2qN
I6d4WMzZkHeMYE4JixJog+CFH5POGspTDOygU9WBmMzSu6fv2d77xzr5jBLH+goP9X2hYZZMAFF+
8KnzZc2O4Ov117w9J+U6lQLrKJRuL/i8zB12HmbRwsoQbhXDfan38Ux4feEAfb0jYww5c5cCwkGr
5q0Tg0cOoyiF7z2jf5KqmJIEtfQGdUoU91W/NcTfqOHruyEUDaLtw0N9GN2HR/bzSGZi6yrYlO77
a4EsS+TwtY3jeLy3NySkKoIsu7eECwp3gS1UYFAIew9zPv2x4zVUxDrE3ksbGm02vSgeQ8A68DYt
u7K4M/Dgb1F7UVsaKAsInPlvNue/1kYZB/ErvIVSWwzIzRbRFzqOkn0CQb0Ps2uqrmUmBfQwnXHd
zZ37FUQzaBGOvqWIFwgcUrxaw68WcYjMSR9zNDYAzj25tI/ZKPoyspnRLn/hmeRJNUiogI/3QpAG
jT5wz/kaFu245cNKzZwCiQ6ejUEUdHE/IYy5aGgYaW9LxTJ9txbKIjnoy2GmbpTtuL2fzQUrGr2P
pXA1cLIkxKQSoiFOceUjVA8bTjbstkjyn8oGHx43Q/bhPmvjzVOm4eqq2gKXifsBNfNT7muu4iPo
kc2lpx8X3jN+i+tN2q86dT3AZ1k+vdR/q1G4y1ztG9qOGvl3GU6ErQDnyl1EQUwkH2JmXCGs/Hip
Y4kFjnIJnav8rMPEhnghFCSRs57RZD5LkgAuA0WxXFKNnkb4Utpaamfw/M1srd8d/j3zqDDbP/EP
QZILhwVW14FAdJ5eip7JFtaXSXZrW/PiBxb06yzs1JI2noOyJGYL3KX7w05+4nQPIYqn4EOfQ4Af
SSEvsR3qaKc2boozoeqmpVeWHpoDVvpmdDNZhh+NNaUdf6mXYm29P5BvQM8EU44AFtayFzYmmYZj
XsrC5SMd5GU72oyrAvNTveSuuMoOA2yLKZzWvwKw0k1ozfH1DNB9bQNIXoHiPW/1Xgja/eiFO0Fa
NPNq2y2V93K2R3X7+fO69Zt69MxtwWuMXrSk04KfiRvBNO3WDze9irP4Tp3v0L80l1wj5rUDxT8G
asc2h1ftyqSrFrXCHAmrNn1TdiWjEVzXZYzFXLptr0D8tN7FS1Nd2s57ndvUbfcPP0vd6sgkFMrT
zysgZ9eGoNED8E3Zgqpbd5I9+u/74dJdXmeuP28WN8tij8Iq5sgPp+09B1TwqTsh9sKKLVyM6+ve
GbPNc2G8SefxJ+o9BW7Kcz2eXwvKgK7AhppRhxd+NbviQ/VfFUcrpkmsIVcEuIkJVDqLDs08PAon
45uFA1j+LNYXC2PGN0lBCots26GI0MWLOR5rkhI+CcNCW3pD1Dwu7LKevdpDN4laBug7ldgCoa6L
rqsPDXiFrAEUHjjNLWCmW7KvAbfd/arxMvCIft7gfnmIda9pA721q4ffYe+o+8pHFtoYu0ofXlVu
82/OaSQz8K1S3l62HAX59+gJQQ3VZd5ajnw/U1WV2/osfj7c0bqafiz6KE3DrDF6yBjrIrTvo//o
yG537eF1eMlrCcAZHT1a2PP0Pe7AG7Lqy90gO43ll0cmtEpQKl635Q0GnR2Dysyi3GFRWMPy0z2B
3zc2sogW/wKHzGo70jInUde9Qpo9DygJZIbzzDxTRF7OTm5D5dw36fZ+4RM1Q8dmdp7hts0DjGno
/VI2Wb8a6bmw4LsU6j6lgx4fjeKzf8ya7xI7qu4KSSdVXNzgcItZaNK2m3PNoVarq26kjf2sFXLO
yMRL+KXQe6YsMxegT82FAkprUTTzJJfMxd+DET2thSAklJav213J2kUbWc1ibJp/nv397O8hVPlb
S1TJMEwUTzM8fpYF/tpKfU/cVyV3dq+k8CpUymU8ygoqvulZh5T5fzx7CAKfK5n+Bv0iOCtZC2xP
RE3t7x/2Gvju2X/728yHaJjqgFJr4ICJCYhduILLbz35SaaoVX+21dSZzfSGsonkQKxwqSEUI+82
LGg+o581Di7gGJqlz5Jj/++pguTVAipz58g7VDVR3KvzCzyCnxhiEdt/TYlWER6dGMnBV6C9ggcm
ca0bQ0wCkoZZNjuZialqdz/m/Ll8zRR13hqQ9u3npy7ZJs6gaBzYArhHkJC2+K5xUjiyscIpE1Ip
tFEKzHWLcEEP9N639IAXnSZ0a5AhjnzUj8oa6Z48WQqmr6HZJdqy4T1+npdhJ3g1uaiFiTy5vldc
zMi+ryInXDfv8jsFEpOx4LFJXAEzI6ee6ba1HyIX8Pl7sy5vVJ1Au8H/R6MLiP9h0oVm3Ge3lzJx
9XcQ3jvpph/rT2Fww58JVI3k73seGJ0vpy73Hv5gpnkyQP+f9jvZUaQW2UH7NF1tTze6HZG8PmgA
LOz+E2m6OYkHuO9iVa/UgSzJqUAfOPU1nQ0/kS/dEvK+d2OPWwKXzrSHTfJNUkyl1+nO/b36yW9l
6AiVg3ZPZATSkotX/pBcRvxaSO8D11x432+vY3t3ew6kwmWcjErHp8z5t68C7khNPrx+eB3qIC7S
s4rNCHjYDYnNDH9fLxBG6WxlA/m4Sjws7RX6xpj6fXcJ+D7bYiq0rZNZv+TdEJ8r6dRDhHv6/BIv
hTGXW13vfgFpN3drGZUJer4Zgyq789EhhYSUOM/PJJpqqvaCXhsyFu1F8L56pyeOxav7yXBiJ53r
81G0kY31X4OHRslCQfAUOVO7CepPmVvwzauWkyy1w7huaVWO9QkPQzjWkffg92f84CAcUJBnFI2o
BCrIwoH6WUEy0kN5hcByTLahCr8DeQUX8avE5L6iH2EcxM5hrUBvVb+LWYb6GxU+OZXNv0hlP+Mg
P+fo3bnIiC9VL8RnFbUWcvjyEJEaQrlMacLY/AjmmwJeBjyuY63FOb7l/aw5w4jMXeNSLqQlvnnZ
Nr9Fx7RE8NkdvgGT7O+tZyROeK7vrExov7bltZ99hRW5HV2GjtJSjz35G4nNgopKcKjw+R7YwiF0
cD/Kc7REL9yNMkD1cXunIfQuq3Z6xi/+saZ6aaYkcBbf1MK3KARSYnDuC8pcOpCc74sHQmQut71A
RhB/KM1BeBQQjQY5GbQQ/S6YqX4/AMo5NLSfODgfDg0zQdo3jXM/5pGXfBhryoGHCUbdUYS19pqj
A2F9kfxRnupBMZ+aZaiVNPYr8jQqlPKvY0CPIHYoyH7NR4BaE6atodPdxtW9/YgmjrADMPpZ8SEg
ajqwlymGmK82H9rnA20zB2Gbke4kyuuyd0eCPztpF1986+fFFg0guSeJmfURqo5uFzpPcBDscfpg
l+f7RHQegyZ1cXMZETn5lKB+LLEfnfotlVPdplV0M3/oIkDmPbIw0tRmG05W9xGlOF0B4UrxrX2y
SKIrnCAkacqbMrraZzXs4R5FGLHQkLg2P4S46L0oXR2iQ0autgRvsBFkciq3vRTyDDgD9ukstEMx
1/ed7tLlSnbdjUkkrQw9hFplD9olLehM2ogYij8Z/Jwbcm0NFw0pHq4Cx3fo6LFj/lb0vzIfUO7j
htk0hvEIOND2CRlRri2KacOtPu+mL7LU1+jQPd5GFzv3rQHjGsv0y+NmHQZt80hBHruS5GTZPktP
dyLTJcydKHXaVxB2TCynNgshVE826D+CeoGLuLoLvnwUNadMbKwI7alwoOlAn6Ckh7oaL+0uX6C5
dxzcmtuZ2+OetpbT1x539/Wd7tkkoXI0NA7O9ajMFBOllOARLSxk0XUbyfOzzJQLZwK0Lip7OD/2
TKJKpBre6HpxEt21XWSRKngcOa9PwzOAx9DFUi7s3Ron0XWx1XfDDndFRm4WUWlVkSygnrRQfAVv
VDjtdrmPiwP3sezmw3mKFIkTHbnzbDnh0qwzcx8n6N+w39mMn5waINOShHCDAWpD5F3m53Td7Ywb
029mkKEr/vSwsdhy6VL4bJBOhJwTzYZo8Sh8k05o7PcGoz8URHdYC7MNiV30EXPh5+96c2MY4O1b
goD5DgzBieoAFr62pM6+B8W2KnwQTvC/CT4oWxokIfkMXacXk1uKT1RBywHSTUALy/zhqDU7B5C8
kF31ZMkJRRRlYcXd2gAmhVPgqTvIPzW3+ch203Xsnjxa4vTuEsGVZf+uuXLn8YaqCtHdxqwTEa8U
idzBjjb5HDmWSLerhm1tPz+wT0AI4X5FFfVxHW7dmp1GwBbpdTW8Khbj6yw5i0g2KQ6qCXPFLQac
91hO+ZwKlWslKGeyhc7wxhm7VkCVMVCFAx641kGhvuWzc73VY9XN2BcIBjLnLJbKTes9yEjZw8ND
tEST3gxKEO+PLfJ55nfsUR7DcYP94yEqrUsnffCM12zQOPc8hATEziWCHKfvTGQpPXqdLEdYKQAJ
vMdM+8zIU+ApSM69XUeQyY1dGi8GWHoVVSXHNpI20IXuOB05audgwwHld1oooA4sv872NQEGMBMq
Whwbr9KLqZPvDA19a0P4tRHAfmuJWuRQ8hLYAvuu+5Gqo2X6VUt1uRHPHIo0BYFAtd/5vgrneZD4
sbbjpigX9Rzucab61kj/Ny0QRlqbvV05ZG3hzNpKU+/XhcCxC/HeRVx5/kgD9igwMRZeHtAXmXAT
55yNifEES+LS/ZB7oRwDZx59fro+BzV0Xlvpc2g9GpPjZ8+lIJ3b1yctt803HNw6dwzd+74ikEzt
6JRqMZ8nhesDfj3ri8dHeoAdcitzV498insMZmnoN8z+Lzh//1qvWTg6ko+OrK8850L/Bca8CsKZ
+UH4VVmWZw7JUfXFIxcWlTD2bvVDLt7iN0oVVzAZWAsfHOnpAvWwhbkurpJkh78oKw0vfzTPWBzY
ieKYYkDHJuUeOrDxaYTxI3VqrIq0LFFL+H1sqPlvhsHEjWxPZkZcuGiEd+fOC98e7AASvI6Dz58g
aprzwH3V1n8jIjBgOl5Gs+mRkqlBXIVAu+hX8i9RF/PoGCr2Nlyyyurj81tF0plZvduzEuxiNezh
dt9/ENslguuFU9AHShYjw4/uR3GHRbIrD+GM1frFh7yXflWvaJYWxZabXC7uc5XULdCgKVK238y3
cqN6/RLvEXSSUVuwFSQjwBw7zS/HsgX8+iSfSb20ZUpRsshW0hacOQo7/K3ooIrgWwdi1EuZyZKf
MSDLYcZNacZdWobmKiqoe/x6ws2sKO3aT+uTzSnAo72wWORvuXa5fna17t7ui+eW3Vud+8uA3IEd
uVy+71t2GlevY3UmKIIewXVVPsWkCZ48V9/HT+uCestwTrFGuXEuaeo2azbR8MVBQ/p/Xym3O8Zo
+tL8IjsRIuf5DF7JPDo8SB9O2r6goXNMEQdChZbltpJPBmvyggDnT0bds8i2qHDvxStcv3yO5P5j
9VyqhocCCuUeDuQIE9Qv5i22PC88ax3uSpKaWe+p2/xJBq55+Mj6isfeWcWeMrP8585a9rP+0F2l
wFy9CEkUSxvYOizdektLnEFF5HM3kDSQSaQ8sgu06aVPjfTkSIysprhhZ5+IwQ7tjPQ9FCif6Dmb
oFyoxoh8ZJOF9yoDVrj6dOKVFljBZGR8EmN8ZVxI2TT1FdM1EYGiw4scV78cgAZ5qYUCyTzHIvfY
oEoJPscGRMUbpAD2WzezXHk7OiZMlgV0sILACmxl6jagZAfYc5ZJHgki+lNf0uK1qG/dqYUw3Lny
tXd0l5tOxtzIPsSf55aqj8T0kCuOdNM8fZ6fqfiWDATmFBbGGbE0a51tcKmZCHy6PbJHwPS8i3Ra
CfrhDI9j1o7wcZ911/5X5OvltrAur0LtN1/12x35GVgJe2RsIOelQG3ezKX4SeNKaz31IixeUhAd
AJajUVv7tC7y74QMiU9FN1+nIBNntbLQR7Thkc1iAEBzkxvuFTrtELiK+ADYvDCmlPKqhj3b0E65
aZED2IMTGhu5FZoKgXksryEdJUZQJOPGgHiZU9ImOagYLvCN4nl3jbujpvoWcCyWDr35FZ30rxlu
YXSEDtw2yEtOm9F4s4EKQgseaJETRmaIfwvftWP8Km8MPe4wrsNAY8QmzeKdMoLUciuWBdKZTmme
K5ToKwhvqMmuMcBB2LxgsjdwQLtCAPc5dUQ4A08Xg1o6il8YOTjhFeVyUYWg5KmIfwOrRQofK4eD
NLgRSj5ktXfKTkq8YQuQT5+aUvnO/OpeM/4xdcFk0ZN56ZqonVHtUO99D77Kpma2uCs3GMqiuOfJ
frF4sHlIlTlIwjVIVz//aN60z3qVoBSGUiPyTy7yoITf9Dcf7Mdv/W7200HFrE8PqkW1jNbMWMNf
5ZQE1qladE5LwT/c1N8+5u45YzzNRjlCohm2yew0dGgPd2E3UvaX04xzvC9eAATHDa8YNYv+en8u
ewyDdTaTTbBOmkC4L4AKgQzWVOT6UcNzsEzKWkcafQab8XRmnaVPcXSeJjjBgKEl/i93w+0ergDF
rLqqsLlHhm4OYyLUfqHPQNaZ8ghmovhBNA7kyvKgkpRr07taV6VdMDV9hBBaXSCTHAtV75ofJMf3
jT4Al7S1ebcgIWBeSOHntmyAr+c7ts0oJxMtn9Ze04IY3bXZ6yhZ/mCSwNjJF5qe05HlpjNYqXTP
X9Bs0OzGSWXLgAO5oQT9mseMwqX0kLZDpsHHY0lchzeZOEZ278kVEy7uHhlwuo/RVZCmTzBiXLKX
PS4ONgjRw+c48yCgbhNtXbVzw3txIBpOSycmIGRv+LpkxsmVbPlRrJ49M6IcGpFtfRjnh+I839Jv
tBVZ6o9V6lie+U4nwLAHgtGNNtNj36/CDePT+pQg5GUgXx+0J2p4BorW+wuRWxomyQWFebZ0h4xs
4Qk/3Zf5ziEnw2fmQGpnFsnGbbxPxzcnHGr5BNf22G3Un8e+JMWZG1+5bqMMH8FGnt/vq5riINCu
isuaQM4HATcpRfcYIryPYB1g1ufgs2inWM3NJ+09ueXLZ5rMvMyAlmDXXxygipN8D+fc9JAXIk3L
14/UFd86r99CQfRkJlMjuU3ZgSn1ED4wMDiiDmOnsa4FOzrHfnVMTVuUvLRaQh6LblnhlLvinOcz
Q5gxXGDiICX07HyrnUvJbujerMS75+TOBAqSDT6K33ym9HkCxH1JadkIOqVEtR7Wz7lmCzNaR6wF
MrvCbc/0ZYfYLUiYjsYOjzNtKy84HtU3xcfD6IIITSHMsKpuz7LkvBL6tquYpjFI1qTF7cMej+Hb
COrObpRbjG85H5AxBKMsRFOnwZxRO4nmIOU9TaoMfR6iUAf7DEBKdAMK6FWLlCuVODgLATZIzuX0
WeMPGAZ3587/ymxQkVDaMTBnYNQ1qPa7tCxJNxDF9NQVw9Pxjc6Fxxjr2jCmPEs7Yf7YlicwlXg/
vZgZYNMaKN8MjBLqUZj9cwYOsUMsPorqNll0W722ea/s534RL4ixZiTe8/L9GQDQdkePro7yQbO7
vtH/Lxa5AJPQkZev29O7e8K8PsdHvg46nJLHlAOv1Tl6l7Tc+N7ROtz262cgIy1LU2ma0KEaz6Ih
twNVeWJr9icWGQFPLn3tqFxNAve2b2xpbtWOIq/a/B1vJAVMvl3XAVJ7/dMHviwmDoxbxt3Fz1NZ
vlLPpCfErIwjmmtPugMydZhF1Fc1Mxd/uHsa4aVzjdSfsOPm3CjWUuhGxrwpgsgAXomXGbMMHxQZ
7hl6yuq3cW5l/tDLgdk42dOz0kuG/H5tLFt45GsOltewYPTF1TP+5nGJ5oqhnRrMo22oWz/x8fHZ
PxFKYyC85+VZMdNNWFQTwp9Q58SXavn6eYksEY5021gl5wIhmANSIHw7pf2bLNHaKm1GgKjPInkr
nLg7fEdsLEbSsIu8BNy+1rfAhBxxaR6YHUIaNr61xHOR9xBfjsGgULW1ZKkv2w+oPRJ70E5+mXPM
682rt2F7YH7SdW9hs5EUTyFJg0e3D69taed0do21EUCMPIrktiqDTlQSXTCjpBvIkps11aw9fMYX
ior7Az8aFyRExfDEaxYa+xRIz6e5nFyE9sUZheHYF+ZEB9FXEkwYV1buj92sRCDEYxuULtIN8knd
hT/SAY3b6gvls9oBFnHOfgS6tzltCVe+8H6tz3enZ7WuLuJMOTNSFNz8KLzrh/49TGbSXNaC2pG/
KlKU78blpKARdxZQl3asgNkiqmoBIaM6vhZRb6uX8EhQ0MUJiKZBh22mImVjrlFNLdxCdyxMfhB2
8OOdFHRf6a5m+CbsGtFmxRdn5V1lyBMfM9UtzubngE4xzZ9lc2J4gm4x1/MVmLE9IF3h1Hv00D/x
o95afFc4WAw4//Ao/dt4ewUKavHMlWg00Bc9MmTWbO3ugX6Tr7L7OEY3ll14FGk2Oya0ATg07mP1
8UFZndJhmPUBJNP6x0AO9FzSFHIi3ojPGB9VAt4xOY9HsAFPsloieG5D6BFaGI92+WnxO9bqN+OC
WqssCJ2QwAl2gdno8XF3GSszuAU35WU/w1H3o321nDLknoMXIIANhORMw3JZb5AH3AgutzS5FWys
Zey/DsXemmu71C13faB+KgwMIW04yVKeaTscNOtrfGHrRovYfe6zDeZ29Wzol2LsgXuhLU/auXel
+TOIYdBCT7BR/QSHR5uFxvxBIXgU05doLvWt3eh8W8a331PLFhHHFVPK0Y2WgmbjKxNTrkf286zO
sgPEs5X2W0ZL9hf0UJyiyzn3+ZteTDQRzYJGs4F3AHRj+QK8oevAENFYjHtFnutbUsy0PFkLcfkg
fHL0lCvWZbHIznnsGh/6Jz9rMNn4IUSwUKR3WEYZmf3ltZZdiYwtJiNyS3nX1V7CpGawnyCsHogs
2HxDNQxAehelQ9u5i6YlIp5ee3CfAiM3KuoH3fIPsvdCObUkSaMnyYFC7a7Z4le54pUAy5qKIzbO
6607IufM68TPaRJsLlV8C11sH0+PU7JkfTK8Rj1VoLMNEPNYr4VFemrmoKj0vyk/VeNBXkWD283J
1AtCHx+RE5MCMZqZF0bYZergYfxOX/enJ6taYb4BKc8hqpv97T7MrW35Ec3ZWiP91CuYEOY2hYPJ
TLYSOO6Bz3mFtUWYowQP9/a6Ylv2wNQmQxjX668l0126U4sQSqItrPQ9XYGaBvyNk+6UgpjfAyzb
A3Pd1+/lBe1c8ujMLz6I2AL6006rsHyULScIJ42+ADWkYq6F3MfokGhKJYrozrAnyzZ20uD0kZOT
Hr/2w6k6artu+cJvcR7juklm+/YKCDDbRvWFpXXKwjnqJgBIOJlpf4xfiF+GLqCYZdI7RD7BB/NI
m4Wsd4iwgQyGwHKJBIhzuj0iOPbrLXmzzhSltUnH37bOIWUQ6ZcXus3imt3Xz8g1yGvpGPNTNL/p
3jMQ/42RZ70mJwqGmhsZBhlFk1fuXpuEnIOypkRW2MM8ZGBA9F1/UKnGbZBsMJw7vki1Uf54zWs0
qZHeoLhEzLZbPotNIs70L/0rlW2CTsRFXBmGq6UzxujxlZqquaoD4xBPZ3Albg2S3YeT7rpvsZ7l
x2T23ChszMYxPoQdJ91D2T7C9xIMi8LiUqmnupk4rOoOB45DnO07ZYYnHYooYC7an5L534UcIuZ8
vUk5bSy3pLdy/nf2zmPJcSXbsr/yrMbtZVAOMXgTEtQMrWMCC5EJraXj63uBWVV5O7uelfW8B0kL
BhmRDBJw+Dln77XDryndGCSooJOgzOEMcjd5uR8r+I9rLLF985Jij6TUs/yadpqOWnbPUdaUdJeZ
u9K8YtZEBhuCqKvy1O3W2Tu/C7yL4vssLcPGto/OGwzQajd+xgXRgHQB7BMpndG0FNRmwShhWZBn
sexoSMbJuVgDqQpX4YPadz+mHR50zqBhmS3Ix/YFTuscAhE5u8Fa0v0gbMPclxDKUGaEK1Y+wVgf
Ed+Cw13rX5DlzvCO43nZwlLd0LcMgdBuoK9yDBV3CU3z8XnqbpwDKU6oekwTGeqZ6zRj6W3IghPu
R3Ufzr45HWtEEGBnYIoXywvOs1c9QDJarQRO0YTYbaxlXFQYRixMgOXtr41NekMUbS5Ow3TXlfdx
emPkV3kFcBUh+xqR4Swwdx/G4bZQUFXXOTPIksHEcRquzOxT2UfLRSz2rEgBwLfMtoR9GXshNglA
sxuaIWzZ2XYbGzfeslbyccwJWr2zJ3YBojq1NtQ+gIxk+8juslfr3rtFntRDiuvWHQNrMHxixcao
qLZ6+UGgSTud5WJDfGZhju3D8GR/DreXwX6/TPt/z/kvd3FeIn7JdfFLC3B5XuSGS3ekQQ/HD0yE
XgMAIPtqJ43ocPkeYAprS2TH7RDk3sF1NQz7S/Jry5lAwAlTJxhVEEGh8Vy+IgGrB4ujy0PdnF1h
UStevnV5kHxOBJsdre3L9/QZWhgRHPzE5b7XWFu3xv7XWUjs8wR4jjbF3/q4aO0v32uWB+oUqf3l
RrVYDy5f/X7g8rxfP+Ji7GQ1j4fOHyzGW5cn5ZlrsuItv+jyVGIYKEwSIz0OMmtuwuEwVVTjlkKo
0oPb5cXqduzuGvK9tkHY7RQaICPpOgAeNhlf5KQ9pb26akJ1NwVt54cun1qZm8C+i/gmy6IPiH/3
piU+DHiEW7x11tpjvBGn6hATY9BwvvbBzVRM5i4q9YRu72sApnPlJNm0zdDTpeEw7eauDbc5mdlB
SQfBKxg1ZshicaARGyR0ShrXoUzu0YlmZgLrD8DSUI6HIWZ/iuOES5/NddPuYwZXbT/tc5vJdjx+
lFppnKwAWVQb7pVrwR+yDglR0o3Uhm2ru7hbO1qj423eGfoJ7iTTDUd+uxqzeNfcVnBVVNr6bqPe
cYW0hH2x4egHYsMCJGkiZGNE3OUGDhYTYNQW7QBMWvXIGtuRC2Ha0mwetemQldHrkECGR526GEkC
xgO9V1V7DbPgwqzd8oYUa1kSV63LGuGlB7hQxoi8iN9ATDcMV6Ft/GgJTWbCh8K/1bfzzLwcMBJQ
3tn5TnL5UXj0M7IYs2EpU186KBMmF+1LQ/smQU0BbYESw9RhVosNC57QKndli7GgYr3JI8R2CAJV
8e1ORbIZW2Zv8X1F/dCiFmsGyoBEhSSjz6Mv6+XHIy+Dz/ccN0NxD+0OwVNk3OkaFw5pSnUm0YS4
uBx/o9ZmIBXl56T2shBHsEEsEoRfYow0Ny18atDL2UycU/8aaFF1gKuiJSgfggbBujNl42pO5dFj
FjBgeoh1eg7gG5PrpMs3YJFZa7LiIyZkfK1fJxVeu7F0ES3MYIqd1HmPHKfbGYH96UXzlTLIm8IJ
gvJYk1sVI6+FnknkB71NI7Kn61zCAMnKYE+uKpteTrWDY/abcpimfadm1NyRRz+YmaJpl881R+JG
H3X6kPUBRxTiyJTFLHGzn80YNafKVTfzTE/EjRULdMH5EYykAcvZYsiTsXd13lkCq59WHn4ndkNr
LePaluq0qGBHkPsMka8Ww3l21dGZTc6ShN2AlbRvgjz0uKKDVncMiBrLFhujt1kMjOxD1qR9Gk3y
6sTE8kByp2SsHrSUkmAQJAf0A1NVjb5hmHBpS0zvobdI0YD+AQacpSypcnmjU/0b423AgQSnmmaE
AVOnrgDfYaW1t8VPwtH6sw4KAoKZCemrZkce5/HO9hh192xpkiCcdsFcLmDzjg2Lhc5QI8cKAMaO
KEDJBbUcsnKrpH2yeQOGmu5h3nOYAVzHEjFimMWmShhSk5z7mI0KFDACJ6r0bgw/4nY66ha6Lw2R
AUtsuIfssVYWY4g4Hb/zjGjjNA5fo5KRculk+qo00p0yW0iSTTrvjN4qtq2rOE1QqoZDQfO/ISWO
Ajh9aeb52UqBpjCa6hbURKoQP2M1lVHjrsB9gRBn8Bl7wgd6rN05FvSu0qCESacvzdHeponPupSe
2sCi2CDL/mxLavtjAOVi4c/duBYtR7hkha1zrb5IgBQDl0RDbJsTeRPI5n7KhfWW0m40TGaVDr3g
MBq2mSWOI5sIY7K54LRuB6Ehfs96N9lgojuZEJxRRc5MrYnybScyboIAlQh4+DtP71Zun2Sn0mRM
nNTsHDrd1PyhLpttIdSN0SmM707op25A2dOYD1mfFYjf6Rk6pMqxZSA6op8b7DdOdFPooYFvt39t
jP6JLPNN2RMk2E0aZTwcWwqtNrrOKwpQydB+ltrK0lKa7VRzzkjqlyFZ3yCk34sgZE5Rg1FDi1h3
8hRJ9heJx5DcI+sLNKL7qqW0KQN40Ssbh4IOKG7fTiPomuzJmxa7gt2/d24UQOdnOzzan5md/1Cd
7e3kNA5rW6MHn28iGx5OGiAtMcgI9LG/6Td9idQc6lrquxb1Uj/S0jJCezeH/V1cAWv3Iu8ZIz7J
vhl9Ck4zlHIt+HALAjvB4IvSb93CrF1UIWORgCpzt0OI3pCcsWLN1ehZ60nMap/b8n55icfAiTio
IlvsTAV6KjElx0n2HHsmuXKF1I9GzIymKdTIGAeNB1hktIVkgEC1Ut3W69lMFww+Blv0SKA1MgeU
gMhJouwwyJs0YDfqkAZJSv186PWo2thtdpfnuSJkj/aoS0ieZcy+Fs0IGxYnPg8FCO0zeoyOkts8
bTGI8EsmKpw+8fW8uSH+0uLqjXVdLW3qlo24FfOZelqXY0tAuyIqUpsamsvVTH6fUPS+jEBjCNHJ
F6DrxH2557kT88aqUU+UY0vyhDvvqwrzfTlVYFzDbFMWbCG9HGtfAmNwVcmgXxFhE24DqrAU4CUT
NEoYhCcjkoXQpWtoqgambnNn6pUg5FVjSDhR2CcWXY/WpvYbuMKunCV11vEUDsSMGaZAi41ypFbD
sKrtFuN4gYTPsaGbTPSM4ZargVlsz3yf4HIs/EvmX4NRJhVl6xMwleyh+iKmzrbgT2qCA4wXHcrM
SnB8bzoaamUChRDj5JOXta4fuATFd6Ok/WHlD0aRPIs63OsTC3LYtyN9eIoRrTD8PsT0UrQJviUu
JnlDHH0qjefcAqrTSC7kFdwBGpiK4D0OivKbd5yS3fVebFeOr6p3v4Isf5iMbr7O+6E9jeGBMBHE
l3Y8nqQRojT3KOqHnC5UQwo3oYkfkshx8DdM8cvkdopc52jO/ZPiCORgZVvD7q4a2x3OVlqvTBoJ
IXPWOXsvdFwz3hvmT7ltvZJxRP4MIrbECSh8Y3pYppZlqNH0bzOVz2VT6/5UaSC11DkOEH0O1C9k
HJAWX+nWrkiRLkTt/ew4h5iAHT1G1GDAGnZr2NJ5iOfHDO13sx1rqq9uk8UTTSxRXFcSwkszYxhj
eEByHlF2urgBFDb6nQyb61I114GI3tTkRnubIPbZV0lu3Vmdtg8V3aTc8OYdCRybAc4SmxYm25aW
7aapTQ5BTJpGO97W5PbtCvKgo5julR6h4i+TGhtSDAciWUogQXpyxF6gHbhMx951OOrq4PR0X5qk
9FMxeFutYkgPpswvrCtbkAllh4xXpY2RUdN/yrH7crWOp4W3yKChRoJBmqrqKchn90Asw9RZD7Nh
47vVyQXDkjazOdnBZUpia4sDfN57+rGKGeaQdr2GLSrPYwR2LakJN3HQCjkGaARJl35qjZo657YK
cwy3CitpK9eO2ym0tYRuzLOD7mq8mjyuEiOzn7a29bWnUEOO/bNpmqQaZvktQoTJgJReI6ivdT7q
uCNcTxMwT3D7rgandg7KqU/WZIX3FbgIGNDrtkGq6JqWvbXq7t3xqvEMkP2kPMoVT1a7YXov5JVR
xecWq/BGOC4jIBVTRzsvkS4fyGrK1z2vlbcpQU0IfY0NZPqoQvczJjBjD/9mIaN093o3hISLs5TB
kHuTqfhBnhCqCfqknhwOJEK/AWAO2NO1r7kRM9fQymsCi5fEpgmEdwZJxm5Wqut4F2IIcI7IsDSZ
D1qu+VU83IQVvT0dehd8Qbcc1l7Hzqku5vMoo29nzKFUhp/Bkk4VpEoSQ8yVtqsUeGH9mvRKayU6
VApbS6+QHFc01ZZEURZ/r74jTJROcFy2u2pR9iZ1f/CcWqxDE/0Xhk05DzQxQvaeLQ6RWkI4mXLM
im4MFykh1M6T9anWcoKN3LfS4DpMAtyObEqSRYoUpRBhODh/xW2DteBRY2g2xu1bPiXtOjJHdJNj
6uwkwvz0ZA8GJbQxnGBf8kZEBiaTIucrhXZOC83Gd2L0aRKGUAz2mTQZcraGL22ek7XoCv7SuwtH
eMRSFukq3NgSc+g4EAxmqzDZBgGl3mymD0FEyH3WM6vl0yjX5LRuhkwDDZ0zMaKKpp/vpn5M2XEw
hX2rOzX9LuBEmgLdMu6nnPGQy5DCpEpFwpzPpDet4AyMB85k776tzk22jVS/dNzQCnLyoHGqct+L
IJyUxi4KGsbKKuru6Ck8iUzHt0HwjBnwAQq9oQcy9e/QTtI13NQNu3mxbjvtHCimtZrMUUHSblSI
paV9Z1MNHXUJwJ6BWKKek7CHH08UrxPp2TYnw3AjOdkNd5OML1IXxKYHOrJab/HLts+Yu6eTUaG3
uoEp452ge+3rzOpRxMpoB4HjbhggLFkNm5nABEEy1O61adN7DUV4NQfLZlnn4GRfiiCnhYA+5JAB
Pea73qfb9A3dqISom+E2CY0r/vAZ1j8FmxhbPOxDfe1oyXtqpumulbxDfc7iVxaoBJ303phQjw9m
h7RE8f5qy+ceoCc19eBkBF72otkBbUbRQaxbfIr5wARSZcUqr8UO5CazPo25y+TRm+ajtDoGGwD6
s6tp6fO1lYAw+0nY4LFRXXryCLBdza7FWGeJRKRo0V3KilCZDK1n3Laj6Ryi5L7MkDGEUfcVaWgq
GpoDdUfR4zFXnyxoVw7e/mLk3a1ozmzDHsFOFzPwFiXFhV3j2lJqavZcBTBANyY6XfSIdm2PV1Hp
bCuCzZZWBh5vA1FcTN7nxp5MBKuzURz6Bn1db80F1ba1Hk3U5FpQubsejUuD8FGWlo2pqvmpWHql
F6lz3mfzAr4ihrNFfTQCCvItqHPXbRrth2G+mjUjPRUuur9pJv+p71q/agK0g0G8kUlwlzaIr8Vs
nMxlvCMtFiYrb5/tzGEEp/n2+DKHoXYECPI8AIXeVEPrEPCDEojPM9pbYkYVA3FoU4CxNUnAUgYE
y1wpjutcbE2Jr0E9m5mNFVWbYblXKKtaLgchR/04k2wxFYQjUgW/IM2otMb4muuHyIj1zbLqO3yg
GEzXbXxtxPEC847vSoQdlYHCsFL1vk0zv9ZF8AD3013NzIX5wzI9eyHsdDvMB7PFWyHM+MS28I6O
yYzYAvybZvxkofyO5rpeOwXVXdGPBMyZuR+0llg1ncl4zcjWsnDLjQ0j1U9c77FQkpPQ5kB1GBaO
1PA3BosN5izna45jNCEI3/tWo9qxxzccVB0fYgOESPLHRiiq66qYtmLB9M2ii+6U/emG91gcKnpS
q9DrvY0zGu8arKFoXKZH6tUZqVwyu32HM9yuqy35P69BibcUC9ZR69B5ZH300Wk0hYhyxciV+LEx
sq1KGFK2df3KKUeDKdDxi2jWW0NC7UpfwsxJhjeQuWufpj0+zA0zjc6+ThvCU2GiIOfTEZCN6Xfk
xKTbI9U3SkZl5VLHAvnUdfZw1RieBcYJd6QFMmX6OZhj90E2DERGhlewl1ehGevXTkmMo8RG1Q5I
NdNqKh5mU/t0iaP7pLb5lgGntG4/EttHV9Nsv7m+veU2vRfZheyybsq6b/a0M+UUTtuwjt8sDf63
dehHLqixhZm37WmrsTSccxQuqsC33xl+bOb1ToZsYhxYDY05brl0MZqwyqMzZpC69eEzMJJqbaAU
LwN2JypoYBe2wz6yMn07uSxvhdI/SEN+KuYE/0p2WawYPgXTNcnHb67ejruZ6L0zuaku8y6h+3as
lQhy6o9htHZLmbEuGzkvgY6glLwBKQf7lnJuiu2gB1csdMnJNTxrFVYFzQ1Xf6y8mtownwRST0xx
sn/l4hXfpVOn1tL1Hlwn9DbBHKD6r9snl/g0W9WWTz48ttTSfLA61r9Ctxo/C6sd0VFih0bVqLA/
keKZc52jxzOx9hWTRogobMZtDvcdtrC9d1AemJnT7wLBJtTFyWkGBatQruFHYJekxSU+eUq9IWJF
cTvrIKw+JnK4WqdF4u1N9hbHsLS+SFrzSMetbmcNU+domGTt5lR7s4vjJS/YyFv2xgbBFtTadlAd
M0tCZK7NzxHhSc7Cv6YirNH2pn7utEwdghcTKJo7k1iuBuYZEcjkqnRuXdrRVA1qZZN+7SG+y7H6
4Xmx1EZW4mdh9bvRdm0qN3Hj9M03iZ5sZhq0EmNlzjsPJcYMinpdB2y7l659qeXlNnTMBUkXOvsx
UNfEeJurwGFGKgPFRo4YBjwqKIoDgQZBGawYOv2rcG4MpKwTAXR9/xaGAqSxI/3MpkqOquLVUHO+
N2R6CgKS0NSI/RBK6lKdd36u8PGLkYW01Gk2m+1tI6D9m2FOnyOM5LZ9J0D21LTQFY15xNRhN/AK
2r7lYkXS3KDj5dGKufVlDEutm2lHTFzh1gkZbvvE0JxNbfCuikn7snt5b7a5fPMEGis3qd4Te/rQ
OnFtELXJtfZ25JN9rgJ5nDTCGqOiRbHScg7mmbVNilfIY84+aODICNQMxTkdMfInSN/zkcW/w5bF
hWRaUY9wfbbrryws2JDqLvLiciHv/PsvI9Xcjd1iqJIyP06eJETi8vSwdlzFoHopIoZR+RT+xfHX
k5Zn/r6bQ43FjLQ8/OvLy4//28d///g8NLyu3/cdlwnjuNPF+JP/MsIjYfKKl5vLV5cbQaT0sRlw
s/6+e/nq8r3Lo7+f/Mf3/rh7eV4AbaYavvQm2KgUq7CXT/kxSCv+GrX8ib++vHz3cn82Jx4SObQP
wysfqE/K4+WGowvH7e/7Yg7+ed9afLb4aOJXJ4fvms5iTcpra6wtWpnHLO1m/krRHawgX2WAVwlX
NKHluExP86GWx0iL5HEm8N73XLY0l7sdpNhfD6TLUxzbYvIgzP3vH7g87XJX0BTa2WN0unwrlpZ1
nAwXJ1uvpRb+Zbg9l+ddHrnclHnDf07ReZ/EJsZtu8DQlSwv4/JwZ0hJtDIASkMiGPYG3K02WoEY
itiJjQOUrYVW5NQM84OMa3FdMf21ku6hSxjQDI1q1jakPLLouTGmDkFEVDYz+sYZhQjUGafsvidy
zjGfSrqfiR6fUi7gVsPELGpbxoVCrFNgY/t4oUolCyiquBzgy93L9/J8RLrdO02zb8LOL/UBe8Pl
kSEsSP4MquJHNtKV//1zpF1zQVX9gnXFFpdefsPld1ehWMgjYjjx58S73//fr//l8mt/Pefy0NQx
SdHHAlfov15U+q9Xdnn25YG//O7/8eHfv6Fyk3YHsv/w+7l/+T/L2N3HaXPKdDbAMLNY/lxyRm3p
JX4Ueg+jhXDR0PHZOao7p7SewUlBzyAjmmGYiGldfqSWXu+dJYTeKqODk6riYEdJc4aUyVQpZY5P
2vgQDZuE1FQRolupS1BeIFb8wBMfQ6P9tAkzOg41g/gmY6vfsHOh4pRU2ZAKhG3TE2NmaQRUnl4B
2FeNMIhgzu4CZh/CphXQEnq3Tb1HNmDldTqypHm1hnRW04gtSQO/CocasxLD+qFoEH661CLWBNSg
heFR5D+GMBabpkIDxV7A71N129Oi87HLoy6yy8fOZoBQR5BBdJQUA10yn0038+4Ov2KcWWTITPqD
4RQ3bG+XqAoNIUKcEJgdl/vB1hsySmDw6NRlWhAjp3Lxc5X9baaXXMzioL+eAKbqPRNM3WRM1y9q
8Cz0YEVOhEWmmLYSgZZYztXMqQUUx0GrDPdDIZR0K9EQskD7PrmJgjlb57OHhEbvvolZdDdzUjs+
6RunMhp75KcEcsdtcAxdDCCa472kyCo75iB+GMY4iHoUPdBV7Vl89H2abZui/dScLTlwHYNGyUQ/
TW/bmmI7kcQoWxF+3QA1KDT14GTJd0eaH0baY55taaZZSt9LG+14REDOurwBK4nAMatfcBmQTgqk
fNN0Ybgifln6ehqTB6O3MH1T1gdhldOhdqgdQmawaRc3J2cU1wvgcugea419sU5l2hUwTFQbrxkG
X4+pfh5NV6If65MNmXlX5P/U21EGN8KwPot66dvycgSHMM0RQ6xE0oMMLDDGpEHx08niExHQGMfD
WlxFBT00LmcwhWIC5ezMuA6hjJja0KyblnZAjQRGVaGxLlL9VevMH3Yq9kWIuYIfvaIdwAlDxBkp
Mg+DTUgVvUcjZLOWShRgtnS8vQOPpqYZAjlbU7im0vRAPsq4KTxxcoKH1BrkXZcZP8mVhYuTPYVs
UHDUF+h2rbeByFXf6+aXaC9CnTJhNpK9lS66Xrv7Yhi4FH6jIFuGWq8rMfGZfbapElY1M9cJk83Z
s5rk8cZIYNsC9CdjLGNTps5XODTRc0l7Kwi8yo/GmMRxwG0Bfd1tkJMllMYHmplPBkHmh5p3SHim
oNVZyie97M5ZDhLWI8rNt3KA/gSi7wczcvddFVy1UdwcLYKHgaPkgG8xmGPCmtrhrc6ad63iFeQV
ItgcWnep37bRROnH+z2IzSDZCpq9+gZlKq6aGJ+A0dLCE5GOmgYdVhojA0/gNEcxouq50GDqRDmb
TjzAXRRclbNNr5fzA3qE+KJcQ1GhHQoPg2/YnywUdiPGnrYBqcRyvjVHaHyVIIFmSvL6M7dpG7QQ
En3TBr5noW/Tae0hfkmJ75ut8SHvGlSGCUIZ3lsEzF0krtnTA/DTEd2q4tQ5cXjr9FyTATvzLsTh
djL1d7LTNdQwBfpLI31SJAzu2pQyXI8c4MFR8NXRQiNMGyQG4XCnqed11X1yS9Yf+MDZxD0b9Jzd
0zAgi1Erb6AzJUNEU8MYkMo6GWDZu/ERHjpjy/GxblsNbWn0wyDzag0+3Nx2Es3vpBs6e3h+KVNi
NC794kQcPW/d4JnO2ryDd5IYGzHc8BINn/T3DsUorQ9rWrLcYVQyxkcJO6nyVIRjBzoPNSlCjt0s
hNyMCaYKaEB5itLYbiUx8CZgIUmAF2TREY3WQkJgercNErc7dKF2U8/owhhWPfVzhqmJdEhi0daG
S+9DVQQHB1pokQvSfyWQUmm0Fd9TApJwbKKCXRqJl1rd8q6TDiYkpMy6A2otXYxtvbMdkp4WfmnS
4DGdBQNaYLaop4epM9CDWzHdYuHPRjWfOsQ1mQwBkiMy48h1yiE+pzC/N02en+mT3gjtIkCPrU2Z
2BC+a6fZ9R36/3ECWK0aPmhvbq+tMAZOUw0BbYTpzUnRgGTTdJPStz+OFYOV3MXGNSUmpuHSO2hT
+jYieHWm6S2zGaZrpBn0s0AfrbBa2AYWJq0x16FECq8Gde6bJDuSzDXmd1mls6YW3kdVtDTzOyy+
dvOculqMZqZ6sBlqFXMMRdTmypwL59teTlXbYIST5udm5ASiZ8dub54+A62+HjVVAc3hr09wvOsa
lmw3x4JcR4+610odqa5XH9Dl5DVCBCig/Lr8ONrA7RgzY4Navnd5YHZh49WO9Vi2XUjOuXyNM8iG
SaP1x34h2IzLjT6mmCnC4ikSUXSM8sY7Kmt6jQSgirYw1VFnt4e8hBtg4eFG5sgJEnRQp7QudFLd
Zp+ouCs9aI3dtNQAmkNdUFNHum2p77QF8nm5Mf711eXur5e4/EAbxwzmNpdvDJ3Bdm5aXrlLrpFI
MyA/zqj5Lt5ydJEvOeFkVaGKHdvHmYaTSruja7h8ySC9XJV2Yfq6JwCQNN6ugImYN29miPZf99B5
Xrb0lxvL5VAwlpvL3Ui4dNAp2HyrI/M6Dd5Dq5/mXy/KbFsI+J1q7yDYJ6DluB50STqvbM4WikuK
iNoAXVIuN5ev/vje4HpcN20MRo2R0JxcKichKra0odmjvkzBwfc9BV2xfJa/b9plj9rHMlxrTJzX
FuFkOdkWkFkviNQwDalZCm13CbIelmDrhMy5ZQT1z9ztuaYb45HRYYshRVfvDBWKF/Ki8+Z+6Fz9
YDsQi9zlZs4Q8oquztajNi6kKmCxx77CddaU8ipyShYI2zCOqi/N4+WrRgMcXo02UXAGrdhwYcTW
prnsxSQlB/fiBQx7+cqm1PVtCwlXFJ8rSWxK17o64SWbgdSpg6yhmRgpot+wijDBZ7qlDpF5z1ik
PBa6W++ixAXK1r7NI/s8ar18zdig5iMsNT8IBZYdpzWPlaGbx9ZMGr/nGrrqbNQHjsFSuaCTYV16
TgEtAOJNFkBTqBCUVkzrVGsZa3OglmGOeVsFQbzTc4fDyaPk3XSx+DkudczlhjjahZMbIKafTRpD
/8TkOkXs+k1GQ6Rp3OJUDDr2JcEFDapX5SHETWIUztzQXz2U3azvJuajx3m5ubz/l7smLcUsp5nD
2x0C0Fs+A3Zu/7jxJhgqLlqB9ewJFLgZBZERmYhKyZ7oUbzUbHi9BST8+wC83FUJnvJSzYHft+6D
aY5vVYWnbpgXrWQyJ+020qbPJRGOdd85jFN1+l+5NbSR1Ynp2gBGOHsHmjvAN0OuvPSsgU+mJLZv
0o2DO0x7n78jCoiENuEGeTU8x433WH+Kx/LEaEpDpIpSe9kLwlxO2BCvcTQ55+hpfgMv9j3dMLEI
nqLHHK3HzlEQTtf5TyCKy0k57Wh7MkGs8CUxClAr09owBIFunQCOZBr+WizAMRAkWxb1+QGedDMC
et322g6qYzTstfv5pvsquauQDa4sxBAgjpgBvhmcvrqPMKd75b+ymcUh/2pW2j1mNIaEOW5whDf2
Of7UqWKwp3r80IycAb+xOOGd6pINO+dm2uEIMaxtJL8Qw4C3rQCNPupvdwCsNvFtzzhuhc0YocWj
oFMqttjOkwU05Z7VV3hrnFGnAS7Y4I+FSJAxev2uuJxla/vB/ibM80G8m8fggX48e70WO5YJe5eA
njN7BpYV4y15UTfB94Q3/GWEgd3twrMeHywM/P16ZNG2KSS3Vu0LpljIyc/AZ2eCWbF9vXIc4ICf
mU4wNTpnp+QTx2W1LoKNbm3DBkcBjlj0Fhh7ATz0YlXHjLAI8MTUtRpv2YmxbiCJ9+7OqC1202dI
7sD9D6/bdgqp/Fnh83ZrLoZ7q957zoPI/kPClOHCc/8/GOiuJjW2E9IhoQ8cu/wj0K+qpzHJTB2j
pnasBJKVTfpTnMp9+tkfw3sopxm6ha0W3MaOr/IdbUXn7F7NXxwh7GvR6GUL20XZvr5tArZNhyW+
mOMr3EXuIShuYXaOFQxV3xQ74REf4rJv2BlI/l4hmqAMfJ5/Qvfb5tv8DQrHFR7QffU83CX3+WP1
3NFxWBt+8yM5Qqx9zT4sDC674To7cu1Hh6lxwGKs35s7xURi59yxmKE12CObwU6NfBrfvomxSe2M
cW35nB1rMG8oS2cLd1T37FyBYZ7oZp/tYeP12x/N8G0/5mSmb6KfGBMwNDg/cUBJsgZOVGk+wLS3
5BMxpPZN3xr56/jAYOGx5kPHagOrmEc4q+E1CGT9SMkOGGaDs7zjkO0YP94jNqtfkFi41+WW0I0t
Xl16wxnv3xFJ1JsTs8neZ59o9bfiznyGgrn1NuGP+dPG2G3u4sds4TQar665ic/9QdtHO+saX6j1
3lZr7FMbrPfdHRhABM/5SwlZBNcLyqYNcmfMkZynDm6Az2Szjg+FBNe64gxTNwsC4NHU1j8Ak8XO
ht2B361jfw/MEtgnE+wIA+GpX4wXJ3wK4NQ3+j3DSj1ip3OmRQ5dfKE3cNgi47tWPrsMX9R7iAwH
/sRwa97q33l+qPfTByU4L5UL+E4e6zd18t6oK3fs3LbszfcCx5C/gBau3+Q7SkIUoptjsnP/Q6Ln
JYrwr/D/y4FvG5pu2Y7tecYfuWeA7FsUXcZ4bbgkVz3jeVrWGA6vJ8d7NRaFKcEyfvGObQZlE0aj
JxxJ7UL8XrTKf0lNuP31v/5X0ee3ZVx07X//zfgjfUtbXoxuWSieNYvsgz/PQpl0k914w3gdG/QK
+ddpByLEFG8RiDYcNlw/fHx2CXQM5mA3VUfsDvNVLIb4R+Kby8v5/3kX/yHvwjB1m0/mf867uP4x
/tdb2aR/jbz4xw/9I/LC0f/uSgKuHNfSnX8kW/wj8sLx/u7YmkVB4pGHodkGSZZF2XTRf//Nkn/X
dBZhTbMdNlMIPv/2X23ZXx7S/m55ninJ69Jc6ZmO/H8JvdD/ONAsd4nPocNlSk0SpGv/kWKoD3Y9
aFpYHpQWZjcDgTX3gUFRgsV87PMZ/EAwrwlpXfdh8BMkdLifs9H9DyFk+nJu/eXcu7wK19M13ibe
C/3PzE66QmKuXZ3Mzcyrt+gpHwYvv5oHpV/L2cy35L9cNfiVhgijWYg7IJTdTzVVyNwkkknLQBHz
l8/x352B/1fAkLSZ8xqGg+SCTa37xxvTCNNwKlcrDoaqABURdOdr/5u981qOXMmy7K+M1fOgDA7l
8LbpfiBDK6ogmcwXWKoL7dDy62chsqzzVlZP3R+YfIBFBMnIEICLc/ZeuwPGkGXye06F/zEbu13F
dnBr2+FXx5WLEggHkfCtO01WW6ClXHd66NDZuMSHZ1QVqPzTFiUtFVsIIVKljYeMJkC49mmGrQpY
WAhbdgP164MRjq///h2JZeb+7UN2TXokyueE8sXvgbgV3ZixaGq9N2lAHG05QmymIbEu4wBhPTm8
VlDHFHFGaydKh8YAKx6bFkZbnnBcXONCWg/a8t8Dy1R/MfgKTvV/eW2c6Mjp7OUiWc73P8c5tU2b
1IMvcwoow3MAim9Ak7kvTG/ahiaFuUZFBaa56sNFY3LIXIvYB0RlmcfcQwlyfsixS5vTX76ufzkx
PcFFyKtyPGXyRf22GkpMYyytplbUKPdVq0FGmnjmXHTDd6XQp5YaNkIstZ6FTrZWOLyV+VAgXaP8
PbuzONPI/osT0/2XfE7pmqTbWq5SfJd4LP75o5oaYc5hMPY7OxHDBpGNcfTITUGjZZwVdp8XbJup
ZYdP1ZAlVy3gfLh4SmfHw/xWI7hHXjNetMO6vegNyolj5oAcCgGFzeZ7jUNQ9kENBhB6Q+YbEtGT
A6ltFCyJTACBDjGLSX0W40Pi0yEbjcKlxU0POh4NAkFRVvbB9LXoNJ4oQ42bpihODhlhwMGavWsX
H1HbWmyraYdlAHVso7nYQ21siqKeLrVe+RP+0gRXoBlRvh1l2a+ko7H5dCMxBKqOQS2zbRj0gMrb
8q///iqxnH+9TuQSSchw7XAimwSh/vMHrHOqwEnedjsLgSG1oOJih8Gx0qg/rcSu9wlGHpzXfv84
otMYNcKLOdX6MYn0o9GN4FZb0D9aGBSKeugKOZuwqeIDmrrvQ1Tw3qcqOCLwhz0eyG9llcTbOJ4U
n68FcdgZcGYa5UcADDCKqHZko9VsCYSTh8FyHlPfuqopQhfaSPNCoJZ5ud1KVRgeWq977GmJ39sR
WtfGENHD7ZBF6kJTrGDxifSz84qjbPQzX2N3yVp8Q03rimvv6Okpwg93J7tH3eYUnNJZXGe2PWlT
Rw8K6xJFItNYc/LMK9ClnoUrxG0RVJemSxqIwA7pFk21icJC70ud7B1nTs+tIrTXcr9O1ICp14vw
bGWRiUGsy/ZMcMSpdcmGizvGa17DBaeEQE4iRuYTQtD25Pm8emopMbK6BoVnGD7l7NGMptsxtTWI
NWeI9nUvLrR4aDpMF0+aj75bYQcva38lLK0QGFf13nELechM5CqiKMWeiR1ABCl8d4ND9Vf4bIi9
KG5w8lBkaGf0mpEzLvpeIt07e5c2wResbq9+WUDrX74jL4vq+yqy2ffiFNjYNrDlCHFzWLEZGAfX
PSUY+OzcuIRlS1nOyOSJWXWvKhk/ydbHuZ/bp4g20lNg9PGTmWDsLahc2nUBY8yoxEunZcDI7GNq
HVFPW154ckveY+Xr6TIYnC2WQ6myy6aTJROJ0MfBRUMrb1/YtbntyvZz3IYAN0cBgorGKqJkbJCp
Ox4mCZPSnpjlEwNbsd9TufHGLDnRRE1OzWTikB6iSzpL9hyCrRfKQoZZf3xOBk3VzRUs+82IMmjv
lOwr6BARtZmR42PPj4WOzccAAVkcJzH9lu7LWFd0KXNjfOzb/E1BkJy71t7NYrSfHbMyHuLBYb3B
Pdsxr3oe+ZBFoR6mCTdA2YAez3CKhEo+3A5I5uO98uEL3e7OSvs/f5C6vA+UHDQSl8dQnQ+SEWrc
5lYxn26/TBQqcVI+ufMqB5qTSxOBRNiET/VyyBYdOxcJ4Q7L3aliMEUNPp6d2tveHnJMHQHMFZTH
4Hibyo+w46ThS6oBRYcUNe8ZYIzn28FM0DBk04wLid8g/rLbZT6uEbs8U2XzHm+H1uIDnZzp2+1e
XvvzhbeHmVEwNjc9MRlxlL3cDmMffPgzmzY0vPR2unZEv52QvSlbB2pSnh/msSofVTZAARlV+xJq
uWaCnU9GiYigs9WbiNmT5kMzvNiAxenovpU6l7vIldOuY+9B6RdVVdtRNTJVY1y6JiVsd7aK+zGo
yg+fnknsfR/iNH5tJ05iE7Sgk7lvwgW84he53AuHIlVXORK+xPgtKzoc1bjSpEWAjt0/Lsr/bnrr
vPboeB0xGlG981Adax32u6mlKhkod5UQFk9vM9nj1lLwMNjddEO2dzMXVN/QuujpXdoH1FpiKtjb
FFXdOpSQnCYftqyqhon6XzpvQjyuACpTsTfL+A+LoW2DnN9h5Or8VTYwTtQWCT1iOxcUKyJbr/J6
DJ6iLP/c2vRaHQbfXY44RNcd23SklSuD/l9j9vnWLGGMGZP1Suw1RJOpqR69SD/F5nANRsNbD6EC
QObSOcO9BRo1U9Eap9A5i0hcv32amTMb+5kWhnAte1+mDkkbybvbde0jAsxVgqHx5/g045++TpzL
dfPJN43yiZnqktvzcFQx2Cnhjy/SI7qtc48jgtotyat6Wbp76xoDy2EYxs9O48wbJ24unQWYuRsY
JDzfJ6uZ2ldTDjTFknkX+ZSYhE3biyf4CLP5xQtD5xSHjVprTXZBqhs05sDMTBUbBySukWjqexUJ
IJxh/+iHeHha4KyynMe71MScU010/v1I7txs0aEJn7SDOd3qAF6r44M95a1Nmzn3iauJqRwYkR7v
awPmm6Fr1qsdLWCqv+Q/F4RO2hAs4zY60YY8tpE/nJxwbQs9X0TXH3WRGO/zvJtU7qwGK5p2Pq2a
HcXvy9z5esOGLNtK1AAbx4gO8zBtiHZ7jwuygPwRroSNaDs13Zc0nFZOR0eU09F4CzuspdFIbkPX
U/fCGfDoV0+1mwg0TzTKZDnCJSEokNgKn4m1n+GN1+k+msZlIhDZg5n73kFl8xmK8X0YoOVP0Y8c
Sp9oyzJkZp3KQhGxxDqA8uLYEhrohaS6zE0v781QJ8U3E0X5yhzKZGd3JUFqVnEx1Y9ooK0QBPYn
FjXunjjyH3ECIqsyPXtvtOpBdLY8uBPQL+3lLokScDA6aY/PKEbFUUuH6dhvEa9bWCnMdqwfMcXT
6dae8wVXRvkRy+itTwf3YDe1fz84ZbzqspwMYGHblEVD0g1B/Hl1SZcqo4IU9+nerLxL1ePpRbWs
8QjdGU0O0RI3RJIX1P1WZVkWNLxKCCKy8Fcyge3sywDfz/LijTZsnspOnQvaTQezgk3iToUJdSU2
zwpu7hzmQGrVFQ8Asv68j/dEVTP7+060c+Pko4om49ymzZ3DO5uMun1wkqi5a5w4P474M1Yq6dDi
skatuh52qF09ZCjfd2OzQXhV7oseC1Q//qhdXZxxa4PVDeo/Slz3IDSYwFGS0MTGRYV8bOOHBeLF
wrYPTGok6/Ll3SuBfdAL9QJfgmLSNAyFXTC+Wz2192jiLaQx/EWMegases6m5TlabLBQVAWxNwnm
kQ7hvpoTGi5WiFYTHXM4pO56DLHWMq5gPc08JMmQBIPSOGWLQW2ucdZ3jVxzmtBYo2SXeD8yJ54f
o3ZtxVjWrFaBVECWSgqxT0+qgycY+8k2plaBWZPSvOqzazfAXqp8YJx1dQRiJ4vIvtYdZGSQhvnY
Fe/BPJS459TV6gL4lUs7ZKjgpmgIWowbJG57fvLaTeYftYtzNphk8lx3eDSayf7S91CEZgGIW2CG
u0dyttRn+xIsHP9P5nLpkjPP1NQmF6+RrE1t+iFGNKar213iQsYTMwsfce8fo5Y5qnfT8aWjopga
9MGQfpx9HQ3H0nN7zDJecGaZatG/SvNPIgoeDRr7P2zZ7Kk9nPEvwBp1FDLuXHtHy1cuKQcdKTG9
ReCk4ALhkXgYYN1aoDcrbEBrEpwxlt1+Ut7+qiuPdY/S2snRxWU6Hk51F5Yr9IcUg/N2OKJQhGSD
gHft1BZ3jeC7Etj9h6E0oUjnn2s2ZEeUXeHpdut2kBGxiIMpYViGBdXsCnH6UWExrqx+UVXzF02c
HsYK7B/ZmH/I1opXvTldDNQRB8/wrJ8H4nXJL+wrLLS9nAEfwvEB2pWsXLPIHvw5/jCJPN4QBizY
0j051eOYed4jbWpoBUH5bGaWu6uo4KBEmsrn22OdOxK0U/f+tiltg6W0IdbzFNXPRQpQoG2rx9u9
AInGwfMRwtzuhkAWwnbDaaxXlZfD2PJdHAG6tp9Sz7KfphRXVZrV8X1ER++uptqyr2wARrjJyWAe
2lNnhtVLyP/BtPEshR8eiqnKd47Dy6lrUZ18lb6KYJAn0fp73xnkyjHLECdeJJ7bVJjPET5Bp+EF
Bq0i3Www2YFZ4ZrS1HBndcvl4+u1Vcod2w04Ooy/CPRgbLuG8SAaZR6m2TQPGExo49zuy9LBiuyQ
NuBjY03YIB2Nyffx5BJQ2FBEI+w0fLY7v96irgVIF43DoWdh16G2APHLociIq/7T/WjC+e+HdM4t
PmemzMn7EYsG/pHYebKK6JK4SCboeUouIoDQyMZnaLx5Ti+Wv0iOMgprGtrVxQpmMA2x+8kwZy4H
aWoYfPjNtEfsSOxn6y7MT1aXfaoLsGG1GR4NoLCmoklBsikMRLyk8xQ+mQMQpzm+1LAkvda6ssLb
JQItYMxLnYTDc+egKAc7O7XMAnh9QU1M4+cqQ4xTWcm7YRLmMSOPTZKYPCm2XrW9t1mj9dBuUHwQ
oV3n6hv0iS9yRh3v9+SDRR3d1Y/c9JCPaIITw2tULr7NNim2eqQ/AEyHsxTfhABInzjtE4uT92iZ
YTJnwFayQXVWrcoKjHayD7O9VUePqfaCLVFCcMno0QhNhzgYiAnLpsV2Mu0H2WCA6A9mY34pSL3M
h2AdVBMk1ZFVjail2Cf2gpHux13vOOk26w2xw0qDzInmNy6NGrtF98MxJMxMN/0ypvgTTOm/W+iB
99Bgx4AVuo88bk+pDeB0BtVCEKm1DJe3Q+6uvDrydiJRP5qZ95l0DeFQHnq7Fl644z55Mc3elqwg
q4AeaOjSh6JuboYekWVqG8aqTIi58Ixnw46I7a56uYbv8nVUHYv4pbyTL7lG/ptpKWMdeD6U3Gak
kT/BxnDrECQtYlvUYSAze7ZDRS7+CPioyyHQq9lg3jYEC4E2rb6kHzZMjsfSxFURVmO+WSrIupzb
7wwcDwxDpLXYlnrwDZreepDVzs6LPwaX2JIgcS2CqJT7Fnr2RVWoruNWUQH1xIF0ZBC+KrJfPVV+
qjvULXHJFthRQX4fqSE5WYilmqqUT6lcVl+6/hzronznKzkbWfCGoxDoXl198TqaYplXzdtmcON7
r8/AX0Yp8HXGEDbtKexxODK44ymYSTu6GCC529iqL22ayU3TGm89w4+O2bUnU++v6fpjTgrKeoVO
okZEFkQ7HDpqO5vPar50ZVxsG1mWTzH9eRfOZd6l3h3NJ8mm3LO2vaAPXwT5qc9KOHrdqylwaZqD
jRzQwQiENI0P0aqPTtXCaamh0YFJQnVumP1eue1nTeHobvCbRSsTbRj3GL9c88FGG/0YUaDWmE/9
ZN87k/mlRIYCFEw6xyQDL5CY+nPFWgpBnf9kzh5WTFDOqSvcrS/gLmVYnDfp0ONevw4UlXcGbu0V
VWpS0ar4RTqLqS/wT3xrPexQ6kmBqeTaTykpJ0UOM272jk7K1b+XY1ptRA9O9DZvhIb1qibX3rNQ
OKHLGFZpw6vPnOQJEWnwWiR0I8vpTSp7WOmQzrg5dRWFaihtc5zoFRqrJ2GA3NUjrgSSTlxRInm3
hgy5NBDZjnP6zg4rMs6aS2oQVBwhEwL5xJo2NoOAbVG1G5rKug90AMABTHhLx9coFshOOdoHNM3M
m0hWNoGcX30XXJV7E7zcbjYihr/VBOj12/Kz32XoJsxrodXGSAc4bcOixCnzzDpEJXvKUjqrrPqK
puprQjGCoLMAzENvuf7hdl9bAI6jONp7izinXERP9XK43b0dHDEvuNr/14+xSv75t4GRNEjpohcf
0osoyUnu6SGnSFkaJ7OwRBkOllHihRCvq129/AKVqcNcQF6q0K/XCttPG8nqcDv0ySQ20/eIPTi9
4JHF2inIunifGTlLL2I96NZ0cU8qU3lKFYlvOsfQk5X5lykfabbbDdzqrgOpZD00uQLgNBv+WqaY
lIUXQS0Pk/k5qMhQhsWSb8QQPslt3QT5Syz719r06e0vui3TXSw7obob69o6TgiB6Q+rQb50NW0V
1fvvJrbqqwqm4jpL0FbheBf3w94ovPSAunoitiCuVq7EypQWKGcVrumqzw7gnIArtFBxh6ajkoEX
YHYCg4p2m5PVMAKk9G3awIqM75GBq0RKoor5O182gRa94e6dAWOobxFLGpfTJ2to1WWIZnubKa9k
o3iPdJnZuG4KdoCTA0icoMkoo7LSZWHx4CbN2S8Kfaw6vVWcyaS7EWPcF4Au7TFC3NmsUeSln7w8
r4+BptgQxI3GGTJXpzQDeSgK463EMrORrBH2WRv2T8oAD0H7oYVdGG3l3G77GSSDBHi15RKAthNF
+q3QwVHrBNF8QPUODV9/GfMoQ/zrsFFSuEZZjH8JS2o8WPAKOaLeDqMnL4jljzwaVn1b31uMMQ9Z
YPcnRLbVXW3S7nca72uubYy+LaxuaVJIx0P6rEYaOn1HkZcNtVwVIYHfljGA+84BQnQBaItZM3RM
dkYikNE2lOYgCpTkaSBw3VLiaA4NyBF8Fp13Caswox6I9dPwOkJtayNcTY0ibjTO/rCrhsQ+GDde
BaQwxOOQil5cKbYdQgoKrFHUdHTZwU12Eb3ULSbp5Z6saMd1eSsvLT3euzGfjV3tdO3amfQ1Yo9A
gi674LCG/JX4RCg6S0RlQJ4GuYPG0xiSrerKc1LDPTAN71vtN9Pe/azHlsTImMTdkVAQ17SO5SIO
k0qQQpyQzluXvTwPdX72Ex2fREYuiDTHI93JAjjudO5F0j1ZuYdxhSWxk+WrgorvIxwmAyIYk5QY
wT143XPXMBk3IWwZRJ/fmyrvdwA2kBFTXL2jb6U3EIbCXV1HCFeRC8gxbs62nw6rZIEIGtiShnSq
d103fURRyxJ9qMXlVpYChLalbeQ9C/NLZePK1QUkAlSPn7wyRW1fRvYhi0khmmAmdZbFOTYi/0nD
+Q2qk95Z0/DCtzXtPa3YA6X9vNFWB6vHn6D+ys7apvi3SQaKnhgi0Gol6n5OqQ43Bb8f2fW7aiXR
2LSRqskkyStrT5Q53dMoPmSXP2i3qZ+iGXuu9kIAsnlzlztMafXQQNWePiY1XBSi+VOYtmuXj/cA
quNTNvvDsfe8Y2Il3gUQy3uojeKxqwLgcCRC2AMcbnOkZZNO3oMqM+xYlgePLWweZkrboaRj4wxd
vJkLML5t3D1jEaOS7n6v7BHPugX6LTRYbCf4RRt8C+zUofBXhs/6GDbcYMutB2diNcJUMYcpOs6G
G+NkHhF+7tAKxCQxj4D+q94i0opKmkFyceW7QJlqe2WWZbS+VQ6aHMJ+0MIvUtC0ajnoPY4UOGL4
VXZTyseB2OQS5778qF8nBmU3aB8mq68PU5++hKMVX5KptI5pi8O4coDfTJB806gszoFxLxS7SGVZ
Hvx7LFQTG8+Igt7QIfqaG7b/lIrLd0Z7VuE4eWc7IQ133k8xGaW2E188g14ziyTwU2YdmA9xyEpI
0nl6jBqGQ7tujVNSGzypFT4OLsWAsZ7PvhOIXdd0BEaxCVmHi7XLm/n8WNh6x6jwu2NXqNdhVNW2
suoAEatGrONM4HTIbBZl6xKm0amejkpiHccg+dFDCtiUWWIcdPcc48D+1E/mp65lhpV61lugFwaV
bEdsS5AV+7CLpvuI/vyU0xoTiWdvC1S/iHrN/uKN9IBLFn5J65zmsJR7NRZvjkiik7tgayZtEWlf
Bvi+82bR7Rjpk89TrGJ/RDBvYwA0o203h/f9KHcx+/8jgE70fmryjgVrxqClcJT2Vrtlh1udXQOt
+RhRNXULcY4j783MnW7HWPVGqwJ8jy6IIhqXpYWoafhafkN9yeLss4DlQMUZlpC9IV4zOwB06cKU
wkkgtj1T78EBw3conbTfOvF0Eiw3TvZyiJHCA7TojgHsh01pEoTT0ZY6xJhZVBmL65ADuA+weiHu
OlJJzY+hjSehGYw/sgCjedMF5dV2fOwGUDpc/8N0J/faGLV3nSn6twMpuGbfnqHf1ScX7Kcc4IuI
OQnQOjMBKPaJ7VS6l6qa6ef5LSY8CmdHrML5MQoXn30dOveVqEgVMSw2iPl4NhKWfJHp2KvM9Tpy
X8L4h5egvOwi1yGgOPOB+7/lYUHnQCQkgMkUj6DHxE651eJmnYXYVdOyxAjPztZrGDB4gSP2S7oC
ZLdh3+9Din4ymSAYGbBLE+pC9YDNe1fCykAtBu2pQEsBJpP5ZbYCsmqcthwukesLeJo04nvdvlp2
TNTPECQTHW1aTJm2h3OIQFQxJKeNfKgrkr/b5XAbdjKuYHQo6U6ODzQtWatXra8vcmlTO6Nozu74
YIUuXOyEET7RiHqmSaQP0XJLxrCFCjbduh283ZAB2rRUv+prZNLkJJ+9om9OTpJtfZaxx9obCYyZ
0wxuSb5YbyK6rJIdqLJfdZ0xTTq4FQ2HbLhZh2RdtGOyG3LzDErgoBqdH9WQRntsb9B+g5IcByU8
irF5s82K+UskQc2bfg7aUcRn3dbmR2DPGmEhZFdzFo9dw8Y/z7sSDQrJmU1c6a1TF8ahNLPPg0CS
lw4KA4Orl6457vwFOZujyTft8Fq3goLdOB1DF9dPlEhSMW3/2xQ59XYKYGIakXWM6Bt9jGa4mj0y
dmqWpBdRhsHZGRMMfkuYEQWUQ89ST0CZ+JoO1WaOc7oHLEK1T/Uv74ya3qZFZWfb23A+8qpRVyia
WxUB52Dtehoz6gl9bh2EqKuHyiweKNGv09Qqv4y9+cMNu29uoYtdoJrpCg3oSGnhGpfQkoaW4tLt
fLidGYFZbh2WHOuyJU7LyvNgn4UknHFyc8Y36atTVya5aogFGu3UT5qd6bRQkEwbsmdFqYw+1Oc+
Ip5FMG8QFqXrU5iIKw1wc5Vp+jk9e7cNlS22fbQ7AcQ3z32aO/uqoFKR4Aq66+tifIOk8cNoZh7K
4GSyziTErGPVqmdr3t4GYbugqxT7rOncsf0Goio+5zX+rQmM42rSdDbrxDK2HTTb89zIt6go2qs2
lXOObOstrZ48+v8vHmDJq6oFFWodEymVKGQCyqwPDmRGk7IAN2/3bWRNP2/Nk6oPt7vR5CCzimPF
XNcyJcSJ2tuOkjNRosA+bgeth3dRg3jBS7B1FOz8TpZ07k0Mc/+4ifuTeKXpTLH5z36UX8YAkLfM
HpgQghWXPMGjiyHFdykmUy6R2FJ+3tYxcVNhbRO0YRkZuDacRb/MKcqPgQR41VEA1wCV1X1PwVOs
k3niCW5WiZtJ5XZLLA5+Q3nvyc2f0v9PVpVKMhpFuNVW9JXLA2bp8nDzq9zu/jq4MorXVUqv9mYs
+eV9+el6WWwnt1u1o1azDMm3ZAM2E8kJhNEdh7fbD9PbY7cnSM0Cy8wvp8qvJ0xLxFmIGd8qaqSH
whv4IowkAiJ9u78cAE3A20KUsdK9DQQ90/q+WdADN+PK7davu0EEIqZbFPzLb/x6/Pbx//bYr7u/
fg8fEorjX8+chaRH0R/sWNrzBUa/vsXb/Z8Oo7gJSX5yTRqXsXMIHLAm2RB5uJHdHEGGSrfD4CtK
hy+3XzCcrwr4y36UI0ZttXi2bs8rZ83ZcbsZLKat209ut0SE0NxM2m+/Hro97i+/drvVAJraTrLY
/3q62+M/nxNwMPGy2IhWOcCBAxW8FrIG+IHbrdvh9oMuZgeepR1BfeWLovm5b0uiu6bey8gs4LLK
qrw5sC66s0I7Q7CNBwpf5/Ld/vc5kaWbfrmoblfSGHfV4Xbol1uONwHKmMkSNMIBKDxcooNFeZ6i
Hnd/HW6P5dHMzhBQYZK2AQyOLC/WtzcSJlwkt8Mk63AdpvWIXMTXryrpkTqhF8hcGsjoXDDkoGuK
RqTz9UZ6JXkdMeU+ZU5rP5dbGzbpXepfDZA7d7Sbt0muR6ZoyDRV9T2Po1eh9bOdUoIF1TnRyseW
GeKBDQWygwnWn7SOPij9WODvm9jh3dE6fM1i6yG3En9jTel3X7HfoRH+6hX8h3m7dBa5pg1dvPuT
ve81qm0dRORz2fbZ4XTDcIlQL4RJTBX0zarch9ZKwlPohJtoXorNcXAKUi86SF7gHT6ZqflKLY5e
OY3ROwRgaRnwzfCEaDLumgYubkvcQA6sh+pmu45AHyJqSb194NnnwHGwenXncWmvdi2BAl7yYEp1
dKYmuKda17cVPdJuWrlN9+5k9SMVs20XvAozFKtoIrfOfW+93APkpPZNmH5jtMZcPfB+QlgRho9e
q5q+zQC7DCfn66Yxiw/dvwtL9xVk1BcDz1CD0WGU4CNb+iyTksRjCPoFQZNiUpro4EQWm4WFHA+e
PnI7zEpdCn8QSn9HDegMrvFzFS+2ug5asrDGfYHYIqFz0+fsLQNcKdBGsXewlNeQ1GSJs0Ct7AVJ
RzeHgozvk3BIAdXBjLXoUWa2bqJF6uC/ZDgphM0n17ATOwRWD/yBFHb6CtEGIx39cyU+Cm9rKbZZ
ds4SH9TZpumDp5g0nmKy1wXAd0cBsPRZ16yAfPXsabPGh02hoSaiBL9zbLEFeSTvRvxldKyoSlpW
TKCJ/TK1lroPPJJF0EY8U6I6894bMGQxiuKYfZWM+fRqWO6JO1sY5vUbV+cfgjSumTpp0tDgZoG/
d0JOLiGsXTATQtzAAp37mJTezsTCAytU7S1RExNLihnrw2JFXf5u3ARt+T61EObLIiZFZsAb5psr
FJLBenZlxRsWzxPw+cALVu5wKFND39ctn3FXm4SAWznwC50HWzB2O3CE472JcmdjGlW6aaN2fLUy
0ikX2smaVbK11ZEmKKUq+l0SjureiVrnOk4lqiRTH2cFItvPc/c6a9E80VXfzMu24fZQmKq7Gpza
s6kng1nIVYDI8L4FlnvO5xaoW4K7G4RQRsHbkvvQHeXV6IgQtoPA3NBXRNDpBtcRdfFesUm8KyrN
BWpDq9CeC8KlcKxVwDtonFI/OZ6eXyLgVgV4VJQ+ASsek9NGofFD14JeyaaNRmWi6a/jOCWXnhA1
Jor+eju04wGqo/mSEFIa8ExJZX+vfFuxxwqGq3RItU3MkKlw/pHFcQdVeYgfY9vw74Z8Y5eBxViV
AV2Q83KZGPFzGMlD5Ningsas37v9EUYOPYIWM1kuCWe25TOo6c2Uzf2j2Vkvla6/RWau+BEc53Gy
9YOHL5eNuhhAbqQ2o0aN2KYAiQlCuVznqt4WTmNfBDu7vtDtEeH3F8rM6YKSooKJ0ILlojOcZPKW
lwkBjJpovQAeZoBPH6FHe2f1Axw4X7F0KlkWZua58nzn7FoT8BILueKIrmHjGZPHlZyQHld6UO9L
rIxhJE6OcJ6qvqe75IXgBWrO68J4t8feO9utfxrRXe3muYpXeU6oJ06JclXHkKEQ4wHC7tofU2a9
oKyIgLAyJgdt/uoNx2lu1IsbESnkpu+5mIZToKbynBji+aa6qYAxFHFBzM9c47rlv//3ymKxOAb+
SX/vo7qSUDWlJTzT+t1qMfdWomJpl7tU+Olu6Gl6t3lg3KEZfPURLb6MeVOv6nkCg4C4Y/Ta+C9e
wu+2IsfnHwOqKVxh0gi0f5Ozq4AQhQRB/y7HY+kHnfUgQ0YAY4ggtyf+R2axPkcQUG5U0UcXR4X3
ysqJUijhajQV/MKcwuFxEZuavcgfej+8tjSX92xXzcuiAr1Vo/79B3dzXv32wWFGNHFPoMN3UL3/
syAbNwM4BuDbu1S13jpzhb8P+4CsOGAGiBecrdsD3x17se+9KdqybUo/SLEXTvo1huEMclF9Gdel
8KOvnmW+FRRzKP64PxCouA7jF0tgqjGPTQHHPo8BKf/F6/8XcwOfurJwEfjK423cBOffvjzH0Mj/
82/if09NgmdGeAVDnWbp7hDjHOPYZmSqabJN5h5VhiY+u+k3cyY/9QAhT8I5J61aMgkKUugt/zT4
X900AZ7g+Z/UUgGpkvKDK+8xGctyO5awUpo8InMucS5Om3U/HWn/3wJ2ncof//m3L6zy9CpeqEvf
2t/cXDZmlH9vATv/GONvxf/wZ/8wgQnT/vviInFtZZueh9frb//rHyYwYaq/m64tcfn52P0sjx/9
wwRmy+WPTEfyVxLTjoUT5B8mMFv8nWa58HxbKGlai5fnv/7Pt/E/wh/F488rp/nt/p/dhr5S/zw0
mUqZjsBv5ricncp1fjM7VYmTzQMaw1NDfyasvP/L3nktN46l6faJMAGAcLyFo5VIGaaUukHIMOG9
x9OfBai6mJ2nOmbmfiKqkHA0AoG9f7s+L6c8uZ02cTIcI4Ncubl4BeCkCDFo63oFpZ5RQQAdTb18
6ZQ0ayugop2Vesx74mR1oPXfC+K/A8YUUiFCOr6lklzuVwURxHVW1gmfwmpmAFdzltVFL2lZWxax
7pV0hq49c/HcFigEXVPnMm2RHZh9tGUhLc7csoroQ7YL06/FY1p8pGWhz87XbbNNVwR1JQEq8eyI
T3N6cfHGc9AKMfUJoCMgTJFIpHnDXnzvhVXQzsnI2+aytpagwHjjtF1cowXccCMZLGtqqxDoVdRD
PCMcFmdqWSx+ci+oAlGl+rjsog8MPVjfCMlOzgz7LsOMN7+BE12ePyZU2rpetyLUpTDc7r9XyZ9Q
Tjo8qkVFcnpVj3+51YtvvWxGpM4dCfgC2Me2P/i0pZoEXuigUYVoOMzw8gT2HgBKj2b27qtJR3pZ
SMFrEx5WTTMeabdThaniUo6+gQoKpV0An0dJRrNJhu7ZA8wkUTq0lYz0uQ0k6j2C6r6XYhV3tXSo
k/bPgaXNtQxTBsFtqWpoicFSCCG9Q5Fy9JUQYhwqnQvQGcxVzPCe9zB0sE+jpM53iyu4/Dbwai7J
1JTehDmh/Fh+P3+aIKrVCljcs5LjAktaA/8E+8IzPYUwLfbetcmRCSGF2e7xcsl5zWuEkf5au+1b
UR+OG/L3keWc2+btdcs+jGTK6UrEFauxRfrg75f9N2/z5+HlbYHPQ/9dVr+Px4dqiqgG/vu7Qsji
y922b5/3v99XgYyGrYpQ8/LaZZHOVJvb5m1fl0TTRlDXLqjpZe/tsnxfgtv2H4eXzSGLKOdoUepa
NoNeKuZk/z6ZwR/hzAJZFtnfm/GCKrxtL4erDFwMbZi8ZjnyfdLtlRS7bsaGEsxApvb3n972j323
j6evhnjbH4eXzds5t2+TNSWKtMRZ7OWU5cA/nXd7P/zJtVvF6+Nt1+2lt323v+22L67lU6VpI3f4
jG+UNR01m4xQwVz/QZkDxSN1XuEmS8QpK1loJ+vPVcC1xV4Y/VPUShII6bIWHRBQAJQEHw9kfo/b
u/2xubxXrMfEXJYjax42PPT5w0cvUqhcJno2f/Q/vW7Z9/3i5Zzli3y/w2379uo/9uXpIO/iSqR5
rQ+6feG9KQ76Q4jIaUQ1w3UyiN/bYaIN0yxNxN7bqkq0nztsHkb/PFS023QVbpp5UA/pxoKKSRQc
IcxMMesZZLnUnlTLlPDbSf5y6q0u5XbqUqbSago1M2CIojnOjDhRSTiYIqJl8V0+BN66dScYSMu+
5bxlTaVBF1TG3y9ZXnzbvL1NPwfZls2Atm5oMLQUT/PVoaoKDs68tizUnPqs0kAR8bcDTQ1RKB5z
E4WWZs8I/fvin/bBo0yJIJL545oM83O6rMnzI7isxUucejniS8O2UDqIPE28JlyoQTAj6GK4Uhbe
/3ny9+uWvcJyWzeT4cJFD7ZRiv2wLNoO2zgFhwkNj7IkbZ7clkUoz4PivLkckOCFQhHMX8Rq6Hai
ENT7ZSHrItpBWYSEgbr2X4f5Uq1qBM+KegVLWizRhjeo1QdqNCL5xOCktgx/vcKkcFss+4Jc/RAz
UtlLtnSY86ZL8jRT+XuzriYsRrw1nuOty1pEl1en5MUOvRt1388LCcr2RgM1hEvei5bXySCylemx
QlvQHOfY3PKbL7/vOP/IiTcxpS87SZOxSsNvuk8OU+KHvH6FgDOVrAXJ4h5l1eVKLBfGU4ytImX6
xptEZQ/6nXj1vBaoBK2XtVFrcyduc3weHCL4inP+Q54U0FZYgPleHCq2g5yiEAW1LGOkqkYeAEAP
KOw9caEgI62olKoKnR5hFX0OpJwin24MSmzigCTSIIASqadwvad9UnDA//ZAveegH/LAxgAOaoEV
K4v1toCKl+0FL/y9c9lejiyLDFRTbBZyAmEqp+3te/t2/LeTljdZthOo7K4sN3ffbzlhGdprD4DZ
JKyeDIkwyyA002SJc5IECPhfiyEE61v0uJHpVpN8dSfPx5fFara8ljXoWECflu3llbdzGkHkyB+n
386pKLIw5Ukk9zxX9i2LackkLavcZcTal3LAfzw+IqiFyjyBxT/OWc7+H+xbTvn+lOUlXth/+Wsk
SW8ft6zd/tSOdlZTGdO1tfxRy9W6/bl/bC5/aCyQG3ygOgl49N8LaZ6Ebpv+PIN489QjNZ67qgaN
G3aeWvJlNruduKwNULpQz/j7NbfD32+LuFy2/WOnPiPxiEX928cu5/zHfVRr58D4V64GGMOUK+70
ZdHQkslvOm//trpsZ4L010l/Hq7VOW3yn4//9k5/nvrb9vfqb+89yANPndBq32/9/x1fTp3CPN/V
0tdvn/HPq//8SbcvHY/S87guIve3b7Cs3k757S2WI39uLzt/e/n38d++zirZKDV+VyTE8m8LlAz/
2kxzJB5Lgerleddt/+0FuiJCqZySt9suT2nkvawmkLmW1eVIm1Cku6yhgwbMPdwsaeRlQeFTBUmO
RRwpgKuW1WXncjhpCrzh25nLWpAEko0+REkT09+HtXZ2lpfjv72dnJFYk5f89bK6HP/+pGU7qqbn
qVgnLu1Ha8m5vXxZ++09b19pefflMD/3oyBlDQVTNBl1lfxjeVZuT8SyqVBYnyHFMD8XWhehdHY7
S4RjS4ENVsiC3+4XeH2wWEB0s8PG/HthZDSEr7MWftRAwZjl0SG+J7b410LoppkqN2+jsKqK1rK6
vlatGu6pGmeWQc0i3yuzeTbMNtttMx3cKNqrhpFtRmQQ9rURvGHsEEEYV6CB6/Y6tsoX8X4roUt+
iHMf8tyTjxLJPm+7VwjY6SGsqVxuJOWNOoC1s/jWMW+Trw/rZgUDdTZlFvf9tlg8/CmsAkfxmWYE
6HoHIuh2FfsYuEFMVfiKyVxrdCsuI9pYRbQfFO1CNtxU1eFQK2h9iZhe3DtSlSaOobUW9Xx2VMWn
m++6hCIWLzYdVECcmoKWYN9J31HH/wvY/TcBO2JhIoGy/xywQ/KNDpCw/j1c99eL/grXGTqIJW21
0klQLFSmv2J1a+m/VFFTCeOKhkZ57hzG+xewSZ4PzTE8SdP5Bgo4oX/F6rT/WtPUAXSHKsnlHf83
sTqKwf4g9FGJLRMSVEUSrICbwGz+ezicQhJKtKQ6gMVyoTx2vRu9DiHoGh2z11GpkDuk9NXWQsC/
IH1hAiCBCFBbNFwlDr+0ofg10Sy4RSeW2NqIPrTviVYfrs9Edih3T+o1GGBkLwXotSiLHQ257omL
t9im/qGQIvUHrQCG9OmvKHSYa3AnYZh73PXpsa8ng7IXoHyyBCJQbUcEtORgk5ZJ42olPb5VNaL8
MzUEeWpSuMlrnxclkEx6YTqZYqlYdKgt20h99LIe1+igGvRhJ0kBelRVSscX4ecjIAxnLkQUq4Cw
UUfJD2P0p4O42ulZRpIR+RZS6bQ7j/5rr+0Fis7x7LLqLKc0xBOkPZJO26WYzBj8SWBFK4h7Pv14
PTnKYyPWq3OTGd49Rc3m5KHBqY5dtqGr3aTHoaLVoEK8eSBIg86iuFkVqMO06gr2cqg6kx4xQnnl
/bJoNHmHItzoxCLSWyNXI5F7d2xB+sXwxq1OiFZOGoFCNGbKvxIKjwq1Cvcqn1dXBeVTEi2sdNsR
lGCokCbPWWtqTl+1T0UvOsPmQCusU4gRf+AkbWNlvFb9SMf8qneSGnyjkeQbLadWcJb3SWTAt3o8
nKuk082oF6yhy6kN6wRoy5GymWK0YyE5r/fgXbzQdypZ0Z2iqJ9TsAOxMGQHJUMcJgTZ7AaUclMh
nXv7ibYuCROJ6ttJBByR5nCvFVXbUk5GvTZOHb8g6Uk1Sl/CwD/B7OhoACgo2NRfRU86xH2tPAg9
7QJAUmfIurc6azLAvUw33jyVRpFsRa17mxSHcK2TrsnBhaZh1O5X636wNK1IbBkgzF2c0x+w0mQ7
Q6CdPKUMyqZJj9mgJd8L/jR1XEgaCTBsIMZ1RQLcL06+nP1EN8fGrUgtVaY5TjCAPPUeubLSCIEI
IGazCuBVUrdOEL4jb6zXlNqrMjVIKLsPcVze+aL0qGv0RQRTczLimHoCkvsx4om1v5IcuUULohGA
mdMJfI+8yo6iWBXYeG58xCAxNSLwaaHVj2MNox2RPbwp3V6VMhkiKSJfFdxlnvSh4IhSSQ5GVQBH
cyor6QwpBuJohvTCRKG/2Yhgclst9GxxQOBTW9OYEz6g/BM5Qwvru2ukTyP1U1tAKUiMVTDzQ7IV
1mtEEgVqQPAFU4hRlDUfhtrKlVyyei/pED4nBx52U+xMDRR2JSKBNWrqkTxyY6ZJQDehilq2H4PR
ANew7vZ9R+foJH+qVfwM4E5w12LGqytxBh4YL1FHwVOZe/TEKHTqRsFkKuUEplICDJFBTB2L/EzX
qYuMBmyIHDBPTmxYyme68UgrHcKg6LyQiO8RYk1db6C1T6F1R4+FU6ChV1SM/YUsNsU8xMYtoeZP
1MIKNQ9i2zK9drrUf8ir/IcMfNxMYTXDU0YIU8lhPwmDZgVDWd/DRL5fpQ9DmRAio/VSVTKrj7V+
VgahD9H4qIKfuqIN7lVLZdnq5a8M9TZaX03l3DTZKRnotIrr8nU0pshJjC60kinO3VChbdPLKVzq
qNl0AxQg1Az5BTFLfpV+/wSMvUTJyk5LAMolJYaGN+zDVTsADAc0266Cj2RQGi5e/FEl5Y4Gts6U
m/4XihGhLcb5Z5MUzVyngmQhaRmU/nwbFiAE3RL1yynMNu1ah0mXRmc/99DsCCQIQt5T6ie/um7F
q5SRaBGVseaUV+dsIv7bl+dkTUMMdF3oey9rRUDmNfGoE5dpEB/ux7q914r6EiYlzS/huU489IMJ
MgLOpu6tIA9vekb7lqJIuS8oiDSoCwAZjfRiB3jaMWQ6M3VUSgZ4a0owidQDko1BEsGn+rwqvjKY
F/6ZkB5VRqN4rzUqD/KwOkSpcSfrwy5I0W9VULiMAlW2jaRLKf4R/Y1Os5dJTu1F9pK3JPFCS/fH
ryIUd5S7/Bxpy3HLbvXqx4VsNmX4MojSfRC06kZ6pX8ydsrKl+1aoRM9DcUGdq9O96hWAw+JDl7r
9UAZgBGWQGbIwUxPU9b9QiW1REIYRp33QE6eUiYZqT75Vz7Bs0OmwNgWdDGf1rWvO1oy7aU+AMtm
vMqJFh1zkvPIkBBvH4J8ZaL/eRLX90bTGJYmo+sqjJkD4eoL2cnByqKoopRjbpBqnVBGrLILjfcw
DOkfokdOoh/HZmy5CFX9JPfMrPQtXBVKR4wqQqJEhzmy9k++uvdKOs7hAXX0RqogyoRp21Njb8uy
4blJJ9Ki0nCM56OIU6rQRr5k+Cus1XelBfwchMqllBvZivOaWpJO3tVpBx3mNRKVx9Evlbs20LEu
RiLHQvjE0GPUvHutlbGNOJuDbu4hW08XahxljAfaZubWm954V4XuhybmKBMqV4MZyJWT2OnhuaPX
Qf/n+LPsYRAU8VjZgiyBBoRjXyNUgRmR79roheopfjNUDZys1GN71OWfqdcV93w9+rJXo73WmTh0
NT7qK3HYhZJBLeI8hvfteKEFWrJpoW389ItHddoJASV6a4XWbn7iMZUxZUp9s676DIYI+f1WOKgz
pcHosivt8BC/QBnQKokUpya+1p76iB6JRUWm8lkOD1650ihCJ6vXppQkhFhRfq1SaKGDQpo0/Ugy
1qcj2wLoNk6QBtCZ8Jg3GLoi6dqmTKWFJpntGnXTAKAjkj9Kq1tBmX7I6+TUqKs7BCw/5EZ98+sf
EKQOKGBuMl12VIVbtjWevRgXR710oDKcdh1ZmaYDaY4tbnQ3xv6Y4vROr8i39tX7NMpmXQ4gppRH
qfShY+Rfcqnt6nLcy420N8YIFmbxIo1AiTVuMfrPgGYINLmE9JBMwQYV745G3DA7hJnxkbW/mqBu
N3kNyzalE870k/xz8PZj/ImC3SaISU9Kvv5aZ2ix+OoXFTayPXj6NUzui76D9DJ1PjrXMLsTdf2T
RLBnr6Akwl5h7CvUba8KPlSo7DwmeG+Cp9MkXhyyFYBBDIQ7ShRlmpchNXGVcsj28gmEGcXHlBJS
TSl3HxMeOUIsD9Shfvhdc9FoITJmu1IsV/vsS1khhS1xW4c1MhFBeBpopedvIriL0PgUyQpoAmGX
M4LnhEwFIXDD9FUo4jMQPBAuniMY27wbbal0MoBCIIOmg1onT4gm5abki5dGmvUoUoaWIRWf25G2
AwNwAA2EVjO8TGnVzsaptzUGIzfhayIiA0N9op7Nopl+g2LDhJZbn9HuD+YE6WOkh3MN+9aAVUYd
vOUF0ktS0b7ukYsv1wq9o92mUeS3ddzcRb7woQfGoypNJdqPmoX6KnC0CfmtlbLrCsTd69zYTvGT
HAs9ysbqM30ANErRFut19Z1cR9KmocDN7bRqmynZrooZ6JQwG90QFUhtxTxILVlP7SVw6oiqVm6Z
kJ6UeZIRCfS3goawcjkHuZdV1WjXtoKWNIptHDb8Ofq/HFm2w7IMbLqzV9/7bgdkrr1oLdu3xfKS
26YuB64njSFt8v/65OXgbx//vT0f/uOcOI4OK5lmXqRZGslZzmOGRel6WWXcp+phWV0WpSptjVUf
YKx7ezVvn3I9LhAQ4I2XhURG9Xvttg8ZlN/3taDp9kSaSN2PVL8Z7+nyGctZyr+f+r1P2YvYqbjJ
pG9qhRL/dl5MKXwYLMbAVj2R8MeyczlnWahz1BMmdWrV2nMe0LX2x+tvm10MxL6dM7Blgh1h3o5I
tGNvSq5QPqfcFk3EoERBgtyQYS/79G6IrT6hdDYeQopryZENq1lzMJjD5EE6h8WX1VbwZ0alnbab
sg+Owl2t3DNbTeod/kQUXRCs1iyMUs9hpt4bFM7+7B9WT8DDT7lV9lZ3wHIBn3dJKea3ipfpBYtU
jsz8EyYOuvAWlvQ+fJZK6MLpk3HUhE2k7XW8IItmiWt0Wt/DDpleqKgu9Ifk2Tiv6Or7hC0v525F
Cx32sIUaEkylwi56l5jVgLCO1ZK7hZL0hl5geMg1U6D1771n4KGULd1omxQxD1TO0k3zmZGYH6nn
ppbVzru3wbPojwiYWuzVR33n5VZt1ZvVC0MJBStuQv2jNZjej+I5PnQdDrLdU4M8q7LZwhORyZYp
7Y7WLqKDzwqJIFJ0lHwqjgbuPPWtMxCgM3zjsDTjTdO6ooTgE85scEr3+SO8HkKL6HEkR5bqMUOz
eqJDUpZfpwwCAvrZozkIdywl3TQEs7526CVr6EjwNt2ww+/R9nSzbhBkqIUtUgu4rD2UTaB68Z5x
tDFwMLcreYVrvZdb0YyZ1S3l2etYDI+ReBHez4jqNRSobNXaWh2Sp/SNATo501u9za3kKXsqHwJL
MFF9pYfHsFH+MGWMXBPY4fvafdVhSVoDjFJvpLyEugM3be21tm/Eue7UjGXUAUnYWbiYNmri0bti
0kvrjK/KqXA+cUz94/qu6e3xNTMs4Y0Y6ZGmPvXhBXjUiVznkbLaAWo/Qm20HuIemjBGzmVvVlvD
PiM2z266M+YlOso0mp69L2PXgbdvtspP79nYUdO70c7hHa3rX9kH/8ICvFYv2i75CC9gwbwvoXWb
FyWiWtP0zr5Dn7+J+cUFAGIGHPWNfjBvL9HMaF8hgLyklnZmVsx7U9sJDh2JOKN2+Ob9/FxfjLNx
RvVvFsZ0BmXn+ZANaBg1ZfVMEEmnep7qAjsxN0hf6L7pO/mlvMZvjWC5Ymyv7Lf8/uQ/vqoIwSLW
Yh10KvJPem4SlLXVrTZYpBZzD3gZeARbsgaLYPqGIvLIDC8oINxfV4+PIUX21rUpnOqDxl49t6MT
Dap8Op34l2c669GDOkyUEpmzLfIwBJsEkWk75Vmac9r0mVoINnQ4R8LVf8hO9EAcCxgl5rSNL9Qg
d4eQEWczHUKAzPz1tHodUIHc5ZeGYNIbIIl/7SWg4fr71HA6kM7ZY5vzBLjUhdo1l9ffT5NdXnjf
6ESz8RV9du5lq6HmC50he7CKH/URD0Ve/1A2xFmI9VjTJzfb5110HNzK7lyaA0mA31Wn5qlZMYSM
J+NuULjHf4RbRAOtwL0qu2q70NMoD7V15/tOucbWZm0l+KgmpWjVy2e8ARNuGc/EfJi/qeOqI75K
Cm/Lhi8R3wn3aLQLJhIsRO3mx5kfk7vsIIAd3M8Xs77uoBuY/QXFGW+NAHaR3Xn+TifGsffTg7hX
P5EZGax4Nz0UUJG2JJkmbTuUu/A+OIOHXutWfjeY/htBEvQkXujNNlE1eQudeA/4Otzj5+QPGExc
uXyDOGSXPrh9aeofCJvGjng37egldXPNRdA4vX/Li7P80P6i94qrAgmaqHm5pbNRI05Ph+59vrbK
9/o+fEQyp+XpRSrtTf6KqSWSfmDpEsoCNRhuiE9OtlRI9Oi7hQYM7ShI1lp5775UdMOau7JxlcFe
m2+TLU6W8SsUT7D1PtCB0YC/2cK9WrrxxbOHl7KFI8Ee4N0qQBDdnDtmzeAUENy0eCbSa76pBAvb
avXRXzN1N8n08jsMYaEDQumOmwXShkPL0n4GhF+C1/ahp9H6xNWZDqUF3kwxqw+whxMdlZacWSvD
Ra2S9+dOD8aj0v3M7yR+otqKXuHgZdA8EVg3aYdy0N/MaV2ZjjwjoSPSt7StN+1FsplSFbgCaN09
RsRr4COi0QzLFd1kyKbOwE/fX9FvN6N5xnhafTBZMgWW1nBIbJ/Bofd3+RuY1lhlk2tQbvyHkIne
HT5GLFW0FumCYPrLB2v+7QnV5O8UT5rDVjJV8Wtl4yzBEgrcbqvM916B6Ej7I9103vyzh5h4kfxI
4DJ5fquZBd8h7T5NPFGPfEXxWj3xB89/9B1Dz+DtwmDL87aLUDzZ1S446Om+2Xbm9/9+v5s+wHYd
fMetL4No07wBYNuJ7236PryH7Jxf8gtlTYECw9jkSlDG2IOQjx1SzMmn2LamcZ2Uk4qxu4lcvgF6
qYgsYoDXuSWOTEldbEXCRq75GdIrMwPDyEtbmpJgMZ+DTy1O3OdMb96+NKmkcvwtt1X0ZfzSaldF
NLZijnK5hWqelXLDBOUyk/IHDmb6IH1kLjzb2JE+5CsacwznyfpTTy0UhT3ic0jZRE/NmraXU7iH
om1mLoKmplrvWe61cmPTZRFZHrpp+j1FF43om97DtAuvaqtZUV0gy3RfoBDYiT+C5zWqT9wD9/Ez
jvdH8yJeeFCvUGwZ1ferQ/kW2aXF4MmYAa8SptmHfugn6B2m6x/ad21f7HgMXv137004rHblwXcF
mwCAYXUuU+w+r8+gB4jKJ2f53T9ApaITD0FJ3VkGJpvBCZC7WwHs+3GGeYaIOvhCYEPd/czRvRjS
hktojehfQfZhylDgEj7Pt2m56YgamcUB8GYYUadvzvrdZoP41DuSthNjHYBRt97MpRCSheDYAXVJ
C6dBkAhWYA5N+RsqWRg8s1ZWuh3Ts9IlB4X5S4ihDFKKeOwaS16RM93q7ZNubIr+Ca1wQI2IV4k7
n59Wi3Yq5CykeB5jS7euG8hOwvZg0wpkYns+rdfmWLmoVTVrU3InfvIVak9m+1adQK2sz8VWdzae
SzTL9lxkJC3u8kdAELQtOv3DcPL6k19+JLqVfpbCM/ABa/ha4U3Kq/WdQIe7uEcaUghrW/fPUksr
b5k6qL9P+b1mcS+nW+Pdp6BlSNDO2jb6O3zp2d4r7EZCRH56VorEEenipnsTz80a9CdCnKp3RO9H
cSjTELJP+bkaLfoekUeUwTsbmkzs+87brrs3BZEjHiAgi3DvtombnSJ7UrarD8Y25hMMaUkHRwnq
d/YazCh9gIhUrV3MlfIC9KEcCIztMFR58E6MPIHZB/v2WlrlZaZ3WUXBwGFjgmJQFx2Dx2Ot2Opj
qdG5wciHNgEWpPM5HTqPdIxpUJwX25DKgE5TNTzJF5rWsKxjR+MZs5vsQfYxjaunqdgWrnJVrkKx
rS3t2m+AEjXxz+LEc66/xE6zE2uz2xExkQ1r5PtMJtEVM32UaAShqBtiam9XDXryG9pKkVwbCEFD
vR8ZK6y8dkNGMZ743oSF+4SaHPYOWE+VXASRIASW0A7haZXpAFOA51tTgv6rizJIdO/TXHYXv+mv
HsQi5X7oXC5f9yVIJLLn68HYh3BfGzsK33nDnADKkKudnAQcj0Md7YonTBfCj2K/o5CI9F/RWWi5
xQJwf3yMH/E+olce4enEJPHE3Pus9FsVdDwKVJZ2N+5FpwOqPIFgOw+H3Ipgna/dptynCQLqV0E5
RqGTZvYbRWZAPUXMIpr8NjSKUx3P/PwKjbm9r87jBZRCL7ti/tjRBhBvWgitrS1e6nArABnhG2gY
absVrVv10yj88IafFLfn/jy4JJEJYRvCcmTSWsrER9kYhT+WjMbcgAiaq6/dpHQwMFABaU8YqNMB
xTHuefVEoFHft8wC1EFtIjvFqbujMZHJP7bzS/IkxM8kdfZjaRr9Tv2omQn6c+KOOfkD7h9TRvii
sKVtV2yr9IEuW9qLVt5zErkZo0FuIVRA0o3eYkYzuUQMmwDHx6wTKyYHHW9rdW4lCmnpdbcaKsZq
q78a136wa0KylQ1Ida1vSsWNW0JS+XPgk9oSELaxSs8SC0fh0pxI0vrdJtIZ26yehovKzeJ9XG11
ent8OwVy3f7CT0CEwngiFjK3WiJaLUJVM1eqBYlKRlUrAgK0oRXbWzujcKS4fVCcWoectznNt992
jWSLDY+CdEyc2upnETxGu0zfSi50xSI6jlBLMMKYR1SbTM/44JduEhwJRwN0KPpjTJGIV4tgMR/T
mB5WHBKhtDR4+diI/BclDw3JzAs/wPSBNRiaiCmC9seAiM9QjseWxgJyyaRLDgHjoPJu6OcKZWGR
kls6eK1C+ejfFGJbH4VgYY6EV2YlSjuusrdFt35st+JZdTSSX2C+mcsxYoGZE/kerww2ItLakduv
XKZpUsegvZVwO2IvCxfVhfMerLdwmrKXSnLS4ItmO2x3K0VzMd+FwzNfmjEHXd5VsfeJhTAVYTAx
1k3JwwBt5pnpgfnJbE48N8aegrDSPdHZgP1aEg93sTuap3RL/MoqzfLef4/fm+Mb9GjzrfhabYeX
Twge2s81iMyvAkw8fhpOafgeMjCNd/wIL0BUttyiPwgL1GZ1xpfdgsp4iIB5EmMnMot79y48RRCi
njQu0vvK7k6D5kSfmF2o0TCN6cfnwi0EG3Hx8mLsqo/uhbEUtO5DyL0ncRMP1abucI3IJpFFxkpl
mZ3Su3jPH2Q2TyqANrPeVL07T7xE3T8iwWW4wdOL99kpK7b94/DVonRREWjvTF/chuh0E4zgri6d
tH4buCth5eTuWibuYTgDSt3cmXDkLuQP5y0UDpVdaBxj8rnnwC77u3kiGZ54tvgkPPdNeWEYyx/a
DQ9czPcrfctgzDpmTzy8PJGJS66ceAFj+sAYZMqYT/02sCqS4DvpSMcwd9l4RXH5C/Vr9Np0R/fs
dF/GsyNrlb/Ei/TA486n0KvcnRu7jb9Qk0uv4UP6oB/yDXpNpandLd/H707Rp+hMR5odZrcZI78o
tsnJa09Z9HPS97Xs8kf5IHaon7WN6D4nhIBZPCdM28sKg2r9Er3ik+vQL011K18JMAkfseOlnzSi
Q3SjH3keIDPXYMwkrDqcubWaE56q9IJ5qVnNz5Vozy3j7knc8YuDRjwRKwEpQuQpdAF/i1i0XJyQ
hJQlfRI4CmvQ/A7BajL6iYfjQqe64VJbzDAbvmk/a+hsJPgY/xDlBDhH9+zzVe9c35EvQ+/itHe0
sSPC8zPfSDb6ofkON0OMnVVM+8EpTH9J5vqFD296F1Ewgem4nMtCogZWth34jviMkg81YUzV6rE5
+7rZPvb3SeDKO68KTKxZZXXOva34UyP2oZ3hANRXbqCdt+FvkKH8WAxZdOtPu86O36tjRaf7sxps
hE8PAN/KSilc6BzfXZ87kjjgEIm8lLZ/1DL3pfxUN/2xfw4O3kt16ZkwcTp7Ovgt3zCDB8tvrKdK
f0HlVsqt92FPERfhRDN17XxEB8mCPALbxGayLyszfvd+dU8w+XNur2JLmCsOn3qwFprNk5hrz+Ha
1hui9seie+3fmc/4mLd0o2ILNT9fil9pQ/KDeBM+myL8KmqSqlb8ljw9U1zqH+sHrJH2TWO6zi1Z
RsjA5pWAgKi4IMzYYMcSHaivEIcDi2e2V23QzeJ1ddisH7HND6mDh0le1G6JYco/kaF0+SHF+N6/
H/sdzfYjODcyutORUhHZxZlges6esAXSN3ncPOtkw7hTwcLODh1GxzxOmyHRZ5R57PIaVZvETez6
bow37IVbKHAPDTuBhEZ9J1Lt3To0DMLYV7epfik8p1fOoA+LF2K+0NCwFQbsUKM+pD+M5jRUj/zq
dyIJ4PYAJ4y4A1pOFjTinImgJAYX+QVar4dUP4rjKxG6TEP/+uhliMF/8B8RmTUlOPM/9yvvkALH
74vLWn8Y6oM226FaiK7Ialvk2+e4RG3iC1IidHQ+gyLFduP9yk7c9Z/ERtbKBs2jbmfoTgW2h7ge
Pv4cH6Eecuu5ocbA6tm8Uf2oe4A/+L1MiK/eT+J0mPAZMQ8sXrwlApa01HgWzXeke8zy4tE+4FnN
S/PCP3PEbau+rB/L7DEn4uyplvazFbY4Xvfc94CYYprfLLy3l47hZyoczDBGjROehpG9i30Hat9C
+SdHByu5Y0TlYwhf47XxMAeM6pi/oVttIzfCZlTtdf+DN/vAuUSWkhKe9uTjrxPQlQ9qZKV4m+bw
ItwzDeXIN0HwZnrDIdjxybK/TYnabOT4PoztqnOH7XxB3vhGdc9ASiLMZK7Ei2ZGpDpsRrQbzjIC
pncMt0/46sVTilejRffDB1ere8HWYliDYR6ZwXz3Mehhl3o/20vwieuCXUwslwEydBmW9K0cHXAs
DteksL2fofKEiRkR9CMnVJN//GB0G14Rpeo4R2uJo/Qkne4QkIieCGrwaN1jtSf0YNyNI9GYrcQs
/SL55vAhkcRG4Y7QjCe58WaHa28OIbUiGxGcwYuIEixe2CHW12b0LJKmjB0hPNWGI9xzkekDiIgV
KghYO+1df1GcEc0TE7sa0KW7+mieqCU7EvAoidZggBo/se4T4sJwtkQTVwiTQiJmhY2g8Rv88PEV
qepwMEYkuguiU0vVlAmQ5VcCRBhut2YRclf2fe+oHjEYzJL/x9557TiuZGv6idigC5pbSZSX0tsb
IrOyit6TESSf/nzUnu7d0zjj7gcoFFKeJswyvwEZkcqVpKr0W4k3XK5AWkXH9PCuPVETZcnYZfGR
khKHxQ2yd1L9jijn/LHZFBusbqtthdoS4ozpjisKMAWdRbZ2kqTwY1IX6w2F1IC97YPLpqdvIXEW
+bdHhSZD2hNJ2m+EsT+Szyw6sDRwNMXL+M03sawIEnZ9xQ6vhrsc9NSzQ1K79qqtV52tb9s8mSxw
n/ETTqbjMgKzV+TiSGzCS5rdYVLDl+XdE6uWyZUht3iy9vKpeKWTLKZzs1avMYOQ99fRuWZQf2co
EjyNJyYyxWqQYFfvwgCn0uSx+aBb0JoonO9ZuxDnpthDor6kI2A3VIAWTerTUsLW7FW0b8W0o9VG
M5T8NXvmvRR2GoKLDLn9LfeduyEFzaVgpCREWt2AxbqPifiagM+pYUOAvse1m0xCcZnaHV/ll4eI
4qh4ozvjHUr/o9L+9KBjUN6gwpQcqbWPzidi0U60r+0DkXNnnQrxprH0c8xauCmRp4v2ObL9+rQM
nmTJPFiySa0BvwCRYFSW9H4D7gPK6P3dLEnbglhDkHvD1p4/EZjY0dq6+QZz9Bwr38wfFlpGV+rp
3N2GAima2oxILDysF36QlYzrUbOkjM+8WrRrSGKlGVBN5G9SrupFH9e28Zwik2XLPY31iukd/9Tj
Dxd1UB98nN9Z0pUNF7onPS9X1onLyhlxXjXhjuSObDR81LD9oF9PC4yXZ+A1Sz/HlffshVxxrpet
7blGqb7BZp4wCHUjsXERFB4o9pAX19xFSpSfjE6+0xkf2PewoK/0d846p9jYZK+U/XnA4VNZ75dw
RPCSSd2alZKdj5Qa1RBBN1Ngy0dVk1HCPeNcyQZDuMhMWKIydMHnjclBU9AwUAvbcv34Fk6Au47E
E2fF2GoJmcMNR88xcotYFRhKoWCFe9C6J2zad82njwLnNv0Vb8EnyGqva39syvYXL9ob1NDkljoJ
pcrBC5ZB6wWO8c5Y4SElVxMbACbR7Zf5Bb8/cAg2aTVIN3Sz6Y9jZYa6/qpdbLECDpRznUAE9STD
KEMcuPz8PBt/+TTNNKyXU6AzvtzQaM2HOPc02XAbOR0GvYWk7J5JxCu8hduhdiMamOjDEwUw3kcc
Idc5ykJiuQQcY4JNzUIb3/B1nDkf4ngZBMtNqoFtbkqQbUj9rmxyULydlvaNPnXn8EiyEeXsPURJ
FFrW3rCZLuqTH5ZPdAnwAUq2/C6nw7+5e+ILHco84srtoS6ckTXb9pMr7pgVwj4w5Qvr1IsDsq0U
pHGWCjhZ8G/cRL5smRgIKDMZxGZoaNY9u7DQwfhsubFMEH6DN3LbOUNO08YzbiOdXfMQmXuNtWEO
5uKhASa59A+AgRL9buQyldHH3aMzP4fYNq2JCo1nJz9RPNEyiglPjHl+PAT1rAHlDCb3Pu3Xub6p
3HvOBxMdchtr785nbgPv9TG5YCwCTKH8bC5DaoG+UnEn3GGsAut8Ub9FuwM3ylXmKHgft8Hw0EvF
w2lDxN26lxjEpPXCB2L9rPwz/TrGB7dyxFG72DXGjl+i5x4jmp/AhGGq0wT0T2qZfS5pH0fFYc9n
GhtMCwxs+uHEIOvvh0capFG7XuZiuu6fcyCeI9c4iBvCFlA6O1psOL352wjZ4/hLL3ccHfNYxAhA
rMdhi6G47q9rVGVQanhEHJ3lxB8eZP+RAhPrkFbLD4WNBidukJgIrTrz0vP18xZRr0o/0Br3rQDE
GF4Dkdjq4o17zGHK8Jm553ZPPOR0FwQXAt/JnrgcGWEXoxFtY0jGLW2u5cJizglEx8QUCUg4g/dw
u/yrIqCCU1ro3q295sUeD39dYQDbWr8HU8n1ycoNuXDWYkcWeK/jAawbZ4YWFbeEucj1Ed2OCVcu
Xad1e2+/UsPjanRzUGV7A8Vo+trFk2tuTC3ggpXdPi623DouFF1rC8t2VMMAfHJhWYF43GLbRSJV
BjXHnQITh/N55JoaNoHGMjiYkAiF1astNbkfzo/7yrAM6dvZS31S5Sf/u3kIOScSJwZjcuTCkuZx
SJz/AghyARetYycIKeavomrJTcFHJjgMFS/zfOLnl0EgKWWu5eKUhioHiJOdTZWTrGxF58Isg9Hf
uS0ltdUgkbP1m/WO1XPdoMVtggV6TJx3JqN/in+BUi0el/Gqrflm6R0mZ4tmNNkDg4wElxzYJmur
1HOGNth41scwaLQ3HYznbdp59tZBt9am5rmsZFT5igf2TEILqwMKt6kZY8iAiF3XgKiAr8t6ubHp
SPlr8RqTO7CWA++iwwh6ajMxKaaTtB6A9DfP1NlAcvjeyUDhzCipED24ebhjGizzB6lhdKnMTQ38
7h6KcDWceYJb3TSntiGpgFsK+HitruErV1Q3LyC7Uir3WLvGQcUaYiIfvHcE/Id9630v49p64F5S
aNVpiNL2RIKlp1AP6EXLt8ysodsCuKSSywpUUiYFzgULk+s2YeDFOmyaPqs/KX5zRVSTqqKPjBw9
crkX9q7oN1kUsDxX9pFhyFnIaEcCrRGoM0HbAPUt55N0t0kPfnztIwDg20hn8gR9uoNKwUwDkYmP
SKW+tF8gVljG7N/NUfP3o/eIVCOWj/hbV/672z7U3QYM4jKShgPIcmuxpF/j2KZtOi7PfLKiK529
qDnJ+DQh2yvfZf+8dL0oJcQBWqQWM7Q9slaZlJz6ZVwzFzN9bX9RRoB6au3qZs/A5FYwZEH8U5Iq
oe9dmYGCWh9BlrtiipTRC5uRV60Z7TTxlHfiJZb2JeaID92D9s1jL0aHdR3Fzw6nUB+4a+zkyNJp
3lHLHnN6ZtNyFryzqjH0WiOxXuNHBTAyPsWArRHx8/dLJM2818B+flAR4ecxDmLm8c10nNi34YHx
BSajkaY/YjIssOzZOZW0AysJAOU52ZTllmEzCDxQIFesw+61YaHvtrU8ojcfzkGfBF3/iwFPDyS0
Hpi6iIPxQwyoOH0cOSHADswK/C3mZuPoO8h4cEtWs+SGgYEZTpbYR2qvTVu8MONoU2sP3B2VB7U8
4b9AIYfLrZUPuL07LCy3xYjJWt/nH4wZphRHxko0y+Vm8yYGM4sRKwe3KELZMT9w01h5CkArzpr9
kbexXHZfAEJYoNjv8Mrg7VDmyJuJl/N1AWatWFfGHcvYkFxaD5wxsfkm0qH4MnaW2Ie9j2IZD7mG
BGfMFn0kR72ngyN8yvZLk4HbyqeKCGIOmPGLb7DZQclJR7Uq7VcNLJn4XuI9vooQJNuxhORzB78D
gHCaUR2WjP4IG9fhwJyhnpZbX49gAmjJEIlx9u4vFvl7aqMk6+Sry/YN8oTyJ8gi/I8XmEHfgfo7
gLSgmMzm3FJhConI23WP2eXWG/GyQE7QLpEkZfEQC9X+RrK3mn7kYi6PtbakWySFk/L1LLAInnfH
ocWopo1SIiRHXWcvT2EK9e5R2BSbLDx5igwk56T0ZFc79kPyLwMbvzGAkaWAqEq7OEBY+0x7aBRF
P5nHDK3VUG9waVQxjW4NUkvitGWgtZnCEcWVx2gII7xsTJOZpCx9LXUW8dGncNY6hjpOEBprJOC3
xswd6ZT9ohyV42rZuRArRlau3sYGPH5uUOPZ5YvqkTfD83Rn8dMW0ZcK2WRqi905nosddmspcU0U
eeUhAzS9wkMlDzLXeBo9q9o6yydvHw8X/ZMw8+5uT7WZhY+rpT/dXiuKbNqPVG7KhRZUmqjfFosQ
g2oSLtkgUbIHU5n96z8zmgFi3h7fRBMGs/bWRsPEbW9axFmMIPHtP6vbCVGxlaipIdzQH/9+Q+qk
vzx0FIIb3/32X3uTbfr78e0v2TH8irI4TItqQnIT0r39md/0krWqTndliWNcA7JTy9oJ41/cBUrX
ZY4k4P03fYjiz+1oPdR+jm2T9TkwO/68PfnXB5dPg+zklb+frLPwIFtysL6j1tO6ICFvv3z7L13u
THY7nNuftydF3bz5Op3E0YKtFBV6Q17JTlcvF/b2300W4z+eu71we84c4r2VOsnOctW5QNd/W8qo
AerS1IFKSeQWZV0na17RDcXSrIndTU9/w4w6tdGlEGvTAWXunweExwKRu7hoafWLojIzAxYT3lLe
TqkMlOOfLtdRw9LCb1S3ciIChKVDNPNUI2iMzGDaUkpoqSsBEMgyuis1gDKWPZP6LUS6uKPmWXsp
IXkHs8kFx49WPVYfg7fSJnVf92zIUhfrocxrMM0TKVF+bceFTejhgNVJb977o/dddE+toCAoWqN8
1mmFJKTrelLgb+Q16U6YNY0QiiR26zxMpnHf6FO1s2yAr40KV/1IeIIWbrITrYNtMQQtUgLqc9W0
teI8DRKbLa2Sw2MHrrKmauUhv32pi+Eg5EFPDIsmXIvjwDjQNcThNvaF3He5og5VY3ANuS8oRq50
NG27su837VAC2HPPWWS0ZOTNz4ilA79HGORQbYtqmumQ4+nWswnBPXTXdBXijZGSFWp0Zea87rYN
QtP1otGpJPVRX7e2tQIRUhhkGEWVvFZ6jzk3NtGKBi3qwKvKdZODMS8K31SZPQqEjspC2kTDp6y4
aG2jbCqvr5ZP7lCORJu6jwxzNm5kAaNt/IQfiDKuK0H8Iz9nxe/NFGoklhhxu0Nl4ymQfvtUgASS
Y/vR0ti8coLHuKQBM1CsckL6UTO1HT2ZFZg2JP7naigvRWM+mUvWBRXi4FFCBOoFg9YFeeTfjb5i
1kgNZ9xYfVQDR6xpuMZ3OLgM/SiuOnuXO8RH3MhmAnvAnnWcfbg90aguvv3UF+doYIMrBERT3HDf
DIfMEBzzcNDM6TTEctw0elmefEtClNBb4GwCMTZjCe+NKgwiVeYX6GCqUvLctdJC8ax+mNUAQopG
LxSU+WS44r0xLaAEUtvVQ1IxgbxN4+1yM4oeVHmH9ZH/liwlRBH4+GGdirE8pEnVH4ZarLKwrk5C
ay+uK9Q+a/pPJ0IHV6kGrAqTd91o7gPqM+x7yYT2K/J0yyAiz8Gli2qO+4PRn1rNCm5bats/jUY4
FxXWtneIRzSJjvuibx/YRVcecJ07IR4osF3Dd2ie0HhzMZjF4+gjSzS6QHOP0KzB/jvZP27kqr1q
IfZB+7haEt0HK5uPUZUT/U/hl7Ac6ByZuiAPGO2m56Jxt9I2/HNbN2f4NP0J3goW4sYfa+og0NQU
ztgC6DUASOoFJlBGutNSaTJdg74wmqM+P/YO5Nmua81jCTgCmt/Bky4oNnMiSarTfN3i8niEITWs
9VD86EVV7Ap0oUMjZydouxfVlp/KyaG0DXiKW/l1GekwdX09EFpu4i00fXsZNsomAum4YneBgqLS
GB2iSdHG9veaZexVUkNpdqDaIDs9IwurklPKPuL3MsGMGLK3IiteQIvAQNwGBmwj3IM2EG8Js9K3
ZuQei1qysbjhtMnQP15DGj4YujYflIWdjR0js1SLE0Ok+M5DE79cwOt9Nb4YBXncAM3NUXTW1GIA
H7cfdjfuba/XTnMCTENbCJL1iK2o5XUvk56PB0u3zg23hpIj6O8o9tfTYP0WivwGxpWiJkBUZBjT
daS/q6KURCgR852wrTdErTsqH3NyaBOLmLCiENVOPTkhJCynzsCbtRKxb8MBNxjTRda2EGGtTWVB
09Eb52mC/3qcIlvtktCP1xMWB4vhwdHJq/OQ1NbD0KTPoYFdHYsxxmPpixNV+hW9+bMfzdbJpJ/l
ZImJ14ykqQMUq2s146TcT3Q2fsZpSPaFSv5McbECoh6/VJsIyumh8j61ZJZnf/FJaqZ8l0I6hj2g
f+ULREIP6WfhE3LW6zo5Z0b8WjqSPI9OxpQbF0ObWTY9qfAOdOMAO+RXRum6brT64hS443ZSETf7
Ig+STqMLGIknW2uDfBbI4I7173QMz2lnWsBpC9Sua8LOSiX9OSfbzTPaLo1NGwhXRuc0hPK5T83u
EMHQofGwlEjgDkdtmlwSHBptt/jTuQb8AONXCEkdEqhSh85KskA45ltfRCqIbTHulKyRzXfloRET
W61tOluhSI/cFmdBPX81pAVGo5seNDeiKWbJOSgQQ/cxuYP46Pdnc7SIbVlaBlsuWuzmcDZxDlVq
/hir/q4tOmoE2aL0r8uzndTRrk9iSQ1aPdlUDe9SjPdyAxNxEw/CAp/5jeuIklLnBMRFs2BGm+HB
HGVOaqG1x15ASOocigpNb+bP0H/u1DRiyZJdtdTxA3cuYEEQ0Dd107Cjgp03UiooqVb+YLoe5KkI
iN/tr1CH+8xgfyxtg1K56x0SIvR9EQHrcOLhrE3+I6rSm6hsfVom+Afb9UarunRfy+7FdwyWdo2q
ooHvM84C3i88synCeANQGYc6VWtGB0enpJmVrjj0Cu2XbTaSHBoSqEkfgzStempzGLfeCd0YdrZb
gTJP5QXW45iVfyDurwauxVc9vzeYMq8jFMfJbjh/B8bLPPvJZYrvPFGAbRg+JnsEzDqRDeCoOKcn
PIbGc6uNOrjhn0g4BOZR27/G2iN+qVQR/K7Zhqn8SSY7fPLpLOlVMiAn4HmXKJK/os4Nd9rBEvUe
uwcHIuBIGWDG5L0gpM8M3Jrawn4QWffL6OWuNQk3Go8ieOvN70kIEKOBJYwCI9P40+06RFhmrNoM
SbvZCNmC5uxqjJfJSuLzUNNC9VJrqwzk+pRLkkMa3leChDeL8bmpqhiqJF5nCW4c5vDBhvPoeCaW
LIuiRL1TzNOgDkNxrv38NBpzD9t8qTHp1dOIH8YBWa/TlI+cpAnBV1Cgt3yb9mBnwX92mqBtzgLL
LByVhuaCMAFl/YmAhQqBF8suMMb6zjJ655z5tF5HiDhZnMIkTeeQtSn79qowPbfhADoozRYHOEqu
NzEYpVd73Kpjc0OOJE5YcXdbdzLeLCe7mwflXIy8fYW2zj7pgd7E0+poYoOOXRvFvan07zOHW4lQ
BKgm01qhdUCfEy/4jWM8UDHr86IjoWgKZALKS2l3KRXwnlqdU4sgj7pjKmXz2gFb3Nb011F3eHSc
lvKFXXPLcgI6qdOlb4yS0nBrl5D3qqc+xaehExDuYHQdEtz/Drbv33eNnuyHFDctgm8qZ24nn/FW
rXcdNGzgwDwsvByroUx8Tj5wt9huTwqSMUVL47O1m7uisnwQUDMui0weJ8M6oIi4uLg9LZhcQlKt
2JbOOG0RtBfwsQkjNFamfGg3qqIOgjLlJ/KRXWAV+u+iLenZ66oAEtLGp6TZI7q8lFQjljGLAR7S
rs3VYBxCiS2yVeE46rBMlgqmheXBlQ27Z0vPvUsjqewizL2vkoWGAOCzNISBwdx81XVp7E3EIfbk
05aal6gA6Drmhltk84AzAggjoT4aWZs9DImf7uKB5nq20CKrysX3y5mssx5mO6OQDlWzJFz7Yjw4
CvqR56JH5aGGgJ6ljNmvMmpSiIFiEWsRnuw8K5+gfk/RqyckeNOshDtWGe/Re+5CwU8J6jeOO2dn
TGQI6lTJnmfq4XVys4UvQPskFPmLrlMXcWzDuK89yLA2oc3KjooZESUPpryFFoTtRltggOmuDudy
H2M+Do/xdzO5ydGfK7SLx+5zcOrDrJUdJYdcLSYbR2wGaBS5XXlsKaOVi8mZ7kV3vcXN7fCWavSZ
xFDo1Ks9HRjZBDZDS3WxRbP3XdMSHClM6ROzpO2hnYCjk0VQckpA/fczHrbwX7r+qpkyunh6emfa
Snsm3bXYO3/Nbddg+I7ZY0LFxqPXOGiPVekewpJEwR3oauoh23fe00Uv3SvJ0KbMrF8YmOH3mCU6
lu5FSdthBr/Vv8twfKXsIEifPFY50e0rt20gUPj1ORyQTUb86pCR3B/dumVtaeJjR6dfa/VwlzUZ
Num4yHlQmnfajPltr8SSheryOHUWwMmInuFA6FzmIEMNC/aJoYqDW/TWva3kQVIekVihXOJJA9ru
N82V8clymlrzJhVYxhKnEW472o8Js+DkGcn7mLCt6jGzkdHChCaEhT40ltvWwB4d2GtnsIyiK+is
6sj2eEP7UVkKd4ip/dSVaGkqJkzRuqb0N78bif4Sp7QKZ0lb3vNVCPyfVn84TTMN6uYzThojsMaI
JiVY864G/h83dD/iGJN6fFKwjLeeNFfJne5PLn0PFCG/VQT8esK4PUg0pyB4aPOgjR/yeXqd5wkK
mU8BeKiKa9l1L3Nc7rU8ip5y8dZJ+WtMfUC0MalkTZljw+HWyOSCjuv0Y4eZ62YCQWJUI3gF7yi9
7BK3Z8vQP9sZSYbC8k8uagMrXzge2Fv5iOa1fMh09dtS0Eg8AStEJr5YdW6WPYkkf3fUa11V4me2
n8oke8AZqzkM5UwbKB2XpjOdoM6n3JrZl5ENKaAa9Uc2vtz3Pr08dGskO/3s71BQwlfNANGIfsuX
NtNZMBwVyAnuGQ7mbmBkbyxYcouQNUjJkvW9lskvNNp+ajdqqOo2960RDucSLKVkV3Vn78fvdCNw
FmmQpJ9fvwYP63IdDU6/4CKhW1HtGisEBxC0mBjdG63cu1lBTqP6bckKvkaD9yxlZB1wmCHgjy9z
UUlqCS6ti3rej6hrrMdpgnYwIByROIfCXGouCzFR4Y7kT31NQXxocPObCabM+g6OL60LdNPAztrv
pe//tgqt2qZD941+KQCkJKx30+ws/uVUpFMs1zWiIpfcrvag0tgabMChbKDoAxgfF98GH94Wd53p
Y8ebbnTBemSCUoGMTRZsqAIaHkZX6dc/CW3Kvi/+iFBFIOThoLYAmFlpQl//0grgREY0T8GU00dO
aMZptkOXpv0uDVhQoYfmeVMdWrtiebVJ5UIZvw1d9z7Keb7Lxb1fwDTOBi3HCkWWYBcRVdJwueKe
z2uf79Dy7qHP8N2NVTesbupl/1/o7f8s9Ob9b50ZDuVP8lV+/YfO2/KZf+q82f9wfdsSrun7VMAd
D924/yH15nn/wD7QxU/R8IT466V/Sr0Z/3CFjx8J1RDDdmwPO5J/Sr25/3B5wUc8zsfxQ7j/T7YM
RJCLs8n/5HxiWLjk+FgyWCbx6eIAUf+bc8hgdnEyx6OGxFsw28Mud6wFqJgUd+EUYxjo6+ucAOLa
pcSATkrN2J5oQEwG7VA7NTfWaO/IbRQwgCRaaT1x+aDyXUH1iwT3q+8KdJEy89tx0ZuyS+OhdUz7
KLPkq3HjmApQDHqSzeRUVRQXUfEFT1qAZFIOuALmZzBXNEkbluNDP773A+IpOjy6erDkaVLRMfHM
dpMVTYg3EQucVVRnPy+ZBpM8y8nP4I2A4ss9/SIQz6OvCnCxadLvyezRprOBUneLzG/I5l33w6OG
xVrr293KTQiOwgKI3TAx/y3LW4fmgOVhjAyRcD8rbYy3UwHavm7zE/WoFW+BgxepnRYBYxykAROv
C9q2ggRhlz/CER8pfmkU3Osgm+s/khq4saXNkmMyTLWIee9vzJjyWYqhHPtuunY02qZhZHOJR9q2
0qCIA88gp8AWhAJOclUXB11+xYP/G/dUGG/uuciBfJbGnR7l5q5hdZht1byKptzUdbYf8j5Gv2Ds
rzixndthMXBO4vuitQHJVPZ3hE3WXYzPCHVRp9lXkf6kPRWxQTTWoUhlFTWgqnI4ejHKoWbpX/1w
1B+a4U/a3/mmGb0p1EE2hYIjY7nmr8F23aNCpJIuFMumn8xXGz2FYnYfp4Tu3lTYzl2TP2RoNLkS
uzAny1nTMIJE0wmjraLXHrXF7bepsh+noXsuZ5ARvqDzn2oq2iVu8VhJyD6xYcygJ0hQU+SQNoZr
PXQeEFJUjtgm6/xXWPn5MXXrHRo42P8qhdCSq3V7NKNfEuRR/LK1HuIYnsKA09s2maKSWI6DLmmK
d6/VWDkHE44K9QZjY1WqO4QuJSXTqc/G2AZ+F1LTt5phNYK5McWkTpOuoiulNT8YwmmAQOk8qayq
39geJ/hlXh4NmzqvbNIn1DAkIt0AqvJ+M8cgfQjEKbZOAGYHte+15DWrq6durkuq8FBTza7barkL
k0lHBc/xJ3NtZGWzZQfUhQ302dIGxCxsKA3xfHXEp6vs8XkAE+eH7J7Ylk2HFBs8b9D0zYRRascm
j6xec+dS4l2PJZzqoaD1bbru2cCYC6kYgYRErjZKL+JzondfyeywR03Qt1SKos3waaak/RO4Di+B
WJL19aPmReKcNw+uSr1rloLRStM8WwmJ3Ld0f2dRkh5UIXH5I7kwbBfKZB99a4D5Mzzxdv5c/EK/
7hpb2rQrx3Zvcr+BQ8asNOj9WIKcTKcFUII3zWpkDgxasBYu2mSrNvV2NVF1Hpz7qdSh+tqVQPiv
d7YqWaueTi0ile/p1JzSwYMNBy5o8OZfmCzYKGA4lyitAUtifQQTt38YxPA70yN/rZk9iJBkQscJ
A7fQJcPuaZ/kiHY+NheLy2X3aBLIEiPI2YoQyzqbZneNDETGounaNzIi7qdHUCAg4IYgpCrE7tx6
yR5E5AWU5feyTy+ahcSY5WC/nsvhaOgwgWujArBW6O56UGeD0XEYyxHLJyR7tMih1l2iTlG601p6
BP8YC46IRuIEydKe+Ja26klopWE96rX7IZATo/VWnJT2lptDglBF9qbZVI8IT+R6UhMY9AzNRL+J
WP7QuczgbvojjSa9L1kjHDhnuv8eKyycSwOm22xKb0eI+hU15lUmMQFmVqGbWbtgVoS2iTOkLlTy
26gq9eD7JQJqs/dcSC3c2lrvPVVA7yNaWjuriu7DeXgcE0hjkYMgl9H26uizjhuEZ0DUU2IzCiq+
9ycyEvBE5vBS90vpJ/nt9WO/cwqaJEpgb6uNYpfaw/tcAH+enXeq65dKzx8pQj32evNjewjIJ7Lo
t67yzmHOlpdMQ3+cxjtD77aegU1vVI/E+FotgU2OsPOHXTTrdBBoh9T6VXVJfTcY7ksZGzjKG90E
qg+whtV8lLpNRd3Qzlbma9sMR+oRS63dbMS/rbnC98j9Q6aE9IZ/KLWpAQBhHabaCMrUGB5cK4dx
ON9ZYTo/2iFrqJmFwTAOJlchnfYtFq+rpkuQAVDiLvUnsRIufEw9h9k9t4gedpRXImwpR9i4EZKd
pqbrdw6OAdaIbW+WDxQPB60GUTY3586bv0K7TI9Znb06OBpc/Vqg9kcFVNRj/ViMhMqZB/vNZjWg
00XDJRKXtikflBkDO8fSEnWwulqVrZYjslT/rv1SP7eZyeqfYBJtOvC8WwcbZZgCHq6mF3rhaIx4
5rATA3WHHE0cDA26rSOsaW2EfnWydPU9W/TA0kZ7tZw2GGz/W1L2DfrGEzs3NenGFTasgaq814Rz
NCL228SffzI5fKeIOANuh7fc9OV0YlE6phEq3WaBz7gnnqbUHzc4fwIrpaO1HmYD5ZW+edYzQhxi
dpRLsByoDXA1I84QOB3Pzw22lMHQ5/d1wV6oTd3SStXhiBvPce2DV5lYzvp6TC/tomHnaM5hbAvQ
KGk8resMi9Y5RVRoNP6YuB/svNq5uL2+jyirbiYarch61qusYINu9v5sTPvMiig+1g7Rl6W7u3Rg
I43iDKJ779FvLmniTe9di9Jm76AHmUTZRdBLLYifTiT89xH1TEjE0r72SK8dXGl+hQ2dKscd3Esk
9Xhld5qxEy44ON3ufzAiGM8NrYgNkuagqziT9Llq/HptVO3PSCN0WxnVi2M3n31t0Zzr2EYi23Kg
ph+nqs+fkr6FM2g/4nzggQIq3sjUbRDIaOBNOeQfifnJqNObzmo0xE1t/k46tAqNtLy2lQDXKxYD
8cR+NXvDpJsCiT3fSr99re/1UNtVXgGECemzDUoc9haj14W7kAdDhFaBXs2/YkXjxyTSgxc7AOeD
VFq7BSt8XR5VnTW7eoIjVMzGhzb0HUFcy8KWRaCbckgVWK2v/WRaM1GwZwDCPRuwGiuthiMjdXQ2
Ya9WEKvYIoaDFIlaOyXupoOOeI9GDFLN6atnNSh/FJdY85+SrKdmnfSSAukU2I1Co6Y7Fak3H/sp
gWoyA7EZSSp9ShAs9CNybOBg1NbLvS3GVRAttdTctrS4YTwQBbrIpPSAdg59eImror5mtk4xBPGq
iSh/JQpQbKmNOPMpjAXi5ZoOAKN8Ml2QLmPpwba1WjAi7iKLjqcgYqN1vbB6Ya8Wi166k7fAsYbw
ObHj5ySkiDDJVtKTzQDseHZbBX0FgdVbzKJuLkuiAgWzBSny75ZOxNgGnjqPlvJRUGttr4YmyWLK
Z1OgppyvViW01oQ9Al9TIyohy8tl0utbrFDumgEHDHYRfMaWv/67h//dc6M0XXo7YORun83bvAUI
7NTr/+W33N4XNgY8e2ccchDiGFf+/W6RFWgm/v24J4bfxF4O/OzvV/7tz78PKnKsedV4LW3Tf52B
hjjnCj9Mk3IUwdRf3/t/e5ZGhHoLzlxQJbzic2ochEX+dZX+OoPbV2U1XN/C0vy/fvj2HE5OILLc
zAMjhhSbTzur6StrfxNdc1sLQt3thWoZAbe/upwaPnir6d9eAKoxr91llOXYCq+Nvl8K5zefJn8x
bmoXC/vbf2Faoj2WIbO9GN0vS92//Xd7zrfGmE5WZq6KEs+vfsj35t92PzmUpj6mKdS5Zk4Dtmzi
bV7kL+ZyQ+OCEdovAm9+MRZHfXEMuP31H8/ZONToqRx2k0vccsIAu9whaY0jQE4EKGrkKBZr95sN
iSkWDbj/Yu88lltXsyz9KhU5Rwa8qejqAUgQ9EaUSEkThCy893j6/sCbkSczJ/0CFXHjXJESLYDf
7L3Wt8SK3W8wB/gEOLe7MMQEnPsdelNe588/4/yKOfXsf7kv16m9Iz+jHE/ggzDHqftTJ2Dhjffh
nCP45/6uG6zVmMs4iknaaY2CHTfVLQKyeJAV6E+BlOFB1FRYtr5fUn9//EYx4LLJXbV+vOH/iGD5
c1MeR6Kf1B1n9P4h+5vfQVI34Itm+dYf4dYfcVcAGd02A9T1+px2VM0xSA8N2uPmX/dx3uEZsN14
cx5X0/YMiuIcVZxoyEDV1V20bDeh81EHT5XTr+J9ZhuH+7DNbH8zrsolqT5uB2rVWPftItJW52l7
71cuzRlbp1ftkDs0RnuioDHVeVe3i7fpPjEXrnetHO0C0HC1Bym8gKmwoJvkTtt6iZDOeZtfbM/g
DHrkHFfLe2Qu9jNY6p4Zy7sprPTT+MUd7ZIXhDNw1Shz5N8SdJP4yoXtpvu79wjxZaFDsxG+NFC+
DavgC+8NKyAv7vLcnNu/VMvxAUtbEsCWCHj6Jf2ovFoW1pX8CVwfhHtRTG8X/WtYHtTsxNeC9rCe
zrlGlLk9Qg+Ypo2lvZJ1OdD1P2VWj7sS0b+8LWvIug56LFEglwO+vmONp3I66/QPACdNG7qELHKO
vLZ3SBrfSVip9+d+xSEhl76n4R3tk3iN0LT7hR1HzcKADRgsRDzWPfRON963JpVwG9RaNdIdsPFi
MykgYONjTfRHlAWh76bv8AM3LXVVELoLYCygQmA3qaOeAsSz/Y42ZJrDx0GpstCtg8mG+YtOnoxg
omc7vJbeO8/hXq1YFD1eMNItrj05eSU075rctJWRHVn8zy82kABNC8LOXyd1xfgRtwteHaqvoC/D
je5jnLKVZCmeJua1A21sK8QIyXKjXWSjoyMdoV5Nv868mqdyY5qnhHh2b3D4n3rPHdllvJMvM9WI
Tl2ynBo3vo0jQDTlhDmJSKtFQXfjKTvI0qI7BFuBTwrhysbfDfkJBaD5KQJyQuVOw8gNPsVzAvam
X3Y/ZbDI3vl20vHmPTEq2paMBf2jdaZV8NwRfrYYP9f1s7hyBkbWPSyI6tDMxfGfIseUsUkXCqCf
5DNLD1GP2iG+oZSrkDPE5UF8am1rCVzbtn49oIBLjeM1LY7FIcDEfcxekmIvbH5VLpyyf+s2A4AM
eW1AB9pojBiFB0BoIJa6I7q69BonVRREtbaWbJXf4Vfhndv5PvrgFGgJBhWNDf2aZeS0VyiNsKoX
1U2KNmbjEmhT4HOlJ33Ti4s1i1mLZyl1/fJSZ288vKls6IR8H+oJ4DYodY66xB4b2B9iugQw+onz
kUPWLu7TVvxy+WX7Sq3kXYrW0KPZvCcwyx1OpGRaZ78Wxh7kz09SAXjvxGtDNzcpCv5y+As8qVw3
xYISolocOLn8YBkY80vSHZ3MazYdghsfjqfkggg4sEb91ICkgFYC61PBPgM1E6QkTenOnu29GlsV
pMU7VUAdcx3lXwHPeNN+cCbXFQn2S0vYB/6BkzIBkU9XSl1xJ2Bc3szOrLfJ41uaiSrmS1k8W8VX
q3wjgsKZA8h7k1cbEU8aha1qxVOG0V6oPmGwqjyBZl6BsaTyvmNx34GnzSRX6se11H4o3rlTWAJi
+S0v8QjkYXgvszdRRBuXn+XiYF4naVsi8hc4In2Sg5+5Sxlq9GjTsReHuslTBPn3HSl4fkPm4Fcs
xJZce9QCCVPjmoxXps1xb5UF6MsvU7IJfaw27XS23s0TR1gGJ9ky2n6EC/PU2McweCJj9YsrGAQ0
wxOXCcNCX63poRrr1Dr1qvOhXLBOYCJBFAm2kmRVyeUnDofhdtvOmcduxtg3TiVew5W27Rfj6sCm
aO6KMOpmvxo3HN7KPrtRZxrp9y2Q0/NJfeujADt5FX4qCnXvXCo1CtkvcVU4ODertRqzJj/SpL/q
J5xpj6EpbF2FgkHqKFtOQt7JsB1fQa8c+Q6ou1HFcCf1tZWWuu94p3HVy7b/zMgZ7jlwQDr5toz2
hbeg8seasegc9ESv5rAaV8nIizP6MJQOXGstgg+mRW8tbSV3njlUfwktcAHcO3WyG4MlLZ75RKXK
F9Hs5TMYrhnudfIbmEk564UXtXGzX+E9Z3IXVt2Wg0UZRz7pEo5HJ93AQ+TxafT+pl4FsqJhzn7x
1bVL3sUoLbmSuBznp4/uVFIYdrVwgwCZK5jfMlQ/Xl5JXcFY5HujWHwY72Qi2MKLccHd8Irl8924
MP1xHA2XLyj46L/4wUVrVM2zCA4ABBv0BpmHmdhFDvQ8E6p4cWxpK7x0AUeKc0PJzoXMGYmECuDF
arpMHFFOLd4rrKNFumdjz+lQAWgbtgpfF0vJeDN/5IX49cGZx3RhLFAsb8s985d54ihZF676iZm4
Xk0L0OmXlOdjPnDvxjvbsH3BEwc9UL4lg4LiiifhILxIWw4S/92j27D44kvQr7MXlZQQJhK+cX7k
8/OxOPmZQrvtfJ1qu8KZk9Rs6cL0oulLLb8lN/nKYcz3TM/e1ThAIUF2yRjlWhFDFt+VcWD20y5c
ZXj0fZiuQbaTOX4L2XeIEuMVJ5epDP8sllG3tzhnOFnYk/JIhkrqrCtG0fr1jQezRkk5pa10x1Dp
bzIin/cceAaf5MYwKG258uiX7PlkjAGvTO7aAVGrrbzzaZA7MIfyzUKvc0hm4aWM97eq3odMqO/8
Q8VzxOay9J857dPN6DuIbgVO6MLhuGCmJh/iI9N2NfPkpnFUbKLzyUrPhzdguHzDabVU4DfNjxrm
k5Q8Ck6z5Je3xeTPS7AVn9ZttS4Iu//isvYMl6MCzZ4pe0SBhdeMcfWAOyzcsIoS9jxyhPxpXuez
VHUSyZU50feKCNoNffRxYLGgrgBr/VKLN1nt+U/EZ5O/Ow1X6gcBhdf2ZZYBMqaW74RuEZTVn/kK
8n14jkbIYG6LXhwGLia1jBCFzVzT56xvsIUS8ohLBG6FQce3PQhPSFthpfIVa6CrrHpP8aOjVhLU
NX9XtSu103dJEK4nTIDppjFWNLUAYxf1ucKIoz8XtA8SckAjaaEdPswrm3Qb+TNDwzAPcjJom0VP
Xorxch7L1wxWMYTy95k8KVINWPiAt2IBoAZc5qbZEP+5n798KXss0VZhf70nKZXFFcumwmFaNbsd
0nJpr6cnhiiDskT/NWyBY1vhXAQogFpHb0ynPU/Th/g6o9mluidxxPFWuXUo8pt2ILsFtEpCQ0Ry
PW+VZUdrcNRuPg3M/FBAoeCVXvxaAuUOrmI1jmdW5mIP9eEQcLqyIlbBHYpgfRj8WblyfJ78AyFC
CpK89Mdkr39jajVeInaUnMC+o3Cdgrk7laxp5hNsXzKOsNb/4pydxU42t410PVjL/ozqs37rRpJM
F41mS6KbaCtiTtqNuMEOzWDeriMV7dOKORCVe2AeG25eBvMoiYu4tztrqSuO67oMck31JLxUwHdU
J39lvOIMGPCIUdMeVq11SFkO+cuwOKjhEuivm6NpZBRgWEEGSQGMlBwdW/i8WhkWIjZYVxEdQXzu
ux1vmB0H55Yb4Kxgv8P0OgOd5cI2n5E9U3dkkc6MUbdr6QjNnrVBwjqFhXDPBLVQDsOI02+Z7uuv
of4FPKwLF7p7SPDQi2tb+Vl6L5dclOStQrEj/abaoQgwWRozIOO8xHTiUWVPxOFcUpHGzrM2Pi0i
n2o1eCtlgF4fPnhotjKhdU0Iv2tuscsDfbaoRAU8TdWOr8LcpO+QAAdjq86pck7Q2kGzAPJLHmx8
Ci+Cw9qSmNtFtGZhWzmcgE2VkJS0F1mQKIf6reFyh3huEmllN0/6mpZFgkcR075dHHHsf3HJEbPI
RRwhdhd57plMwfVIm4GFnIVTcUPlawBTQ71ppB4PaoLq0FfzyzRl7KzMwX4kEMRkc3AD1W3iQx4t
fWGdSIv00B8oPtLsrC9iuJhSmOZ2uaXTQvckWIkUEFm6pMKC5AaxQ7/koOQmkpSWWE+5Vt8ABWp7
aItDRaP2aCpn8a0U5lOIhGiOZtd+m1Zgn0sBlsIqhdjOHcEZtFDW3no63RpW91cscfjyBuUglODi
tyM771ve29pxzFbYZlVGfpDPw+ugYa1uFvVSbPG4/qCDtMe3VlsQWh5hSOM3dI8IushWIlTv9tIE
J8QkNNT5KLifimzts3rWl0bu6OIKkdTzk7WoV8HxsTCR2bWBC4Mij2DnydLc9Md/Gc9MeBZKqHCn
ilDsn3MkPbG/7qgLMOumKI3bbB8pLENcWGffPkX6pxbo8y5jGgRzBx3cgtj87K3ZdOO1bwMlX+Z6
shUjA/pY09PsuWhPNYVhdRnhjW64kkCD1eW7wfhTvhPtxLFm5xTAMGQNa1vVQnvyLqixlG/UaOmN
+G2BIYP4B3AqV6R2ma09Wa1vF59o9btsU5RuTzMSQKWtEPNlHaR3b289NaW0yMlT4bTs1hGmdOWd
w6x2m9A15b3XML4MW8YfTgUA8ixVBfJN1qWx15pjRaO92o3dJdTOfv88Ja9q5+TB6AbBm8IboKJr
Q4FJ1RKbFqKDvQTa5pR8TcqyvWRv/XuZsJWfyceMkjv8p8twPy6Bsljbes+sDIC5a+zqk/8Hp+Qk
vzRnGjEYm8FVUIzWuxOkWmQPnrqEyTUwXkSOcEhlON1OSaUN4cEHIwYxeREBQ5CAKNHWaJIdgEB7
yALuuJ2VfGjevfdpNey1fcDoBqrclxgJURqyPPgw3YO/np5B5GCZsoKMWL4rSdZ4fHz9HfUCDnMI
NFv0j6yV2e8tpuADG9JZpEC4LDbqIn+3VuS6c9wh6ZY331yaB/2FIosjUxoWDyoZ4QxVnLV34vdA
IWV02inc0Ue1VmhcC/ZX62AlsUaBZiLYVYIzYAZ773wW9NZJ2O3GdEMbQ7/4O9jQL3K7LmFSufih
NApzJ0ZT9S0+DDvYG8oa2I+yxob+RIQFlNyA4QyXj00uzklaUvFmVIj5s2GfZ/Q6P+D7kpWQLarX
bAOnJIIBVbriHL/gztq5beGq+3aDlrA8X70jYIu9cRIoKdjGKXfynTjawxW9seAErELlffo7sL0D
uL0cnkMHcyCmhOlVf/Pf2xekeWKwhXmMR3zN6HPgYIFJA6YHg7ucaX/FXXqCxZ/DPjvm8i43nQp8
GxkuIAnhpQGmQlgfrmht9cK6Qgjss9hy8wOMlXlMxHbOmH8sIPhuDKd+je6MohDviFp08Rc0yiaM
GL93ORhiY4aXt+V7ET7r4ZKrWHoq1fNYzDkKk7oxpV9WXWa1Zo0gVni2MKiz+Sf/jmqoaL+xdWL6
Y4UgdPMmJs0RfVTQGWgJz//PgRkKLIqW0d50sMQ4PsibDZSbmDFzFwx2Ql2F9+JvUmDyJpY4eDuL
dt+/GkgQWNOa93QP6l4zsWiPbnVHo5DDs0sQgpMIUAg7mlnsqmjp0GozEQYRRGm3F9VcjgcZUy+N
GSSnui1Ch2g2WUuE+Oyg7yWu1uiF5SY79PE1xgU/Oiz1C8ewSKG4UOoXN9m8Z0dJ4oS8CKBGYUU1
QziMqw/OAhniJLOAS9tmjN6BJCUL/FDHYN1/0/pj1wSvz6BvYvsvScfe04CyRtYDEgs7vLUGeJK1
eshhus2jt/8CyI/xajW8xr/hvSWNz84pvy+lL43qydJak8ThgVUYQQbv4/EdWBe4DQXFBOM4kGY+
DlTUiw/722aMQ13AimMvlaDqIcXYcr2nHCBTRgmcEkgZbSb0QZQPUACxQmCUR9EBwzN6La6glWoX
+ra2Njcs8q9TCagLWsbsS1l5xUd+gaOIKV6PdzNibFpax+AEfoxM3+RuMlf1qFUxStred5RJTrxJ
zXZfK5qy4GvMIMltwzcUiVSKlHn3Etw6yW3xpEMyfsJkBLljtMq34kZJ9auJLqy0BDdVz22z9NWj
RVB3TUkYOkQ+rRk64q3V2R6ouG7TH6W7Cd/OJnCB7T0UP77Q7trc9beAUZSWOJh13LRAlIa1H53j
FvUaYHt27j98A+wCf9OjnP9ocNwada88DawnXgwA490h/pDZ95J3wSmCihcyeLrwKocmQU57+V58
Fp/5l3XQthU7e+oaJ+QCqAWU8ppwQbdgLe3BYanyE2EYAYgcnoEI7jg7wjXSb9PVTkNx8akvbJut
KP16+4bAjeJeOPOq7OQ9Z8rab4B0zxhAaUBG7/2UNYQgfR4MmJIScJzyixk29k9jEwIzrX0QuKnh
yIYjOAR+sEWfDwtbRrf7bGDnQx2EM7MOaLrthnWzHtAiLObvkeQMuPssbw/WEaAbcNf8GBuvIIzM
Fbw6FKY24o3rk3X03+lXBWQIiG/ilRrb7YMGkD6PtrfgzhIK/TA4uQWpGiVhH9hqwfFBgWPY7wDP
4jKlLn5SGMlj26L4SS6AzD4eKpV2H75lCr/vylP+4m3Aihl3UpufORN/yujcocIto5vqb42nZ1Xg
s32VC/JJbGPGuUNIEI7xFtMgMzKngncGyg1Q0u1gN86ETCSL9ikO1hClZfEVmN+CjFbco+Cr5UvT
e+u43zTWs5EL+0bwz/7cPPUfyT+PH/tHHlA1soYUAUT7fa7AQQPW/8imHlvBQODV0fro6QA97rPK
cFeg43HjuYUVjFNGa3RWdckVJclo6gF6//M36fzTn5uqj/81Ep8bMYMVM3fnHo9//PP400bFVsGo
rwWoLUvGgX9/fCxX0sbvt6EIfqCZQ6we//jzzcd9XjFnWgWm9mGhGXJ0tsOzn/jPn/7HIx+/0OZc
pz9/klegd5O4vmqaifiPBGsatWsMiSVpfvzjP3KzHj9qNOwl5/Gj+YilMjAfQ30DmfrPP+/++Tb/
3Gf5c8DWn9uPv0mTCsz36K/+4/4/N//6KUgDGBLzs/75TawGCgoZpqY/vzCVhhd53M571mVSUVjL
x0P+5eUfHxtFKAC5OSIsJivMlLmm08LqHJRRFL/mGu4cLdYVWMgrYlajrlxrmhGs6OyLrqyQ1JrS
8wojaleT8iw9Qsv6aw3Iq53DzGJF3Qi4eJZouu0KimvTMLXrJKCFvoB3tyFuimQ0o3HHDB1lI1JG
E8DytFDulapfKLQsLAFaeDAHrY0CWZtoeTMcYqCdwsh0u1SSqBh36qrDMCRWyApiz7DWioZMNojv
yRzsptf4AEl660l8Kx5an7gD3qIOL4olzV6G6Iprcpd6LM9EguPIj4skMJrknausLQFwR+mr77NO
ocrRs3nTTGsj1MB2ctiaQZ8Ata/IgSOvDmPISpUA4ykk2U0f5FxvjRbQgRYJWzWtXopQ+BDJv8s0
UOP+Z98RGKxk7JsZcEjLmx6xeTH+MCEnSk8nU89o0b3rE0Ud0vaGOXZvIH8PqRnmk6oARhOjjmQH
QPeVWQQqnu8j1itUCjo43YVDkBx7Ev7GZsCyV8jfKEkOom+QzomEVSYVcIi/JGnr98lXNkcG4mZi
ETDHCKbtb5CZn7SRs10rEjSYz5GDwZw9KKwncuUoQrGdbmRkuk12N0grlBoJpsa4RUyySVP6LJO3
Jz34Cb/9ecSCHZJ6CCGFQEI6QhXUa1IRUxKJql5nLcZw71WoGlX5pbXcznzW51DFHMdYq5F4pJs7
n5on2Yt8TZ81oj+JTEZJjj5VVlvJYA32JAFgVhd9QdUj5TtTSHUsohZsPTGPw6Sy2mOOB8Q4x0CO
5EE2czCkUBERGUwEpBB0z9306qw5SLIYLuUcLDnNCZMkTQJ9eU2Lijqo1VJNJY3SIJVS8vHDBa2w
68mrHNQ8w/lvuMMcZakBmjfJtpxUFpbYxkY8G9F3ni5U2RCXftq/FCaz69hoMz2nHjZdTMwReiCY
gCDwhYowPzEpjmEtvk0FJLlSNoVlp7CfTOXb0Er5pk6nd7yKDCmyhFamJunXALmONvCNvT7dJ6h6
5HsaIXh3i8RPziRHkpqbRxJoQyKoR1d6miNCJ3F4GYZu15EdWulAZs0u9cldO4yGfzWCbJtKCqRj
i/KH0stPw62a40iTOZg0opdZyA1MtVB9Uebw0lKTP8ovUbF+yzgl2zTn6xrKjkl23Mma5K36kie3
xpHJixDNRoOpIJTkpQbaVsKMP4neCoWvd0T8urMIWJUeSatsHpJCf0FNXiHERH07lv5h6rQPPUO+
MOSso+mITalVwuCBYmSM+XcEGWH0lPaEjcwkcOKI+PkklTHrjwpnsOp7v57SR/u+fdUkhjmSd7da
ouuOpNDdDkYJnFJlwbNOfyscho3VM4ub5qWa42hhc4qk06qk1KJ2Jt/Kn/PEPBCtEVm2OpbXsGV3
kco9AGcUvXSsaXYkJtja4pZIKZRObToWgnAL5rDckrZ5qFtgPQUqMuTpEtpOrxJ0Y9tG72Mv3bsA
+ZdcNb4rCuyYw0DDnEBCbxODGfDmgIga8LopAXEGCqOQ6psGxPuG5PzmP11VfHsNfR6NBmS6VeZI
4FINSSUxYH+QFtzqMBTkOUDYmKOE84iOyxwubJEynM9xw9ocPCww9kBwwQmJXPIckE6sFfVLmfVH
vvPjVMnrkgXt0EZ0TQXx7psUvWLr2cNflc65x0VxDlWgWULGxFAZk2h7afirDlclH2CqKzrmiDw4
y6oSIw1OqMiLIBytmVmAwnQhaB2KLp3IYDXGitclX0Jugqmfml9Vp7xVzvnN5DjHs2urUYJPs5qi
DdLgYWeQ+jwyfidzDHQR4+5nTBqN5lq34W+D4/MsAQirJh+1umph955nQWQP+So1iZoOE3Klo7p8
jecY6po8auWsUAkhf9T20x8tleXFt67SLiiDt6T51KEyLVQRCEA+ijDw8H4i1N/K6UXwKrJLyvqI
unpWlVJQl3LIdLJXEc1A2IDXpDchaD81PMow7+ZW11yrU0lAS5OEmAuCuAEnvIRzNLdAbxLZp0wk
LmwU+p5kdS978qsSaFiDAXNljvnO4BX0c/B30VAEMdH2DmSCK3M4OFJccMdeD/nLGu1QJf1gjhLP
BrlGU63dxUpkxT4Hjhdz9Lhexc/iJH/lmGfzukXMsxjmqPJCY/U0h5cbEj6uaA40V0g2Hxt2n8Ec
dp7PsefdHICeqXMUOumDylZoCQr2aDeJtBl8j1zxggx14DPewafkSHh7ujSU8ctKqE6JNSWjlAx2
oaOgH5vHtM29ZdC1Fu+WPkk2R7ejEqPQXhA+VxOn1KlQ1PSaEoApb0UP06YUDsMy9DDJVhJJG+gE
nbotvqRYX/+vpSxrwmb8/1jKFEVStcdX9TX8t/+TLz+aj//6eTzy+JH+/M/fnn+Gj/pfDWX/eMQ/
DGWW8ndNNE1T1CVOcFUxeLJ/GMokUf+7rsjMj6YkWxwyrFz/MJQp+t9VS1ct5OqGJYnY1/9pKJO1
v5sK/jNTFUXTMC1R/9v//T9/vbfzXz6x+j9u/1fWpqi7sqb+n79pqib9u6FMkmRNlU3LkFXekKLK
1r8bysRGEDoGEXGjRng+9bq7Ymantu9TM8kNnW4TBhHZQ1Hue9QwpnGfkbMbgg3qRv5ERtyieFMO
sc5caSYCUi39qGrSbQTRgLyPvkbsni1VYuttBZcCJUXfSHuEw8sqmAif6gKc35P6AoIOrCwAsL2m
VB8ZMS4CxVt2IEuWXTTWDQCdNOwjdqxt4QHKRJjU1vcJb4YN0mkfw+1iN6JdSoXBqBowLGc9E4FF
bpBQKuek1Wl31vTI6eJrQ7OT24bW6jQtKuErsix/pceyYfcV0aC4RWWDtQuDDI16NAmTAYaGqHgj
lAjzxM/GUvaWknE6STQ1FCtzcaM/1xajVm8gPmqB5E8lU2UfDjKtM+pxbboyvfq9NKVVW1G4NOhd
DnKw0Q2+j4XSG91WqrZ5Z8DfQ8q5y3uwgD0onkXR+fIhTUdxZ9DLetwC1CEfHj9JFSaERBQPpqFK
RyzRENMZGt089hU+hVrvRU0adrXAKnAcJgnFlyWcMm32bCgTcymtkSzvgTfgLsb7C/zU0kpk6JM2
OSZj0l83GZvKM+6mWAytlSKP7Ce1UH02ulre5kZHvS/tgkOXe3cf/zyh9D6xIn5IJ0MwvdPjn8oc
hRNqg2unfKbWYKy9yWiQMRLLTtosyu8sld1CTblPhPcseBzlKBQikK6k1GNKZFGqaLni4+SQAjLQ
DIXhmbygRojNfQ8ab1+NlISEodhp3WDsrR61X8LzLDH7BuehMsJjCJQwHVuYjE1APlclygMyyOxs
6aJwgCfRXusxDACuE63WGlpzzSpNvUginuFNoErViyjk/CO+s8/xro8bslatVBBm51kkLfWR/tKl
NEIyIXwVEyPBE9Ghg9Dr6HUqsC6MGMCYepXXIa/HZ09pbp2Xd59RT4Io63r10umetM3LbHACOB3U
7sV2N3JOG4Iv/JT0eXpzKI5dyQK/S8zcEUUfFWrWas+yrhwtPWqOQGMgiFbydRDy8dtku+v3BQ2Z
ua4uCXrwhh0ObrrlVrFKMo45IGHt4+hd8iRmViknXSrSqHSJ7I/rXkf5l3XTJokaQPEc58vkZd0i
jE3t3Zz8TdHF3mdHY8wThpM1NP1LbVAKDHCprsxaqV9jsiYTT5dPmje0tthXCip3kgwsDKE3TCpI
F9NcnZk6/i2NFZLFNOgYj99aPT4zgqdpjhvmGqX0eDdq6T7SdT/XKn3GoQLeZHpsDrS67r7TD0Eq
vKd4QkM2mOUuSTvriNefBa2kW24y0AoKJBn6b1YXz4GOlSXipZNaEpwymrpn06uQSXTyiyVDnC4S
n/4djaQKt985l8TxgJWDOLCU9Z3JxbYrC8XYDiYKzCSxhmsu9MM1k+V1q1ksbuqsQyfJ/T2rBpCt
o+Q8/sKoK2tddWD8uyBddEY6XuLKGC6a2vSHLAy3f+7iWMauL4a7UGelWOP0u4sF0qDJzAXncZPt
6MCW3eNdpf6u6rvkDvHu5OVxfdGmNn4Z8xFWSv+ul+ZEQyLInussOYZZ7Z8etzAoQlsMEn8dc00M
42A+MwKh0klHfz+GsXhPabOblaY9j0PfnivNusEbWhqinjzlkjwHfmVu1mOWUfVRc0Q09we1GpKD
EINpUtpoZfoybSJYpOHOk59VWem3eWiigTQ87Vqocyc18QigtFywXDiBS0Om4QSceUpisDQIoU8c
P7T4XUfbaPSytYhYzleh6QsZJKGW6XKZeqTSGIC11oWunHyxC79NUzqZiSh8oReQcG4Z/ohrjgjB
1kqoNc83lyz+VOh1ODSqWjVeE86qJACxALIGBMSk4a5LU/O1t6hjipxe7P0LxTHAhb22FHKN6lWc
em+XkDBPKxikAyvhJ1mXTgVWyZsuKKgUQindVB14EMuiSaz6AoGkEiUeq1ZIHGsMhJEdTR5qmDQe
RS7hMjPRoVmQAbu28ta6GhQ3I+egpEYT7oYwO3p5gZBvaqnb+Ia/5S1HL4YGlzJIxleZ1edKUv3w
mop5e2EHzGJYDK4gFRmrPb1Ya3me7OWo2cel2Z3VuBC4zKP2XqExhQNIQVRoQ7K6qF2pRgYOswxD
5Pzs90KRT/T4LRpPIxZYEaQIhnwRh6JuVNNZ09sL9IR299d9882sA5xVpOLNK6bmYM7/PH7qM95P
38EOboa42w2GjEBh/ilOMPFhu0b4FKAQVnxm3yFjeBKrGqQSJmg7lOViGcU4BVMrLc+J1IOsqH+x
XiL26lo0WCrCTBwDTIM0vDEN+7QycXFQWFY5f8y14oPN5sRXqJK8KbrUb+LQXwfJzP3NwxWebiZ2
jAfsUw1vX5AhLmVNdJS3RVydU6Fh+8MoSwJxLK0E/UeaWBCpTApuKk6jHcsgrru4gLweitfeQ88j
RZDnJ8VDA2CSrpjHxUZRyjffomvlU/0eupiAs776ZBCGe1IK1skfcbfreXsvjRh1kzp8qCUQy7Zo
FwZkHKIdAR4W4zXsKN5RgsDY3jS8bDUgM1GbrWJ8Uc96nqKSEZWSuECjua6Gi6RROKqr8tcL8cy3
gOJKXWzsupHOQuPBTZG7b2UgVbWCFJoaEtEZglbauRqVazMyQD2q9etEj0CMkEBUYiKvDB2zFZRC
OM8B4asIbP0aMTdXK8xlwuG4asAaAFX1ER2F1k0p5S8pFQ6NIR4F0UP1r76ZRUAr0Ly0OXXfKOl/
sL1hlC+RNIWh/uK39Q08rVvrnu6WbYyWa/yBLjjLpYVF2wykLBVfXU7R3Jr8HUsNQ+mlpTiS0jJr
qoLg4sP4JBBe7BGUeJ33nlsUobLvNpzZog1A0aqoXXDHSBwryW1kdUUJOVhoiVbjMPG/5LgCApZq
l8KyKU5/hVH1OqG+mZLOzcaqZc2X7iE/bsue/vmkSfe8Ea94eZ7y1rJWqc71JP7SFu17xOijQsEJ
PLWvrT1Z2Ppdc/ImYVuNxpKzyZlY/03dGdDSwqxSJKbA16iafcQ9zQ5f3NQxSR2Cvh4NIhcZianN
DM9wviipClh/4zanNNkCiaStmM9y9S55yoz+WQ4niF+mRIsiQhiLMg93rv6l92GwMmerQhVtShmh
lRKJi6FPubIVfU+tiZYfqeeUhRuLuV7ZhkVJLh8K7SqY26Bt7DKqGYFH8x3AjJz11CjUvl5CVwk8
msKW6JVuYBmn2qJbWimLzMg8rD78NC+7QyDUTuq/aq2XHSnJvRlpucun7CtrSLWshfFZ5HpcNhUW
duzn6xTTTF9Ak9BKLkQADSieUdZlFgUQGNi8fYhYjUkTquDwVEFL+Ea6S0UqbpkpVotRKTLbq6QV
p3qAn1wPlpMv3sRcOcYi/N/BUogU0sj3K+nLwziwmxpSlkXy8GTJAwu57lanyls9P48kaW8+QGCl
JZRyNOc6f/BTqlwjilB+dQWG6bql1qa/GCkCXlP6jEy4PMrZqyreahFCLINQXpu/Zjp+qrq8l5uZ
0ZTNnPOwPce11jNPolURxo9OMW+jpP50ev8zhuVeLX7qWkWflSNrzYKNNpNmQMx+BVpID40k3lwr
PqRcR1AcjExfFIRE5qIuLN71iHOZecA16cNiFjywYH6V+u7ut/+PsfNqihzYuuwvUoRMyr2WN3jb
8KKABuRtKlPm189S9cTtb3ruRMwLURRQDil18py910Ya5Hk3QRPeFzSV6tpB41WOb2agrutWnkRr
nCmN7FXdJV+JRV9jOQBLgZKmIA9XqwxXfePddjnASQb6cI48g2BstKl1IO+iKuek7AgWhWCJbhYF
+GAMd4aV3WWNeHfN9C7m+usZZIbV41zvtFRXsRSHVkODl2m6ZqSZdeWd1rCC1OwjFKPn3ZXlbexh
ku+TXdctbFIQBJt2SDZN8A62A7HAPH+rYCBhM2/P0iMsIAObHxHFqlNkt7OXH5yBxK/Cxp1u6bsA
ZwsArPcoVMfa8DOUpfhNCqgO1Zheq1bjcO4ta++ldJpFax6m1kXTW3/UFbZT4Y8WQ1YDYzTzSQGC
hHqDTrXw2B9bAZ9BOI/JtcgiJu0yufM73Jx195NPEoCjxpfoFPTxRPA7fsgeA+U8emGVPuW18xqB
psNSg1LAiBAmukxtqLIkzhIOqSpU42G2q1uQfq9WIoqrobMZzqdTvssHdJy04afkEBogldrMfDCK
pxRM0sp2G7EpnASSsb5l5yc28cRqEmtaUm1IYONEehtTDCCMOnP3xhggixTeS9Kn9dYNqls/nzIs
wAqpXOST7SfV2eCdyj45To5GJWISXGygYG3d4HYYAnmIzXLnZWFG0dKF+PQXSilL/9oxxnev89WR
feLRheaynYOgPHRu/pZmtU0YCbv4SppfVt8ttgED/nSIwKSBPEVBjPjf6ttfsux2fUeUEhv/x7yk
Rw9p88N2FjBpzdr37sLhJP2B3IM+YN/s8c/HAEW7jSjC+2SKdmxrg3XbBQ/MI9hMdM4LDi8ulx0W
ZAO3Toy7W7rV/RSxwNPnvZb4UiEDRME5ZKDC5TUow/4UdIINejMZzzKa1oYO4SaH6S+3KIpd5w7X
Q2X+JJNTcClLq0OTl/HWagUb65iEq8U82nm6OWVFgkz97/eXO53Qe83tGXXR8ntDWTUnnID/9+9d
fpyZ6YndWLu//GlH1xZyITEY/3mKP/cvTwbR2NiJkdSg5SEv9w+t3owtMoM54EIbOaBXTB+VDyQg
luVhj7bkCPTrJptoJFXDd1JSzPaT+YuGx3V6lIZJTrbRH2vZ3wJqPAa0fbCIQ7VT3i8mKJ95M3/7
2fTdwntbqSnayNA5OsPwPeeoaWF5PnERO5cko4Q9gVQltYJrMxObhf2NYYw9ZbLpGuu6nlBe6a95
rn36uVwFtGtdtQ3JLykI6pqJxtrvafrKgKj4su77U7580VP+v2/NBZgYPbS4A5SvDgr67uWHly9J
35PSM7jPbY4xXtvpByMKIir74qAH0bJdhTMyIjUZbWLgs5o+vClikMdVKU+trVDkBoGSp8v3DXv8
U6MOYPzvaxfZtMxKJriyBklGN2kKEwL9vAKGpEt1NtvlayFmgjl9rKrtTNe7SrL3OUhwOjqxfTa1
Y/35Yv/nlkf/j1Iq5iQey/wcaDs/TgMDOzt7LEocCdK5MXz3y/bowZmPvR3j64nPkpjoPrWuQ7f7
ncjo2U9HyD184OMNdNMhL68GZNW2gVEXBq3O5mvHGmqAkfYVEoGtcI2VrcxNWut9OrbsZzYF+ICI
Y4NNCgHP9jmqQUnIhmQ5wVbfT+81pILTwuDxEGmFxnsLJ2I1YERMx/CrmQDtSsJRKBFcl3IWKqQf
FvDI3bNfoYJo78dYXTdVe2OkpBulND1M472PGCUEOSV+u3Uhzrcqebdm89pp0SfLmbFbo/DpmB1c
TGHeBVUIq+4BwzOp0wq8xgigAGwUE0qCx8RZk0RVo+w2mithEtwGNWKlULROgX1rR9ltzlQEYahC
blANe82GmhQAsgqB4tLcb4unWtG4rIuTyy4qKJ6mCe2gsKNXy9B75FPsL0amQ7fCJ4XZZAYTBahK
uixyEbwXd3YGXRurlXCanxzRU1gYp2AKcE336uR6dARAdTKqDOubhoWf4FU6JEF9tBkrrIpGN0fp
4vsLmq3Rq6u2jJ7rxkMFKfLbrPUJ8mtuJ1EF+068TVH0COKnIoorOdXZnXITAJWyYdrmJnALAwwF
CgViNVNfSrK36/I1WoLqLELJizShw5qkT43Yq9JHkt2yC6Dg4NCXSLe6x5lyfxWEDF07L3Zwr0/P
icviLTRBQ0b7ltB2CIBssmNalZ38LWr/hOwGWEya/c7qMkD3RsWaMymyh2uRF2jIVUcAOwcnI6Gt
GJoDWfLJumwIcqqj5GuaHHXD4O5QOiRF51zGioCQ1dwF3qXUU5aSv+epmR7R8KvFep71xffABNQS
JBrm8+8+xD2gDIZpLriltU1eajk/Fjax6aGJcl5gn3JN4xk5DaaVZBEIKXvVKfdMKEtRpA+lb97G
BkHP/XSv48Y4Wv0vISTRNa8KYqqTkIuh2qNZiIesmuq16Vs3g6XSddGmCE61+9MxvDbwTdZtdlu3
4HpLbMbRYvlYZqiqvZEFptc5fUNV51jtK9iqZlPBQKGa9KAke6xortvv9JBchTqK31RT/7a8nKmr
cTUKdRuBjOVEJILgJ0dMvW6C6N4KMXjElCKeJR9bab4KN4NlXD3GdrkhXoJrdH6eWxLkOv+xhOsI
Wekjb9G/mmlkrWD3Epyew14WYbJvZvEZZajI/WCa16ULnijJcWY3PwkLhT23Pw2x8mbU3xcma45v
XY2S+Oq6+pxT0mRZFCyr/AlC67pXpL/7/vuUNe9qRreGSlMKQLVNTe8frlsJFZplJUfJjirIfuvE
mAFrmZ9kYKEGXItIbDm7nmtzuC+C4J3BI1lgqUZWp0I0bHTNgnE8hNOzKskGjKf6VC2latRUP73R
7wGWY6WLnOeOS4CKrVsB83ZlKgQ5OAjq2d8BT0NMN8fXXPrQp8X3hTUyff4N2YYxp4JSab851o2i
evOm6qae0buN8X2m5wdPUJTNdIoVbQ980SQH3Il6GHgrxu3YlyfkIxn27+vUMnFCOf5jSwjNupuO
LtRZOr4B3WnrbTDDhyRpViQ12Fuf2tCMbZI3WrvDeM7brYuZTztHDGlPVNDF1ospeKAe3S8fsSrx
yxb4+jxWhNwju7tPGFbP1WZqoIBWvIXkLZstesqSIKoJ/bvMwmd7tK4HMCrYZWeG0R2rZzm7R0A1
d0H6W0t3wrmTMIx3jV9FWrw5abBsrUJSPvMXMo7wyz4PVW3xZ+nt5UTqCw795ofi47lM8VHEY7HJ
eqIa2uCu9VpnNUwh3XaD+bUPrY/embGazPHVX6QwdkTNbkABpSPFZTKf8ZGzL/LyK8ZjPBYQXocj
hit6ixkw6iAxm59R0mysPLlLB+uz8AMW+bC9iy3USzbRmlONAbuwF1lNRgd72W7XE6HcdYzJqzFp
CObhDf/9I5EXmHOZLa9AWUEEErSNFgRHHLiHiWvH2vO9bhO5z27rvY9uS3fHekawikpu+KHGfVHF
o6t0vUunYBMNXr3h2EIr4wy4Z72E6wpgvI0ak5g6coKsLFgU8vzHHTxz2w4B4PjpIW54/kJptWuU
4IJq259l4LXYFE7ZxJQarNPzUJDKK832Zm7D4gChIyep5gzUA4C4x0Y7RKlcqsml5UpdKmk+mSSp
a4uhG37ltK13SYHsnyt6RofOeputj3LIXiZGMKsyj+gzLCtkK9+MUX94DtLoYIBcXWrrCp4PJitQ
U/ANeHkjUnXW0X4zRlxb9Uh0oo2Ugt3ZYlUiWKr1yVb2Cf4jiWTVuSjwdaGArCRUE1ZGxEDT465O
k/jONwgyTKd+ab3mwQl0/m4ofAutdvLcKWdkxcLO35Njb057Z+h/K0D0xPPME+dcfOsX4b206ZL2
zmPfjq+NE97omFlG0Rq/6Ni6Jhq9MUEwBZGHYXyScp3lggaJ+jNNpkM6t2h98+4HdXAFaJY9K3O+
9TQunh+fC8EQZlv66yHpc5+07ck/mmaa6T1Zd/abXLopXDa+RpKOxOJ9HJKcmNxmrWPLf0ARgHkj
seuXRKht3fMCdGIC1OnoKs9EslvwOa+IScL8yyFu1ct0c8lfaktn3wrt7nor/E158wzwFsvKbGxi
NQPnK6afMel/w5rc9alP7RqmCDMsjw0kmqbKqW+sXr1YIfsnJW/Hcsu/9+zH9JOmerg16gSvjWYQ
LDEdF13+DGecZtSGYkmJG99rx7M2SYEs4tq6SspyySOKkhcT/DptkDjcMmEraZB/oIlr1zFQPT/S
1xXZSBsRzHxwCWLtGRh+wH/JHdinM4M6BWh7UmOECdZc+zFrXlizQcsTSFph8yFsxklJjDVspIml
v4PG3DNXec0tNCeog5/HIYclSfzOWhOY6kIsr3KCQGoySqZafldG6+4M6aCf7H+s5gWVoL/yUp9m
Xpp+NudRlvoUaBNp0D5xs1uvxKYFnexbSZQomrleRbvaMJYVoBSMoEljTqZyV7YlIBANKCtHi501
uJ4qO3z1Rj7xLtYflULXChoitDpCPxxk8kzst1L692xon5Jo+LDzgPjHPiB4DBREbzpvXelP+6hX
8VqP3bss6G9ZqQKqPxJobSnJxcm6dRduWARaIwlY+RwjvzaadKfHRNBUz4hcWzjMEZd0SvbmIH1E
Uw3qVyaqwaEhjW5SyPtgAgKB874GYbKD8fEQKYfEQ9PCfOlZ2N1l9tUyMiOhK3vyC7bNNp2AdVdh
kiBDsOOZbSYCG82Ya0O+wbsbJdj+HApjMyL3xSdF0Orml9ggJ6NUtgnoAyakVwXTRpnjb+VzF5ql
u0AloOowjTF52dAY494RM6aat7BrUdHWZ03SZtNhqIs8/HqWhcgQ8tKqsYFI0XJ/mCTBmBOUv03T
Vv3WDrxyM6TmIiqgmCTF23fuxRhjlE7pEgZWsAn96q2OiUxVL4rYA/CQISZyHVlnp9tblU+Qig0+
u3vyG9vfaBaYUzkXNywPu5SxvncTFZzJTJ6cQ+YbLnJ8YeI61M5OjVxkGo/sNyu3vlM2f+sEJxdh
XtDFapbslTGUQOWn6QqI9HAoi7nYEvRyHEiOZDXsjtTS97Vi2JMNCYBKpg0pqTxpHjKjK8xjXMA/
mwPKEE8IZHMzOHVJZAepuW5GAnIlKRFEN+4CjU5fwolbZx4b8lkav+rOP6WgjnZNs5Etbiuoi2sz
pqHidAH5qlNmn3Sh8bflM2tRHQJu66dPG/HEdWECVyMWaGNiYolJO2wN/zpS+ciQlhMjNrd1nUGV
iNLHSA0UHiRf0Z6laydcHKmWcUgTeI5MJ0GaqAf2sTsFg3lLSgsD1covTrqq93N6knZ151YMFhr2
2cQ7Fg+DjsPXiBDAFBava3zRndvOPcFmGiDrxGVGhPI2snHgGZlO9zzfR6IbVk2tWKlLxvGiqXeO
rj5N4JxEuWAFT3zWWMPp4fXzccXZjVvZRA2aD43vHbVfAYTpFSZ2gVQv86g3I5R1KBUVzTb/N/qf
6uCqkiyQJAMnyjXKq6W9re2IocPSyWEeGfvWZ2XE8qwa47bNO/Ky/OdggjESRUV+i0nE7Qjo4C0d
4jpOjmxLzoYoBPMD2iFII445qZFIjrD0mOXdpOYrx0+LDcOdldlLeMI5ow7C/Szb11wdCJz1dR8z
XGLHhLBxS4jKI75KsEVxBXQ6bcz7ANDxyjWc5zasH3TSK7YdCVtO7TynUYtSmERNwdDxqK2mXncL
O4me/86UWEyjar4rjBsBf3rPcXft5ChlI2xR5tjdAD+kL8EeDvFO2p7c2fhok+w5+EVD/1wYLwMg
VadehIFk0qxtItnI8nAGhPC9LF5y4LJLL4iJg/ow2XwRFoUqZMjvta5BNQCaZJM0UrnCJcRRbDAe
dIZXbQeM3ypnN80Nrkp3PmRTc68nUA9JHFYgq3uCl2svoI+Eqz4UeidNqj27Sq7LrvBvCGw6x5mL
CMrJaa2ptxT10H5qgpHDHHuie20ayRvdQXYiPQEqHqHxtgpW7CiqtcCgweRD3MCOXZBUXC68g1+W
ZHAzXCZp3CNgpLfpZHO5PWuGdOtG6k+vxmvjCuzTjv7F2o5FsLK+LBlAW/bxoZWOGWzLUF2X+yDS
OM+SQ0QAB3te6t9c6X1Y1C3V4ZY0K7ZUNOVbp7I3zCyrDXs6cntzAeErZ8V2AX52msa364Vcn6No
unGqwueaXZ7HhsT6XAFWQGpyEL78iS0ozlb+I+ou2DT8RwKNp99r05NCEsN1YOcn4nNKh9vQNU62
lW0jIkdwOevnHg9DJmhbJqSaRPPwPPFubN2/T+lH7/bNtkCHsk1Me5N4frUTVVXA4TI51PWw/Jsy
iM8lGnz0P5al7qIQhzr/Nbb75WMuRvgOc1LsdY1QuAdSbSdMeUzguFE0HpBNvAGNzFaSZC5mwvJj
zpIDlbTpz/6hiDXz7rr+YVD1MusdSznPT9cW5Ld68YkiklMQ7aKJdt2gyems0MertPggwMVm5bTP
4Bu/IjLokBTn0H7r4Ik0+UQ73q7OBmwF7U0Y9vgl0+SAsEYRLFLBgqhtScCj/MqtIWfzSQVcmD5M
j1acU98Nt9gOdq1vRKfCsh/7/qCZqjAoNEmNTaJXBlPdjmYF/xtIpKLGZZvLpluXXDwFHQ0Ccst3
L/B7oqi5LAXJyLofnjKu4yQVE+hSkl5kcMV0R/aTjQcCti7lN6M4rJIOwquYUGNNn66aAHbHloPv
lcn2wLCLjqZYe5oDjodmZcik2Hdnz2/pdIjw0UgKF/GF/ELaxSaq6CkDvAkDjePgkpawGVxA13VK
sWlZL7NpfAHcEicJ76Azw/whuAqerBF6i4zhaNSZR78zfvScb6/I5F2dzfexIkGqTkFwJ+MNEd6c
Iuy4JEHtzkDExuTBVzHb62gu9XXdy468nIZ41SA2V63Xg1yU9SvxouYvfDcPneN+1m7+Ky4tUs6z
ydyxqmn/waXBunfgKZ6RRrVMcig4awTh117JApmTnEKbqduYvsbr5gbHsXnN5Tweo8arYSG2n7XU
LcF88NwidQejtWdhoMSsFQ2fpiPdresJPI7dfdIjkZxkE2/bVqwqo7iJJiM/Wnqabi0fnlzcd6co
7cyjN0MOFgXdbFCNXY2xn8XYTFR76AWW5TQdzG1Ph34t83xxK0oK7AHsWZpFX0nJiG0kmjXzwr3h
kYETMV/amETTq3ZcaFTpfnSjG+IsuGY5HAaBzm6myXsknNJ5EEV9BP0s9mNsPS7pw4fRrLCo9HCf
Xc/aV9AWNYP9EzEH1wZa/Y05Ws8WHUJX6HmXY8Mjy36wTrYTfGQNbccJ2P1uKkm8d3PIrpZm19LP
W0tgQM3LhqSppZsdmumLNUPSjYL+QxYi3CesNJVnlJupo0MWJVByHHzdViHQrOWFXrlVKI/oQEyW
kvcCScW6HKqFOuYDIU0ZA3Fr4hpm3skWJHA0EPasig/tttatpfR2KD8j081fiqi4TwvnE7PFtm+g
VYQFXl5IPHkbAlwYHgoOBRS1fUd037L7NTaR7331Xf9qtCrcph6cCT8pGZna7r7lumw23ZcXL+SI
0JfsA5vbobe5UurTUDfzVrfxkXWK3VSVvA6ZwerrIO0rw2g/LjvOrzToqxuRpm9NzXW5pF2dGhV8
XQmmkYP64ODmMlEmHZ2W2nqoR7Xptr5D+TTF87vDZnj0Gbs2Wb41a6YYaf8rsrsUVEz/Ju0ugnvA
1IQK+XvommKfSwCBYd+T2EgIFPdTIKthwqzjA93geJ0HostdhCTE8/Ji7QofeJpiS63IItL+uWGx
8WuQKLo1X02q+42v9ZMZd/h0ljaxqNNmo+r+qUzDftdLb6LnRLyMm6hp5bM46SyPAFUT1U4i5jNA
0HJt1+S9Nzb58R2pUzszYeVDS9JuY2f66Ih+6TE/IJTy7+rOFHsvnN1dwdxhjXDlJU8pAYe5elED
n5tw1Lwhd/hGmy09Xnse10EzPJlaz4d2Q6jEBMwhQIYgyT5nRHVMwnjkjYrkfIGQmgt/9HLrH+Lp
//M+sKFcD//+8YVg+vdhGkqhtdcmfXUGwwxzbuGdXn6naT2Edpfv6eMHIFP/w12N8oYfXb5Pp4Qf
Xf7gf9z8+/h/fuKy2NjB8f/5Kv68yD/PyPVOzjhulpf9555YRNnGb4Uqzt7iqr08zOXZ/7yQy7OB
Iq/Lw98nboycEuLyqy1mMCxTyzv78+CXm38f5XLL9MeO84GD9Bjq99gTRF2Usj5W5QKAscDbWgFJ
6pdbEdqHP7f+3heQMIqq6z+/kyGyoqv2n9+83IqXlfrvfRKLx0iQ3OFy/59HuPz0zx//fa6/f/fP
w2A7QtZjxZj1Pfro21RZFnVDfPv3hbS2wQTi8lj/42YtOVYJoOf1XB686qp4Z4/ucw5FmkyK3Jx2
ATRmzsKKGHe+ZIu3+eJN/ue+v99ebhEhf+XnYD/+uf/y95f7Lg/y99uZKpS9D9HIl5/+/cHfJ/t7
3+VXChpZdOCXV/XPY13u++dhLt+GPX53S7owMBWzl+W9XO7/83Yv318eqlJNNq//eZg/v/TfHvby
N/kcnkLcMntv4WHLirLMEgZQoeVbf6Fluxdk9v/5rTn2TrH658eDucvw4mfh0nG5cLWXP7o80OXL
P/eZtV6g/tBX/j7Df3vW/9/7rDDiNf19LPSF7ak7zZe7Lw8imoEZ4OXm3wf9Hz//5/1cvv33x0ZY
NocpU9v/+hH8fdi/r+O/PszlF//5nct9mNSJPfadb5UqsUbni4zQYoS2IoKM0YdVgkG/i/sh3f1Z
LgbnxSDlJIIjajfPl9WgXgz+SVbXRxx3fsIVnO4DASQ5hjGUr3rnOSQUhTRPOeE+SLAldL3t4Qgh
Qzq7yy26dZ1gi+01W41xCzRoc2PjSCS2pHwyo848hEm2z0f91KqUlqNBS9OvKsaIEvWf8uJdE+lb
adXX7syF45L8J8sJeov+EhG25gQ9gZNh56uZw9IDbBe57rQxA7g2FdGL+9Iyv8JifLIawpCSFlFE
iR207zHrTlaUbu2SKonQALJfklWXkhxckV9x5aGCuo6XOUwNsGuYypvSQgvAENvdhF6FIIBSmCl6
s8VrGN03rTqO5uSv/GE2YbN49mEeeGUe29XRf6U0YWvT54uzjULHDiSBQv1SiTEDJ30dPAiJQWSz
0LHJboVtkc1tTcY2IhiEchApKN4Xc5ifHVEAbWmuUek2hMaLt3ZoTzUGwR0FVLp1ubZToYBtZSJF
8k0MhqeGx1YdJ/Jz6Uqwx8hoAxpmLTcxrCbTYQoQ9SLdDS2fnds7hyhIkidiAiG+2cPaiAK5adiY
y2C6xRz/I30+mECHb8zUGY/q8CqecrxygH2iKiN3s2nGPbOzK5tsBURPcKimLnlt9U8WUUCaJhXB
OLvBHruqbzT9obcZfxtdsE8FaJdB0E5vJKgKauMXaslxR8zpwg2SX356RxZwvugC+VuPVvLeMabp
wTZiVC2DQWUOJ9iP8nepw2TL+L48NAYNgoZ07V1AvMVe9MUuQKOxtQVvPEbXeMiD+zENIb5KXvRI
rCQzpNo4mRX/6GbnJH64Zga5oHsC0ksLzqXeZmefGD99ROZhN14vR5Cdef11kczfjLApkyXjgVa8
94YfgTcC9Vra49rm9FsjA4SUMiGVSxJIpMLMBPsp/4oxxQCmGEC1lCMYu3LnCLgwcw5v0+tJo6Eh
ywzH7l+jFJiP52FFrxBekcHFC+a5PJRkm6qfAc2Oejp1CmJ0a+zIc43uJwsgSht8NgXZE7EZf0za
2PWBYRB+SV1mOdf0E3C6V1i5wuTLWJSv9ZjQ1x7nX2E7wdwSB8v49kPcpXbqpEdyHct1mJn3cx8R
5ToVmyjRT3ii8aeFoLapvmuDzmuuu1Vr5L/z1sLt3lIY03hsdkZA7DEntJuVES4poDlCV/RCjPpq
5pReE11PU9yybuOR7kTJ9FWZH24rKHsmH5pT9yjz9hkxfbEO6VTijH6zen3DDK1cw7jYFb1+IZZk
QW5ndMYjk2DaXLPfsEbQXzEBRf3EuCPzE+DWBriW1nrwMvFC2mcrsK0VBXskWbaEFmXNyQmgB5iW
OlgOgsuimF7jUH9EcQvdOcVIPv+abaB3PupQk3DDjQRU0ybPGvfBmUQHazecQ2tnejr86EcVbGhX
jRNivKymIPci+4dIrg35WG/Z4N6gy3zVRXglbH6ttIZrx0R/188i22okLX0jr0gH6mlNTfs8gaeb
zlVymD49vcdA+5RX6p2YIOZC/XQHOWUzKDyDHp1ETBKs3YJBWAtnnzhMGqzQkGOOiXVXK9Rx2Yfm
Q1p1zUJXdoxjs+RyYNNq1z17RDKFC9/H7yMJpml2XelG96hRyPaNwmy9jJC9sdw4lWIhMOg4FMWv
ISbGCxbDooynHSFl+dq4lrN2+2lTjHkKoGwgp6ozaciMTMRQ2W/JU3nxMvtej0tz+lV7TH3bNMdK
iSCCOODayL/K1P4tW4cuBwQuZQISU4CqqkFRrpHXu04thDSEVKSrBEyXhUphLNF1kof1SJTOTSvh
71XTVaNodEoaVvbAC07sXSix3pm93W1Hw6OvaTa3zK3AjXkLR4xQtjYej/iTE/4jVe4BDmoJnXZ7
QlCJ++iYqvvSxzwEjbnMaWw5/rFtvQ+ZNlsc7HfkZpQbYRaHxPJb8t/7fqOGCP1HMJx6JuuxVwm4
vIO1VU6Grn3QcJAMZjeI+2AFutW4iRzjd9Ay4Iv0uHdSh8nAgEbJh4A3dk+QzPc+SVD7Wth7dx6u
86R6rggcFxaZYkGCPGRqi7fU5TAz6l+hWWcnDUl8ydVoH9AAP5Vu8TLNkChFJ5+Sbv5dj96rXaOr
oTVceu3Oi8frOdgQj0eHXyJltTzvum6Q0UDMoW3EUMYT8phHKFRSbz+kBu4SlGpvTO3fw7h48hp1
NXoka5sDAtfiIEXxRhj92s0Io7EVtYGjrxJivIsJn5vZ0dSCgHCXGrB3O85PoEJucWDXjfqwYNaX
wo8PeIVQMom57sf3WDIT9AskoQHBeJj332SZ/x789Nlpxzfdzt8ZQ1odO/tZp6CXyifmq0zkzPqh
wVWqUoPpOHHqKz6PRzEjSKnnVG9zy4HgjeFVhPGHDCRIX2w5dDe3VUBQF4lq3xLcw6bnCrtSPRKG
Cm89V1rOJeBhbWWSXbd4hPrqnrRqdkkII7aYovajFx7fSpktDbLgWI+M6c0BaZsxgStdqCpYV89t
odgvRwjahW8fFh1120TVqvFzIBm/zRLjkTn8Uryoo9m8puT8rIgbegk748zK95h2UQMq1uejj2+s
hjLBtfd9NhzGOtrJg6SFLPlYWCSQSqRYrlYDY8L3ZGIwSELHTRos6oVebk05eZsxvMrr+rFQDmoG
u8Kkwtk7BNF3AVKizqFTklb3iirkyg77OxUAQVfDfdPH726JmEABX1xnQ/HmhxB8ZsyeaznT1HIE
veGZYyMXpgeIk7Khs2AkECUfOOYVp+ReqIkMCZzJZBTjDUBtgxkIzwyni3r1etpycwFmRMb1bZHR
IMHlw6cp0HM6ZfwEqPO7WYwrS2Q20mv1nNKIP3QJUxUEPT6uBTwG6M6hhpyRbiUrNIzv2GCASCh7
55Xtzpf62unC675uoK5EaOmLFM8Xo3XHQFeAhZqoWqxfsW+snBnevHb4kH0+Rt/HQQCVqNwo2w9X
RIQjhcWnuikf0VND9swRM6GhXrmySx96gOuR1z9xgaOSvA+/zFGpK2uCitrXkOui/skQE7s5ggfR
/K6mCXapNaj3ToLs0gFTDfK8rRDJXEGTpmMqUtR1u0E2z8lDEdaiCWxjxmfM+hCklvmhnHVwDObi
1aeob7iCK92gA6c2ngZOzxqMZpZeCfxYOh5uxzDjcGnTB4vlZyMV51pEqjqSlas4rX98mdIetxiX
585zJIMbBCef1ogqhaRwSm9MQlEa7Bj3EmzRnj2KxZgmmw7jG0qQVda513aav1Brv5AL16zdGNzp
bI+/6UoxbAn0eBOEXGq8Cfy8+lhCADPfuzfijPa41yLdbjk7SKfq6N26umTa5BG9KAJqMK8gbiNO
f/QuFP3Zra1uxdzdWFnj8OzWw9ay3ZHCyuDa6rMP9tQdNlSGvUZ+59AbZ+b6SUus2jNmu23bmSnm
nOg9ulxHMt+2guoZBdEnO+V2TawOsleLib/PQWP82JH9kdYA0D2mg2nSnxtxUzamWIcJYuKipBCd
XcAbkuiOEFNONrvXnQqfSkN9M9oh4fYqBX+P5B1CCQJLrEZbUnzuMi0EIpL2beyyEyHZD7NDc0Y3
760AsDWGiMYIS39uBJLRsYmeAzg7EG1i6k5M+WhlMYAHaDlMEAKIUxivEMPogfyo3I9MEYSmYbiJ
2LN3wpmebBPzUsYZmPAJ5yKNF8nZt4ugZAOHCs4OMQweSpDxfR5PzH2eC5+ztCyXjE2Lz0kMAspJ
CfwTYR+bJNi7k7yWuftqwBgQ2MiQq+pftjwb1s4zR8YArvEoyArVgu0Yi1SNMTDABzq9BIt3d4i2
DUGZVmM4ZyeBl504n7ZnTLvI1o8mAZBTD9BjiiGkwDtiEBxy9NfGFG4pTMDiJ2BJqPH7FElfnTs/
DuOKlTeqb4bal3UT+i204sk271PU9auk9Td5yOzeCDlKYOJ8uEHwnTJfwipYHx17OOgJOmduAxv9
X5Sd527kTvqdb8UXYK4ZiiwSMPxB3ewstbI084VQmmImi5m8ej+cXXvxNwwHYDHA/HZaUrfI4hvO
eY4bIJ2yyI0JHKxzGTGcvCBMErfbIsAC/p6xGIeqYyGKlNbgUweATbMCJDyIO95TSx+bqDsbCBR1
heivzeuXNC9vY9MDna23S0X9PHYBO3gLzKOXr5a/dHtTtUSfVt57Lb5nJEl1saRbFlb4xFryFcvx
l2zHr6ToDgtLbc+2fqPvdLe1MwJ4WcC6TA22vmVkIcDFU4unIZMPPctQkoqK2wHHksGOEph18Ct1
0Z+gf3qOOmjJJotQWnfiRXxAkRLiT1ze5q64CIvNZ6a60FsmjBqmvNZ0HQNgiW3MViAQ44s9GC9m
APJZxfMjDrdhC9rgoYgCFuFpdKTVeveDR59ZOyKTQt6U7JE3XZdSYFNgehJfUmpX23l0T8jGboam
33cyRj+E6zl/0ThAITVHB67JTVPHTjilFp3YgOANv0EZGrbH5PnUqjUjvsXnp5IlDHq8p6UMR22+
G3l+8pve3oPH2lcTFPkhx/SiZY+kqvuKdUs8snOkvsATToExSphgLf4YPV7N7Egl7R6NVXlC1D0K
mcHj23gh9b6B7yN4L7WDBs9Pv2cZv8ddHBJmVeBrgZOTBjaiq/mtEkkeRvY+B0NyQxg6mVO4WryU
1Z7o37OSDXvEtnMbgZc2Aw8SbRsALG0sLJzywD9LV/GVl8H04untVgha65GSY/C6TeC3QKDivkQk
FJxE9V1HEkRTXN91Kt45mZtgep3OdWZ/AoI4RHHa07ShR9bdVzLOLxkqtp1RBSRzcseHgSHpDQNu
pXFs78AFEk3Ngwqiud12RBJlZBcZVaQ2OgJ4O9Q3KSa7bR4xC0mS7yrKL6ZE00QL5tLWu/XNkrSH
eKpAZlFn3zSV/T06mDryF4vd9R7h22+JmkUuoJPmoDhmTv1dsQPaySr/TnOsvuMw7rRNCIpCqKr5
Y9Ou+3tzuTZxcJD3E09TbsU7nMofhHbu4Fz+AclyFwX4vAB53VqyCYtBvgbWdJ4bAyWHpouvnIao
H4GujO2fZHuVBfbe+BsMV8+X3DXJ+UrKfpcgYPRYNt/U9fjKPYoaxKoRuYyQ2Bs173kdVCmCwMkK
hsRsvuBBNbYJ279XQfwp+uIICvp3ML1p33lDP/MsC0hyPdQVF53FpoUwdoOoA0USWkpJt0DBy72J
ZrfSe914O+eX6dn4P5zXqehhgibNY8WHx1DQeTDybN52wnkf4H5YaiScEa0Wv5lAXbAQPKuFdKtV
9yYU6ZOcTlQAHlfWSjBDc6Z7B4BnhetxsO+DWD3UPxy8kULMp53LFA8POQm/oJVISElHspqF+R43
LZwtu7pz8/F5Qqewm2NyK+RwcQJ0ZD47WcEadksTeBmxeU+z82R9IKX+kDiXW5MLM3NfZUyUl1eS
apLcxsGyzzosKPl8ahvuFoV12p8OrWO+9537aUgkIbyvI6aqHW5chjEpz3+5JERi2cNR93eZ9m5b
DoBAJMWm6axf0dq8+oa6LA1aDau6ZDZYWmNov2oN0ksar/mKcmRCOrL8o/A2AewCjby1qGL6sgoO
i4mbymWDXEXdJwFMD3XcQ6FPXXqa/knm4ozIgjRrAxOLQmrvs7HkBzOMrSjSHwoAi6WM3d2ItPqC
9XlI3QwQb7wzM/c79hvmVE1DjGtOUPmU7O2ZVEwvmzaNzo/1MOEnIXRdV+5HZrUEFLKJDdwkTLM1
zqtzPuOofGgSN+RHOPfxVUJDaJfxUhrQbzIP6UYC/mJ0HqPOwJ0R/VlK49lePWs4dp6N7PeAxsFd
7I2hzJqay0bbWdRbp7O+ZN8d7SB5goijjlWZfXfR+mHH+e/ZGt6yEqtK6eA0biveczLezdlImkHy
hIXigxLiw1xlzrIadm49/+5rRUipyYMcrhlk3aUiTdaWyJv7v5PKaT9xZG6dmdGsmdgnVOtME+Lf
pD0m606VbHh1RgX9WPgjqD7T+LWo8WLq4BQHZKBxhANF2XcVNMBitFHVdGEyJu9J3ojNH+3WX66T
f0Y1sdi9XT0Uhr5Bwsbh4uGOiTB/eMQdlGMYYXv1mOjlmVWfnbx4Qgx5U0o0JCXql3nEwhRb0Vua
ooqFAzlwNcpzsgiHNTVieqNSew9m3sbcdMtEjJdMiElS8pxX5YdHggDS8etQRH6YcJ1yh7zhdoCB
3G+DsrpNel/t7YZA8pG8OGmQWZ8ud0ZUnsp8WPbadUK3h/TDI88IVzCzzd2FinI4uAMK81VPPflY
7NY3VTvB4yQZ3oBpoiunouMqLm+d/BWCzDYmjquJu/d4QPu6XoLLDDK8pDzaKY8LhVn+HXa/PRPx
90h2d0xur1EbwfSL4N7l2grdtD7nonjqYvtXMXlkvXcxZe1ILHAA8FF0PBjL5An1As9hk6EMw+P6
QDf21M3Fe92lX3S/z6O/RsXgB3HKJdpCEHh360tTR78oD/pjHFOiRAzqL4YvQqhuqHBmNwPFZB8a
g3Apk8R2SgatLsVsXCpZG8RemG9TwWx3gWLe1Em5RWlBunOHEAdDDZNxQdRg2dyWlcGCgC8Aw8r4
ou8lRWd4FknkH6bFuKvpyo+qyBhi+uo0JCNNo9HsnLk1CN5DdF/PxIq1BQlSOVpmvWjFJkLSqPmx
uS8iaz8DCj+6ho8cfwb9igOseCRzGU0NZI7937/+879FxSHlvmR9QxAU6XtNWds8qzqotLKo9qD3
yBqd3n2R3LL46XeexFOlg/lYySLDcSB/e8yRLQzUN9LpjQPvZ7dYFKq9iJj0WeT1td7rkjftfqBC
b0aeYUPDADLpnuqp+ug7EFAJcbgwD0cC9YZgL6M/Us7AXnJWQ5q58dLqAbkkKoIWb4rRzx0WJkp7
b7R+cANz01BhF1H06aRrarfHCB2qkgiwyMcQBrGzcSz5GmTlWrLFgPFBGMlIfsWBjflFwBXkECbX
/egs5LEIJlZdYL8F2V2PFAGP8K1ev12ybmAcz9IIRH+Pgf/qC4gYPrB6/DebgRTOxfQei/pap2AY
UNY8lQqHO0amY1MLRpryiofxppH+dzO5kochJC83f0jX1UFgFIwNp+YsTDXignC4IwLCtHqzO/UD
uket1viDGckaQjdua+dYDuInAGm6M+GnoBPXWcwk1IsAP8q65cpy4LPPGO9ASF2bdHifipZyaEqx
NTrFnzFZ2tsu6/aK8bbp0ik7KuABOwNhwVUVBrH5nszyNlB/UEGlZ7NZvQg0nHXilxyP6VMxvkYO
tpTBp0eLFfLYCuv3BH4ecCrKjCCld5bI8mDI7NPEtN6ygNM664DUZYxYoEG5e4tAlZ7pi0fQNj32
s2cWb23h5+BWMRgMFggKZcAK8+19skrhUhSZ/BIVTbt5EEwOGVKh02TsifF3WaOisDTXBtk1hnc3
uVm2RxnEq+yzwy5sZ/rex4IhsRgZVUYDy5VB8ap2Zbx1Ez2c4UBYKslpyjxygqNleLbyikLV0TiL
If3cOAys3Po7S/V9E5TjIZ9Xd1GOZ8QWx67oeqQ7LKbaheGTlNlHz5CPp01lYDZlYpZX8VGlw1pA
279cD/8r00oFan9q7s0CzdJoI29bV0/Rb82EBeOSQe3akVIwYxrEUKlyaHoUIw8RmBcgcww7exPE
9XA3GCuCpujrMCjdhpqftYc3jP6x10z8kqUnoQeMGtRelcHgaAiSYW05NVn/oAuWQK3b8qsZqzNz
+VvlwlXomdtMOXLkkbEmtVS98rqzDd3UPtYC7ECfmLcda3ccpRxi0pZ4bBKSIs1rUAtnL8xe74a5
Oi46xaCRlWFsC5B8ioeDUqI9j8zbwUajjM+mV6/EB2p2L2zN+P2XC7A5JrJR0qanvGKsTt9KfDD6
wsYZiEhxGoJbygTiMvtT3TC0r53JODdcxTDAgAV2yD1pIN4Dso9Kd60/q849L8PRzThJ86R6Lb3F
OeA5SznCqvkk2nUn1JiEGVkFvi1J/mMncvem6hmriZjLwhiFfWbfWHTcaLRZnvsKa73AJVZGG19s
ShtKhDsSjia4RduawEgvIv2cb0EoJTdE3rgbIYSDik5f8Ne+dR6fbWR1HpS9DA0Nt/22AIbs8Y61
y7e0Mwxmk/I41ljJeP7w5gauhRS8uPgMJc+qejAZoXBFsejmt0LOSgvlESRCGPG9rXreOZoj1Fqr
LMmuJ/R8lOCpGg6Cxv3GNAri5HtR7lkWO7Fb7gJkmHE88P30h+mJ7rGwo3BI5zdwDJd6kAPUBLir
BKQ2oHZYES0ABKaESLvB+CMKg0/AVZ+14/Vb6fcnxQ6VwWFgQ2JVM2Nzr/62u5yPaCayYHXq+pH/
mseDf8CnNIRK12RAokHd2lof+vLclFzJboRrihsJMgtBYzMI4GoqSXGxcXZSVrhcc6K2viflfpj2
n2FavvtSPwR1Grquvl9azzy1CcbyNvpAu8erBcEoZv4cQZbaTjVHZk7F4xnjAN4cviv+qTQmdSE2
fgWN8JEqNOaG8w5JgTBkmC/+V5wJdjqsvYgLptKhzwH2TcVKX7u3K87KYpqzLY/tY+pE8xptwG6D
1keUPcWsqqadURv7vE6eOiM3d41/bwuDwtCcX4cJQFVrMhWempduYCPijfjuVNmCAQrA60z5wk+v
buO2+5V7rMicP/aQ3Pt0+zTBPBWHYXoTNu1Aj1/tJg4ManYScdz4qipcCRWQeE2tMrboeavhF/AI
NN0Rsa0ZwRr99+gz0K9TRvCDMp47hgKVnQcE15bw1FPnZYhoD9OcjEe0IB8GrXuzsrgnmYhjkaYP
hqiB0LjQbeRCMEgVML+2Bno+qHEM/+vyx3TGz24wqVi88WBx9uyzsoL1mX/iKI94LeYSw6cztmXz
yDtKuarwFYGoz/exA8Zz0dvMSA+FCVuoiZx73QbpqUKXvHGIOOZDvpnr4Mx1BCkZEHYYd+N4V2PN
Eg1Clgl0Vtx/zHN15QmbUgUTN1NXCUzUEh1IvZuhkF9wljH1D9L63lzq77RFC9LF6ZNtBtEm1oxe
48qF0KcZnGCg66+lt0kK44tZ+/gbqDXbV2TshrgbWtZsy1R+SQkfVApao6a906szJ7XMZa+g2l2T
9Q+X6VthBPL09z/hU/kaXCYPdebxblv/GXDBdCgQiN9kSCAYEJFKawBZ9hpSBmrNORzV1nPaE2SU
JOZbWxPyadm2JBLg4Ht4xsQSvKkkBirTMNOu2mIMm4hGphgXaqGbZqr0UU/t8yDrZW9jQAoHYEpT
Jsh2LtnOwQLRe24eXMQ+FqXOx/trsYmjhOOM9VDZ03llpBg2bX831P5jXvKBlgt+1dpq7roAYHiW
gKTk9QjgjY71hh7TaxPNDPkZM+Io/Bx7CyapZC2f9tar42mJuuN3rctoH08YrCvQZY28FmzEtljY
kROjnI9qElFZsVq50W4roGUppq3IG7CGV6es6addUWjgYdEdULJb5dGr0JahgyUldzQy5jEWeuig
JoE7mX44coGxSf/ecpoH3WeMYTxIHDP7T8FzSeUdnQDezGi4TyNc44lLqlpXFmpn5ODftOX/ke6A
97B7nTqUZqKh3JAzCtt25nx2lm8x+YfGgc6a/pEeF+hS5F96gqRhShKYewPVfzmr8+jUL02GmKLj
4rLb5ylrz0GDwgefZojO/MXK4BrIQHyJocEn71ig5QLb2US2vNiqvsnZv4SD8o4Bkp9TnU4v1oKF
T9UG2/aKD0CKb7gB+z42iICA6DtFfrol5+MZQgR7U4mTHxk5Srr5OjhsDwDp/4rvUaBwqmyicQl7
u9saQ3MLeCzfI8s4zkN0rVsWxJJZRGZNSHUkXxMb1FtRuj/NMt0K8AZUqds4is8Ykgk28DwDQVC7
ywQ+rWytztijXL00xtKdtRg2B+eg3e5oQUzqi+nJmBfrtkcLZNcuj4HkAJeCRJDA+bEzB5wxrAij
6hbmXBkPAz43W28Kjeip8eNzxy6NmduHLbrugv6T096fd0bXBdsWjnIgyCQBC55XcPkUZ33V7Fth
Hb0h51EOIJnM1fp37hEsFE3YlWzjR7n9Ryayzw6iMle/vR81vxeRjBt8UNkOsDq4WoaQaVqEhpGy
QXPw89kVSBCBi40JAxtbl495QLOM8IkT9pR26Qu//0f52eCXhGbu8v18hv5tYOI7pK1y1c/UTo+t
LX/qvHvz5/aJLQQU0pREIUN27J1xl+mIdkBYq3qHPaqB59oT4I3MOCBIt1g0Lb/J1llGzrnW1qdF
mgP6cXRi6zar7BTCl9wHFlbWx2HyzkNzmp15L7mDStR7BQd35BnvDtT7Zo1TgWVN6hqg5jHCPd/8
lLJ9C2rFNLqsrlrsrIgnJ2c6YejBoRDD7QRQAu/syPIk7P0ESZ0p6p2iUNW1zEN3tblw+HxL+4eF
ph/GS3A7IUnblpb4ygv1gFk4PsEQOk3u8tdQTkirISnci4sHKDArdbHvZtcMkc0R9Mvgpy+9vTVO
6tJ2td6pVj/iAwtNt+L2z8SpoSlVnTYwyoMeIAGi44THSJb+xBDXMC10R6c0eN/gFIkJ2KH3Jn81
IxbbmEcsEHFwZrJB3GC5PgcTK5xk+RzXzb3TO9sJqAM/RrId8dFufablm4aZnwcw90azLt8kMww9
6WSX1NMPCtbtjT3VbKwmlhhTkTKsyve6MwCUkFm6mBbU5mGHawK8WkZRVreHqgT10TMTTkrIO91U
hn683CbwqzdRrMvQrLuT8lMilYkAAxdxtgAwhvBr3hKaxXzC7zKQWc7yHQ4cRT8AiG/FQk+ngBVI
/Um2xmx/eJ2+CrMjzDyfw86i3s073CHU1camzCtY2+N9p5zPWpyVw6k5JaNkHfYnQONQCRdi5RD8
yLn7YPgltP/KBmU/lYpdSXZ2aEpjRRkxKfsq0+kaj0iqxx61h3WsVV7sLMYDXuHdTzZmOMZTzb7W
5gmuDGizxn5rJ3g3moGpW4BZ6YZ0E5TeXbk4T5GTPgrOlJ0v+33WLPuAON6IJ7nwCQ6tWJB5IJPS
lGkkFrgUi4StJ2eLjJK/+YpihyxRv4VnbHbFMalAVQ/WTnYdVQnDxqAkOaA28ouYmu8oHb6zll1F
utxY+jHXfc9NM2OFqd7R3X8nk/vTD1UYQTp3CGfZm8bEvmwGZKjp2r34k5EsC3sMZAzPjKtTLc+x
K19TOR1M2zliytRbo7MvyWiseFk0Oj0PRLfFa3v5g5Y61GbNA6NtNkMgdq7mCWuOn0jW7/PsUzgr
4CA7MtR9wBJm8/ur3pYo2DagD7A6WS8Bwe5aB7/iHmk7m86LASbhBqFdj3CWyMzCf8JrxYC78F/M
Zrj0UXX9i/L/L/8bXv5XVc9NouLun/j8//nX//ZcFfzvv66v+fd/XIn7//7bbfLVoLz/0/0f/9X+
p1ojA9r/9R/9h6/Md//XT7cmDfyHv4R/Uwce+p9mfvxp+7z7H5z/9V/+v/6f/8ou+L+lHliEAfz9
qP75Sa3f4V+v/GfqwRONZ/yfNh8IVJPy4z/EH/zzpf+KP5D+P1y+lPQ8zyTFwP53+oHv/MNxpc9h
L/9mH1j2v9MP3H/Ypmu5YEodT9j8q/+ZfuDY/zCFT1fpYhVzbfQ1/z/pB7bzN93gnzEJx+81DiGQ
rumaQvJFPcdyTN51/fXxmJSKtATrP/cJTW4D7pgGhSQaKxrkJdE9AEuSK+X01oxD+zi06CKaaRi2
SAvdSzqfhwUgau8Cw7lC8qx2wo+KOyyZES7MbbCw0akM6+QAXAX/FLFTYoHJY/SAZucrTXHNGgsJ
qd5kJBswhawrEkjgozdVW3UHoDh9CjITJVnpvMxR7tOVA1y2lp7FtNeF7pw5+85U1dZVPtnWja9w
odLqtBaMcVNiNXPLMj3YFfl+NSNgCbjgHLhQDVFMs+C3Qosf9Kbp4opati6PVZScABxNbLhHjX9f
BRzkSZjNIthF6yNYjd5duzqe2zp/khYqpgLT6kFnhBcaA2GCCZsDcxpuHEgzxyJhTGzH00sQ0yyU
ecos293TDSbnerLXTecI/cWZUD1BgldpGlC4JuIu6lIGElwvJ28svyk8YdpVCC+Hyrb2gG4pEzD0
3FiMXUORtO9USBd0wfFrl5fkB/PsxsDm7IFzHW2uqnNfSeuUj85n0zJh9ltdHi11ZDfgPrNOJ1E8
0cfShm5SFnGB5TE69JGtTpYg3y8KCwT6H5hcLoXzwtwjODtGZYVpND46Zloelpx5kmfm/i2GeTXI
BJV9wcJpjYI3WnEdZ1EcW/SDbKMjsYmUNM8u0VqZN+cn1BvJXToQ224G9cvgxd3O6Um6WJLYveR1
RXpwHMLpiS5R2zAPilgjOfG4Yx7RPCyV9VbWi76YjXydQPFuHBcK8ByZ8nHMKBYGEukj3c9HtBQj
XIohJQRPM5JjALokkfsaocbt7Mg5oth9FHPi7DRDEV/XRJEWJZnbXnSm80ngFiaMEWJvOSN8wePQ
uQ8NtcEjHyhORg/LQDs+1wake6rCjpSeGEjQkHrbpcZMkGXksRvkUOxU823xdinoPQlqPA0YpP+q
C6v+QAWJbzUaygcDEj4amRa7nj14b3HiHkagRIeyRodYyfwqPZ70WPYU1z0MGl/Pt0Usjft2ePaY
MBFdWzz6JCwnffck8OidkPFTeiiiIizvAtjCwTs0ugctHfkQUaigx1BHq1SHXugGlRKSQIdt8jFe
rGPK0zLsyHWhjkKsJt2+PXfG8qCrITssAdDY5TsFgHVCJwQDtiievKm7s/ME4IaKvgumr1tbmia/
1xJVsEIgEmuwHGnhoXpjdZtqEBS+sKctUo/xYJACc7ajs2X8lnPwrJNGX7NoW6TaZWp+jEdU2HPq
X4wA6FRltayae1zaGVgdsxAkSQXBZc7LK9GN9cl3+utkT/kVicEdKr5z5U3peXJ8uhxlsiCHzdFj
v0XvgGslQBO1gwZ/iqaammRIAetOdgNafsLTCTXcKePnxn4tG/KdfPwhpWkldwokxSrxYMdjyHsc
ac8cQfJ+HInaA4aMKSaimKwKos6L2busFuACqiPaFFzNsSm8faqbkql8xZDE03eTSvAUdDhYc9+A
npzQ7fRdb9wKv2e5ocGdJMCZ/ZGhCiptJ6SPcaCPBQmfj/3bgnUOHS8L9ricv1sPo3yukDQoFl+p
08IrFM2P7Oc8nMbMQrtuxOGY+sX9dh4y/zw2xkueRiBZHOSXBdMYoAFobKoZDHusjPuFrVkIo3cI
Y8f/I4LoFUtjsakthjeJ4SFgfpuNPrmbfcWKADwCP/d05aMF3DwXj7r8KfKuf2l6auOJoHURuAdT
YKYS6GEsPNgTMdIdA/pjY9l0aZGNt9o1p+0wMAYfeQjEPpsDOf8AnUv2rUa13VjxghdWv6VwC9DA
MlwCPco8qXxvsobin0kfqsnppZQmCiNoMjetGxF/0TKeNsuvhd1UX1k00OX4VViKgVfWHXtWNqGc
GXhVeR46lmTmTN60RcV30zusRBKmyYyNV0PzvLPnhJsyNl/rGWt15TDDS2CFkH1mM4DPp8MUxEft
Z/IihDHdAxwnYGQ5Tg1T0V7CzywXDg6ncVGwq7HgmGc8tohiZtPzhk7vZaaWDt0a/CtkZGDv46c7
QRICHDbtA68t2J3pX7ZaPv04jx6a5uhNYnhsAVkRwPrA3giCNL6MbdAN4Eg8BAxzxZtoRfIAlZIj
bubWbAq2L/1ihGUmbp1ocleKDITjTEHmQeAEOieArtAJJBZBGy45CJM1cmdwl2sn0UGrujQPfpl+
wiZT+FOQDC4iNDjpaEZpLiVJkgo88B2AUyRV7GpRTdCNF55tn2QJW8MtUzec4xnbIE1xJMV8AL6B
m9hp3hzwlQcbBCtzMDRf6Vh+zISQTF2QHpcFugmTLHeLBpSrhAss1zYHrGyDY1Xfw2tQL1NhHIpJ
h0uslkO7IK+TMr6FbQFKwnE5fLo/c+Fbz2V7wLvxbsmxfiwG9Vbp5at0IvzbHddMMcOKqtz2ihwo
xzueJvsgMoyT1Te/fC/ThOWpEQ8SOpzITdnot6j8A7kUTyhuEdijoE04v3fajex77Ph/SUEPAQGF
6RqWM9MLgHg8+LadhcQvYQIopwiWqereskE8+cn00JZW/D7Y1qZ06RjIwwQNGhkvHEvspuPuTVrq
OxZDC1Axa+9k0jdhQAWzUV1lEmYJNQ/Cf/7EaKTa+nnTbelQejLlEQKlcRvR9My/7bnr7qwEZ0OQ
Xjxli4/BVFClGSmcO8+684kzPMe0hDet18kPN/bfiSr6iE2gjaYoxDNmVKb8KpcX/AiCcWbzNrBe
vemIeNj5vlaPrgcKuInjAiVjbpELY7DelFN2QtX7KIoBxfbQlFubPL6Dpw5qieDIG3q8cRkpPGVR
DmbXt6wj9kL3mo58Hq6oPKJb7fjg6Bi6wSj+VCrlaAT5bc8/sW9CfZc189UY1xxkxEXXag9HDlhy
As+ima3yZEBplDMieK98zIoGD0Bcn4I5aJ6DjovYDZzha6q8Te1p5uJs9XVkEgyCaAql9hMflYlh
HNZh360be6gaF7ZO6oy18SNR0tuk2u/5pQD9aMhBd6ckfvbS+7XOGgocaUQE7YnnJKm80C88e3de
o7Kj1EkP5ct97Ov23h6PEYPC334EBaW1luBpka0TxmzCbxPKVc7qbtnkWIYQNfzYPPzpMSsDBI2z
MCfkg8oaH6xZpQxmTsgx3dL5k7YsYuJOeEy3zXsfNvHSvonRbb6dHtugXRPktHq8hrnmAcfwMVtY
hTsxGlRVvU5+uqLBantjGmiUWoIBt4yCQP3cl05yG8lx+lF1dY5FvPyaW+fJkO5ni/TlsXSG4yz6
W84jThDfYYAp9MUb/eRqcVneTP0KtRvf3RHVUYHcZcN0EGPOYjU/jOj0DZJ17+oP4rzEbNJM448T
9fFZ+6hrmf5XG8ObgLy35J5ZMiPGYrV15DbrHIQnyT0WoUIlxqvfixN1XLwd/dqE9m6g5Buz79pH
1diO1nyoIuR7BKPq2kASTOrkL0xyt5Hmx08l23DC1hiviNfI9zuom/afcWUlUfd0W0l41YndVbmj
Tfh2SgDBnk3SVzuAeqqT4sa2k1eE/+WJ1oPU8moAlrW+5u8LR9H0p1iwWSD4hsH3FD3VGJ/QDyM7
pMdK8+XcmvFraVYS/fX0zbirD1MbzFOu8aZi8Hj1zNUtB9bh1CtCt//+wfl8jM36gdmFybh+SU8A
G33JFYcr8g7ACISRpLmdbBRJpNSkrKWm8fT3jzFIyCAdxl/War8ViaU2julCMA0E46UmHDzAbJny
gg1EsYI0goW1IUwN8C9rkDWrKhKvxxRQUV0Tdl2nb9a8ZLu+g1XdymRvgdPdxJkSDNxJrcd9e1Yo
B9kYkQLTwwZlUtPPJ9tHLThSW4ZOMa5ls/cJl9IIiz6V0EdYSbMme9bTnG5bP6GnW1Dq2DB4CtyI
wCXjB+1Kb+eq3j9SnqAJfayGPpTryGfILt13jK+B/iG9Fm7PZDsZg01ktedqytUxMpBGT/C5y8RE
uogZSNUivrWMKN6VWYofwE+vPiniOHrTUBWphPUsg9thyV8rZphIJ0TymI353tLehsBLCuQ4Sx+t
Qu5rVyMuic0nI4VyDtokC/MSElCGOpjQweGXwawJ7WiJU1P576UNsqTqRrFHQNqP3JIt/I9TSlxE
Nzrd00KwHyo//1c6VYe5GeKDWebvMKh+idTbd7V1kWP8Gbuk4maFeDOa21gws+6I7CB6c1hn2S0f
5XLtu/lXlwUwn+DojKgIfG2QheJFJ4wzwNxMKKzmcKQxOWdlehL5Xc6GOyoqfFD2VrhgRUe64iYe
hkM5BeOhN+z9ios6RTyz0NC6lLv0gORRpN6h12AxY8/YqYnlMto8RoSXoRjFyWEzDmEd5UniPhrt
CPnXrM3QjSDgJPFrRhayNzn33Lv3ZZ+9RU7tnQIgwdhI74Qn+y2F/d8vVC0senWdHXTUoD+oeXDU
DsITkyWLXN5sVaxYdu7jmJ1FqAcG+6BnMlCnXH49aAW6IMYHcZCj2gjsI9Z47tJi3sNTPOQaDH4z
BpBhcJwMI4p3txTHYIZoT6AL1k6b99QO8PKs3B62CTrurUn4HgfPAznD1DgFRWQR2UhxGtqR0BlR
Go7FNRE49VVa3czXGh3ssW4d49RrRe6Zq6Kj0X0bPU1vEyCOLPreoAls7vxpBgCWyQnYIwCwv+8f
UCtScAhcdFbuSTjaPaUUb6cg7p29y9era8hNQiE5NC3Gm/N6pgX9iMGuYO/dXW38/0BuxnlbGdRR
UA+fLQ3LpAwkvHZVsy6J1RfVUENdrxIyKt29absv4xQ522AwHtFtpFb/aPlWFmYEtNwMEu2In9+Z
C3QjtSDl4PH6av539s4rOXJl2bJT6QngGkRA/aaWZFJWkT+wYpEFBDQioEf/FnhP33qvzdp6Av2T
RvKcokgAER7ue6/tMdwks+/KzOgTgZKFv74UOwPGqEmtbGcwc4cc06ePteaUdeNe9MQlmgs0mzSf
TWdNX0P5pkH+P9k2qdnhK2HHUEMyoFmAhFbZYopzwNajurvHOTVB4fIHOJzVscvBeCajdU799sNq
rEOZUDIhYSUWKbilsfXeWZj1O/coOvOtpQd4qgJYcdPsr1qCng+IJuZIx5skxYvoWL9COhJE9QAo
1RM8JwRaCAWbcR3bX2inwutdN4Xhu02nLKBx3RXdbqAzFgcx0he8GaFmBNDY7a5ymUpilSWYpCUP
NHOG+3YE8S7N1N65UbAfZZFebEr9dUsYKbTLjlVb1yey/lya5+TTBKvJtT6HMU9ooS1nADoj3Jfe
OTJigEdp0G8ryOn3A/9X6lYvjC3I/PFq2s3uvNEMzdYDfIF1boWIWVGYY6WFXBzgRtn0nd0tnCy5
wnXorA2E+LTm6VRzW5M3PW7rOb8xGQLyXX01nHWBB8cH6ffofPLxvn5JGJ8N5AcUiXoNDVjIBH7c
dJhrMm/e7QRmoeliDiPQec+I4SVpWdAqWiGzfcdzvQNdeIKbg3WQ28F2mrOIGpD0argmBphEHMeb
EbnG3E850oPyl4lzu2m8p4bkvnWSg9WKyPpmeDgycUWqUI4Hxq/hKiSGEp0R6xXHON9zt0Y7X33f
ZV+oqFlQIFWcP6T4DNLkk74hrIynMS66beY4XCD1E5H320BgkW6PQnHlrKbeCSYhbuQ+JEtggurz
X1ViXfuxBV6B453QDqAZxtFvIzJiys9ANUdUfuU2b91ThCoFDme5xfW6BMwTRtK3JNm2UX3hUHU2
U+NW452n23Mfq/RZ9vVTkOC8Y4XfpdQ3FEePPCNtXD/AJvjy7AL2n+X9IOnmDu8lo3MUHmn9SIPp
JG3jQ0aOt4KrucN7fiIDyaQE4K4hFzMCx2s1xY5FDVudcG6qRR8fjqy4vUioWn/Mofo9D+IrnfVL
gX9ijomPCoZXHXkH5ja/ZZQ1G0tNV0M6H8bYPM0D0ZCp/OxN69Gfh40Z9kcQym99jnArhbC3crNy
00EkG40aSsAwflotwAwbBGDAdeCgcgd7lm2oc46hRCqLJ/HF8dzjVGdHPI88T8Vinn+rGvd54BQA
RG+Xs5ijPDzonuBV8hjmxNgXhb9JoK3zxx6IXzEcLihmpaxepO2m8xkk4Ybu6Iy+XPq0bfJXFIb8
jpF+hAe9N/Ewr6A3NJvcxm4U1B+0gW/JURSfVeOgDVQ4VAFMmHjNcNdOPFRiAsjXfLS2OEcuqt8B
I0Y6lq+jS5xfaxEkkFGXtaQET1X+NYljiZl1ibvidANFYwI/Z6F3jYY3ANeMzizqx6oMtl5d3jdz
fTacG3TU1mheS/72KmtvIfdUjJC+ARfYgB3D7LyKs8iGq0NiEyDc1qGPa/dkx2ls7N53fq/ImUsq
TYxUR22d4PkrE05BwKFecZESQ3MKXfofFf98pgfd4lCgGTr+qUXGMSoLX5B0T6simN+SoABIRyTv
EY/HOs3otoRD8keXzl3rwgpnEHbsgm5LvAdD2KQ0r031NdEH85BPSSdxoM8ExsHrHpu5EEf4EQk9
DiAc2bQViE5f3e5RhyO28aCPjsyrr1GmE07l+S6HvLo1pLwvIEfysJm8JwRpSoOl13IJq3cIMFG9
6RytpFfrORo/GAy/l8zzlEzOfoLrhFN4vrbg4waTQh3edGcEhDnszLoB82BGaL4inG6FlntD0ZYS
NU+d0dlrm/jA1Ryy4wWaMyYJbRW+pY5WVVRNF4PHys6bYCOLhp6s5a61Xwv02uiUx6Kj8MTVY5Tp
L/yrA0CbRSMayrXBrb9yR+D5gY+zxUb7dhmBr4xEe9lARBwXikfhnwoZUAN1EuOwi/qTd3m481zr
V4kcJuqdlyBhQoCaiOQAMz3ryQLIgbD4mFZxucvxxLNcE7PZwQyJpE2NYdGXdMQ2Kam0iLx0dtqW
j3NKirKBc/cYo1uFDYGNV8UG8b4JcgO3Pihcf3fu/dz9NmumosNcBexy4DkJt9nZKBA2Q98/4+UM
V4bxONfEcWifloTpQ41JiLKD27UMdhbFM65mvPTjnn1RHOyxw5DTZnD5XFxfTlS+TnThVBw/1yHy
0iSVP7IWV6g7iPueRSu0GvTOXngzG/FsJciF7CCRV08BuZExkLu2dx9rTbTHlAiOLVn/oZL4ufXI
tBE6Zt2J6atWi/VB66cgRyvUtaG/8Tc57mYOk0fIMPE6oAO0gnIewTe05x0S2oIEmBD1MnoVFEpJ
eBMlwECLam2CVN9yH1ygdiPRbO1D1pbUKEHwp0zDAsgqqA3yj7Z94x2Sppq2Mv2hJqO+4f5dWYrb
sC3jbZdLWAAF5FgwnDI0Xylw1drHkHGy6YlQgeS/u8oA3QkHP/ObYxZyCMMJ69ybIBG1W3jc1zDv
e9A8Rd68FJGvd2Qx5Wt3yjnkDfXGKKJfdTfnNAARyPVO2NOVyvd2zrfNes7bTf9Ktx/va/eV6uk0
OsXn0CJ3tVF6oxt/E155T+Lj1qvqfdMTXkoAyM9SEyToheXTCMU5hLsMgnY10tVHkE89/G77w1NQ
0sIILaietUtDIQbmgI652XGqaPIG/dtI5FU38FZj1aXkQpBryl0qyvxgjfpg+YDLMwOfcztZ5HVi
BHiKaOnIkYXbTznAmaD1iyF6MCL/STvRPWUBrX/CVmhjolJPnY3PMx5q5C3OnDIMy2goMId4BBmV
wUinl67N/FfC/4ye708xfbqTuvrg3TdWzdjPkfWjLbdWmFJ8i30xpXd1od7V0HLH5m8u5a43jhey
HEC603c36olmmE8KgNPfsuVs4CBhnvJrW/zwRiaHSYZYOjSbL2I5OaYUnFJodzn7zOwe7HH4wXRx
W2hno2z/BJTzD+gUwsHEF6JCWK0132WIDwX3nnR+OZGGIVZ8Anoc4/ChmrxxbZFc4IfDxTY9pq+g
+Yvee1DuBqJDRqYV6EsvvpLW8679bIt64JUqT+xwO911o381PCRpuCTDlWnlz33X/qzd6LR8L4Lt
sOmIMxUrQO6fDQlZTCw4bI0ni71VimEfyfIcF/eNX/5EdHsbcH8sSXtttPdmPOho77iSxHRsSHIh
3prwtMX1IVl9nO1UWnubJXI1UpkgykV77OxUu5xPzFnB6eWoU09Xp2aplIX1FEzzs9Tlz5FGR+uk
sMH6S+FhExuql1w8865teEqP0lTbjnmIGkMiBbr75Xp1oGnTIr3nR96ZeHYq7yFq9ftQ09WaU6BS
XsdZexxWZH9jTsSdOwwHZ5Lpys6hS6iCnVHQW68dhZppah68vMNGSti60uwA9qPtBSujBczizTfw
Z1uFl5dxNuZuB6RC2jzokJBl766ZkiPh8zsP7jNcSLA6jfsqFzyGa56irrw2qsOdnRnPY4lOOBwe
0pROleGT/VMlKiWyKX0djfGTqeI6L0jkXLRJTpc9mkHp0QvvDyPoOJEzN9CG2CQZKsy6F/eNTVZ9
l3xWOQPXpEGjNMpXes8JK6HqV75NRIhn2vdkAIh3GlvnfOrtDSSSbdinBzOM9+VgHypOyYtemuVR
dLcYnVrLPWJY01UK0k0w3nZp8mynFN6Gs5tbTE66PkSRsXMBHWPWuAV1id50ZKpkQceN4lXudk9o
wnct2BSW3T1oeuY2IQy0Sm4LWT4tN35rpL+qnK4He1qFNp0cqh59s3KIyM6SszLCuzwj5LINiNKw
fg4ZmGF3PHPCZrlqzB/WEKDxn/6UTkBMe6EfJh75leXFXJx+WEhe5ZnS49L04mibCkot7k0RPdt0
H3Ci0U2w70Yp73BT/2J8/aYRrVppy2zcLjDp/S5FuSkZewoDqBmFi8GKGrTGx2zpz64QL5MdvOiE
vjvNiM+y9Z6nzEP+aB+Rjr0yx3wHGUDM7LsJFgpW/Z+sARwLUCxzswdmzscB/0w2MWhFXxGW6T2U
AKNqnr2k2zCk2skw/7BN5sCeg+FKbgGz/KYNcyDHAjHqL2WYjyrXbwVPvVHWF5Ipftr18DaAWFvH
eCeBExyg4mEQ6PdOxew7ttWuydiACsxKBR5PPwUTrI+BF7/YjnWruCZOEHwuXH2iTNeJVvuqeDGZ
pHnsn41V3NLxmfnSVzQFd01skwGWvec1wzg/PeRJfJEzDBIPzYlRXmdHYGepv2SPUY28bdfofjo8
VN4CrpzQzEtmppn5kGv5Vhb2KVfE36UccDsWEx6wH67hXlwpN+bif/HBGMr6DvbcgeQK/ELtcO/M
UItt4vhmh3hVi/Yz+yW+Qh1ll84anmkuPSn2FJTkMZ5uMHbTvAXJfoUrvXUtczUFPJ6Ffetqzk+P
pTsYKxB4Ba1Ir2vPRGJz+lJqm5/M2b93J0gSvYv4BR8LgY7cLJFd3KL4ZkVql+CohopVZ6wzIJl8
PCpAv2haLRFKhYOJM4KNpVS5iu9Fnx9AADxbeC96Z4JL7ALagJPfQtfKF320/wQl8OhODuIEOvyx
/dOdSmdfjLSA/OnJ95ZuzIDVwlX3cy+u6YS/3Gg+nDE5QGDcJ8V8iZii6hnFfabfi04+okIj4REs
qO//mAJyZqfj6I6/SXFmkmLZd63OHjH6zOPLYDW/0CL2Sl8GrX8mYnrzST0qsvA1CXjkIOblQre/
J1tesaTCSgn3NVSntWFTTjmqOo6tvZGYBDLfx/7fMtlAF4M27jyE9OLIiBsxm0Bj3EcZNRIrxtZz
uEwDnlV/xHuP5sbGllLuGsosqFFPljHFm57AKqZb15AYB9QBJ844BynyV9Hz2GNO4bvPZ5P2Q+3o
Q2kpbr+F5yBu1LxfE/89soJtGE670br3GkR5udrHzsM4yx96UE+e6+5CygimA7TLk3VVEwiSQuYz
EhrUYPA9S/xZfm42eQ+mE56TJrkmFn1htVi/lh9YCOsJA7TckDl2ISLyEawTgUHcKQnR9oW9a/vq
1V8ra766pAShrxacQyDl5G5wNhLmz8v/NBYNKX2ILRP5ZesEY0nhPUMpeegSUg0gy28wPj8FSEow
GAIoDz9sHTVUte6jOZO3QiDBzAEOFWZKZxg/IgyJV2fu9qmrd7Wh9yR5rT1BUwTvbcZUvkZJbtNg
1plxxQ9XrbKJ7WAcDsrv78PIo00ojtGg7yfDv044NFE57tPZOYqffUcTe3ruZ3J15HQIgu5eyLd4
aWUO1Vc6BB90W48ekR703Fde7H804QsjmkMc5V+RCK5REoGh8ZpjYBKGEHmPEUHJQ5ccg5IODpQP
fgD5SjrfTDNLZF1ke1p4627y3wG9mxuXCXmeQ2HOAIug4SKmgV1r7Ze+sfEZq5KtWCBdQDbABIoc
DIcOwFjYb8uSGevxJwQrcloL6a0Nfe8FrbMwHBu49ocQnHeEauKKwe7QUk+c0OR+axr/v/zz/yH/
tEQY+N9v1f9F/km/5X+IPv/5B/+IPkPzX5br+6yPiDv/Kj5D71+oOT3LY3Yf+rbnev9RfArnX67p
WdhqnCD0+HfiP4pPYf7L8fyQlAUvwNi8/Kv/rXu9/VvI+W/BbvxV/fP5/wJacqtk2S4KTswnKDr/
m+LTDHnQhOOhHQ1N23cc538qPunjt4g7ZHBqnOzHCDgS1wRVTGmsO4JsCJxMX7E5yEtg6IvGq3xO
ahLIfSTnxmJJMrBx7KO6usbp3F+IE0+aaTjiyOeU9iJnGGR1/gcIjjzghf8c/Xc4iRa1oc8z0YN6
yaT9TK70dqwDHA8murN+Mu+64YUBSnYsABHvuiF/tk3TeZj8+mLo8TTVA9xrgPlEXhnD3isjlF9D
8CRqgpFU6zusMns7VsElVj5p9v14dOssRntGV9SNREvPaSniWO1ry5dwaH29yXPvR8LDdF+xqCED
ybd1Gs93rm8R2oXgMKqF89CU3he6u3DNKvgF/ynfzsq9wOAfjyLQL83IXNHPaZA4EQp9UTnGGSTe
gcH12yAd4w4BxqYfbEyUQ7SPSmt8wThHRS+utuiKDyKrz5WWZBbN08MYlebRgr/BJLxZY/OfwQ/a
aBim4GS1PZSG3idVwfWPQVMTXURPAG06MrVtKRc0XAiiqUdw6kyuPKvaJ0CcgENinqb5rDLnAIkY
8ya51RYkAvcQJr7eOjIBB13LTZAAujFy+zJ1obn1B9g1ZATdCRZQcIfw3lX5zrmDopIJcxeJvc6T
Ar2w+9mURbfWuacpsemeo7bwVyGjnP00ZN6xym7kiiC38xwwbfNjV1jNSVfb1JtsmmsBhwvpQwDb
2nZv0i4egq0PHm1VC/HHccqzEw3tuTTUJR2N8II5Zue90v/AuB2O13yklpzz5EMMwE2UbZ5En9mn
NnbvhEvqaenK8SCrL5ZnaIPYLXYZSqA9Hbc34rMH5qlTse1bbHqEKaCZtc4DyXdHekv5NnVofY/L
LGB2CSORnoux0/8sKzfd+gIghonM0fIkR7ZMizXDWLnJJAqh1mIuVhv+g1uiWOgHeqlu7Fo7ksLf
SzMZD7lor1k84/Zm4OJUQ3ssGDW5foxvxfYASK2Cqop+YPmqYx0/eCklZbixEoWVjhts31hi49bB
T9dw0KWSL9QbNqAtNmAFu/DaV0N/Sa0/Qo054w4ind0yMdfKiBautKZWFersWUN55okbN6kyqQvq
7liHKG7aVv7oPFx59GfFOmFnv5jVb2Ok1A774i2eWrRccFoZozrJSROWisD8zrSjC6mkHOlJRFsk
im9OUAT7vLXQv7rG/VAIn0cb7FAOigx2Y0HkSIekqcwF9keLohUL2sDo0Nt5NYN+yskMR0jr76w4
IoQp69bw5tyDixwTwMlHCbVgn3d5vJbMovdhmv1sc7GK/B5Kndutp3eZSwLjCV5Cg/2oBhYui4QW
Sm3GOuiwXR1BRI+4a9KSEGxXorWNmfUWzqaw7ZzQD/2Q2/MfEZFbnxXnGJ5oF6Ivk675xYEEaYDh
gtYBLRNNzWFMi9/83jA7Mv+IeJLA10arLXlhDJOr6jwTDVrR199UnU72rXwbPYeRvjaQy/RcwJmw
aDN5KVi0VyQAMeDPmRzmLZMapQm3flQV0vWZiLiN643ZnfEYNy269lIeUUncCz30O+T4v/uEsOnc
SpFtQKTZuV0NNB2P4hFbLGEKOV05BEdKe7SEckCEYuCI3WLBK1wQzp4RHFJx72FxpAFvJeu+iqGv
RBn6aSPZhQ2M1xaOy6wyGDpgCoqUQ9IiexfNfAErulR+84wN6xOFMsOljCGjHcc7Ohmodz31jkZ4
WImRv7Jp6cfq2f9RfKEGYE5eqvmo2mKT0YdKJK3vUFJJdrL8XQEvNSM/u8s6g9xTqzU2Zk+/NeqO
MuFX5jAdcxCqwiPnNJ/GsVvvOuNrDrGZS1qbCE5NULTDV+ZzdJqI+FsxwIhf2XN37ShvswLBYGI3
BsswXVI0Gxgpiw/hGS+GiSJ50BsrBmCOvqtft0b/Ayj21jBD6uSUzCllEf0U2uck1/FTWPSPwJrd
3Tw6ausIwDV91zg7hLOIQEb/CZU63qfKIBlE0/nIkMm8Tg4yiC4l7BAv4bgZsOnj07aIUtCiuEM4
AxMIo+UW0LgJrazUWxpGtyhT5GF2zcUC1rkdXZNRVepPt4wKmZudiaZM50tb0XpBfB+eQMkUwP3h
Jo6162zsMKf92xjWWoT0vBOGZmKuD5XsjhxmCoZtwbxpNJ39MiGJLtRpe+pb2M9oPu8crybH3its
SPPdWUYDe0KAsjE08hco7owF+ubFNCdrE8Q62fr9SMbuNPbo2GzucBsPbDvzvqmZlofbV0DDqonF
N2pJ5lYwkWqabDGMLaUUnWl98TSPiQvM4X7I0YTFzt1ch8PJRgylE5kB7QapZ0uiv3xiHowW01/I
0ZadvTmNQ7kXNQxZqhZjF1iM9tPBY0ee2zU8rAdp+uWSl00DuGnO0JiBDRLeNRKWRSatH+4JHt8b
OV6VEM8jM+y6PboJG7CkUTEiiF2rAIBDYgdYYgWUoidD1sYhwUVHkln8TLIR8VXV3Oy9qO7XAzy8
g+p6ttyMRpRnXdyI2QBjDPcq6Jpx6XcozcYLZGf49b177CBQbr1B0ShHLX2vyX0mxs/dGM0+jnMD
YSiJrmZL/qlhQHEkuT2/YGPbT8hCNi6clHUzEnf+TzhEVJzIGU67p3bmBkC3h7zSt+Z1nwORiePJ
xVjpLbIHTl2K8dUJt/qn3U7GprePzL1I1li++v2R0FNz8m2yms1lIq17evTRfAq6CRFRhYjChrZ5
qm3Q0xAEmE1xm5FH6LynGWfitOQw7CADUyxiB7NFSWcirvl+mZcgY+xLv1DaaJAd/W9yqxvWsD4m
NKxYrnZu0rSVdXVCj9AdItfAUGTBVEti2K0ypM/ZZeU5tYMatUUA66cRLTEhmc8+kLk9E4KFNBwb
09Zq2w9cycu8E8HE9y85luhWtA1iEXOQOI0dESwj8TLgPV5U4e2IBDNPsaFeooz0ubTLm1PgBjUm
dn1Jqynef38W18GFNEdjlyIHP02ya07fH9kKUM73R39fCkHJVcvwQG9IYU/gRf/no8mG7i5jnKGR
PBNVW52q8NFZhnJI7bNjz3rC+BMZLPqzdZniha1cWohgnLydJWraQPy6ZIsEe7R1jIui6oQ94J8X
Z2jJ/Pn7uRcn/jaOvB/jkjcj8oDAMlyf5SFaHvtR0rpVnGXYWxUKSFXiz14ybUSv+Nr3h3il5Jog
hBHYFvcbBCKrB4pKhgnfCpDZtP7+MHfhpUDRCjbflzULHNoRbodn6N+v318AEHObMRqtS3t8i5Ew
U2cu8T/LR39fnJCUI3z+1UkAR/ZsMLUzk/S17ffEAfTEiLrLy/enasq+zFo3279fympF7zXsqLMW
A8n3e+F+vy3f75W26fXZBPHZz3TI51PiKkE2o/BWwYyWERddcv5+0ctHOvjTdIQCJkMF69gUUBdi
zihV2fSnEcVMQLGDXsLvT39fQpUNJ5OIrV0Wzi9khhmnGmQW9q3lnpM8nw1KvNnoNIAlXggNY8bo
6a8c2bW5nocGMpD2DwZ1xykyzH9egr8flQRRrczZFqDy27d2EWJ+vwDQYbkMIMVTOLL2dbphVSdS
LG34Sz3Z3UVKxbTI5w5RoFaP6Lum3fd/7JeH3UFSvW6b0UYsBs9s1eV02VDRU5Av64S3LBHfss/v
jyzUD//IQMlXfZXBgBJruUbf1+L7QvUZjBGvXOZsaUF7MmXJaTxsfBKg3feV+T/uXz3AXWYoiyvi
Pze2H3LK6jHCdU25hOdyI4+sGihaJtIXFQVB8P2GsI//9/crHOseXAZDiyPHiX+/Bd9/5fffKySu
qr9/Oct2uQtUciymflP3imhptCAVAoNVMpbi4LfWg8WJ2BeYoVxbUXsvI1FzFm+a/KsAm9cWEu4O
EsqLUTIZTwOs4/Y8050K2i+TqxIgrRjzYcLQAsMpXwzQ5H2iPFEho7sJ1PfflzFUNJbgemkXMabI
O6i9GIdVdTB9sGCIAEipDRDEhVe09Hd2HN2Ux9nNSNjoBbQgRCIreLpHocVj1VZP4ALYMTvOYjOU
i4zi3SogG4bldeyvaVn+tnzr1YytfpUbGSe/Qf4ozNcUTT3wtfpn3Jc/bZ/2XOrwCFhFeqcS5q2V
GB9MtXZJYtgNY3GR8cCAFncNpYXzo9OcPBXVO+N0vet8Zinm7C5upu4wRBOlj98/p7Vdn2PVXltn
CA5xnrw01gQ8lULVFGT2mJn0j5bJ/hqbGHoCULMIJsg3Hm9hETynDtmkNCLOwYdBn2A7FQhmumB4
dDGZDVPQn7QQ11z9Hu2HYH6siZ7fRaSfoHzL4KqOHxxIaNoZxp3RxSgEIH6uYsFpne4vnYgCQh5c
AXoOBldMPaWxe1/mtynIPqNJzotRgwU0J5Ogo1gxJpPc6C67BNhX1owXD1AWHwN1DJejns1Q2QpI
vXSr9pb5BXXCiMpMFCCmhuLaVQ3ikbS/muNr5Pu4GmPvOlFktAqiJCUkU2e869TMG7+uXxBNby0H
CpCZUlcFmTzObVVsUKeK7Jd2+2ftBe89b8KcEDvWDcjfQs99Unl2CgrzsclRrDnAE2tiJjKbM3Wf
MpRLB/0gIpJwPXTKCvkUhBb52uHaH3sbAy865hjMAQr+L6UcACJOc+zsxF9NursVNY6yajeL8Yyb
Z88D/0dL+MMhCp1NjcqJcDfI5flWu9W66hIBUUj6oPUYCtamxhkHJmM62Okcr/GPf8x29piGk0ML
37vmuAuAv5eXhdzjlNOpLaYzjJMdGu941Yvxd9lZd0mhXmblP2VW+BZ6HQAPnqO5mt2juXRj6ya4
5RAgSjO/G7IBiY5Se+V1P6uqeOS3XMFOnJYYqGBfJhy8IBXsiG6fN5OJRzriNyjwFma+xIDBZYiH
25gLCkeSJQ8YlunX9J6/k4NCNdcj4RKuv3aK8CZH/XOeopPvIuyKGHSomPHIoLNja6Osw/IDFlch
1Wwh8Z3Rgct9ORtvqiRAILIqtoJjx6HHr7S/iwKPw23TA+jqWPyMbuvaIXHRM8uB10Hu83NSHzRu
6shgfIsgJomplXEln73SetYB0NOgYaKepAXsTTQlDpodfjxzL0aUa1X0w7nTetoESAEnF2uAFnC+
1QCQK4Bz2KXln7wB89B7NVBLtAN1H+LjtL5abG1kxvd3NSXWajYjGOo5htqO5E8I3c1mEKjaM/k4
Zcl07goiiGMGhtlIj6gAAW1mHglkvnFKh8a4mDbkYxP1ezyY6a3usPeEeKwRADDrYOZV9aitfcdC
wzj6yES9P1QW8dbp+gZqxs23Y4t94hUXzwPn4vliCXmpQnwyRFn8wQ1D0iQREnzLX6NLCM6szLdS
ptV2nsW587HXpHBLxgDacud8ilz52zmdCcPAF5aBORqJD5NOcHWZJI2EUa3EvAD6U3D5Kd+bqSuy
0qh8kXK66ZJubJE5/d4ks/ZEAQujg9lxF9EInMqLjgeOav5wYQ74GKbzh0c22NUmaRONFgzGNnfv
zRD1V24gBpMFc6C2PzBpiI9FQlugLRzIrsEf/PjjlmMI0jIDp1FKLPq6AHOXuPVPTcf6wrK2kSNX
k5iDP7Q9pp0awXOgtj6YUfTUsAadiFn7k8BVRyPI9lmor4QuClPaP0GKessoL4GZt9tYQNpOyMhB
DITmqjAvrWIg0+SfbDEXzUJG+hWB5aStdn3wxZber52RaWboipNVmMc0/cxcsk8HkIoYhdgbU2qy
TjjwyVHQQwFJSafhL6YN4go47UbGuM2HMJBVqDvC3ohPRbSpgvBm9R1uPoNVhqpWrhwTgHArALc2
s/HhdyhZ6ilw1qbXsR7IR5W5xZ1XDqg2Cg8OZAdNhZ9k5T46SvR/bVCjfxIDc22otUiQIiQyQrwr
4DPUmd3AqBrH6/ylAh75wgp3YYWvx7Fal6EmwpO2R9NF/3yN5eXUVMlbZTL5YZgeNu46IdqbebKe
HiI3InOuAHLvjLHJMAmdinDumbRheWkQYmc2ygFENbve9h51Wvu4gPCkNO7BcZqBSJbgIwldBDg1
G64oasalz2U2E36TMpCXFQta3PU31H9gyurDIJl/2cV4N8UMch3uajkPyFeG6SLIkGb7srtdcspg
MSImzs+SVQLfFa5hK2/ABlbxj4VT3WoBbpRhK7Yu4VqPMbd+bu2c3N+5SBkyJ3uuuqsuGd/2TBI2
eZeEOGNszkxkhozFTAfOA80atHsZGfI29ehbZxM85VCueiACkFTdEPC69yClfUuKqdvk4kdGf3ul
lyPj94sPYbbJyuhglfWzYGEbcDXCN/Jbm44XzaG6i6slWFfuU9KLJ5mx+SPWGqP6HA3CBJELVV53
MNSbYTwYTn5lm1tnSRfeydD1VvlYPqX9h2zPkd24JEyjUfbriIgOx3lR2Gf9ekrXLXTSMCIhmVmE
Okx5/zZb4wd109aK83czA3Sa5cEDpMcNYgJ7reQDPsJoq/3hc0zEkU7lxSigIxc+bLdI/HKh/Z3a
svY4KB/JCSfTvM2/OoGpqSn7VUtQqeukH7UtPmY6Hpu6hR42Co6aHXddEBgktwBJaKsIoRG5MGuu
CctwVoLXjKnesZRwOUHdGihXBzLjiEJyH52mAQrYFBgKHAhEIREp1YCLMW1287y0kobiFTM3lFRf
Y0hrmbMuICK0N+dpLL1T4ol73yLqpghSA9VH6G00EoX7Ns/ApCNF4DTAcLkngmtUWXNJPESeJpxy
Gip6J91fZd/DtzN/N3ULdYTrWNREgnWehb/ADH8NNTaaFPkLcgxS1PCp4RRDnhtssIRc/OYOgz+5
Cap6LnJfcb6aYENbjj61U07aU42F5fT9udnELa0mTl2vuUYeor77CIVMu9P3539fJJT4te2y0hul
fxonC62DNTgor0nLwR+vT6jF9Ul+n9kC7rdEpie1/KByLB+YiYww8UZ+wvKlvy/9MMzryIeQREB5
d0pHN9eHnvHzyUyvKX6cgFbGts5Dwn/9nEMmVOtT2ZZoHspgdtep7NlXKmbpFIiLCZCpA+45XvgF
LuTwlvvvr5sE2tliOsrCG3Ba4fkLOgrBGaPIZogrdRob3TFwYzLy/el/sXcmS24jabZ+l94jL+AY
fdEbEpxjnhTSBqYhAjPgmAF/+vuB2TdLlX2tynrfZlXIEKWQGCQI/MM53/G9HndZjduGYRmc53XI
kZgNMam4ftaooezEugvXc4V631/HI+56YHLz+6HozTTUQhO7tTb2ztrJ4xF6svqCSi0tXlxUNHt3
jqbz9dCoCkA+sh2ACMYxWhvnLOunc7Ierl/947HanB5wx7E28wnUqdYOPI6W8Sw9Qu7+/PU/Hqza
BHB4YR3NbOKt1f2uJTLuiNtvOOtZJdzdI5ZFrZuRxtX2/blYx1lNFRDg0WQZo7YMMsvAdsvI+D7P
8LuzIngepBVfOevh+tX6JxoR9Edb+k7YQWaAvPgQ2H52dvth5MQfsuBsCqAGmQfKnoJNnK9OebV+
NWakn/tsPscugJ2F1blEvyyNvd/m99fHspgr5/Ura3Ywmg5ELeBS+rBsewbI21BNGIl1JrbHOuXN
j+svrg87PXC1nHesNyvzfD20f331t19S8Ha7XEGfvj4/o55tTtnQ6viBzaG2/zxcH8ZQHmFaga2l
XXDGXpIfVJHdWVjCuB6sT/b6jHOKhK0Ppmir1ufoLBok33q4/vJ68Jo+C5v2KVfcicuCt4kwwOu/
/9uTWF8kL3B9TGvr87j+zsKJAOadT/iEZi8KXpymvZc4mrdA5mJ6rk2NZK+MaVa0j1E1TVoPwwWN
1+JjJpttfPnknbWkP+kSXSR0nAYsItPsLoJiKFwCFYPsez4XP6iBtoW9gGUWAK+tOv1w3eq17jlL
EN0SRWg1ZKSbA5seFFw65+Waq/pCmU8vYbA8HNOu3FkMKvb24lx6Ohogcu4hH/nrWiMJP01kuI4+
6AiDAwibC0PflkdObWq94t79wH/AFHwE9Blnq3XP9zdsSjlzR+CmPfEv/mg+G4aFONpr0+3/ikau
5LF/JxpBt/EvmWGXj6offubL77Qw689v+i/hSGD9IRHVCleuOo/fYWHyDxeGN0W47XqO49rWX9IR
W/5hOUJaJoIIzxOWKf+SjtjeHwhZpC1dmGR4D/9n0hEbINnvwhEnECbalQDKAbIES4i/ocJsz8YK
q6P4POHbqtZTLG+UFQ5gvABtRLeRjM+05e258J2XEiTmRgcEnZrzY2oU54xEtlPVMzuWLUU7KVP9
ppD1vJt7Zo1sN5BP2KUT9orhTLGSPHJID8ibdwyJitD0ADtFUNMxoEenqZk+WmA11qDR6fyfvwlm
fhfICMf87z8nr5RrBiZrCdhtAvra70i0mfGZm4vAQx2prW1NTsic5uUxuk5W13FhGtjcSGXsh3Id
r8YWj8V14LBO65C16gJ1Hx4ieEvaNdVBtVzl4J2ll6wF0OCRnyvt4UxEzCv8DAC6Q/1cGeYPJymd
h+uhKEmJ9eRM0r3EfOUh2gD8kBrlvvAV+JQqQ7vvjWW9xzs/XYyiPi1MhUHA4y9efFZd+AqIsO3Q
wAAm+E6sErrlnPA0nu/L9XJPSqmFMZo1RLls/3G172DKn5e89k/aePzHw9KH5KnLmIKqt0MQt/po
r7PQ6yFJAYxElqQQXtcg18O41gN2FD3OaW3tYaeyKLa8MtvXkf21PipoomOd5NvFYYB2vZfGS/Ne
m6ncZetNNRl4zXASR1jMTfOsjJhFtUeVXeeEEMMhdVcnuLvFnqx/Wisup68fixyCiJ4SfEhl8eQV
Y3RWdRmdHeIId25ec8Nff6l7U/52uD5mKBIRncU/qrJKDqndPczrn+o4/dY+GyNRYoQZCOJNXdiM
XwWoA9/iDxM+t8SnvPW30SCdM1xpXJnrV4vmxtV9Yac47nuLgBbPZbsZV6B3iuaoYozOIMsTdgCS
egS2dB9OBqv0IEXr59habqK++S5y1mDX+vNaiS629Wj2PKRNgQknHm6k54PITEYCsteD8tj62HGd
XkZgHBDgOipKNbxdH7oe4njmN0tt7KVrP2pznWsWA0bx60EFn9Y6ui8qtuSx803lxYgY7sZzOaka
c/bRzGAST9AAhA7OYDYb7ka0+pLacsCBZF/aur0pkBtsvVR8C7yvJhPd3cxMZvOP+lelsL2RsrzV
BsNINXnZqVcO9/OUpClFyE4FkqIdL9M6to9JemJusy63Okm8ZFbur7nlHb1PX2rvxGY6ucCY8PYs
gV7irLW3hVvQNT4gNkpJXcpvi6FMD43Ehz03wVFId0KLGR99uDsbDMf0Babkn6aelGjbcRAYfXFT
mEYLsbfBv9wicavIFXUGwDFRQMqiOyL0XEtie13lzSaltdUIpJqUOdcyFn8Zw1oIJJiZsGNN/ula
6GhIZGi4hnmXNNChAOMe+oTpRib5iJbjiqCuYSUBjwqGzNk7csbB0F3yBiKXUP1bm/bfPV0YbCSJ
rAlA4ATzthr88QL9ATx72jzHakHObrORAORrTNUrtPkgVMrUm2ut6VF0OmWwc+NJbrxCfbXxBe0F
qzm/cbtDFCftNjHsehvzEnEWSxzUFlc8q6neGIqV+zkv9GmMf+ID8s/NeijkExeO5ZQTagZ+o+6Q
5HJR5IbZHJ1y3EWN2xz0XD52/uCHcOPJwXSAi5TVCx4BtAFgVbd9TfhMvpLJ+3l2t67F3tRG3WJ0
9oKtXuDhjV8TRZk5s9f1+vwTmxGktAocQ2TscjF+ZLW5R2md7QOR3bA9TRhhyvfEJx7Csgj0jos3
up4anBzRdEvUhHA5bHzwCRiLlPQEkXnf+w5V9sDy6Jw0hmCgR2JRrDAT26+VKM56CYxDPzSwXokk
LInQXfxnJ66+RT0XX+B819McFN25SNvu4AUlqi/T28GG0pDlSahp0Z4xB2Yh27Xeu+FpnqUYd5nv
9JwPAzHGayrQkLCeJU5HMOyFkSzeIgKVj1wnnnz7rbOotEdg60yRWKdxQjxBcePPYkXXYmm2PJmd
ounc9YKtn4GoTbbDkRGDGUqWjqFuBvfOQhbmkG+LBmrloxXhzJszubl7TGlbwCQPOzBX3raSRIW1
i4Ac2OJbR8d5qeynYnZA4XkmEEL7K06ujOkd8KMPb0kIlDGsMO4AIbZzc5JWBWHZVdulHHBu9oMi
AXYEosV32Evv31k2NDo7RWsX5STjibYlZ89EnSgstUc1g6YTgvjBXOSPOasx5ubRo47bAQ2eSecP
61358cVGP9oIGCWZB7d63QQiVqiO6JKO7bKferUcsxL1uCXJBYmKPIR/+UXAkANeQ5KWvQAXTilf
8Pj+8AnKWt3fhHjjLd+VRka0GHlc9LPEhcQKdce07AISWld5jAUiSN/OAD+2ORTo0G3Czh4Z4yvI
HdqAheNqRLM9jvNYKkLQZbNyKQlH1SVPYzFefRRPG10ZxqPXrb+/YnhKcRZkVwVGERrezyiK+a9C
htgJ9H8Q4TdWD2fLH9G1+43aDfkqwXBFhy2P6xYqvTWl5WtqUplNTzMf5o1X45xNguhh8kTz7Kni
FvbArmfejoTFWQ1kxn69lO3tvgag6JWvZMN3Iv/iSbrl3KPnSoVL4E/bPugaXmednxM9mkSrx7ca
/d/kWysqe3g0zbY4GAPYp2H85vbYzQrWVrGT451JOS0tJ0fF1VvFVq2w2LhFkjUAdux5+1Wa2bu0
94Z9wyDfMVlUNEuX3zRUbF+K+t5NwIzir5nA2jQV+61OQ1hAT5IzfkJ5/V5IgkEcRKP04rZzEAu9
sh/47xmw6l00TBY6P896WLpCPJTJdHDq6B0Pd3BQanohEAF/+eh8FogZ6iXtbmhL95mkIqOmWe32
XoLEzl1Ccui9U6bKOOw+mb+wAIBwkeFC7APXImzc3lUVu0D0/vX3urPxgPQj0fReJsnwZufi5hEC
ngK7JKkTsPIjBAxx3N/4suEW8uIIEs88Vd5Yc3MbsBVGz9VI0FynYLJwrZIR2pFZ9W0xb50pWN6C
ujwFMwYDoJFh63Wcp3A62Lf4Fx+RDPOOX12gtiXB3e+OO6KGyunFnfq2L1A1VUZXMU0O6jPJAAtp
oon33d+0WNx9HR9r4Zwrsdr8c2AlA+o85RMdTfkH5wrtSOlyMFRb3voIkXt2Y235I5BBgpGrQBr+
izf9ubbHx9zF8i2L8sEhqrsoSkLMBXZ/8NirNPu1u9Z5MW6tAqvpUvV8FJYfetQ5jMjkULmQWtcI
79h59LW415VvrcwyqGa5gbEW82UcVcda26ju5oyGgTgWv4IqgrLkY1Y7q4m9Rz0HXjhU4tbAPAG3
r93XPRutPpF7EQ3f5iKglsrfl0JhgcRZ33fTNnFsRDb9vucph0hjGZKX3YNVE+8kptgNi2BAEazM
4RAZp2rA7lKnAoURiEV2a8g2RVt/6ZdfSzWwK4aFvmBsPYwVgsxsaF6FmN/m2X+vVPRM2otg/Tn+
6BkW7aEHtkc5v6nKP/izE2AQjQ7IHhnXD8mWrcbWb08g/eQ2tSu1ERjX7A5PjZ3jXJ4cF4doYmHO
YzWCQwzrCiAkBvU9+SBw9XiX91VQVPtcd2HcyFXZTXK3211sWFVNo+583PwYvDAyWrHeIeu5cSqg
cnMl4NYzVCXG4KMevk+deOV+c7AlMwrPHT7VmswJNB/g7kRIjtbtiZrz0x+KaR+X6Lonth+GJ29l
HV+M/FFTZj9hQqAsBONZpfrJghyQtXCmPZPEw8T9qauvakAhmkaUQWw3OA+nm9hVT0lGyAXZq2Bd
EMxhzDEFgCoTtlhDtEJNEhfazUCfqjX+a4naTdKXuAzQwmyYbi4kqJ1GS1+476vHiExq90TQLOhD
Zf+YrPyp9WyicgqbTs7F7bbgpHVz70H0zrSbpobrcAONIaF+YqzL/ig+kY/QHLUnoff4uO1IipkP
jRqAv7n1ADt0ZUOySO6hrom8kZuFcEVsZphLbdOqwzQed94oG7SzJF/PJoVkHGSvTVE/2u40nVrr
Ycqpx1t+Zhc76sGp/DuikkiDrN2LocQvTepUFDOhRDg3nGfY2JGXJge/kzYUuR1BwjrEpm7tVNK9
+3V8P2ec+4BiGtQLuzbhh55LAu5qroW9qQvUwvKbYxNR2MVbdFWC+Zck+BfC7ty8gRFmm+4a7Htj
lys5owHumB+kEi62zGEPYj0f8DtXqre20sT0XEmDrGiz3c/NEhwM2ZZ77RewRlvnJW/Wl5RroRek
5OPic5cze/OqY/qfr3KVyruHwAK5FP51OHTgrQakrPPQrqALQdbsCC7LEvf4/ynbcuvSGO5r4dm3
Zhv8jOLp0WcrRqQ8VwmnQOud5z8zy3fDMXW/kjDFmZMgc5H1so3BbZ8r6l30KinMteOACI68vW2j
CBcqCF/c05uxFXHGOy6OhAOiOLGCMEj7u6KCzmswXzTmz2FJsYOw14mF9SZR6SN9OA/J9FP1hUJu
e5S2A0t0ciNIFvF21wNkZ+G0FiXsEDeQ4n6iG7+RpfxZI3wm7MMDTlvHYT2chlX8hLkSsz+XP2HZ
F3/ITlb9ORXd8mIY1BxMksO0O9lgenZl6aFeKGqsuu60y73lwWBvzATA3VkdCrPEtRtQ66Rezdrd
BFzflwEImYrg+LVD6mzaCM1AmqVEpqcZ3DcknJFcjcuujbItp4S/As5AcgNQB8/U95jxxplpKbry
R/Spr1Ahsb0BT+ty9muV+rC94UPQizhlK3ZQT/3l2zh34EUznw/99K0YgueUfJ2RgFKRoZBti3U7
VJMEZXjffCp4c0JSXs3EFAJkfS86IK8OjUNBNKfTNs/8xZRNuHt2XZC/m920UzneBdJs5tAMKPJw
3Sb7vidfpe6/psVUncp4OVuLISBeEQLpcK0y4xsPwyjrwWUVaseEVIJByCY2muRthCoBC5Vl0N1N
G3Nmg0PT4epujDSXgLvJoooJZjepsF2pxg3e/SysZ9ArrMpeTCgSe+TUu8TKXCbSaMGKSN+t/y9P
hUwlWWLkXyeVyve9+5UJIqfrnG77RRF2T0GyDBqiY/IOSpP7q1FDn2mCDWagQhXkjc8wQigj1Iay
YCBQhj2/Kn0+/usLmSvxJbgZlebF8D0UPtA4XQG92sxBsLndzCUA6pMhxTdH5ywcc9RZUw0ZFXXH
unX6LJL8WaV7DKkfBrOAZmacjrA1Ii/AfXBNSYLM2Acbz9XeRrDGp7Z/y2ofjWz0Km32+bMMXrCe
w5JsI+T/NZyNhhvZHMHboy3a8gmHWhT8YvWL1vFJjjgsM3YfS025MRH9ZZINQhXaRTAA0Ps5BSjU
/mgKWCcdg0dujj9TK2XzL9Y0Hh/VVJcLevk1DhHwP8pWXrdoMvmwESZM6i20v8VZmLs1dOQKSMPc
eKj6BztFrmH728lNYvT5cqcQk6GSUj+k4Ac2kvQJjEOGcoUZvlTZJYng6S1E8WBM4IaUvanYeSM9
Nj/MsrlRk/FzmmDxR/23FB1eqvwjUoDb1sVStNxyDRkH49m1yBwyUwL84nvlIeAs+2wTjZI/Nh3F
EN21c8TAbtpHKGa/gfUiplHny/RJaZEYzRMLKxw27swSsdGkU80meTkBcUsG+dfy0sJFWVZIAVX+
6wwHt3PQKATcKLnrkUzm8d61sV2EPRdRcHYs9OgEgI2n26BG4z9Fn9RV410ll6emj+JjkUf5ucTn
2xgomdvu2Mn6RjhU80U9zkdp6VdUo89Rl973gWOGiZd8YPg6eDV6YDCRT27RvDmJ85h1W9sd3mrX
ue9Mj7wkZDPUFP5cXBw/fwbIgSuLqj8pxVPZQm2D0VWVZKjgeLhIJKmt3pZkcEHUiL5GdDcgyhlV
zRcXu2Oa9B9WO9G1mIh17fI01MORXK17c/2s2YDp2uoL+cL9VkMsd8f+p64NEo4sxAJ05Q/90Knd
KPuXthKvkfUMBR0fSm18dv1yG+AH41wcnC1nzxwWJWobwFc/iREg7p7UoRHDv9UaoMtMltwdIApR
2j8o2LZTijpo6OL3xktPGCl9mmgWRT0hg90Qepn3Kcb8bk162yiL1G1bPkR0nOvq3KucT8Mon+v1
Zzam/hWCabjGLgUBYnnkmgR3805t/QztCjjUdXl5K+TGmglXYNv+y3LmU8GrSBTyLUR6AYxLnXLK
1G3VBgQLV5KwHXOOyXjw9uQnTvt5TYdnvk8HAv+D4HqNTWFJGSFmAREEVJIoQjautWDPAPWT5L1x
ig35nNIr2I3JXTp7g8uhjwUlB+x0i6YjGrdA8wco6RquNX4IrHvmfVypLb5CD8UD0R89WoUgXbaz
iLd+Qckc5FjS55K1XTT0HVAv62u9QFMaVd4ccggg2D+TYypypulmd4nW5GxKbEaYGvo7Yq/NOOS7
oHYrJpL05l4ZtIwIMqpXk57ubnKat3xvqRSGR2+JvZk6b4FLRWOMpredVXEHfR+njqF/FAoULbrO
fJOCqtxYtBL7YFTEnCCplTr/AkAqgNfx1EQFKpwyKZ5n3ATz7OGhMJBQM306NnX9re7LVwQK9T5Z
6l8Ote7WeCw8ULMKSdNStSnaznG+CZL2V5/EEuizYx3qZQbKZuf+bUSRT62lv8+lnE9RVjh3juZE
aILlodSOvsgpBtokslsFGaJvsf2IhXsIV9CyD+6TJKfFgDWw8W3TP7DnT3eFTUxypKEit8cC1Mld
qntmaZa9SQafcEdMHOaEu3XI1cEqPu0EfSkwCbIJFgaVWI1zfm6boW0/8mPOGfU042apHZD8Na5f
Ml60U2BawEOzKcfsYTEk+THx/DKhWA9rC9wg0/FdxP6DJNYFUFjF96lpIi8bsaz2RoW/R85hGbjP
UpTJJSX9DHfNWYHNulAlc/laBgysfvsjLedfirEMW2T37KvioahYio56VHsVme7Bx5W4izL/R+s2
yG/AKVeBfefHw4+Z2c+lwba7ZS/W7ecJ4hBQDeCD48Dl3s42QdtlAJCyrSdmroJ19x3TS7QZYZJt
aRzRuwXlBwEfKHltplIioCNwosDdGqp47AzLIZSM+Rzj632eWVC0OHv7uVBPE3k9GwyEp3QE10aQ
w1sEPv4cqPl7nzXNTVsF1L0xejRndssQcOTGNkyTEK/ltGBBc2LSuglEtXsBEUwkGA1xTG/sbEQV
uNj3KWClQyUIKXEtfz4OazYVSkvMghh9ssxZnkjuNEYw4Zmphse0WqN6xInbBExz85RUjgs07hPC
G3IzGf2amkwdslqzzECkkFrGjW+O6cUP3kExRiQeUOL7RqNvh859nYRd30t1V9mwIWic97I8mCbr
hDLOR8hqrJpQVyIQGVs+ofdNUPTnqCCilMXpDaPZFbECQa8zm1/+sDzFS/aE3vq21947riHYW8N7
bszuoZl4R316UKzcGMrSj6YvnUclhlfaZaDEweeoWVDOmbNxVYojgpZ+RpqF52eoUYah3TT08OTU
8QOjo+nApXDjGn3wXI1GtHd18EKyZ0LGYD09dlP6AQL8CDvOQKfELR5W0BtsWgZefCSxDH2vcqw5
67YwTKfZ3aWmfIdX+WKhx7gnlgQxFiCTwV7i9zii4zBz51GvSSB0dSNLMGQIUZp+UWwJ9vHyJdb5
pY8Zomrlfx0sGx1gEiYIyqntgNVPg2vfUkEMAbVhXAFXTAnszdBH0QMBh7UQoYsAHdA43WDG9hlf
ZsZWBROhq1F39vM82bUCWSbqrdt5Wo4uQUy7AEcNgScaYLUfBaFV6mOdE+PeN3HYFtPdJDSfyebO
PRtIfGBjNiiekZxthO/fqNuctcRTB28EcjEV89pNJvkc6lg54PJ8wJRJ9+EYPM8E6Ek9gvXyTOcW
gZkTjoH+WXZwQYYAjHNUX5CjvqPFBPBL4syAXas2SIlo7A4g4+A9uLCcWC4h2RcW+eW+ZRkYXqnK
EwzDiD51XLsbn+Ch0ow+o9oqdz47O2twFuZ1+R1g/580VwnZ6rj/Pfl9VrgXhKoFo0QUtDG6J7/9
KKYxC8FKIrcXEvCM4fh3Lp6L0nZu0HY+5TkNXr5AluGjdx/I4Vs8Z4h68OstRvClKUdIsFNyk7Pt
JoqBbSeYvD18HEjYTcveA56W0ZtAutv6Pqdt3jVddAgSwlPtvtiMdr+cFLk2mxE/PW/e/OK73/JE
36WlU+xZvw1ny0U7xK2EELBm78tFrDB37xiXrKVt/BfGDFWy16oKCWV6Hoz0TQ3TUTqLs2GwWITj
GmddMp7JhnVurwMcjV3i7POIdb03V3n4tWZU/SUZHb67G3atiew7Hcr4rjTVdOl7omBa8oKTCZaZ
mgj+yOubcrXc6rTuTtgQrFCk09MEUv6UvyAN1LsMdbk32RDtOEn2PXk3XKgM8bhkMHAW8C3Qf464
1ETYrFAX8JEHIUw2N2b6k7JBh32Qkv7p2495E3Vk9Wb2hoQUfVT4nTeZXz7lBr7oyEWRjdB4dclC
UG3r/FeMZhSXgfHUF73P6+LHD35eTDsU7gwbMxTWxSPwUe9ep0oQMuA/uSV3A5nqO4eGkIv2sB0d
3z87vvhZTSt/dw4IshQiBkN53w6fEbX5oxaVvOsMuA521PO0gX3nZrWFqczp9lj787M9YjrvI8Zy
U2x394Np/SgXsn1SaOPdMA5bKv4bwsIY8xV9ctuAOccPHprO1Ly1pP6iMxWHqbLwpRBIL/ybYiSE
bZAfefJ98sFwmHyalAMvLwau7tfOMV4hFoM1OYdFVC1oKuywQQaw3gIeAgpThn2dBaHjoAEOIKsN
XzKtPqt2oETuga629ldJTvovmyR5t9wNS7sSlvwMbuFw8LXVHCDBbkjpLC4azCD+12SvXZ+mKKL0
hsnNK0UiO5eLEgXN1tCmF441Cqc2NTbFND3VEZeffiarzSWIZ+nQSWDy/uEv2E77kYRHlelbkskY
wy8y36fLeEOySrLPsCANQ45PhMaB9QYJt0tsnAo1jBcr14dhcMF1ze9t1XUnk9oIC3i6IxzSvMlL
pLJlyVwPF3QcwkvvLxNsKFpS7D/+YnxjZOyc4ag9elNOjtukf1BtkDzXfi8GDyEwxveoRwobmyni
sgIDvZidQ04+VegsVvkIlRyJVo+eo2vTnZoy/85jXB4t3PCy0S7u50jjTRj7Q+NAaPSO7NZ+Zm1f
7/wWNHEWGYzEaD+sCHuMDIja6ZwTQma2DV4GbKkqntJOPyCmHO8x1xP04PN2Zo3+wbry1kfQ+KF9
80SPx80sJp6Hn4ICp3taluQGC2WoXNf/kXWIAIYgP3lmHd+hluTeh4eNlpG8uNzem4yKbrlrbNi1
9feeR/S0tvhI581tC+3QIcLY68wAYCwww1IM9YNIGJ344Px2sG9XVzc8P5S7/FGm2oTilMx5utCw
qq8yq+5BfYC2EBiKe7LUZit/9s0zyvji5nog8be8cX0CtJkah4niXOjQcFDEdmwl8yJ0JBMCbBzD
ua1p5tMSEOfQBWAbfMxAhT/ufeV9S3GebQgYth+ganLVZK+IaoBNRNeYl3523+O+usgiASmRxPeV
m5VfymJNGWT5XnkpIXm9i45k3XRa7Ksw/4nXvD/by33LivAsAwquRQY5V+Zu5m+uq8vgeRuZNi82
OKldp6QRMqkrB3kmKsOmoReHxvXs7TTWPSAMY4v6xAegls8PuUDvPPfYieoZbFRBxHtnYN2zp11D
GUgR9zFXmr0lc8wJFfjOlmwPPIAjkDjceqcsHe2ShQJlZcI51nRBl0JYa1UeoCBkd7ERPKHFZmqt
R4MyWTK4I0AGUlaPumcep326bg5r/GcKAPPgiRMBdM3d9WD62S7FFTC6dnpyFJjL2k7Mg0LWTCfa
gm+TWUsAHmP7ZawOJlL5bZOQvlUF0d1gdjYOqkHcJOiT4arTqoO92FZIczeBr0/ateWNXdIKVFX7
gINoLZbPtUftNPdsQJaYoKpK7C30BASTXPA+v8WN696IJI0PbNoxP0FqDVwHZXqh8CIE8QLlQ4pQ
TNmXmsXmUhBP2YziZp65MNWqORlvmYN2QxmEATN3no5px81dAE7dKz0mh8Ka2byp6CGeqbzjaURC
L0f9ZEMI3lravomH3IceoX8GhCwI503ZlLXEhJuVQkjqDeVN1gdQdHh/yOICUVyWZyf1H2J6hFYE
zU7aJKwbTWEc3Vl92nn6y2/MYN/gEd4pvwX7nwLmgQvJR0CD19WcTbVwfxSlRGiD43VTIT8zDf+m
a5GiVDGYodzD3ZQyXerlLVnV8XPG4jHDFUBZzJWxeAUlNN0h/hJYoIQb37MJoaOrghO9P3cZLvys
YaE8xGtC2DosrJd97RMvTkrQUQne9I5uAcgBC7W05VuGmAya2dv3On4YWJAxvls649A1yAMrbJbc
xe7ayYOBSR5hrAW+TG4JgzkmYZswQ1F961DUhYVNnIOx+AXuoJlnCrZBlAtkpYplNeWBwWZ339ZP
cRrpvUxT52hiBQyNpfrqBS+2xWrIJAemxqywiSqmG8zVCRtz7ar8VhaCbpsZkOyXJ1p+aOIZ2xji
6wnAicRW4Zd+8klOzLJuDURBE51NvGbCPU+1ZBTPOoIeGSlybi73OinkJise666iU5qTc4Kc7yAd
mwn31I1sQWl6PfR+ABw1CLFtkZlLaBX9Vy+Hd05qdhgNqXHfYFffRC7XXV0yNjMDD0qISl5GD6dS
oPQjpL10ZxPudqpq7ACD21G6aXkBvhgd15H3rAg0S3vnl1zo7QtZHceptg5Ebp4Rqy2EylhvuZUV
exr45SzXw/UrZ4U2kNDWonI0RzxZEQtTa+7CfCUMXA9XNQbShBE6jTmzhE7QGLV2hr2bdACoCasD
vE1rCtaEfgp1WEVaEFpwrCTrb11//3ro5iYG2xq88tRZ+Wa8o2fI9Yw+re4hWX91fShmHN2MxMxk
q7QtdRAOrd56p9AsqbhmrI7bfk/VudO1JOojWW31HNAUIgDJXJM+zKbjW40UV1/F9fCGiQXGapWZ
58rIXvx2wHA2egAv1ock/On/1VIjgk775d9pqaUI4NL9Jdz9b/nLmBrTLv3+z9HL1p/f9f/E1MEf
AXplyUflT24eOt+JYI3//A9Q83+YyJn5H7pp60+ldYXKNPnP/7DtP1D8ClN6AZw+Cb7qLzm14C+U
SNZg9wmJ2lpa/yMS3991xgjObEfYjuX66LN9evR/1hmnSzsNNef6qXJH2pCkk4egXV4a4rCYa8G6
Ex6BjAlX+6XFfDmXE+YqFBxAq8yEcUmSi/3ic9eRHu5xFCmHqrmd+8F9bKPylQ8qRdtkhTViLPa3
/WqPDALQfY1NCZWcSotdjkPlyNj77In2K+Fr5R5W27gFX9OEQ8uytf0S3HdJkx/8tsP5VvaUuu+F
l+p9ldkjwkOSYkcETkC3WJFF/o2WoFln8ucCkgnCvMFMHgzmIahq0lNankRTfm8KZzh6TvvSNl1P
mcjPWps4iUaHwRVg60PMJIrxAEOEyhg+etwKpwHNVcENeucPZDYqAwJFid8doMB3VfIXtAqcfLOU
e4QVNZCnZr5YQctC/KxkMN23S3dktU6aLVOQXTpyYfBm9DBfE6tV4NmNeEsglsE+Q9j7fPV2YO/y
tpNFLmZMbyQdD+q9xSykYoK8ofzRxwElN+FXHRch59uSu/bxtzP6/8dq/JsQnRPEcZCgu5wlnHMM
sP75BMmWoB3rUakT2IgXs4dkej0UQceCzsNTFy8DAotiuDcHnpQDLkin/n+9mP/6uWAi+F37f30q
0jZtxwFDSfTk3zTxgnheFGS5Ok1GS7esqq+4dJz2CB7iIRblqyGrD1i3/+4V+Burcv1nfUR+fmBh
O7CE/bdXQOPl013iFSesycxMAEtwYq+9TALuvO9Fe1gMYPsZms+NahuWrN1UHUAGnvkxPHJH9Nu/
fh0ERov/S9h57ciNbFn0h4YAI4L2Nb0t76QXoqSS6G3Qf/0sli5wu2sG3S8JlUsxmUlGnHP2Xvvr
iXAt3zWXkG3uBSZ4z7+aAxJT6iEvdHa0Ik4E+mGL6GesPdPQ7keyjlZGh1TeoYW9dZL0PBTZjAYV
mdySWTYqQEiobn/1YwXEmdSGvV9m+8+ncgJk0kpKJA/J4z8ftFoO6i/Iz8/TaGMB8SzhWQ45fn8/
6JArIGb3xEH7zbyL9QQv1kMy3xtIvBJHMPcFCqyG+psj6CfVIddhHDBwAyFa0ur7qB1I+gq7wKoz
ynuHQhmh8XMWqC3cF7bvmKhp7q6zOvnRlhXSCKnTU49jgqV1+gFS5oYWCidCxh9w5FsMAeDt7Eg+
sHNtiabwn/7lFS8fjC+vGPAgr5TJhG9BYv37Kx5ToCB5aoL6bIGTGuz/mjqmdhmeI2+WF+VDWi4Q
zJjSSgg8n801dqhglc2kU1dL9V4pCti+z+nv0W4yG5uCRmGDB/woR/+pZzZHeX0DHA+tTsVNwK+Q
tRZZ8O5XgoZUV6cnOyXDtbC797oc50NjMB4ozWJbBy4x1BZiquDfrhcWpy8v2zZNz3Ut0/V5dL9c
L5nQLhpbhZy+8Z9Kvxs45fNtE2Q/4EB2+/p3gRu/kMIgFXNC8VUSO9xsXR2yCdZIihFAtAwI1zmN
wZt/eUv+v2MTwpY4iDwAt1/tQ03tZ6ptkPrX08FsUvc0Z+VbyZRkU2vnCWAm/DrD3n4uB7BAbapR
NB0hFY8iCX499EvYFpd5J79rF+TnPKVbcCf3fCyhLfS1ty5bXHhibn7blumtCvk0+9PJLs5Awe/q
UDQHQxIQUiIqI/s2v9NISTZGGCM8rPITkpbvsRU4139+2eL/3sJsVBNC+MJxfJeW9N8/ifR4hzh0
KoKKHQCcdFTuLD37cAVaGK8zmAlSvK2CtLOWCoNM0c08IWQSdfSQ5BZpelDoVv9ySF/WFaK1OQx2
oyZbGVuYC2z4r/cwKzYG0Ud+fIwCn2vVnG/NyLH2TV4cC7xbx6j10kPYm2fpewR6uM1N7NJd0Ln4
tyNZLsO/XKafR2ILZgkWcZj4/r98XhPGrgZBAfGxjQOADR86wku2+Fp2cTIMa9BtNMij8DTTfKSA
3JRlVB1a0lxO0wB+RrXuc+ZJOhVocXa2tLclkIB/PltqsbX9n2NUDlxmVj7uJsvZ/Pn+EBfhwlf+
n87JkOmXI7cSbd/4+Nzxw6f0jMoXQ3r6O6K9OTTzswv69FBFP9x+hjk8SPPGjvMbNpQf+GlJuq8g
V/ikwQnEKs0A5cDL76SRhRuCkwi29a1i6815D6/OeO46AnnKSWoIt+z2PMhShlv969n/siwsZ1/4
Hmu6cMBRm1+vyH4SaVxjzSK1mZiHukVlWffTOSbwYdNq8IkKTnohmSW0QHdQnAFEDNREA1eXNBZd
POQFQOfE+Jdrxv6y21gOTLLKOo7yqNNN78sHtKdoLucAUPNAfrjb0pfUSZmw1k9Ptom4ZkzwfcTp
/OAFikQPmGsMpmJAKggKJa2SGW/eqmGmS0whelwbvmdZKfdoyUkc5kzvZvr4ZDxmZFrkDD56HHZ9
7JEYh7of9lT3pJY2TTcnxnuZV5T9vWaA3X6MqQU0dRbdGq7PZcBbPZR2ft/B69hNJQ0rhGS04STE
Gr8cmkvktR8BZqtz2nU3hUxpuPe8j20Kj6Nq34HHEbJ74lSjfI+yg58x+/dDf28Q7kZDHU1CEMPP
CziQ+3/+WLv/z00A5RXlkUuF5JvOFzcn29VggBNjHCy2H4cBXl9Wg7CeZ1541tnOncr7+8CHdeIF
PUkHTFp32AtJYxCIdEVIemuTkdGWjvYRrPnGjnKG9XB9p76sjk1Z/CqVVe/QxLwGma8PXM/eOvTh
qki2mdg4ByKHW4vmURr4tKmqWwhq1rcqeML0h2xfXrDiZ0Rj+W9JGDmMiSSUliIIjhPBUKdZW2w7
QLRl0C7YOy33h/EMLA+Gx/B70C7Ii8FusRzgdnJM9FMD2gvJtfweabouMNXwPFAvKGCaofbDAzkv
NYodGjth0DBGrNuD8OCYVI7Rbwb0r3bIkKkAy8wRk4/XQK0ySqJu55HZu+3/Kf3/AOXv/txg/mpE
FV/WSy4Cz+Tzb1K5sVd1vr5Bpl+0pc44S1jCwR8X+jYFEE5ztaNPDBw2sdttOdADqT1muVjIn5yM
HrvrlfeRTQ5b5krmHWW2VilEZaYX7fafP0Kfd+e/3xk9k3Wc/Yb0ePxaFMSG5ENkaHq4y164HvrH
PCC8qzRZ2xEckXkBzg6U0W4IynkHXpSIk7r8PsVsk91JEYODBt2aXcb/MwXYvxwd/YIv923PdF1P
UjrYuKAXb/Zf79uTp21tjQhVPfIv9jEj9XXYISZN3HRHpnm4RtU3nQ0Sv85FHitGZod8TuTqz6IX
MbX+5wNSfyr6LydMoZSBukQpxaF92ZWS6oTRC6bbYVSEItuKSJN8XJgJ3rHoC+ONH+0QhRcXUPfR
Pq9++Zms3lX5jQYi6cJKNT87+ookfuSHAXbX2Sp/sZ3pzoSsF+jinWwXxeoOsNS4HaLa22Fs47oG
W4rcDOFfT6e7wxfVR+22h6B117igqpF8V0feymsy6o+yKpOrk5TVQbcwhiUzbR1ipHU5k7soJLBi
9nu1Bxvwo0mi6DLaqEPSsgEonbALtn3npBL3rmOHcYqIHTv0zNO05f00wRuBtrCairDh0T/URXju
Mp4KJTBJd2gyV4kZPvjO7B0Zew8IPhaNWpDHpyoJSFUjsHkf9fo3bzfRuEy/dhh7PlQD5SXLYKP3
OQO1ReZWYEk6mMoEW+SRzBrGYuNGVvIkvW+c7OhKmuMDiSHBzh1QXIZtmhJC1UkWOU8g+sfyG2Th
AE8v24E0I7W5aDYxzGG58WTVnFlQvwNTmO/ViBTJpSVhzxPIrCGy4YbSuUBzQo45yVGuMMZzDMpo
NSz4LcqmAm6J9S2n581eD148yYDEbjlXLCkER6FyXdWsvjA4HVYsQJrQy4NoXzaB8zZL5oJy30T9
dGxz+Rvnt3zosuTdnaeBPtBk7D0czMw6ljXE8faMyK3NGzfBm1wY/hVh8VEPbXCTLVP6tqAVm4wD
76TX76SfSHQToHWaiCS3ilw3bPmk0Vo0Re8qmWNMsMC/StRlVDdy30qu6rnojONsJbDAiCKA4ea+
hIKx7FQVN3oYkfo4CnmuyTgWUcE3r52zdRIW5SfTaeMM3s/IQhiHGzK90ANaDKYZklN66U+UzSBA
GYnwlxPOcaP0dgHo23VUlO3RaYaPwUVnFRqOQBxS4UXG/7vRKCBpXlwtm8Tl2EV6OOLb96fh2Zox
erCpCjfO3G36WrQrTdW87TFMIm1wzpYPiz0eNIZF7e6l1VxJAo4QpQDQlAlBjwRPbIRoU8Q2DOWs
Kh8PTmzdS9UvHPaRfWrHLGgu8V4lIxq1LMhDSHL13dwt/4XjXtysNO/NWpyjnrKxZWD2ueluigB3
GUE5tSCGwnMwO6Zk1FHiyGMJd3ATNGIbGoiRqsZmj+h2ctu4aoRFlWJ0t7LXQBRMB0mVWqe9H99l
GVPUWbN8Ke+lZPx135BMDwsZ3lZQmv3VF5N4gR28BIk9SyMcX+Qy9LI0mibJhgkRc0S6aB/KXeno
fRqEwQXpB/WYh+ZT1dS142NfTM6VPRDZhQGiWXvGMGDdQnsOr2b+szcx/cxWYG9GYiRJSOagY+3f
gkvzFgBKttKIbtYOVfIuVTOk+YhwLz/CfFRhlVFReCOnnw5CgAkFyDXtZ6IZk5J8PYtxnpEU9sXE
t08xKMJ9PPdPFl65CLfKpR8xLJkGS7lvopfTzEvwqF56MV4DZ2i3kiyEe4PsP7G8cGxqw170XrO1
km588ao2Re43P6dCXtg/AvHOi+bWkxxcyqjoNWrnF6QHPno1X1xnr2aIQ+o9Dgl7nw+zellYcxCR
ov7cK6pcVsM4Ao3KZbWrtF1cHAWX3Y1T67WQobNRKinOk0SgWBra/FYTVbJK8BZpBJF7SnfOk0d/
QjCxislz3ApBvqQYvZ/loHpmdBb29aRFJei4Dw0cikfHwC/STIk8Czv5DoODiSaXK1vJm8mNt2w0
KP3r+c1quPXUQMgx2tGaCH7lPV0DqsYPWdZ6V9uqOypt9LcYYjmFuX/fp+D0PBdpKWU2FU4RHghE
EJtisvCUFgfbjZ7yYWxuzbJsNxZuNOpxPFPpcHWDW97K7CgGjLU+1m74dNURVwfiXKNXN7RJ3gQb
mdxu9WmI4uiaF9kZGMB+zup7O+IaLBvF8Nu3R+71uieSWutTNqCkjLs90cnvJEa+tOi4r2lSyQ0g
6nqHfOUUpwkaaXu6+XzWUeNONGPivNJxaLY4P6KdJb5bY8O9arBB82QmblE4vX1hVtdZI3/+RJJg
74KLm58q6Z9wFvARx5+y8sjQwPNwnpOkucfHVK48DfJDBAJ/eP/Y5A5h0qEiJsFvnN0kEtRspYMc
sRG3Ee1wlzjjNVOK7ASJfoYL2RD/4pfmIcQ8gN9k2BpDxvbbweeSOdl5ioEV2TRdg9LC/1DU03Uo
m2eQIOyhVf+Wde9tTvOGigWkupfejBHKqoQ0r0MMU2XIbUKkmiWvl1suUqUE/wixfmVjXwrHSS5D
lDds1waGqopRPpYYVjUWwTov1WPESNkSZ8PHG2rWzTExyu1Q5N5F99BOlHuw6kXKN2dHoFhvs++K
S+SaJWy8EwEG9ZZQghk+A2t05ZctZWTXEvqdnivvyY+oHvypPeWGBswZs9yapkOsZeKRq9OO7rav
epRpedecTWfRPALWDSIpVsVUqQO2pXA1pK5AWe094wFF+BkVV9+KTnNOk6tLqg6rIEaPNJjO80CU
iQHszoTaRxVuO9Qx3bp0wvGWMBIfFxau/h4NP/zQdDYeMquJSOlghgKAlABviKKV26enRtvIYscZ
K18yHy1QNnuXGc6KaUq083ICbYU5VEeUDC9ePHwfjNcxd4CWxjhpOoKWvcB+TJeBB/fxI1cBcaM+
O0O7CZ6rgWgJoJmue9BIP9YytMRF5lvPix/jjjYjl5xm0Y3xJyPZZqwz79VQ7Z20fTcRM4+sxOOU
3xr0v1dUfrSd8LgChdpN5HXShWZAop2XkJzlRTJo0zML7t2aTKUcAb/TEhAdYL1ZTWNI0lx1o1wy
JBr2TrtGWOvEsh/ZUiPLc4ZLh2MzxDq9m/q5ow2T/Zi2QdH9qAhigvVKX1yrb6GLj2gMsoNnpU8N
rZEVBNq3bsCjQ2aeOA4oLFY9rHq2xAsfZQJvawRs22R6bkzCifLZ3acxaAlzTmpub6Q9jynBNkwF
wFpKM0aJujVHTCu9CYn7dUDzz3qa4lvLWJrjUD4N85vEPLpNQ7CfliLuU6RgQ0eXROShnj6qQUEz
ICgTWv5LMjQkNo0a4bmR7AyP7QSegh1cHIDO5rcYXEad4iLLGo0G1Ob+jlZjNaCIjuR4wbBuAGQ3
3izC6GNneqe2R/NRw97XlNvZSHacRGuaIj3ChkwuhdLPEQUc2wq4+2zb+94oN2FU/RAOdj4n1+RI
zD0NmOjaF7TsEmcPU7td6zrKt03ig18lDblkcDcD1iQp6RZYuI/4d42QceW6OTB+1CArht42ME38
/wH2qL5FIdZmkGlngQ2Zzj9Rx9GtgvUOcGECiD9SOHUR6sClGeRX8p1gjmtNHvG6RabZGNlPiaTe
Dy+TA9i2mHDMC7Ngp9ClN+iPW5brxlxHwQ/Y4Q+Omz9WTnNAoP/c0m8gzoYmR+1TpFuIOlI4FkVu
HvyQGx9ZQ/UqyLhcEI//TIlrzOF8zjPq7BZNEb1EsYFjTWli+EcnDcXmuy7z4j73/EPErWDjpBht
k6UbaPay3zdV9Fg18NWmwG6ujAC5JOrR2Exz853NEUt2b6cbJ/Kfndhk6RQF6b1EGnyGGfQ6JpYA
2986Bg6EQJcvP3/w+SufX/55WGg1sUvzdNV//nMI+i0sgPfP33PI7eQHyx/7jA//8zufX0+1GS93
ofPnV39+EccXiNjRvPz58i//1fLUQ+qFJAJEAShTAyNFOST7qs55K/7+zLKtJLHQy3/6n6edtNzQ
iAeaunzz8zg///XnL//80l+eJfTlIw4d5MKyj5HnLCfFxMzPRj7Bw7Qcy+effzm+vzzll9/5cuK+
npo/z7M8bdgVz76mGTWFV4wvzGdbMz/aWve3TIUPfYI6YHDHdx8wPHvVbj9iw0WkHs0no3FR3fZ0
9tHOIoHjjvbJBcbP2w93ymODn+TDWx5Brk3j9z4tgL3TBtWVbWJ82ZHYDVy/jV6GdnT4qHfe1mzJ
zYnhgG7F2L+GUeFfXcgGtTkEWFmigqWNMIg4RxhYpJVeCVK5zTlt2FoZ+bEJopMmhPhSMnt3CLVz
PIJvlX8cHS9F5UsJRgESbb0IkaIjzd868sOHxPzRDEjiZBp7h6IBYhn41rjzjnPB/twY53c4+ffp
GG3Rk62FWY0rB2FzTbdvozzupoCdr0j3h2MmoIU0gwmATN030zKHCGD0eOOlBcdQxZlJiNLsron2
o5Ty2m4PVWofWQ5Czgzf9DSuXRuJF7Ee0d4z7lAiE48cET+sSEsYKpcBuTqEtkEu1bahYluHpRWs
awO7bI0PfUvaFtPNDmW7hcfGfIxpdW+a2f3pwfhdt8pHbU6QqDMcHT46K1d+ZOzZpOJstDjThF3V
8HGI+wLAeUU4odauNOL9WHTNlcYE+54eb2du3ORj7d8a3rHOhyt9jXdT9PvS7MjlQj6Va+qgaCAd
wW2fExV4l8jPd3HD2VP+9K0S/h3awXbfJIJObm7s+qHtNmwVG6ghSUyPlmBk7AUrotrcwxhMd1bG
DdXKwjOwnl3vNDdDYWeQogbmWOpV9ni5SCqLTrWblhwt7XSV6EtDRX3rYVsM6xsS4EEqTMrGJYYh
bSy9eh/k1ngKoSCP85Twtz6UALqvcTUGazWZzyCeCVCZjfgwg4CLippJDnmppzSbVoLeQyAGWPRN
hRlqao5eR8sjYpI5YWR2yYZZ5R1r4GR0wMZM8ASf+0XHcHqk8oJcRETWG3sO40Ml4g+gMsUuJ9Yi
ILhtP04LeqR1vJsIDRX0emrzZEmDc+MAo3h1x0vT15xpQsFc+cZIMJrG7i+dIXAxAnyAMu6gqNp2
dyAPeot0vqjQVQYGGmpwwkcRj3g3+GB5dZg8uiSOm9o88kfRqh1B5eSL96Z0vvc4n84NyuP5EdVg
dsAbTANf6evkras+brYzYlzUwvO7bbGTLOLhNiuCpzS0PpgiWY0LuMJdcFXGiZwjDjLPgkPvegag
j3hB/yIs9wNboeH3qy2L3dvYwYXzFuc6em2odG19qxL8UHSOQD+k6QXk/jZqFtqq7bIQNzBCp7o5
S6tEBD3/8Jas10JsVY6IocFvsSPs5RWkCsLAJTedMd2T1un9Mh6YumFk1XbinYr1U6rDi23/wFUe
0DU17poZXUuUA+FwF+JHNuEwNM0RPlHY30LTmtYZLC/e2koc6tr+DhyMm4YFokHYUMpcZP5rOaBA
VlX7BlXl3LoCiaSaP8xkEQ9Oj7jp9vHvLgjFGkviqe98vXVc8ZsP4LAexow9RGK9CBfRHft8FOwW
gn7DnXa+krjL5+kQKMkHEClKlJHbo2jwUyZjSpxIGAGilW+zH+wxxjaMzzigTrOTYcdtEeItw+dQ
kjFTJOTgdnhKbcJg0vjFN0mol0TzYMZMCH0XV3wQ+36GkWT5dFGt/mhP8ZMBJGvNTDHcuDXid8+w
8n0DfWbYOiX4ZGRK86ZIZLk2cuVuu5wsEdoWqk5+54Z372EmWbWBNcK4sLbxg87repfVmmtkyu7z
NL9OtjS3DAuUKz5apSTp7+2FsPhXf8LDlywetW7InypyDMiywBABfw2BVtA623GuFhxItnPLmf0M
SVSNRTNBtFtH8N+kky7vUKyFV8O8iU184pVmOqGG9wDZBGZdaMBTNzG6nsOXJLV+yXoKSDhkfzvP
DuJMthQAjdwH1RLDDLh+xE1j1666aK6AqDF+aPiFq8F9M5qCggXb7rVvCfSw7RdXQJKuIQmZNUlz
AcRwtLKhNu7MOia/QaCmTxc3OGRcMNTMzqKg6fZG4b1EC02wNvNvDhu9uoVKKAk1QcNCu2wYnSdY
IQcRQA/QXKHpDL/IIf+0jEvCJf2BejZnTlom48FM+o2TIRiOu+A9svDtpIq4gi4rSYOzvxP8kez8
NmX04e5pir71oo3PqS9/ObAFccZFJHZQJMYBUa1VAmB3oX97MZ9MaPeQumRRrxDkVQcCrJ2CesOL
J1hxnS52vXvCTIxeHC3xhm1+Dcp/lcbpdBkW6oUYSqhRdfsgHXoatZU96W5nOIYiM4DYLdNE6Z71
zTFLyA9toqXE01qe2rJ9qnzqeg8wF2kWNhp7pzf3scWOn6XqZGrAVklMGJnRxPjhCndjmH1GxmX4
O0DHjlDF3bMV4bY8MNmeNQSMsF2sm3QTV0uHarCCHE4JC6cZTecxyQ9l2B8riO8WVmpunA4uk02R
IsSDxvGMSjtdQrSw0cTjnbQmkAuky2mFi7s06eZx+x4wh0OsTOG+K9S9ETayJa3O8Vso7yi1U4TW
/XKRmn5ARiq5OUEC8csPY/pt+cryCFVPopwTm2BYEpgdPBJjt8CDCAGw6YDQrGgYw8CCIcGhDn8V
cWZtyBHxtomssF146UOCzn/fiWra4HSaS1V80BfPamB1yCwqjB1Z/ArN7LVbwt3RWLM5EvXZWIzg
RXUMZoJiakT6NiYU4uq568BROnMRfdglNsUhStVpKoi2qZW8MYY8wl0MyJ6smrdQxDvvFGLhOlDt
0KjT1fdcj+NWltUC+E9uatc5NkkIe5oB5k67gPUc4h295NBWfXIiirXEBJ2b0AdwVU9R7h8mc3oY
gz3qOdI+iY5xkqannMG3GX/H2oahaRtXE6dHdNUKn+JD3pJC36iuWmeV9VL7A35b/VJHjLPryHnF
NS13xnzbWQHgE9lezYgtiZW3V8vyz2ao7jA5cQYGkh/a6Bbih01+hnOT2D2ccHsJaF36nVq/Bp0z
cmdz8QkTSc6dxNzU1GN8RnArtOO8tTWiNfLB+pMIL+XYPjEnSNae4eeYtJOHWdy1DQkSlkDxVAPE
XVlTsMGZWa46TK4zqb3oA61tP5Iy4Pp4pW2nvgnMKrra+fDQiZ7eZ0k/ksm7MG5xGTzmC1//04pD
65amdBETZZdUdFP+fLPrGa83iIOkWzJYAt25yg2jYomt1HMomVF1oWGstE4kExlsY+1cks9mlcBf
QcMkB4dou3L2zdPngxsaI/I7tk4LO/7zwQnmchO50OrszgQvvjxgZDm5s6kOAKogvnZL9g+2TZhc
8jRkBpvFFhByO+j4PDjPbRwxJzCy+Rvq3G2qOvcgUn88VWODAk2Vl//Gs/03fYzlyqF0sLz15/dg
BdljnZxSmTR/Ytri5V94XBiiiiFs9yWYKmvJVvsMYgRxzyv879eqy118bDBm8XKq7mx3CdbzqlV0
floSVhY6YhFTP2AywACzar3wVaZZgBx+OyUVlgbc9qdCRQS6ff7z87+P6b5p8BpwFAkIoGWd5Cu/
mGFpzcajteQF6G8MmlHQLz///KVxRPE2Smhvswq4QbfaAP6TLlCcwl47ZNytQtestploGKMXETR3
i25E00+gFyMbc09crIs6sRYmWLcuzL7F+cq2gk8AxgBzeUh1jrvzBjY1WZAWmIPVDHImroL46Afu
tKcddPjzw6V+541kUDj+mD0FXTGBC3yqW0UyXJvzShh23/9Ji1uK0ISlYjPStlp9JjZOMVTjHCYW
at+bxMnRoFbw6NnFAScKgcGOywMmQyQzjMvbQ5PgeW4neYI40K8Gw5PfQKS2Ry9OD2i5YQ6k4Xvt
1MZWFXx+2zbfdROmsM8H+tkb0blslQfSOydgdnQ0YHp9/vDzX9nyZeNVTFJaHwtUx9AzMsB/qqW3
5vbji84qRjk1VKqlgyMjEkm759JRE600SEfp9I07IFbUFQIoRDR9hu/ZlcgFADXCtfgdlnx77of7
zDungfkCWIdpZtDT5TVfZuraFZLVOzmqVyHFiw25ft1C74AC9xDE/W6aRxBIsjuyJ/5Vhuybv4d2
9wZljOTrjKe2i+LWNYZ7FJgvGk4bcp3n0WEH4pJV1ZNFgzO03Rj1D9ey3hFf3o8NIWN+RWYamqVj
7hVngyb/2htomUuJKRiqAfFnaglJg5bS52wZuSuRl+lOF8zPFHXLt/77oOlHMXQg8K+Y2tXn9zO3
rvdGQs2+/OzLr8bZ8uH7fMrPH5td626b0Xr98nu936Ov//zm5+/Nmrhhs7auZUp4KXJcSGKTytaM
Gn7j3bkSG0ar3Y/f4PrEm4ZuU14tYFB2ACs39wnfbYiiNs55EnjnpjOQnWYwWuBgrJkL3hvauw1g
nyCygPFSqxZnMG9IDpAu7oMHSy2TMNvYhalPDYsB1Fb8SHuMNvoY4NrYVu4jl5wwf3fYCW8rmEnF
OGztsrkKbh4XB9fyEGcbLyXJxO+TB6AV5AdMbG6KMk1OcI3PoyYoyAYOvW6W3h2RocwxqvZHjcxz
XyL5xIRF1EIp8V/VT5T9Lnu6em/b8LXs1txJNMqbnLSQrdOJR5HUI3b9kE13wFrssceYWK73yrlR
DQzNqNZ3I1zVWpsAwwN5bOwIupYHWDHxxkNEycJWEcV1hMh8TyeSWr8Vv1346KcUtpNOmSQlKnmr
xpIWjTVvXdb8aXg1BRGA8HXeRZy1O+k4P3XmXV1H32NKunPa8MOyC/MMOnsThiCcov55SOXeTLWN
8Q0/psnmd9L71vb6I+Xsc94QETKXDOpEPn2U2nuppQp39TII0KV7w9XxHPsRegMRtqtceTuvjbDV
Dm/c7XmJ5dFSkloiip4AQt+5NiIn5v1zBtEpT7nO2qHa9SXxTpE7d3skX7+MD+qs4ZJ4zpNwQkCF
Mbh6vBNPOE7ak022xhrGdQRK0/1dlQMYjhnjnka21qgTc8zcN9AFN6As0vnRoljJbSn2In9VjvWT
4PGQS5fZB3O1abtooVumsaPL8aggXrRUUG47hkgd1t193OR3tHrZ5VKcq2g7GPLQ6e5SjHO5sw2w
UIbVry0zvjOU+O6q6G4I+7sEMYCdUVAOVgTQKYARO/g1rWsy0A1zi1ucSnNbp855qnDcK4ZXKUoS
aXfUyXJ8CgVDYCJdPgw1S7oLxplMdoRJ3XXMx28W7tVVpIY7WPf3jUOvorUfzKF/jbL+rYgizM/j
IaFnbycV/rwp/+656M8gw6yUwWVhDeWlLIp33n1ycK3wHoDYT/Za5I4V0VFO6YUbvclc6cPR5aVz
hl+jsH51jOS5Qb+PGYI2bQMEjLu7ucgbvJIa4LAjL24+/chJkMX2yYbYxjTTmFyd4k7pDzQwP3rh
fJdPsKcS2jvcKOe6/DmZDmc/+jUS6cg8yR7WkCTINVTf0nlpBUhmFrp/mXw5UhMliAW8kEu0pUMB
Dg2B+zc+l/E2IQibj6ki68t8aT0n2iTohOnDm7t6eR70IoCFBcbWaUzPimhL4eF60EwTaZ0QWh8A
7UOrs8gAXfZ60PjMQjK7xS+QyfmiXMWQngNPNaATYARPSd1WpBYWjPrrc9QRS5uZBaP/19hLUzzY
5KyInGZfH0ApA+eVNtWqNezbaFT1XhSSNiiJVSMaclEM/mYQ443qcYciMEimLt33TX1xRgYbFNe3
UShJRgIVjW3Iqp8bmrxOaF/aid6Vu9yzpA3zPoiOJklXDjMpWmvWz4EUYyQg9WbyRLSRYcfe1+ye
PJ08DHpYAdoUY7VQXEsmIAatX5w83K34AAIKo/2X1wej8Q5cpYtO+JgM+r5Txnvgew+cYbIXRtb2
/m4iEHbKq60xwaYFR2507S1Y81MZ2odS0vka5JbAuBcaTMo1fyN+LjqfCYGbPpTl9Egy+2s1wA3z
RXYC4nIB8ditDN6e3kb/KGhgifgnwpA0U/cqxaLitv4PYZt6HfeAZKNB7XRsoqix+3VVxHpfqBKV
q0ZK8h6ipSM7L/g+D2a/FRxHxlUZGXcEl5PIBWS4Zl7ZqR+0Js6zjU/JCqqf4BRfLfo6SaUdqoxf
VYcMrXECZleuDWBfv0Sx88zUgiZaRwcZ7OKvtiRVpBfePTyEfVd/C0xi9KiybszcuCYCd3Tsv4wh
o1AmhQjiwObZM5uG4sVoWG1Lv/oZRgmtwCpYcMT1rvcCsdM09teTT3lq6TeGSdZ6SLzqgFUBm1ff
o2uTJruHcTpK2X8ELfVL2s13jQOZLYhyc4NshmZ58dukLcri2t/D1uGiRE0wEXZGmfw0659GjO2o
Sxs+LW17Fn3AhwhB/y7LH/NGYByrEbWVEcEEuL/XCXSXKXTja+w3r2EBDhoEAvhiuqkrZsk/BEOB
A+4n0L05YOeIe4llMIhAmJBvDJxum9ngfCaQ01CD0gKdpbqUM31W0wXM3Ufmjb/I6M0qOIWefeON
jvVYT5BDUpR6JfIKgRqPSIqEOYWz5VWi+1naS1C8fgZsas71TGZrOeAV6QIS/7qwPigKsS3BuXD8
VCggSCNfLx3qS8JpBONn/TsVwyHzkT2RmML9Vcpq46JlXM0N0qqiy9tTDPFvN3pVDeDffwq8rHps
k5QWiqX7PdvNeOt3QMDslnzewp7ua+Z5F99q3YsT13KHt4SUpNouLyL3q00o5NWX2Y+wd+dLgI/i
ODITG3y3vnTLg1fG7XYUvL1495yTXHwn05idy5EWuVnNBTRACsQ0XTpLSwxAk3X+brFhTlkuDvTP
bp0E9dznw/9SdqbLkSNZdn4VvQBGWBybmWx+RCBWMsjgnsk/sCSTxL46HNvT6wO6umuqRhqNzLrT
KplBMhbA/fq953zHU0CfzCIoGts/ZLY7nRNpoQmirR85A/As8q0uBjGHyBEk/TG2krv1D2NCuaf5
KM3FfPUY3IN1GBZXIqJPYHL+7UKw2ufOiLMwBfPVo/o1m0rcjmyG+MkV5ItqhHWnpP5Erdo/uRil
9fnJszPSO3TbvHFURb5Ux/SrL4b2uTPGYo8rgioxTc2Dl3LJRZ2tPVjVS6QquAHLX5zImPbGMsOv
NDBBwobwZHJ7BcJE0Z1JOd/Fc8y+6lDN1KThQsvi7XHMUtzGffklRZccLLN1bvMZZ5XRJkeHCd3W
aeS81WPEP25o3fnuiGxOEdHgZNgicjrBW+EOYgdHuDuYEPg3XQoZdOjx7k++xnC96PhpPYPhuWLK
P+n0XDr/bvQOg1VPT/yUwEw76MINk+4URJDojQoZHtnqzuDwMw/QsIzbaGKLA1+PmNHUyBzIRg1n
nuLIEIOJmJR+JOXypPlYjGLKiTw10hs19mxYsNP95rGbLYJDEwP6Hj1zTHQMMWYNzr+tAi+mdncU
yjvkMV3AbUa4YxcetTGduUibCcHormvYmRLJN1t6tHd4yw61QyNeq+krStmRNt2jvkA8gImSQPkE
QaW0JLUiOV25uEK5Ohk0/qigNJgF5qunc/ZYDb2qJvtLjySEIk5+QHTw57GB7oSX7gwRTYS2tJdo
bNxLnI75Ye7a+3oWt7MEuT667c+s1377YhBoSYFNRou8pQLrKgveCPQ6HF3D7CYnS5jBdEhs4sgK
M6sPMU13c18CmOxBUfngdioZkdVEDWdVbJslppbE1XZ2GyU7r5iihe3wnYVDe+zo5iFxGu/cNLxZ
/j/b7L6pC06w8Zu3GJEYY824HQAIheZzPSXTvTdonD5Z/y1YV+MU/4SN8FhJbTMaUYiQJUPhNZFM
kFCmCGZnwJxYqkUF5AIB1BacAyzYTi2EsOgjT+Gq+NZEa2Cq5kuafOal7ZOcVNJAdST85naqYWkj
wyQpDni7Y1+ysllIYFiyI58mWJudabwCELRSiCtwj1lBdWZkzhsumfTaRcOPJqT8iJU6lhEHtnlI
b/0UFGxfCFIv1WKZhk3oUzI5BqiUKLMiqpkuPlojJ+u00LFDFtHebIbwbDk5dyXBuY/grI+p+B1m
fkwNjuKaODd6mml8VXavnUJm0l1ErBwzfXxKsXEj09Ej5pa4TgJ8il1Bj3C5xvWdsmgNEwvf3Eyd
sW9KNoxp9E6xqtuTjvkqJTYX+Pj8kBv5NW4K50gSEGwicuVvS7vWgOy79+yHL/pY/+QWgvenofUk
wtY/uUYEu5dOnmlWryZTqIOjuo8yTUmctJNHVMWL22S8nVLYhirxOAVTX8hyeG0JhJmdAdUJM4/R
oTnrELkSQ8LdOikTknl+b/pW0Va0b6WOfUDUnKiINkGXBKQHK2V65vpK6OXVVxvo60i+CQENNe7z
UpzUjJQmeihrsnldZd94gFVsRMtMJey3HEWEZfceDpMeQ3cpPozZ0PZl5tFDZyKxS0g7Dv3uY7XG
r+9YUXb9LkvuY4xJocQWOr/UhPsuya21595I3tqgbCsZVIISMTegcGZUVijMcX+iEKEPTJPCE2TU
+PZDT6DKdrVQrGY/fejsG4cLfBvao9q4tj0fbRT9d7V4XB/Vdi0KTR9PK5gCxN4lNUgfSxRQcePz
oYcJh2mECKZ3cAfHP2DDoCpIPWJWZEWcMCwUUaYXV2du0jgIRzKylXzEcZfKlxbfC16ga/arNVOP
tI9oKp456zMzm+Mjs5ebzMgoNnHTVNlHPETEmDs0g+Vs7DI7+SgFIlYkLZDrF6+90Yv9MDDALQsk
TCF3AARVzp1zVx7i3UJ+2RYLSgADOCZNZHqaICY8f7fqAZs3stFdNUHQCxlweiXmucj9mdOM23LC
fIZC0xO1SN591ISn3OIdRxd1LjBabSQOWOWgmSVAVDQjvzrDakzP5Cjq/qosKi444T2jLNSSYVvv
pB+STbw80s040K5LamYTHhuJ8Gfah89RN7HSMUNCvsZpVxGYQ+rmt9VDoy4aqDj9zIQmw0DdYg1B
ZwU3WKN3BS2G1EosbNnVqOnFmUNpbQyP35E1aRDHSCEGE+p/2t8mtvXLNViPIM7fVTEVtQ5kKzJZ
52Pmx8gZuRfse20QfEim/dhwkUw8K09qz6BBCZRNp5+d4ixGcAi7VcKHLSC4xVNKYaShMpMyWN4Z
hpGwBz2KOzlCchtReJBjdXARF1pFviTkxh/rfjI3S3BVeZrSa2/anwDaUNT6fMvavmstNEE8dKSW
HMv+Rzzz2RmVBlqoKrFDI0IB6rJQ2++FYZUHpx6Lm9QHI9RiIJCqG/dFzCHXMynnvXzQXpy4G8+D
IY6Nrt/N0pGXtlHdpWLmDkI5P7lZOZ6WGtjJh+YKnpqDwyR+qmgQ154yUh/NFsNfvtMss79m3TLh
mQNmbWUwDGN6LJXzU0ZQ5tY/tF69xzGh4JNW2zvyBG61SOnhls5cHxgcQm6A+L3Fg4Z8lviMyzTq
yTGccYKzjj4ybO8Ps6k/1nbn7FlL7BtLhTeIUaiH4N/UHPGPjde8+7lhbhtpPMRgYINu0naDwya5
XFT6gnWIlfihkRQRpN3y/tFeO5OybrmCsDpBE5RXeTv6xFp0/mE5809j524QOOmnzjuSVuofaPKT
GIi+D1ihHuSD3p5gBoK4X2S3hiLM2zChIyg+PQoDMhgpE4blpGa2ZrQjRxbnIqM/bsQIOnvyI+1R
gmYubgbqxwc7IwhkjLCUzUGLu0cWLmrTNuFaGrS7ikoGiQNFU+5kT6KzS2Q4XzjsvMCxEGAbnNY3
gOe4sZp62lYtoMrBee1qr+UYRLkUoe4pZfPaUhlvm5E1aF2IaK+Af/ItHwQ023GYazY3+8dcLqdR
5XL2T+CHN9z9LnMJZvcUt82mGUHKoYw4FS5TfzprPZjX+0IHWTKEU3PUoUQskTBBbwoUHXAA+W2s
xkr2b4aG4TqkLCNwk/43x0MilrZd3p5xvaC27dlU1/fJcX5oA9o0YSzRjDiG1icMQZ+MI6otfYhe
ZgrBgNKVvR4GigHpKGGIvo+5BBCmGF8Q9MaAezLQKoEbSyGW8IaQonWkkYmrjo4C92oC3wlEa0rP
gAXLNFhqMuQ+Xdcrqh6GDjHBT557IoWQaL46Prdu/LGY/zuZfxQlVxNCWsTehgbZebGde/1TZHSv
E5cVHiVIKn9cgnrL0DvF8w0c+NkgxZIVK4PlvS2Bfjd3mT+xP3qnxIh/4KKXQTlgRIMKQVnCg6rO
PUyFzdE3bKFQZ/qXjoGdbpkX6C1LfnhXzBNrsjNcaF1PWxccDIka3caOEJmgD5ALzp53AKuLUTxy
jr/TIgyCLkCxdSXv5b5HFIFmn/VZThz4Mh4uWko+DCK0Ks30w5fTZW2pYyOxNgWneGQSFS24dAo0
4ZD4vSy5C7smrBfKRVZca1ddEhaZjVZ8ENLYYCPm1dR6sZtBVjdiPhahjAOb9jlZQHyO/1gT1XDW
jGzY+0P6Qd4MwEcLswyRRYnZWzd5ioDCHnxSTLnbvemeM0l81zCFIqBcTW99Hze4Rapon7vAegs8
h/rgLe0M9ZXQ0Dk2o61fvUr/GsenyK/MdxoVKJ7Leb5NhJMebWtutxFm9UCjQVXpsE2rpjoltqku
1tifip7Dn09q7AUWMQz/GZ11RWyQT5QFbl4IKSXyTbT9XM41yINN4xKgEg15QGIdVHWt/LBLA4BH
zv24XCGtoT47f3oxzfICU+BuqMCBhO2SZsW+q7fiRO+bQ44yGOvRZx6Wq8fWGxYpqkR9WQlGP2Ob
ZVGxiJTjluKOE5H3PoMOc3N8zo7I3pb1kPsE1YFLME3yEbvhc5U1D+UsfnRT/DvPnWM8lKxqKVg2
uhpEJNDChxz81FBeWwMdQitZOvs55a5YbqJm5BfJisbebC9WyKK+j2qg5ih+yL2g7MB3S07tRPNN
Z0X2c5DquXtcN+yQs61u3mCaI7KJoNEgZeCh0pv+xmy9j1r3TpnwcQeaJ5DR2LO6+jOUHtcsF5eu
7OfRY05OrhV+5tIvSB9vWKJhj5LzxuZLAB5lLIMUNr/0w8FMvYlm/7jcu2Yq533B0xk173nsWO5a
Pc02mtZBP6RWVEs5QSL1XjS4lb3qPqy5GfQSt7Sk1W1H4q5Ch7dZn3nb49JOnQlUtvakeqExjsf+
RhVRz/6duXiDidhGAeli3+x8FrkYr9XoQrPn8l9BVOvtEoGnxCBx0dBO01vk840wIShFlpFdsywB
7t1h2Hh1li9zP4ybvrUAX7KrVPhrgwLwR2X422kSd2AKeReE27KAQVhOxFwelq/rE1IrSlcvyHuk
QkiG2rDhkxRMTCdSzkIVrL9reaxkgQOPtKkiULvrcad2dXNrWtxJKrngiFq69Gw6cUmohGd1aKho
h5Qa0xKHxbZWXBQenqbcafnwCvYwVeQfZmGd28zDPrZwstKkPOYuHUUA9AjsHF727KfTbipubA8+
Vbyc7QsNsGxlf9o1J5WwYH+OaUG7ce0fco3kRyqf1x6IvdZyuOPqJ/cMy8BqzfVgs3MBLZ1CwvtC
IvoayVG8yCkRXAI6XOBHDHcwZGiD9dSYdrJB3uawi7dLu4KQDoDnzbJtcnFUeNLnAxYNbTc3uM8g
93PNvVd8cmBY/ReJscZItAeIrxFSdp+pqQDSie5uG7ZCPxjA6gPSPZ7EoF675ZSVt+5N15OPk0Rs
057OuDwerine7iCfk4/B5KZvhXNQC+7VyShrG1wcGJDaY4TEH43ljKRk9mkZL9fjsPKRql7wbL/X
tRsvHY0GAwX7WB17+PzUjXxko2U9eU2d3rmT+MqLDzBm4w/GoPoEndIuEeLnaHpxMp/gXE7nxmgz
3M/CD2yinbbIGrL7lN4DqMSaJozjLrFkPjPwyntinLMth9gM+BF7jMLIg3DfGdxBJ5Hmu8EfXzI1
xYHfZohwJsmIX++SLc1DGNzQQ/XBCC/azIplutOzZ6GJ4ubHrUHolNf487GX8mrwHG9SFyHbZLcn
kQzNvp3uJR2vGd2Sl4avfmm0wLnbPToc59BHuAbnGp4GzAgDYjhWU7/dd5Zij40ogDA3VHDvy3k/
Nt0V7BGmlinLHw0L5U3F8o2RhnBKYar0IjnBE11ZBGRKl9eR0+LjjIBToSf5B9Lnf/6FUSDX8OzP
CltaEsXd3/76789Vwf/+1/I9/3rMX7/j3y/JJ2fd6rv7Lx91+KrufhVf8u8P+stP5rf/8ewWIuBf
/rJbuYIP6qudHr8kJ/9/hn4vj/zv/uP/+G/RCU3ggdAa/u90wsuvdsp/lb//Y9L7H9/0B5zQtSEQ
uq7O9iJ03YK/8S84oeuT2q4jNLcBB3mGCbXln2xC/98YHhng0KAjOmzgwMlkpVZsoftvC+vKcB3b
Fa7u6tb/F5vwP7EnMNgBN/PgYvi+6fydEFTqCkhSnIFEn9UQqJ52pRLyPBGwlU2cLquRkRRyIXu7
Csb6kW5VnrkkTjX0gCbnN85/ggI7NJKwfv/DW/l/AmP8DcHGm6O70BPoavMy4Zn9jaLQ5X7ccQdO
R02qs4kwBACwARGPSNCpY+Qmipb6llS8oqdZxmSpdijf/usnsXwKf6VL8O4sUD4hbEcY8OP/Spfo
bKn3jR2Px6lrkoPeT4jIawTuU82bQt1SY9woIusOTcbXR8pheGfjsN1ob3rGU8xDsj5846liz6WT
TUgQ/nfqzvw9796FVodbOjGUnDEhrv+vJ27/56duAPtZwD+YS/mA/w40UsAl+8ntqCNdGlvqrSd6
b2da1jEPo2Kbjgx0vCK5Yd/Tgwj0WaA34P7nn4nOq+y0/DqMLO7rez1npL/qKRHkDtpdft+RiEPK
5KF46Q39eTTj9pzAdNj24U/eJAvlWHfjlvwaOBcPCB0HqPvsaiOIyUinAC+UieFxgX4nMCM389FA
AYPPEgO5bqXTZqpShODEAOy9+pEphQmJx8j2ziyCME6H3eRq3dYnKheNCypgOJRldiEMYBfqBSt4
iHfN6Gk9UHQRaRz2QWSXRBrXT1GkXYk7qFHA8Zi84FBglnKHwcPDsG0es5YXjwaLPnRev5OoiiPB
bgK3LxB604brZhxktj+cHTgDNBSXd3J5dMto3kmvtV+4PEYlh1RD45Fh5t9KgcrHyKKb2rV2hqb7
1BOOt7PyH4RyJMeY9GJi4ARVkhl9+1GVnoYCDafy7PiwJJXS8/hReVR8zXKBhyZqv5w0lo3mU9j6
af0+oLPeFBkWwvoz1wW5YKmX4fyI/E1s3/PtIAAEA9+GdnOA8GA7zqjtHHRx8Ldekd6QKuVqRxLq
uasq69ZNwUzKub42WOU2GmX2xsOLSMIQwTeEnW3lOwYSK/buhQAo1cjpgDKFeLTBo0hkKJ91OBBk
jWrb1TwupZCfS/NxInntH3fpojnTqHVxS10bbgeK/OdGMJzy3OFNOuk76oq7GlGe5mfvLYW2hYJh
Gxb0+pYDchMjjXEpaRe3FCqGI31I7sk2uhl6B/AhBofRSt9GO3tf/6Uw+Jj6gRQrWzxNDZ+5r4qt
momilNls7jIcyH3ct8z3NJjEg3wRuhwCGtivWpQhfAnzfV/2x0yUFcoosgEa3ju35rZu5vjbraPb
Mc1fIEluHM1mzK5QaYIaY4jTJnsi2HazSWHkdvf0vvCFoN3YEmhA6yVGKGtwIXLO3gyGg91KUKfk
pU4iVzlSSjFw72lvr68gStxoU5UTlRvH48jnSk1bmxuTyLBs+dxnhjBIu4+iHW6tdMANW+RbzWgQ
ifHRVZmzZdh7MGqWpVaDSjNg6Q9pT2ixeyrp3gYh+NOScoRCur5KTlU70DuBb4cXbIG8w54gJDFr
dqpaLozejbCfCkwsUcH5rK3ywB5mmqgTTDfdLLdj3JOR4XsbOfL4aKemuTmYrl3vw8ZjPKJN9/2c
v6a2YZ/NwfowDSwQzTQxhimql7Z1tqwcX5GibVtTUaOqGF7LyZbbWrNxJ8yoC/Wq3qUwXDhWc/Um
oHBRkBYvXTHgMYDEQ/Y8GVZooMAP+nykHsqDdRmvdA4Gkh7yHkYMTleEPuBUmPkwidnwMbtxBJF9
2Wgan8OYFpr3kfYKcfBT2RBrcuHdtg21b2ts3S7f2756VUtrwUtRUa2fTa24Pio/f5+wiQSad6is
FBWbWS88C/x0yXLUivgFMUB+olCNi26Ij7Zgi8DiZe487h011XTPEPwE6X3vDt027dh+RcatvX4i
qmNhHoZ4Rw/6yx7jx3ZkjZjQ3BLsQ4Wdp8U2OXoG3vh8cTuV4Yzum5HrmPPT4yE7FAX5jSWfUWWm
32v97nYO13HHm1JXBWPCNhirl3mIfws69POQvaO4qtFC8ouoUrijx7Ot8Mg0XOyHXE9epdfgmmJ7
WS8T9gYT62L0OJtknpczt0bPPMjwf6VDTEcj+rFeIvPAapbr0bckmbFAd0ojLdp7BidnN3mMB56h
W5f0WNtsPxjZt6mzAdWSzUOl47gxzIxb3MjvbZt2IhmvOxkxHiAKAO2zg+KG2MDKh+nV05Ewx4rM
nwArwxBoxRR0hvkZWQxK5iQutsu1DyWHhUDkFa+B1+npI//YYWgYxJuE8s+uEJ7WC5OgYK60KPvG
X6yj3St3EzyafTXLD2iHNWrcNmh69bReRZbPsiKi+ZcVZ/dt6+1cbJOo+/k4QfpbJ5lxZBRzcTvR
A6QBgOhsSYBHkQAXquXaxpRQMLGs3s3cz7ewevdtD72fjw6qgA2CYrnPW9TIJJ9v9Kk8M9j0eA78
W10goY6azzJ2fcBKOR3bRIZn7ENewVI85/QWfN5TrVt+UE+KaJm8Ostvnipi41R2X1jle822uukZ
fi5dnF7nU7ELDUMDTZbFtyrxxbEb1svG4fcNQdozvdKIfSdlCGLgZzAE+X5Jmv4WIY/p6+ZF8t6S
ikwAj8rqXWPz187EiMDW58SwirDp0u+X+pauGQmLrN4AlbNA+fFXGsu9RP1Kq4IENruw9sBoXnpe
PaPg4n2tA7SR637U2Sb5TDC+maz3Jdq3Rffk0rKyxreOgAO6iBY3vMy+s1r9rIV7LWzGh1V3O+G4
Twn328xp9l2Oz4R9oUZrwne8KKyJbr2Uzrd9NYLKEKzJvnMoIkbmqmYhM+fiVOrTNqZqCZb3DInA
L6yLx/WFaPUua2iU5hq70KxTSDeEF1fbMfEVkdq8u/PAe5qYJmTupl865OynawliJHjLSU8tfdax
WnJZdB5Widrxd256j3/14MC4ZurhkUPRLMqxV6BdIzc09sg7C3JAUqMDBDFLITvaBGz6zVEgBlwF
C23LhbRoOSpahqGdXVrkgo32m0NJz93JrQLbKDtA5bypYWRybBjfopxWSb0sq0bMh0Te7BKnVL/7
EatdY/GN5h0qSbT+8cx6xnshlU5udIHivTLCdAtuCx8D9ZVl05xPx3M84rFcb1kTA02U2kT/ZIt6
LuKHCXf6HXn4Mh3BQtpxFCFbm2YhipcvX2SEwKnxiBeNEUC4lLpbfUb9bxr5uIuE9loN+bfrsbXa
PtdPlWjorfxvzht7u/aJmWALnkrzR9ce3WkuNrobPchYonDR2+kwL3X8KOS+6HKYtjCPrYkXWVbR
MVbTSZqsyppNUGKmV/tuwmdU8H5mMQtoP5EBlGbRfeXopMoXXDClLD6lUo+k3lCkJdzmlsv7mtpv
NOG83prvTPVTLuttmhpwOyt3K0Y1HdTwmikGQk3/HebcOrMgM84asYF4rEmx2d13FHoIO+Nvb/n9
RY/8CcW/ow9ALZziqtr8PU3La6195GPSbM3Qv6/SdR+tUDnE+tGlzSacjGxmpoVlxT6ktRBcUpLp
00o3d4VC75DA7xKjvo8AGG2kRbaOrCgRs2oZurH69AR5Si0oKmRKc/OLhJEdNyWTae70tZ6rxuK6
lkGJ+TOn87JdF+PU8J7XGmRdxFPJ5mqk+kNo4eRVmUHdk7XvZhSCR8y/lZJEaBbscAa3iFV6z3WR
XMdSvqc1pxrz0LsjpJwXCwdPNFNm+BG7c7FgLEKZfa61r+uA6wo19nALAX5PDQ5cqDqyHhC0mOTf
es11vxTcucx++hxvUJtRQjp6eE5U8p0Y2TuOSdZLp3iA8YT8UG4rcTam9oovZV+pif3P46SNm60G
bdKJzVKizsvyP2eweBsGXOxHVBtei+7Q+Mm0hKNF2x9jSaZbwUYqJucp97OHMuW97pP8nYkbIpN2
axGcI6SxZcbwrBJGv6XFGtlBep7s93V3nOEMcYBTd7gFzg0lOAeKhEw3+ypE/p5IqprKnX9ToGDf
42rOi/DZjHjJy2sfSajzkWszLOATLejeRZKbqkq/1947Zm7asBnkDV6QsWwBPugQOh8UAURV0n8d
l+I/SuxfZvmlEhYJIEk3ZW5es0OtZV/rtU/3jWiScMnBXh6Rg3ChVt72iiqmVPKJPLyLWy77SzZT
tCQ/lnrBFv5z7nHoZnJEHLWDiHZ5b7xhvoCuHDFY9R9V954hpdiuH/McP9D7Q5tHUvgeM8E1Mryj
JnLISKw9jSrfgb/ruLcxIFu1e5CJX+1r+amHmPcTg8U6/V6OSAE9FRa0p2FmtVuv42UfboQ46hNP
q2COhJf42g/e7WA8TPoIHjilRJpM9UWp+S4cR+0lgMPCzr87q8e51dNzbpdz7hAzFFwSCTjynRNt
fER/Lk5Dd8vQKrkQ43qj1XwQAmBe48zaUdOan1Ziv3S69yv2/TsodFeEhlQNxiJNcfLfJTPSQ8qV
u78nZW6gJnlOZgcHbDz0B4E8jtteX04pSWUSPTZgrQ1M2KPjTIqj6eI+h0/l+D64gqWoXHoAhuS4
XqFe2S4D0vXQybTLIUSUMo+CkBDd18wOf7jVdKuQb+BrobQwnfDFYYPcEMeA6jdjk5xDxmJFlRwa
WD1VY07kbBq3qvZVoIeM/hn9AXyJLHLs/O8er9cmY4qVZja5oR+QzLpD2HPXqCjcjz2YIFz8t2zW
4AapxCSwKpNQ9h1QfG52cgo3WF6g2RvTL6aWDCG4zl23PzV96qIQwwfgFd0TN2N1BilcoziqkeON
ObyEqgKkoGPqWfwabhWkBObwOvL+nFn49oZrmceVjgrMA1OlOXdOUuPC+9cfNYXnWS9H/LbEZJIj
FVUJRm9sS4ySt6JwEYEnJbSypn+xll+9PonQpFg5tsv3rl9UISDkCqXWzhzBbOZ9ct/AUt7rS4pN
TyF2du0OJC48J7zYE4SnFbey/qEbEPpwZB3//NI/HuKt3BrMauV5/SfUznyjbiacgBf5d4No9c/v
Wf/rzwf/+Q8rBmY11q1fW/+6/tefX4OA8s+ntH7xz8f8+cC/fe1vPxU+D50qOjV/vDyGzvzEnvRS
WEaLn2/9QevTky5jua5DnrD+w/pHyCA1TomLNAqtlTfrD886Hwr7+n3rH5n/u/KT8YTUYDobRDPG
lqNlEC4LgfCytRActlgBz1Y/hPKGOPbyvP49cp0HVXsNOUUFBKBQmochB3XYlVjv43fVud2e93I4
hySdbEFPjVuMZs5ZuQJjgeN1iJcXw+D6xfWPpsnjwIpSjUmcpZ3pgpH1HJKPKeW4yEdT77z+F8up
e05qcKi4SI62Ia8dYtU96DATUk5tnmMaMudw6h9MhCc42zlhyrb5zCh965ADxylivCdHxenLLYAV
FNDccmgHg54euG95gVB2sOHi6Qyd8lj5/TGMLYCQJWTVRNQl3l/xkmuO/1tNu3RiwNYiUY9ST4Ja
xj9h1sXOdgomZWly6SuO8iffRvDu6SCeGlBZU0jYtxlqNYSJjejiO1vCbIpLZmm8kWfuVYubPqGA
wIBCP/E5zfoH0jzdjSHLO83L5bZsfZzH5CImL5Ee4drtNKxKKmVB84pAQkADl6ntJ22Bfg63hA8R
/IYUXobZtbZg+wCHhcK8wN2pfGHyEGmmiPmFYhXdowp6sFR0nfF/oOdQx1mZT1jZyf/Ik4iNzgMQ
ZHlf5iQ+vdJl/tVo4NGG4rcv8YXC6vxsigM26REzNLo+za4PCNevdqruZG1QBRfjbRRPHFccFl7s
gkGthHdiTHAh4AJHfsWhlPl3MKjfuTH1j1JKa2cxAud0h0Q55ik7XBAes+0qNPLTaA9M4VPctqjm
7scCsAMXEPP6yD0WbYIcqDayYwF+vXOwAdieix2ncsvAbOPHsXBI1FWZuNHt1tuglE/gbCtAKBLX
/8CQrctMaoHphxn3bNC9RWgRFWjiSZg0PlDYIRL0fIvpri804+imYPqGBjnqMk1G6s/vi342DVGx
mAJufJ/454ox5KkHTyQxRul0b6Gm9e+GaEM6MPC5/SczoQ09UB+bQ2/Qtx1u687ycOh6+sYom2Nt
IegsHA6Zddj95hlwXjFChPxWfWMTCl/2kHMb8uA4WsUk604HocfnzCeYMorbjqeR7ookO0HG6Z5T
36zuspko3i4o8UFgmK1+0Y/DkSG8Xa939slv3MDquxBlUf3J0fDIoPpdsDWCxPSecYMgxg2zhd1I
DzFt+VUNkunUicEsA4nVPe+up3fNBYThoYXM0TTJ3tT7o+3MgTtUYm9L8B3KNt49O482bSTu9SHc
l1LruO6RYnTW8Ao/6Uob4cUJYSpYLBZO3Fwrx78UhvschrREWi+kXk3upTZMz1BIPzi40lJx0MJr
1RtS5niLhOlay5FeFglnOfpJCB49zGq/+ciH9GgMi1F3shSyT+cOYxEOr4EQ2g58VRCBu+st/CzN
Rzynl54gPS13uBjKO+dOxKnaQ0m17ozF8hDVB0+Gt4i8WWcSsgdG7UEW+DBVTUNWRly2hCU7xl05
gmDoHNpVkTOQCKoT/Uhdfmwb942I8/zexGy7dOdKZ5boDpqvwkeDvRw6ZhMfcEkXoQCSHZKuuUnn
sQ3m0Lm2Vt0eG2XtJzN+7uri4qcjXjforrT6jPuh7y9TOiiCS8aDlWTtlsY3N2oebuzUO0EJ3M0h
dms14NpRqEwkk+6Z3sIptuUhzHT9tszT+GIOBHCiukR6n10HrJKsnYbaVSTo3TxYPXhFhG247Zye
dMPwqncEWqkoz3fd5Lzawn4ZFxUPp5dKkokCJqIzh9dp8q9UcoHfgydObBu5CYHiifwVzsAW0mfc
JOQiec8JJqR+pvdXhW8uwz3AXuZb19Pvbexj51hnv8dET0KjRazXxqYgyaooC8CYPtWkpRPiiEj7
2CXVHp8uEw7OiAWzvjhBelH3z8Jzgtl0r0B65DZjE/Ps8YFI6E9L9LskrO4mMgY8NW1w5OQNEtnG
yIPMQPbn5YehoVYR6jONR3oTTQUtoPBvVWN/AMtnGkaHkdY6kxItgNPLlAyBqHmpq/q5c4x3dPv3
ainfZXcic+HDZ0JI0PezhmFxf9t7Wnzb4RjTZBgMmAfavrjtaphm8icGjN3oatekbu89YV3IO3sm
gZsjXVVd4NKI3vyITcpgs2mPpW68DpH54JJNGCHfsK1ooq1lN4gBKctlnNyNsrnJUhKAa3UUPZan
hWbeVsdkNn9gFrwaeXQL+ePedOgfEEy7cGHNMzJARAnFg6vnt21ErYagg6yLKM2azWyU6JVi2lRi
URXm7qPFmYuhv7qiNN0k8bhL2/ZV062bgn4EEuzX5aNZfhTRLceGlQ2IAYv3JfV+IM/bcmJHQtD2
P0PP+cQl8iwD4SNxHEcSVfg4FLqtiXtomOedZ7zYYfxhS+fokwwS5jYTr5iMmtw9RaCHaq04+wZE
5QzruSOGCz14NDsGNiqDH9SdtPF9nPoKZTGqFaJKszgKxBj9op/yOD1OUc6ZUYfwQMdThGKxjESH
ePYftYIJBctSd8jzhqPqzayVczDwxk85K1viPkiv+FXOEbCdq0dTh3SHk5027xpx5DSTtF+SlaxL
K7LRvALMjGEgnJnyi6XZh/bSjSB0NAxUbarXeMqyx9GevuiJvVGqBE1df7bJjYdbfQtomQM6lP6p
MrKdKG7GojiC7aIvKm/+N3nnsRtJtqTpd+m9X7gWi96EDgbJJJMqGRtHqnCttT/9fHayGphbBdzG
rAeoRDGZZISHi3PM7Ffr2oQH18CnJ8j8Z6xart7kxHTY02lobWtfolDa5ob3ZOM6sx1oJRmKFveh
h+kMmTgXl/EabI87FP3wuomj9b19mT9SV0c7nFDXnZOE12ZuftcYqbu9UG4MrKN1Y98UmnOZF/2U
1hiBVWUvKFO96/35R5c1P9yOXb+0uQl1ePnsqXucBwtjxsIQPC1exLH9fu6mWzzWxbGEooylbUjc
aU0b5USfk8a9Nq0ErOAFApkfEblGmCmm+hCqhx4psBdD6nFJv/XSN2uhP2oK84gXF+1FDP1bm2mp
ijZ/tyfLu7gGk+NU+8qE+xn3JGub5mz07syM1sRc0V6mOyM1vi4USTJ5gQNj46oR0g7G3rbCE+2U
ajgYzpl9ZPX7aRjhO4kcyRHjnc+hRE7PfGnetPNwrQBQ45lLmjxV1fqJsyoOLSV7ek3otz0VR0dj
x7Zx2K6qj9HkHpnS4mMIGJxmluscsIvDw5RxG5vrg7kQARhOw+cSx4dBxMBe1cDWgfhAFqD2hk6L
c5I3b9q4PLgJYn+933mmN0Ora9tNPw1E+jjHCR+CYjHJ8GBu4umoW6YKR0FSmBC5jTfSmvLNzgHr
2uC48YrA8Gkq/DebmZyVSdbVpqDWcz2mUktBL5wVyXM6N8cptE+2WX+Owxej3zq+8aNZQV75s8CL
oF7fDpPIpqeD64wvOug7SUQYKqIEBuNlKtZg0VA4SELIZNGnbC+/hikj2Ql//o3EM/RUQJM5Y/QU
3MkvMNhi/eYtcHTdyqslFZ14bRzH+Hs7QjT+61dxG2E1giwiPxKAXc2FervKCU7yEjjqbbIw3C7e
sF94OSp5+StSgJ2VvK3rk7xuhDeFyf/lh0PeY4h9zGmNjJWQo5qt8n2F9Z9kr361a1Fl1MzO8JU+
GGxINbExNV9bWgqflK/l3/hTB+0GCcPRqoeN+j5FqtEM+zZlYKH/mE5tpW0sK1b/x07rRFcBHYeE
em5GzKYDfl9+pDa8g3wtjyNGE7sUV9B27E4WQbMdzn9fWIe2BhO7sddv8uZlv2RAlIx5k+m5xqLI
smAj8hsID7FW2o5FwAin5ME51hDL5Cfk/eq4votRqcqxOl2T79civFpJcJI3r9thX8sHALi2svkM
ljwju5CXk+OSt9Xk45Row+Wz8xqNc4zotuS3Y1//0oJkGwUTE/65ncKtnB75eHIK/+ejBhyVOVPN
MTdrVpoJiwoOYK2a7T3r9wGDnk3B9zoQsMVDIsvX8jMVeL/u/tBpW3AoutP50S778+NJpB91Yr9C
Xi4LQmiwPS4IFO1k68TeQb6F5f4WtwwUF3zOPtmtAx2KjhjWyH/KS+n4axaEBbsM3Ze2/TFV5ZO8
pPxMUJF08UV+Qo6prH7Hj/9zUBHflAMm/u4sb8VbPExYgpc0z2lnqLeTl3On4cTLWDgh06J8hdyH
RTrVS7p3y+q+aL/pFSAWYeJPGCXDOYjWux41LAaD6QZnUlTYJkhHZCU3j2Lb4qlKJ80g5c6tj3GE
SUiSL08KwMdF6MZ2+6rN3K6FQ+pxXLxGqYmfF5bIA4i5OaGNdFOde0miI0puRT/uH9IwnI/QEW41
EUvzDJq9It9AvBZipuo02Ikb0ENSnNa+pwz02GzMZ7qFH0IRB3D3vigahN1wo46klcn4dhBQxG5e
7Qq5pFl4HZEYS0Uj3xEPt55is4jPVoQEdCxfw9WHrdMb9E0T5k9dftdV47P8KYLG3NdCExMqWAdp
SLGax4PhdSBYbCJ4h8Q3yXY/JN5PDR+YbessHz20cpAaRtR6wuQbN4q9Y0E3sFrvzVrTT6skQcJt
2q0kI034ao/1dXH6lyyiHlodhuxE2YLdLewZ9kgbp5+9uXTOi2xYGLvKisKUUoRIWz/SX9W427eZ
pmtVggPfri2KewKEwaoEgWFgh7s35tZmYp0WzU5OQVthF40Q0rUYCi/F8tQTrUGCd/UQ5RS2rkBm
eg+DoiuznzYimX0V0T2aE8dPKBa+r5i7EQ6D5Z2u9VRMgPvnqTVOegGAZCY64dThHmOMj7I2Skz+
Mli5NcRfyz6sBkBL7w/V1h70lxq9zQ4w7RqSFYMRSOlvBKTAZyk5QQrGLkrASWrnU+kxOyhjBt0m
vD4sLq3jGkL2xt13mwYMVZZpOVpuVR7MebzodW6f61a/tCIyXCbCkSYBMx0T1b2M8PNzUXGYinlV
QRXb6HBXc57rBDMQtHrMsg2BoScD3ltevUQhRaq60X0P1ctQuvvWCJy9PYfDoaCTWbwxOZYdoF9Z
1B0VFrjzILd8rXkEiUxOenBw8lgc67xoXNUBOfuEshU8BPc/ZyFjgmoJWMX5QvhUUGnvazj/xGXY
2CdBelBv3RC6BElZS1CDi423jaoNJzD4X2TtsafSk1nV4y9aQekrRcvKwwrNTehgZfmQrsm0Q+t8
KTCOZPblvuez327ricHpkDuHMaBuWRO0sdVyTBZ+00udraNTUcEIe7WEmTGxRmNR18+aoZgMx9Jp
XouSUXM8eSTqLWh+bRNZIf5aA9c2+cCn2d80TDfcmeTW0ojL4zT/pOIUm7bFPMJpuPQdMXGz+U03
ACfiKUenC7qyzIiWh6l8suLqJ3h3vIF5E+zRxtwNYfM0dPE9ss2bnz8EAaUR0Tv2dtGYOsuzEA7c
21oxv8F1Gba1yxpgZO6GrHbKMr2/D4yzETEnnGPYW8iMMHMDZ/4DpwqgqFhSRcXxUORtuzW5upP1
YFDvezkUkX6iPELDkEIhOxeMbeIgxvBT0GPbnYC60CGleXI3YNkqcJECDdocXI7y44ouAfBXmAvy
N92unpzV+VrAIATsAbjhAR5q87EfrHe8ph7I6MWaqbpmY3U/us2e7eCgpy6YzzSQBOaBCFRDif7t
kIVPsz4wwPXxalnhxZUWVZm8yQQSXYbGR15X1y4nuAGnUFpRWDyCu0+AZchZmQ7xABcut1mOXXNY
6L8FP1PEnHVkHeZNL2h39A2zYpRKITgtPZodZzs/IUiLZ1Vh9jOJVVBa/UuTZlfTwCi85l7ARwqv
NvzxOkBteN7eIZ9wWsXRJ+4HHUNvNvx+DYb7rqcD1eePOOo+UQXTYY4weZLYaVFYwpGBhPJqrMyI
iB3ftjNGX4OYOaeEeyHegViJmecvCGJoVFOjxBCHOMIIFQcVOIK+djpNQ46VCqrDezxzD7Vj3mNS
+nUF+mZ0yA3ijjTraDpA4rGBZR1t98iTur1PjEjdBc0dIBuy0GFGAg/To0qxzA5cXHgr55q65s96
6H7oBC3vrZUaoNRR2o9cgsCmv4i2huf9gRlJKxTXrxZS3Thh8E39G2UtQRKYJGzUHTO0dA/24B88
MKkCcK6NuncCQo6pw5lrPTBtr7+Vqf/6hzw1dd/L+qZNz0l1Lu3hkuXCixXIL0/I6DINrO+5zRF6
Qn7GaqxPkNzH9QihBvf+bRiVV0HsXAHZZ8Cb/bIkNwEFXb9+78zpJUP/0ku/MZJDsGUQnBC17j5z
33wtW22jazaFq2BnAyyRugq+tcRWTDMLUJWCfTZBzCKMmnw35unxP/OCrb8lJkMENlyDHFCo1Z5v
wTv/d0Jza/KgwYHtT0rtg+GFgKIgv76fljt20BfEjVzgjjGijaosRUyouAvpwEkq8Y1T1EBd5Kwz
G7twlZqEu6FqqydNmIxeRFmEYfRZ/c0JZ7nd8yvnpLmLI/doxr37sFh0OHp9l+YD/dsIHBkIgNfg
u0gD+nWNOG//+YM7/6ST//nYlkcqoucFf8ughcZVFTgG9yfatBN2iY/zajwEHuRRja0ZU4iHrL5V
mCTsTMNxNo1voJE3hHNRpTwQdHKwAihXKvh3i9B8YpgAeIanN4qQ76h+KcDW4IffiObUPwwOZ0/t
ogzYEKJpF0wXrbMZFy9jG/IgQEEOteQmZVMs92kmxKbZ4nr84doLwaEsGQWFzfJElfU5tazYssIV
rklLFI9nX2+SE87e9e8mIf6Z+Ov/5aRZ/0ho5W7hg5qWiy4fcPdvJ833/MwbNQtTksSCAIdGcAWj
9KQkUlju3L70JrCYIlMqegSoy7myGcfJ1kLDcu9VAY6njvaGCc5jhLWPIscoWtO6snh47lLRxuWX
DCvY3ehyC8V6/MyY9PMPm8223kYTHHelRRJyQzRhiJ+1z/04s6nGZJAeopihtDyB//me8f55z1gO
iwYqDB8m4z8kCBG5ZWaQRB2eD515wBVRC3FU82K2iQI1OcQMtIZCptfNlJmgj825kPQ0EbomhZDA
hU0eLuEXp8YXrfH2LH6n1WWpK8ZzV0OxVAXD3CzPM0wDHDtpJOziuvicmTIIXgnI4w0Nxi1wIFh/
tEtYTGBEAcIkKVydFGUwOsFbXusRbsXdfvJIBop8mFTpDMMjn0+4F5/SdVE8pHQiLsvp6rPrN3AL
ZW+zYyM4Ool9roSI5UdjvTVyYCCL8VFCC34MWtif2VUP4R5Fy1sGNWH1Ohc9ALsrcBXO5E7WwCfn
iptpsIPHzQDMPjcwsf6XcE1T9/65gHmWiWjFQphhud7f00idQbPqfMFohpw4VkiK1WPvp/POtOHs
lNOju7oWRr0eW2kz3Llug0fMGN/Yk+sBYrPZR2+LcOpq4VnhXHCJg+LBdyJ3q1X8kpaUH2jlGS6A
X/1ZlDrjbLvDphubdK8Z5nd9Wn+RB3mFe3bAC/jVDPKbn7FwFNoLcxY21BYDK2GVZS3meDg/PqT2
cF2Lut4vpEcjF/pshMdph8yGtDFOMG7I9yhB38TZSdTD05fAm/f92l+0BsPMbCSUsi2dS2lMzsWB
7pplVnFqgUliXvp+LOa7MBhbvlMa53BC9lY0XzpmdfjN5JiuUCCIhY8Omxzu7K6eGDfmyJ9Z2hBv
VFfh4HuNy7CTBU+YYYrOZvUw0B3rlxBiW4xiFKfHbfNbHkQH0qjg/9pUgYpJpf7dpJCzWu1ZH6Nb
icRXSy1yALpfqqCMivrJ1UAw23LAKEWeDCFutZ7zuobtvfTFUZ1889L2HFThGyvlVVpTumjcjGU2
FOf9tylwvoW4CmbOAKV3RPy9Bu2RMeR9Q6QxYxtqhLUa0dhWn0IMouLHUA3LTTiMN3ucn/GkvZh6
jJtqCoc+sajC1+DXUkbvuEUQyQZTtY+/V9HwQzPltbA82gY2SnYkEU5RzLSbSGsz7pQ1BrHTSarQ
MjrRpCnvW9d7zTQYvMLqkoqzw3RGyCDYvzKi9/P47EfOJtT/8NsG6TvKkYdOLwb6yLY5JXBIfYYI
XsyoQwh0dgzslJF2apccrkl2I6p2E+69Xb8OBnz+psNTRVphKtk9EWk6dhvWsx9W35Tc3lt5c71v
3pPG/KYe8LitUbqX83OcjjAA6ggBTGM+1emMC2FLj98xeIhA9BK//fCj6cmxNBYb+p6NQ/yQQ0/u
Ey93DgrKPyOgLTI8/evcVF/rpHpaRDdBqDjKeOzIOzZ/PSR6KrHDV0I8s11IHGRrIXNXbXevMTgZ
DUYBK+W9IfTHSuMX0/kcJ6SORd+Z9Guaum3j+GIYLbsHmFFu+ZfaheGf9lZyaTnJ9oqjSVSW37AB
2Tc+QrZsArgGGX8bssq4DNDTHK3aTlOWPKXmdMZOZTpVJm6BvldgSraO4QFBGiOLAavFcmQ/Id/3
aK/xk0NvedYyN9/VIWpw35/up2X94WSL+ZKtzJKz8V6L0YKtiFiIqvfjhuWoJYvP65k4JfA99Zgc
HK8W9TjizqRP7EMZd+Z2Mq0Rc8OA0ASEFcOQH90eA6HZxX6ywnaLKWlPp2oD3PU1xB5ImkSxd85e
EYPE4HIhUoArsZ/F1Q5W2Z2V1aRMaETQrgkxp7Nu4SK1PphMzcnV1SCylJhmiFn1GqwPcWlneyQw
T9pg4MRk449ZrNlxxagZQte3mlxONu8mOkxOd5tNvutozBgq07DulMW+5xGGqL4CNjQyUsw1U39e
Ddc8QF871bpl7mLXenWDar0L+vepSVzmS1BRpqVxiFGSL3vAoAGPuSrOZviKeLiaXnuB8jCfmnDV
LomXenftelN/6eQ76isUdYCgKJM5e0u6Zx8nTdDyH1bI6yfb9oJLSLb70S+tj6QJsvs5wqbawocn
MAoHaGrBBqOrHgb6n1M1rY+R56WnPM0NlCNIchOS0i+5VmrbCqdJso4wfolHE8fazjmqo1RHYXkd
H8PqblUIhyWsyhbyQwKk4i94XtCGbqvJIjfUH49mtMSkNeAo1zfZPWaAwdZJeDu9wgRR1/tTLVbK
BuDh3jLg8XYwBC9+8d4M0OtMJzpnXuteailCyKGBTzd38xGx2bONp/hpcnCCMhipZNSdAC3ze5Dq
hzVZ8C4xf1lTmu3TwWwvdtO3lzk2fjaQ0w/FXA2XuMaCCoZMRBTsss/m0Th7dgmYw5TwMpm2RxAY
sCFr8UsY+e8YsSWI7HToLCGiI7yph5Ie0rLSy7Q8O/3yWHY8LnFgPJmks/hMTOAP4iN/wumiXI07
P7lbOYBhjUgdwtzyCMlpPHaYmkbD0h/1wqVLbrCmvHM0r2OSYW3GFRBlmy7GE9kW/R0E+/ScViHc
Y5QLzAgN/NRpCzNEJnc+KzUbT0r2qbxGBJX3NCHL2Joe/gB5EpPyIDipaFRoxgiroTQrO+NOMYCz
DiVKVfUws7Ry2xI+h7w1xnkTciRO7EyAs/EWufB1oIrdq1WrlLIPevWvPHbf7AKfMKkuinGpduBk
R6Wgj/ru2xjBdvSB+2By51d/YZlaZzyeRM/g4BgOrYQokXCvqNH5jNNZjKBqcarD1GY/MI+9KHo2
ns/u1qOQBq4jZcREtDa52iP8qIM6SkWYlhHRGhZPc7yD1HhnxMajgZMED2m3XbF3xP31VdVJ7cL2
MUXFMU6hW+Vh0G61ge6MMY3BwBun4/VZtk/FIUf8Aqu/Ze3nU4jb1dc1ZPpbdNmViAS2MmjnlOnt
69oUV+HDCvvctWCgI2wCSpwlvvmaIIIkLB7PG6bmU0QECMRY0k95pZo0FrhX9x0x50w6kOJk4HB1
gyFOfpcyV9wMA+/TQ33OGkhn2tDQWvEdJZJZo1rfXBW3nwiTPvGSg5dDRS2y6WgM0+vaJ3h1E+SE
t1/80OZTddA7cj2ouxVBeG6REbTivjHCs997ormHSHmzyIraIJ5DT2bR3zbzSpAnUbFGj/I1rUSD
GpinWWseWz14jZwVrNJ8ortFG+JOrw7M3SJPbmuT86wCQQ3aazYzcXBdtAPtch19GCq93uzNpXlq
PPtE7jJCE+ekGmhP2MZD532BLfFlKjrrMHawuHqvPedqmiZ6wEDDUKh9UjYsRbQgiXCZrlZ3Hf6p
a2695DLQrEVdg+d9sNGb4DLFA0WLde+Y8Kbo9McO5Qv/TyZmlYtXhhuA0G2qE9/chEzRzPnOCq0M
QAYVVRT+HuOJuljuiDW2mEVSRm5SE1MfAVXVsGUO6U+8Mf/wgp4MzfYb0rRzBL6CrjibsKsjuyPl
oLtzMUBXsWeqpzKiLnIRDFjDuiLRLa6dph26XPtQbxA55HUKW9kqZ2KUne5VRDs26wOrbfMhtaea
H4Q2lUjjRDupz7umfcmArhHJUPtiGrRPyZ3dxVp1j+lmjSeT9zVfrMdG6x8Sjwcdg6NMWajpUQKp
FvwW7w4KTJ28oSR9dEyX+TiHJg4wk4PDejR/6GSm702P09ETVLuJnMSEh8APEotTbnG1wIpT+PwY
SmMYQzRw77q//TGo9qObBPe9SFETkSKFusWh2eB0qkXUeInAix/8MfqlRQ8VmnOm1W+6Fd5qbSXA
Ff5khXxnN3sVNfm0Pk0lx0qUG/lHsddv7bH6QhjkjtUHqcuM16EW/TBKzqFUqWzYe3fxsH1urqdq
CT71orgZJmIBeW57I352/QLbjvp3RoatIQOQgskvul79nC3tr5HJqSXHOFP/YrWEv1mw9hwiNkRp
SfdRYO96t7b1uSA4bNu7tk6jcZo0Hp0gtJ2dpk27eLQQNw6NfXRi2LrWnN7URMSH6RBpYYepWBHv
bEB39W0tXrCSMl78zP/uz8EjM6i91EvxOOz10ccOSUZVSjpURdfSsVFIDhkeQSv5FrRef9ayiAs9
Vek1mLPvfhT/LmO3YRpdo6Qeyl3ohZioGoclppOHJM5y2KGbwNpstiaKautYVwMNjmjuOg1K49h4
BxGtSD8uLYmz0F5Tk/EmGeZR8GeWChc/pa9Pre94miIYFIWH6o/qmF0boy/EM5IrMgavSjilFBiG
3FQksr6RI4t1GVW1DODU3NqUqlkSjPJ+Qn2DoQK80gjJL4VfIXwqeyqzrcWDmjGIPA0zZusz4Q4K
AFD6HB2d4yaE/WV4I1Ra6Tps098m3WHCkdfFEUkq+9HQbLTPz27wOKz9sahMQgHhnpyTzoCM5fqg
OElOAgopmWXyNtguF8O5pHZ0NmzT2VodGdOp69KPQfxHpKs9jqv7ta/LcOuIqkzrcRfsrJ+LrLIZ
PejUt9h7txDP6dfQk7k1D1F5IhuzjqG06onr7fEvNnuuolLE6pil7Ioy2COnnXOj2xoljT4ZTO5W
HYKdsuJOYfNJ7hj6dCyYNFLhurlkd2VFSguaxQZXS04Ua1xHcZBhX4zT65OxYFVoo7oY1qA8W7Xu
YXWOkAixxp0SiE7RyXYGWqN+h9RTK78ogFM1ueaIbs/y7gctA2dn+t4W1adFVmlUrY/dxIOqVLeh
B17pNPNwsH7gHfsaaN28620EasmMt2mq4wyfub8qZBCHvvDu61LMAT0G+fWiW+cq/GHjJLkxMEfK
o/CkbDqWQVseTPs9jxwSTye8fNXEB+coNH+dX94zm77DrzWCiZ7d2mW6VZkG/9PLeOiqdJvnT2kC
S8inaqpEYqg0y0p5Eq/NmRXtNbCbTwW5LQt7nd8vn/gA3af6+jwWKx6SPhVHF2TCUih3TZB+qrGV
GjlH8fDDC9cvM7ztqfJe+2YmeKbEedx9JXvmoa2coy/968CoAtYYmi3xdQgjMskLUXkJ3Ow2iGU5
eNVPajp+DZNGckFcZYx8kgrCOR5PHfud2vnSun3qBtBj0MyDKBDV05VZy8FuuotfmlCXsjc74qNU
aXMOBjh0YY9BEtVc07M8q0euEERGgRoCFA3jDw/nfSbgenPMl/fcpncXfy8rfUoc/Vc58FxqWnwY
XVbOoMDtQCbHvgfXVSdMSx2Yn0U/NLxXFYT5B5I22mkDJcoVTRTBS8RJOS8K6VXXEKoFWH3K0LkF
zG+x9R08MfL3XgGa2FmkRqp0VqYBx0Twbe08z0WKnX9803Tt92iP3/pwemYcBuCQRRiUngj6pkBg
gKHuBtLq6r16LtQMQQNgAfLhBZlPHnFR+yo1M6TNbKeQCwVg9c730O9flJYoQNq80SA1OmvaEa4U
LQwS1/d41qA0hPGhpB5m9six2gwNxSwLO07hUWSMoJocRwvMjFEP8HwwSMTGQIaq83ofyQ1ZEydL
2QjyaeGnQA96Ju3wKfBF28vCa+QsvjiCI6HSYDzA9qYQmk+W7Hg+lE+k3PmT1GNWNe8KrGtEL4g3
hMy+pNIyKD3VWU5j+2Oi7vRnBj5K4mW8eauLUVymg0uS8w2zEONGWt9wuCx2dBOsL4nhp6zNYz2m
R/VajqC6aw2SmrbNK43/rdQYNOHufOdz5bdKWCy+ubLqM7Y75l1yVDMgYlmf1Lx5jgwIp2ASgrrA
PyOaj2oPBLc+pGgPm6lfDwJhQjUD8/K5LEX7hLz5W0dzSyDjG9IHgAtmGTDqzYcsj7+pZ6gxjOng
zS2CFa/aRxUZij0KE/GoEUmcO1fc/n70pIS0vgjwRc3rab9yhhSomIIj2hLKDHky/TG/MjjSV/pg
tVIMANrGMu8JCbjO+NNzMt4VxLEWmBLU7ssSvw2/HaJeNyR7QvjyHtHlXEtaagJRuPIdIG9T5jfL
K69JMT0lwYLcMjIU/m17eKLBPVb6Sc2nujVrds6iK+8XMRMoMJE91AS/oQeobPoGuVmxG4d4ItMp
KVvAyIjI7XpM5VlPpJ5LxAqBzKOnXhSIijbiEE2a2ykj4wZQG/oUak2NaNBq66IK2pcJUTVMOnnI
ebCAfe6c2X42I/AyXVumg43YeartkxVVN0UYgGIPZlr2u8mK+t21bTUDRnnxRPAZBUrkXtHCnOSU
sdJ904PlIO1MItpauyueYo+dX8BvWfXSmnzXlC41w95sQ2brL5lBTgM1pFJws3+8R3jp4OTAfe1n
SIN1tD5Sp9eMfgd0omvonCdXfNDlI8TjzNi7XDdNFbvwwl8UgqE8nWcfb2TxHMmQWbNHwv7toxO5
jdes1odt5pjXYKFdynmukop5OtnlX0nrrjeNyelWhkG0IbWJXjXqNBcyMJoWG3t8WgiJLmu+Lrnb
0PHS/ElycVCjjx2czaghJOa2UMUKSqinsiRj149vckbl3WKrpSMTRUdnAonITLrAGh70rN44TnZf
MkFeHXwT1ZhfpzEV3+6CvMnkQSqnNaNEo7Y95GmCqrjk3gFWedcNxjAhGtHCmEjpWT+aAQEuvs1o
bFgpMX828O9YL2rN6ESXnqYQmjL0k9grWpewnQ+MxfccLo0eYPofWTyVzTx4tM4+s1wDh6XWZUxa
EQK9pdrIkFTQ7eLrJs4XjImAd0ThULT9bx3AQ8PGZGuOLCTFDeoow93QOw9GwDyFDswWwa3Tjzu4
ZCkakIyginr8ibnvUW53tSZmacLbDelB4SGujuo/94CUKMFUmanHPlR+56dfIYEYivvUjuOt75fh
HZjmdmo0F79zDYdDtkM/cQ70UY/KqsAQUXy8MOWtHMRSBTWken5iy0PAwZgXj9LC2rdrdC+1l+2B
h9bR+jhPWYg/YQuLz3tbmo6kSf9NDRPUHEPriBcYRvNFmWO0+QLbNutge6IHGjOWUT+I6aEt7y7O
q2cr5s5Z2Wxck2Sf7nW12bqzDGVW4Q/INW6LjQFSpiE9bRznRSIfyPNZT7P4b5YlG7sejMahyk6D
2LwUXvVAtiUeJO7y3Z9+K5V62GTQSwLO+cCsxqdJderkPkap6/sjW8GKriuYzAYTzORG4Bru7isp
nyMLfBUyhoxZh6ywYbvGT9Qp7mJjAEcjZh30XfeYPo6y1U31e8+SLJOVgpAf7sZTQ2fkYeEu5OGb
aqD7tXuxrOF9nGZ7a3J9sixPSJ/gUQ6BSzRQ2wkb63maY9pzyLcTDYbnZr+zujovpDDdI53Z2J5Q
fWVQD7vsc0mK72bMEgE6NxI8obPWQdkyPcgZGiKdpNnbNUSuKXcvSagvUOrs50IYH/k0PjatuYLX
JI+2DwerXeHBFUKeqiOKd4enkuHsfmRriRaXMI6V6VvDlHSnB+FOUS5616fzdKJ7lyJl2wSsx+H6
26OwhZuD6qUklgyHLqpRfS2+FQ1qDKfFBaj1eL05dXbKWZ0icq/IQ7ELl26JaE+7kEWJ/L1vs2Mp
FkNnjN/TvtsOCYfstVcykTHshJK7lZ1cMDHlvJO4ACCNg127Zms3jXQFNUDhUjdUJR/KXCXJmget
Gl9k32zgoDO4Hy44VCEjlxY+BR3yDB7zLsp/VsOHWkLVelamV7JPsW2o4VLaH3lArnvCfMAdsZCf
2/bBA3s90OZficncG0X9HDe/R3/4Xjfg6n7KNctNSrYEVt129hBgWtl9J0luAuMpqxCK8Rrn4y3z
16t0d2UUnPxkwizYerFIOd/o0bFZ780xFnuAjnkN/OWDXQcXTQuPhZH9UKYchcYKV8hoGg3BphXS
RxT6r0FPBRZaVGA+y7lMvzxMARSnY1rju8lPvsE4ZLg3b9SYswbq2aInPAajl5yUMZRiek3NhnTO
hnkeT4eAf5kLidaPst9QnqiMQvLe7Cb7rYyFHJcdJahI9oqtjyG1f6dd/iYGRrJt6hXOzATc/fKr
7gES5S8F18H2Oy5d/bH61EG47tR4u4hvA1NO4QyNPWzLDmQ3loev7atXJJpnBQAbHogdAxoolsET
XoBfQuh+e0QZLLURnPc+fJH2aZ4p77FxhJ8qcrPREwcrqsNCKH6DXTy45Fhv11L7rYbDJjlK2NqM
jKeGLQgJRFaH6250MOHLluRqmgMYRKQh6uBziIqGwwj5TYK74QlJCeGM7rbocPcGiP86xLBn5exz
c0PiAoAs+vqeMeG9cJVQL5xU7ad6t0p7TAoyYH0wzdzFlx/dJ/qvFuIjxGwLgyYouslxtrNjn7of
JKEgO4nCH7FQaon/2QedCURKHWK1xJvR094lY/3RG36zA97ZBm7/CNcMIrxYiUmXNoslEno/YgqS
T5n5jkWOdYDG8FPG61X32tlwrlV704vTmIJRh4EwZ7sk2Nf5lTszikKxk5DORqajxA3eyg4/Bmv2
kCXSsuX8syfyWaGC2FBD0tH/QnjJQ1ytUAUs+jPbae5w6xRveO+7PBBpATXNRFcjVbQiwGUdlZa3
Jp/Nl7SloSjkg8ZSAfTDF+3ktgUWvjPWwb7RPSv/rmxlu078A7x5nw7QxLsPuHXvQg3vKivmWQ4J
GiHU8o8JZI1hr2G6rzIdXyvvV6m138XRSnpGgI83NC2nJidbiyOqEud+ZejBEJmaUfKb2+AF29Jv
qAjRYbKSs9yxrjwVq/6qvA9zOfxAu5910hObDA1xJ250OIkUx9CCpttdGGJ+V1MWY2bliAlx6vT2
rWLOj/A0gQaYWDs5hcua1Rzy+NWXZ7KqQgsABRIMrZaVl+846wosoCiU0niqJ3cVdz3pwdTsiRnF
nUX1ktvFT2KE4Inymfx6fShq/86rgetW92cxNchkoOjqxW0RzyPP/mUmM1mn6dVy3OwQA2+y3AMG
kDAnV0NjyARmg/H4PHBN7eYrEj42dGA8+WeTEm1GpbFppLKS06wqYhmnq/56lkwU5VYkP73gDgdb
nJJZdYA99gooj7PLIguF7OBojrIe571hTiFJ4OlNKKfoNplsE3xCXnpxpGu4okv+dDoWXq11Kbjx
qeFMrFJq+zK+x+vyi0twgGJ5rgOM67bxv6qdZITlg92RTikPvp/WVCLcop8uhoXFWtzZxKLKhxgH
coqGT1lr1N7vhOujBfFoD0/UXg5ixTZAx9mYUXIjKogKVU8uRo23YVLW3/rqZbGcV+UgJUWva63X
vAwuKPDEftBKNmsUffSPehd/1pr1q362D/jqO7u25oJKVaE2G41MO7JIDlAisZinVBVAwXzsMEvY
2ON4TsvpjEzqCxT99w6b5Q3q+tdy+hoXIMlIIl4b07QAEvGlp7BR9S3u9tq2CDdJ57xVbTP9mcYZ
EqvoOCgbzcj6w4L8yzP4L3PZv1kY/+2v/386Ghu4if9fHLgdnsl/eSGLKfN//9cD6sHv5fd/MzT+
8zt/GRobuv0vHTogNxMXwNJtLIWn313/3/+lGYb7L93Btli38LQ1DZ13+svR2A7+pes6hr6gIo4D
jw4v378cjW37X5ZrO4FnmbrjMP41/l8cjbFJ/punse64umtY/Gc5+Cfbvv3vBNd6rTIzDJf4C2F2
z6HRWsKZLE9ls6JNALFYy4opfY6CFto5wUTJ1e/8/s6aMcz7P+ydx3LkSpqlX2Ws14MaaNE23YvQ
gprJSLGBMclMaO0A3PH08wGsuszLyr5l3evZhIVGBITD8f/nfKeiTO808bnXSxwsE1WxvmS4SsnP
EM5X0xcPdt2mVGnoiiqkZ7tF8CoCxufGu3ROdV+Mzm0QUxAhbtzXP2VKfJ8mso28dNoaCQdn1lpf
UTm8lCYxOXYBEZQuwH0cUBHvQLNpGWWIsIeq58LEzW25HYTNlX1tbKzsDo3TRXMI50XBv69+RiPE
OdXuW1/R1u3tche32UQvHSJPFOb7iI/NF50Ms0n0Jc9xJiWeeiWBjAYLvFu/taPDNNC0tTtAdoGi
U/4sJz27L0S17QPa6d3Upleoic/I1OxDT68XpYaKCDyDvJoEyWvT++dyyKtd4FBTHzZMFvB7+dW+
kgGNxKDfFjbUNN4h9yZxndRgXEgoiD3igKmSbdgbx+efAzTrr9IEJI7j7hCBJtuoJiCgx6toOhUR
taa6Q8ZV5tK5JYRpY9aZQ3mctKTECt6c9FOr3wnikWnLl2I9Id5H4PjYsQ8g2yM/1LTzL0bbyW1j
5lzGUL6ykjjCs0hAb1wDL6ausbPS7muQzg7nyaq2Za+fzKAar+om3hm+vU0NTgRFjuY0cdt+H7EG
iNPriR70vhn58ACgmMAsSMHrknQ+LJa43dREa7IiIKQZ4xZ8W/4z5foTLoZvb2x1jEHPHNTAd6Bq
vcC4pFxFEvgmzs1nNCeULZ1hK1P0vjnn1Y0Oh+iQ40Nnw8obzWooVoBqklSh6Ijq2Fqlb+wTr9hx
pFwXSJIxxvd7N/O+lbgXiCZFgjYo0a70m7ghH2S06udC2Cngx3Kr6V16s4D23Xpyd9K6skz3RBFn
pCCXgl/IG6by5s9Aj+tjXPRf9CSftq0E++E71lYiYN9YLRIA4UZn4R666iXTRHFKZ/2ci7txb1uO
ukJpFa+T2LwPKoRPMQGZD3F8Caldok4BYkbxDRmtiKmrFcaqn619jSSYOHnAHK27cbpt7Ben2Zex
ABHVztnyJfi52QYOF7bg+PYMUgJ83PSc4WPsCkflV58DC1dUzVymSBzQABhISYzxnos2fBUMYFxQ
Gtq6VUh9mYJ2CmCXrZwfXimvLR3XlUhHpvMNBBSZjOzqAyTggfoqUWfwLQxyboagrg9aU21IWaQs
zIUEOqnYSL80jo9ns7amu3YE/dZT/WuHJsIC5W/bJCBkNa5a0mgK8g7yA1sNi6v0or3etKDMfP1b
gvmkgteo0HgwAoOudF5Z41wJC9M4Z+OdEKSbGz7bVnjgfSJ9rWgbSfbZNjpYocvVs16Z5ywZnylY
YYbESO/0hChBL8Mop1tAHJMio0xRjcfUjL9AQbyBsdpusOIih6jY5RIqfRs7p6Dg49APKkLd8hT/
g+giiA4ldtaAy0xyZIFfBYhlMGhXBntYKa1904e3Dap5TLo9TsMjfUgrt+21oQ+Er9vas28VD5Sl
n50yuS0Li/gzD0cmeCWxaSJ1n/bqOn5Kkm0O+WZjpEKspV7AABf7ZuyQcbiJj7mAoqTqw0NrU02r
JVm3x97JWyL8zOwkXLxwZT/goispA3OJPI1wyyunPQGb706j0+b7INLP708t75gb8mZzevvM22vz
B395bMYx7M2pZh/1NWBgVD1Oyz1jtO6Y9bxaWbhPY8vYmzm2B2PmdjmOXwN74uFyg1YYPFJk/wQ+
NE7rxkPapboAXiozSJFVXEhJSq69P0a3HbARGhWQIULyh5p4DvycWi6GPRMxqKfdxDEinImKXgJ7
bI3crTz5wvQJdl2wVPNNV7cZiFEm55NDDWq5KUejwN6ZIB784zlDSKql8VivNZBn9wan0dGLOhLy
GAmJA3uwkuoEw3PYReb0qYIXaWUVFUHiDOMuyQ/K7insWZhq5pvaAUdlR/Gx7wqI4i3xQ41zZr/K
TrHj3lEJwRpa3HeSynjE5Qnz/Wtf+MGREhSChLaOkD1n5lYY85ZzDBI3RPQIgADmwvJc18xbk1Ym
sLynIpfRyS8pfHfqENFzINI22knpPyMf4nC2mnM+Org+lLPVfDISU6+7dWYem+xEBS3XxMvs3ZRl
TeiGpZXVweT+yTNf4K8g5Ma5ELnRRGswdihgQ3dYbgJNb0990fGDl7uGYHhso0psG7wiB9SzSPZd
+AAS6ceYQYyv7QpDVaSxhfp59QutKU8WccUn+95z5KOtF8OpqE6xi6MuceN8Hxr6VZS5mEC84ZsO
oQwUqXskgqTY6blxKMoBEMFIXa2wIzS2YWbQ2Jn3AEvv5VrYOBeMGfa2LOn95sNz5KCDYhrNni66
KPRtMq+RAr76eqrpKixriT4hdaGk+bGsm/ebyRvYtef19ctNWrQ7z9EfBrvtT8vNJKBCKRgl7EwV
4goYpqh6WuB49ujKel8EVKrmrZE4zKmWGysE7+wZ5pcyQ0cy7w6TxuEb2RbFct38aSoKRoooYr0M
98gwk/h7nMcvGjZGtW7m9Yt5t0CEiFr1/WGRDSW4j/kVSUMMGfH8zqJxkVFNQ+vhDldZ9fd3LK+1
mr2zhy4GiA/i9f2bQMUTXGhaUOjnb7Pmw2259/Y1b4tYljPf/LKY5ZW+6J/8Ecnth/ctX/P2c94X
9f6e5bkqxG1LgzPaF6n37cOL/+XD5YUP3/n2U98Wt7z+9sSyzn75G7/cXd4VosJjBiIzeZW3WvW2
Ot+/+pe3//af/P713771dz/aK2xq7X6/s3PakY3VxWdpp/EZrYaMdo1ukGY2wX6aXwiVUbtv7ymi
JCNhan52eckpnjhIOORj59GjN7WLEGmefGDHnNR/e7ermeJpDd7M0kAvYASUZS0pKAZ4lSuQROdE
qiwfXR4vN5h8IVmFxkYa9EaQ/qIdoTU4h5OeiQPgTyBqX9W0tDY6p9EtV9dBM1d1dwtQUi0YSZsT
0SZK6luvwF6XskMT5c6uPe9yy0OZ6Oy574+XJ7V5z1/uffgInUaB0otpEbb/03KzYA2Xe2aGzcYG
woyIQaLznr8Eaict2eXuAMUKbdS8+GJ5drn7y7Ojb30pHSYkbqeak8KPjle0+eoaE4Nx3FFgSbX8
KIY6JYDKD8hFy8wnIp+fI9PlOmg+GpcbMd9LmQyTygysDWLT9xI5e5DSp9Unec5s6Fxd0B/os1Sc
a9GXQzas/VqAwom2C5nREq/FqBXH5Qu5MC3evjokttO3vaObjK/TGNyhb6amO/+lMHMfw4ZSPPFu
DAjLc8tqYOz1jnzu/feZ8xkT6W9FY+QfaxE8H/PzhRNZ+IjPw1mhvCA9mSl9GQzd2iK8pFq8vMWe
iaHQA77U0nC2OgGktFTmMVDXgMEogiBVaD3INt0zJUAlRM21SHF6LXhLs2+gUyZGROyjZxqb5VcG
mbhprcwijAJU5fK7QtBrR2HeTlYpmL1Z929v/GPTLg/LHk6XhclAVuCVVJVmhC7/gdhc0JlvpFCk
0CXznhnEaRSHmqBK8ujw1NKyAGoMuqEcr3sdYSsk6QaBNnOfMcHuyb7ws44LqG3zVl22RDd/1fvD
5V7iWz/yQTEfD9oNCkGK8Y0H1ECvaFr4Q9ggNq+2Nats2TLLbh3pg4V4eROH1J2Xf7O8ttyoeZO/
P1xefduh5439u4fLm5e3/PVXiXKQzD2ul0Nu2deWH7M8LKqcM/D74+Xe25MTakAaMZRXl69Ht+Ie
dAIulrcsi+VakyN5uYuqlkPt7e5yfC8/jpnfPw7AbFnQ+0+OyFLBr2uDvOg/2fN5P52PjVgLtWm7
HCaUTaoJBY79DQsj7ct4yA5VF8f6dnn7291wXmtEtDpw6lZi5p8ue+py7/3m/TnA6fZOzc0/WGMf
xqDljwlUhbDx53ErWGYny923X19P8tZJrxGgAE7kflepaedK3MjrJu+qo2t/95cfYrcn0zf14xty
dT7klnvv6z744zmvwtdRRo4GW4gRcnlhWeT7w/fPLvfeN+P7C+/f9+GzSYnbSOsYw1g1y8AJO6st
D8vj5chjjWeCsD1ef/vxU00DJyFldrN817JNf9kvp+dI04hlXlY8/VjFocQ2iPueqcyyp/z+7vIV
b0OVrFSH2Cbf0KuoTul8s4wly8Pl3vLc+8PlOXeeBf+33re8eQxfRqMtj8vyl98HlZvd9v2YCf15
N37bmZdnA7PsJxju/zjulntv71rufnz8y7f+8q6PC/j4Kc3AYCBckAjAQJZhZjmNLPeWz/7uufe3
LK+ayyxwuft+s2yP94fLveVz/+W31obPGnj/yPLGD4v63XMfvvXDkqJ5wKeH0PZxzzX6PLWnkmAN
zQQHgWP9/WbCzzmtx/l88v7kcu/9uakoOMSXx42gL4vOfv6OZbhdvvz9rb+8stwF7Tes8JQzJM/H
tTuVwd/HvOUI+uXx292Pzy6Pl4/+engG3lomSEGzyaCkx+S4edG7rWvqNmjEzOXiSeycsgZk21B8
C8anTJbEhpAw8cRwAtALf/U9deGK1l7fPNVZd7TJpAC56KqvpV0eXFA6TyakWALQq2ZjhsNjltbJ
rmplsCWXNT4mgMV113koJbJLw8IrU3V5fTWppNx4kUiPdIKuJo8QMo06CUqYLkISV0Bv86jWDdLd
wQFi/P/4h9+Gk6kElTZfVE2F3LzRuJfT63Jifb/5hZ79yyl3ufu7t394bjl1L8+9LeF3n3tbwpgF
V2631/WYS795Sjff+Mux+/44mKeA9HaZEC1PLo/HeYB6e/K3r3/4uItdbOO5HhIFMQ9qy8cL3yvT
2+WdSHw6jCfN/fKCWg7B399NojxaO3n1YiQtiu+KjlRHElU+ip7Tph2B5Ypf8Dv0Ws2Gri5januH
pPySFblNaBhhpmXnnUbdor8eOqfBF/alq5M7o3WvZo+BVQ7PiU/8g69Z8EIK56vTOw+h1F/qmVKT
MDxvE6b+h9Hw0RJMRBLasxFmguKApnROB4o0QnO7vkN7VOTkFAjqmtQZ90Lrz+03N4qdnRkxM2wQ
U7CIu4iAg0MIPHabK5zTySRQDdLNhkXQHaCL62vDyc4G51mww/wT15xArnizpSK8uH3/FUCito7y
wtw4GDHhl2lU+QaqYBTCV40/V+BDBFWBB8LRkxKbXQitOQYPrUEkpGRYVDvyamEpU7RQNfec3lrZ
0Tjtow7/l90BVS3t6lUzglub+G0ulcXerbWfhSYVIgkzgcnHL8+dS+4SROdRmGvqyrsb4pTc1CE6
eBNt5bLcdqBqe7e5J41o46ekkeQua3Uglsj8bgUlochKTOug0XdO6uy8NiTTtyhflV8fHW1AoRBL
ueMiGcpgVt41lQ73RRkvXhBrp5nacfCqCq0o9WtjBHyVD3G99gD7YzfYNfROO3S9OzMsCzK387mF
nm+5bKNy3sWoIUti71v7pKUEzBVSb3djBUxHp4kQ+HmxM2qSikZvReK8ts8AHBeG3W4sQcVTK63H
sWr8s6Mae4N4adM23VMwhdbG8yLY137wmEqBKE3vkvvU6b+QFbTPCql9qoK5aeobn7SKOGzPDGx0
xgHEZsJpy6ktd33kUtDGjaLiRD+XrTNty8FAJDFCzwyaZ1U41aaeMnNTS8LpCCbp0CF1497Vyq+9
f1OqDrBbLub0I41CueE9Fcp45uqTq0o7N6BMDwcZtiF/V1J0LikzgYtGpj6Azct9rPHVnB/uXjXW
uLO8OiPum2Bkax71qDdBlCHMrqcmiyK77eG92kZ/FKOoV9aR7qIG3jf5CiRW7jIKrAgsD8WtLaI5
soJeRWC0Xyere521BNvccD9BGppdeK9ebcTflaV/T2tZPrZDlp5Kopo2Lnl57HLGjcC9tqLfQnb8
eA6mxH8cc+PKG7k8Ce0aRS2JfW3ZHUaH80pFh603q2iv+h+Rl5R3eMdffWM8JJ2PqLOtaM4J90a1
8dp0x0ez179PbmleM1JkVBB6pCG6/TWTqkeBzPDfNs2XPHXsbRK03hohPReH6RHwE7qWPn6ehFuv
Aitn+pmn2zYk3XFnViMgZbf75o60ElL1JRo9hUzdvHJH85vm9wFqGcClwbDVuwdVv5DrFd+nOqhd
SJJyF3UExjixth6str3y/BbIojt+NT2XnYQasZpd6IHmvRghUdODVmS3GHsoJVrt1quMem3p3ieF
tB8Bklltq1CiuFeAITtGDFNnn02B5AxzLzGvi2Zd18FrQamtkOO+DtV0lcflvddkZ8qxcut5x8zl
WtPIPwcQLihU+0iaVkprtUd/lrYGLd576p6lg8Xeyu7JtHSRlN1w+nMdHGNuA3OY7Qgv47HSW9LZ
SoD/1eexxBNg+7G+G3M0ozkrUjPy85gOct2yOBw5F9MZPgdjoe1ypWDAMfgzwbwrnOI8SgZSaAbV
yoZmffBtAe+/4ajtbcviRzuXwan0UxN+nsDhOsTTW0V3Ae6FQyvwRmSI5tlH0kURJLw3Q7iubZju
/F6AtZ/qM25SiuS6xkqoDIRnCTmMtbyxpQaXy+44QyjOS0XUTGsaAOqK+QzRTe1Pu7LdwyxjJCt1
DVrc3w8WVmAU39Rpp/Io2jbh/NqXx8bmitA17Z6GJkd5RND6KjfVuBdsVNWM43VYw4r3aTLvapo2
SQDpPOlxvad9QX0lmYnL/Ug/m8LursXispo8m6asBErtB19rQc/UbGkFRQTrEGD6Ek3DtBbW/QDa
lzAMAKQ2cBOUYdk6hvNaOnF0bU3mk6PXgAIUUQjwWZD8AESqtZvcnNhd4vx61PBhgPsbjjTlVtWs
XJOpvc8bBkuGhpVXDMT8DCAGBYkcfuQ5q556/2fGR1iWIHAinR21BL3XWwxWpqGhvfGyB6rLGzEH
x+issU1mBeneyuJvqVHdpH5lrLJuzPjKCkpDZF6b2nA3CRisLcMbzvbvXDHvu4ZibZBc0xQ3Qd+6
pNtlnI20MLo2XbNek+pAogTR61Y7xeiQDbpVrrx3EtJZASjyt6oJZwlKmpNR0wuWHI5nXQOvzdqN
KNPjWsL0ZiWfQWP42/w5DOnqayiAdjJlYp1E/SFRlwGP9nrQ7ps8S06m495LZe1pzAHRJiDIwwDv
Q7QPRg7xhjzRTs3dGyDIdLc5QEO+qLILMlyhCTiF8ZSpWNxHIWRiszL3fjwe+5w1VDK4tIFMzwb2
35UWbtv6apRd8BAl0XgkgbdK4GeYLnQuT2LiKKqK6GCQzLo6ZXSU8xK8XeTcKRcbtRhRu3OGOplF
INZjznx8cLJtaSbVuhYF2P3EYOibksceVzNAY5fZNN444ikDtTI0QPqm5jJJa5qn0LjzpvwG8Tvy
im9WMGVrZQ2UtsxmS1yc3OqQESn8OA69qBRZf6Lm3ZbE2D7B1DAQWYQ7z9a+KJy3+2i2O5q51uLi
7r5OiPWb1po+SQX8vZsz88oMf7JRmRvOXXtcX8Vq9J2vCqWGLOrzqKHaz6XWrSxZ5IdkGC9+Fx8M
r2yOIm3l2sV2x0nuCNwbOIQf9/C8FEFyERPmJEaVpt3FM2uQeVMdgG4w6ukhtXazkwxbL0Ir/cbT
QnkTkhgfZDSfcEBlWIWfqbSRAuXEr3U5XUnLC7f0a1kTibGLj5UX4YxPhtuJ7MraekQlgag5AbIk
BSfU3CW/NmuZYNbTibMSneC+4RDELxUWoAdQX5CCXH/1nQFjmzfT7Ih2DeKfhcq+ojTB+UBd4qot
xQMw7GAXO4NzgCT1PS6yT04RZlsEMUQzer7YdTlc1chAP+99Lrj+oR09g5nz2t0S+oTk9NrTvnlR
3OyTnmsHpZ21cQKbMveqlObuOvBeKxx9a4PRtCqz+CEZurNXTd4R29jMwBfbRDEoN2aTb5Th0fVF
bGZgYs2LOxPQxJG42ouv/J9t4xqkn7gWtCZUt7G6Jp8DmQ3QABc74p4A5jGekC9kfX1MtDty0BHm
A+HggGqPpteDPUl7bRVJ92h2gXPFxQXXDMVAdfkk2VSH3CeEQ/tSjiYT9Sqozia+7rLwj5wN7ceE
0cHzj4zoT8WERY4y1Vlv7zKpB7u8GF+m3v4ZluGwSpAAoRFE+GZfizxON1M9wDofgl2TVhu3h1YM
MlsdxzBEhDeYaBKP3twrTOYGV9KP+zJt2o0eay7EZD2BRDCPQAx+Vjfe9VKS6ZClzKry/dQp4ORh
xH4Pzr3QMn2vSRJoLIHzOi3s+wL+00gKAEFQgRZ/LVV70zlReyNQqW5k3Gq3eWTs2rrcoXKsbwQX
0IavlzdZIne2mC9N0L6nyv9WFICQOysT6xqiGHu//4SHGnaAd5Rh/ZB6al8Z9t4eQBZDFKspxnbp
Jid6Jy+nbURbcpO65kU1xqtHPOOmdsCEJh55y7VjFZj/0z2XDV+aCvdnj+Yg191urWWjh2Of06cx
NYegbPeyR0kQeFvJ7z+ZU/9EtIt3KtO7XocMF/guDpaSDAF8s15CAcgJUFIHCpVFbzjDmWgtF6k1
NFb2wtEU002QF49EIb04vjMSvh18bloo+6g7X5MUA0zYG3RSvfogLfav3L5psT9d8tb7DKoAB1pq
bEXk5qephH5TWqBORTfuINSLddhEB2IeLhC7i8dO4JfDFQNHErFTCme+TFWy63QBSEYVW92nil4a
02fkvs1Wl/ku9tmWrpOy51TdJmrVhBi5j3cu84GWoNaNjzANeslJGfEGdN/NaCFdbqy83oPFH1al
XHvaAAjJzI195AXq4GLT7XNJPgLUIYCeTHRMKUeIuUTieG0K7iq6Nznf7MjnpA+Tc8rN0HwZDvQr
uCgFQWYTHrxd5YRITeewDNl0WNm7gSlHTKLQSLUTBXB6akd1GDMwSMjvIdwLis+5f5XpeISTXjif
Cy6X0ohWfoUqDZNAi9sXCds0NIhgdFEciLjDUUFbTLYzuz/thk0RoR5jHnwr0g1yXy4+GMnyDHKM
p5xdXOQhl4kq3LTTOGMqJpfsCq6SB7/bFwmjZlGog+rS+8LFbBMH8shBDR0ixAkGweK2DItw50tL
w4gL0Kluh/uUUCwnRLwVezadE0DRmFecdMPVOQcceyA4Q0b/qHSMUxxY8S5U+UVPLYZ5Tlq40bU9
NAe6Iz7IprZ6kGN38Yk4tsUlFRV5U1FWrTOfxPHUPbI1wJm6q5B41CBi49n+tMngogm3xzEhPGtl
VTreyzi4xHUXb+l73xtm5O5RlJV7z8aACxNo07fk6BlEY9wakL03achkxkDeDvhlq7z4Z866xK6l
AqL3sh/J6H6nf7+ff+IxdftvDlUuYr/yp1aOVMOUODgi2gcFUEI/LNvN2H8xw243eMFVEuwixyIb
Atvu+WfTaNkpxHmDudN/MLkEweaR1jsbYnwUYloE6jtjSYYd1xUkBXfxDQFU04rUxnRDYRgNHuT7
xuyfJrP/gnzbvKlYeySbtjckKs4dAeJQDafstlmfl7ugtR5Tf+7Bul60McRcg1C3PdnUO9yzOpw2
SbCxZURbQBX52TfEahHM/n9t8SdVoxB+fiXwZ5N0ok1exJ90wrpjW3+pLX7uuueXuO9+CNH95pN/
Vxi7wd84Bfv4923PdVzT+UNg7Fl/c/BmWJ6DWNg2ece7wNj8m+/7uHVd33VMy7Z+ERgbfzMtPwg4
CVukN9i6+98RGH9QF9u+j74ZsTKJ9LaPxPkDPjewFDGAtVYf9Ha8qWx9EzJp9uLa2ml+hYTdJ6Lq
l5X0d6n6/yr74o5kR9H9x7/9bommTv9V91zLpG7+Zz1zTm3aniTmv3HbhYRsTz7VSxdePE7DMYz7
f4F8/YjXnP8gCwpmabdp2z6rv355fkjKiN9m/O9IaKQw1FmN+BgVBaOR5qkLFaRnt5kuf/3PfrMo
CMSmrROEzL8zPyi1By83cGlNNcMvodt59nPm4SaIAmAh/PWS5h9d5aRilsfX//g3thS7k0VP2TY8
9oF/2mrCjacudrDVhNoYbAOfqloX4/HPZPKv1p/BPv9Py3KNAA9OwLUsovgPK7AmIrKK+VdW1hL1
YekXn1lb7btnoONoYBt9wL55NFqBikA1O5grN1bUbCezvP7rf/0R3jv/a9c0A5Otabj/pIT3AE9q
Ihhr8kO0nZ6F126vHlQkL/RcLwDBHzrb+xESXPjXi13+4ce17VquC87ChBnsfFgDaK0ryzMqdiEt
g1simGQj7qrGh0bIB8hXyYpctrScLqnfYGXVkufWbqGYEPGd2Oj1pe9+St3s0//kZ6EutgLPs10S
MP68Ydy26k2qVPVB2B1X5rlzcD2WJixKBLovXnv9um8bnkgx2M14DVHl9yormlXdD4++o0j6Afjq
Rtgn/s9//t8X+e/Rj+o3B/hvNxOYYYYnT9cZXv78u6YeZWsCm/qg9eSO1XSfNm0/bJRi3jbaHBEA
nDxTfK1pS/2LscX4CDhedpFflj2//svR7vuBPWiQvdFpWbejDtmMyYfFtRA1hVZeuIZhVaTyMLru
9yR5KttQ/Iu95XeDgPvLL/iwVVA/xnTn+QVTjELc9OTFlekzSkBMswwJf72qTd3457UdYArx2S9J
IzWpf/75H1dh4fgFwVyHSq934N3OLqSYUZ8pWjq+b5uATmJ16Do89SJ0VirW4AD644PTWgfBBRZ1
KXX2+YzK1TkI2XcsLTjJMdjVnX6po4Qkg+Em0vsH2+ofqhQVX/V5tmwFSfrsGh3TvkFepnwXkC1T
R/veLQrSA/me+f29qwiypR8yYqBQ1qNS5PRUuJM7/wpw4rmhS4kZizc5otdXVn9DG6BZwWJgX2Ha
Hw6orjmg5DA+2LZ7HEwoTEZ8IOutoGABL1APyuuFLKLZMGsa9Tx28i5pyCqNrFNYyWMV8BtLHbQs
XRThyREOCwjMoqDvA1DgWHD9gvpo16XThfbGwe5esz59RuB2zqzIWnM9izUY0uk4bM0g/TnbT2dn
7rw/YaWgE1ryH5Ly3nK6F38eiuc1o2fkV8Vmt6tH/OnSfNE88rD1GdwcJ3vT8667rmPyzP8ypHsY
5fApFz1MVyIrWJ/L4CFceSbBEwtxW2uolIpng2XaLSvIZMQbA3BSo1IPRkIpWu+fR40/5089HEhB
YU/ETFHZD0ZBNasyJD1Nj81SyXKrkN6ian9YVn/o4CfMsKVU2icmwQjeq+JnW3RMPaGleZQNoUUi
VCo0KBL6ORzqlwA5ti35q9rI0EPm7WVIhps0+CH9mhmwP17ikfOESZlCBIyLdXBqYuMWvBhFZ5tf
EvrTvbRIOOAkHPjDQ0BIUVGAI80GPh90wfY+6xBouXX0HDisghJFVIk7Z5Bn9OPP8yLKCRce/Fua
kv1uXl6imm8diDg6Xc/EVZy53mpWTH5uZE28Z6ZfyIvHH6H9zCqyOdPiefBoGVjy0jQKTW688qvo
3qrMcQUG6yHFKQCejX0qcrjK5SokKyq+3KKIqQgUnVuFBfbTqwEfApfk8dl28wbImrpM/KI1Vo5d
UyfaumvSZ9rtFNZUc+tGww8/YXGmxcZq3UDtm+ym+lEYW+PO8YhdFaV74ri6Wn69R+dmhZ7yYT7v
pk2HtObZpBxEjNvzCKB2VPZVIIA8SBBBaxsnYh7jU2RXHueTs6W7N4BwW9J+i0NqsG0SzrF7JMnE
Eg8Xq+XCpWur7pil6slIyvbKlvy2Po97bqhNAZ0KW9qJeijZPyxqOFZ6u+yOgAix/XDgTrMRElb/
F8uM7j1RmtTOWPQylPhJ/hPR8yXIOVaqA8MtV9HjxYo5TxkaY3ETNv5Gg+UeVSF8jyB+Fqg1oZ9V
HJxBtlfqsZuYEy7D1jCf6uOZlIQeF2OVvZaSNksq1IVwl2qzriL9BWrKQMIiuklQUV7/gMIi/ulV
VPNzYovWouVCqc6esGI8aw0i50R8cwAiKo6Bgd3FiCDnaVzR6+CF3Z5TVjAyBZbIplZjo1n75Q0B
TikIRSxguOAapSSv8bMIOWaVWyzKYCkh56FNS8Gi8ymq+orEQ8zoFDy5GGw9XFVTS129TbRNFoTX
OqEfq2DS+v2oHxy6YrL1YEtY1KfoDDkrrpWTndNKyO49bhxpXgBtcnS5Vc0XNStX9ArUA0f6G/HT
oGpRCyPY4ubfVE2Yb8LryYmcq0xjxdRwPbb0yikEjqfa7ODQxePJsijQCUbRrp5PkxVhHhq0yJ2r
a584tqD/u3PSNI5ZU3TX0PsoYsRze7m2H6EMgNOVdbDN6/SJmFvyW0q72AY5Ky439G2qcVzlMevK
HdVlgXouO+QyeXH79Od8OtCL/Cfk+oOmzy0HdRGCYHQl9Ncm1B/TGHeSbtyPYXBW4F4ooFLMpyaK
OmbeREqQhVjsZRGheWAP7Iux2sCPnv31WsIOVabls2FkamvkuJk6mBC0mMo1QgJqLANNQtqlPb7y
rVO5gO+X0mV6NAKr3NFFoAij8GvLnrKAFbVPTc8aibpk50NsE9QBaIMb392+Qww7ZbAVkajCH4Ca
4qYw+0HIUtmItH0DPIINCBrJMTWoaQTWJPVE6p+khNxa0ckb+fFQqRlhQrEZgIMjJJ5oe1MMM9VE
9AHuMV3v1KYxfIEaIzgmZWmtYnhzwL/iNQeyCYSnui7ruU44MG331Q/EETdmz7ilOGdin//h6hj/
i4aVNGQECuZWvO59We8sh4UNDOYNfpKVnwxb0hDmSj/brso5hoaJ9BmkJG1/KyW7iyhab2MF5nMW
Q4ME7q4BN0Zx1ELzwfQ3wjMznvngjWmDASsJdrVtIAnLnMg25UuQ4rTzA5IWKKVT1wacWecU8Sqa
cSCbuL6IR2uDt1Rb9/NcNuxxKPQ/cEvJ9eivK0IEVqldPdDTvpSSQyAO+8epHO9pFY0YT28m3UnW
DgE162i0vnglUX3LEOT0NOhSo9jGGDl7vEZQH17qzrlAvviRSw5by9efvNHTN1OZOqC2kUFVSYD/
f+QeWyXfCF+iFfCYadXFiQtNsbHsiOhKQBoCB2jkm9g6o/ITPfJk64XY+1w8I1ub8+JmUm51mOlB
yJo5wpkY9BzLhDhI56ovk3hVPprCHx7RPTK2A/8wJ/9FFeM9Fufxe4pXNMZ8GgGe+RZtESPvOqGN
n9LK/n/sndly20i2Rb8IHUACSCBfOZOaJUuy/YKQbAvzPOPr70q4ul3t6qj6gftgBkXJEgcgkeec
vde+Hga7OlF8x7tkjD/77WBe5SoZrw3fxTGXBUe7TK5EPRxrItpuwnoydwoV/rYTIR7OLJq3On4L
OhkD1TpJj4WxN2PrRTHKkCANtmLKnmMupaTdAVsDnTjXDRdBWvVmvdR7Dmgmn1MRM/HzS4ZVhrmT
cT3vZjHvy1Sem8i+MVvxVIzaNvR1rckdDnvQnvuu93SctnUI84m8PPu6iEH6NK64d5E47KyyvEsl
flvX8E9apQJNqtjjh8mZsPgvVjyXZ8Kpd3WKuibM+3vTgu3jIlnLRRteOXl9VTt9fegl3DfZzcMe
QhrOr7r7bozytmekuGXKfojtWB2nKr9yQUJyUqSPCumOm79gWMPMqLcMzcQVFZULafXg4mA0yj2+
MR8jZfThet+6icuH2Y/WAXxuv83Ku8a2CNB1im1sNOXWSnYm6oHtMDmfHQMmzxyykhthykYrpDCp
7Y5TX3L+zzhqhxwr9VRGR8/mDyqiVjdL5eKATrkEDKLHxhb7AGo9jst57yoGZ8usIKjPdIXNuKe3
nprE+5bwCKSLWD8x3VMEKA9hRn0dgYItabVyRZoO/dwOyG2aO8aXKViZakYv4tB8TL19Sxeafezw
pY0505ZlHMg9bthG+dmu8GPSVQREfx9fpYdU+KTzKTXJp27REqiQhL2xd0+lQWBqwxWGbIpg3snK
hKZuWDTb2flZRvAO54XDSTP4HP3XZdcdO5eceVdCSWu8C+dgdlyvdIVdUmSSSNVJfLbBFDrnpYH4
j1f8xHKmjkFRPIraEceF4K3YD+1Tr6ARc1U4AnMj511EN0p7p4PwOQuwm81D+84gPzjMIY3lXKQE
83ZqjxS/luSCmWJACNKyKeri8OgQ4uMjw0UBGx+o3uQhiIcbrPrPigjm7Zwzw4tiHbsWTDtTsDdY
ev/kTyEbxIJtutXbWGw4CKCMsnm3xECfW125lA8bX1kv2IyJGJ2pMAy2yW5ss35X2Zu+YP7sLoFX
D+mux+x/EmATG851xgfOK27+y1xi3Jd6U5B6CxpWcgZKbeZtBfssaVKZ4W4kPZdFMI7Ucd22ppGN
U33mmbWvWQfvPaCaSYauOjT5eD8pxlWmp46GNfFMbT6g0SCaQk7b9T1ZbP9TWZT3rEmvpR/erlvd
LqHMJCaVyXicvAifzVsado8Waa3iRzfzuiGNvqkK6ULyRujAS5ERqCcAbMnCHI6x2RQoyr+4rB0s
gkxjSCzbLzbBQ/xTghedNpBnGoBKiPAKgl2DOyOLYJMWPFSNpb/D5IwQMX1rCjYaOYZpC3zJCSK3
j7oo8vGYzcEBqRO8esBiA4KUxWZ3AWyJZSMw9gGpVoFHDIhh1ZDi+BgTXWz1utfS63ch8mHO97H3
zDjwnSxTIvwahIp2+iYc3v9xaak4qdMMqZJLzSfWJRmyFSqSoyh4c8vs3hum28Vzn3Jf3hLz+1E5
YH+Tbj/49W2JXBHEwfLicp3Gnl2Dc61gNvT1k6vLkJFwvMosarzaWYaxn/htBrdX9gAN23PyQ1j7
Wr4AC80B9U19iSBFh1us3dAQvwlDF95ZI+Xm55aqQ/7EMAQqLzuwGiha1QZbtXBB1WUpxuOvojsR
LMpnCjZwPULDvmXor5arBC2oXwWkWkNmXp9276NsKq1wO1hUC4THnIRt3hGuyKDY1/BZzXIX0nuK
M3VaaahWPjza2iuZR9YJ/cOjPc5XccPmuGeEpHf2FGiHPI4/DKWIke+Hx7Rm35Nn4SXMyxtZMk5y
2+GKAIGX9TPADR7sbR0F2+vnoNfVotS1ha6PzWh+dUDiYVYsySaOwYYGuNg9GzHpWiXbGUw9nMim
y1ZLmjSrF85Da8g4uPSTEG25U7q0LWR+ozdTvE8wmHWxiv/rqnefvYRsA6OcL4VABVdzTrTu/IB+
5Nrz5qss7e4EbYjZWi7ggBDKFPyE/tW6/+GGAynBz44kubOfs13CMVLY0T2KuweABqey979WA2np
lTVdW6TPglKK32xdoo8hW7LgdW2/rU/e0tecyuF4FTmNioSLFJHJH50sdmPJ/zTSnD6v6s90nnW9
SyRRywGfxvIW3QWF20SEh/UwWbGkBQNKIOGKaWBvR3fEO/+sF4weQE9mogBltfEmeNoxcqe1bDNq
Ch30qNdsNNgEU+v1ePzt+mntJtchK13jIhCUNM8E5WXqzGgt5K0gU6UjiLYZOKd1UT+UbNl7i2mF
V6prB8gddvho2zFnJm8RCkFkq31HJcwRrJFwNgKD8GiZ5EbqsxYzuUVdm30nuNndrse8j31a64I5
YpmQXoq+/YroviaclpPxtYiH7009POqlRH+q0dKfZOm+TVj8E+sbYPgtc014A1nBMmPczVBpTVXO
uyXmqNAtiKHl7Amn6dH1PqGb/FZbBwAJABqkCLmqn4OeJQNmKuty8DAt02f9MqWhe8osihWKTden
mekZfPa6cdm3gmoSi2aRPAvOjhrpOchNAnCmnCvXOhtAsQuGtoO9FwQ2eD9reakNkm+q7LFW5WEZ
J4KOOf0nNurA2oszwUcG3jxQrBaYyoZw88Sk6TUUn2eJj9HJqDt0w8cNITY6dDXkyLOOWuPMqOdo
sUn09KG93pArSnNqE2vcY23G7caco5PM5O00cQi2NQMmBhZ7OU73nszm/dpYiD5lLhFsgfBRlY8c
eGhDdBspb2EzxRsLfKxA7KJ3An1vWezM6LOndD2gmPzseNgKZUTT3w6ZOAz0TqSra2uOSkF4NKDW
IzxCqvW1fZYcY4UuPPKDG0S8vHBWdcWbkwheJi+Rufw7zcN93Yz7rA+0voKNX27ln7F63aznQxc4
fISNljJRUGFW3slcfneXjlqoZkBOHXgIJ6RK/qstxcnvFg7x9fSDMWYHRKGtpXYAY4+o34tFj3Eo
qdnmiWAdwlEDXd5zvQev8SG1ktCFUNKPlEWQIM/N2D9mI2iFSth7g+b/ZrawBsC9xXCuC0m6sGul
FepWWYYifi4qzG4d+gxfXx8ZuGzWHikwIVppNN0KNEMG1WoSsRrIkN1bQWLYUIU0pyI+EDfjkKwX
wUJK5y4HAhTFFRZJmpTwXxGjThF0DPz6jYJPUc/xUytr0kvPow1Lv0kzY2dRIEPoeIjIRiZenhin
oL0VCAzdmuV1SJ67kOQHnJJyk7nZ96IZrNu19iwWiejIj3ZZy1vUeflz083XYzJylQp6Y5t1ubVl
4PrmWTk7htvQdhCs5h9rl8YweNFNFqMok+z9Td8nJ9DcuhGXNqjmPy92bBXTfV1z2LqUxsolfDhJ
2J6SduFFkMyUbsnlgaM9QP4PP6XkbUBJbqrIBlbKilVVYGPRnFIaKPiPGXtkMhXuyyT3DnopWZOZ
K8UMKbKKV2eSH/2En9NXWLbpIpDjAgb5Pp+5hCQLHaWl/Nwu3V1lUHoH+FB3c+ayoGq1RDiTU0ti
2FozFzZH9XptQ3fN0ufJH3VrjNAA2Rzp1hRCYj5cOyXJo7yjy7BhWJ1vZNvvmlAdyDRO+JGEa1af
vzXwFPz5EKHUvlnP5dYQ1KjVgiyF37K+ULZeMwInh7WZIo/ObK70h253/FLHOA4Inh9CKMiIzt8V
A0bksTfWbH4JXLbbFUMAVJ5fvZhEADuyA1oOKGP0nEQ67K7H+lwWIUFzHPVT+linKZsvP+OsrItj
W8xfyNBgc+fFt4t6GL0QvkIUdFc2KCOuvKK49Dct11KW0gbYZAGxh5d2caaz6WOqCpr5e2B7r4aD
WYLy/OiGBCg7au63tco/VzWBTBWU7IaX5XNoadgyCIptVH+rcAegJbwjAf4Mn//LEvreFnU+nNOu
hVQaVuci9Qy8CcmwQyOP/ioWN5M59E+zmT9DZYBd6k6nVKNZDXVY3OkRNI2x92jfbWPTqODxVVge
SqN5acGsT+6lDJA2lotNOpOdJWR1O1fEVe/6SfQHc6hvhzQbN0Y2VIdUkNUqCU6CT9u7RK9m7QGj
ARvbHsdpbJvXWFOgYkMYNn0mc1UQDKcwGT81vS3PeUxyAdttyqM3EHrOLvCfXbIj3ByCJALor8gF
dY80TE5LhWq3MlM0TimBUAAVry2CGgFSFve4/UNr67vmo6z77rDmW+Ut3IBU3yCQqSFZwpwXk3dZ
bwKLe/0XYuqsC8eC/OPGLb1Ll8xs/01l0OiAo34Y5uohqzN5WW8keeMXlzNnDMPy3IYVvz4r7sg9
RgU0GHvtUYXsMtI/iOgXSx0YZwHkoEPIahcAMMViQWBSm2XfWtMQUE7ML0XFQAF0trXPSUvcrM7L
9SZOgy+qmdVe2LV7QWz455v1sYRYpX1Up+9xiSw4K+cz76Zz6fLRuaz3fvvSjnr7GEJ4iUuSOx2n
n/ZSISUzisS8/LqpRvTQlqqS/VAHtHDqKW4hExKVFVR7zEL9iSjfkrO/Hut847EK2PF1GtpPZIX4
h1H1gK8mNMcRUladlLfe9FFqX5pWn1c0/Pe/vpEE/KEspaNhacTNekO7X/y81+uoTsiHfMcbdW/S
FA5na1zfKwPRclmZj21qmY8lkaCHtKA1GAXyHIGivk5F/GzLpr5GctlQOMb5ycAQduFTeiwRF+ND
qp5M2Vzz7elWWn1EnGyWnBWkNxqRRYwClgwevBf2g2sZ4iGOzGovEwJHlcKH1Flue3DYEbDozAo3
V+93HFD6SxrtNQEs4Xb9ahpda0+H39iNqvCPfc/TCce5elzsvHqcHcejNU6fYn3MowzrVC/vHeNu
Ss3ygSQEmmIAKmGqOmaZ3cW7idJQZ91GA939xUkdLkS8z21vSNrf+q5bRN+BdkBR1QGDBb25y3pv
0J/Cnx4zJaqz0PlMrFNEXEvQ70bhfTFMrztMKq2vSLELr3IiFQFUXgZ9s96bhuiJxtmyaUEVcK6a
0wW95kfCoH2fMja8rA+tN2aq/viyagiz97IKfA8xHmdMf1DhZ06o6CtP8CEdOMpFiRTbRRE6P6gu
GJg2cePP8zcuR85GekvwNItjOTZPLtjRoClnfCjYCfVZ7Omzs5uVeYQ4fl3nbcjhB2AcnN2Bjjt5
QhaPiFCw/3fNfTfden2T6qx5gTuB2DagD+EuqvX+tIHKZRFRrE9x2OoGrbvKIb/FJMw2fsgBll2G
VPrEwgjYJpleaMqgPMZpr462UycWKetBtKsEMQAmNeUxm8RtBDGRUaI4BR3+EiSKcJ+Jr7dIU5WY
ClP9qyS+5EOS+3d90kVkq1uwKJappAtuALKSxbe65m/PR6c3eQoOGKBSP5lQELDJlpC7pu8MiCPD
ZE8rYtoWQUxIzWI6l/XeehM4ePHWe7FbiUOufK6c/Xn2KrIzinoAlOTwR8boj3vrY274PIbBcqZ7
rLjOTbTHo3ghc4h4IywU2nFpuM6mtdqvQOyv3NjjEj0P91UUf86iugU0DAytauaTFXbPIvX45KdN
NM/mHrdTRuMBV1kQ+xeB0nkru6C6rpRLk06GZ4eSp8jQYcaV+Y52FNLUVZuYp6icvqq6elnc7jWd
2DFas02mCI1Mg33IZRZs4cPZfnYT1Kt93IBrM6I7uEb5HqUxfQ/nqyka+gRD+71mU941WX/Eyl/t
P+zK2MQW7oARb8M5mgXafBTLkIZ3PnbbXZmSH6K89nPi5u+t9N8pTNCKEr0BVeF9qoO32WlAireP
ABNY1heXeQhOMyM66xdgivGYQVXhlJgi+7hmKCQzm9teAzNRXnzqiLGnybKtBiCLLMgk7rK21Wpr
2d5tBnkxbeTXOLO/NAu/BHfNh4/oczP2MWhAWo0WpMuwwtXuRv4nocJ3cgTegY/T93qIU4wjWcgO
DrcxVO28+UwSy/ViXxbojuRxM++VsKbcRYfYzfjocAl9ZhW6Sc2oIZue8ZRXV0fR9/eirggEm/r5
tGTdJofqtLeHgNCumAvcArqcWdywaR6mwh337Gab60XSAWcU9ZEIjGdrl8cx+l1Rmlf6ZUS6EMiS
T4PX5BsEieyoQXAzrwuAXGyT8pQHzYNlDkT2UD6tHb1EhR+6FUSgJwWVSYfFz4ttJ4KLMehYSHd8
aZRZgPTVpGraEF1AAQnehEJHGNQtTkKed+thPKjHvS3Tt1iZTzabRXqH1Mx+TlwQlkh/oC8A7ptd
I1KCnrZQFmdvovaNzcmp1eXv9TaOlvD9lxQM5iu6TBP9sw2rFbjrf+mL2mUJnb6lfaVzz4uZWqWy
zGhvLbgVmZF4Vf7OTi+gjMG6DQSmX9tdioFaD0VbRQmZxuy6aVDExJbpymB9K0PajI6/y+wRlyDl
LFse3RZub6dEMmV2KS77gHobwPQ4zB/S5iDoE/aEJobv0oU2TbenTKR1aOEP+eJtchNja4y6dZAd
FpZrtvzJDqsr9sth//dviqUFXX95U9CQWp7jav3jb7pHLyQG1qclcmpy66VHTtTgVlmfUjz5N5Z3
tYynEMzNhAFh9/d/W/yPv22ZiAIdx0IApX5PT2+dwc1p9WenSk+884D6iz9kRS8ubQZDuLelmB8l
apF5sl58T5zVOF50FcZY9DFQIE0bx9ywj2Ck3N00mTpPDi2fv3+W8i+iMGVCTXIVYEtl2wwN//uw
KZqpSB2Zctj4PMuoo0D023bcsAxTTM66vVZYKZaTXkESQVeFZAw204cWc8Qxn2JeMB3pM/9QUhGj
NXiDoUpPPUP96ZXFG+Epb4TGfnBMHBzBpixMIsLGYza396sEMdR2Rle3A7vaua0/JxhaNjAJ/9Bp
UCZ8MAiWOy+LCO+jkBcpBouECy6Qr6tUP0vfjsS2HRjFTU12g9vxNM7EWOXu8Djn0Q/AAHdflMwe
dcFGn+dNNuNj1iDCd6ZXoZuMsazPbsH+ljjyhdFjY89P2RSd/v69tuy/iGN5s11LQFL3SJ7/i2C1
muLS8Gl9kP+VEqpgwueqmXUIrTdp9ErmtFoVlWOzX9BAELUMrByE6K01OAc5mSWXAzrKPsZpaqqq
Jbc5Hk/tYBwzfeXGkNcdljzzoNaA5KPhPTw6AQNgwDdgK1V+GMzlI18MDFeoUg6ynklK059JRMfC
DqNtDgGsNRDCWfSrof6/6YFiEdMkS0bW/oYaxUSjsrFzdl2ChqidiFMFcXlLm6Ekg2EruYTuk+5+
hLXL9g7rCNClz95CRcxM+y0XxMYRsLCtZlaeJvDIUvTYFervRxk367y1N35kyVjhgtkZVocvvOi+
ER6gpwy4oNgpANcnqi0yi7de0G7MbRPjZcfIy8z3RTiY28T29GgkJk27MJ/Z6NGvouPj0JpLRXNt
0ORCw8CrdlX3uPbaK6O8dbz0HFXGj1LobFTCUXfQKb5YA9u9wMGcm6QUWCa6sjZstw3j3k2Bwd/I
hdzUSV0dGJckRL5W5+pN2Ml8GZFNbVN4DC7fZEJwCcvx3RmBNOAVD5z+xq68c6VFAjLmOtEoebIb
42uYc57rp1qfwzL6YYzTY5+Wwx1WOn9jgVWKh356sQMXsQY8/3Ts4HCW7fM/HK7/44piuUJaJk4A
V7naA/BnxWrYj0HiGG16svVL1lcDj8fYw6nvRndVeBjII5IkUOTgVyn18E4PzEqtpHO0jKrusn/Q
7/5V8a1sxUXC5TyCjC7Eb0+pm+UoK6yuUJnDL1We3LN9PuvWdzaSjdPM50ArzspxwN4zv5DZ9BaY
9avtu//w3vyPxd1W6K0FFgkHSeTv0nOcsEMgizI+dURIoLzhrCI3KGmrLcqWbotS/FtDqTYs7jfZ
MH8JkZy3ur8htX4MPQUcy6UgHdf/ZPbxJ+FE855OWLCNq+kflLjqLzJ55ZisOSjklWXZzu86XDbY
DmPwMTpNaRLsSPk8oKzYmYASyBUQephNWb9kRHy6fGxXhXkViWC8eKbT7AX/kQb19Yw5dt/Hfg47
jxxwobtRcY6x03biHX1W0O8twryyVy+E/yB4MMec4rEoDWACqj2P6QTuIilJrEMVK3J450Hq7JTh
qhdFLSTMR9E8GWnW7NeeeKgJDHOznERq7+j0qf0w0ljLXiu3S09ZXfT7qo+jA6fFtkNZ+SxzcZC5
upXRvNyoYdnEM3MLwx6Ba1TykjScNjYh1iRWWDBdlPHaVG1G4OdAc1WZn7HGY6S1T7rnuEpFC3pq
kBE/RQxwTa4RkYjuB8mCvBTFk4rQRoV2Pu9y2zgr070v+vADogEME/sUJBnQhdanoV1OyaGW0Czk
Ul/XqqoeM1jRHAWsVvncTacmjn90Y1z+3H38vzXqn6xRLrDXP61zf4lduP9RFO2cDW9FzOLzgwtk
N2vnivj5H/9wRnnOv6QSkohoB6eaj47mP9Yo3/yXq08kvi0ke20LGf2/sxfEv3iISp7TDe2d7aKI
/yN7wVb/8vRi6lm+xRKmHSK/+RZ+hmb8bx+DBc/o950tOkwb8RYtLI+NBL/vvxZn0t3aJa/M+TRl
1RNDBrypefKEWKDcQsuqWok10LDu0CvopBmJgAOJ2yGnC9EW+DEUaeuPsDvxz4J56WDYkCPNuQe7
aZ/LELTrZOL6zIbpuvTah1GJFndfV+FYpjL3I2cbXecDSV9NAEMp7/lnh+E+tCc8lhMRBdZrgbsc
icYCWNrB0SihiB5827jFGdJd2OllbnBfvie0888NpzETcez6oyIcNQolKEQEgmkBK78lmG/npL1/
nLU+qU1D4PIZeYCG2196ffFpRgmop+2ek+gR23d1nNVwjJgGnEIaVEjumqPVIUlow4+xlcfWtoJ9
NEM9mivGs2DTdTvFYEeVXbIFgZkn2VzkA1PimnS3Q4v3kajCQM/72BZlCdtyXMmMT9G4beGEpvQ5
mneAAh9RQC5TCd1MegM+o4RJGI4TWiCZf86HyNnFUtxguWb0lvjJGVTJTWrfAEshFIr05iJitmEX
amTqu0wkWeF2h8wabT3V1+dFmOO+UWl8S+0fbBJS8Uo53MSh011Z8r2N2vTaHpwb27C9G+lpq3PS
9vumqtIjy3i6NSVqz2Hy0oPdir0jA7K+5prUhApVi+rgQQwm6CKncI2jncSvDhdi9KczGv2QAVhc
RS2t/nzcLl77SYJhGZpxOanKP0VsVglC3aBj/hZY5Vsz0UyZFnnXKy+/c1HM8KbO7OZMxKVd290s
WWacszK8c8vSO3nkE9xirkJE5nxhPNbdBWF1jWS3utKjewwmFsJbO4P94qMPNOZPCC0rKO3JNklH
NLeL6xH83ZwzPfEgvux5AkuzlaWHKoy0q70mpLI7K0BEUTEg5yAf0A/rdpdKZzjlvphOfQazyvdG
91hH35uMzWkcVJs8R29m6YQHwsQYJ0AOmhYi2UK+FYb2Y+ej7ze8c7IMu0Yk/XXB1nATjIhVTQkG
if9Sb1XHcRJAKNh6gNd20gnv+yFcUB2I/rxUQ7NLBu9rF0XpyZyIB4TtEO7bmpYwNufPNFHBlbAX
olypb0yv/j4WAf9lap+UREAUtsHX3Bivc7N4WiKLI64AseKHDoUE2J80lXsT1yPSP/uzajJU62a7
oy5edn3bnJvA4KVSS2CCkTflW7xoLMuER30WT3NsQjtDrqoMHwlZTTYWNuZ2Rq2QxUSUjgaOAVVs
0okhp+3OZ4vkWdBET7OMatr2JoNxq/jImX4vLVvhCBIXxwvx7ihCfStsrl2/o1PSWPQU2DaQo9Be
8WTtB97l9zgZL2VB6ljBgrTPhPdee3h1clXfsTn71FgN4ZakkksPRzjoGmCf6bOiZzQG5tGpFo9p
25I/pF8RhH1PR+pvKC7dbpaIUxlmbUYAPqDQkCfS5qE3vizJ56DWsB8CW8ptRKbpoS/8aTMIylzp
XAX+UG5ykMObiezQ3Vw77zZa94tFYkkxDZo+OHD4BVBUmc1+KiRdWMsjt7NILQ/uL1uoCYpKSq0b
1xaKR4A02yUbDmbpPqCvHm6rKcpPwmUxshzvOC6k9mHYJ2Jz2ghVPGdQM84lwC8CA1PiuKJm2hgm
64Orjg6JzCcCIXdxkOT73K8/0z6GlpTZ9bEsINCZ9muZVWtoQ3zoB/QOo021if22Iao+1T6ZYDe2
UFFkkYz7oUU5W4Ds6twW2wgL3dh96lw5w/bz4SosLBfoFq+G2gq20s7vZuE8eIMAXzbO2yqsyG3H
uoHeiPra6/zHz0tm0yILIJAu/nkeqPBzUuQm8i69KY1BrzDO982LnWTmNYlieKAvCAOS22WmM9H3
YXmTyljuOvdbrZdrRTaGmnO4OLn3zVAugQF5cDQIPd8MDamBbeegBUhJ7JXjxZDBDgXbdye3Hk2t
uO2DxNg3RJdIuaDKKeP3pSPio4+L127fQR0xEo8EmBAlrG01uw4ZzpkYgt58NwdSOTuAIMbitLuq
QgNW+kzJg/5sRPR53YTemUBsHdofyDJfUpcFY26QbNlwURerS1DBBfRMXJMQYJXdoMl/FCj8OduF
2ga46m0R37gOko65rvuTAUsDsYR1BFzkYOcKYZfbME36+eDOW3O2c2wUjEIqIkVKrGyU37cdOh3k
TAcnR+VvKw6iSh5LZX2pI7bYUztHhzDqKVYFcCFznC+RsDo0rHIDau7JLC2Kak8sB7czQOvTP118
XxwoV7kUaxJTgIrOq7ZxwXscyhKnEBsPGYQPjbWcCxHtnah6mLLljBjQQtfRo0MM4q+D6bo3IWl5
SU9mYez2xbbJPNhcAK5CZd/m5DtRcS5bm0qGcEeG1arzqUDG8Zs/1MmWMEuRBG/h7D3DFCE+um72
oZtPFxPUGJoWInD8cAdGNebjGY+Yh5G4p99GRXIv2pdt7b4ixf7mRrm16xligxCkaXJvOeNrOCzz
DiPTnZFcsygwH/AUuTrMtHmCXUHXkoLdcByUctK+qUmEOMcZF1lv6MBlYeujD7rh2jbvu4CqnN3G
MauCM/Qmt4EAFSIVQ4zYvpPJniOgN1IZXTAiXFtVzXbECQ+9SPQUyr4rh+ElRZ+70U3KsOPg6mz7
pgyi8JhMhYNNVNAYKF+bntZJw+q29UrvGFsoe7VyyJ7T71A8/cNk2HdVMTwvcPUwE6TWFsPabpw8
cRWC6+Hg3vtRaGzqCvfIiLA0gQBUZdkjAv9nMv++GxAY07xAiBVIApj6hnzyTw4ADiDD3pE82r2M
QJzZEUefkzYHMKAVe6sKMN4md6l2e5mQh5gMDJqK5xDHPsURc4afCOJ1cD12LsqlLC+JY2aMsxnx
WfRBnZ2DcJxwLRR/vlkfkxPF6foNDgC2nJJ2Y6JJ5yvu/BfzvDE5ZY3wMP+Hvht7Lgjz9WtOzuw8
QLrJmf3RdSVFZKEVtu+rCG9izHQ8qZ7ytEdcpCd6q05gneGvN6tYYL23fsOtRrlbX8ifqLO/iLpz
V5xbx2oJEgGEjV3rL9Tstq+/uQlb7PUnfiNd//ydv36dVQVcJas5rc5J/b4k0r6QhosUTZ2lJ9Jj
ZaS3EUQUm6A/moLrD3jLbB5jPzh7rqMgm2tKt7/Sgtff+xNSjzsaoxiAkxWfvTK1m5Wlv95dH/x1
89tj62/47THCdXeoMpvTb4//+tJH97tNEhTIZclCTkrvgjSsqi+NvgnTqL5UcvSW7fo1KdYvWYXG
YQUi//pYfzK1V17ySkXOyPL9A+Ivp/ElT+HSFOtjpheWp9bBzfOfY2K999svbNKIegXrLppcMlV+
3Zhrzoq+WR8jRTHfNV42Q9L5N+qbsHaOsfUX/rwbBvJVpPgvfrH813s/Af6IwvTFpP++ovdVFlm7
ZUSolsji3wByWWbn0Gox+XgJ0ZE/P7YwrOFr/ry/vveQY7QtCUuduaZVrNzzCtrSZb235lisN2N3
k1a5eRZoAbKNqeORft4NsX9dMj88unBkeFndK5iHCnY6N56X8ClU+owqXCDCfkxRYzFyxRzAqWMX
nEQzeQGX9cv1nqm/dIakJh1L31VDklKJdvug8GhzVuUXQ/n9FZC1cDPxyJy2zT0Pb1ujaj7B8yGx
KNiLbv7a1gHowmV6xHrqAEd6JAr9iHDyc4Mi9uIZY7yv2Uof0q6GbeAFCc7Cy1g41aeiRC+b+vlD
YSPZd8MiOUawnnZlb6d6vaSYQ969L8nh2/qCSAjHRb+5CtVqP0tOcGq/0S9KTkMvCQVMyZVfPPvi
JuZt3WfkPcS2v20bhRVvYheBPebst8xUW9mmV4SBw/0ZgvxWiJIrpFzYu9BBBSIr4fR482Zyw+rO
dKeddE1x1U/Dl0EUMXatjPiMsGn3hOPZmHzn9CLH4oMz/JPDhf7cKOoyw4ijE5HKqL/6ft6RghIB
PbnvWjDSZHeH59mYnRvlI43nqrCJwiG+FTY7QkszLkEjka+TCiT0S0KpWelIiBUC/Tvw+deDv/3M
+oMrdnq9t/5c2covTeNX28ZWN+v3sjXDY70LaKo/lJO4D0qOtMWPSefSN+uXP28oS7YqS7nO9051
SShnlm221Ih0TEjHiJW5CKldLTkDjUHdT+YyMEPkd7Qjx/F6DytRdUmbBbrUdP/re3ht6t0Azgyq
Cz9f6xLfnOXV+h97/b9//YpfXxbo4DeClPZdGwsuZeg0iNkKASBp6nuVaXL7evfXTeYn7XGUBLtl
NYJTNPm7aT3+/Z5zBHWELkFJotGP/frGry9lo0YG+AVg477wfv7I+t0wnd8EQgYWkn//16pFaGJp
2Xql36/1fUkQHh6TwLmq1jQARzrXmWHhZ9cA8fVzkL/Q4ojiyZRZPzqhr0um7b4y64bwqhVn683c
l/aF0DWED83io773gl2f89IarbsakwrdMBsnV+eosC8vL+s9VfER//aY5gxtxShUtisdAImgaeEQ
s3KocX3JaXNVezJO9sHyUGIvOBsQxCpCD8/jfEPvnIVq4FWu9wZYYkc8KvgviItzJGIUyJQnCtdw
33BqbOY+Blq3PoNlXRBL/dzWJ9iMDur0woywM/LXJ4S+h7Kybxm91ITdECrhD1/nZOwvYz8fq8oU
x0BfMIWMmwPAiwdm/eUF5BrBEwl2oav16ymbSPVodUxOMoVAw7duDl8hXOaLkzXT2U9//Mr+Sgii
zE+9TncxcwMOa5jM5RGT4mXUj603bZci1fg/9s5jyXEmy9KvMjZ7lDkcejEbEtTBkJmRYgNL9UNL
Bxzi6fsDsquyumxmynrfGyTJiCQZJMT1e8/5jsfH/ScpbPvBwAQdvfQWAJNt2yFH7pqsU6PtJX7/
1vpEf15xe63tB//Px3yVcE358wzbre3//Xnsz90/T/Pn7f15LGs5WKOYnpnysvfozzNvv+yVI1XI
7/f+5/8kBYzEhQiTPw/9/hUDdCTnSLyxQ2Pp6zIP+orSxT2Sq/e0JfrVeEoOA5delvgcysa699G8
SuqzTffkuj1YL9PHse+To51l7nkZ4z0Ksfpax5ieYeGY+CHXXWbbc7f95M9m8vzHLkrlsVuyRhzG
l8zKuivSDo1tj8v/uHg1c4GyIu2wNrJdv16Hm2xFngOrbK7bmxCdfhslgz/fnw/kfpdn1/DU1asa
L/R9iGxYV1IEbsxRe0Jyyza9JHaHadJgDnfZtGPpbD6bOP7gtC8sCswcDdj6HFzFSdEcUTadOrPg
vJTgTetBZfTJfwoG/mew8O8GC+vg/v83WLinil5Rl/6XocLv//SfQwU/+BvinADY13+FrQXO3zwv
kAwOPAQDf58liL8hEDBdIYGp0fFaX/zvswTCn4XNSIBfEL7FjOK/M0uQ8l+HmXh10OHBBmPEa8Fb
+1elSmeCARjamOVoP+x9O36hadeD1qemLRLZX2dG2CeHWM3t3rZxE/PQCZGdxboO0ebP7Uy7bXxC
cJb9dlOspYCA8ZlzBY3shKlcX7hneNFfe0G7L4jhepiLE0Kx/4UrcE+DvbsLEJSpDsbjXAbrlajD
4FVmDxhoV0tsqN3BfIo4PFisxO2DQAdddVh4q2DIDrO5lsXD8qYZe56aBXvbwOXUzd3gwioPeRNp
HBi1iYbg0FCgPMMOAOmaD5Y/QZphtXFtUYd9QqVaYaTeM2B4qHP+cxV9V43rhuBAHpYAPilKbMq8
gPRiMMd1moMS8mcCME3UANYwAUd18BlGUQMxw7A4KdDgOCcXTVkLr4McMZ/8dWlQSK+Nr1Qh9CyC
vNnBEjmZMnqa4uSbuablDV1W7adG/LLkh0DhMsrmivaWMecottASSMcCWeCjTKvBpxyKrEQCrz9C
R1s9Z0538OV8HOpbYzEIyOLsLzfzcCRKiRk9DlONK6u3vGdkgs9+M196E/EgiGzWX21NRqS6mXLA
dL0clL8kTzF50elBeBCdy7m+tVXahC5AsfsYYcBNZBwdstZ79gzPxD6D4SLI1VNnuOgxTdQROucd
k0PBzCXKP8AugGNqjpxH44zUzdfMHJZvCux5O/6i8R1dygiEjenStpi7IlSFcADbFG/OGISNz9qC
1qZNKOiQ7II4Efha6umwADOgqZxFBHV2dFEQUFwSA0Ts9DL7FYgmCuxd7tkfgrLrrlFvXGzt30tQ
Rhc+mpvX1uYNruYvzayDZkRvhig5LYyEMK01b9Mx6Y6bpwlM6q4j6/vsdco9BgO+mTjX2TmyaR3G
Dd3vJa6gDNdzesg782VZTG9fZzL54BsePaNK7dHQkEtSCMSQfW88YcMO3TyPL47QX6bBmUOLNRdU
rAkVllsdxjmUIyRWdMxQT42iPul2Sq4VOQ0pBLWkoM+Ui/mJzPBhnxjOR03PD5m2c8VMWe5rS8QM
gPoLjhlQ81b36saZxZfW7pOe48zvRj5xx5lfVxHD4Ns/CzoSXxN1UUTHDjYuldkfWNTkD7ZJV9Pz
P8RL9cWsBpNJX2qfkzRaIE6/xg1o3dpWZwglgFqNYb4wbYUsNBPNmzJNQVp+Kr0w8Ee+vYQeYw+A
Cr8fvjuyEI6wdG46jWbCTJrHuuTgaTuaa7OiXYe+uYNGET9bxPww1j2iP172pQa62lc2R7hksdCX
GbokOe3bGqtQI9pD5RIhPXbxkap9rwfkPNIKLk6R5Hdppk9yauqDTYivNT6W88deGcvJaTpsyP5Z
lkb8hugyuDO0e0SG+cXT/kWNQxuahvdQl/bzVLIjl7iMbo10vuMJAVFbNydX8R0/pA298pTbBHfT
pYnTj+m4qiXyji5sqV4icwgZVezjOEFQutR4fitNmgec6lNUAvgqwcDrZXnSSn02dPIps7HeK7tG
M4JVkRkO6jueo3Hq711G0AKjp+NS+AdJ9XmIKzxNRiC+xahzjHYflfB27QgYraJESKhhhqD5GeVz
9Cj9ZQV/JXLn5BQiHevyVaiVhFJAqolmpgBth7Ye2JMeqnZv20YW9o0PC8Mb772Rnp0l84BZmreF
4Z/FBO1Uu2TW5oP6DjO/PtZB8Ctt7c9Dm0EEX0EiqWyeUGKnhBxAZkmkaE7WSL/SZvRbcWoL55Tl
XzbA95lndNKzBRp4OUfaU2cicwjpSJM77bzbqGOLKxED6xScSluN/dHPS1qs+qyKVD538tBZ0Tnz
RH1qegZ4ao6PWPnnRyzz/fLukcywJ+eHpuji/xxJa64llwgzGh6SsX1uvbg9Z3UB6CvFUutn4MZg
UdVGpY84tL0+x9g7+1no4Gfv1pGF7SzfurTjeOl8BMOmC/DXYCLcyNwhgaMYz7kY/5qJezwg0bmP
KpiPaS/CIpvava4WY+1a4TVL8xdhv7V17fz0xnc3LT4jmcvfxhTFe+Bw1bSxGO0LMf7qg1K/VJl+
xceGhzKYZkx1wU0tkua1SbI5szE/v2dVREzPBMueVdwEoHyI8NK48b5vCjDNURyEHrIISmE+pV7r
H6XzKWbc+QaeDl2L4qxSPs7Ma09imU3squLdUi+DBUDdZZW5S4OhOUzxvOyC76a/7Mxg9kj6GfVp
Ti2GC2X+yIKSE3Obn3uy148evBN7QlOHotQ8IDn+aszQtq0Cpl4QjBFOsgb7clRbh8SdPsIY/Zza
TYM3Pw1NosRXrPzX2sdmWov+S+/6/n5x4SD3pjfu+yI7KrM+etZUcfC7iO7NJd6biWK+kioYTWb6
2fJkdnNc4ycDyfyQM5o5dJm1hPYayA7CvH1MZwp7TA3pfQyKgzPqC0Jv67k2x/ISA4PAVyz3Q+WS
sJx5JEw3+Glypa+OvWQHTyOzyBvHPUEg3xUtTrtYiejEtfbJaZOrj98FClidXIUsLgY28HCKA0wN
HnLl1FHntourPdRl9+hBcBiE/mylgkuIqg7MxQUDScwjdW79IOcpdDvn0aA1gOYDPk5jon10OZ83
Fcj/wUBzrJ9HdiO4QzBVFIdxqgxQR3vLHo0PgcieYkvH90X1j6IPi37p6RvQJktoIHPQLJ/zhoPX
ljo4Y7cDv1Cpz1x1GHPOXYR4iosZudMrOgPtR8+IcbDgvHHajJ/qGCpDM0D/U9UVJRq8lppOX19A
bDcq7EUu3a1JfY1WL0DHou7aOeYvCCK3NloqQOxtdnK8+NhatYmewxcXJyZFwymByrd+VcPsNlki
CVZDhlN8nMwSBpnH4MOTInrsRkD4PUODvQd98CFnGR3S4GYu/dkwrc+8y3mvgoVztWnE78rp5oPH
YDX2rNNAhD1YUxwWHqL6vHSyK4cXkSLo3HZOvVxEUUXwuoQbqrLkDOZbDzb9952fp1wFmxgHTJpT
kY4yf6kbTFeY2wKBSicvzSNc95g61CWmvT8MynTQ9FrmmdUF5MJU3sQEJW107J8dVlwkan24OFQs
g/OB/VMyTREZpk4GqXZNWLAufVo6g3nh4s2eYfVhK+P+4Ad+RWl2trRIboG1rLIdLHmdIX8BIkXe
Y7pf7d5uwwk+D6rw8dKu3vBKO4h/7fnY5PWRa04SwqZxDlZWqkPK5znjhh6QoCBw8OhKCvVkNfbX
SbKvoO++LYDLwzJ3vlZ+0YM/V/pDL8hnkwOXx+1uqyvijjKOxh4n/tkJgudsoDgl7fECWScJmUsw
JSjqN9HZFQEt6fIwivX8XQT+nnGBPnkuvhx7rF9by9n1CMSPudbtO7x6ujuNc3DafqY4VtlNiOqe
kVsYOlir93Mbtu2LIcYmLCovOTo5BviUZQqu8OxGC/4ZAma8j8iVOlh85WXGmbts0oidsH7Xbene
lyh9ssrlU2Mgr6pNw76ZSA5l2PqqPuPfGg+e6xh7D1KVipBJBdAEHxaZf5+yJdqTTQF1bhrLsAjk
zTZ794FC5AnugTqYQUnWIu05i/waH1P13U3l8qTaB/Iz2kOurJMd2Kw/PH1kzaE+LcVEVV0WtzlI
KQpE/UaQWHQwE6vf9WN1g58HzDon4UXl3cn2eHIkO9KXr+hQVmjSRSbeF8KUk72AtYPN17GwaK9h
fpxGJzPYYwCwjrpJwsVKE97pvTOW/FEgACj8paTBvrCbKUV6ydekmecr0VhZxAqGhcPnzrezk5Jc
VmWvT5waf6Avt1+A8N06AGCIwuuL1U/405vKvdpOc46vifKiE53rH4hbsWtwYUfclu2y2Y7eiIf7
WQSqhfqa9mFqvOq4698Txy1PafJTGZM4AvmdHlB13ApD3uR8XRDQEAv2JXBKkl3wdi1BioV83Nca
Mzq1K8EMHWkI7fJZ8619mzNEzFNe/RXD4dd3vvN57wpzOAXt8tT03upqw4ItEecci2lJwyU4DsAY
Ks+5eIIpTtHJ+NK56bnxh/jAF47BL/Z/SNegzDKkTaOeM2Or1ce4UdnZaWiKcpAmVRfA02M/WoJX
L0FUhBwWDNjCdQBFWG2bM3IP9WoIOE7BFNjfStw7dVbDHzCqnzLDjaqBG3ZNi68B+iZfDkcya+BD
POaP0zw9xHH61PWyAP6G0HZw+Psb02CSM2nSyGR0KQxCFDpCCRmARqhmObrDRWxCYbM+5d7eEbN6
Yjr3hgyXS2QKYFcI/RDlk3VWJZfVue6fpnH5YjUljXo5PGgbdUgqaeOVChdqXa2FFYDHyK44HE0y
SgQD5ETNL1KTs1eJ4r30OowPLO4nW7rHzpkZtXv6MunGBX3rTCeytsaD68pPvZXmhyQax4uxcv0C
84fy/YLjFOdY3h5R8aZ3U+sn4D4MGmVOOCMD14uO9IcgN91bZ/dLmORc4yfLI+Zd9Q+VJCq4KNti
b1kRpWUd35tG/Wpcwz3UpOaQWvaWDnzYGZgl/NwoeuaGDkBQNe29zZL9NHbvnRdjAeY8cJxsctqw
opl3v9t1vRAABAJoSxUA3cKzD6i4d6lKPwHsQCZi2IgzhHxLepfaUXvXmUgQJCwetQ5ei9Qz1C7m
vfG16V8qNT+qCb6YFyMyiW8iWqljDUsYcYh3yoBJoTmZNMHgnAaZv9qzfZM2RPQxVSVWzLRHuzEz
rZqq+iYI9PDmAY1WLlic1yZslnzmytfLnetUH2Wd/lokT1da8EYGi4N/Kr5T+X6T0snoOPQPmAVt
OqEcbaJE92J3jf0YxDw99TcyQHdXUby13sDh4PEnVHEE2agVn1z6A0lDDCdW+r3Tdk+G/yEdc4eM
EB8akjk8VwjQru06nOA85eFNWe8v64hiu7VtaKVGQzVcfVdpgvBe4P9lKM0T87ptWqc1r/W62e5y
8jYxMY4YPspCXpt1kxSjzeWoSx5Br2cn1PmIFIrg2Y3y6LK92ubI3zaN1aorsq8/b0L0wIkctFqH
yYsWfsZmu/V/u8vUiVkEMwdvfYOidMRVed9qUZmX7c728CSxyOe6+yU6swopQVh6zwuF0/pmt1uW
Tp8KyvwjwhU88NtjRsrgPEvJ2lk/pDIe5O8PycrQkJgSV5c9ZP7V7QdNLWJ52XVInvsegYvXSxvi
pejPQ1dBHFkg8K2b7VZAf+73rY6vafuNngJA4hWIsHWtwxWqWSawa3vaUgw8tajH0EDyaO6Xdaxi
rf9vmhQLUL4mOwrEKhEgnAo38bIaibfN1AMp4bP5+4OaKwp7CRnerHWfjS7HLcdAnjKSW8G6+fNY
RbV+Rjy838QivWuO121TGLpjIJx+mNy13eaZr/E69ab7R7ZmMkLqGHQayrVn/2djFkwUKbIZsAX9
GPoChSeOtBT+KkTtnpCK88zl+bf+xKNGZ4eGl2F3jJOYCZCtCc3m913ioZgaDwgA4SmM16xEmpZz
JF5M98sQx+NVmBA/WmAIk1WPV71utsfBoOPEylMMWLW/gB/vq7UCXichwTqGaItgYH/OsdQv5Rcz
u4+r3TufHMJrm9XpbXh+th/HkRFVvPrU/7EpJE7y3J0nRrPVy/Y4r59dg2CfiWUUZI9Z6gr+V12b
dWZGtw5fw2w2pxgGBvDJZp81sMo2isafTbW+qLJ7yAPbg8/W+gwb4CJdn7Bd3wC8MCSS2/3OQABX
FV6HAK7+UDvsd5lNaJQxpWHscZr0sJJZgmVSBfRo58eIzJP+ncwFyvUg55xu2l/1BA0WRTB9kXVy
39KdRTOB+cS4g2u/+B20cCOap92SIzt1DIRmxMWqvXaiL75Xv+CDQ2SnneOQmW+tFXyay2pEWH80
0iw5gY14TmdcyLbZ9vekt3H0u+7PzHizA7LzpjIJ9q7jv89O/GBldnEcVnBOkACsL2eyXqbi5HMc
IywPdpksHgvDxr4f78R5BKgGUXn0z5kdwf3wr8gYs0NtFe+xjxTX7umiEn3bD8HA+iImShghb934
Fliz/i9KuuEyOFSlRv6eojgmronzpTjpYnZCRtBIINd2OZMBMDaRPga+NzwBY6VLSpYKXcr6bk0I
JUHu5sesq0AbjZqMupUpbP1cyU0MnVhPwL3mnRugJdgv0AvDQHGrvRVNIHJG3ICYI74ZxbsqPULP
OhfxHjwogrjhxri5QRSsd1Egda9+1hEYWXTu3as6CN/6Paj0XUNouLawGfc2f9muUO3wrABtKMP6
2Jbzvh4olsvR+FRb1QdjqJeT36+rzAqFtgEgApRBtGDjrL9oxMBkhnnH4lpW3afUKQaERHD+KAQv
nml+gSiD6dCV3qGuJsR0I36xsftAJwvy0HjKAxyKQTGuy87iZYodL1RVdnQQGgPhMUldNYfP2vEp
91oaUL37jYFN8d3Vw5cK4wSi3+R7Tzz5rlmMYDePfBlGjM7YGKvvfOCfJGG0fuEd8agzIrbqU6zl
T13qt3SMd0SGEc4UPS9IRODQ0fcMTOfUBzRAVsXo5E7pqfMAi5U2knDGG1QyNaKoyH2qxnMkJjd0
NApoq/ZAntojYoq4S4BKxL+snFBZi4Kc2cLaXdMAQ4zlbEoCLtuBlZ1AtWvWxcOMxz20VPCRFcIE
lpklZk+NkKqv9Aq+jlNmAw2DNDHSYWQUwqUkSevnGbcNXQ4lMBMzDZmTj7ojxRKrPI0q+qtYT5Jb
aT53r4vkD8/98U4JTuwwMYdM8LGdE8bRk2lH0NR4t6wcBIbUw767c2ixd8FzyuZy2MWO88UuQbRU
xD6Uq+0XUr4wS/sY6/7rRjc3HEHot8duprKEzkVG4VMbxySpvsR8MazDnbCOE/uY9YK2DStGhR+j
q4BrVWRTIqpYh1Bl9GGZeaeR49dH0yOzw3SSOwfXbh1lkFjdH2x/hgRVeheL3LdjkZbgiMohe7Wf
mzItQsuLURXxcdOLsa6i9b/Ffi0eVj0By3PnqVn9sE6GE4NAlAuJRzGQj6+z7RvXqME9b+ICj9ME
SkNhvpiR+Oxm+Vca2xXD9RruO1ZTdPQ3zq2Hqu5PFHGHpOvdgzGxtEvcxoSiMSGeJo3W6cG4zbL7
kDBYYWny0zD4N0qsVe9vkAJLRIASlnv0C+OHY5fLztPir26Eu7RM5nudjssxkUEeUht9cMcxYaqm
6RRE+XDwbPCyJfns+1nTfw44DVNP43Kh0U2URdk8IdguqvnaJO5HBLfyWaBsR3zPnhc1rXOpaxXv
c8P9Vqn6YzUVYe6Rv563FoBQvz23Ds6fKnd0mM7VeVg4scsCakkF04hEH3pkI2fwIdFHcigfMEM+
csIiPzVlcSPBrO8KWpMsLh+T4t3RqbMH9fMulwzmg6WPbRD39GdTogk02Zp9JOmsLc6lk+4jempa
tPKIpnVesz0e7DR4z1ceK7pcqILETdAPKYkDSO86h/XVUX7aRXPwkvl7bKgFLQ5SiEK7Hyg8P4nE
MmhjTScv4PpfJ91B9z2c4jK+pymKLxF8GqKZ1MQehxO/8p6AUaIRdkU6y2KkCcyTN3tvo20eVkmn
TXzoLmMew4LPaVgq19/qQn9q14RLM8FK7ulvaT1iWOnMVzVBYOkloYlt1O1JjBgftBieVFn8ohlo
ExSMd7ICFLPKSyL6uMTEp5dsfWz7wbZJjRah2Kp+IlH3nb5mdkzIVLlum7alOB046fplQltsrmKc
7vbjOMNXDLpXzDQjSKl9145XyMx4JWtYONsmEpQr26056iNBkkoaHSFthw12d9TTaSMZrQyGvs2R
HZ98BhM+SvMhFfEhpSfJmA5JEeNPaJKM/GKSgq+eraZzEeX3suDCEwTNUzJxGQ8yPHr7aoQ8RKjw
JRdipsLfaEW4WOgXybCoqV+5SCoqlFVjgQBcZqrGsMTj7VLIUzl2LOr9l5b2/WHBVTKm+esY9e5R
gIa9Eo1FYU0GTE+CQwPLhSoIV0DAKOvirUIwV7UxF1UoJxWB8zspoEXNoihv1uIXt8Ucypsdj3RE
WF7FYLJRd7grsTCu4Qa4zGZcpGAHO6bsxByDAuofmxHdGd309T6eVPQtR50IQiRx696m3CJtNzN/
bXKxGX8IgZoUcDMpiiBI1c9YoGvpDbe9OrXqrttdlnrNzjX6czdj7Ni+Iy9K//Pb8jQqezvrHtrJ
a0Of0MH9gigqJEBupmGfEv3J4m+fri9lTxW9c+LF1wCMLB5fRJliNLNdAkAi54CrX5Ff+/eNVcFC
UzKllbvd3H4yu+0xkqwX8jwpb0kfLwxK0scqab5sCrxZTER+52l3N6rRO/7TY72r7tpcMg5UVn7u
0sfHSWoGquzdmyZpu8U8ur8M1fu4qqo5c1rXUsccCUimV83XpuPZNpusZ1lWCS1svzCwSnoz6yri
X+RDTjbJHeTJJlRYa24SVENW0adOsw54Av28q6FOVaRiuOEdvTxrwlzdID6lrUdZb/dRvJNexz62
lvrbxkuHAGK091iuy7o+9X+R3pIgT60viKBSVKfXUlHCVSn7zkZ58mKFxEjgsUhXTQcDO3RO0yqB
HhqPREd3dne/9XWbyG7dBD7QFBOh41QlqJj4XEuCcY2/7FWBZ2QIs7dN8I9bVosYGGoQvp0esBvw
1MfcisBdrQISdwBNnbvNOZyTxRN70Pry3BPVrdc1YrmuFlen7R7KfLzfvojYyRGfbOI21Xlu6DO+
pvPRjwzxKcmbmqB1v6vgzVnmrWcERIOynIzT4jjlNc5Ir+V4Pyf4jtCMNrU+DbN9HjaRaxNBVwmq
4/Y6Y7lKOMdNUUfqkQ1ma3zpfZDkngfxroxqGr92z5vV9tmXA2i4dSFkON5B59AvVxHgJv8TqUPd
GqCSzgD7oWlFMNiuP93u2lXXn6ygv/TrIk+v6L/IEgLJls2J0lrXgkGCoZ5lISsQtTAZShg8+Zqm
sDV8d+X8mi0QVDaxm7cqsos8Jilku79GmpzSLuWz0PVw8wqUYw1thU2CM23ix+3mpoDsVkE+04Nw
e+tJCzu36C7bO63xiOK8kf3dU3yFOl8Vr5uUDlsIw1kcxbxIjeGIOObz9pT/pLLc7osc2eb62oyq
2uu2kWrijf65T/6D2pOz+AJK6WsSWycXEOBJ6ZndTK57F3sIqt9kIWF9Wk8u62Od7RK9xRQi3P5i
2xuQ2m2fQ2aoz4ttkug7ET2yLtITUhkA1/0mvCmsBWNu/T42t7eo5xa86Iz3Ey0ItWXpf4/m+mOx
tkdUO8cnd22lrPeiOf2pp1IfNp1gxPhwb5OpjC9I/7MUdbu7bYhxbdCMJkOoA3ru2zufZoOIBks+
BMp5jO0CdQnfbra5BJwZp7Z1zFMWgXocLohaUXpD+6cQZh7ezJ+5ghl4Acri1OTdi1Eci7Z5s2Bo
nsnYfjQrc1WYRruKNU040WuBBtjddSqeqSBoRnLmkgVx0B28Yaat8byzQBeeWjPhGDQA6PGpykb/
aOhrQtotX/1Gfs569wugkce2MYOQFSXW8AZkgec4D0W2LKcmy7icC3CWTX1TXvPFGSzmHY54NRxb
4elbFf8YLHeq/BoHsFQHLUmjalJyp+BHpXQWteXnpza1Pw7zzWqje43VGubKGKZyeAS/BiCo4GRr
34exrHZeXv+gHa9eNb1KTT52NyXzaxGJc089ho0X3tZcXbzWIInbFxF2VvdOm/7ZzyKY1ESSEBHV
2DmCezd9mgoq47Tpq4M/Qx+TLIwpUilU+vHSdPUPjsgFrjZFmUwjnyszAcAqkx1YJOQPTAuq29w6
+KWs6jJX7fC9Fs+OF9k/8P5hBJnXEU9NjarLOPRH8R7DZgxoXBwwYOUXd+z/gpa5wzKqX8hutvaq
hrS6HYw0nYdzlmUM3zqBhNz/LTsO8BUDpF1PKGDr5KWdL8gQOK9BHXwyi8U4BklFLl7picsmYPwf
ree/1Xra/07rWVW/VN3/V4IEzDVEmn/EnrYPoMHBULVGgpKF+7/GX6r/P//bCLwtJhfhloue3gQ8
8Uf1GfzNQrvlgCtDTiQZa/1D9Wlbf7ODwHKC30AKnvm/o/rkZQBE/BMaTQQmxwLiUk/y/oTc0Gn/
lEdpJTlNEhvYSyWMOmkhMnka+kvNWcs6MFrvo5vb9NavaEqWLGwQO9OT6fDdex/aTJbxX0hERuen
wEhifLQjt/XfR/q+6q94Jsz2Gz4ZbfzU5EN3CL2pJRdrUazUG82SrPV912zJ+/PQD9WNW6i3zvFm
cOOOUu+ppB12yBRdxTMNPUQimGEQcAR+oSOsm8OE2gUwvbw1iS6ecHxaTRiNRgKCtzb6lQM4TMnD
EATtpk+EZyf8ZG6eqIkjrjeF70hohBp5GX9JDApnKKqvwvcN5Aqs111OII7LZA0qkk3KeGynAq9B
b/6S85SrvUJ6Oe2nJEbfn7RT7+41LCdFe2RQ7sNcDLlOnobKxqR8GHtmlIpXy2ahLknsVIzds8JJ
zW9e0iH0o/1MW0EgbPR2dN9yUOQJi4tTlNiv9uhWO1QomC0YdmDJtWhGGMeujvLvEvkZ5Eoby9i9
pwCgdii8SHZnYdtFeSqXhOshILIg+oI5iywwEamFmbljldZ+Ts0Z18WEi5hWmYMczPXm4HlYEm/8
SBuytd74RVRhbjIlH2PcGT9IrVvUSeWtysOs65r02Dsw9/azY/VfCascCLBAqYODt6/3kriIDxW9
EpQUThUfWtxjKeIYUft7XlZecxuzeAV6bEas1tYtmICalAKcXt7HwWui8Vjppp9eAnJkTYSM61lR
ylmY167jT40ZO+X5EJpK2s3BXnq3eV4m5VD+ujO9ka5FqhsSczCwHFTZKgEckkUhJzR09Qz63PD/
crzRUujilhHN7TprqCCVBeW081JmduVOp3Fq3MrYtYD8SFesXcmGROiwcjUogyFQI3wn6QEPz/yx
dYgpg0hyiAT92ceYKAx5zpiuQSViNi8em0abb5ndyAzDsTO296JXcXw3pnjy3gFuBPI8t1D6rhFn
FAszcezS5jikouFbocWXq/HRHSlJ5dxmB1fq9JovsfG5scv5TXuW9Wp2Kj4YEc0Nldvjs/Dm+IEj
IGNw5zhP5ioH5u8s0p8FGPkPmE7G04hT++TIMf3eajcmdEg6t1L4DSIvOyK8uaxOspn6g2fwMS++
Wze7RVQdkVa9dbM7swU+wtUeIpL1RDPdCIPUmD7Q15WnMfXrG7WA9zCx/DyRuUgEh+m516i1ywve
ofHNbWOu1T0e9jLDYxdTRlxEFDvvYm6xUidB6jyqxfpllyPpJ6roHm1D2y/wxaKXUQPirUyzesHg
HPN5qGTP5Ei9EJQ5fNeF2VwGgdgsIQOLnuTgJXefDuiBHEwAMNNofi4rlZ4tEsQuzD4AnMKcPloI
J865j7RlV/pVdFZpnJ8NuNp4itz4Aek3OTmogzMoTsp/wg1Sfa0mOzu0QxA/u27nnQZkxwcP7tsR
KLTPsm3qzuQBqLM9NNULgQ5uCA2hu1vsiidNf+hoL7nzrO3I+CZTOq0twhhYDE3/7CN8OZLXMTOo
yhAs0HC5uBlBZlGCmstxUvtZOL1MgLba5WMOuzhMskz8VYqseuuGUj2agMBZVKL9x1QtSnmBL2h8
Es2i7r32sCiN8+zS6E/y5jmxCu8lwK6IzhKlvbSQ58YWcY+lbsgZqKW90JpGJ2QJ3dMO4TAfTFKm
F0DqRzdi9eaO0SwQ6TYzJm9wJRIG5CkvAb77yoFoUbaovtOBFecIK/bHYCK5o2jhdCuG5I1gCfcR
RZh6rNukZuhSqbNMG+eCAna6yKY3jjaKrWOTWNa1Tc0VU08T18cYczcYp3C1mismAqBCojLwwioi
5wyrF6T1pU0fBDy+4yrxPnjSak6jD1LSSoMW5IvbPfpoIUIo2wkhScV8TwYsOkxLYHct03TqMyM7
0LvB+bnCXbNybSDaLn0iDqXTkNjevSgJeMP7mZ0mP3NufTK19z7X4iSXcXqJStE98hl4nJKrLDvl
pNng9hJk4DWme2YlKg9B5MvTvJICCCGGHlNmaVh1dnI0YrO6tAAiQpOh5aM3o59ziv9g7zyWG+fW
7nwrLs9xjLCRqmwPSIBBJCW1pFZLmqCkDhs5YyNcvR+wv+Pur+v3Of4HnnmiYiZEgju871rPmoeb
OCtWaKJNnB/jJoJL1yKvQxmHxVHRZTCk2s3oGlHp5gSK8YveCcneA7c/jCihZ5d+bs1vuRzbWzvt
AKS7NnEQXlXsPXDs2zqjyq8VmLM9DwG9liUCCctAviHhi6HlDnzj86xQ1o8AZ4uhZJtDiBw8cP1I
Bdz/4rqF8zlrPfNOI3cVcpQEaeKnGFZpMuO5p2nHz5tBtJ+jkFoYmyE7nneNsLwfsdDlyUj0bKct
WvuAZQqtgD0YYTqi9zfIaqLztVhBttAuKmbHWcXXNLCXZYXpDOOdBx8z1IZC3RqMHPslSrMwd51o
u0zUwlMBRLqE0hsWOknjthazBauIND0kaB/BWuBGUF3dXVa4YVAY1hDEmMOCyY+swKpQdPqDWqk2
+bicZOXk64Srhw1V3aBwSP+xDYfqZDpGobMY09ZFhBq4fgp6w+CXUYgSF0dx1dn5nMNJ2+76FJeH
U4JpqlMwcjG8TSYQWlC4TwE0Sx1USm1wlhapDHK6/NssRb9E7aLHcah05tBWz8/JPAwPmgatwi5Q
TC5ovo79nPQ7be3XRGw+t7JlmOksXzu4bErJ42N7lCASByztgBYXc9a9V23dBOCrxB4ZhyVIZxlG
nGhNHX8Ck1Afc89jMxd5XfulphO3s8alvhVAO5HeCWG6AfW90dx1GUWVy5QIPBQ6YGrSkGGZ2YfJ
QBl09viQyAduAB8+TWKp4x3ry7bHjVePFyb1vNpaRswizhFEgFO2NodkR1fYaEwsP2q24UW0ctBm
/Ty4nviQixImVMX/J7ug/ffq9r343v33dXv1lei/NpFx/z//fhXI21+7rxVM97cr4RVF92n43s4P
37sh56k/c+3XR/7f3vkX0O7f7m/wk/87Lxt2toQ8mD/sbOvz/rnD8f5h6MhpQTy6huP6DrS7f+5w
jH84xFpZhvnL0GbZuNZ0mq6Ozbtjd4No909Dm/4PWCqu4fuknZngmrz/zNbGNI0VA/rb3gYCCSrR
9cgcy0I2ZXPQv5NLEzdp0CV02TFXIDr9sX8bBMl1RY8qo5wiGBwmgiC17AmBo+eelEc5zcRJ9rEO
QsmEw0uRAxHNfUZkzIkE8Ds/6qujo9XvuHxJ0zLIeC0ihmq5VDdZARhglOMPVZnluWOjwXyNFFlm
eGFIy9hYKZXNGbVrO4Sxpm6t9EWfq10GFyBg2QorG4jEfowFnBnrR2vmC6JG8kBHSvb2/SCRwut1
91Y0kizhoXF3cwr7iH5CPHyVMeG4tKIeHQhU25Y8+ACQb0bQb74b9Wg5FKrfTwPOL0ANeEu9RDs4
RuXfpRlKhkUry10aF1tfi/LbTLOze2ZgxCqL6vbJRDznkuvzjVHIr1pr+Dck3VpPPVq7A1POawwk
7haASHzrRmyjeoMJzZ2i+cxyH1KdUjopccVRFEBCw7JDEd+mmhZ2Ptmkviup4k9rwk+y9qnx44W2
FR+8CB9bMuf9xcyKy+zD7bMzdZkZxA9VVu/RVI9Y1ZZHz3E1liEYITz9g4zko4pL9b1NoVJ10etI
5sG28JeJXLFo2M9pYwTNGDRJsgCo6twVrVNAfzOfSwj7gWnMT0ZdznsfJJqKYZ43pCpt0UpEQWqr
kzeOwARcvtDaiud9NVFsXxpirRctPzMe4dnlhS1Ps8Kkat9JqIWRx6PnPr5FHe6fpuShiPKTFwkq
5zVmGp0XTIvGhni1tlRXVsrsp9WGKAH/AOTiJiLDaI9fE+KyZQAOcOKT60l4xn3yVcV2yhqDP4Rj
//Wni5Pst6vXe6+Puz7kP7p6vSMSqb6fbHG+XtMgAWOlYqZo04G4wT/e4/p69fWe68WlEP6ukc7D
H4chUg9ryTJ8aYikR1j1twO9via5BzPhbw0rlvU/+D8e3vW513vF2rvyMPuwXOUZv+64XpWpRDZx
vfjb8f18pEY2pZPjl4OgAH78fz/wt4vXB17fZulYNkQ2ilOzgAG3NuuvfzoDpFe+EOntjMw3I0Y/
CryFH6i1Qwg+md2DnJ7K4kxXPPvtDxSO7OyaObcRcLqVuWgDf71toom7syJ4eePr9TnXWwdgChtQ
9ktI1MqNPXZfmNWrsDFN2QYWeKrDrM6xxs5rqlAKA+ZjB11o56gftfP1khUX7DtoqNLrnfpT7k43
8BWWY5siRkdiDxKwKja6cXBYQJ3ZclpkL/PHtxPzLLalZH0cMEF9sV3d2l/vN3uCHN0Oda+rzadS
s/moKcAgBR8FUmIQE9dLPR4IDCLzg682fsfePqIijNg9tc+y1NQ20vkMf92Gsjm0Bh0MxvoIvCNf
Wz8maoByfTKOzqkuSucUQ9BfW9nVTqyf+0IABnGyCHXOMSGZfrqL0hV/0dkLJD1PP18fdf2jr/zF
6yXLi1MUH9kLOOeKwTN/H0nT3dOopc/tz+XN4g4H0/PtU8cGuJv15lDgDu4NaUHpLr9mEaZitorF
rtSN+lK42XNZ986ePnax6xoqB3NVmKE+YHrBvjedXcedznNKX8MvqqeiRHBdrX8mJMcIdlsf0hqP
MNt79rHWqWCkhxUe38b3ySicQMNyutFVZR8BxhMnUsZnLL/xWU2pddNlyPMnQoJySwu8zoLP7/KC
KmE5ipYbJVf55lisBFnq66NYgxJtkpRLbTlrpI6d9ahdzl1aZJAnI5ot3HS9HSBCswH/me6uV/Fo
6z/v+GjEDSb0isrWcdS8mIARClJWw1cAqXTASVubd6WAEVf3ENZ0sk+NRBFVC3T6jLYzP8tFA6HD
ms3uH4mh2SBRFOd5WowjieEHUVG+CWw/s8KyHjn5sZfsa8t+vp5YraVNOydeLdpelF8aHC44k1SH
/XFu2StwFUZ5t8MSQCKaPhcXWiBVMLow66lxbJ2OdgoNlk+5LO5bll1h5XoRiSwKZKlEpm6ldX4c
srnbTlrng7CWxp1rF/sKQc+XRCtJRojSOxPD+8FcZQ/TtVcYr/3JaW0es7kqb+YoHVlXj9BoRgAR
TW/RVbzCqK4kqOulnzf+un59YvoLW/XHw69XTb6enW8NUC54FxKT3E2dYB2/3vnrCb+99M+LCIM/
d5EZ76pfR3J9v+vbL9emJ17feiudpEHnWcV/He5vj29LUqtNWcqt1I2eTmBDFff6x1txab+u0icE
hvH32673Dnhy90LQQIbapxnkB0S6sytpXVs0hLU5R1cWpfzgnA+qrB/0uptAL5oPZ3HfaLCry5Cm
iIBUku/T5cUWoG/4XI/5hJGB7DfiACG0B4jR0MEY6tBGmYtexOEZZrUlAyoPMWXUOxLU5mNRG1+o
5Bwd6iUJGcRiMWjuxOT+2m79oJzyEJfzQ2+MWPZxkm4l2T9aHRoDlPLMJq2+RnW8sRSKVOlgOZCE
OQqvIkseUcGxyO2znUT9gSYmnpUqMFCXpx2CfYqpeCmoMaOvCbqel6/Q4DluQzqaNF/GEiY6u08X
X1NYtIV+cU1ie5q+eyI/NiujL7FahYOO0xPpSilyFA1S8MW7JVJ7hwpi3MaF9lbU0AKHxMaiM3mH
Js6gtNoGWIIOV4qnkuE8FEy1DIR07hy2k5Wh+NqPWoudu1QrVZS/W9rX5MhX0TGjh88ShYJq1OCd
Tyy5NZGgBWbDDtqSKfwcjy6wrWaK7foUGsQ5EluE8MTrCNNu/KkJkm78QiTVhDHMJoPbculfzsc2
wegSkUm4KTKp8xshmHkkxScgb/q9RqSbzfZ+kHG3yaxviV3Fu0J/dIwpXTnul1kj6cEsuhcH6m3g
REKFyUzm4wwLGcBuSwcvA+qOsm1LmM9TbboU6mG27PrFeWN7KE+x3na7kdOTtZhzP5NJcS6z9q18
XoXbwUK0yKhVJGLrw0uH3D/wJ/djdGnf4csKsp6U+Jo4JMunl+GN5YgdX2NRMZGSq2drxHn9RtkI
J/vF9cZ7EJlRGIGQOBozyUljdlBUmyFI22Lr9V+WJfoeD/7BrbqGFHZrqyeDc/QX68AnZl1gQE0b
/QRpNcdbHd/15AyRMOWzaaCUyd4Dg5ENXKbS289xt4t96uJ99cOlMAtdfyA3Jubh5XtFehfKvurQ
2sREzkV/9lPnTGE5vuCx2VPeZHZzJpwoiGL9RAXKan2gRgqPJ+LKxrDepmWePznUy9s4ay/JyLnk
OeBQfdT4ds8J6tU6kAf1WAw3rqLh4jPBbcmxQoUQ+XxTYh2TkZPG2hA2YrKh/pG1HFn5PiHbE5Q6
BlFElkg8Ci0oGXSCTE7nbHSRt+GbjnGipb6Hz01+Nhr3GcURP6lIHlSrW4eBmLR4cJIbl4Bgu3Qv
ksZs4Ovo+vs8rAwiRWeO0cYIXtrYUDwhdoVMhwM+24ORhXhYWGXnxBxZ+kGl0fwMJ/OzYyXvk4OQ
bkJrQVUHu3M+3DbolTZaz7BiozKgXBZLELLkxs4zmhBd8z9PnfWcZng0VZ1juGobXJ+bDN3mxl9K
0i7RFwMFs/DhswekByBOaXbnGBkO1jj2iNksIe2tpiBBzHubpPws5Us05Ppx7KaXkW5J6I39bZy4
3nmY6lcIyncwXQipy/sYO3RvHpzJ196nuM13ZULy3ZKurA6OO61pONtNQd40jPEijfWdLTMCiQhL
MWMst2ZNbLLp8/kM8xzOVqrt/byleaTHdZB4ZASiVbqsSxzKhojd83xfusA0qr5zbhKI7ZWUVHT0
FS5daxfILknEsJ9pWBT7Sgv6UT5EaONO1aDCOkfiEmvwLSjl6IFjuOSpSO9+FUCXUMq307sn18gM
zfMPNmMIZd6EhZSPUUlnKV+a9Q2h2P7R03+YkRsdErdog1miMBNZw/8+pHeGAsYMeKGBb7svOzT0
BNeVgca3kdogoNDufJP2Oe0/PAuZCpG3CPGT6Y0dK50gZaTbcmGs8uIKfC/aecgq0JdEhAwvtdSl
JQTFpF0QaIKMcg357AXpHgJYB6yuvyDwycYHBC2vpWrtbQI8DJYDI96139836YuBMCjMo/zGWxm7
siHQWIo41ERfMLDn28infG63Hq1NTXyTA9TOKHrs+NA38r5wyugUzdLbzFL8ANSO2LVPSNwE5Ang
D8n7hErXfwXHemzzmG06GXam1hJ2Z4RskGOG5ua1LZmURN//qFccNfQPZkBB9HO8bkdjc7zEWqwY
cpInmJDsLIri3lJQX2GDr6z3BOsQive2JEjbhrqBl2FbeV7opvYn6WtHiwAPkdPRnNUQQCNJIOK3
WA06DG5GSWMsd8+WV9zpifdA9fMi9Qc5Dhc9mPKGlKNYbvB1nnCGbCtdvEozfx5tvgYHar+PNyTN
5bMNunVfOvAFVPlQs/NsbJzXJfqUoCY2VpKemBoGkYwrG3IusTkXA0x7/OupAYfDj7+aaUUOmhiB
ATTJKXKbcqt3fhKoattAfhkH574jL2rQQDq2qedSJDXq3X3tQSTwGuex9PRPWcnPT4tJ4svK7luO
9nVMcrHvJyJgKA4/CGDphUKEJv2HqYGPv7AbciZ7bzXGobbVC+iOEVHKPaJ6Vv6FfC8HTi8ta9Sm
iCVL5AXbT41gR+z42LG2mS1pJHXyfWzEKy6ubMMgMuHGiTJQvjw8ik7kvOIbkCZfouYefA/jKRNj
GTiKYRdeyDth29O2ctAbVWn8Cqz83SpBgFsThS0Tn0VcUrSRn+ti+RYvNWgEMQ+7wfFeFsTlhypG
pYUpuar4XmP8Xau6fZvY01tfFpg1vBmIJu7jeHpIkOlgbvrqlEvQpnuvqXlV7TDr5Vu/AkftXmNM
VNUN0shb5aXJsYvVgnVc0BgX83JLXHKCJ7F6K6nRlHr2MI/lm2bXKdKdOpjV3O5paBBDJ+VnWniQ
sdcllwn+cyNaJmgD7MUmX/e+C0AHImC8G7eRe7Rju3K0L7S66PI3MEp8G0m4g9LUl8nOz9Ahl3q7
9assCdtu+VLBhd8ohy3QBOEn72v/bvZm3Oi2dVIu2V70+DCj+8DHAUntJxX5QddGtJ2nu3n8YVt9
u5sK3DZjn4mdR15rWBTxFwDngsq3eCwH/XkmiIdEK7bw6XAx8so6SesGusB4fMuyVVfvtHzMrbBZ
g57MCU3StAZmz6J58V0m1cJ2v2t99V2aDJuRQ446yZo00rsqDePCrHZ5dFvhDbmbC0odmg/BvRLs
PmMvOQrvKJA2HzyZsYzwIOOz4O3P7aeU5IAgSVIjyL1qQS0gbvsGfb/beDMqjsU50R74TFpU9VY7
oQT3ftRGLFMCzjQ+0GlboHktfdcGRD4LNG55vWWejFhfRwca6fJutOjo1GrbFa2DtVb8MAvAGlMi
SX/tV9tWmaitn+rdmXVdlRkfMYumAX19CCgDL1XjergMIIeBHpiWyyDxb/PrvyFng7oD//qcTgRC
u1+yCGVHZhYqGJaO9bR1NnJYEJ5NoPXSTmFZjMmRJJeLrsnPZYW1yV5W1y5qi8B1ilfNnh97RQPZ
mRqdDkr7SjHcOQLASnvalObXgcpMYJtLcuwt83mcm1O7zD7sVYCxtn6XoyUCIVUy6w4nPx2YFDWJ
jqO+VSghty5RVuBjKvRpdXM2aZgMKRZZuUAunhyJ+3CmB5ilnIfNvTLjB90XBRpZk+lq6p90eXaM
EvVwh40J1X9YmPSgClOz1yARnc6Zz+Zl8vhM/GlDqfRLF8Eb6Mf1q2CHAz3m1u2oBGKuu3MKlCkL
veJM2veInU520V+MmMNhUXXhc0IaGN2ZsUDp0HtfZmQYwVR1z7U/PmS1eG6sgRVv76ug1LKH3BgQ
zdQzFK/QwLSxid9IpqLjhto5yFKiClCsUNrYz9NIlkvkHWotvuheQ1TjkDrBBr1DetORBZOZSO27
8ji4eKstg32M09rHxlDp7TCUt3m3pkozWtT1zG4OA/eho8of70ZlvvgSlDyKhBhUuXk7lToZDzGa
UVHhJ/E18xseb/fEJghOEsX/umWVvNjVlmC+duLl3JhgkozWQRHVDnYk/1lRu/7iwEG/mSwPySPT
D6X1b1b+OIDGpyQvvT1a5IfErJNwbl0vxB0kglp+L+phPDcSGxdq1CGtYa+5hR16iLRD+MZJOBr4
97qpLHaEYRwmBJGakyasitYSVo8oOStCdj3ONmNNLIqVgOX4YESm6gB3EyE5Q0fUYBGB60TkYXQn
XXHJUk/tOJNpr0/jk5mq+9brvG0E5Gabk3rl+rILHJ0medYdK+QwOOJYHfXHcaXLxfPJwwG/QbVQ
MLWa5zU9bKN1QMfmDs9VBHGMZf5KufEWd8+28ih6+SPSVU7gvRswkmPmLK/+b5YbYvFvmoGgUuEw
BivmQtqrGewuv8fYUfVPadchzo3Z9BSpaZwK1R7pNdCm0NGPSWK7Nv2wa+b0ySB/lCm8f5jcBDS8
IrerGxxqcYBgNhyrcr0y6CKm98G9UUNXgsWdWQSXhMzmnFCGVR8wV5H049vAXxJBdMxYMwXWaYPU
KQJ/i+5kYLZscqg7nmF/x4ydnOpRvibpwUNGxGQn8MQM9lufV4wf4OGMLIJ86Lrvs6zzrZdD+xrd
Eef0fOtTb97KLhXgElJmrNwH1uCytbGczUw4qZqcpzYqtcAYCLarMavtbIZ+xDyvUk4sVUrvWUZY
aXy3pFrjw/eyBjbPeonIaqibveziTzVOGdZvNI902sRL82ZRsja65za/GpG76oK0f+YresnWVGHZ
ah8tRQpDn6xzhxMuZEdC1PjOKxr3QVv1s1Tfb/pyqikDzhFlCPHdX+QzLPWCMLgJ04dmJhto0+9V
3RW7WE+fSSaXaS8vbVwS/JmDZFhYm4dl+1xiEWY+oZDjInDuRbOzc535YwILkxWpFzQLpCQ1Fk+W
jIZw6lmWmnr5pbOoAS+TGS7Z8o2t4GKbEJFoGtVz/inmG6PGnTLP31sjS+hepwYx4RoYfOeTaNIf
2STuVKGeWm10YbTQ8jD6mvSUHNe4L1VovXfRVOy1Bhurs4ZuLOTDb8WcPOXszI6G8B+GBUe9OwHW
Ny+tHqV7+n8A03X2qgmxH3jXaE4+UxVdaWb9Q7/+SKlHkkCTa3idxQ2p78kJGVn2sah2PdVEglkE
EENlRf6OdIkt3DOEc7FAm7UcAIUO8HndGeMoZ+Yai7TX3XE3puJ5dDBWzXbHrixefixo28JeQ2XR
kPjVfI2k2lvx+OgppGRy+mYvw7SPZ+2m9ZoXwJoD7kEs67GF4x6E8Y+CuOQdvry3haStA9Mm0d15
R/SLVHecFj1mHSTh2BhqTJLkhnbr7OjNGoIk39/4zUdOoDrwzydgQ8kuidBQDzXeuC77pOviacwh
PxldV1Czd780ZkYTEknEpjBCF0AKKeYfhqiMcGraU7wmp5DvpKivghaI9DLMhZOeZ+BrrjGx0xmr
u5pThN+1727zUcZUj/OX1rLqMK5JFmKy7TbGinenxqJBhvP9QzHUAC6K6Ea689FqsW1UOpoF8Q2R
zlObD3c4hW2AWtN76dXlxpi9JnQgz6V9d6E8GWiyyw9a8ai6j7SJR6wX1luBppwAnyzATRXjVe/0
ozN9Y42ZProO3UZ7UKfFq44oR6gC1j6b8jFUcQpuzGbTliCokVTBNn2OrZKu6PeFGEPXEfatid0X
zERH5aW8N30az7HQID4DtNoYjNi1p7xbHybWwU7593Pd+pZJBDlGm3/rM1rg6HujwLVXONkQ0bhi
eblxGTzxLg64DxnQAq3HA+rIMmiXqtihLbzoztweEYLQQh29fU0yAD+gjZFCcEAVA547hmWciAQh
VsKp0cyf576LEH8a+W5uvSN+03RNAAj8QtCDqjwCiwaOuLIXewP0CS+ldulSRVelLe5E2p0xEKPu
R++/dykd36Ag5nQktigabYxINv0HtFoJy1c7pz0+aGLba+O9lhjugV8MVYM+QzKaMmeObRsOI2Fb
XaHtmhTyocB+s68M/77P9VeA+2prxHjjAGSeLedznvjkbhF9S+6PB2xTHwLGpz2ZWu/srC7Lmpeg
eXdj44PPqSPKgtpbjyfjoqgU7GcPUa2VdxfNiSU8vLQJZ9tRuyrWjY1d3irwnDPsHHs8IlTEa2r5
xMZAKVS++Jo4QxHE1aOV34/DrFMk11jPRhC7ao38Mo2IHWJrALBoVBk07QHzBxoo9qEIm1gEFgFF
IOrm+r1HtXRfan7JCTWyqM+tSyKcJ9dt91Dthn07521Qq8UlujPXDwNJJ/50diLKnWqwq8CqjU+l
N5/sFLENWD51TPLpYnoNyBFB6dFOqi0+RarRiiX6BBIrKT8tmflObwogyRGJ2oTETsBrzRKq0KO9
8tE+2tiXD4zNP9yY1CMqp3GYpqbCK21lYWscE6Tl90lRnSvD3GS9LM/4Fm+6SCuOxpK1B9NS93T+
sWOniKfT1EAJFjkUcnIK1arJ+C2W/kWf1Je44UNb+owPmLhAnLUTvMo+fmYlYgUmJ7UJdCdu8uS4
dJRUZ+0NDt0u6oR6cWdnD5txvE86gRfWQW046+CeEIslECncYV958XIzapIygpLDnll8lU9N7y5n
Ag2JQ6/HivOjQ+8gSFh3zLNtARSReIt+QdOvDjT7Sj+/Qs6v16+X2tVX++u261M8qWHzuD7mev3X
o3/dBjeXmDg70fkp8Ap4+qG+FAsqO80zH397mZ/v+h++pJdDkwXnZAY/H3R9dWZDmtC/3ujnM90U
jlg1pqzSIEbFUXRQmYcL84/j+/k6ZW+cdV/3d7+9bNsOJ/ZMyf7PV75e//nA63/SefZ7PEYqvL50
fHXy/XqX66N/fXDXq3FRkpRYRvP2evXXJ6oD7N0nGAWJ8vkcKZtig0+tMknrt9xstSDWHYDQ6CAp
3ql4o3KNnYtixoSYwU4yY9I1MVgVik0xa+ZPt47l6IE3mf4REPze0YURyJ5K2LwMn3NGuBQ1qTDk
V7b8chNXZCcyxY5h6swM86Tmjj7te7OHRTLg9plRKDtl+RkuzGG20LPY6IsVIuZSR2CC4NQegKzp
a8tkJvAJEBQgWXk2ypnwtfTr2sJoZ21dK9SX2lreMxI+N0Njn6Ew7X20JNjAsW/ttFK7tYqJ8X4x
mJ9Q6GEC7Al9ZD4Zi+hetxhQU+xb+AYSznpYFN5Su1t+sOXi3zmSIbIEx7BU2C5T/6ZtSFZMLNB/
ibMf6MVvSswIhGWqreMgoa6J6h774mNp+XgrWlxW7cL4gmfiW93nvjRbYMW0a1xO2o2VT0cmtoNW
e0AQYwN4wfxuUcubR+0FnY62leZ0RpqztajZbhT+VKBjLb64bgzj2NrZ3fyKLIedQ79DlygReKU7
MXVRmIzk7+qifi5y51s1WlOgmvnb6BY9G0TBwG2RPppK5kBj6ItQLS+xNJ+qnOVtzUgWKOCjQfUF
6CZqrQXrtbFqg+FTaol9GFfnQ2mkPnZUGuhpstTojrx9AystMLJTFCVG0M5UBoRV5tuhZzRVpOxs
Bjx7x34E4Adb56UZYbO4InsaI9YVzhVqo7/iNIdpXLi0o9qPOZADnC0mtVBD4rEDHLYxEmc8u60Z
AEN7bChxNhOEY+ISYKwt5S3DWOgDaKBHo2nollffeOOTlRZ9qrvIpke2VITBOc+jVW0nr3S2pZY3
u37Ges+EsPgtCNehuusX/xn3yI2d9e/FlNwva5KziIdXfRoctK45JLse3MpV8+TUbrf5TX14/1O5
91/KobivEjJqCONdBXt/F/Q5oH4tgTeKpRK6vr8L+uIIAWgyUJyaZ5ouhdL8Gzejs5AY+X2uo+5I
RPRk140VagXEEa2Po50nqQoXA5gkzToiwd/TQzHwVcjhZBSa/0lAx51i4kkzToTK7R4ZCuS/OfCr
i+rPA8fMbNJatfFW+n8c+ALP3pmp0R5pBGdHzbGRa1DO20wunbMh7SkNph49/Ty+syFj38wWyKB/
/eGtJrQ/PzzqHw6RxEghyRj44xiSJkmdKS6SI2KN+a7OzWNmpDGUWUUg3OJqB4y/3i5id6A1LBkG
/caBjljWr//6OKw/HGc04x2kotg2DVNH2uv8Ed6eVfMs2syVx6GOcOR4rTgOPe15nUFw7NIXBYdo
X+XOk4Gn8+JlSPwTii2qFsc66rSL8vvmzIKecBzIMRLBDPMVztHYAJstJMM0ilDjErnyFAn7BjgQ
+m2NkKfapR/eavSkSxjCYYX5CgauOkxVA+qncs/XP8l6qc+Xl3/9b/8H5+5qsRMGKfGeDvdg/Xp+
M9oNeu/FvYrl0THMYjt2cMZTP5tDQ7q72ja3sVjas4JCKWB8H2yzPhZTSX8/X1i2T+cS3NOh0EcB
DrZQR1IUko2S2DraOlJ78orNw2BCYQSOvLse+f+3f/47ebTprVrm//a7APsvYfWq8P4f//X2+0f7
3mV/d3/+fNJf2mgiPSxDIIFeT3rdFr9po9FM/0O3+RVarme4KPn4Gfwz88NCIm2Znu5YvrOOddz1
l0Ra6P8ZSbRhuvwDvw8CuidsljlschDtOTaH9vezMAeCo89RrM6lEv2E8RwGzKUcjeImWoOhrpd+
/fnP3ybTNV7qmiz1r18GSwskMFkNLT4Oq0DAt75/dY0Juz4T/ykYSGpvc41RDP5WtIK48hXJRal3
j+6MXcIIxmh8rrzKPJYLBRy1Ar08yF4FhC9eq6a9C/SrhP5FaAFTU1qvTKL3YdAAhOFDtRNSOhxy
LfSYvoKFFnz066fIi1/qFTPW0j+iIfW5hz9WrCAye0WStSucDDj9fBPBK8vhlnnwy/IVZIa3g2jd
FW5WA5sxrRbYVKSxgqj00GBLx/parpX3Z4T07+MKSxMrNm2An1bPgNRsfdS3GWy1YoWsoVQ3jqgT
iLGyvhk97hZ4bCXvg/HRzFjW0D7SobYh/6y22QpyizyQbvoKd+sT+s50HBlPcJTQ4bSDbueuQLh0
RcP1dflspvJAfX84Yqj7MQpyyeVYPmZAbjfDAGIuWmFzdr+JV/gcxZRnyRcVuh6+TfB0FQ7Rw7Qi
60jlhnFma6C/x/K2XMF2PmV3GujoAuZv0Yq+UysET6Tg8Ba4eGj/n336D7Qcqaio9qmEoEcyik4t
V+8vBE5PIPny+zZu4j0ruWUF8LWQ+FRqPC5OZe+EqPedW3xaau9VrfA+sWL8SkmzuB3UtPGvkD+E
RBPUPw/6n7ViAC3f+qqSZg5HHMUQB8UbYzAq+RUfmDvP0JXIJljBgkIHMTi4wAZjqIMpU5PmynJT
GrdRq5+7nK5JKmBnZ7VPxmSDCYf4QirEje6/K3RKaBhjcwdRgvGZ1pahf62UKhGRv2suIp1cLxBS
OEDh2qw5eyovAgzXPTvmlrTUPOPbq+q7uvCdgIgBjVOaIO3EEXdgTxySR8B7WAUW4t6CfTSyDsbI
RgRq9VxWLixOs252g1IjnHuyTAor7JoiFA3dDnOxH6YZzZtkCW3msWCRj6fKmtqbuiHmwnHp5JH1
JsE+Rw1gQz0NdTO+LYiQ2Bi5diAkaNhyqEhMGvcjb4sPikoEudGdVsJ9SPv8u65r8za2AejQ/3Ps
GVKMeC9dCD5ul9ihMuezP9pHcE3fUjVhGO4/CWWZ6DqqYILV88kgns+U+VsWZ6FuTB9kY7/ipGsP
gLkhxPblu1cDx+qIoNAs67NXs4YdRr4rzWyAxPYnzf+YjPpxHV8pRwqfL01QaSkvPgmRh36AGhWx
2dBGoe8xgtSnPkp+OFnxwPAYLr6khAsziR0D+jEkd6gozGrD4mKwnijtPrUI8giit38mpP4MQ3VZ
NBb/i73zSG5d27ZsV7ID+AFvqjD0RpSXKgjpSIL3Hq3PAZz737nv5ov8kfWsMEBKIkUQ3GatOcdU
X6Js6tyYmIm41m9JK1hu7IcViH2YW1JHrDWe2NgXojsj6bes+qEC6eJxJioBPJ96GAu+E0Y8EryZ
mxqtoHOsJI9t1v2K+XapAq4F9kiadC+ga1W6jG6epB4rgbiQ6EWboVXMLZK0uIJji1fimGbUeqJD
MMu42/Dp2+S/4MtYeCqMKHPQq2e2gpeRsHAKdgS7V6oTtONdlQYRSJHG2BkZmRxG8jQJZWkHRqm4
5E2cA8P8ZIc4nGptN5oJ+U8+ZopYN+8LktA2QSpjhakMT+tmyl0Kqo7RtONeB+6c4KkUNBDYKk7s
W9QP+dXH/0DEQCnSkNHl+E21+kNWKhl10GmiPNuwk540VkgUGzKTRjwBRERwfpeZtgO2OODkxcIn
q+p76Y9O051x6sZVrVCvSkq3nHxSp8lOoareSbVBwxxSuTxQ8WwSLSPvL7qX9M6pJmiFZlcTBTUL
n51qIs3AaefIKhtzGFYAYXs2h6Vp3eW+6/dCcEjpEuPVwVFtqJREhUn3QoI0qKMhzEFVJc8hAeAd
m8uJFKLlqzXOtPnACkxeEn/R1t77mnqoZ7LbJR3FDHDC72roXxmQeJSaqNVJpyIsvspiuDIZnOoA
JlQcMuhiE7qhqm7JyUDIN6ERG34iWQajnNXfIbA9u/UHpsr2Z/JxiaIXf6RqXe564moKKZg3rd7+
xGOLnso03dY01FOkla85kvLEAARHjAtpeyRjMbah0BV882duMzr3IdqKpA/2Tdvv2EvamQAtUcI2
wMClXUVD0C8K+CVnGsPiHKrSJ07/+3qaTi2Cnn3YT/mp9zcQkBrbQsYjtSoE40Tpt20OBzuOpjvT
z58qkX2tH+PM1aibaLMubyYfGKEOV28iZqpFfN4QK2b6A8wrDQlxOxpYfr+tKG8gBgqsHWSIzrN6
tGAkebk5vrVDIm4JVv/wK99RO547MLqfkhBrG/LbCQH6fJqb6DZlz6YcQIdO7wx1rhxDTAMvmfQf
LSWlhM2FXfZy7/oo65xWM+55ym2FdtwJBxGhwxJFhkIR2WIlnPouPIol3oAKeOVOBd2CsXfLL1Ps
qSoaqO39UC5U06ZGKUjnIkutlPqq39hVx0Y9KvpLN1kkzEvSd9Vb8MHlEnJW+YprKHIIFPmx2MA1
g1htW5Z0FAFJebdaNJFNM1H37geso5GDtwzacN3XrC5q05EEbE+NlLpmhaBJZ2ALsugYBcAxo6Re
EjM9eQHZKkl/xzqSsJQxjECa0xdUGI69Jhp2rTl+QOlD9YmTatMrw3dwEKTCQF6ZWG4xC29yHEdY
jo3uyFqBHJYUfkBfWxZvZomjGNXCoQX4KaXLEs9sdz75YDiHs2OBrX5q5cGZcWe4XSDSmhOIasdo
5KqoaSZ4tzuFvtzUiq3T8GGRKNbQe1JLV5wQRKQK9XXOXwyHq/rugCfY1HdM14gMiEhCSZNpksJL
tWSm9VVF81kR4m1rZMW5DeHySLkBrFbkAoIVCKgo+zaoyZ3gmTEW7cQh+sr5JKtZnlhfZcPeAGi0
GVILlO7ifBuMWtmY5PramiDzNRJkb6pQNA8zM2sZGJS+E9lOeV0sOZhtJgIMKO0h1x7y1KWrR3dk
FG9Co5CoXoXtpiYhYNvH4X2OtPmkCaW8Ac7AUlbvzlwDrEHSPQ3SxAOmwOWZ919Gk3zNsfjZ1MaD
H450jdVxAXJ171U4m97UmdqBRLkWqJuM506bngQI0Ts9z8hzgNsBEaN0i4JgHzp2mt9/qaPlUVFZ
GlhzQ3WUm3pC2G/hJ9Kj4pgr3S+5DbSrBX8us5R2q5fCY5aZ5Q1ebuRre7MijQAGWr4JLPNcFREW
HomJfA7K3lVM6pyzEnSnhqYjgIPKqUDGumDMhGM6gQJLh+yq5SK6WQNC/AQgxaln1vT4SvpHSKfX
oq4vCfl1O0lRix1KXsvOmddEH0Z0SO8SJn2EYB7g3AxmCnkNqHVdyHpHLCW+vAX0myRkZaPooeLE
OZ1Qiazsk0i7Ewxa9Y1Frzo22N6P6xH77auiidJeFqBQF4BEqOfARhyQKTtBMbwIUyaA+ZhOqtZp
l9Dgi01IxW6Kp24/MG3asZnmW+zVgsci/TJmiQIWclm2GxbdZoWlnEzvCGiwf4Z6P2JpL7UNlDo7
Viefzkp/qhsDbxeIsl3jz7cp7v3dmPiGPYhkBhutYif4qg9tb1BKRvBqUcbe+3ElPsNjuIupFI4S
YQqJHISeHBvkJlZ2P4nKsSvH+Fz5xOExkHRScWpIx74bqxAr9gRUR9HfWlB3tqhS+0/G4rGi93vM
yupBs0oSInJjJ2f3jWjOd7M4k8w9Z9XGzDNwIlZBFZ4kIowHvrEZzBm/vi48iGiIHJ+dBcwXRAOp
KL20sofaT7XrPhsug5wXkI1PgQ9DcjZZnK5MeNJu/wLFr7T4fzxmJumvKGDFsSLi6Y8yLQadj5Dl
DyQe2LGbgbXdlWU+HlZSPCk+eHn/3IerE2EZWfYPMqTyPpsQQ+TBz28y+gpFX2+KLJjgVILrCyrl
I2qVDiu/2v1lmrEstG6kOZB3vPpiqGN9BFTqPb2ZqoOUCAuwk7l2F1HSqkOjOqw/WG8ipXIFGk67
Th3DHuhKr9HkTRxjzAaysReeY6b6gPrWwz5DwNRJzcvqT1odP39uhgbi43p3EkhFULGFdQ2s1W7x
+OhLFu76HOuNyMDOBsTY/nno9wvUFbLdPhTcP+YncjXpra9P/OdBi75wIYNWRSVHyPGCZWStRW9m
PaytYCbU/pStILNwrR3ACQdZvBySOQg8MYnGzRQK1zW/no2HAEq8GfXtSP0gaQDHWp2fcbqEmS1q
L4nOCpeHDs9+Y6XLF76GRKADxxcuUdPrjbCcMP2UVFooY6NhxejTn1odTFiQa2D8eJnGTJklLxJA
ZY8BJgKwnpBhWJgtR6Wo9TPqOeO1YwQnowzkoL4QGQtIPcVuQv0VLIkGayRACF/ukOQLkXW9T4m5
OrA+mXcKatcxKOpDW2m84nJEcbTbaZAyOmmoD81ysx6lRO55eDnf+uVXfdElVTM8RBKk1PXiW48i
cyGl9mM+OVKcJs56tQWsdSRvfeN8SDVM/zK0Y4O+K2nmvPRyqXWWNpY7rObbkNbqNkhge6432gJe
LNWyOgyNfyBxKd+uD80zYceoTNkD508aauIF0LroXpYrCK0aWQnLTa6W0C6UjkQ1sd1YU3v7bU37
bV374zhb708htBOAZJLdLV1Ma218Nsvhen+9We/OAjY/rc6tHEcT2/BogW2C8MBwm/mb9cIR2DKQ
BJO9hqDJSFJf3sH6htb3Mt7TEUgOoGjow9G4XqiTC7ZRXG5iKKhbvdMPa9AFEabNoY4wQOxMNWYo
ke81dZDorU3op+KFBbwCgRO+KC4ZI+SdLtf6esN3+q+jCVUkDqV/3V9/LK4PWn0yeEhhgV7/998R
4iXOeOW533ZyVr/+49nmRsn2jfg9lgtVs1K57n4fqhWpdMwVrE2WB+MePEdWR4zzf36zb4ByjsvN
erT+Yj8yD1O9mXD5cUnIceeVZCjt1ns0b/+CAFtK/Vp17dK/47dqwm7Q9AZiDsG01NxSyFHiF1g8
lX9hg1eA8D/uokrdWkSsbgeTTSpM6P9+ekVpBDdRS7rdy7ldT+sf/vL62LD8YD36T78S4jXa9Tkj
OinH5YEyE5dhATDdE4Ia7zIFT7bZanYtSNxi7qPcLhK3ibxkYbQa2NH/Oqwm+RwZMXGu410xaaT8
LeBFfx2crGVcMtdDyriVO1fMCW1xE9ZPc206/+1wRdESObEzIuK4rXWQ/A2aLaxc3SXozFYqqqL3
JlIPkVQAhpI///56N1o4quvRehOW1ds8dIonL+PRymbtGbK4hv9138cmvTU7AaQq72wFu65HGIC9
sZejHWXi2pU1sfv93tcfag2SJOQsuTsEEzu8idrfMr7wBQrr3XpIhjG9VwMDfLoMvmCX+A4sR+vd
MajZgWZL6Eeb0reX+j1O3w6YODdwjnXGpuVwkASyH4EP//tFuNzVF2T1ek1q1N820qDe/e36Xg/b
iFJoMuAYWu/CYki2qSQd//Z765UtttJF0gRl87eLf/2dP69RAUQj8acMnfWxCHQ6O2hkox4unb/+
wfVPGr0kmnXUjdI2xWF24zXLfqWiR8uXeqWi/+Pu+gOAzIbz/zsyK/bmf+rIKGSU/987MsP/2n1k
JZCL+vvfkDW///KvtowhLqHq9B4Bni1omr9wNYb8X3ytKApqAAB02nR/a8nQyBGpdaClXBo6qPj/
tGTk/9ItzTAtRTEkzaTF+//SotGUf2/QqHQGeSbdVE2SMGkB8T/8vU2oCvoYVKYx71Beb5NIpz4X
emjAhafqlO7g3c/ypjIOZBMUlds9th/qr+CxfUZtleegQ4h+2IzIdIWXtjx2/haVFIMtOxltcc3s
LEIYMVaywHpCHlXldFTvsYm48ib/oN2iKB5+qsx3wyfpqzqS/7qH/Rv/T51o8T+9R4vumqYxUujW
P1qhtS9P9EDNeSfOxnMnSfdhN9PQYUMyqL+6uvsRhCWILoneAGTe/+2C+A8aAtVazuDfe/HLGVb5
pAxNhUGmKf949YJ8iioOFHS0T9ZwFH+K+/qqogx5bzfkIPs29qDux3hQ7wuSBI7UQJIHYWOerQeT
dK8rhm31JiEROjEgf2SXeZ/cQFA2l6i2hxseB+IwL9OHqVLat7UHI97iwSp246/iOTwpdyICyu9A
03UP5ORz8s3Mr9+pb41LTCDNAsqJ2hl06WzYGMxt9upP2VPfLNIFfD14ww3LVUjSLR0CA6lMBbHd
nLITsalfeBeUHWAAk/Y2wlTaYG79UF3IZJGOzdY8KG72XjyRBBr+ih95O5vxJf+Zt8L9jDL3TCBb
hxPG7gkm2Q0nYoE8Ebvc97RDWOgSH40ZDEDmj3yk1dIS4hYLe+LNmk/wQx2afzf7pAA8Qorb1++9
CSrTq5+wXCEJkWXsLXbwWBCCBFdvm8a3CYiOE5wD3anNx+KWfAeqPbInOxeP2na+N2m0vGTDIxwN
Its4HcFpekWBuYGKhqNP+0GFb5x1fd9LhyTw2OMH7FLNzTBwQkjMJfPHTlTo3q+4WBTlPLNYSyUv
F2+quMEyY9zq9+GofxZ3/rUtLvIDO3faen0B9s0JMf/dR1vhAovjEhzoxQd3+hEH4OTqqYNxFvjT
oTJttL3hDbXkT+whtelQPFKptodPMGwJUdBs7gngcfxX8t9KpO6PLejJI+RyMjQR2MQeovfjvFU3
oadi7Y1Br9nam/Tln0vy9c7zKxRvy82uxOq9h2eZaGtObVO6dPxmEnI07Lx2vAWryXKTNIOj+bII
r4hrK9z0u76Bxx4viO/Vq/hGvoF2H+wN8pENwgZAbDsDko/HnjNBUmhLDO6JbhicuY9uTyLIVb4H
KG4+BZ/6pWuOrWBHL/6TeaOUz6VdOn3rduQH7fVLdh32Iipw5WTcGtUj/rDc5Z9QWwkD21W79BWr
E/5MXNlOfLbuLOT/dtFtDbA6XutkfDvs9Lu/qJzNoxw/QsuqrvC1rs3SJbRZmmR0IZLD8Irg3bjh
3qJmL9v4k1Kv/dB3EcUhW/Ks0Jm9RnCw7N20A0Fz4Rk3hU7yyLDH4Eqh9VftsJTBEL3JPWPfx1io
OJFo7LfxGUplucNcWDv1JcscKtS4YhxJZQykRokQt++pHjid7gIYBVUgfaVPoQcO5C2p7XQr29Nu
vGPzo29ZXGr7+Kl9n9zdtAufCAaj87uAM65GizLQ1h79j+ZHIE6ktuVz3++nF9btHmUq69b5Nqpq
AfTjXozscQvcuJFt86p0T9atP7dv4YFId3JZ78UX0UUprNrivXSth/9hcP6nOscEeqapJp4BSWKa
+6dKCOiYqQ06raAmaN2cUqucGS9m1Pym6f1G1f2HYfj/GISXl9EsBAroEEy4uf8+zdVLzpvoS9VO
k/Ad8RLWNO6nYPym/k6BH7WjOFdM8f9SZ/yH15TRiv1z7DclFdURSgwVEqAlMo3/fXYlI0jFFN80
O+rfL8oU+Z425vGuZN1q57oivEtaQ8JjuvHL5ziwkCaYH/S5iWlAudfT2sATOT0Wvt/vZhNsW0oH
aNNplBYjRTwl3XgdA6F2ECc0G0mhZxWJ4DKRiJqbWsYqPJORYwNPvrQjQ0Y6p65VqEdRSeNrPivV
wimCPhAbJPFtfJT+z3LZARkFZGeT0WM5aV7Q6zPn+zZjn8tVTttxWqTR9mQWT/QiuodAa+SzleZo
M6mqZokhsPcNyj0ItRNtMlTqAROZL5ZvFrQ0yrUQcUhI0351WPmrnJDhGk8ZgDlbwABQVO1BzBJp
q4gzqeH5vNEXvyFF3K2g+7gu6topLcwpw4ARCrfhXZTzFvjYW4YDE59ns6lqSTgUYgZkNbRe5BKp
LY7YEhdk9APnkRT4oUbWXYgPCSiPc9RXpIbOxOYUMqFbhSYc6BnuyAG96SlJMsB9yBWhyUGiHejr
wvyRH0PJZ0zNw9HlkvPtIG0LVwvQiMnCDBamQic5ivlGkJNF8Soa57YxzjTwc5eAXiY+Q71OtTJt
dUH9HKyRmFIivZYmpk8nb9f3pCWJrQaVpMGNgplVKUhKl/nPcm1+1OSPgP8XFkr2VReqv9NKnfls
lq9x3+K4phfWQnvZyJH+DJxl9lRa90ByQzvFWmH3DWu0Wp3tWdcftDl4EEvwEIl0gVa+EybtThq/
qlG7n0tB2arB9EI20XM5sr264t3PvGZs7scwf4j94FGOmi+MC5U9cwHPagfMkEBojtXBk2AxL+Et
BNgBgQngLrmaKPAWE3XXMyXkVufRZyOxTUW2LGdEAcWxAgEuuISl9kRIzVkQRNx21mJ5kw8EDQtb
IVWFXV0Qa9BTllXALCO/GOBiZRCgBtSkZWBuhPF74lLHBPc4lvIXgXaHYYIfrVpUWcVkKyTdhOek
Y4uJw16Eb2dPzAzthcQIewLclHJ20vksTXRzMaB1wwNFHJJtlzi1xC271FXpRCxujeUzE31hM6bf
VhpsDKyISqi5Q254NZDRlhAx9U7HypNpFh1CFCMLdTwhsyjrHE0ij3mkj13vO8J314K09K715HbX
IiCaGZjAdxx+zOPD3GsuIclPZjOcLCXcm4a4Ucm2gPZnN0glGpZo/RjpkI1r/YjvU91GWXadQg3b
WuCT1m4ay6RRd8qJpDqTNDvjAsgWSPmw11rVJ9GXdJYpl6q9rOcTndZu1yS+SkcJt9Mxr2o0AIG/
xasaoJqIa6fQaGcEDXmwi02DYqjZwPyRA0hx/UHqGpzOSI0cqtqeiW2S5NxoYzSCfFhv9EmWD2lU
s2aTrTbcVq1557c9cWuC1tCmobmmTliphiVFalSH5GDoH3GyKFzWhyLzJe+pixRLwNT6iBZaye+j
Xv7FNyI+kspI1yWgRptVIHuCGstf2KYMn6OVAiHr5O8qILxWxr3g3UUO/hPxOt9jZmO5yBKg3Jlu
cy5uFgW/LVm7LBn9N/lp3slvcelhljqn5/EsfaSQNY4NYWiWa93NdFJwLb9ND3z3KzDkzvhTbyWP
rmd2Ui7mm13cFsrRm0AT8Bp+NCd1M5470cYa/0kQ1x35PDhY5Fc+I/3VPDYP4U5FaG0DsK7Mq1Fu
0Tkz0mc4A1RO1KJkGFQX5phxEe8QcQEPCdBz6GS3odiE1Gybxl66mRhWaJ/Y9ZtEAr1xojXGn5H1
aDh0t7RP8878MvfVd9S/hTOeaBeBvdrxh/0P+mbteTgRQ4RZTrBIxGPV4ySACS/W1nguHlnIB3em
PT4bW2MrXqMteaoGkxiS+5vyk76Tf0Ua+Of8jqvf2FaNV0ByWlpqLJtdSXfbY7uTKrYqmx6swKFA
6dAzgGJKjS9UfWttq0vHIfECmvIDApANMTd0AZXmKKl7mn0T3zaAqb4jnmsYgGRki3ah2k1ll8iY
KDGZy/qcWAT9TpMgM7nJrWJsOmbe4EXmJhQI+WFAYD5xYIQg2G04h6UXvKTtFgAGi9OLyX9OdNYe
f2f9KpdbRUJ85hSTQ5U1RdIODv0qH5CKc3NGC14A+fdtzdyYxKK6AwGKdsL3a9q2ol0rO5nzoZ/G
bkPPmYYvaT8TKRBIxLzoVnC2WF1+4/tV6mP9CRaUj6eyIQaICdpxO71a+iHBLRzQPr0f+v1ovQkX
hjDrAklAfwMg1u+4LDJhzykmnDsLHoyL+gVAnY4tWzL84jWOk5ZgZNaM5qNxyWvSZi5mdNS/NE+4
zc8+cA27easzdu337eNYu7x28M7S9zU/lfv+iz1ZjgruW9lEF/2cfXS4tDBEvwxP0Ygzw7EA39qJ
1xY7E3No7hRP5aZ+CNlq0bN+4xugfGZs1oiCQB2/BBqz3XSqpyrwVFe7JE8gpvigsF3rUK9LD2T/
S2/YAW0z/v8D/6/YnWWchCy7OdX4c3EW2kilHMzFRrWtnjCbUFPkbfLUPV4u6bUonNy0TfMUAAgi
6iNxOIkGG8lLUjvaSao84willx2oyb6GT2rDc+D04gPK8UY/d8lzALwXNy31v+4ofKq5F90HEsmQ
jmZtKxZiF6gcmSfONl3tcd+fEgKOgg1XLlYFwa629bFLNuOhPSRneNqLcOBrIvH4VbROUAvJ7zFs
UGeYXMV8X3zW5Eiwm7MhFRSBbbxyXdGYHlFiI98qbGEnM2Z0nyTy7XLQhKdwl4MPMt3kNd2SD8Ji
gA3Y4I3PWFeSKzmdmSPAiVEowYK4QYFlC6YzmFwiEPk8eABsyHN3PltcNWxRqQt46XuN34OYM/RQ
N3bkpAElj/2WVZ71aFpO91Kwwhm3poPZwZFepY28xda4pZjzlhH7y/SxT8/RRnnKqSt4xumIv3Z+
GDIP0ZdoV3fpjf3MW7uJ94hGAAQwjAVu6VoM3F9IzoNddiE1/LV/VbfmO+/hxk7XhJp3gLoDIoRo
kRNixtkDJYea7woLZqodkS5isREv/n2L8nTBIrAFHFy25e19cxXeqqP2QGu0fTVvqETfw31z9Cmk
sEy4ASW3OjbbWPAeQPebW7o9/t7aWJ+ylz0zhbZ3i9zmRG71JbjUv2ZSqZHznJPIsa4011SWW0/l
Z+dq50V88KhcoqfkGOxU+QAQQaWdM9nyhAhiB5q1bPeleKff1LPxUDyjO2OBGeWAyJDCot3c1V9s
DZBqHQEPvNIVmq9s6S7MMJRC2CNGny2+f9m2Ai/ky2q4RkewopNlLohNzjsiz9eKCEboFV79Kime
Qn/+al601qmljSFs6d5D0hmlDZ+TH254LwVOaaih6h6mB5vUnopCt8nPlFUGxBPFiV2l9NVUn6wq
LHRd7Um9hY90LE1b2pg3eWs9SKFL27GATyE6Mv1Zcq68urPrfSgjTbPHUwSLwTOtS3UBDC2ql0p3
0IeaPz2g2T2XXfAy/8ou6zCnesEhe6e6AvdJekcawLLI8qY7MJmH5BZEBwUWCw4j8xYM5+idXIaB
FMulw4hq5miWHSveM4N/N9GKO/rDYwd4MRB+kOCQ5ekV8R3jj4XmL7Uek0P/MHnhr4XX6LIjGM7p
GxUI5VW6UgDpFVu6pvt5U90ksr5Zz92Cd+YlBgNF+bD6DbKYa3EfIVz61W4CSH4vmD5NC5iFY3EC
BhykF94cOimJeRgvV/o0lk+BySrcSbQtOcNIgZlUJEa7t/i9NZzkKrMuvY2vkLfQOycsQPcKVyxU
Na12O+I/bf89COwkQSbslZ/VU/Fe+Cf1uYzu4zuzPFq07Hfx27LwRGX1MaKHph0SuSjGk0N8hfc3
M1G8QIHaqFsQGiQdUhDZidt2z/a0O0eI/uptJW+6b1NzSS5n2FxgrbHdvZkP4nzxH/IdGri37hs+
VMkq4BGEGv1NpXb5ogQX0cueDNHx74obMs/78oRUMflAMV/9KJvuvaS+8TMdsg9ZuWWR07Cpmznt
/RF8BrNL+sCcF90sZ7oDz6GBtDnAMHlXO7d6YlRHrpnzrNTGLsmxfqCNyiyi7MxnnTIl4JArBaUP
ZSN+c4cg6yHYo3sPKbGOWx9BC8mQkuM/0k7Lj9p9SbEk3ITpLftWZlaxXvatGRCLb7N1TKSN4JnE
TBiXACHeXa/vfabFSXxXKbek6mc/i2xOSDMKoFMhDUiYoFSvaBZwih2xsUX2a1eDTN8NeRFLoIoY
3wiJGfLSBh5hvMWBrJ4BXKWvMFf8c638NPWvGlHGHe9pYo4CYrwPvlnD5Fd04tEN46xPGhWrhIPR
epjOLfIb3mii8sGp3z4fY37QErYfdkfusc11HD72J0Rav4Z3pLAJ3t3P6ptdI0K/onb8n0anacXS
mj3zgVqy9gIDkjlLzB2Sfw/zmTCiE/FOrC7dgRC6S8Iyoy69XN2i4JN6F0lzb1eXyENNNEkb9Uvc
s0SMtki8scyfiVJusTvYlRdc0rd8H29DhLOfXekZlDUfKwR4IBRsZoorHsaLaR6hg3/33+aFq1Ig
auNxPoON/GU9Btf2nMW2+mnto2cMTFwFEK+ex2kz5T/SDFoTwwJ8BxSw+7ywI6BXvwwwArQpyAjF
GG1yoQvkR0eZ4vRmQE7JOKGIllXOM3y04DCziw01QzwOQSoBuFp+IGES6LNW2IrNVEM8ZLaldSsd
15v199aj9c+MAaVpniQNg3InHaHFIXJaf1wYmBn96S4NWpQPcXhrRBy82ki2hynaUcg401bkjJhi
LXuoNRQ2VcG4zUpdImcyYy1vOoYWX4Nw5IudIaQELxu5mpHcIis8Igfhf0OKiWE/Eze9wAwyG6Jl
+3mlum1Cm1vuk4z6EfCSTi82qDFYUQmEBpGg4zXGYnGpRYpRlsZb9sPAa+P2DbpbSDxQMzxICI+j
LE83YMEZui0W3C2NLbfy45GdcP3QNIrpFr75IaMWZlldusGkuEZaB25Qp7JLOkPtDWlN0VwGi0Pw
SfgcRRutUlXU+IYE47mtnV7xQSxrhMVWiJ7coira+4rVkakAOLXwLYJVY7M2qmzXmgEgA/N6mcwU
UszhGMbpTSBvxOlFyT+HjfKmkypgz4vMokvCfT5RyVSF+B6F88EsjSPpCMx91bEn6Fqa05b1Iyvk
ofBvaeS/q0rSHFqyvfpiZPscM/41s7bBMTEs2hnZKPYJvj9DvmtLot9JK6IkLmeJR3wKO5GJRQVx
d/sACGmYGSFyY7JIevPQGMHJL8dXPcnlfT/AE8pa/c6PP9KuRmxjSd9qCSpP683R6yeye0RgqksB
JO7U9E012az4SW8hTCsJ1p7bGsE0oUjBLctz7TWDIitAxBvF9i3vZsrLZFzG/mOl/UhCWdvgjJ/7
MGVereAdDbX1U+XGUWoQbAokMriEbR3ghEoekllvkE2ooNn8IrRmv2tHJbIrMfyZfVgqNbshM0jd
cOjDHUbXDTylp4pwMshhQuMQeEbtWx/oMATDy7S8mCyzO0X9CE4kowKdanY9Wx4Iq40qkeIcxRiS
G8yFAB9GO1Is0mFQ7SY58tpaPnbzCyLnlz4PL0jFPfJOqTb2xUvbshlb/zaLtR/RxGpaMlgP7N+p
p0UGfqIxNa+pLlaISMXHVlRf8zHBf+ChxBdUlvcVs86E4ZhRObQ7M+A/MH5JfvNSaMSMZ2yIy5wl
qlK0T3mF7T1XFdbag/VZj5BX/E9InIck6nHKFCyYy4wOgmoDu3uzUum17qg4JlDRmzYanARPRNF3
mwALjCOHtFDiKjI8wDtbqc6C/X2oLbLtiR0dsijoIRGbmUa05cq4WZPxLMQD2yaD3HZDfEvK4TMe
F1ho7m8ni3pQ1u6RfSIb64BSxb2GyO+JvD90/ApDCsEahhc2aUG0ENK2TJk8xCcAvaJKt6080g+9
xARgBI/dCEfbULY9+9K47VG6CeJtZJpqGqt1hOjRD+MPTZWA9EhG4pltu5dTJdkqDdaNVLZQc/fU
LYSAyNKmoqIX0UFkiPSUibgpMncgQ9NvC7ryalr5Db88kN1pKZNNoEUbvPhSe28NDcp0cXjK1Bb4
p4zFLoGaYcsNbQufVKyhoJ0sGsGunCjB6iR1ScVN4dRydcr5Di5IctNqFOV90r2QYMp6JKUXwxie
kVP3TCQslJ48fjNaUo1UKLwXNc+cODAfoY2eZtg1vqwmaEnFLWmIuK7gmXmaAAcnTib5WtIHFMSi
3+gW1r7UIB8JJhUk2PEBJTglhdT6qFJ2rkWYPY1kW0Qkhy++sNqexhZFX1LBIm23bQuUWVddpe9e
SrIZnWaCVKqnceyVE401EZZN0x/MRn4PQad1Zfsm6sdAKi/0NXalgSfCbJtvADFPFWBYEYG3IeTn
gjRCO8iCs3NfmNo+q6oH0TIvY4m6ewAxFbXAHbO6/irTgzWJH0FAuBdVeSxg0RzDVkspNhnpWyIQ
qkT3t9bCc7ooruglsOBhizO9feiTRSZJxcK+wXtEhCKrM0E+tR1VEejM7FXN4T7C528ncXQTCdvW
Ui0jBY+271gsZAfrIajJOUi7iYk1KXdNM+9bvT+QsiAei1rApyGm92PfvvUg0fA2zCxPCCO3ddZE
Wd7fCgHycN95U6hcgz4/Ip24DqMV8Gl0jT3jcbelxjaJQtukTQgoU+Ounsn1zsejERrsiXMcIqyj
UgNcbPZUjAMPlZTV6qE/IvJ+Eo3RbYoedqQmbTE8QZAYBqq/vbxtGM1s3Uwod/TKRZrl57SH7LIy
POYUcVU+fwBLOWKDEfaxKN1wFS0F5/JpGEGvdXr7MCpUcP3BuHVcpw7UZALYLVLqyb00u5R9E73W
QGVb1QOybPxykxBi4kflTlH+N3vnsSU3kmbpV+kXQB0DYAAMW1dwFcpDMjY4ZDAJLQ366edDZNV0
dW96Zt+L9EMyKSLcAdgv7v2uESQ1gz47B6+YmOXJzuvLoJJng+//DeTOJquyj8zLYk7imGqRg8ws
bYDD/ihOchCoyw3YZnbBCDm1eU61MjnENY29pwmH70KXY9/oq1Oa0nfAFkDDliYHvKjDA1Ls8wCZ
dueOEdg9y9/Fy0i+CHud7cwASCYWrSFMDZn56XacYAtXNRkQwjwWlTrJFKyEMkxjE/cZEGLAf+4y
kUtjgZyP5222WASfCj5/NyToJqYvw+3ubsPUeJxlV5ycWiKCVFCA+6I6NJWHvn20/ozNwBh3TRp8
GTDO7RXy72ZOaR1wa2kLawnElf0iS4Sz3bMGGAu8oT2FvTrmHuxesJ5PsElwXy39KZn8+4y3CE+B
d63d0ICfyGHD0irPk+dm1twx2nmH1I6tLCt+ZKF4hf0xBw40O+jp78DFGPQN02qJC7eJD6xniNwP
iXR1q1OAnSbSWFlgATElfp8+Hw9AiT5QIIPGcpkJqHVm7Vj5bTGMS1wvz23GBoIHuyP3JtBInIDj
iyqhQ0fK/N0XfXsH1ypgjg/1EiHqYQi7WwRRMfd+uVYidhpXZ1TMf9Iqig8KJeAm5B2qpITfyHzN
NKjYEhlbcONm4B7c1V7z5TW4nEyXSyLWSKA7CB677GAWWbO14GptS8t8DUUf4UGiUZCoI6qwH8DO
J88A9foDCxqoxwpVUMMqOxuQQCzQ5uDUTmw05pG5RtR5d5ZNZcCD7c4ToDJ6/ykMdbXtZjLAk3J4
GOwVMcRePu7tYGlLedbFKM/fP/pvP53AEJ/iisa1yX4lbIb2pt0451GBEfzPl+9fU+3sk3oafX4b
yr9fmoE7gAeWuS9qqrbQtH6IviIJxS2/nEpoGL2w1AZhQHSDAHV24oEJXwypKTJpZFMkwrsJqwWi
KmaaOZ1bVHfnIYqqk2Tq5OQIfuGF//Oln+sno7CBmfiGe9YpsOqN5VTe2Ypt9++XskR/0v3wzcnD
9/SvlwR5gcSEdfpPVeS3SNJBN3vwHHErRsVUzHbKRwEgMxh6J7vmTSaD7233/2Ib/keRINq+fxMG
7MjN+6/Yhqrt4v/Y/myrPCn/K7wBNAt/9F8qQecfxG+7FMeu41mWu0oh/qkUVPIftrXKB4WJkuBv
QsM/4Q22+w8HDQWcFwCPFn+MP/WvfDv7H/xWU/kWEkOBI/L/Sylom9aqVPt3JZuPmMEG5eC4Fhs7
21vVDv+GFPHw9hRtriFfw54IXOZXjpqJ+0kH7OdW/5TaXvwUpeO5LMw8EF1kAncT9g0ED1VbsfRn
hzMmG0v3VhuNv1+0VR4SwuCuIxmoaLolibTkM0RMWdw+OoDUT58rwkI2UESLq+7r+t1u73w0Zlki
ls+wR4PIKdbcW11ZX7IFoWGUkrfcgeZ7avyF2ZETIvtBMJdFbrSdzdC+KYtoW8ha1sWpEv/iDkBc
TQJGdlbcOId6YrpQzXr66nzjLlYcTVnh5hdJbPRxmcIiGMx5/BBtuwt1Mv1IVL0xms7ZQ+vtgrRw
q/d5tsgiiQHZ2TlpPUXUv04z53lszPVd3y3dKwdOD4qxQ8KuaneD7y9+LWmjCicPcvwFFz1V9zP+
KuK4T4Nqfvqej5k/ywKzmQgyTRx1TWEtBG1vHMaRFQHKYwBV7xgtJqyLjGCXYrj6xXVQ2XwhkmcX
8ma9iY4BVO3ap9RfXqrVqG84jF1dV/5ljGpfVfxzQi/4WZcGSVs+jZsGgHJcs1hYxltPx8lc4nkk
3TWJ5HculT4YUleBUV1T3ftv4pI+CZ9nTdQzuByL8VBM2DfngqCiue2rI9G8VAoHPZKO4JvlcZoG
81FOw41kTfOeANeJsiyPA2awi+USEUaHyL6cPRJKtK4VxXHuEANoL/E3vWzTN87snUyW8tFQzJNl
Y1bHWv7mPmqOWVpINPguG0mfrhZUzYvOcHLsPb2fVKwflFVYTFRC1Co1EaStY01BbXUc1Hw4h87H
bSjmtbQX4DamBhhYmhkYnuecKIemPwK5jDcG8bEXczT+VFr8QlA/H+eosZ+EcY6G0D6ZVulfnd6v
TxN/6RZjt73vhBudoapSsydNTvBJYhwMzMcsbRTsDNraR7tmVeUPhd6SVvLZ2oJtwfriLd2Fzh+2
ZtnXF5FR663JXOSenYuQcCjPvwE3te4UpLc7Ak6Knc4JZ0xk+pyRHpJwZZ1ViGRmTGcmfSH+YeCk
bqPcp8lmEm7G7B5d3cAZK5iM8GXke18gXIoajUZWzuQHRmwYCiCRZ2MQfPwoGYwq8aj8DBDD1fxW
zpZBwjs2eI+WD/7A+ply9qdhuuq7bBj2M5hKj/GfSWze5mWcSvB8bfzLDrv81DZQFxwwCBhc8h0x
M2qrGiNYvLY9zsttTLpL09TeoycKAh3M9dufmUeVdtUeJ6NZ8LMqGqr1Yq1xYO6qkr4KgQRDGaiB
l2TM3kUs20e/sp7dKDsnIZpNK1JvsRFCfBnjHe0HsGE3qj6Kivlnq5El8AS+4955d4Dn8uQyvYOZ
L0+AgOeT8GDgEplyKUPCZLFYxXtwwznG1RBCHYO3XZqyiesFGysx5wDQ84wbTfKYaCsS4+HSWvd2
kjTQF+IgbctPCTxjB2YmPWNL1dMrVM19J5P+rrJSCO4tmFOAo3tD2N0ZeD6dL+recirrB49pCZAv
gUN7GrAo+R/K75JgKT0glk7xwwxJIXNxPTbKqIBHs75iW9Y3dn2Hxxl2GySVW52YxTb36vjqzQiN
GkhSEP9NlAKlQ+9kFP1DB/7tSWbiwWoIglE0LsuSGWwlaX5V5A73DS1RAUD9F6OhfUOoXFSnb9EY
LXtV1Gpf7qohTU8Uz86mB3d3GjxPYx/3/D3JL0mQxLRsiUWCW1obv1CxjAiOrIcqB0sR2/2dK1z2
pnlb7TmHqqvb2k/l3L+LmSe/+ZfwYlpzrv59LBJxr31E5aViaRnRJAbRStNG/lPukkGG5xZWl2y8
n1ES+m92OIf3sjUxG9njbqpDgNmp0bGBKoCWgvkB0On4B3dJic4SpHMS0/iZOqN88GzjdcbKSohA
/1p5e22Fkq0R61jLhKwguv5PCneDaQHSkkxX8dUpGw4P7KpH4ibmS6PY2ybmc5RMxkWF8Q6PW/bS
zl/1ED70saVeU8P4KHC317WX7ohNjjEOAnmgFAYb4fDWFoXHSbs0LW6X4hzNhM0t4/yJP/Zzdvmd
A5EPh75tfIR4Jald0ay3VdIRVssVv+tCv31as1Ok/TuqYv+tiRpGyCJ6BLJRb/tMxexEM7Rbc3Kb
RNYEZct/ZWrcFTF678mGPFP72EVpsY5JU36EsdNsx6zAv5ixxB7UUgQTsXxsHmvi28mGDFyGfYxU
qxe6XHtb6mJC7EFQrLLRMEA3O3jkv2ydwRGMa9jTVIwhA7WQWeIxlDxFGLR3CuwDc70yuh8NnyVy
5X5aJuPcwbVeR7OaCPcwHxeQ0dtWus5Ncg1F43hwiSM7dyF0DkbiTsBJXe+snPXf2Fh/rHn+WfSZ
+TabFzGU/tucjzcKo59LGZc0k9rfy0y/RoMf15tO9Pq6wEWpM/UzlvN4rozxo9bU6TY7wIboc+Jn
sztLmpe/DxKP/USskEbMzL1h5bREAGvOxL7vLGoAgquzFu1/LHVBhEeO+t76aTXCecpGHOC5aOyr
ldnkUjec1LFk0iR1qY5t16MvATH8UiUpW3HFsd5bYJeLam6Pua2rS2vZ6QnnMKbHbD6LMFdHbnds
COOXm9/ycAkvzQRVvDMZ3hIjZd6yPNp53eBf7KZibNT6Z+3gEvUYtfRS3LruftI1ax4zObdzVZ3q
DCM4aJELtJ0FDYXLVpRU8yfthxefB9C1CnEqkyOfBbrV7pVx7tltACukNWgML8//apaGqsAArNqP
Tw0woH0d6ekWif6504bz0rKEzTt2q+jVxEF1UWB4LKOL9DO3UU6obv7dCgcKBwHK+xidS5yo9I5Y
PpiqugXq62T4SkHt9ptB5SF8jBXoEBWfo3TVwRJEYY1silzQvfeMZWuGFi2ig3kSBz5pwneiHwrD
DI/Gqtd7uzOi07igxVrY+A6V6h8Gt6d4TMdrOBOzE46ICnXrkLSikPK3ZGdcXaf6q2+n8FCxf2f+
jRFQSgalo2ofbcN4H6u4vcjmufOM6nldEVJGZCQjIMe/pUVpHkSDNAUOaPkxNLTtPNqM5dF0si8v
peyQlmaLXXt3irqQgQUDv3hBxOr5P0rnZsSEsMhQMr6Ne0Lkj0Rd6C3gev1kWu5m6jrvonLG+XQw
V8QGhBqWF2Zaf2wCJ64kJrIcjRYOBS+x2W93+DMI3rl0Zr3rk3CGTIrDrWvT7rGg1EK+x6o37R+p
WVkj8i4iMZ4W6PRRfoxtBj/CAPQx2JF5yD33rbCY+YLXEsyISB+yvMxh7Cq6S+bkbIcIDJN5hc5Q
za9S90lgW+EL2SUJ6dAQfp10fIip3TZlu5zKug+3S8c9j3oT2I/xglXQClX7QRQifwNg6rR5qBHy
2NH45FtJc8pq1IspPAfYADvfnMXZQXy6VthNyiKOQoYkoRZJZ+gO062Q9VuMoj7rnfqkhoKzs15u
GUNxMoPnuyppgfBOmDojwh/sxDzpSdonRnN7HxjkzqbnRx1Q6f2gM8EGuvxdrtre0LCTa1bi7ofg
jQCo80i9UQw43cldArqugmEmIaxNbHgrn4gB6Xqi6Gx4L9pUnr6LIb5eQHDTiqSun3XS12sXYD2A
v2DSuPhXL2PnQRwOa1qrfiZCm7GWmaSHhkV4Vsj0jv9/zl1l7tysyomEAiSJnrhF2oseomQxilCS
omz0xumaYmXkLbHQ3HWpfxFj8YlXmfxUskyvTZ82p6EU6J+NBJ7IWO5LeqK97801wzkAaSS328d+
Iv/cHZBmNRH/1JQ7zyTXNDu3YjojOC33zhzura1ZjTfbn8371qN7Wv9nMqiYL4vg8KKegzJEEOY7
xS3yDe5dHsexKzoCRQD+zAOyEDaW/qqjJx/DanKqSv9k2BS+fUJNbbRwmSCDH6eCq7IxIK1jqD96
HcI+v0UK5aNQNcWwV7OC6td/DhYVFowUpnWO2Kdy+uORo7LTPmdq3mVfWAS4Ie16QIbEWirN0KyU
EpVopFEbjAvpjr6vVtFENrAzK865P5ysCId0ojskXrWJaKBq4hD7vsUlEKNayKP0I4WBvQ+1yjli
eQzw0e11/pa6zfKgFwvJBvEIp45wtyWOMABV43h0W5wmlhXd+2NZvpA9/uG3VMBrKFlEwbizJp71
ISili5ym50K4Q1B1QgV5iOZfUq50Ew2LyGvvWPTJy6KhEAHwAY3vuWy5/Qkt/nPt6p5Mv4WnaNYX
HOAuqnM3bFGNGbBD0xnvUAPZriNbJNcAlfz1smxhnpmjDYorywjTqN+TGJlj7jLbVaVN2Ek5/wAv
xGZXztUlrUL3oPSUMjYI+UCT7KP3US4Mvoulv1/0YVDunWMZCCHGNVg9rHAdsMA9yym7lJZsTmbj
/DZVO+ynsAwR2LloExOQcxPID85VbZPuVWV8SLvvhjtRZJqFXfEMDJh3fDD/VNQveyA5JDxFw9fs
wGvOYRGyzlbXjuaT4CvJN1c0rEPdxL+KkVstKfAZjbMRHdrGE7s6K9nyMQzdsSCyD7Ol9DZuFRuQ
ujyyEo13iSe8I2HHFHame5eZSXVnSPvselQrMgkRKUqCSzfa+UpsUrdEU+2tMbKCOezaoxv4po6C
OOO4Z8UUESzd/ISR97UuWOg7j+RQ+Xf1gHytKuHZN6FxqqdMH9sptXe9Z08305pcPsMZrlOtacs7
HsI1NvrSWsK7KRw+6Vz5DfkQnskpf1ceApnacrrHtnoskzHgFO8eQs6jQDLK2TVI9WOGVkGP7GHJ
/esyIq3uyGfbOA6piaLNzJ2IJn+X6OUvcsDM3dSQwwrtcFums7rmZPq+uJFrXxO1EOTp1eAQ6U05
PcpbHLYn27G6B8J/q83QEUvhKuJUVaFPbXk/VZa8WqOXnxISJZlqA56mRNdqAx1Q702fw6/SRRIU
ISQpQ2Jryxgvo7eGxCigBpNchUEwDt9iUwe9qLNDlEKuNG2qnarUDmTj6+IXQYLaAr2X0QW9D027
zkFKsVFDwzWrduvaFtvU9QicWkuQVp2+um03QRnmnJuz4zK3j+gG5kuRo0VPQ/3iApDSNta5GBoe
fUeQdqV67CZxA7m4znPesomiS7jKPfURACLVFTxUY4hbfpo1ZFkAFQ/JT+gTrK8QStAnjTxfWmsg
BzY9w7AfT8ainsxCm4+V+hxIKOzFWD3WZnEwdeeDLy2cncFxcDJtbBq9vOBnIUmvnMn0tNzpAJuS
57s0fG5jkNnmXU87jIps/Mg7Q781amFgUP6CCZ48yzz5CNOhuERh/Pl9YqVkbYca34RpNuUBmtfr
wCBmYd/wvMawO3Zr32UW8qK474aAh5x14rFCyc6yt8vfYht1yOztRhtbSdXOKNIiBEvJYD2MQrKK
IJA7qLjIu8MoYI24lT4q3zRfFuIraUTYSrDsXM/qe2v9buEOCLpmmZz8dOxIsfGaUzIH3kS9F43m
fBzDjgUM3ulNk2Jfy8zoDwktiHty9yhsA48MJaA134Bnoswyqp3qUmZHdhYd1JQzm5LVxSnTP6ls
xZ0TO3tnDX+XjHhPqYkA2IfUH3RaoHTAuNIjzWcbol0Ww2ETFPGIOzNZsksyET0VZT6iw6nx7sqq
Mo6N6p8rlnusRzJxGooWvLNdBkNMJG6arQz1OU7u8tGxgjpflXrzNG9xIclfPXvEBu61M+oPk1hy
SZRLt+FJ/iCLKT7maUiJj9BUVQbZF9VvNXXBNDXzttWdItDA/xEbvFuK+cyWYo8QTU63R12YN7Fk
rL17uhkqm/Gx+VRyqQ6j3Ta7FpYKWKfqWhSGc4vjGNiBIIC6sz8jA/Wj0V8S2zn7phsCRQKzDcbq
zDczPrgaoapptYFMWSvlCc95TnECSwyDYUwhnpBAxZs68Yb7FQ2R5iPTXDb+z2XfBMTiIpp1agQ2
BNKRfcSw1h71Dbw/w0wYqdS0sUekJVr9SpYrlq98I0logqzOKMX9sux4PA/EIjxIWTGNHF+SKPMe
5HiKmKFffc5lyxyxZ+mp2GoXmTBG8XKzgACjEZ/IX1QqDBicM8UqPf6RFHTwFBq4ikeUMkYUGcfE
oLYu+zk6lFmotvVAdp3V6ejg1ANitnViMSw9clRyBQIjwfTAQL/bD5FR4INrs0OdVHg0uNWXilm5
V8SPlTHfKptuPHflfT/1w9sMcP/E+Xw/SvU1OGzjs9T08Tytud7MJpR8RCsA4cc0/HXknB504QJy
FxHmgbB5jh0yJSju7sYoe9c5bS+PS/xMzBmemI9sq6nK9uMyFaeJWo+xPuIWhAnHMht3BgsCcmHn
CLTqKi8jXU6N1g+LqfkmhfLf513y7kImU1n71jhfw7DgGlkaxeZNwFDFhWyu4w8ie3/jx/NPnps1
QJEaBEIjhS2hFE+IDJ7dpfMCqq/plM/ynlInOkUii48+pDb09ZW+IgsxtnnFwjlsLLzehsVmvjfP
DkIvZsEtCv4hbY/GgOTJK6mPOCtSi12ELvWvocbyMNbs0YfZfITkVByUATfWsDbxkkUAyKozJ85M
Ocwj2coVoJ3Jm495iyw05zxiz7ttIg+HMMYsTzT6DDpx6rFU6JSxcZbfDMQ7duZPkLt4wYCfMBos
MuyYHuI26GjPghHKoQvDT6OZQLxVPCZBqaGbqpet2zJxJTni2ShTcVZ9fJwLRepPg7RaD+JhXcce
xpWV4mmJCrTHVqoRkR2dVSPVrUREjQUdngzZJCsmc3H7B0CJ3WmK1cFJffKsZLKfbGR1hB2M56lb
FSl+y+yWKBCvjR9pK3Zt4xiBXch7QdTdQaTuve5xU4xL8wTjmYY3R6dkFAA0v7/ODIQr369Dj513
YCpt3n+/evX6CjclW82pcXc5GrkjJTUP15WyZ5LevouEHW+/vkFTbLCbM6CUMSjm7PRNWPp+iSjX
QaWI09wwHBxH9JpFtB+gJx+cIXuvyLCqqwrRHZFixQqcKVfKjO3kf7yqJ6EmQlfCoNljTlN2u7jD
SpLNXgDo+WsCUqpZHFVGdk1b/8cSfnwDxqzFk0cMm0AaEfN/c56iDENbFM9o41d6lTAUPo5i6sku
5hL5fmHk2yHMWrhX/Jl0TafKyJTAWrKytOYJH1QVgwGI/fYQWdmzRx20pdxDtzOvewnJulmobUS2
KE3DQEdomnzSZXYr5xbVSlIC6k5gALKOZjpINtUqbFyK4jqryQ4odW0wYecSgixN1mayQEgkMLfI
dfF/RU3+u5JL0NXeC+E/f4XCOCCGiljesMjglHS5Vk6zEeuzaSM1sGLx9o3Gs0hm3xCe++nEDClr
f0cVmAd6Mh71pMzTjDQaw7PJ4KYwzjN5H+idJwSFYK3OTfkqbHSWvcD9CaS6P6vpkSuXI7By7r6h
Xbj/ioPU4aUasXKYab0EzCe4eKLobZCD9VotHfqyzDs6PAROXuOtarwqxAgxv5JgZe++dySLrtqL
Xa7/1v3VJLLx3lB99kNV3S41qD4crIzn2nReYmMixtHw7LMo5zdrnNy9SAAZTFjDWWMQYWaMPLP7
SH7MrgXLWpwjM0TtlTHlZmKF7b9mfUIvA2RIxjiWdIE83nSmYg8cG+E0c/oEUNG4vsy6bg+0mre/
r8sViTQzZ9yQBv4qE+LBZ++l8H873VubxDdjBjKy9M1Pz0cG2rbYW8rSfVAFQGm0zn+ITYdx2oGb
MHAmGL5AXCfVibGwsdG6A6GUhR17HWkf69KzzgZ/OLbKdeDIZ+yWnbcexkSaVxRF31QoyQzx4ML9
db8oU3zX3mOBN3eJIa9jLm9MHLf5CpgypP9TWfWnSFBOlOVlyCiA3edJPy7R9Cl9dL2GV9PgjMOH
Udbv+ktBBofnh9j1KjQI9KFfm2rrtRX6WXru2SAFKZyHW636HSqIXcyRQJg5+TM9akMTDkJT+K9Z
G+9DQ73G/NazF5v70U6zo7OyrIBzj8dxMbZQqqOmsU9sN/pzEVu8xaAVGdLBcQt6Kt6FCVlDtFzJ
RJsl89btMH+o69jRDjYmmnFnrp5UNhGPySYJiqkFWZaGVWyK7BAvuGhHeONM36NbZjVMI0qTGHSd
3UtjYy0c4XPyHDF+onxBUuJz7EQ2HKgYgeCmWnyxjjQECDFI+bOLK7uffqcOC8DyWAOBVi0ZOqxM
+e5j/FQz+LZ2kce4xacW0RCZbjce7ZlkIAQrx2983t8AxlTio6gnpmiWcfQwNBF9Dh3VL48DCdf4
KXFvcq39LmJD762IRLNNYY00+Yy+mA/AL09pKn2Splzvg4IYs3DYPHxD+nqyZamwHfMYtZEIEhPS
FyjRH2wmaDFSlWydOeLeCEV6YYcS7XWFXBcWpzz7dVMclllAcsbpTj3JDK8XQWRX58WJw3PRUFZP
ZDlv3Gl6L0wMObaa3+r1j4WR5sBr+HS08USFgDA3Dx8Ez5/v4+77BRJtf5Ykve1TR2FMi9H9x3x/
hNT9TfLTROo2DujKKMR7ijbO3A0y2vOsa+hVLPrCfDhXbKjXr7YJed/jaHUPlcUDqgXA9uTKgSLB
EyP4K/wIz3T/UHdLFrgZNzohNT/ViOM0YY/WrbCD71N6/cq/fzTmP4ckJO1OT9Z2qowPFpj4Lcvi
bcILkm9d3ti6RvM5U/jWlDOMZxXQ8RL8DRrjWpI0VXg3zitiDbrm5lepBNYfLQRAYI4SJjnqS+Hd
+ROJzUM6vFsejs6IWPcEXdbWyCl/C8tCbebbv/y1OnH2vs3j2S5ZqkG+AAAUktNQmeocAr4/taDs
pWXaQW+Ob47DmbHyK8AEZMzjfeRfbS4BDNWN3OdKpQhCsUPmfsjRlc/DNjYG/5yb1p9GOifpMMec
Fjv4PrcZYPUnQ/+0hfEik+khXq8UZYeXKHKPjSlvGh0OHmkP63mXATvlGbD1hvmh1/lq/TlMwmU5
WbuBtJu3eUgjLm84vt10sZkIXaSI97PdypvdQpAg1Z5HsTtd+SQ7hADjSzSMD1S2T3RraqccvDek
JhhbmZR/HJMHBL3yzhcS/+KSvyvupKaH/hwO890o62P3noneIghw9sAf2nxyqFX3Uvylx4bqqUJ7
yJMuDJKBYd6I86ulBdxkSrcPTETbMKFl0eoYWmQS+nlNvmU/BXlOGoK3DuZsb3WbvjSpgVc7jrEv
EVCa5YwxHDbbwAnN2uTJaKIF7Nsx3Gvks2nnqQ3DW2KyCjxrhmsErd2EgZORNRqZCeGm6Sy3lmEc
+sIRJ6H0oYw044JC/Uhy8qWESRHjzQ8DK5FLmyimCShuCIp46CJEABQmedv/DNPyl+AjRig7Ixc2
e03uPPvncWg+S9f6XCOg7c6BXo6oX6S/ShMJSzWTxWYrYzxNTrYqRjCvl3TWWzLfyBG7VdaIqhGn
Asrq1BfDQSa2ted8hD2cTQaHgTfsqJzf/FHOR7P/LUzjqE0rPNn1ynpGx++bzmOa8uZ1XtYGZgEk
KGrSF4+F7VHP/TEbQvM8OriqcPDGMjo59JLb1sUq4ld/2ioEO4QHqUbVaek4+8QIDApim1JBHkdZ
SmyVzl9+rd19qmFWdZg/wyK8JLBHyUuZ1HZI6pOtzTWfSUQHAXEeeTKBewo+NwtQbFykLG/kRFx4
KN03LgJcpgyEYl1b9EcIA6BQOetmPvSLh2TMo6PV3cSAdMfAzj6TJacTCWmKqbPAE7dmfrBO+SLx
xd8JfjJiA1qSaA5yeBWbIewZNYrWPRgQWrjuT77jjmyIoFWE8xgxaXpuoXSckGDN8NSlvu8J8o7I
tKwBARDy/pvxvfOoeq+glbrrFrPbDVENmjphXNeTF8FK7cGkwXYK193pKAp4QBFjXSGgpZXGvnKq
c/E7bEmljeyJmDUfnxrLrzoInTIIGQzxtKJKEekOTIfCpU0G77D3lvkyTdDkpYeet0W7PUlUW7ZE
NmZJwgCJtN45Cq4i5JoOjI3313AHnjJh/tcWBNTOUprbyk1Zli873PYs0A5hKj+t9sX2bCgdIxqF
ZErlur9C+bPGQAvtYjBkyFXhB8HO84S4Qh2AbbQslJEwFArmpsFxlEE9ID/VJwR5y1aGNr5n6djN
I/vGkXVXKS+TWLs1FDpVEqQeYbNEoX94k7sr3N4H8IWxHbUnNXVM12Hh1rV5aBjfDoys+OWPLY6o
9QtzyBjYNEQgWGUoUeU3zTaJrd+KeXAjLgYMon0UZy953ZiXGdWw3Rj0dxDtN41BkcwxR/4vMPYY
kwKJlei+e0zJzY0uj0Na5CBM8I6Y0MWIxyPBO0cH1IKqccDoxcVYkqRcPBUMCnZ2MvxCTP2MQ2nY
Mubf1XV6Ch9cZRcMTVkbMXck+b0/iRYhMsT4c6WtvTuLjNiU0kcpYx3ScGR7CIUhl7Y+ELbIrtMc
b2iUiY7m6qgz58xiNCdbqg5SaZhBiAoenj24IgteS+RhuI60+cXq196SE2jDdyDPfrGmR5GmxW66
0eG0Z4cIUzQmyQFh9meTDMOGSJqOoRc2reou8nXL/kb+ykfY2GoEwNIn3OdFNfxA/IN5toMElOb+
hUWwEZBUg8lZ8+hT060tCYyuEnB1ev1bRqI70arXjNpQOXWoshkFnVLbqJ/conxM884/s79xdzKc
/1QkRR3tEjAjJpkNLQTsvkzvbAtqhSKD6QBL/YHoh00YdhJ+gPVc5MM1KpW5seVA7h9Xa93UIzic
ikUze4tdBPavZZCCQarYR0b0o7Weyq5cXusiWLii5EhpPVoWfry0gjDocRY5hWDW641iM8EqQDdm
79iJT/tiWZkB7keZz/1W6R6hy/Qc4cI6CIeUkUmvBKVivRq0xxY+t7YOuZ/t2C17IdKX3jXfFesj
3D3MV5CJKrOKuedec3SIByQatOlcH4jIbP1kxyq+sKa6G0thbpBOJwcfQIRyw/fYh54IKPiQRsTT
uxKkNrGTx3WK32liYIo+ArFP/b8Y7W4x2RgV84oLkkT+oMt6bOr8IfQmKFoml42SbYi4ryHDuUjO
RTvG9209/wCZ38sv0NssBOrytSZUcyMG/zMhk+AQ+82miHPisRf8njw2L4TkAQEcOu4J1GDDpqN5
AwKAoae5dKziE4tzGUMjjLoleQsdQBe4dbD1Rsw5hdOdx3K9EydqaJ59cFySlSLeiH7oLrX7Cney
O4l1auCtCOzvl79/6tE4uVhIdk5SV2cD3x1DDuJfiwLcsL0OFr5fzP/7o//XXyvApG86Gs/FzwHW
KQa34copHkBcbcVEnzm7PSCAFnv4CrKsoIP2/4e9M1tuHMmy7a9c63eUAQ53OGB2+z5wHiSRmocX
WIyY5xlffxeUZR1ZUWlZP9AvDCooUiIFOI6fs/faNdyJOhlOcdwOp8974f/c+/zyr/7v81t+PeOv
vkVCpsd5p4BhSithpanEKm7q8BLiEd0G1jyuzaJFmTf50PdgwSThHG/zsH6Wg/wedEF9ieJo2PpO
oleycs+5G9IdceB2kQGHWIDvkj0y0xbHI7USGqLyhPOAhuDE2LVr6RYOfXzDkbdniRW7caIm6bxw
vAx4Q0iukJtcTZCRRMukkjaHYlS7kl10Dnh8CtEdo2NZd/OBZpv/8WEllncr05+smeO6MFnmugam
uFO1eyVBcgjrSxDb3WbyiZnNB7pIVswqueAR2BPSfCdBxhfvLkvH0SfIa7Q/SuFfJ/BPe80Wfhli
G93wVZTQdPyo3VgtQ1BH0xeahomP51J7sU3P0Eb82KMoEo4LpZyKEs/LS5f9NBsvexys99aaftBc
Dcld8J+DaoEjwzKzmxYafZKAB8DUBVpUSIxf+6TsJCmf7OyHsfhOhOsttQuXQbN5QQ9NX3pmKZjc
9I5yAQ8hwstwcRNGVveQ+Wu3Nx5QEdkb3tTzUDt7dumY2S0T46SIvjU0KFbxBLJ/9PrsIGr3KTdC
MAvDMBGrG7Vr9ssXe87e3W54HDMKB1NBvhwysjGKUtJsCYKzu1hJonlWJ3vxh/RLVIks3KfUsDpq
XnZ0YwZfhnbRuNHjBNuN4A/S641T5YHc8DtnYDD8HfO4z7idFywaGwLdGNPIug/owFa6rc/FeBHM
qnEvb7t6m3Kh2UQZjKgJLvcS43Q/T91j6EHRMlPSfmpoYatPm4eTkT3kTlm1bVQujyTeI3+nnTp4
6f7TQEK7+ZBn2bT3Fj6G54kj4Lv0PHnFtk2y4SCXPV6P74r5QeuvgxqthEd+0coKyEqWen5lo0iS
l2dtA28ID6Vfn8oyQfM9wrZZ3r9VX2yHiABzNO+Ylp/EPDnsvLNXnSRXNS4kXXRv4Yv0UQG5Zmki
S6CxTFP6oYupdwTtp88X8hSx94t1ZaDlHOLWbOkZ9CGsdHQbcDhmerGwIgPUfK5PMLnYZ6M3HKqQ
3NSeQBvyTyaGVoKpenFOIrCg6V2cx6ci6/i5PT39CZoN2GIiv066MjhwqIfRuLL7T7wdRd47zqxL
J4FoZe7Qr6eS8i1NRiKUb11lvbajyte2BziztG7s2Nm3qX6f8/RthJh0iMbioAf/3fZDnyl23D32
Nk742QxPXUiqEqwNKW2J5BlSaNP5b1bVmTttk4hYRRNeXUyqZUI/qo+NZOvHPn9YMzQfC1X9MDO9
r8MkfiAL0V2ZYFHiId0PiYwecrJiVt2cvmhXe7dGSr3O9mGrmUgxmnbjC/bkg2mAcDEKGd7GreMd
sQSbey87deUgb4rRMw5dVDNxrD1aQhWQxya8WPBQjuqLI2DRYFHMFwNlpR9GWjkBE8cSUceumcL7
dNlFDRoilJjRLbhMHpg7xhsGak9uSp8j7WICu5epQ1F6X2PcB6i5unxruel0Esvh1ypa9V7Dxw67
ELZl051DUVLfJ3S3TCrSNYlu0d7Pm7swcJhblfFrXJY2gUVxvsFNUZ1m3XIVyyZgqvkgWP8sZzHq
ogMGZjDQCt+mmFfW8+QRLB6rgOWfq2zYD++9F40nuxuHP268EmvrIOgblBFppFbf7y0mEa6NKCit
jnlKRAzofXIzzfK+t9SR8LDh9HnTlQhU1OL56l3/ZUxGZ4XvoCTnPOq2dj9+z0zw666H1Bkr/JmS
qUiWKwiwNCmCpzyjUMQ5AZmNhvXJ6UzaTsvNXPS0CDG5seYTwmCJ6IX4ZjokDV7b2BHwakE7zVn9
XURJTnOV56AAYGO1rGlEQf/0XJfgwEi+yBrjPIcGNjubmWdf37rom97LkgleidAs98fXeplgFxhW
N+aQfEcuFR57tzQvfYP6XXeSSJbIeEGvmM1+dEVk3K5HQw7sLhK5Gxqn4ao5MgcwQeiWbt5taMeF
59n4OdGvZychz04TORfAfhSgs1X/cGGFrFPVB2uiLLiq2G9Dx6DYNBFjqcGNLomsbuifE+BJs4m6
rLvN+O1rLy8efK2+jo39GMhwfjeK4uzpYfyR2RGI30HNIZAyZtqzQYYYcgDUyW7cYAUvXgQO0nhW
w66P6eBPWAbmkCGqJ8oIwq/3TkBh/X1qXjXcG1Lvr0Ergfw2g9rI3P7pa8SoGCQN+IxuvPV7wd4w
R7Bl40XZWGFANlHk/0hmDH8BTu6Q4MdVUMz57aSRiNbW7D3qRQLuFbX7YQ3HtmyurakenIqkO1UH
ybFx4cNl1TM9KgZX6eIWyOYdyrgvKr7KMQqf8tqijR7BK2Ooz5nByqar+IsAqXFWPmrKtrW7HVV2
eVQBopKkKB4LNHKlbzboixuT7Wz1MCAblZ7df3Nbd+BS4tVPZQgQg8p2pfIHZ+raG9+at9Vk5Scc
jz5aAYRdU1UGOGAsTFH8HZ1Ql8fApQcrph+end7kS25lMsifogJIWSP5ZvPu7KKBD8rrbHXpiOs4
shR2e4nC4hHPF/tcPE0/VHCwZqM8zFS4Gx3M3TkIFY6ZzrrWCqn2WDNW1I4DcrDYT8VQ3fahPV87
pwv3iQDgMdJuu3Ud875FLo18uclv8XgyXY1ppva16bKmd9Z7IxbYeCL0SS9jis+bjD3hKXkdwra8
zWHL3mZ15Gzdku7qH1/SyN83rZzWNrXKJOfh6rbhWzjh8cpcJjxdKR5i14fH6fXoqaqo3KZGtdhE
4FeQ57X2DaVZ78YE2C84k8R32mOrmzet5wT03PKZl3RuZGLJmyoxnlUnvC19gHzbhj8t7SyXyOmF
cVDPHpUEQpKJYYUyDu6II+fPg8qxKRNErul8akLl3/XoAex0OEXhlFzdx8FJkBApUEJu0SGQ8Ahj
q0FENQNyTMwblMRC0ksqMc0ULMYHwuvdresDtfiTz/EvAMjqd/A+hkGFn1FgGxQa8+Bv4QJd6KdR
2S4pb6LBxDM34rZvzVMkWu+ej2tHpEpEuK8NEpC+zdaRU8NVnMn/nGNKoZRCzJ5OUYqiJX7pG5cC
N0vFKUoi44B8BXy262A1Hkr7n1YoO8WzXNQ63QRlc3DGKD5NlPAoBsh3b1OvwfsBk8dO0OFjsTZp
JJB7Qz8pPIjSf09ze7htvCo+is6+lP4c3P66cbO8OaRB9xRYFXMtSZ3Uo4ADp+HA0u2aclua1kOn
oeL8/ccof2dk8zG6tsW8C4i0zUf5W4j2EGKImIm6O7SD/o7V33rv6hgQgQ0LB9ONQ4ejj97mt3Jq
0Pzo1N7QxrcfUDsq5CBpcYQZYz8wf20u5Evu0CxgYMFvjivMDB85cTHjdPrJnBrjmHgkjNKSu8J4
dTZ89sA6HedbatXNCXFweC+wISK5CD/SmjC5fpyzFysa840s4FWwROs18k//Tlvd0R2nCv4ROjWB
T0821bFl7kx91lgvrmR+/vef0xKK8bs/1bNdSkDhYJPV+rekBQIBfXJ2ZHDohL8Zc6CaDvz/cih4
u7GYKCVhhaI4as+9iZQ17Hcxx8B+sLvoSHv4zs898yZkQqEnwpc+DWyxamGGB8rbZswb199VmQUX
Fy7OPD1nY3Q3mtkIrA8to+Fn70Yc94/GIM9oeP7+vfFz//LNObxBB7mwJX8jmOcTLta8n5G9O2l6
RF5K+3Q3FHb0EZYNFsigIPJL8odgeiV3dtWAPTUiA3CoxbWroAiuU8Dz5JOTTcqwlfkp2d5Q0Z9r
Tw0bXQP8TTis4BvB4aZ11VwCW6d/upeo8E4Lu72bOgB4hkjab6CJcGJN+avTwmxy94h/xhOuXOtu
Lpp8EwSmfvcJ28wk07h8NF/MNn6PwO0+U910+xQHzEHqTjykCMFhgPcIMYfJQaJuvNL1cR6xShDO
FAM1r9lzrIsCxkXF3OQwpc7RsTecOdZZhNfaFXDVAst95KJ3QloOKrxKw5vSc8I7NrMsCD5eyjoe
/XNT5a994/Q/eoZdvmw/im6a0LgjBRXqoe3RMSR6IWCpVj6W9PL3ZTaSwMSGemNYGEmzCjmf7nrn
rRqLi1XP6gdL64Hup392HFCpTuT7qxaI0FPsy5RkPOXcYbPDcWFkhHrRwAfG0cThjut2vZsNLCrD
rpnL5h3bG8Lx5si5i3938NobEeNykT2Xo6EmLlcT4u0hUkCLJU9xCEaltWtQEy1SzD4WcGaK1t6m
lBmhX1jvf38U2v++EikNOkXbnjBNbf1+hjHgiQwbTy5pMZgtTaTLNq3NW92/pr24RtqH+xDUzpZm
ojinVlLQ8kuCAxJ6dvzuAHxkmTlGpviaKfq8pIkGe20yJzehWRBzOG1mD3sHcJ980y2q+hmEnW4b
gqcnepBN7W7tggT01g/fEbYh2qA7upbZfGu2fGfqDupAQuN/OPns39MDkBYqE9ebY0vyeEzrt4XF
UJUxd0KH4NSKS7Rgf8REdIeTGtFdQDh6lovskAf5UyE8ZPK92T2xo7kYA/iLqW66awPXoyOAj+mP
Cm5BbDlLs9JGJoNnuexRfwdZj3JwEULO4xcL99/KNnAABnH8zEkEEJWZWFI3d44dnkShDrSjk106
Ettb60otHHK1qyDDMP/azIyz/sNHwBv+t/UHIoFUnoPfg+6jBWfgX8z/vVniCK7CQy/K/jKlgXvb
kUNsZeLN0W17PwdOeKqC6JuWaDdkVL4OEdBeHRCuqk0acplXvqfJpe2tx3RKUDFnwn7KNJTBKodR
zUXkrKq6f/Widx+ZwrUf+q/VaJoHUU343Axpvtix3qBI4UxrYvwqU3FpbR/5PmPssEhfcgZvlzmq
X42gBTvqJ/GpMeru0SO/yCdHvaMjtKkycge7rrimpTlcQN2MN2Mwfbhm0yMzzXZNSbRtpJyXZorV
pSXl+8J6+ZZKsCmOsDhMiQN7QD9k38AauBOkJrM1zLCHDMZth6uIeFmpyHKfy0vDqGbTTuL2U1vC
mn1sUrb8vTm6yEOq+aFU1oPblcW5q+oH227dmxFB1EPGZrD0ZhTH6CX3zFrPRlHiOWmJU3A7hZti
dvcdbMrWrBgVDNDVaUvdK6sDbu+0JqEyAeA2A0EqNsWglCjQdeneCNUYiJaQv4xIy3b0P77ryTO3
uKmTFRawfD10qX9NM+tCxyHdx31ab0sXJXGTB/U2Yvu+Na2s2oyuRnxnGQkMwQSwSNQdkJwi34vY
l/sENrM5D+BOhkN8RtMNasmgaa5C199alSX2sk1YCl4orqj/Ujp6RojxufmqLDIk6nlCyjX376a2
m/0cIkLBGUnt12FwLHNICiQQK74t/Fml4opu89ZCsnUZMpqjEoepizBnVbHtutZpB1xOK3s7TjRc
oslKGK3naAE1aospMp/wmRf3aTgCH3V4Zug71Oqz+4JSbEWYFOE6XuzcZN3EgKf0jee/X1At4f37
aaWFlo7lSks6nvytRA4t0synHhYv01RQfMyOLqn2fbhV7QJ7BtrNJvohL2N/M1kNgTda5qchtD76
HObZONK4M2K4EoVHcmBjiPBI9ua4Jkv7SXludKhBFux6PVgHUsBeWzKPx3LKblWhmks7GUj3qr5Z
2SHpB55vrD3lFmzwrmOYhNdl3HdPQYq3whLw6XJUvz7DedcU8d7twcJlbc/zAtopRH2kXIXs5NYp
ED/0aug2RAKqWyUzxuaFRYiQV3xhbE6n2i1uuzAknsTieIyUpe9E2lZr24maXTgAFZwsrNvZ1L5m
g9DXIYm2Nm6zxae3I4M0M7rmm56aYwT2FKHlVYivtC/6g1EwLS/i3UwRcaepcLmSDMMBeAj6Eyfe
DCzI26HnpwTCAdaU+SSiOsG1zWMkN2zBGM1NR7gXavPpg1f6bDu09VK/nA8ZHRt4woP3go32Npkq
6BTyPp/RXFF426dQedgBW10dsM+DdA88eyuxYZOblduXBH7cjDDpBh3m2jJKig2MXnWKMmbAmnR2
8oBEh9hdRG2LEgJxNXoX9RTjvKHzBZS899FixklBVJsLNC5CDzKDrdjKADMeKsk4iLNvXoIwwIsF
8DtfnIXGq/h5xP4v5uc/YX7Yw1Jy/0/+z79hfi5hVPxLBOAfT/gn3Mc1/4H6xzNNAQxiQfGwd/kF
9wGdIHjUUe5S2lNd/BPuI61/4BQQFP1s+/lH2b/gPu4/aGaaLBu2cCy9hAf+v//7L3FIzW9f/x8w
O9ciytvmv/9L8kL/snXSnme5QikNSchC3vnbFtMfjKCnCaWORNNuiDKaLr43wgtQtMmzQH21O1pp
7le3tx5KD7pE6gEVYUf+VnmgkZWU/bodAn9by/5YBYgWax737HjeJW5/TQuaDtYw+qeCJsghx9Kp
vPq+tJyC6of4NWsAxDL7DOttxhwBzr/jHN8VrUjWU4qUWcG5TBBm6dxlh/CUF3sS2sNDZjEupatw
sppObP/01/uL5oX4i49EmHzmfCrChib6W9GH5ab2rcGTx9nQuCMFTucgNe6wy05Ajw3oavDz0eBQ
gMw2enZaCHPyYVBZwfUHAz3xTtuSFarzct5NcOOVJgas2FsJAAU7Jlt0vz3njf5Befz7393iz/fb
H9SF7UL4FDWbSeSh/Cxp/8Rq8kMBrKTDzuwH/ltW+eTI2UzhRwf9aevRVZst0s1f8wi4wlTC46x0
NRxl7b4WsTHsrRrR8RikmBoG5B66QJQxTAdgJjiQY4s0Z7URGJBWWYX3gfxbWzDTLNwAH2U4YqtJ
zzaEzVUG8cUS831kVUCRjfpHhqxsBZblXKURV7NiPE998CoJ+6GT2K/C0X0TffCsy1aimLCO5gwZ
CkehBYnt7LjXICwU7a+u27H4P8832A5nPBnimBmA5HAEMvrBTC3x2dp49RiUkewlv9aY31ehg0uT
bOfKBZLP89ZDeAE+WG8bahfIdiCAnPa7CENm8MR6uMBAj0EKFTKkvE+l81oNEHKtpkKBy5jTMV5K
hp9r0pq+tV3CVU63iq5cd+CKT+J47zEs97kA0Ma6qdBTkFyDIEOZ+shw/ikXNI3rESJWy4sQrsNQ
pZP3XLW+YYqLV2IgZiFG3InR+UsyPY09Yr1klF/c8Gi5jJ0Qp1whQaFYLCXjVhLdkqw5J2RPBWn8
Ps/Yq/2UFl8tiUKRTNeirLmt5AwUPbSJzZjFXuf5lzmZIB2g72AUS8RnX7+VquZvOUTluurGEXiL
6FbS3bR1eM48XL1wYtBRxShukP/ZF3r/1drCweBbN8FUdfeJ8eiid1rMLduF15zNFsDQfjxluv3q
AzBXIX3NdiaMEGKa4WTUK7S2Nj6cjd1czPeBS5toQnGR9c91j808rfKXcpIfqCG/6rTCY929aZcq
um/z7w1QUREyhLGi6FInlL9R178C3XifCWZBQ7NqaeisZ5KIA3ThSvrncmZyNpryTUeL6lLcVuZM
ohE4kmgitSapUcKXFnvTEhAOOd9UFYWLF1wC+wmrHX7qVdKyC+q7fSjam7Co9y1XbXccjk1Sf9Pi
nubwqYMj2tAwIMZv/GJYalt13Ymu3XbZ9RUunOGC6KaRLHD0RxV9ef0RAlvdGGF3VFlOFlkRrqUp
X91EP6W0SqUx38RlaDIuRrYUxoF5wEe+7jK0l1HxEDvNF/xL72HaE9yV7hRn0ioPu4/WRUHU8OO0
M8DBQQBpgaBBbbsy0WjRsWRhdZ7mgu27Tr8ylfiJbvKjZnYH5fiL0YTlWrQs6JpcHPzC16hXbzF/
TytGeuRH56QCF1JXz/T7TlUfXLVS31DqkRYiv8hpwPiNQAOT9YNLvz1eUJoQRMkvUQ+pBFkuQa5R
OYcEVaE2m7N+D53kR86Zt3IRbDMrS59hlewYc2HKc5BZKTMCZj4XoKxHfxU16OYaXTxo/MNWAhBq
boFn9w5Fe5naFwBQNDgNxmf9/aTdazQm97Ez3UGPhpxLZmSJLmNCWrXFxcxyjdd1aO6mCCgsDCgJ
81kcG787xnVIWp//VajsBlfzI+nyeHmn8blMHbEBiF2v/MG8/vFzk3Ymxa/YtX1woEAmJEpvlvN7
akg+qjmV6iw6+qm/JR9ua00ok2Tw3lfFBKt8/JFmkMYr+nbY4spta1390rpfHog9/ZaAl3RGEkla
/yFw0k0z1OSG+OShue4Hpp2bwIURdtSNt8wn+rf5OJkTkFILiRLa4iKdx23ksUus6MEOBoEOJnLo
QtBM0A7E/ihU1a5zwid/QKwPsvwoBEtm2DJqbawAw/lwMb36mLfWq622Mq7TTaL1naOL18Crl7n8
W5uyhLmzZHr1xSQGcFOx0YYdC4fJq7d5hxw1ptWl84boiA7jPv2Qp6bul7yxcD1Mc3yE5860i8vb
GlAfam77xY7woKYWiTa5GHY0bC5pWb/44Xh1NCbyINcvFnLpOGnIjtGECnX2dxuoTtHSYci5g3Z2
8V729edDk1c9lJKS3CMUoHTZzoT2hwC9PZcpuD0YqKFHkoAhaeeO6PzYj+EVTvDpOHP/c7S7eyfy
1mOQfXUQRpzGOmavwdTKQ+iKN3Osd4XdlzsxqcsyWoSClyFW7p5Gg1RGlAqsL1x7Jov3nFjfMpof
K9uns4gXb6Vt9Z4w9dygSPxSGv5rHXa3to8MFLRHvhsxUNjSAYFt3mYaVbgQylj19QTDYkIn7U3y
thQY6yb3MVbjxnD1G5RbXKoZSIGPuIy+TBkuNkfZXxSFSNyGu9oQLQpjpIpl1ObbpCYzCkLe4h1a
QV5yrjNAG7zNAeFOC3B4SA5h1NZXCfg6NJkt6chnuljaLf4gkiNcOj63DjKEMwOF77NrPlUjokPe
A8oTDnijaYgJQwPbmcUGqFa6GZziR0SfifTcghwJG0veFO8Dy2MCT4BEtnR7XPUEgQ3IrH/UoAUR
7uqrKdE/enL4Pke4Myox7cUknkPMnzAHGCdZolp3Wj8NJF4kgXsSbU/nfiWZgTqFsqGt8Nuybvlz
+yV1AKwoDonbHaaE28HvXmeXKJyiyJj1Cww+8nHZIOo2ad+Xj6712bMtf49Bqbeg6r7PBidxFppv
cFEQaaHUYljxGljZYwaakQOdURxpVLoW5U4TFwtc53uf97AgqLaRzBTE0zE3SY0r29UPbNLzemaM
PPj5M0Rf/BlQz1ZVVby4KCHohd+FTnXsJufBEMMlLjH+RMkT5efJ6EYY7YhklET56AM5sbxVw7NW
c6CeP98dl8c1OA1SW+h6LT/WdlCUJoRPx86PJh455kf9UurovucdOrLZIkg5uP6dw3bc8Gp+cRAX
IaQ/H/JFizQEJZaXXrv+69wj5wySrtnXzR5Xmb11ykGvFc4B2AT62I5kP/ZDdm8XTnFiqbcmsa1y
mNjt9D7jyDt1dC2QHYxrO50EvfmJ/K4BP0Jb0+8qgMlL0iUPhkPl46EhLZF97twZ/WqZtWcM8FdA
iGJrFAjtqxweUilslEwhcTzZAufry5tEpk8WXJ1dLNjBMIlkQh5b5yEbiV3BMgoz7FkY+KtHIyLl
QLpPwFscJA1gyhk9r4GHP2LbynMijXwV7/Hqcfoz66cu6Q5e7v2Igtrf5jDUyLLjg4eoE91MYhab
pGEQzHmI+RvnNVh98yHPwZlYQQTxKjH2IKeNVZnLxQLVNWsgMKu0OY4Bwx4DsnXj1zb4UIhEo2B0
bxJMBy3CPFbaOKdSESXcGwRIBpIYaT+j24pPG845bbMU1UgYnjtAGvtGcXoYFVkVzuyggvDD9NCS
C4JOlASLTdEoqicGDyewX9hTXSxyv778vGdNDm4trNafDw5Gwow/z6vN54N/PMG+pvU8UhmZf36J
z8cmc+53ujeuVSdRDw6mt5kqkuaEvQ+DeTGZawviSwSxIQSLvzbA4lArc8B83ojlF/p8oc8vy1Fc
c2Zwu2oR0Yx9TVvz825i+uwv/BI+tvs+KpWd8tAmZ03RBdQ43QCWWGDw4dXbWld75pmS/GpPkpSH
V4vLx+PiLeviyX+SquRjWV5+eZnPe58/gtkTP+3zP5EDMC6S1rgBbkNMn5FUYEtRxKysjMSXsRpu
oibQIA+HLXCzelVCfDgi3jPPvteRfBS68x0ea3ZMtiJq0ABVEcn5zCGDRtOwwgv0UlKJJq1ZB5p8
uwj511h+47vQD1ISY0UN8osABu3PjwOtz/WInulBBzBm67jDh6syqjlsQ7AsJuQuTkE8riHVvRJA
3MgvQSQuK0GwYo+IPiM6LEIskBUTkem+W1G3I/JvkngR8Rlbpy8+qEcwGgdedBOF9UubGSNVYr6l
Qbub6Bgzn0HAgbF7ZzFH34aItHaGVaodWSD4j8m7uBl69U5/4dtcz8kxwzbB5cE/AbhNmSoeowwD
gDRK+YDs7uRNHbohNUc3TsP6kJdcKtoMUBZ6COImuSC5MZlkadnX52pZZ6Xb29sqqO8zKeuzsGo4
I0P9KIHb3A7zouHLpmaH5cA6O7Q6QqcOLtaI+Ffkihh0Xx6b3o/vSdch2IxThlIj/9q3N4zfvVMh
uYA1qCjOuUUlhvsFLuAUoRg1PKpLbbBQhH2KACS4B31HXFwSkx8X9cHTMOc/7Yr1eyBc2Vp0L97g
A0RAtFYloBD1oOdbDhGsZjCO2YwvmY+ip8bU7hkogz4TuwTd8gHgCc2TNH+jC8N2r/Smi3T6K3Jc
iLtd8FUV7XQsC+wLow7PiQ9kawTzulnkGXctmNQ7wx6Q4AeMLzvhnKa5mp7wgsEhzHtWy1Q8KCBV
T4HR5EcyHbJ1QTwZu3rnOk4LMCsp557G/GI9jF1xUy43vSmv06Dw88Fs3qq5Fc+Rdq5ElmSHqBtv
m8kor8QI3Q2xlR5cu23OwTg8w0NAz475Y5711d3keRc/1JhObyLYKmHA5J6tycM0QUmJa4U5q5Rv
EYAD/ohJvxuU7R7DkaS6wQnENofWhZryzacaYZ4GiatReNLTvtjKrC7vyoq0VZkF8uik2B2VfYW+
YR6MhXaQeCn+jwbQw/BkNTQeZunQ3w6DixAMNYJUFHtIEqdI5vkuzPzvLRbmB2s0N3He6z1RQ8xA
LMUHZs3vfU3gTNTuDVw+xy5PznZvgoDhyIWBuAPl+gyt5hSGyj6ib2t2Osxf/dlKHjT6Osuvm/OA
kbAyM3B+mgOin2nFd1lwDujKaKxxiFhbKI53aqRf4jrjPeMObwdBD9+8TNTBnNnHW6oEDNaIJao6
NM6+PLe9O6FIJtMg6LofmE/IeR7ddz+zX3qPSmacazQUU31fc+SGgNlOVoDcrpthG4d4vvoQ3/KC
iaWWEPQhog+s4P0DOuit0SanOsuDeyYUd76NIIP2ZM4GBAQUAc2wWs6lOy34pCzeyvllxh+48/Dm
7KOY2AxX0Hpp9UhDAWHd1J4lnLPzih5nfa+i7BpR0hDihm1o70zQnNzOLgkWy80zqO0L9XS8K+rc
PfrAg5POu6A27LlWp8Y20Kg9klmcPm2oZia8fdR6zp1yEFfJOp9QJvooM538mak+SQyWeVu/VjWh
NxBTNjT/u6tPJJEYKRgx0j+YAcEZc5BKItGITYLsm2iq87Ymqhp5eLLJbObdi1F8A+DgOwTlaT8P
XXUe03mjFaKcEho4vdIdMQW01hz5THxGe+gVdAS88usxjb1DifdjXbf5TZ081yJm7u4DVmwH/zSR
lduW5wzwyWlOm7MARn1Pz3LlYv1bLOKDza6g8jxE0dx83ouim7LikmxUMGxW9XJ3rG8+QV54Rxd8
dXwYJmT1MYKDrW/SSzJq4Hdr8nOIKEFPu84YZJzSsPqZG9a0bUxDICokqMwyoTAxKMcuYi2ZCX/c
jcrRpqNQpfi1j24+mP5FpKiVZndqqT8417o23g1jMp+kxwa+zeJsmyriuwGpbULdxexyB+ABy399
3kBhfRnJVtslbTF8po3MJ8bs/T/vJkUVHc1+cSAp8zQtN5/3hEK2tMKZ88+v2ymNNiYEKryyC3aj
bsmXXO7l7MOp8CUzHmcMbPY7OQZlHuiiYOHaYMkDhFWeKgcEi4gJgDYLaCef/+d/li6/Hna49m+D
JvlgmXfWKvH0n577+QKfN7+e8NuX2KUyTDx1LNZ1wB7011MqTT0LCHf+/QXJSuEpn9/4x10L3x7d
N3AEv579p2/6/E/XcFAtNFhjf38Hnw//9vt5rlWyBQ7rhQhWnsLKd4gkHYnyXT6Sv3rGX/3frxe1
Rs7ciOjdcqkWWQjhTMgx3fpFZGNEd+A5AbrEQ7U8XEkszWLweJNx/RAF0FycAkLI5432sVvRPIWO
8fm1uzwyggGDZ5EWW+wGbN6cLOs3Tt9xFZ2MxzR3nxycBWuxHAGcV988Wj5bVUyFueUQL06MNXgg
qNng+/UIZk2kj147w14fq/1CMJrOaYPEfmSwQAsA+1UszY8xn491P3wPswK3J9aiwL/tRElOgoYo
0cNlCyclWDJwGnEU4Y+lTlf9s0xwkNZJ+RhF+mdYlBdPVZvA9q6FFXxxigRgYp/c0Yn9iUGz6aNr
NaKYHDtg7KUTHdl2v2EuzlaMCtZWZn91GkLHafiQA10bX7rFJgahAY10eQAZ9C3JMiJZCF7bhEYn
CeJ1+entdAvc7qfvUAB71mM+yOc4GZ7CCnJnJ1wQf0wQcj+iw5sO/5+9M1mOG+my9Ku09R5pmIdF
b2Keg6RIitIGRpES5skxOfD0/Tn016+sNOsq630tEhZBJilGBAC/fu853/lAUr2JKnZGrll/FfZP
X9LJdfzhXujDwST3RmmGdEF+WRx3P22Qm7Elz16cnQst2ptG9N1Ur5mRf91a4LP8s+cw+m6dmH9t
3HTUf2mP26dXWTdR+QXb7JmcJ7gLhE1DQi4d+246/Ss+eiummZ43r9hGnpyqzVaVbe+7RPtsfVvH
ipCALpdffGN+yapBHgybXF8RVJdOtIdaE0A4g02WhdkJJFB0KILpqVZc8yEEAIRcLGtgJsYjG+QQ
Wm3rWtcmsvJN4iodUm6R1x7isrRnci0QVftB/iItH7raOO/8s6DYAo4JLTigDxE0s0UMgSQNLKX8
xx321DUvUzaNv0y2pgzSMt/6PmnjDjDz0ejDW+OMh2AIrl3ZcJu0VHl+0/30GWCkvvIAeOFUSqdr
40Cf6YZr4zuQeKZN0H0fxpZs0lH7GIPmkg3oIarIfgXNXpvpVxni+I1C3FB+nZ6ZshfbYIQdRhOB
2AxElb5b/6gsgp0DdCUDN5K9lVreeoJsuxsb14GfQ2bEaDawycJgInIh1dTIa93XDCEg/5PQUDv4
WXH4ZL5PUGhFIR+pjYxb4eBsik+hjXI9mwPE7IOVI6mPtZKRQ0bK0pzyBtZjSf9pYi/ITv3kD2R8
PAVaAkBn9j+9Pr/bHsn1pgyBdTYFJ2P4aIqwJiWM1FNais8+6uotoQ8vSeXtS2xobMqO7CVcUtj5
7Gw9gMhEEgkggXBTIxnlSp/P+C9/VskOZMuXKg9+oYlptliqTgSGgfmYoeiFgfm91S0XLo4Ezo61
zaajujaxM8wKjprqNvYx+vfm1yrHdV8VgL9bDNQbp3X7lS6RpHJLyWB9gkJk/oQJwoe915xx3iCf
i7I3tDrHHqkKjSJIt7wFdak5KF2/5yxyO1Nda7VbsGk5ISy6qf9CzHEwVrlaptraZh3rK/buZ054
7jRuzKklOiDxZGiIipZdk9NlEDOLo8quxUmCg1ehtJKUdCigNbQYqg0CdDDaM3AQAUi2YFTAauYR
BKxHF7QikwsGUp80c5tHrNz5WNIo/tbS7jm3VUbKtG9hU5fEJlZZS4JlC5LEz94gCsxbqxC40UXz
JcwB4gk7v2ftTLsJ7L0kSXgeua5cj4YdgPcKoXWj3kjo+sy/nOLGboWpVvhlsKfvrRN8CPohfBrG
d38fCaz6YBdW6Sx/dswhRZY9JRjkvLH016EbvaiBNNMubFtdDMHQzfdCITkW852XwSQZGx+5aEhJ
b2SzxPFTpOtpTI+WT5wY9juQjZ16+Z2XbPyGSl1YYKsDb583ITtmm/2gtFz+QQc9k6M/wMEct4Pb
fGCfaPfok6Ntox9bBmkiLzgFTZuZn/1rALBRwCVxBu0uVcMeb2O6LntsSlW0IUPE5e6LzSnQPsw4
vWR59SFUP90kXoHph6jOV1Dl+Acgb0DWAI3iHgLZ1Ucy1j4ariBB21kzjNcBUif6RNR38pfEmkno
Jkb5SoBOZLyr0fom/n3WaZ3q7q+MlsGurhkd0JFZE6Z4iJ25hP+EMbNgM6NSRqoJ8DCwI5se7KpP
nG+JwdQ4zXBQm/nWyWc6gmntrQPI27PwPzLuobXmvHiZcS5mrgbQjnetGPBLGvZ716oY9z4Xa2z8
tzEHzVaCklyH4KjSrOghUQGsBEi54Wrn3XfhCVEiwMdXH4X9zGAN7HUgCm5UEydEqItdEWhPPpcl
IBoY8Z1y/JdhsJdWQBgCFgPtpwARQt+AyU7vaJJFFFlYIRuC4O85QtQNXDlzRaChZdXmte8buZK1
t816OD9ls617UOiEVQQ6jlc7pUhC8BlwS4gOy8D/f1Q5/60qx3FR0vwXqhzxM6rK/6zLWX7kX7oc
w3D/sl0CfCzIuOg8bIQv/9LlIIP5y3EdB3Wq4bo6Gu0/uhz3L/RhrhNYRG6hHgz4G/4VuqUkO0GA
+QCdPiuNqwf/P7ocI3CV8gZiDX/18fP//G9Hd2yLPwEVim5SpqEf4vt/E3JkbT9nYx8kD2WISBXy
UtnM7cllhkfEy4QOnhlf1cO/beAvB3gAbTaHvkw+kUa3cMxtQmCNogSf+h8HX1n2AThcpOsYmxz3
bqLAYctBWFD8mwrpp+dAHOBuSoIVdL+dIbUr5hcTZyCHSu3F5iI14cIRPj6I5ugaEGy6mDtgygiF
dLCZwX8UQ6fPhnELHYe0XWs4h5b9keZa+NBA9tx1VvCqUn64fbNhCL0HdlAiGidyz5vkMfOLI1CL
myF9tKstqsU+Y+o4WD8StMaIR7VzZI+EMIB92zVL/3VWTVmh+q/Lo8VM6ZrytR4VlLBy79ZQ1nvi
R2/ZoGdnLcaZO7TtZyjDD1QR7omY4AkTa5WhlnDHk+1LjOsDN1kR9rvSGJ1zrQ7BwFbWyt9HenPn
Joz0jaBtsI54NVoKSYTC31KHFpri76fLI0BrzzLrMj4yPoMycrUD/Y0VZvuI+DLIUTM2xRU5fzhc
jeL3a0CR7UKopxcN7h3FiHpxOv8am/E63w5jl2yjKn8erRQGv47tezJhBFQ+ExOReQr16YBKNO+J
LVSPl46rYHKvMVHRYbttijam3Bh0VKDkpQAXYRHtUfefks49RqHf7ktMw3CtOnrETu+aKzl64hzO
lsmkssn4kEnMKCJvr3uDcbSCv7/1//gk/nw6VZLZW7TZvyy73Ov1FB6MAN2n4csaQBnIveVAcoTY
+pXzU6fkziHstqcIWNe+bxxxctXFsDz6c5CKNGnmEBnsydlZ/POn5bC8oH88pb5rTmIOoRSYzMVI
KwcMlNFrOf1+CNznYQSPTCaC+c1WcMBZMgNZHv15ymaeb3iCoRjZpssHXymCz/Loz2E5GZan8ySb
jeG0pIOrK3K5GL25DOAeKJ7G8sXl7MDC/GYVpIW1atqwvHV/Dn++BplaP6J0Z2ReniJ1IefzhJBj
YXosiI/lO/k8Ur7XmPIXikimUCLLQbZsdZfrvEjUtrZVSErHY0pmoqI6CUt1HQyFmP3bc/LP3al7
tNt2JM8pCYtTbPdyRtP9HgE4O3VDZW8SzWdlRQdxQnOIRF8dlqfLwQzSFrOIii93vqVGcTCwndZD
mR2IyYS/KXGbByaE95Wcsk6VKTxsyqncl7I7Ay/76ldUBhU2bS8BxYAg7nkiX2g3dqYSb6k/yt52
SZKfoPTxRqsvGOotXw7Wvx8tTwMmsgqfsDc8PoRJ/QDFO/QBsAAsEJDCSuOYdVF1dguADpqu0d20
qpnXzUEnDpqe2pjsZlu+JYUITgmK9pM9v/DOZsxmQCSdCHIbFCqzp73fcNeOHRKCuugsPPuZcQWm
K/UnLsOkuAD2JV0TNpG6oS3fGJK0aN48PWjISm1c42aM6fM0dUgsDV1F9j3iXKRwBzO37Yf2RqX7
oxMa8hWNmA99uDCKFCu10oHOCD+TwMiPVFkGjJsO/7b4kvt6cmBg+6rbDRrjkf13GbwXteEAUSge
sWsGIj+RX3AZiyTflfiwoBp0h4gJ9aYfETa2U36tgSPvfSm/SWiVhsy+RXYVHKF4UUwWPsT7esat
ok4FKe+WyMDE9vq3cDLCbYWZBOZxf4OWHO2q1M9OZtnTDkGxjQsC9UqHl2ErJhf+iUn4cFxe8noG
G1INyYXY7tXscTZFxVW1B3Swx+fE0TYShMJx6swr4Ylf/Lg11qMT5gwLPMUJQDg69axvDhRhttXQ
m8b+VPtKpCPj9hxk0yvJdGDUUshBflx+ZuhOALv2H5oekTtbGwSa+zlkXFLj1s3wGPpavMUH9JLM
Tbav0+mupX53jKZx2DFYNCjKIea7Wny32DyfvdYpjmWG+gQWXgQzaM1ewt06IeFIDkNdJtOwR0m8
0EQA8atshrUj22bf9lmxtlryjUAPmJtovFcRcRSO3XRry87WUqCZ8eWcosVPcFNZPbyalCwXh4Ys
WyvL2lkWiVt+kf2cjBmYZjCRwTXdc6a5z6C2zC0Dhl1XWR4KuQ7RIHACshSHTWCY/cFMyaBuan7p
1OYPHXbjFR+8BFOQaUyzCVe2os94ysEq5Fq+Ac3VE8tCBHrdyW3mpcbOqOzvFX7tHbjVE756pc/s
ooeJREOMMPpupqzWNKHdAERj1B0JxugL0uwHBwDdmIoW2XE/YZxizOn3xtWvmcwWpF2wiujNj9xF
AqqGL6vE6nO6biOQcN/6Sv847lEH6GxmSvNYxcNG15PPLIqJ5cAQgIoTH89AyMwEaGVgPT90kguI
kCoVP1Jv9Bmp4sDE9Yi0Y+I+G2zNzNWu/DGfnj2hOzMNDUbqurXnT4K2H7wifCxr75rlvKcQ3b53
QfvNxwsfyuBKfP3J9rhugcCKE5K+2wjm6mDm3oHiEv5xxtUJE99bOWF/gXzqvMxeqO0mEh2IfNOO
LoqJjDAx9ienXqgsKZsYxlxPdyY2MFK0yT7o7fi1coOP3ExZTnRyWX3d0W5QZknNTvdEZHJNGgUM
g1FnZ4alTu+n/oGYPG07BI5LZTB+RAp/m+VhephzByjhEVvy17HVzU2t2d+kiy3FC0yEaS9dwlAD
4cYvJETOYykQoygnZkQ0adRlR4FHAetxaZ7KinBNOw0PrUXnM3SyArfRQWiA2ZQGhT/0IUmift1q
45KNCI00OoLj/JlO1ttcR+RTN/rF0kMfhCYG+ciqN0kM1d6gthxcE0UKFDokQjoJdeGIxiRPzrrV
/KphX6zEoMe7KncBPBhauSJAgpLWbLZCeD+Y1NxTLWh2Um+uzJnSbTUQGy8zg1h7ebOmNlkzw3sk
m+pJ6Dk2lKF7tvuNBVUFYr04x2BlhCJIRE4ljyOdNuJb2plTJXHAItEm5dYfrRimMy7CWbcaZPt1
zGYIefekAr4AEB42kD0ZB7fN91bWa/BpEGs531FmhGcRAh9zYsQWOlc9JLKEpTZ7GD1KGd2OOuJF
dguYvs/ynTdrxNbhrenLtzhKqMRnO9nkscX/FXyNffhCfdKyfyDxqo7H/tDXYAIlisXADtjOas1n
OQfdkTcCOVx6rx2I5PRIH2Yf0AI9XC8lHNNN1u5csxxpiQfPkL3wWMmJoXQUnJZ+k1VD/mDFPk9I
+Lg99cCcq2hd9w/Cb/q1ESbaxixN3tgJbbZrEO+hJwB3AAhMdLi2hM2DhlNSEKZZbE5UfbI8Xx5F
Gd9Zno5KpjpplGRq+7IcqE2Bd/37KUtiCcekfJV2TfldlOmWg7PSFWxmwSgvh1HVRv94WvWSLEt5
wvIJGp3VBBPn9MWyBEiYlFQwMbbJ2euJfaybpFlpqpRALUeK6gDAlE4fQWx29CLL/MWq9AlycDtt
6SVT3BiYgfs8/ogMyMgLHnmmB3taDqmUVMA+ZRCS3xALcgFBHjKuUuED3USFzD007E65OhjOgM8t
Ti7CZh5YTsN7FmnT1qIBn4zQbpYvCyIaImZlB1KeVlbVTCc3msmEVYdER0DkWHBqNISeJ983P6ec
gBy/tHuqwaR26OSfeiQUfzt0qio3owJygxVcXbX9WQ61qocL8mzXwTIVaVDvWKqe7mzwaATL8jwA
BL3LCu9OznVNlciOZrU8hLZHE0dV5ctTAwLdKdzZqrIfs462r6kecu+KdQh03bkf9znasBsoBBhn
tvHFsapX8laHA6sIWkOpR9doaK6zXdjPdhSu0YmgS6k4uStDu6de8tkTSbdvRkxZE7TvnV+jFQ+7
VN7QhskbY9+fc+7mu2UAqY0F6l3B/miO+wCS2gD7MQ7170mpxhfuB1jVemtPyGiKhJhYR50iOIma
/TQWLhDU6RBCLANL5773GOcuDTFKeZxEtzIg8GgoLMZCEHGo28Z21wrzXbLl8sa2eoJUUNRftKZi
Ciu+Gl0aPbu+BmC2BhfDblxb2UBhXwb4dieXSbBhD78m7KfXzsBaiKYG7LTaL+oAJ7a2M3BJe3C+
YgXGG12H+lOv+r1InTNnns99lVummxglV2U1uww6nGhja7G8msH0KPP2WrvVjQ8iOBDSCr7G+Gm1
IrvZJNOXM/LFmKRbC6Md4Vc56MvZLXYFou1dG0xKX5pM9xS/6M5ww/WQQSluKynBRlo6U3YAMNAL
8RIiR3NG9DR1s0g6YbTqxGVrUSGOEk1EWNrihmsRJG2FhKJO0JvGUECurUtKhT6Kn85E0yCIwj0y
wmburh0RbAc52Q9t4ld4Vpgipxo7mYXE7ljwirBf4LbmXKa+Zyqlz2fuCsiB0LNi8UlXSGOIIqra
z8acc4SEWXUABLDThphBS0NveEpI3oDk/jCi3cZb9RD30jhO9JA1JKOkk8SgTzP5LoLou1ZO1kM3
NcOttOs1IiPtijM93Ae9/Zl0xF2hNbJXE3usR0tXdG60vQVVC1ic5jYYZX4unYF6zl+Xeldt8RYB
u7NGcmgz7lTAzYlxBXN9L9aR6yV3rMwXZ+rtW2pqZx2N/cGWxQcDJcTKagJPhGV6M30wp2Wfo8No
IjjwLNIjB3bN08WT5kmnotgO+M7WszCMo8jfJj9le1LxueYO0V1xj4ixH0khj1vQTB2vCH1WC+4s
rYc9xIMAGxF/DQbTFfCtdt/Ok7XWM4RMExO5bcZe1aTpcOib9GvlspGds+4CqxHo+KMd6U905o0D
vxa9WYRY2Ue9bWuC6U5FKgef2xZtTHY3E+QkkBkufigtxNj2yTPax0yX40WU3nhZHrFFIZFFSzF7
u6Lc5+yoyRVJa/Y9uILGKTiw67tqMUq6KX+ixx79BtaDRtA3WgUjhMUIrzKx4XaV0PpNYZApyOIu
RUORjgNU4QDhiBuc7ALARZb18ZMRydXXJnP2QVd95H6u7zO1x9Gi9I5sRaJTuOrG8BLLUH/Sy299
x/WFN2TXDIV+G9wK3lPpZ+tS/ABn066hLXU7WCZevDaJyB1bNRIasILK0cjvbR4Vd7+Os1ve/hj1
KF+THCaOCG2i53qOTlreEDYl+BV5Wn2OBhYrdPgRWUjrgmHRLo9EddNtB3f4RIaGwqlUXffu5YZ1
IZR6hv0k7E1qwMIrMM5u6XX0B6fSPvvaAwdqE/qnl+4roYHDwbHTLz0hMTcjdhSmxnhebrTt3D5F
Dn0NLXLGm5EWbO+nbC+RM0I9E4Ddiulk6zknQh+T9+0biNDH6No75s4iv+0htnRmpOJbGxriVPry
0SPr65pUnIEd7NeeyPaVA6t/O9l0IZCJaqspl8ixveCFG01+RIt8ZAv8gRUqv06RSn1zPbkLc1KE
jnNAbz/FUL+pRvNkgo+E8stErtB9tH3cIzlj3jIowpSY3TVpTQNoRGDs02ywNnSNyZgrNPSbblZs
AvzOCJPFXSIHelLdVHlQNL2Pzh0VuhavkNHiKlD81oqRddJW+6j8YY+AEfpmOEREEZyk8YMSYzwQ
GEpuqUP8TBrjOWQEsil7UgHKDAGRlsh92VSHIPd+ppTtLzbVfY/KcB1rmns1HBS2RaPy3N5hTzsM
xbiU3AHBud02SJlgib5k1yJwjmni5rchq5xHymsGYyJL4R1AllRzn7VvBr9a/I6r0u06St04WXuu
gztDC/1VWFFg90b53FhQGWeUqX48ZuxoTX/XFa69lQmj+9akgJ1dqnkss8g88LfsRmHellJMx5/P
nB/3eV+1r13uu5tYVMYJ9+wLpv+TjYpz4wA0otUQjaumj7INS9llUK4BZ5TYUyaaMRTrHZ6loxP6
1cadnSuEURUroeEZhCEQ9fmHFFOwKaYBX5H5isWnO1uafQ7SntD13AT3C0fZY6x09NEoPIPkQzgx
vtvjHJ/HvOH+NAGK17OkuA8z+toosK9BAf4dUBY1ZyxIJEHq5AXnEtXQ1Whv9QA8cHTDYYdkYvoC
f2eftXguaEUx0AtAnBNjh+ogyeNb7lB7g3PKdgHb14YEH2KfcX/UxS+h4wVf+cH47oj6iSjCYus0
2UBWTtgxIQtV5p1FW1MjeZKp1DXwPBoOsI96gn22ugcNcKb8WSdJwK7V/MJO6tcw6/LitYQ6sWMk
NLyCONiZtE1Mi+jjcsvAN9lEpMayZlTG1upodPQm4IUawsYZVuouEAJPpuGXLwid5b23wIAz1kvT
/qvdp6xsMynXnU/IS5bHBqrW7qZ1MZ0obMnnsp12lm4Pj43QEYA7pc8dxlYhBULb2LWg/dkaTyQq
wO4vggtm5q8TAKHT2DjAe0EDIseomnOhIx8abC1R64x+HfqM9VCiBorNmFCyPtcAtOmEZYDpxl08
HmoiHXalOmEtgWbfltvSreXVDloE+mX9pje+uFRjGp89/npJCjUwysIEy1gbh3wO3yES1i8TF2Iy
+NxkFSNAazAW1FpEoD0TUwbVm6Jk/mGkUAPm1q/2jt+skqADoAB7dZOztd0WeuRAvdGJGkV3xMgC
NU42DtZhDMrhHIusUMu8tgk7y7wm6l9p6dyuSgNliV5RzKuhe1akA911x3i2EoJWXNmOa59hDduH
picj/alyy2ALoMDGDdOaqN2oULOmuvnRTebCOYuMxCggnIo/lT8aWjLugpEPwAsQL46RomL20HmY
tiHGnLT+mMAABpSYX2lM7EcbCOnQmO3ZGolhtFsSAAacjIyCPOPYudWH6VAUGYMPMRp+6w0p1oz1
04gOVEU7a4x4R+Y22SazT+vYHGAeVj77tUrA9K7mYeONAF/jUiv3yxttkK9jGcZ00xpSJ6xQP3s1
dTDbs4GVaC4hvadks3ZucQkTTzwaOvBIYlQOyejQ6vpOPlFDelP1rOfpDAUMqG8aYUeczO5aFWBF
89ngLhvRupA2HcWiJwmGWpkGaZu92UDC9k4xW5ewKAiFmIofHRlUK30KPMQ7ek4/smRyYpWXxKW4
wBclNhDwU0Krqt1vRIRkYnnMvBqBis7QqUrvrMkAi7swv7qFvQ20rLp1erezeGX7WiZsDJ3oKaS3
eS113qnxLSGD9eJn5GG6odVsbb8jVNcL2KRV2pOTpt55OfhiSPl1Il0DQiruEAoZ3I9I4fyIErIp
fLFPRs+7molbXnnZfp9odzt1vzlOHxxD9azz0m/AesWZTf1AA597wQhzpPC08tbg8bqllomGSopz
mnRIDNmzbr1MbmtzGp9KdZBBu83L/ikY2KlihhH3Bm2SF/RnUs+aDZsHE0goQXBzgxg7y9PmPCcG
afYBSYJlbjyYBHF90eeYcx0H4SbBmb83bOU+5oNbY9b3cJSk/jrRib9xGFgOKnw58aldA+5d+J3D
FHL8fJct129VyR8g9JODyYd6IwBhrRVTcg1g4xLSBdEkT/uPUTr2Y8ppSOCm/mVAaRTn5IRFlXFj
z3uc4UFcGjdb28NMcZ4f7QryCjCGfCdqT8eV2N9pECLyiZKJ/radgQKhbHRo3OZT0F99sQFjzGLA
1hRDQ7YpM0cc64KbcJFrHZE97FjoOD34HSeRNQjFFb70omzw/HSbxBnNTV5bz6NjnmvR+HstjRI4
nkhzzaZjeNIE2R19yx0l4HDKaQcCSh5XNhwuXBglfZphWpEiF+P5z1atMWGh62Da4n2myVww4oHu
l2wN0Khbx60G7h8B1/Xg/kpS8ZOEP5I2S/8HxubT2A4FUAfQyGNKQjSymH7riPkm0IXBMkESF9Oc
xg2Ta/tJym5v5yz1KdumHWwf1XBr6l2i1eSLesYmNqP+tXDEpddc62h5zJvnyav3U0GYkZ6P8dnJ
uyfd7wFMVx1/qyRXqvb75zoM/AsNXECOrCV5iGoqSQw4Qb13JM2oapv66E7I8Nlzc3IQaaBhDt4X
Dr1dY26QgpiFxu7Rf+wk7anRAeJN4qi9mXBTrcqejlJjtD+tSFbnsvFwfzvVQWVLWTqLTNu3X0u3
+qZPFbaQaXzvgTZJX6bb5XX0PhQva/YAlJacwElEiIzRv8Q+bGYwtRpjt/scvrrSjnaD1szcAl0a
xAGTW4/BE14l+7nOzvAD5ZvtsO6MwkaQ4/S/Z3zLtO8fc78/X0P69xw3eBno5tLsLVQvqVbT2L6t
tj1M61MV2+vZH8jUU50yLehz7gQpxpwBBZxR6sU695QGYXlO3g3KsSI60jxEfk3k+MoCFLgxxpjy
HVnvKe2CfJuQWQdTKHqM+iCCm58mm2Vu36lJNzXUeMC0t9H7BGmCXrwXlg/xljSKQNxTgVQBfyjr
v+qUYR/wsLDU2JRdYzxFpCRtGrAEqyVJYDnEeUrwOGQ5jVbNqZ1sADqSk7tgioVpGvsOJc0jF4uK
LG9eHfQ97FmSmPSREE5XmhuoCAsE1Dr5rtxTjbqGYAF0HGDuMVea+Miaq3Wqwhk9TRenYGblNedg
XtEHfTFSDVNkWrQrcLxoBpuWQTsRbGu2ICE0Ul7JcgjUj+aqyffna5plpjvyIl/+MYcOLaqkjN2I
I8PxtLzy5VFVl/JvT5dvePWUboTFJIntIVWwIJhheeT/+9HydMlfqEzzee6aW9wU1rqoZb7ixp5v
J5W4NqpDgNFvlVtoEAfgSKfl4LB6HWccqj5OAhLB2e8h2eNhTczL78PydDYpRtOU4FyihS+o3KZz
G806dQBvhvrbZtXTpJ+vZBjZIlLIuDvTVWdozLSCgje1lPnYj/dtrb8ZkwVHUXVOsdK0p2zpl1KD
tKfAc177ANqiYLJ8KvBsnJZHmXoUl7mza7v0vnyJQaI8xt5rp15OlRAKtxw6TC4bAiqt1aA6wotS
JnL9E4Y47JtaHRDqCwfFp2kGnmxY5TDfTn8Og1Vdejxne6jKqEacgeCnpSPMcNAgR43wQW1waSPS
ySQk5sH2M2P3PwKxku7U9N8IxAClGiDV/t8CsS+I0eP/tXnPqu797zKxf/3gv2RiASoxSKLsNgPL
cWwX2tK/ZWK6/Zfu2r5lO8i+lCzsj0zM+SuwbTb9gW8S1OVZaLv+QyZm/mX7jul6LuKx3+Kyf+Ca
/it8k2F5/8DD6gECNVPX0bMRUq+DTPvPMjHiNEqSfxvtnGpgF+uYxguspH6Nl48YrBbWeEQ8C5b7
N98JgdNM4SmV7dtcaA/5FHrrtGEtTEexsrEW7swB3bpxmLLtlBM06EfjA8V37iUwLdTQRfgwmnXi
XghH3Wh2nu8wxXH1pf4eg9C0IgWFkMTiiXHHm0VDL2JoijmlvOHOAmvmPxgW5gW9mp2jJbBwYeFe
50bwTRfel4CA33SeCaOWH35Nzmhu96RwTGe7ZDoRykOQlReACUT4xGxPA9UqNLOnqkt+wJuCB3Uo
aw1RmN4+ZQ71g9kkHkpMFq7OqSDA5tvclM7FwFjVJkh1yasCuVb+ivN8jxb0nFS7sh62M9hOtoY0
dHBdD5IyLKx+MU1lngzUGk+Q/dKzOxv77FXzIgurLq/ZCT22Ze3jXEUVqmoyHILI/JgNezt1OIGz
xnxq8uyEFPELTT25suoOYXgfbHyhfe+c4bluynfs2UOHT4yhrpEKgk4s5Dxw37aaFC+GznKv44SY
qXKcfkjXbjKuiWq8ap7XrQz5qqfDdahgFDGbuDoFLzfjXWg1Bg9GOTzUOfgVejkllIf4QD48Gtyn
rpQMy0xcIn12mQFGrP2RDY1mJu/NFKMPnvANzX72WeUPWeTccY1/sXuCYfgdu6yvae8midiMiHFM
C9FCNEB/TDUNkx39pcSRP0SRXTAcspXIc2Kb5qc8eardD12617GGXd7xJkzgoJ4mWR7SCXtq8MPP
krNWC6T9fQhQdX6I+axNMhBJkhvYEQGi9mXjHQ1Q6muNJpQwJg8YQfzSW6N/iEV3zWqzPtfe8Fz5
sAsUm8mYHQVEpJHhtExU+DC5qWecyqnxtUAMuXGtFs+2n13cqkl3hkrPlI8t68TBaeObNYDrsLzQ
XcdDCVKjfsMSMK1K/dX2sq812v11RsLwCh76a1aWH9Nw1YPyaqKD9jMwM/CXgPORpQJYYVd30PpH
92km/ovKKoF5NLI26Rsy5fq1FYUPrgNitLx5WpRsDNJUANDKNU08Z0Yw5lii3+rdzPSO0ojm7tpS
AMY/h9ZNiHEreYmFz8a1zbKSC3qc3kiZQe4HGNrvfvYZwXWZT79mzpsE6H/xUtd8RCZLEiPqtTHb
3xpwRlRmaARLbKkb8CiIFK3HvBvsQ6STTZvo1mcziHTDsBFPQXwMIRLvhF7q6CDNGWkArdvl0Z+v
Ac2nEYpZBj/dcuiVuWp51KpH6mYMqNR/+9c3iUzh7FGGvN7+81ibMbQWPRP039/726/DDYzdRO/o
r9r9SY4dgxxkoMszKj04yUaSMqA2K+XkDEFTNgVOFHqLhJe28YB2Epyt7rJF7fVGHKhPdmwF4c6p
SNEkDA5xWmGiCpSzDCxed4pmSorl0WjVD9PEOv7nS8vX2cLeEpl4uz//f6J+aPnfJtaSDU6GgrEx
Q9GFblBb856wYXMvFizDP4gHy/9XRiEjaX2/PPnzkwsXIfEUKZxsZmSWzCWWr/3+Tb8xD8sXkJY9
RcEAPUNwdjtD9aXtnXCXlYn9PBYaklIcwFn6zvzey010OJFvfRurl3DuDdxLib9vKq95MNqQrV0n
7XPBkLlvuvQ8DtXzOE0Cu1tsHlyjvLlqCN/D9l+JukyObGPLAalqHM3vMh7oVm4COHoJw516ZxXg
0mST3uYitC9yGp6LRKvIVKvcVYioYcPEzT8Jz2wOZlS9tOSErj1Lv2h13W87vAXbnOg6/Bznfn6T
Bvl5/oTMIZzfhGUpRf+32fJ1lQk376VMuxuOlGNm6hA95/a9aQ3voJVWeyim6octkaiQYhMfYmZ/
Lwnuk8L1iClMNHdba0iVNT/61kz9zzLu2ydXD6sHEyiR5RNMqXX981z2CTkv5UMfSghCsqu+umRE
FFP89H/ZO5PmtpU0a/+X3uMG5mHRGw4gKUqWLMmSrA3CI+YhMQO//nsy6Sq6XLe+6N73jRsIAJxk
EkPm+57zHMr1NAw7F9huQgpc5+lvY5/Q1IsFoboBN9yOhmhCB2VuP5jJx5ajiykxcwp6bESrVwzq
l4rA7Qh9DfPADadxg2QpZu5lzyI5uGZ0hvhLuIcUiALGEdVRbfsjDfCRtKAJq+hxlEpTtVjT6H4c
6Voxmihv5pTgl03fK7WnPVhAGx24MV3HGelJ1W+R4Y+V1TqMamhVMaUwGaEM0MrWv1pEdIdvskAe
jNftpdHNAyYJTNu1uWLaQkurFj0XYAQbHPHofDuoYjP0MvLJq1MjFQ1K6qFEDGpN7btuemvzQvK1
RiWb97BkQt4C1hLEVyUja8z8aIDY3aSaYRJvyqO2JIukpiUxdNJl6kKcbKolPamUcrVw4GZSi/yn
DoEUglfXHX0YwgSyO4wKTJvYY0PE/c0qF0q+cd00kokw1Ngbt6XvMvGb5cTksprISZ/a1iZmo1ne
fLNVrrZLfT7j++SI5GugTlHA3Vw8UtZXf9snHrPxZfKhvY7OVv2uK9Zr8LryJyanwD0INwjVr5xk
9P5qszmOUiR8/ZUHOcPu5EKtqQdgc9Mk1+t9UM7wTaQMXS3UgXDdVGurgJXRN7jE1O+utC5qkcrD
QO1rSgmFj1o3DktX4FrngLCNNf11GEDkZhWoxBvJT86e2KLmpKdfOzlTi/TI3uVxRWy0+lrlV6a0
MJDTSW2UrqerPkZ93wC5jQOhK8dITp+vCyViuW6qNbVvdT+LOutPPrQafN7yO1WHm1rLS5ASxFr7
W3WUXRfXY/B6IHqFDRoQ0tGoSc91XPggf2u8nv/UHKl8dUcVRtTOKW1IjknFD6Uyuvx2l3NUhT2q
VXAJXNryZXf94bxYQ4jxd7+hNQSM4L3hqH6bUZ2zlzP3su5kzTdgN91e/TDXn0j9Yn/s86pgxF1X
5Yjj+cXU2XtR9KjfTm2rR6BIRHuR6C+GFOpcTt62k5Jxud3RSeTuM3rliWHfJq2wU23UKaNOpURK
8NXadZ8RE6XTmfZBZbJ2kcU4uto6JJ8fOqk3UtIf9djlCXJfHUMfG50BvZo0BejSBeD9c+2PfVor
aK0zdodpKeXlKTOH0CtSIF7J2p6DdD2Y6sIh5WVqrQoI8lyD9l39hHg4fknJ1GZJFipaJfkzA3Ny
j10GCFSeguqUrLsEXGMcg0oH8ubvhxwcYKusKpfr7IdgEtnllCRhD5nMmkXoHTklIdswB+uKhMKg
3CwnhnzqRY1lfKwIbwrVD10J18036mxVi8jnng/OASN+PuTMQKQCLSBBMr+I0X7b7nyX7lmhM/Cs
Zuw+f2i2dLUTVyy9LoyjeDZ//cIKZ6821ZpaqJ9e7YuozUew+Olj/0O2VUQrWW9KwXVZRRP2uQri
JNvmnR0G8iZTykuNu+Q1ERnqnzBbs/yHqcfMuEWTI58xG4yPjmpVPcQ47Ndr1WYMgHnZmq4msbRJ
8jXqc5q5Uos2GhzIau26+Lt9laZxFb0+Jy7lV/N3bzEzVyEAN/mp3qZQr8MKdHYcKz389rK/e+0f
+8gmdXdrZ3E4yr9VPaoX3hfcooQfy131jKm+k5ymtv9uTPJ2VBmcPiT1/VqMHV/3dd+UyZPN1LVQ
b03vME8FHvuhPFiINCHeyJfFS8qqeol6sdr5x9uozd9eEyze3sE8BokOjlNrvRqJ6e/Vsy5vd3nu
2MxSwse3YViIEdXjauHKD748OmJq0ksOFM1uuEx0E8dXY6Do4u4GjLhzwY6MQ121R3zqUBw0D1lk
4jMsqCpyjri5K1/KrG7ujTKq9LWR36xPtRwlaFIqKtR4IXH5Y0iAeWsRrsCS4IwgfzVC2zehuMOi
RRgWlcUyjarbRZPGfXnKqQK0WqhNX1151XYWlAaXCyrVV+tcesnolad+01scQlBNPto+zbnJGr6X
NKn3/N3gyuRCpfWqzV+l8oo8X6C8CxO8nS2vPKMeE6/EaFX9W9Qu9Q9Sizgz3MNYFoc+cIiz6OSN
K5GjhFTeGv0AZrKqIKviscaNgameFHLCOIFHPVcQrvyUa5+ql6oiqVrreuj6AweivIA6hf7ZmVYb
jQi6zk4u1Bri0p2dounp5aVXOa7UWkvhtjWgMV/cY/LSnkMC4E6g6ppye7ILikrE1NmIteiJyOuD
pwSfpmNzlYwg7awTmA85WFRV7sua7sSYspDnW6uxV6V1XxbO1ZrgHxaSMXqXCScx9+ZdJK1N16o5
mXGEl0fOsGlU+RdMCt4POaAAzmnoW5GAyfMHwDxZxzRuSrQwoQJ4WIsp1vFWcOotWvwgnBr5j7qU
SucQZmeupxezVi/9RnZ0KwhCOCmLlk49C/OztO6oTkZlkloKxQqgAWNw5cdSa/xG3BeuO/Ux0XZD
C9NBtWiui9LPvMPaeeF1l7Js9XGF+7qLKJHYZEXPmvZRvZsqU6u16yKWR2ZvdK8wo/y9eqNC3bvU
qjuXfPF2Rse8HZ1jT7gyZs0xHo44SyEUMAZXC5XEmTjJzsqK+agjDUeILR/VagsrWC++qJ6GOtr8
oEQtrLYdJRxOepLstMb6Yo7muSrjhcGAHNWpRUqNUN9Ci/pJsU/goDF13hoN/1pB8RGymYFTfL7R
dRu1w3UbUi7KJ9ofqpmhmjw1HSrIQ4gvS4aetDjSlLx636m+0bCg6xEgAIojFmrz3/Zl7VYLJvqr
E1EYVX2PzG76MEQtXDVzz7iGQhEl/CC3o3AtEYX2rvY0+oSGpnrkhYnpuiSA1hV07RJl3lqKEMwh
1EndXx+M8nHRK8wd0MjA9j013eqfs7l+RnuPDyKlg9hb7me0lcntJJJtW6/6wzAY9S2m8Sby7xhu
Z3fDolvnmZxxI/M4IeJkPxlLT2iyvYXI/YDoUH/B+puf8rGpIMN4j9ksZBWmp4Wh04nNKVTO2Rgd
22j9mEdLehSd158Rdt6OlhsdJ1TGUGqdMI11aBbYWwaP6cfSZeLoegDStQlhbjB31snuig9VhOUF
JTu8VXJWkFy6w6kfIGDGKUpT4TgfYg90NT49SsHL60QDagsddUHhimTH0BD2Y4BGBGJO91S2xLnN
LHr7cm3IxY8OdFjoiK65tVBZM8ilH5VrxH+DzR62WLAWOvctbC8HoEEVo7PWADVsHUJ7PhRFSeGT
2XgIr2GVQBEEDvUxKxJkJeQ4ryO5XGk3PVtD6oeLCZsMUwQtzUqfDjF6YJrjGGOQmVMGiQkWzXSx
bdECLlY83Jo+iSpjM4w7yzbhcdRpDWvXv7Oqtgo9YZAaQ23GppdPqfCj02jPRWCBl/DomPcUUktr
+OakCI8DExbkkhwG9K8be2ARkSC+s+Zgb0fj91pqChdj669Tg5nKenaqcr6LGqwRaKI/zbqZ7EUm
cxQHwqubZPX32TC81+hJNkNlEABJZX3J9K9uRxG3Gr83MW1RMOhU+IPjOqcr6SvDXdXZyMAtep6t
pVMJLrJHgQ/jYImkD6POwpvszPrHzuZmOVXFbtUrE4UcEkOfO8VWej7GPkZuEThIK/B2zILQZgcW
iK3hSvYc4H2YHiyk/vUKLD4eCKpPh9BayunUrOayLWdcW1P6fYRDiiQd3wt/hpb90I0YdC7Dvq1u
VB6cR0IwvbK+sywN7KrggxsHHl6xGMmHWQMA4SK3pxhdw60faGakvvjRO3K8acFty5lg0qCsd0Pe
cbM3Y+7myGioQJSH1OrxNFbGIQJ4uLNqwqajFEWb6ILdzAG6rTr/HoXNOUDAeSv8/qgXRNzlufja
zDRLasPqd//Xvfsfde8s3SSH7D93755/VNWPrvvx419ad5dX/Wrd+cZfqEvpGJsGJAXu3CRl/CI8
BPpfluFYRKsQwGL5LP/ZurPcv8g5013fNimL0lujq/erdWfZfwW+5QYBbT3HtwKyUv4XrTtT/7cI
KASxAV07gnQtcBHkNP9r684Dn6klE5TIBFToVg17lKt8si2CY/UXNeqqLbMBgKP70xbLR0HY9j/G
Y+phhElUldQ4TG2rYZlaU4vrUK0awOHNpHxRuCOIQQ5vFJlAj5HpXbYvqz6acLMI+kPlRi7pF9FG
IQk8OfpRa2oxqCrDABk31IR1L8tVN4aqC6pVoo2Cda9W1TAbuSlFQgNYyqZ2tDZ0iULGzaWdhO3G
nH1xjkAtf3EKdAUCxcHGAZjdr+eJUe1c0pM3dKQEmzXCkDmbZNribzinKzfCshOYCrEIZ3ZggmmK
vxhzTzr63HwCHQrYJve+afeWrX8uFyIhFxNKQzJrYW6v0TFhArItBxvHSFPc9/r4MNlJvsenW28x
JtOrwfubwtAuhtii8cPAcGizg27GKRJ2Rt3xnJ773kMNOUQ7vUremtY6L3OcAZ61jA0e8TsvxnvI
UFxaZQ4pA+AtJQ6x0lGYPuXJmIQScDtMM1OiCWZ8ab/qbvFMZu9KimnAtLAwGRwB1jPKkhCBFMsh
NHGUNkB0/eDJjw1QYRA+t6vhvxG/uGmadsZGjO960YPbZdR18MO4WREeIdfu4M3WzAvQVcNr1ARl
8v6Q1fr6SUseJ1I6C6Z3VUpOh110JBHALc4ZL9O5A8PmBfY2S3DsTsSnbAa8E2bsQDc37KOetht6
FMRCDHboGQXkzrRHrlF0O9OnAA/0/87umpmsaOOnVhFeW6VmcCOK5sHKW/HRzG+IOvZoU+HyWVzE
MrpnhzRpAZMRW7yrDHjbjbY+ekh0wwT4sbb4pKcVwTnuqepiey43gzV/NlOIpnmdGuFskDdURe5X
5LQY4Jc76LtvFekpBHWB/GEm/Z5GZgqZmImnnNOsTx2JRbsFG6pe0TZlUAZ+MsXubif2t7h3l81o
gdIuPA6bKGtO4L9NdGftoUMkte3B59KSPLRlESCJnx4DnUj2WUQd6CGfW2i8YC+ywjnpg52b+xAP
gBOjy2R+Nqah006ISsHDte58C0Oh3EUfAzM/IQnfVf44bt3WeTLT8WsxEN6xrPXHvgfdZUg/EWZ2
ZAzAE1tzORGZvTNy7GlRQ7YavVx6Vt1j1ZLMtgARq2fEqJoDkUnrOBH7YwVBiWZ0YeD3drY5DmeM
VZDkdavaUyw/6+tR2NiQTOJeyrwEKVfrt4xicDWSI7yZpVDQt+qvHB3VJh6mdK+nrrUBdZPsKoF4
TsOGYpFBwFGMsq19o2IX05Y4qEmeAS0+yiv7bJAUOJDFFho93SU0mNSNVhjrJuUwZlr7DlBgisus
oB+j1V17cCU1lgPoY90SPLUsbx1ESGRCuK0X+YeJqrZxPcXQVZK4O+H7Kw33PfcwsBth6ui7SZTv
bgdKtqJMvwki4hfwGzC08H4MjtcfQQet/BwRriLTrndt3r0WHGZHzxq7bTzJKBvmORrc2Qg7x74D
YNgEd0jw+HnKTTD28yZwqkOm1+Bpg6DbYXDOoE1MBU4+47sgZahs3/J4QAROGYNc1eRQ2JwaCbMY
kVT3rvyQWpSHdZywF3pIAMh90A0NAsDcOg+Dbn8vAEjWMUqJdH6Yx5SU3oIM8xHR/akLnrCaxy8d
1Du+oHQ+rvDGsflLm7cbrgXMmcTUBJXZeDmMmQfFF3NxkAeInvRvZs4WAvQvsbZtU5tBXZ4y2ZIB
D8W4i5LHJYawayZcOUfd3TYOALSe0JtOhpwnqN8EnoXAdl+sGcnDnCICmCGRb2efwWNM3d2PwUlr
5BmGXuXV+3WCJsSkersQH75JBam6iYn/fsIDTzgwyBv/BykVNg7vhSDggPO8If9gzN8LlwYR0buV
35Zvjv1TK4EhGBoA6r5ITyBEiadqfvo11nMI2EetNYZjPBXPcxmRYKi17aHKgV0zN3AfnKTcZlW3
6xDmnVaD6+bwvRHxeoR880IRbIQrgccy7ybSs6sA0PTsjSGyQRAVcF6L5eQx6/KZwWnRsPUNowM7
gQPYpEl5qpaezAWjHBFbfF0bBq651TvnKKOnaL6TV/xuMQPa2MbQ7cRgodfJqX8EWfUVgfWXeQmb
konVoM33EAlwnesBWcACYT2QYw8+yVLlxckzo89trU8naVAyyYw8RWVyIO3Mpv5SedvCWoujhvrn
0NLTnhxbR62ylg8wff0NXCqyRcxoX3p1d0oIVMY6hZpxPncGpySlWcJdk+zjwixy27205Rgjk+XL
a1aAgpO1IASa55vIAW2AxeFIda7mEN7mq9XeVwlgPliAzwIzyX41p+hQ6MQz58Q7EDDx04lBx5dE
WzDhhC6Y6QMBPK9UxdDNL3fNwPDepycNMvjV10mbbATiJCk0hHTxswpcmWPZkjKTCOjh3FTibrlf
8vW5dbs+zN1suR1RWzJsIHLLsOzH2Ej3mbY6Z8qw0Jy6DynwiNCxxEsbkIyz6O4HLQspX84HrdPv
ETYn234U8Aprzgls9unBtd1HTXOOEFqlYdCEqtLMNOiinRuX58zQP3iV88SZ86b75CqJppkPbZ4g
TkQaqRY5AwncPv7eQyXvEPJg5xRekonhw4iwUCR1t8sEXm+sySdstvpNLRdWYr7Tn852OtPOeaio
zuZc1CFSfkxog+OvCt6phmDaxJg6x451oEQ9c62zhb+Bqv9M6BaW5Gj5rPtYADBpMIGFor9p9NLc
k8T1hUkmCmAl8Mw1KtSwVh/1nJQFqgHbOHPjE37wIxMh8Cu1CKPge8SMcO8Y5AlBmUm3NJdhoqLr
mTTtK9f8Lgw0QSTO6ITK/O1qtrV1p4A2omtzzwqKhf6FX5NMknGYLojY0uWQOd3HCnlAVGr4Tzat
7ozrVpfX72yqQWfKPpVZjSKkNPio/OUTjVNUzKipNvg7rN1kUWDOrUc3w7qsyW6LahrrhCZAU1w2
pE7rN6UiSWuceQfXme5T0DqeRdlSNcio3T5b1F63XP/vpiCdbzzLHA9zlwGmSshjn8lmsOrpBo9X
C0GEUNMkK8xjTSyw6ilinxehWfiPVdevJyt9WpKXuKWOrA8QT9Wf4wa9vMImJy8o05B8O6o8AmcZ
RNMb1CPbyjUhZyzY6jARMiYMzCLU+ub50lxfGEmHA7A2iifOqRzMieueDRWI1klMQwT7SZnv8Rr9
EI7W7/PSTU7ChfzpiWznCiNC5wy6uE9HsdMJ/N0l0dBcWnaqW1dG73YXIdBjsEwZIN5xkuiWT/Cp
1R4n+oCW6RKkQIppQhl2Iu94B0oEvIln98fMGPYryoawb903P+70m44CEOp1BFOtTAavdR1Cpl++
w6Ii+rdASyDrgx7jqJ5gSCeu3sX4VGb+j4kwu22CqaQC3nGozQL+kvVpZloPk+w5FZpJWcYig62z
qLBm7pcgpc67KtUylXa+hkhIkiljc04nIy5e1mAw+MPtLUSZN8aBCRKo7JbsMKivtR4WJoHxeaTt
6aBHcT5tFz352c/FWQHOG/258bHCxb2FtF1OIuyaQrLbQUv3m3Y7YAhmNKp72yqoxYbDCHhNvK/I
9CZ8i/zEikwyTTgCx9C4hwMojpemdVED8RvBBzRY4E5l8Aj9yEMVz2KKvyG2X05rBPXKJCHPsgDp
b/TVCA4JqetEtWMYkGhuPAXdwWLiZk+JRa+z+cyIItg4JRcbz971yJ0pqEp+eLkSRT5XnwQX29DF
TNUsxGKn4mmcEix6gzeeoXptl9XHwT4cvbXQbrq0/8Lo4aUQMDk1tztjP8MEnNkhojddav1xO+uE
KTTEC1JbvxmoCaWC8nHnDBjqPAwETVmYN5iZcGDUryhqZrjvKTANJRcAPmUKE46hlJRgIhI3VOPo
1Ns1zonCW5D810boje9eRtsoaqRaXdfAwQzFbTH3XDpcjRyOwISqWs44/P2s0pgRxkdSURjwLSnQ
mSBGRVamB2ZWd1Dm05vloXSKYTv1vJ1nxc/1ErthT1DWeShJpsGMz5Av028iNyvDANF4THb8NvFW
LnhSZuEInDwUhUnVRoHHZw/ENPYDqs44okFbd8GLSGGcKNqHOsyXBNIEFx60j+5nLzXfk7ypt+PS
3GYmuSTgmvYWKGI86QyEHGOTNmu7Qyrr3LQ6Q2oI0kTJ0NDKi/GU2O9lFXQbswZwLvyf5QAjTS10
XcowI8f6OJUrx6icu9px/WtRNMPLWHdzKE2Tl/3C1UGIJ2OzV4vI9VrskxQ/SbtVg3RYTwYJn6ju
leCFmp2x1+gEONYa0L8Fnjhr88iBiQ+xlAX41EWPB+oKPWTu4qChJIGbrQ+TQsykC4gx7F+xPBso
tXT7JhWlc1nLJ4zoQAhOkF+RIOZO1+5jfG4ki+Ibsma6J30MvqYTkN+mlmmlLR6CKk4Ouiu84ypc
aXeCRiMfuy7UviKjBRlr8AdVOIKoy+jGzbLHCrFmSNR8jnzxo2mXC58YLd9s6ipwrym2ZjU6zw14
pQ+C0PBD4urcmQMv2vWCnmLV9j2aBR9CUV6/TbKPudiUl6cacyImhh8NVX3rczNQKyhz+GKboiXb
x/P9j1fqiWqcR/IuaSSMdjMBU08t0Poidwb/ZaEY5bIBtUyZ5NVCWz8KS3NP6rZ23W1Cz3A4h65x
COvQPFe9HSAMQUO2pPaXqMvj0IhMcGgeB1VGD2O/cowe4xJzB0DSc+WOZR0OFbYmjCGCqXoRYkU9
xZq2jcwg5Bqgc3chLMtKSvtBLUpN/6oP9ZPTe922D4xPIrAGbpzRPm0xlMmE17p1UHKYfUNomIlk
07EPHd5gD6fTHdns3tY24mpn5YZ9q2dEsBTZS04h/vNcPaKWqoYexUAFFznxjPSLPQ46oBOng1YZ
fUyq1ntqGoYGur9tEvySHW3BhyhIua4mxXdYeYcoGGkvN7h40OliC5+BNrh5XsOXH8dnwDBnx4vJ
WbWZGMxA6s6t+b7q5cnPg+Fz1WUAhPm/yazXrslMPKoROH7iUM65TqJiFedbnG/ItX19PgEz+dEP
xXOil8HRGUABzfi9k4npWZQghF7T9LSSz4p71PiGcf+GosDrgl/0sS2AQzhZZe/M2ExuJn9ElhvP
H5pUfMeWtO7SlaklTjCPWmE2nicAfE5venej3tchFnSwjP5EnE7z1ZgK69zcz0VpPzIDgT2NsTVs
02BnJ1wR62VtThli8V3ckIS6xuSnxzHjiYX047BFbHRgdrtrRYUDKWrb2wmQ6m1sZ4/O9GUhRP7d
hK5MZd3dZ7NFtoL7xX8tYiP4wF0x3rXSi5w4ICD7wDzN6EE3TVIttz1NkHDVAgc0WRcQr5qT9NOB
aG5LaxdAGMJJM980ODgBseXLwbN+guhbT66TYa1mOMIExNf2RRc9k7DKKBbnOPZFe74THbQlq3fH
XeJPXwst7e6dqntNkIdvlRBPacPwoXk7qpbocGXXXJPNZuJAS7TOXRhZA44FQt62gbz856O7Qqcc
+rDWsme1i7HQcvMgpN9JLZZlGG+yycIrZa76TmGTRlm/VcQkjRZFgPaNNICORshK1qzBAVgYeh1m
kKJyeeVux2A6xlYSKrGWkvAsZvvArB6JpuxKm6ro2pjup34GLql0S2qhRJC+K8Ia4zaWfu44IoF2
Uy8n9bglxQadEk+Q+gK9W58b0hs6BtdKqqtETmphzt2OsAOqBjpC8MFN0Fw7VBBu1KCH7tCvtcLI
CGSpjBc106mZ1nhlYiCwNarjzIECm+i7IbBtNWl5KkcX/YfbBGczlliBkYJhQFklMkzKLUuVHZuY
H2+cCzKS+gDVwcyMUgwHThioSFHC9UN7mA2ABmPUG7uVesHGnt0fgCuM82L7Zx8YDeU/KXqZhn1R
PyZxdpMY04gqNBs2WZQ/uyte+dWjepyaZNHiGMx3TS3uM8FnjcKGGyWch9gk4BycUrd1lim642il
hQuYkVkPXJG9ltPi9dfk3u8B5FTjoaaFGfsF9hmK7JSPph05Olxq4ofB8h6A1iNizONdIeAHeZn3
mMfZT4pa+YHfG/taSNBvuy9WEqyXZvyUZyXkLxHvF38AQS+bXS0/wabVcOmkS2Xufcy5YZt9KlLr
ByGgFZMjTDZTnHxhHn8/xDORgjmVHpiRYRtkW5PiIpfHMZwFt2gEdtGGXyk3rCO6hGxDdXHcW040
046ccQkaJtdyf0H9n/JleyvhCh5WYdrVsoHnbOzJJ09Rd3fD6n2t8uCEt/O2FLAuV87VNlhfncm7
yXKZjpTfiwDqcOvCFm26RGAF2jUUeXd8MoOb3OXVg7yGret5WAip8Ib1aTZQkjJ4zfZZSvW6gyBS
CKu5NUkM2XpaZtzTId2VpsYB6qe0iin2GqTDCZewWNoZhFEG4s6lVlrQUJx1aroyBGOmH4DooXxP
p8AhoyQinaCgtdmvH4yOpq/lWxvRa08U+p/2IqL/0hhvY0fZVw5jq+mLzuwaTCd+o3JN32JGRY8d
gUu0aDKq531JwZnhYFrET0wEMuuup9lJVTx56qBAbO2IOx5SEULsymfXjO88xsToN5I7GKMYHhZb
3HrZdiZZcmO75jdP+Gvo9S9VULibovQ+0fp5cUg52INZsg+44+8moCSbwI1yBn7NB4HXm8aCVnLL
MIAxRd6pSwzzSM/+Dls81TIwSttBR/w/vw5ZikXeWJ59DOqGC/+k4ZrFXa1FJ0XUxDKgtbCA7NNM
a8KBqN5Eg99YOO6jadIQSIkZ2OvxtF8NktIoxXWdTtukbNqbsps2FUQg5AboFzQMZGZr7KG5hHo0
jbvFtavdogkKAZOz15wcdIqBkzim1VMGVkAv94cW9N8tM8ERUxPlqNUFA+PPcQJQK45OC8ZLqoYx
/f2cHIhEptk5HsVjl65yN90SgAPUk7QJD83GhoG04MvSuahEN77Wvjut/XP+VtElxKhb3WmL7tzC
L3+tsm/MVIkkdvp8j7p+IFt6p7smUzYcHik+gpW8X/rb4Vx2zXNnc4B465NwdJ/5krWzY7s6D+k7
PkTONOAugG3eMmOaKA9YYd8tBAbmMaF7hXvT5O5Ob+olHCdKAiAGKm5dlrGLKLMQye4TObFrzbea
iEtyFKxPdm9+Ta2q2Qu4nZtkrV+qklI5omos7UZybgdiUft5ZqhMNbFajGc64aJdQgLmiYIe7Oco
Ddpj5I23ZZ0/5/Zgb4NsrUhEYvBTBn6YZAsQKVLaY4PWfuOg609atAJ0TraGeAT6dJwY9XQkX4Qu
iRTQpT/lNu2htDmu4D13vqc9kqXWPyU2uSdL8LnKG7hlRhIcei7pXeJ+wNH1M87QSCxTDBisgQIG
doyeEaSnEpbeJos71IF+OXL2M/boluQGWeyuAqapnYaJunGAe2vvWnVKNihZDZOBkZwbG4mpqfa1
07qDE2GKNLo4zKTq2ptx5PkthisP/pijfeNkByIEMMOuZpxdusnkGpiOZ95b5Xk0ONNE9gl5hr5x
26Y+1DrNii42XjxYn7hz/NPqN7cxUZHAbmQBL0fEV7e3ebD2h6kIGdPcd6gkW9i68DWSjre5W5nd
8UXkT6KxfprteqSzxt/vTZ8nr8fGDij6VIriLnnG58bV8Ow6FR0g4fI1BLzFmDTiLtKmTacV73jh
GKyk/StNBFD6lglMj7CYrNbOwsHrZq+jDxaYEUjR3wOcIylzXMstMgwvXPcNEpRNAw9qJ7EULaDT
3gPnMFcWnUFRh2MRfOujmm9mbdy7OFtPozyhOmpEERR60nc3nmiYDjhklefcJzq8c3RsuLg4UlvR
zcxBl6FjDqR7e9/1d1MVDXum5RyF1XYoCL6vu28CqWdoY66cp5NHktEzCT20g/BgWnKQGFvfUkIA
ccDrJ641u3UuT64uHUhevCf752BUJQ6JCguXlsmSEVmUJcDzRNfvId9+ocMmwrTvlw3Ve0JPteyp
rXMX2Hn+OEIx3ugzDbuKUxp35SJTVSFD5FU+7NxufrY9IJYlkYK+ICALqfijlzQ6+Py+5exKuKh6
fh3ifU17f7vSN7qJWy/EaIKldsGMoDNcF3N5ZPT7JgAkMhZ0s40YwZLR4JyK6gvBCE5hfTCb8bM2
tERvObV9wnBE7A18JiQJxGxXgBic2Xc3g9/95BpDzpruAfubx3Mf012YuWYcjJHKa7IOe78MvtaU
qLyVVjDmXqo9/gd6uS54GUqH9WjXhX/oRzs5RHKMe10odIHSV/6x77qprUaPuFMqEEUFVFspYSul
fL2IYpUeliqC2NLCabakn8eAQaSBXokSf3t+G5n0v8viU6Nerp7z2+rl7aR8sZbFBEBcHvYClJS+
Ndwbq7HSxeNBtVCvvW5eRLnXz/vtrf94+uXzlqlBrm8QSjwD6yN4+h96TaWenJwMdZv6aMNNjGO5
6riQY/OTvqL49mK9CkHvfqMothwHAlmxxfn1sWJ0vW8y9xvi9uM4vqaCdAXJM0mWpP7geXh7RPU5
W6flPQExAGjPu/XNwTlq5krFStqDgilgNPTnaiX5EMJngoPW7l1JLpXqVy0y5TNSqxcBsFpNzEDQ
5pH2mE73spvSod472qdaypnY+dvj6v08pdtUDykahVpTC9dEZHh5p8tOe2VsSSgdAzmS4uSbqcX1
z7q813X7757zd/tsrfdPXndQ0lNHak2hq9WwzxbrIkxVymelgVaPqjW177qp9qk3UGvXJ//x2j82
1fPKoZ4Yt/FbtLI58oeq/CrK/k1qrnZaDQEdXIpQoatFLaXoqZKiX7fVmiuY/Qz+aZKtg3bgkKZf
zWpUe2j+1Kp6SC0cyM2a0E7q7a7v/sdbWjrCyv9Tof2PVGgMq5F//WcV2qf+S/IvArTLC34J0Mg6
/UtntOf7OtOZf40YMiQ7AkWYY+h2QKsSakNVt33y3/9lm3/pzKiQFuhSHGbY14ghy/tL5z9LUh4c
zzeQyP1vBGho1hCY/R4x5NsEGelon1xEqoFr8Y/9PWKopm6f1Iu/3LkGCeiFgi8rWf5vqzjWQW6P
0u14Wf3zCeg4qJd4Qzh1OSOL2lsf0sRhgokv+kCNn872FFBadqZwqG20nyI9VIv2QKVuOpJYdtuS
/HdjR7a/Jy3551xr6QMccNlFWyjVzbkM89XcrSYjFQljxVmLyOWQeUTQgc5EuJ99Rsr/BoTC45o2
pcfG5mKdT/PBLAcRkvbA4NY2ukMBjotaP6ECHaC3dav+JdwqUXqrVc2o/fVJrdrlWoxnf62nHdUF
bqpIVX69QJkXLl/Fb2+jXvXbt3S1OKA1PKTdahyGLBn1vTKAANdzxze1GjHdJSkteVa6frVLLZQ4
/2oZ+WOfjVILEYk0n120/Gr1YilRr1Tb6uXXTbXv+jHgxHkPtf1vq///T1dvdH1fbErOaUnb+UTt
HZ+LLxHfco1K+6+16wNdjj3wuqnWYkfagP54yfVt1EvUJmbehOoGgvS/ezJizhUll/zQ397xsle9
3ImlK1GtQqofV5Fc/tg//qbr56n3+uOj1GYiDwrNtEdkIv/49yAChoWltpPIp1/bjFJ1IzN5KrVM
ZXdoUggDtaqIBW6JExKy7kHtujyxkqOP61Mu76GefXmSfPi6+dvD4JL4NIVTuKyqZ/3xdmrzPz+s
PuK3vzImBZWUwbSmYSblmZl0SCGN//UXCmWOCibt/7F3XsuNa9mW/ZWOfm7cgDcd0S8A6CmKlES5
F4SklOC9x9f3AFRVyso6t27f946TwQN6CmZjY605xyyo6sJW+b6fz4by5UXLy5e7mItIK7pbHl0e
+PmkSW+w0iz3OcXhVv/HzfJCyJSYbn7eYwqEw7SpTFRLgLazoCfYcNHIzvyz2HoZk63ZKLc8P2Qp
ExRYp3ZPs8bRqBu6XUsPFGlC58bqJdU0bceFRL33TDrPWVgfjbETqLgwp5vCgZjR2fmzJPJ8L0qL
H4i1GVPFohKrLYvLozCVD2pE+2m5t9wsb1xe93P3t49cHlyeXl74877lMU+mKpJHGeRnf6J5Rgvm
vRvLwJ286jC1ubIXs4SETBRYNqji16VvtNwo9WzHy5ehfWHqSmmFAJRzkbNU9xYtgwrWZJtRoSbf
/DSp5UOuJaMrI8f8m79U145VShs6mCn85vx3L0s/N8tj2Qzuxc8PNmZeH1MFJMhJS5QtAnZBNYLT
YRuSDp+lVDZ+gKXH87lJdInLs0l6CL97tLM8wOu8B0vXLjVhEU4xt9IgHSp2SDKnu9xNKYuoDX+F
3LUUEObo8EimZYveX8ohsUTkQs4a5yWDwKhKi5ibdt1QJCZH91FTujdochIger88hKD7DqhKY8ey
KPSkcNfRjk5kkZqOXrTitpyT9xY3sTZbEZelmjLC1kB2u5AEzLAKoCDWGGrn65ylbF4XJhb3ZfHn
wbATb5U+mOgscgQtN4tp+OfuslSNcKKVVD0tvt/lJp5N5gZpVIiGUBcu7UbBvy1FXLp6pReuUMxe
9jHlkkz3IfAJRPZkVXsmkqj/3hGVecv97H7L0vIYcaqQ7Do1QdpKAEgOXA+GVI3cgN6uVs3XID/3
l6VShpFkj1Y1bk3SjwWjG/ZxYcxbWCkY8DKiusPlPgTDYY8Ilq3Sy1h1VKNRV7U3NxzFbOJ6luA5
RyQ/a/+9iPHdamt5FyCR9vpK5XIaLK5fEFbh+xyAQWbt41yCjzHflO1O7bky0KF77klwNmlpTESQ
mcQV5MtFJShQlDyI1GKkNCtYD6jLkeV24VYaL3W0Hu9pvivBrr4fXulNtJ5tUs0iu/cRkdxXHmx8
hXhiUFM2u2L8K8Sjdw67TeE/I14s6IGJ27F9Xn0oVFzBztRbGWZhsOoG2VkZHWlqNfIVSvnGliCM
cDr54lki+EP91XpvHZhC1IaVo1gONb8E2vhjH7gVCIsA3iFcZhruexOOskn9gHKSG6Eczp8D2gnT
pyyvIq2nc7aHx6v5u44akwCRwQas3ZndmsRuXcUmtFOUQ+c/GZ/6XLq+atYqb0EmbavoJtcJkNyU
ydELViYSs/GgxscsuKnEXSFuYV/VDQE4yJ83CMKnFqKOsqlZnbJAA2E20m+TEJytAwpWoM6Eg/Nr
KGrbkEkfaJ+J+pUmaj9Hr7hF0Zpma8I6hPY4IoNKNn37lAr0k/xz0fzSCSfZmwfE1SUGnW6jhfto
dEizhpwaCBoJTlukAw1appjiI6c4xxNPcEt1c1sD2DC3ylvvgwfPN6TQFfFOjo9pvetKJxdPAVjI
jhLKKlEeQuUR/UZ6Hv3NSBiGtRFzu/mSQdM/V4+msB/ErfIVEXzEfO1WuknR7CZbT1vpwSr07Nza
JJPTPUYH7Fn97cxmugJ6dxVzBbg89tY51IJmN+q7QdkUwY6eklZ9Ngb+s4Of34Dql8Jt7q31iQv9
92hiSs0w2dr1dBStSy64ub4BuBtMsG3OcQsvd99NHBfkjhHKEMVfuf+o1jc++9EB2CXrm06D6G9o
xlOqFL6ApmF+YgwT2E2HYI9mwCdslw3YQZ4+aF8cs6r2K5hWweCWsmsSGfOVV5csxoTlKOK8wlhP
NI9xoe3ZO2UDfd8uElYpimNK9B0AQ6ehpn0AFRYO6zxbjw3NZkTDThbdhO0qsxww0oZ5EJutNLji
sbjTSMVSH6xkP4lbNXBRYgPqqFxyOoz8kEwrQPhVczSQOtcg8WluYIQ7TsC1VsPrcKWbE22htCba
pZF32HRhzB61Zj1G62HDn+nrPlEclF3AkSO8saXP6BUhqN4RQ1RvAJP18l2fHg19LT5Q6FSFFzGj
9HYbPiOuhLGkd3tJZwbupC+WQn356PmbVDoXpFKK4R21RntSqcaI5yqCUEL7IXAlda22NriBJHX7
nkt4l3gybHUVuXXEQowOuDLizRvhGFWwn8H50MaWHlrzlhZCFW2JZZgIevpVIBK/Qk3VVsoJvwtc
E4Nzs4V1dQ9co6A6+EI0s25sIsh6GdrfDZdF+bOArJyBExwZXYPS5VOAkkeBYyUu6/zEzmzcWCfl
kG6ybV6jyFlzHgfcB2XYrllhioObhF8SCgDEVl1z5cKJnlpxaJ815blE3ZWsmm17J//yiA6vtvw0
Y7ILUjmgIVfFht/k1RszPcoKdG3bcvxr8YTgTQ03inUgWKbFdL7O5fvMcxpKRQzFEo7a/qiL6+C9
DU+T5bbtTnhDtk2HTcRlg/rqRDBmJdu0vMJr9pTeYGy/VR+EVTPdBeQrwuNDHK3cBugKc9yDoEFo
IkVuV24UiNrDUVBvKu/g4wiCu56vS8rxwsFKLh0OhdhJL9hDsKmAKqdujXy8OVtPtO+sj/zROCTq
FmPKqroneqtQd/5lOqA8wHM+PFnI8MaNmLl9vMIfkHIsC270LCp7fVph/7A7a1vDssUQgtg9II7R
BotWcvQdMX1qgPmnB3UiyO/Sc1Fav0Hbb6jHduhDbUVjI1OutrVo7VeI6xAl3qM2eRhRFpiIMRsw
uvs2we2EixwS9Fc/vtA+trmetMPgKQXm1jU3sn+LLMIRuSOuFdpnyQahKaq+ZBZnHPVh2zGyhHuq
1mH51hdHSTjU1Cgxg3MqNO2S9h0AU/pfQPJL0swh/tkJve9f5hu/8jZ4DtUDnx4fuKAJFBosqLfs
4EF3yk1/lwOUk+marjJK2y1c602CNnSFMbN5lww73wTVhlL6g0iohKPvZYfYtbXhcKh/aBhnn4rR
1c/xqtqpFyVeT2tQcofxDBJLefW2TeRgSTFW7GnEkaFA+FUwHDz6DxEh3/fGqY9W/HJKZZQgnwbL
xUqN9s2/qmfzV7El8enms3pqBVs7RTASQY95DuRWgT2WOziXHaxwd0h6HG+LysUObQDHdrDW7j7s
T9I0PzDIuDu6P/JZOWVb+TwyKDABuKr9fMRkT9ETkTYSDe0n7a7zHIUYStVFSuY94GDi/xDweSlY
97rD2uDGGyV3vbNnrDqZdv3ajDYQyEFq0QqmZekPTuBiYcGfSs+QZuqOeMkU8Fjj5K/1prgNV0Nr
i0Q2gri0o9xG3eD41XpchXvV7Ryq8jIhcxgkshPUPXJbJPfdskvQmGTFtYj2nnbEX/SvHsDwI4K2
rUE/6CR8QPHJmRHZ9ZvPYQD46aJt04t49fcxQTacEuxUx/B0QlCdX/NNxK/ahBfzhXx3nsMWT3M/
d6Z3jBCES/HTEJbnu9zhSiswmbY5PBbaYK0vNTicxp4diE/kGbGf8YB4lR4Ik+/u5cf6lLnZujtr
xyGwuzNMdEdx2dnXuL9VVpqjHZVjferO1c7bvAoQoo7TsTwpNGccfytw1wpWNxze6cTBxt0BgfFD
43HOsNcTE4Qxu+cVBLnaXOkctXXw0uw0+phv48rce/vX+m04pqfB1eAYb5h9HJFcH3GhTGvMcE7s
IC5yybex0Y/cAIKzeYmb3yCBW8tOdG52OhKzh/hUPAjP4d3gtm9Ig+zowbDFr/KROOydZhNuQl/v
xX/SJ1tzLXTlDPEMAS63Kfp2V1pz1nhiJGPXYQ3P3Uws9w57LB5pxvD+PN1VRxwmxS4+CVvNNY7a
Q+EatIuzjXXOHLBGL/QHBfjgN3rlTC+tQ76qLTiMUKIDaUB/EZQt+hROLi80A52Nv2FSsksO7A6P
0UNz7L/ik7npjuUbhtGcytez+PWcnsI7soy+gpfsV7oVWROMMdpBO4Ctx7+Kavc+u8dLLjvr9lW8
hhc9J6eRDV9zUIX2g/gJLB+RBjLi69wbtB+s9/a1kdmy8aG8gP95U6/Vy3hiIGSAVN+ql+hDdfoT
WUvDfXyID/JVd7pzeVGv8Up0WKkb+YZbBxYtX/Be4I3cJGvIgji+bO1obHUH6t3zvNNthSfa4Qxv
aCsY4crXOZrqhmYbDyKLu0jb7JZT4r78ZF/Nr6hMd9MhWtfX6eAzxjRPebzKbzg7xZ/Lft88Rbeo
6vk3cBS5wyFle0VIqm1yFhTPCYGtiuCQHI7n8JM2c/PEcxxMIW1F6WByjcKqUXF1EKzi6ODnOWe8
T+/RvUA2Xex4PYEYa0mkibjRRPJROEyEd/GGcVl3tPWww8jC0XLW9/522A1skPE0/KpeMHPVuNjY
37OHnin5B/KR0ckfhdsJ15u/zTkjRdIW97v42CvP8Ubc4ePYDSvOxXgosLbshRu0Knm4Mu7Sz5Gp
XY1Q/xfJlKAbU5St1nCOnwg8AjIXXMY7cWPcTsd2vMQ31YEphTbEHCviS+5Yq27rnT/DS8+qhrFH
B21ye6bK++g2vExPwzIALqMENiwGlZIe/zX/RN4zkxts7Z0gIv5h580ZPzgNvvc3OgPBY7PL3GGH
Z8F8a27LvfUO7Rb9KY7L2DHfWKpegmft2N3qqIDgChx9giHvusZpK4ft3t0bT+K1uqUPHwPZvMzz
g1fpvXzlJ0aQxzW3REZ2nJ44IXbvE5sRD2M2D8YMbEwR+puaYWlcCTa2r3E/rt67LTM86H53ygkd
ve0zVgSOv6puGUs5Tb5O6U0/buprcsuQl9z2N6zXeAuEZiUcWoJrb+V9wBHKFMiRXsUdkTL60VqZ
Ow58lTa7g9LDRUTHcKNvsHptxFO+bUhqfPCfqnXhjtSr7IBh7NHfvgdusdI2sPm87XDRj+hSOeFF
eK/soVxJDJKiM6y5GnsqOeO8G7+ml6Z3tF/Si3Zrcu6O1tYpeyoOKN0PAfEYdzLmIGPVRitOafKZ
6SB1GHba67BVGJ6rXe9UrnCQ7oGBbpih8smbM0z6O+YU/ac5//X+vjvkGwBBnx3jxDbd1k7pSNto
Hd2Hl/hCys+6v1tjcZGeZHaBGEueK187jswLx6z3SG2RDah+KsRaYS59HN/Gt+JcPcR36ak5wkk8
GR/WbfBg3Eu3FSEhOxTcm/RkXsRV5EYv75Er3A2HjsNZ2c7/6YMd9HZYOfqj/JacBW0VFXafbMva
Jp9EeBaTLR7TmCmUQ2LQsxnccKYRH2vvaDZr5sV7fY/0bmNR3t1xvXCBFnximsleK18t0kHWjNN5
vxse/L26syY3i9aIQCbjUxxDmNqXWB/ZilPjGg/NA6wJf6+zHyGuf8jvrCd+xLu/YYKP2me9IODw
JjLjlQ2FayOuj5ay2x9Yxu/Hag+lnoxrf0YhLWi6ZWkh1y1L39UoU2pByEUXrkIoQi3AweVmqUT9
3F2WiK8mvLVXVGepQi2/xxSTfRsAsiF19j7uJ9D5PoFbXl/slAJ9U1PDZu6ZC3bhoRZeO4o5c2ed
lsqq7ORwC2XS35sc1bM5KRTIeTDwqImif4u8I8CViCNoueHSRRdRsi9uscUTsizVNZ6jSendhT33
zRpcsIMUgP5OIIwbMeQsgItOT+p8R86mLYcmFUzz6uMSXU2+QoUky+7yqcT0tmSoLhHgo1KeK5Xa
4GJWkOZU8KGHCRwEEhGGY/wuNTrVFxl50qwDKQYE/PkwzJPyFP8WqXGFzjRoDjelqkVHQIxQa2hx
iGISbstmmPKTrCgMuKUwp55uK6ywDJz8JsVHrKjlT0NnGA6hjKmjWXMvxZjbI8tiO+iUNMKZWvAT
lbrUdZdqr7E06/qSwCvPTzeLZWa5WTCLi3nm57FCaMNtFfhrH3YzJZXZAb8IkxeJ8nJ3uRHnBNeu
5wpsqYMuN4UglPJqWUTsd2kI6MZ7Tpn2u1YrTzIEujLktg90YQttrrBFA0bEMFeGx38sYQrMvx9b
nvjj7vK65W2xUNDYSLPxVTJRgun1ZyzWn+JgOvRWGQDilkNV5DzTSPlBamR5T7ZgQnwDYzJFSjJI
kCWUkjKAOphOqbfr8V24cqswEqkm9Lm5izPMHL1lCUn2YcqCGJPNcM5FHeCEV1JlTEms6g4S6pO2
rCRyWPRyP8l090uq6tRI9UdDNtvd973lCTwHeN5RA9u/Pbi87/v+stgNKysziD+fqLlqDPhyRRG5
8Svqx7WmBfTGluXl4eUmo1e5T+abn7s/z5bQ44aySzbLy34e//4Upa1Q8v08pffZxWwNdOylgZha
DCWsR6J2E1p0QW25HmOqDN0cdaWzemco6MyoFtROXlnS8ELoa7XJLXX389yy5M8sN3Oaia/LGxS9
rMXV8tRyU8oCGw2IFPbgooO1M3/q8iaq1w2wkKWNOH/fYCS88vujfh79vr+8YXnr8qFEFXEaXhZ/
Pu/7lcuDP2//ec/3x//58gHPIZK47v6Ptyxf2Bvg+fuKmvbPx/y87s9f9tv9v/xlP19danGyka2I
zvO83paP/O3X//bXfS8u7/R+1vFv3/S9uLzg+w+0IHs7ekLV9uc3/6frZPlmg5iEv22837755+/8
449ZPvZffsHPV0yvU6NeadO91HN3cMHILKi85eaPx/64+1cvofxPXeuPj5GWptXPy5eln9csH5sv
4NSf1/w8/VeP/fk1y0f88bHfrzGU6a6h37Ze2H/m0ov1ozHflNiEF3xkO59vfzKOfu4iTaa5iLnx
b/DJb+Tk8vxv9MmcWpNsEkn1Vx+xfMFy8/Mx3186r+3vX/Ofvu/nl/z7j1le9/OS5fN+HhvmLtj/
1x79P2mPNFGW/5326PGzSvOs+Sf50fd7/iY/MqT/UA1FQdYz64kIQUVI9Df+laH8h6qooLF0VdJn
xhXf9Hf5kYb8iIdNlZhdZZYY/R1/hTDJkC0J7JWmgZLR0Cz9N9RHs7ToN+kRyidNgqTFD1QVg6wc
EnJ+lx6ZErHEYW5qW1+3Pjj72JgsJ6kf0HyXf9OvfQz/2//Mz9+f+j+yNj3nYLHr//M/57id379M
NXVgDvxV4LsstE7iH6AtryV8EmKDtx0rKWYq3lJm7gZMlaUSrsrJqcRf2BV2LVUscbwhte65FIZd
kqKtDzs86QZXcQlw46qve7dvejceRjLQY6I1zCy8hiSCFwk4Cl1XDmFCrmchlz08z5paXGwSQGdw
5aiFx9w3yf0U5ZXQjRTeher82x7wF3+oMYf9/LZWlz9U00VTtNhShLf+sVYDhvdBYfKyHX0q2mSq
2kpkYl0INVoqQPqlJHG0UP4gQvkLt9C2GKqzSPo2CaOYCcKiwSCQbjEmfqVqekySrnfNGLKRXmFT
y+QUt2cIoRNFgZzj6qhS6YkYayYhVHjhoMumQhNSJQ/cV+UV7VfgVzFekwLbPZkbs05BkHG3WUb0
+JsVOEDfgTFTAQ+Luj+pJErohsUvVfnZTWcmICOBWFkx9mXDb57HUkeR5ZfbwJSuWTiKNiHVKejN
aBuZNRpURdF4S/glRSOZQP2ZZCMT+5MSu0SwjNNnmZTnWPS/9FimRhiH90WL3KEfOoc/y3RHNX7J
y9y3cYW+MRme4SxJ7/4X22re6f7cVgayOwnRicYR+sdOKcJ8UNIGnlEQYMeSSu8hUuJXgsAh3gzk
Q8aZR3GqbR1cleSslRjp86oHyalta4G6rdc2Gwl+ix8rJilygbitUIt7vSy7ctiDgsz0lVaaz0Ot
J46sIs4X4TRFQUS7VPc3VUETvEoaf22OF+mpExOoiX74pRGBS0KQSgnDUAKKzOz3ZSesqr63VpNq
vScBrXqlKp+TIDuqeW5iP6B4aYbtjD8/pHLx2PbZOc3Z8Qwui4iYPOJ2eK217OzVY73W9nnX70ZZ
d2UpOUWecNvKpNED/CB3QBFrGowdHGNeMIAYC78AcmqEC1sXUYIe442ENARRdGtZo2uoMHzq+IsQ
uz0b6o6Q6vpb/PqfDh5/dUiZhk4wp2mS0C3P+Vsfb3dh5jPSSP+rVpW2HY3e2oZc2tLsp3ts+tq4
lmgKNvJ9o8bP/37HWBK7/twx0IwqGkFhpvYvWECtk+q0kPhGZcCiq+vnyYT5o84HAwmhT8DmT4pA
9GRots/xyB4c5mxhvIhzNoK5q0L/C1OYX/rbrn3597/tr/ZZC18Bews0PUvhvPH7ypClOsugsFgI
X45WjTbCCPhpnMlqO9Wgr7Y57eGMEtB/+2uBJEJxNEzKF+hV//lraQvKZtIL5hYww9egmQ9iwXhg
5tFXTXDryh9i4rLNh3//pZL4R7TaPJpqMg8bEGGUfz1HRb4kWz0H7lZE2OaE/i1qpYrKESWfQuwc
o5DopncxSqqrVxsPcUR0ZjmgcckN8UuSLNJwpg7pqcXoH6Q3epQfyohBxhOxLod8DMlnG0KBaSRF
I3UC0UicIkGjmujpWWXyDQInfMoq4ZKp+p5iCuMvNEEXdAJ1lLhBL0JVI4H7EhV9w755xgkFpE8n
YzVO0p2lcwLwlTllnOT5VzB6SEYzn05+MJQYOT27zMH66Gb10YjXuCBLFzXqreWRmoz9M7Gn0nht
MNIQp8YYHCPOiJnKMizGFGFNbHOtdgAWwGXynOtbpMOKCG9423iEuXAY54EnGaaj6nMywIkNHoPN
VpRrQccpEA66hs9ifFC6/NpK82s5tQLlGO8MYo6dUuhE0sWsB2If+WEWK1crlWed5kCMiRQvLhgA
Sh2ZC3VANIN4C3ePKG+s/2Sk5uAUUue/2CPkWXz9z4O2KRK1x44oGyYkUO2PtD1P9pKWsIhh61vy
TLtaR1l3ywR42gheDbLDuuDwH8GrFzeKQtIuQsAbwObwaYFXjAM2gm6VdOg5IH5UtmeKW8mkUJak
UQummBMRcxVHwyPYt9SiBbH1j7ksXdsIURdRYqWTwPipdbdpSWEN1A6mXkl7U9A+QmOGMQDZHOuU
NpnZgzVJ6K3nBtx7iX6rQuU5zv1gHaTjV5Ppe0MORZdww3dsVVVA7Tzv0eHNMWd53WxksFQ3+aT+
igVa+543PgyFJ6D40VY5u1Mdu1BI7km2PSZadmeWlPP0oSIhKI9pcUnyMxGx/VpWjbWWwu1NWgsX
ZSS4GmVJbFJMsXwpBaYiYUHFvixkWbsOOoFwHQ2WYzCiL1Cu9ZS/eHlLT7PWnioinOw0Ce8j5KHo
TPH3erTiPUwzCZV8vRZO5dTuYLqFbtcYF74XO7lhbf222jWpCY8u6O+VqNjKyLKIPQppxPU31Ri1
rskaMhJWFb2FPiE4sezuslL7Qqyeb6jtkAxYtbZUWHOXjt/tRcElYGKNhryhHEXcV2xFhZNMhGQN
wegMnszZaRpc1tXsFY9RZuFkU0PMWZ6CWMpn8oVMaRhS9mTeS3LF+MbUjCxjGkZRMybz7FRaq5KH
9z4CfSoFpmtiKSHyr7uF4hmuuwmZWhyREx0p+W7AHMjewC6B7pFiNC7HdR8pTAGVlD5HTInbj+VD
lWlou+aTs4IiwkyCZmWqBboFKX0eaTTBCw8eJz+5j+DYhJidIz2QnTIefTsiNxBF/RbztUspc90b
2iZQ2RlGLG6igSqDAEH0kxTSRXyYnpnTdxyti+Xr1CuF7t6vS1oZUnVNOVztTlIuQW8IeArJLa7l
6Y3AYT3mYziV6Bv0Jo9aqZ10sYT9KAWg8mCYQfGHAjCUjIIwMDZiQJK9NtKuRTQSD/DWQAj0uajY
eVJcB7kkVs1K6pU1oMxKWxJmUrnaqgBk7AAEFjYmgN70AuBdhszlaZ31YxA43WTc5mFxmALllrzr
FeXOtzQfLkxaadLHhh0q8qwipHkned0LsPg7X2T7p5UoHrRq2JPktZM7Zqgas5WcUKZ11gr3isfI
PGUMsaqfwXwPnCQK5wxxjiezv6uFjtzOFisG0OzjVM3RVxJHdSNF2zGG1E2H8EXhsEHQkqLHQcAm
9BFU04ghOt1g2HypFOQYdYgyWk9HeopeARk1Ud4sUpWC9lfJaLOreo5jCO6bWvNOSVneZ6a2u6x7
K7hB7ynbppDdkOey1iPkfkbwGKfdJ5Qw4hJFiLlScarRI+rlS1O2D1Ytv8bqPoYxX44y0EYLrl88
GpHdVBnYdaN/SoDStY3HpLvZaDFd94Hi3pTBEoo6ulbjHPwdpNcq6ebITestNunYafFwn1gTDUdK
krqS6mgiug4Wl7XOBFO+bapkckdQYys/Rp4eD9IGNT7UqTkOO0mOXeY94Hx3+oFyb1f7gKbk5CXK
WDsByfIigrC0wvsKgEJ0mNo+WTJnEyES40shWBkd3VkII9FphjKxzrk6wOq5FQbiOUm+8rhuBCsy
0oqRaYolasPni/3V7BHkkO98V6IYiFQO5iKX0V+ozdWwsovQFLex0iBwgehKX4GGAHigskZYV0/G
1eD6ZjdlqWoXQ8gYOdWFnaZevKkpKZtNkKxgSWe2FURvXvhQ1eDi+pFBM1AuGfCBGdKCHGvTDKg1
pQDNQclIGlX0qqxGZ1Dw4N7m1ohRlzJsV+auZqgIUVqc7KGJcrjvr4U1amQdkLsE7nffSruwzznd
os8KB7YVmavvQvjKUV6TNd9HLqD0x7a2LoPEudq34mtdVBt1kNj8dHPsiwhjeKfXKODmLFYlGHPA
YiXJml27FlPxKIJ+cJhH2oLa1lhRlOfCUl9M1ZaLtGWCx3kz7NAa6uSBK/6HIrtd4n+kqkLHvhQS
h9nUtSmgQDTQIZD393vZq59Ewfrw0nCrFz2XEZ7wGOuk0ILHdLnW78oVANwt5NTnrhofUoYX5GDm
bWTQamyMBNKk5RLlyk5Fk8syvqKIVo9mVvzQLn/qLfgbhi6t+iw45Urw7PnPtXxIMuDyYgwFPlKs
jVQMKAbIPVze20NXddGYr+vJWo1DotmKxdSglzTSWDRnKuPBMfz+KdB7mRKgGdkdZF6nMlDXVi1c
5jZZh30XbCE/JO7A85nImNuAy+x0nOxJTANtlJ5yKLduKWoruQREKqqEpjHGUYsAxBCa5mGorK9h
/rLJzDnUIN8FBR7msvDtsfSvgczlmhI5dLxeGiEXOXU+4+HWnoXqEoXiHTEh1UrADmHLwjSLPBni
sypNX+Jc2Eicc/sxilBTmsCnC9SqgiV9BhFtl3Z8yxr93PdQiw2qCDuhGJ4bwz82JIl3WQc+SgiQ
eQnXcZTU3SA2K9y4HZzvGViooubmNJC4mDXOcXGQm2ynzhQ4gStXIqQ8XaMdPufWcAFYfd9oExoj
NQeA1uAhYLo6IcxF+U3WOPDUSaCuMyDNxZ9XkrT79wbfsvRz4+sIjtMI6RqIRqjjc5BpZyIbxuYB
IZKmkTInnekzd7Ghp7d4EIKF0JWGEWJMzJzLp5kNKUwtCNFSQ11FZ8k3U0QASXNawEMxAL/KhPi4
EMMAUnPm6GWUJQaohjhCh6zIN4UG9jdT3KyXUbo18k1EcCaD/pVdnNOuGiu0iNBptihNdQ2ZVing
dxHl5jAhBC9rKQZxFn/iLj/3Uwp5wsw+NSm5MYJLEXLtMY3+2fOGG6ZJIPyM4Nzn9TWrYRQQxYsP
9rPqCUgGwy2Z8pvZ6q8qAkUuPzukNG2af8qJf5bRekoycYe5gQk/IqaYWcZN1+qc19sr6PlP5lCH
rpynKciAI3Hi1EcxzBSBeI7ImQDaMJg2fMsEn3RVWOkr133jfmEN9UqbrTpaEhDXIKHbmsbhKmfq
rhPmjPlis/gmlva0TqbrSmvzx8UB0swxTzEbOq61g59yiAohvMJ6NL39cpP1sAxB5pyYd3vrhQM1
tQxjSa9tKNKU+0qMrckJ51TAssoforj5qBvmKsvWXZaWfSWcwFKFo8c8m4QQnPX/8MksS+acnymV
4NqCWZBeWQ+6XKGTSKd3WH0SCNRgF1biix9R/em77NEzvU02FzREhN9EtjxwwUR4J0xrK9OOcuNf
oaiFm1G3CN4UtW04cHbLRCRkUkt7faS+4zc9F65d08KtindRyiQuzFETlkzdHFVBuS1m2kqTp1/q
SA7HXMNsIpitIEktvxYcM0eGU4TaGpH6M1dtTI9EQVzpE4iXnPmgtlYYN1e9zuUJUY921URfnUpB
TtOEz6GLLLuq+AMa7AJaMUg2lGEmN0wx9waXl5Xhze1ZbOyl/hXPp/W59LdcJHoF0lC9yG0VrTgd
X8leLrknGpO2FOojcNdmV8ip6Q7z14WecpVwVVhmyP5BCW8pcwmp9VCKySuwfea1MegOMYk+ai/+
UodpBTBnpw/8fVF1CkSBXBo/GYhNw7sRNuJdJGMD8XpeZIy3QgdSgrRfZYP7H24F4+EKo4hQ0CtF
ADCBeCucrkHeJOlogHX57DVdyOmZKRzgEQgU3r1WzfnWoNkqJUZh3b6lOmrSEHFEQon8KIdHYvNM
N/WQFAPIdgLoRVuDemrzVudz8gl7zDAFulvOdUx9kldpsO4kqgdVk6L40QZXrdCX+KIJGHnelCZ4
HVDWYrIbNI7xdi4rgh9EX94Pl8aofnk6FYGsHw+F5DNf7yhU6FH95JkF/DUqHGR1PUpE0qCZ8qhh
QP+rINu5ScNZG2fOKleYNFFzz9y0MmSSefhRutCAId/l9aGVOLiXzRMw0oRBSI6dF72Sy1eQEZM9
yiKnsojKYK/lt5GFtComCcoVvP5uUgc05lPB4RErJ0FByaNROAlLZtOmZd4JcGTsASOU07BWjIgq
RqKHL2EbXgSPWu+y18VDsEolce5cMzvpBxE5rPg1TcwfkEothZC4YueZFEj2HhVH+g8iQGTzIYlU
gPjzc1y1lexQOxPI+rwByJDhknquxBipdqkq9SMpqA1ZXoFgTfwMBfGUqfdBB49xDKz1skpD4KQr
qA9zoRImPvOcLET+yKfl8Rtz25yJTxccjXSu4woTKUq1iIiqa1Z9E9+nw3CKcqrzXc61XBqqpt2K
RNMk00RYbgrKqYi3GcUGW+NEsZrY4Ym0Ybsuxe2MYhyV7R5nLoLpmAqPoKfZKo9bGYksFN8SBbU8
UBjOCxVHVJM0FJ1Qzvqptmubfo6ajV59lSqMJBw7iaJEFaE8gBromWW8huTJ6TgwDmUvBatMyAFd
dSaowRCAupo1W8u7D+iYbgJv4qANKdZUcCsJWfi/lJ3pbuPKmmVfpV+AtzkGSaBRPyRqlixLHtLp
P4Sd6eQ8BRmcnr4WfYfGuYVqVAMHRubxkJZEMb5h77Ud8JnbfKBTmH2kfLAYpeYA0Sr+0BUgdytD
BBDZ5xBl/SFTGFJyb/5T6C/dcgE7MYM1zc9Ad0HtkiHt8cLizpibGVK/DbW7Kyymc3rKWGl2cInQ
VbbLhcf8AuJWdvreyYAD+8N4hZd58J7J2XjIZyyH0M83FFBtXnQbt1aUO0hGv6+x2S6HYEwtCJkN
vJdemhtdNbe2RRkBq/CPPnOnVfICfBO5ZlIgapgcpmGGeTJNG0bpztCLZmeaib8eQaYXestcTcOV
lfXIoGNeOh8cThiGl2WKG2bnrpnuxI780Ave1KPAv5L79RpO3jJHowqOeu8gQlLZJt7PPML2q6kz
nARJfHIMEixqdnz71GZA6qfDXuOeso7j2WD+wKqtiPp2Beg83AzJPRPjhwTRyhEbhPZ0oOE/+0NV
rnQmhmh3qBJH2pzWBhtvdto18vdFlRyqZi91syFleJvZ5GbVdXVgU/Ajsbub3g77aol9MVM0mF6C
7pu2A1oPpgIOZ3DiBIoTej+In9KAuAs7/0XM7t4o3I/e034hgklIFtTstUkF11gHYVAWJmnCKMqx
1pL+pjbTH3UOUTWZxnfXGbCl9dmht/JzVhj0NSWOZD9Hm9eL9iH0zT04zOdmiTCYkwe9yR+sKbmp
CgBUXiTn2cf5FeZy70s9OjWV+DRU/tZFNIuJl2/8XgdBB2M3c/GDhDpGVyNx3og+jIAfNA+abzc7
RrbpqZjx6WlEUNidwg3rZ9VpnChTRHdLbOaZq0TtpxmkrOlYX+FsNuiYQrDyzJmxAVnVfPz+EOmN
IsjuX3+XPmPNBj6I1lbeSTZLQJcW3ZfwxaNRwEt3be4h/ahNp3Z2VtxLmsDivrQaZx02bUzaFgBP
qR+//+7H4dWw4BNnyiuYLlrlOWQhOw9eya7O3egMC1ZxYkKrHvSdABiKUccyjl2WLbTp5Y+1E5nH
7z99f8gyjY0pZ/cm7ybz+P0hVATZNi2Ioi7OrL//v+9PzHFyZuY/bqKUOaGsvG0aWU+RspIzcs+G
bA7eeVmFOpyxCNA69pOMTGmN24PiOHJOus8/VHFqo7JOsQz/64Pj13DebHB6cdWUJw0Q5fcg+H//
ZSnUfm+3f1X1xHst7v7tr//xXBX893+W7/nX1/z1O/7jkvySVVv96f6fX7X7qh4+iq/237/oLz+Z
f/0fv13w0X385S+bbznBTX3J6f7Vqrz751Z++cr/6Sf/19f/TJRgLSvl/x6I8prIKCmTj7+qEr6/
6Z+qBOdvpi0cS5ist2DqGayQ/qFK8Ky/Cajjru27KAwc32L79A9VguX/DdUBeVzQT4TgjkyW1z9T
ucTf+GmWt2xpPNOEnPL/I0tgh/Vfdlz8+xbCBGHxawCM/LcduteLqgL5bey7ubmxF0TWn5XpBo9F
l1DKRinDEUXGY8N7fXZPaKczuzd2onDYUBQWvslpaSkHKH+AVh+qHkegOdKij3ApqlqCgspQzulu
fyxq7aWVyQbOwMtsEDPlKBX49Ee5lY9rQKdsgghaMca7y6wqUtid9fZJmC+zh6G1JUiTsRiOAKE2
bvyQUdvIH3U4voVujRHM5wCcovF9aB+TV8pw/IlgnRNAq65Zv6dt9DkuVJeCbgRR2z0xxdlrWyPw
hIU24TD9SfBosRINt1FLrAi5Yf20dz1/nWQmEHo9Qrlv4jgNS3GlQDWPbWVbe89VQeaEgtUYMVtY
7mDk2ZyPwk1iXNzzFPgTdo2y/OMWukOylbg20mdyBVg3mFTzkY5YTvosvUv9Nfd/Ww5VV9Jf0sR/
GQ0L7405dsd8iWzl5bsnYS+3kQXmgZEsD8ZZFVqK3MAZi40s6girM2Mxu8OdXMXsYUy9nHTOk5gM
oSVmfvTBybtYrmVpv6XaEG3nNNl1MymSWcLvj1JXbCSX/QvkxLeKUaad409z2z+Un/W5TsQpb3jY
34R1kzET7Lbk0VStxNZVVqfeAXhpcIRvSb3eW1OUXAu9+10PvdrFYwp9MAn918mejNeJc7kGZGo2
HBz00STmDiHT1Dkq0JoIY++lOORcXNr+sAWja1/7SYYHIAO4ERYOceY/TotSWWlUivNig6/LFxID
OvJTx3ZN68KvYkenPhlNY934CDhGcP5y1Pg+1KLVAn+eei4a412FzGW/I1SL1nwFyR+jxCZiPWGK
dBjFPnF5+b1cZ8u0zETS/MsZ/GeyZnZDVP2ePe0zBk6zHcxs2OjhREluc3QuoXMA4cplkO+VZ7lI
jk2jrLZLurPHnC2ZWycoeFiIILJ7xSqO5Nsea3MBIxZhz1ofbFYdU3zKJDV6L3NjXYniqZ7TdlsZ
0+c4kqf5za/zVX9mVQJCdnmrOaM9BKWJC/Ab7fb9QRajIvKYrtZcopk1FqQcPIsTbqG1d8sHm+Ua
KEFn/534O+Y/AZb/tPXiHErWOZ2/9Ke/Ms/bRV0GGkWWHWUvit9CjvTiqAU44fM/zIPA3i+XbNKy
0KsYP9hx9Tt3ix+y0Jk5EJqkmnYzojVBccHuYAid1Xfs9feHkOATsCzD7v9yzVgOzhaWkSKsAldj
k5rGGhsSpm97n1QJa3liSEG6pIWEIEwChxzxuLP32KQLt/rvh2URVcwxGf0SkNSeKr29SSWy3ZyK
B0+kjLUy56EhLmQnsBZrdfroNjJDkYwtZIAt2UXRcPxGk5k2BRTw7kNX+dsu0hcLvLrGqd+sa6Qn
q77GzjcNBZ4xYISy1aq9qwhqEK3drPslYYauwdpK4BgNHckqEZGxdlW8//vvmThPHNHDtq/QAZc6
ygur6iEXjtomHuIPL24ZrvJFhks0uCyyaT8AH5x/M7cZj+bygeymlQd7ZsBSOyjWQxBmy4XqYQFG
rCOXpxZHcValxYF1ybod3Wn/jftrNIM6Hd3KSqkaHJ+Mdq6GfEwrP4bCKrZAih+jAXSl4lawlmX7
ObFX3dYA3IJWmQ7XUnMjEccGkcGr1CSZS3QMYHnTTKd77nlnQUopUyBt3nUHWL/ykb0BLiJawDx3
55OB74aLd+uNElZAHT3LeCx3OSRw2vjB5Y7AtGOYDCIPbKYTLSNwJ/ttglTdCAEyn+Ss6tS1eRI0
i/16yg7fB9Eo7QtrEaxDUTmcsS88lVkY7uD/35AZyQcGI9Vd+mBTDClfJ1lx32ran99/i2KwGa6V
zIHV/RhK07iYRms/0GfJdZOT0kYWu7FX1PbrEsLLPQsFib2+jqln4fcbjfnV9fGxkJAHMu882HYC
r6KbP0ywiLHMlrXHEjI8SFoRogKQvAj86yBAJ70ez2VBTo6ZdRcVJ9aWxEO1NDE1o0MLy5EIjQgA
/5BiCMVaAySx3nkwt1dZ1nHVjWEUlLY2bPVcI3aZzdJ6rqAwcOGTTtRi7mXnHD1G8acdkgtVNXa+
nWQNZHlUj3KePW75TcJlN02gHcb8Uo3RZx2m3pomC0Sy4R0cp3KPpq+Jo6DEBR3o7Vw5VAFJLz/a
ztbPTlg5aCBK61x1bHYZsGQB4qMk0CrN3oR5yDow6lrIIekrSWcsXq12DAYnVMC48yYgtMAj9Sb+
IVhxnyOldczoQjJ96kHsx8kzj13VeauR4ewTu1E7zNsr+r5r7FfVQbm62GUdKhUyr5jaGRhMivx3
aXGKdD6vaZN5pyGx1cFgfJYMhr4fqMi4TyiI557h7POFr2qUUX7R+VkQXfkET2G5NMs7bkosXZLs
kcbhkXT2/qm0SrGr2uiutLCje+umB+GX5QWnCOGWenrPlZ5soUM+R5F10DTrNeyyELmYOTC6zOqL
xI/Qp9lTb9HluHYPD2VWgTEa3ZE45e5DToSIDdoxnlssNAQP7VKyRElJyhVD4Sbc6jI9wTrFytXX
YrwPVktEm/ZIepR/swfEGGzD5Kk9+RYuM8W2kGG/1e6ZfCxAV0kZZ/j7weueK08Vm75gJeBN+Yem
/DudPjnReGyV0zfnyHOnc1mflb/0nk5oHpU7XtyuJ9FP+va2iuzr7LbDNsmuarSig2f3mAR7vmgW
1GV1OPxUsxc9Gl25K83G3zgwZUsCE8qwt554iVjpiDPVaXfXpnreCkN7YxhVkHFTFi9FZCO2THcR
moBzOGRE0I3tfNLlE5IVjSjrIX+ww1gPpgKXjNnaT44OPIPBtnaN9QmXG8k6K+99KqPokSJCRzUQ
jnvFPpEVMxGLWI5Wteaql95mAqaWSZDRJupFeZnDPXMwWVo2QAx4t01e1bwUxtusDEnUHi8Ptp0i
lu7FqBxaU2/i5TBJZghyKxX71JmfOjIKzl0GB7/TK/NHYu48S4mT382EXLqjc6675KT5Joev6opz
ms6XsOy1Y92aDF9jnynsnAEfxZW0Ili33jHRss4szpw9KYhnfQG/W05nvTRcX6CenGkTi+hD0oyQ
7DaUG1/Wzj6Nqm7VWkO5G8j0ZjZbeLexl1c/nW797EtI2ua4QRupLpmrRcd4m0otP9UpPBKzTt0X
aZnv3PpWoLK7l2TstlZE213EXHFUYRjPRpzdRZzkZ7cpfqWQmteWVqP7SJXzlm2dLHo3M1RFMSXi
Zmr1GFWB3QUGJ+R1Utbdn8jY5obvbgjBXJaesdg6SHdJRArlTmtd9pnob4/R6DDftzu5Z7ibkQsH
BR0zj/HEpA8SQdmGt7HClNzChNYjt37RzZFfDCbwb4fYqaSvvRc5u2JV4HofXflC4BZc7nHkrt7M
9U9A+JhhDS06ocqDdod2Mgh7UkAL2R+jCUiEqEpnW7YNygyiEIz4ExLx1WH2lyz8W7tCARpOdR4Y
Cctf5QmYxnnNAqCj0UmFeo2LTD+EFnHjjlNX+2xmCsHdjtsUnJBQb2d4M18tG1wA4i7FEztAq8so
iHvB1cHzqmnMYMuCIjmUP6bQkEjRIlo5pfWLd8s6OMUEEqRjvZ/G4kRUQRZERZnT4LneW1yEqLlZ
IE5Tj2bOA+vNamGV+kW+y9xmfKj89IOfEp5gczO6dSvno/cj0OFx324Sf4h29H2bORyNt26RBs7R
PRojuPEE7zEYi4l61/X2YBg872lkb+rOnR7zskSOUrYRK/i4gAqPTTGHlblz8u4PEXPxU5aNNqSJ
AWUg+uzCojjUQ3jzvP2J6LEunkFme4HogEoN0MyQhI899H0SuBzeOUCCiBo9CADqjOqiVPkb0Hhy
D7Zs3nKhMWXvNNLlosHee9MSUtRqF1ObzinHJ5mX6uqmTLsJuJyCsuLKRwHaBEhXtokutAvV1zXK
YjojBGQr6bUHDgmWtYpZYek4n/EwG9s2Fbj2/ZqdRNS6u6Rf+OesES+EfdwS1T0PPkNtUGveZuxr
ny44OtcN2wCMfRU/GaqcZP7Yzvxkt7H+OCF5NA177gCBRIpME4ZWBPX9LtMR2Esc9+si7Xz0EyX2
/DANj6XlAkyICqbIVBiBCKOHsfDUQ/iTEcSA0KGV+4IhBmwA9AFoMqxDN7m3pNW6/TiyjYl6Uspc
seQ49Fl+NvPL7CCR4WQyN62q4kMYu2+TFSMec/OXMtSvGOa4FuPiHM8NYr8m29kzjHKfVy2tUx4b
G46gGkrS7jK8ji5j1SPpP0Tx9rzVB478ocjO/mzHJ5XNPMmhi2AlUzfN5cIEg5+UDK6tuvuald2c
ejPjty/Fh4wydDA2yHa37PSjhv5mNXiDfzD6JcUxBNvQCnXLxvqnEZswjeokoupDCGRUS0ZvCoek
R2qzL1AupOQJ7CcyxAKv7sc99Ntk1UwFxNfe29QV8ZeGACpVz96vbvKrk0Pew1qV5il0FlFIkw1n
NxyubAbwlM9Iw/JUXXoiCLTi7lgqfkIZmlzQLzzqGibguq/umoSI5LGOZL0I42ckOxWlJA5u2z1X
scD37QCFXmQEBWTZqbPtk+b+1qtuOplZxMw5bXgtcXbq1dOgWovgHj4VMtZUIo8OyJmTg2fiJW7M
6NRGmiDe0gqfbYBJsetXm3Gu3zsyB4vUeCRJKkbttWKK0xDjbD60PTEpRiXLB7PSUwhakkg4J5OB
t5y4bkhiZDEW477D8rwmOu02ui1X75Dq+8iDbmsTKhMLF0WMxANT2uapr7wO7pcVGJVBgei1z5M/
Eb7UwXsQORnC+qJ6MnUn2ZQsNLadle9bF8ZI56TvHNWsBY1yOgrSuvU4Uoe4tYOULvBg2OIliku1
g6Ov4SYvCxTDmnkUL7mGRaWicmlyrOu+xUSYiPG1n8WvQuaUNTnvJ5Pne8sRsKo/hywab+PsQMzp
+9/G2D/HlbJ3aebsraFxNgSJfaEA/HLy0dwRdvvLEZmE59dtmdiKC80w2CdBdlojhflq2bjDff/F
9MuPbIDkNvts0EeDIFZPHc1ZNJeuxBdtFy15GkZZg5JX9Qdu7CeeiTe7LYYDIXaUgvGtnAFecfww
Ssjf4u6B8MDpRxjNzoH3HMSGxi7urNkOfhVNB81Nz32vXkkEQloFKvngxNXV4S1+0rRFiiNB8s1I
tG4VkryWoKrIabtffAhmSCNZU7tPMSnrBLlutQFsmutKrvh+QLsDA3CkXLomSWsGdj8l24ixkyCQ
IrN5RieUzrgw5E/hImWIMzvaxBbSQjed76WWPLE699YTAcI79Ta1aU/7Dl9ZGjBWNUZCDNrAO5b1
Vte27D2HbZTBq4m6mrtbl8wkElX72AR3UTBcITcV2FjJWD/gZcKiLhj49cZHMxfV5tF0xx/9AF7D
HSuOQsV6Ts06q5hhelCDZz9y63ce80Kw62BsHwhV31A6eyehg3Y2NY+KjM1zI+vkpxn3Bxqq/B2d
wcZ2NQP5dhNfCHFJqNRb4Cwjqt25ASElJZOYdlTt1dCZv3g8rEDE4W9w/izspMDvICcmqVqRHvq0
u5XebD22mmWtG08rgtFi7KH7rdrPKQ9asHcN2HG3lDVGvJdccqD2WVrZSLTrryKi6zeiJjDsljwK
BqyPdqQGAjpkx+lvDZxFiXMBx01CyMTmo0PkkhNhKJvokpcodyYOdOyzUNSAXAmzwMEPWAsOcXVC
SbNrLVXAb+55/xMaqpT9lAyoB5oOuS1IvN53nqtmDoPiCGlkFE1875cPsSDV1O0KlMpcoHR9IqpZ
iY4dwZ8+Z2NrXH0tcNWxTcG/gtCcVhGrrn6KLuYihZ4AsXWC9WVbWUCtMt6kwi/WUtbuutK4wqo6
+dR64B5+88NQ9kODFGskXlJGaidDhBmjLK8SZQ3hzdyxfHhBeW+98Cz32JvV1THrn2No77ORWXeB
QY9zkDoHJWDpWReHjS6jjE/AVZydL9LxH2sPKpg5WCs8AkyfI9H+sRM0alUVI/Nh75VT8UBDNq/s
MteZ6ezUoE6MreXK40pEvQITI4lfomG6lHnzEuc2WXSJ9lLmPYDBRpFJQ4zMao4JRBvUT2uyFvbe
xSWOiSEW8T65JZxt75ODM6bFD9RS4Kfq6ofDbESj3nAGdLIYklQJl8oY+a66mn+ayWMcUynU+RvX
5LtNFBrzRyva1qL92cVw7UwjfPXD9Fc2ZvYu0/RTPRGIxBm/JvhuhY9gpbUZRbY5oV1MjTtBYceC
GcVKiBG7YO4yMeJptWPGK9rdNYBcOoPlnhi+vUaTYK0XlzUTAuhcsjB39lT7q8hLX2y0B2YOEJGB
9hImq82BzRMZGNq4US2hSRUzy0ry8ull+lMxH1xltiDiurcAYfNgu2L+k2sEdEUztAzOSQOTRn0W
3sbIHF4Yu1Z7t4U3w/zyU3njpwtspS4ZH2Q1t9ppwlZWaNg8WIgbETGaXeuvG6bJcmy+RBK+z6Kd
AzmSZ1blDyr1XOw49omawQS7QLLa3rCdk2kX8Fvm7KwiExbTVC5aDPexypjS9NJm39ANe29gjz1X
7XuYeTfXyJbgULp3w29PE+sQGCF72z82Qw+IiTELzTQ4q5QFYZucZF3/ilwKOcITt6yxy4vhnvxh
/tTzQguYpmARSRGSDslnZA/tIfNQsBTWY6pPxsFooBk1SRrYinuU51pnwacsYUSE3FfWOqvbr7Bx
husME7Iwol+DafdvVCpICN3y4iTubgiHV5eam2VlFDPwprKrLJ5aWY/OaqhV856xL14pzc2u3cTI
odFmb+vx2IBRAfVymHjjBOLK7q0+MGt5ABNiAgWDVjREngXmwnyIcOCcS/Yd5Hq8eqSkiv7gsiF+
1y2klYX2R0tNVLszVxw20OjgoOxFdEnGNFlk3KjGcDuX8K4ml62406uX2B9RJdbtI0ZdhjZmfu4s
zTuaeb/kWVKZ5R0XAuuN5tmhpB0NjZOjpJut+B67rxCttUjWE3SkOyLqftCSgewSNX3r2GtgU2eC
OjRQxGOIgKNg5LWialR7LZvtlV90F89yzn5Z4xBAQKYetTn0A1Mbmp3hMoVBBkNqlY9xQ8QN2WU0
niNku7Ke7mLs2AyYOF7oPYOytW9igLnDzlafSSckwQohVA5JIx7IgzQ1JuxNpT1aFdFu3HhNlGVK
Vdd5yO+z3tVk5GTZOn0oJIr+JcohiIUXn9o0vuKjI0m1n98RZn4qE7yNHGmS6GM+ud0YpCPt0JOC
A2w/o8HIt318QbK8HOr9tHUjp1q37VATSUmCXxNacuuL2EXSTbJIHuVn1FnloaQ+ALfsb21UwBN5
gXkbIcye04OFeHjdlZLLvezBgoR/wmT+M2W2fXN01jl+Ot5w4OIBzDgUlqmVLSYiUhLuAfqMLcOR
GkLw9xEx5dqZo7fYiZi6wyZsxpsxec2mNc0PISPnVCTaY5m1h26s0mOuG11gE5aM0sV68M36kyui
QH3Vh3V9sTVMGJ5uZJfSp6JgsYQUeO5ehn6xfam5O1t5fRg6H7O0p+EmbeagqORr6nd3gaxi7TUs
5Qpo3WyCqNBF/lHmOBqZzL9OFVi8cW4MXMuTue2JvT67dQdg0n1pG91YZWHVbYRetXuZmCdLT3ec
dSVCCP/TJ8P0LdffqxivgMU8YD816K4bYNr7GY0Vt6Y23DcHJQbaHFQHmfvDaopnl5nzJvTb8ccw
kLiHujkJE0hW5vtQhYjp5vjF6BukfIaGy8x1222CLOLdkN5GjEVxdYtoz1pyxQuBe1ii1E7eesrK
C6q29aQxg51FfmIGv5CK5XkucOAYVHjEQq4KYkU3jcWWcCCuLzXMu8Y9kv7QeE7DkPOoLo9RKI5T
3EAE9/Fl1EgnG5t/CdeyQH5YfZWODdBJ/B5qNI5Fjbi2yrSKESmlf1PAquEZI/3KQqyRjPB6C3ZJ
e1XBXHRGtdb7GS1QWGtsb9S9M/X3iV8O7RqcZdsdfpMUTxRqoU83gauqb7lvYcDZ2hJpkyMWL702
ANvBQeVNJz021W0yK0ZVxEqh9NzK7CBYve5tvKmM1OdADOYuYveG4LKYDk5bb+u0L44Ao374MvVW
tvnatijSutF97ufqxezUk0hd7OktZmdBFPFQHKJezx7rXsseU8pCJML+U1T3Olw95nKx6B8cbquV
JbQruy9RXwrEROe+45DV3eTgxjjIJpNWGj1C+VZiLK8Nbt64SB8x9TxSajcBkekHT4uMBy3Ts11S
c1YVySsmJPNcMDWRTqg/8h6mAF5A/Bw069auqS5wx1tiXBr6CVGeJDIRM0Mw6MzKnfrBw/4zzHTd
HKxTPR5E3tx6S6cutJs39Ssp9B4Uv3h3fIecFL2Y1rrKnybT4XlLoMHRp4MP6L1AMYb0KkYUgA8C
9KxkZFPcTj7dz1wA7ExR8DuTeZNGgksRC4LfwyKwi37nabw87V6EPsl/I/BGVgyFJAhyILfRlXl9
9DLN2Cjs30nqx5iZWPunTZDXrEea2H6JfLStNebPIrNOqUvppUPLWwxuTYq+kUqOxFM333UGt7rY
WZoOP5OXaVtwW7913XJvT+J5p4/NZfZNiJcTlsWZLQDrA2p4Lsy4+0xrwwjcuISuhS5zNrhDV0Y7
PAz+Z19HLDLn6VlUXCiRNQyrnqbSzsyvfKKMzWbWk7EmXp30j0qtL6wL5xpcwmbM0RZ6RJfxYBjq
ge2niU3HFfJF9+ZGLmGSiDhmJrR+88p8rTh2Vvfq1kZ/HB3nmtCVsmsprKtfQEocwt+Za2I1KB3t
0GiuFYxD9oFzE3+uczcM7qPtEL54s3cfQwj7U6Sb59obD6YYbDpjJICGrH7NKqV1mIml70n9IT6v
29VYS4eQcrf1Fz2yGj96QwRGX+PncD9GF0tkm3/4xrQfvcYHskXyjlvpI5kWuIlUMtcrVxnW2rKA
GZJP/NAX8KHNdmbbcPX08MYzuIXc9ejEZrPDS7zvVRjIAU1pGKFw5vrFhjx1jwgF2Vw53kRRXa8x
cZqsw8hQmK2HaarcneupLy37gYmECbBXb6WwHuZsTDZqidF2kWP31o3Z7xuQ+DZ0aS5ba+ONiRYQ
Y8q/6jyWWJvexlkOcMpRW3Y5BD/MK8XOK/VoXTgjqQ31QzrOvzUSMFb6NPzmATkQJZQGW/he6eXd
v81zNLyw8No6wqsvonMeHFaIU+b0a8+moSUH8p4Vrsews9osqz0YAjA6zKyB7w9VspFQCBxiDbv4
biTRxWtA0xsWkciYgY9djBKmSJHKJn5+UMmikSbYvUfxmCheoJmahE0r0ZY9A+y4bI4s10hPDaFL
CrIHvBwZIt5tGv9RrNKCu2uFK9EQMJgX8WjqIhjtGolEEwo6ivjm2lfxGys/sUmS9yrzNWQ27jUP
nVtjmGdNt+6qySgy7fziRMgYDJNZkCqiZ3/8Rd5esq4nE10GPmoDisda6H0XwIohxNfg/VZyHGnT
WnVW/ZbFk3NatE3UrrC4VDv0IP8X4uUkt4orYid1XYF0VnUQuwNJwV5OXxOLMHDdgejVGM0kiuct
QxMvoNsD9x9Pb63XXSqsFaemAKAXdSi0AaNGCXJUg7bLHkckKDmwNtG1W5VIcKeG/aAKn70B+6f1
mPoV4OH2XcU0T7EPYzlnuRKC1g/RJZFUspUekPVh9FcQ6j6WzybDeLGle200/0TjtWG0R3bea8pv
LhDL1oKJxLCw3hHnxMNt7NpXndXmHGvPVQefPK/NZ32PTpiTXF4Mi1UFQcflAfv1Om3F3Seh5DnM
wdnHWRogfkq3TRNv8fP0QI4rUOxRz3ygj5jMdoYG95Ff0J3qy6xYBCwlsOl+7/KSgNZ8uvYiZikW
fRCMkqytSeH3JONNOR7ZrT2xxxRJkW/rG3AtGE11Ade7dQjGylJ/U9tImloCZJfEj+Vl0+2NMSTa
hqHK/JhF6uKSRb0N0d0HpvnkIPvYMBNvgiosL2HcxuyLTAx+lF2FAeERqUbZI5Aasuqqu5nPkTLR
euTz2QzHU8ZrspjKt17EBNsi/HiYWDs7NsOY1hurQ+9VB2bfATCSDVCiemsDCFxbJH+3+NMW1bfm
ZZDw/LneRD/DjMThMM82Vmpr1ESdD2LmmMdKcMqdotK7xJM/0l3F4W55164JDUESNOrlJk3Da1c6
H3rLy+AkIJ+XpmFqGGZLZ1uRz7zCuiAOEg61VA/COMdSLw44HD9Gg+gv+vV8k9mZPJnwJlXKZNcL
8y97mtOtrY+/YzTiPa2alfaEPUT0yBZuxRsQwxqR1L4yp3CTGvk+ZQnTV1KtuwrgspuH2B8sMoaF
juoIi2jZu3fdJiiaiiuIFY6wHsxdoHtGgiK9uyJmTA4k4FJ8e1PQyWtpMRfjnf9kWsvoJi73Vted
lOXt2pylQj/GvE/M2g6qMkeGXPGbuQhkj4z3ntKwbXaieVFzOQX65ELAi1MGve1Fb6cXv3BeUpNx
4ZR2OwQFQe8yNMoJEFq17odfmfG+/+wm8TaxfYBJjHxnSIw7UAIIMhNzET8Rnyj9cTcRYblRVUOO
xHrUluVtOVoBIdDzqqEbcavipR05ZNMLvNPGM9jVRa2+V/58yBOxKVkvU2mVs/ORpSP8XA6JY8rG
axPjWmX8VV4KSD50GohbrLx8y/D112X6u3SKoxwi92QJtk4+ReDIcdUyB93QE2M26afXqbm0curf
ndiBE5/pyCwP1GI+fybSfnSqS6NnZ6KO6AX8p9KvbpYyW3xUAA0lDwBmBAFAkUXziTmaJtn19pXi
cqLskitrqqsPqQG+rVD9O9y9Dlri4837k3qpfdJ/lfSnga405+DUCDdFYcZYxvL/ZO88lhxHtmz7
Lz3HNTg0Bj2h1iEzUkxgkQpaOaTj63sBWe9GZlbdKns9biszFhlJRpAg4OKcvdfuGATQcqXGtAsj
W16iOmUpI77HI45JGp/PQg8oHzjuh87q9nHuiHuhdeKe6hwA/pDCsElbmNbetA5oye2pr8vtOGDT
GHv7gx5j7qN9q4dsuaOCSWqwP+YiHsi9fRj9W9wWxnvmCT534oy41rF62lNHTcXDOU22OiLHctha
LfnAutqnZMauq5RarGg6dks+Axm6M4IEEvOl7T8FtAzPky6zvRq7B86ifN+38cYFjJtpksUpdqWk
pdHUVETkTGTXypYsBPZ3q1TG7wm3EFqL1XvM71rqxLsCv13BNLONaOetQ6fdxiq58hXUTyij7lWg
anyUGB3z7FE53rUnLrV14UE5vlynNqyFNh2LrVOzJDaIObAViti2yhQNfHMTVAiu8gBqiSu/NElG
d1qtWYafbJiaDAzY/NWkPfQjSSNh5dPsjlJ8DObOnv1NlpPF4KDmnQGMyj259iywIJw0Qe0yp26y
mi4PSyGABsF0nXLkmjr4Kq68mhNbZ9xT9kG5+XQkyprFqkFEMgdcrXoEh8QsE+DFhH+acNtlmh9D
+6W8axnFe3hbODf94A41SonfLlIHqgaNJEE4qouDM2f+pQ71DIeY7qRIjqJE++K3d3rDNWFORYed
16a1FuQ7lFef84iIjNQgmkDmPeMyh9uUlJsMNuoY9LVmU0Wk27hR4t7Iv9p5E9b3FD3VRnkVBZaI
S1D51rWABVG6vr0Je4eRwNauTZ1/CxIgxeykR/2jjCa6czAvpHy0O9WfpSvbo0ZSuCx71vf55KwZ
27axSYZO6HvWIUMYA0itT0gdL+EebWwCw3onsW9R2yNipI7GlMoGrkCWx2m3ykZOy7zNtrSA2I21
rFwm+mZqTB5JD2ff1QTvjOZVzP7gRQ+cZapaTXHjbpqYDmhksVhRlQ242a3RTsyavyKOj7GVdYSJ
iG+TwnMcmrNUeY46U9SpauUMR61q7WMuoxv6NmeHgBvKqNTlc+Yb2Q4OqwFDjvNlaaj1CAjDMUhP
ej1u0j6omUHaeJdldXS0Me3XVgU1tsNjSc5OTKL0ixU/uUJMdOSDR7PLatLR3ZrmL0CRoMGz4oHr
GS2Dmjx8nxMzwZ01ISHzvfTkmEa/p95N+paMr5SeKa601XMzm1571Qpgbg3yieEOz3qzDwIK4Kum
HfSTJLF6ioLwuLydAAQSWzvEcWnyNEh8zfRwrE3uKkxmi/p7muXrWEkfKXZD8JnhrpohsVT2gb7p
eyA3a6Jg6KbSySB/yO4euqACXc8iQCUoO2qvXOv+fGnmfKuOiuK1I3xK4jPhOCwMe+dp9Z2FIGCH
HedLRX7yMHBxOARJr7MI85Cvmnrr+1/7Bk49VA7gGA4h9DGFyQbURMqJ2OT5Y8c8DAJ2FpWWs+5W
c4tXctuNbeBFgJ57GDx4opNtGKiPsxKDNo37TJ6zh+oQNedayNDau3Z56KI83zaT9klQgaC9Ujy0
IrA3Q1e4Wy7bKzp0EMKR8amYfP1Ev4ibeiiPcU2DOCqbjRWyhvGNCfOqhROntL2NYzymeuVtEzwp
Ho3DHzd1Gp244MY92X7qNKTxB6dA8ir0m9Om50FR1+7C8ZTEYjfaZJO7aE5CfoSrcLyTXvRucl9N
LyRiZI6ny3xrb9o4mSrLPqbC+B5qvc80q5D8+YEAskeeAprlhBpYbW1rJE4zu4GFZABTCvkgrlsb
2XYrhhfTEMSDMcj5bl+QKk/iWpAG3gkTx8YoXA33pxBralKzljZSzucMoxsSxgL+veKUwJQ+ro22
emWL+94bBdEPOUQkgTnc0jsFVpEuPyAva1e39SPS6WEb5+6jz3bAZkeSD+0+D72AcHeqmkoRUFE1
NXInrj7wD+IJ2urLBIMG5ov2wWnIXOtw0K/67HVRDrusPn5onRVF1L2V+A9sHFg8wdpJZ3NAO6X7
0uruNN8PiaeC0hLeUGsXiDLbmhiG8i4MpxhhXjGuaTRbp6LASs33hux0p9tcCR1TNO0tsdF8SpmV
bcudNLOn5aoSAdUQvPzNttIjfEjBvcnv3i6n5aJ6Xm4mWdLZD+7CERtEqz2AWqErML/zsqpzcJXq
BVBYv2PR8X5wAfMx9YQ7ZUNP0MC8i6DT90OTi1MXoLtT+oVhG2Hy/G5liXqlns8UPdCTs6UIr9IT
auOjM8yzg/oYCRL+tDrkV9hYXpbIwiXedQjqO3tiu1KXwYfC1K6Bk8QHkzHJ6fPHDH/CToRTw5gc
aXy+PvzmFwPznMTrpxA4oxrNd8Ag11ZiaIe2ns/uBFLMTKZfcmnbCEalAedId2j+DGQPtnYY7OvJ
QnlpQi9jPUVhbsQZ100rP2g3MPjmuHfZjV8pkDPvgwAIHSb05QKE596tNGOgk6lRrI5Dax328yBn
pE+d6LZwO7ImvXXC7taNGhGGxeFjn9JQ9YGKIP/YuYh9Vn7VcLlZJdorF6zMPyLEfgOI+bpJDjP6
T6pyAt/L7D76CScY+kPHxnyUKNSTb5NtBZvEJkC0cGgmqcgmRaLn/AXya2HSqwxKKHTNlPPqU8bb
/2TN+gtaKC/605uxTOHZBv5ytiKG/RvOL4t6BT2jmdH7yKdd25I7oiWRHKX61ajqJ3YkmyiQ4DhR
X1EKIopNtGaxaYQ3oVsmjK4sn1IurYsbp8VlVkJTan6sojS9OVTKir7ZJJaKqD5BZBgir9i4Bomt
FstJiNKUxePYPLUYbTcYC5pLYLmIKFs6nSJu5br1EnXyChZOA3ijWFjpY9sa4A+mWxUE8Xc695/1
XvcOwqgIXMyRGjHldFzw9GP1fE4f0zrrnbJ3WAJC6B+x/oBln9F96O1jltI1sEvW9pbN+ieEFv8c
WtJbDYkgOjHTPhIDaZv1sZyrKEOt3YyRZmEejTHiJz1+P/ksLZ2s2CIdwaEShcfE8fpjZ7XHQK+c
OyuuPhgS0lAYaeU5NtnYqKB41CrpnShDYCuQvbgVHud5JQmYNWasTm/OM+bkmXf63F8sxuDiJ1r4
QhElC+mZs+sm7MhOboPrUoVp6EoguTX3WRYgaCsT76jbIHuA2vl7g6F0S+EH2zG2ll2p6R8ye8of
Ndt7tOpsupYUozdtBau1jqsevG5CwijCYRYb8nMaFOF5RO2LR6IgO83ItAuVw69MFYJoX94mSDGM
ryL3zlZg7mN3GC9uwSBYqna8ohTU1rll30HlLz+PURquvAdmieIVoUGMgzs60LW0IVPhlPCM6iUO
xvSi0aVE1WZx3uN+jqyJiZ7SYpkbxrMBFIelY/IR28mBSARvi6qtRSFoTe9zH+c5KQPfzcqACpZz
MuFHUeinU/niu+0nkYmB2ielsEFl+tVyZH60gvy+mx8lTj9Q7JjvFpxQV9Nos51XldBGPVixnC/u
REWQbr8+dhjyQtcg2ml++vIaqMRUjFQR/Xii7mruxumVOgQOVQnkZ+nJarGkdnjZVhPh5fRN4o6u
jm0eI9sfH5tRAiUTyNzGhpKP92Il6AcKGtGR51rrMnQnNLPZU6nK+lr6jr7R00TnqqSWOrGSQgWC
v5ZrsnhqhjPaofxez93wUDnkECaeuvj+4K8y2Fh61DrYqGu5MzT5rdZAu/luwwxQUsWQ6UCCSSmt
R9abqKqDu6zm1O+6AN1vZFi7sAywQ3Fg79oBdIc/pN5VnzlfeWuRYEWx8BH9ebnKQfEeA4vcri7A
tddDsxBVAvzK/l6HPZwslDS2aMNtg+t8izLThjSn77IA40vqtXNkBwpf10moBSr3sxeW8uAZvUU0
Y/fUaGF1HXuHPqYYd3FlDru2ktgWO/L6plJmG46Z3AXWRCuXQg5oKTQ0RF4Go4MXnHVxVJi3xNGH
k1mW2wzg3Dkx5VJjatkj5sAPyshat+MwnF1yIzY0p+UOwWi8d53pMyVeQhj1JNvrqjx4mRdv7JCy
zN8Pzn+iwGIAtR3LgjprWzq22N8milQKI3AavTygKFiz9CW4SBTJSTfy5GIPRsAGJf0mOY9xzGRI
BrwY7vwEfs+39fhi9NqdqNkoFQUmEnot36km/sNbNGYn7M+g2uUt+o6Fi9fyzD8RjD3pUORDA3UA
+GVumxCjxuDRwEPrZZz1DFRPl+fJt4Ch3EpzOHaZwerUNrX7Phk2Qn/ICkrvEeVDgHteu+/l6F4d
xGozGBwqmykodNOvomZYrRoW9JQ6S+MfZkGBdfi3TwFr1/OBoVq6b/r2TCr/aUauNKT0uhpLZGNF
fbVC+x4D3sph87GxhV1cm/xUlf0lZAykhlXPJDSLjiaCPEafAX179c6Scbzxx1faSajmyppgwSHH
E/b3p4Rl/sU7taCi+IZwTf9PxxsbohaUgUQJD5NxbdQhZsNKd4gEGDZFWOOQaYYvYygf6taTH1rn
C0gkclWdRu7bAmOHF+Rnh7jqzRj02r7M/fdF7Z4JVRkvHiLurUyZ6m1Z+yywDWM1BuB1nKKyTyB9
EDbSAF1V8Pj2/SANYgrzvcGe4n3gjN/66U5T3vhQVSEaaNI0w9h3cMsi9ddJu4xSF2EElf2YahK8
CDp5y6H5P0P+s6q+/fd/vX6dyShx08r4S/urt96bEbX/2ZD//rWJQFVTg/6Ll/1hyRfC+RcLUhuy
queb2OyB2v5hyReG9a/ZCT/79Fk8/r+MAP9fum5gYxWe4QhuGZv+cONb9r9sy8aGbQrMO6xwxf+P
G1/8mhIAi4WrUvjC0lExYjL7fRCcyGbqtKZzHlL0zptCpurYtOERh+mwDjtANjmkd8szqPr5IoVR
UQI7BjC/BEs1lVfvfOkfEhxmVy1Lv/90JP9q/fzr9bi8O59ABFfXfcvhAP22fA7t0crcqEV7hGe4
nkrcVz66AiQv9jHOxENpBY+2KB1SqUHMorqG0u0InJFhQ0Jy7sXbNERSE0xApVnSXYIJJCTV+2hl
iiG664J4l9PJLyeg2mYZfP6Ht/8r6OCPt2/iZ/Cw1jh8/78OfBLL8iBLYT0A4Kk+yqlM4Ocickjd
ipLfZGGGFpF/H0FhNoeP9K7b+xaSDQ3N6GIiiryAEDwx1BQ3F9Gup6XoZlvxzke8FpeatylyKpCx
Uctj3zePhms0Z3rLNEXzZGNWunuhWPTwD59pPuRvU9L8mVz8xIIxkhHdFL9/JsOMw8JPMvOBE73Y
y4bkLQJhwp0+hMfOoDTqQu3FLjGIXUUJ5BAwWJ9sEanLaAU0c736nYdn8Ozm5s5PanGzvGcjjlE6
J6n1yLIEmXUhQE+F7Y+gk1+QIj+HVMwXzZ/fOteOxRXFVfU7W72oiqCjDG08iAqbu6MljwozfV5L
6NDgQN2wj84F4mkq8jNVLxs/VdSRacnZtoZAPCYiu5Qt+WLhNO5MEEu08oZ4DxBgXfMRzogDr1pP
Z1i5jY+UrIjuPM3ctuWgnyMLYwG6JrVO4tQn4InxmnODEpsV0QqDyc4pSWenzQ2fvcJECuaABLd2
ynivDXizXPPODmFGZlYZHqZgih7YoW3qoMUYDQjyWKvwFmPWAAPGDc1Tt3dyPNdRx6pTv6qxjo80
89qdYPllBUTDghFQn0Cutfi24/e9VnbXRLOyLUPFuG8wPK28RMwtuxZBw3xvSMmLTVqCQU2teTRx
Ct30OjiWMNa9mvlqGJzV4KTPzmRJNHyp2GoCj5RKZE0BkWXeoFVflTP6R+BVHwBbDKtp9Cwwz9XB
zvED/S9O1YUxAgpF6H+C2nsD7sbRjYwHzeguvUv9MfOkxIFNs2QO0/Bc40bsHso/1byL2Ilu09xD
UxCWaOiNQFyjstp35KkKpm3YceJh0DZhCvXPnAkbk/Svvl347//hbf8Kxf9xhZEm4zuux5DM/38d
NRxNd5PRluJhsvE+6U70iCbrznQhjRoOwoYayAJffMhmxvWKq4UpL9bSp8Z/1X3dwDYQf1/W83gL
zGNDErpmRdh26wKeL23Sf1rd/cWAQInDJMFB9xkWfh+je98vUpin4iFnK3evqznNe8aGZZeIGPG1
5xX1JimATxQY06civYgweRezCTn+/XH7LYNmOW6mYMWMPJt3Yy+X/0/LzEC5LVMT31JX9FA18cFL
4kUT3LzxTIPXupe8B6Va4B2Y0mtojD4CbsO4Ww6latpdrLDvApiAjqlgZYFuTIxjVSPSlo2wN3Gi
XfhyIDZhLuzH3D0acU99yypvRU1RORA+4S5i5srW+kXT8AhpSfYhSSPtH2pcSyTGb4OwaeoWSwrh
2uafRjLD0kq/puD40IzxF6sbkvMA55Odr+lussR+VIDwnNJ7IEMw2cKryT4ljnkVCoWCEZsTcsC2
2yscVMfIhZzWIolbTRr1Q0Cxm1oDOfP3343z54ncdVlcMGfwn0s97Ndzmr2pHmtmj1auab2Nkcf9
nkF6P7ndl0q17h1bNLojGV2hzk3tLRb68pzLxDo2EIm71L4XWOm3Vjl+sb3eu6AOSeHcl58sHTbg
Yig0PTM9RkaC9I86pOH0SAut904begc9MuUpLaNqVfAXDrNDLWLTtcmrJtpJ3SSuVrj5pctVftEr
Lu6wPFN/oI9geNile2JiE0ms6+jm8D/gIXj9raYOxawA1XgkZVQvjHsMpTb68G4NXE88aJ17MhMo
ofgGnwRN73f5qFHcM0qL7ih4jSIfKfiaGnQgCTOPD2VIjKh/f9yteaz47URxDS4JHQ+A6TOg/Hrc
EU8Gnad88eDjBSVkeuofVTTRYnaphzgaXn3Np2ITs764KDVhyBsUWy9FsLCWY+rTrWDXNRZNVLFH
rHzrOpCmtkX1ItHphiToMkOvBG8ZvuvgwgdsA+lULGqgLl6xL/UPhbKewoIo455IGQDczrOHYjnD
sTghD7h6ZaXTAQyGK3bW3TSkBxpT2VNPyW3tt9Yuj7piNzIPUjV0q20Oyv9IBaX7hzNU/FqpXUYP
lwgStqgUAyx7iSr5afTQRqPrncASD8iB31s1uyyviz6kswGpqYUFs0lT8EBkvQ7iPMd22a4iOgCY
QcbqTP2SFIAKS41Jre3vv8OlYP3zd+joNmMaGwdyxBCv/P7O8jY0oKar5mGoTNxQQ4qbYGbz+um7
oMZ4Il3tglSkoFoVI/SkXgq4BfmdN3tnl9O3MtOe1r20V62hmVfpoRKJu16/qMC/TrTg1+ifs71l
VNrOgg+wSxt82m0XqW1hHsLO0h8H8/3gMC+inhOrqXKwLLntq1ZkKBWDVaFN8R73KuRvCxnTmFV7
VWPvimocQVaDOLCZT36TbrDeVyYq34otckQzJvajnXApLRYWhIMoRNdkYg6CxWFuaHypW5q+Jqnq
Lri8qoyhmbVHyVrdeAE/SD6oh2+xr6D/++Eg1xHY/3UTIlsAEoV8NC5DPLlx9k/jLwkyv11YbJd0
LiiTUc2A0PU7w2zyUp8ukgoftHQob7BlevRYGSm0BTXMUrvYdv2Vemu7cyflHdskPvlmET23k0ac
MxmU64iq2yhBIqvOwtHkTviOKoSmLL1hZ9ByBACkEFuGGBETun5NyN6G1sVW+QPZ1A0uODCB97r4
2La1eAQj8Q4Khn7tyvvET+/0XqPoTTzJPkrkl7gjrXk1YrrybDt6HHrDecpb7ZSCUcZNZfQIhyjz
xuMOFTKbozImZF7xkXpLsFZNQnSpITXRucVFaHK4GTOAabDSp4hVUu/4B7w668SjgV1FNFscTxV7
XRLem9NVXzeFO1xMJx0vP+4Z3cOYWyc3GM1tGAfBRcTNVsf5dWcDcs1LQE+mJpG+Zqgp4TZhs0eX
hqxXIE83Hv1pCB7U2nS6S+EMwaatk/dicOUhofM1gnDcTimNOjkpzrRsavbEn9HSc+O7kJCrVZ1U
/d5NsMXza02a7wmpw0PAZgxX9yq1x2Sjlyi3Rha9qBE+KCnEsSMXbz01Osyf0Tj1NXZ9vxIQ0Jpt
A2vlIGfiL1jfECJ5l9yAcySUd3xna4458mOASYWM+Jy2dcOCdtFs3k22zrtQ3qGFqJFQwYXrTYx9
o4uJB4IZvmjhoc7tvyVgRc760NzyPgPQ4AUIQDq1diate7AGzh6+3mxP4eirSDC0Eu2iEYlTo8jV
+xsiO/O+b5NPjUn8hwdlLElhAKhCrZgzBLJC596SwQeZRNM9UqWdVRLbQqUOmpilIUOgeVWjhtnZ
ZfPVovl8HF28V7L39GcU/yjD9OnM1wZfwCtPLIzFwbTNcD13AmMN1XxSYWXR06w6Z8q5r7hUDnhl
2ivZ1rIM9n4RXbyy++YJ+JS+bBJoewQQGY7Z7JD1wBRVcXPLJJqCvJNHT3j52SBjgXIGWT0B861f
+/QgmyG/BlVz7WJqi7pFqczFdL+pDA1DFR/LiVt152UGAA4vqrCXzLJ3u6QpN+SSzgTCSPqCnA7T
0cV3cxuy72XGBTZm5NsIvZ6VO9eAJVcZNuNVmQg5OttyNrFBTQdvm5YyIEMb10zn3Dp9tx/krE1I
pbyLprC5szKU35NJ7z6BQnvGA0BX27ZQ/KJOHj19fLF4FeVYvaA0oHnvR43P308HuqXtCjuXfo9X
TL9Xkxruk6NdgNePWw7SQgnpcmgCuV+htoni8Fb1sH1Ly77kkfPaBWm8td3pELejc4dYGatp2QBk
tjV7HXoT/WbXrLaG9L8oqvL4Uz+Ngaft+6TBKAUrBDAhZ/4WhNV0MmHl7fyo/ea2yXjz5xu30pF4
eBSF2Nu55yAiUKMfs69IxcL7qR1QKBnBfYnGQKP1/FwWzRV1VHiNHRO1sC/7g4jkC7gG48kJjXOk
qekW63uX2gPSdtyMGqft53iavpI04e7LCUSyaP3+MlUCUxQjpRByPFf2u6hiL5QiMqMtJlaWP7n3
y1omTOK7ZtTiW+DKWxgFRPpVeQDFxy1WlDJY3/UYCxkInG3U9OWJzt8cfeTed+X4qQYql9Vj9GSl
6C5sZ+4gTh/sCHl0Xrv+SiAT39S9Wz4P1h14mhXDlwAegUG9q5JDY9gwJKMm2LlpvzEdkLyt4/Cy
nhZ11GvfolaYx06iXEDksGp8+qlCGO+0aELn6QGBV7GNMIsYb0K23+6ye+fxfjTy4sRutj71M2qS
bVH146GBcGPZ59YnLwHh4AH4XZRANk5vfbuIjX481iPk5XEzm6WQHNV4WH/cAJfE8Na4u1HjsHbI
In+6kf5Jjyv76BYW58fIKLtFb/sVyJQ8WSbrItqLuERsV53i+cYNJ3UKKmTbjtEfaiS6i34DBE8P
rTk/JqGmtrnqX3/8GKwXJOV0X80pAHK+WbifHcRnKiaEIWZ13pxymvsuW3rA/MB/YecS7r3c/NBc
6Agv2iz64uQDWTsZCe840CAC46XZDUX2Du3nO+kQROD1NPfgO2XbxCNBPVOIwU0yBDZmL+KzW3Cx
TJDzVrA1n9CaiE1uECql0UDsRptwJQSui25iufnt4TSQIzZpkJRdv0loqGKu7pviBRNmweIAqeFy
M7mA9d4eSqVZB5TW2G8JpNLmG+Zi8Hj/vhcOYHtwJ/IvCWhoIM70bl3M5qN4SjB1H7WWKZnELW0/
MNgjowLjHRn+pnPSaU8S+LOAyokAtms2faru9ZiYKw0yhsTGuXXFNxrsV8x6ycrUSeGSbo8X1XOG
VVtP9doK62AzWg45N/WgbzLy1LwhKW+Z/9xSY9+FNJe3mpG9Dn6zB5BjI2RHHtv1KUSiodrBPNVW
UUUyWYSApFGgqzDvFauhhi/qUq84IZH7rvnaq0/4XazRow0jdrgpaQEyoc/chgdo7xZSSRThLHEu
JI8Ux9lD69XM/RkSukNcvIJ62EFb7jYt6DKWESEyM1pNxpgte/XZu6E9OXacosJArCDDCjimcPu1
MpszpaEDUSScEPmcHU1nhUttvmH6OvqhbPbLj5I5U3p53nJv+dnbc3+89j/+89tvsCOKg21PUMvv
fzNfcq7f/kxV6/HeV+P5p9+dLs8x6j7bi8I9VQqp2Y93vLyumldF8FW/yQa4DyJgPkXJ8IQ8GdtK
gHvr8OOvvL37t7/348OElcGaH2N8qMiYkwmZesW4S0ghOdNMnMnVbJC8sv2Kf2CvjTNeEMnixvDR
mcMMpB2/3EwGKssu0c21nbQM+ErsDAVIoxAeEkwfnadHhtU6sV39rDugF1O/Z8dhGRTDKuNLlMTO
MdYjm7TG2j6lg42UrCAAdqe10RNyRq7k5Z+Xm459EAJAP6WXV82pHmZsrZd/YRa0wQgnZwnlbL88
b/nRcrM8zO0CXAfRWs38S5af25n3x70qQ/YFrBxy0vyLlhewks+QtdF5yCvlHWwSiBJPa4952k4n
WzJ5knzSGOtsIvYjnwChfQgHUity24NCNovkQ5vgruUuGaBQbJpFLLb8YLkZHL3St8ks8Crhsa66
2vSBFzMDLDcQK/+49xaMguSIU/ftOd6/n/32s+V10azG/e3XjGEDk73xGGMGHdht5xoUEYz5kkgt
05vmNfszCSjxzlhC4X1IPKe3G6BdDquif/9Q2ZgM/uPD5R/aOUn97Smhijy1fnv8229Y/oHlAFkT
Avln1FHr+PHsPCeH68fdyRx5F2+vbOKUmDSmHNvqGOWN4BB4MTH3yy97e9rbH9Vijszbw7963tIN
e3vtTx98+ZffXjL49K/BiPlmdQ8AlILjjz8+dq4pgPfOhwnJe9M+6fPdIE/z/LAcmSrti/ww6WSV
5K59WL6zt290eei3BhuwvMy4/XF/+fHbU5d7yxcdQ86eKLLML+h7gV2tQE2/N1Eh9rrBun+Y/GoL
a2tTsxHv5mFOqsGGuDufAeNkJM0HGuB8Ycvg40h2R2KGy47NHMGBpDydibwFMt4fN7LxiM14exzY
IQi5JprjLB3E+5PNDmP+1fMvJeq4PNmGCKlLBOdMy5E0aRIGGsb+5agu34tk4bsz6vIZ9Ut/xJBA
VPb8BU/tuyxut8sB/O3wLz/76SuqltP0x1F/uxukFadN3HWfvC784moxXSw7Ls+qxMtNuiaendot
HroxOI+BBlBgssfHMk1RYVXsuHQ83BpG7jghKQMbaIcglB6mlQ7p1kUss60w6SIrJwiuZCm5SoxJ
XmlBXMfaqN/b95oTmBeveAiEHR5JhTuGEAQBqYI97CLxeZpxsHWpP9sQAY5Ge+tSXZ793HqoPWkc
KLR8jndxY6ub5abZ1mIIZs6jS9TUclsaNYyoLnqGoDWHclrPyVATLFZ7n0sGq1WXIX2KB9z8Wsxc
P8b+JwIdxK3sBhfhmhkcdaWdkcNRGnP0T37kIdg3kunQeuIjdMWJdDGUKUauIaxqESVNOAm7Ah6T
HoxYUtjQa5Z6jafxUwHpFGUSFShdZ/NEh8lgbeA7O9mk7PDx/q4g8o1HX4xfUOGBu841fx+ETXiv
N9sI00FhEZ4WqhfbKfEWF+7XIsjVDqeGDx0D17Kr+491EcaPYMHqfdUn7/rcInYk97AGK8CfpipR
i+eD/Wr0FMxMMYX7JoyPAxfDXVhSrYph9uyIKb36if7eVljORBFAMMhHVN66vBXKA9Ehiy9aoRfX
vhqJUimSA3XQewak+mxNBE9lMUncyOCOxA8/WL6eP3d9aLIssj6PhtJfZHZA2ArnVXPdna/pJZI9
te8cfOjt1CP28kKYlClTYVL7p8akZsD38WVyzRu+YeRdGN4LBH47ukPfQUHQZdZB7+pNIdZ2jef6
lNMHwlfvFS8kzq81k1xv6b1mIQ6/0CCtRpRhBnR/XbVjd0kdBgVbNPW90SjyQhuBM1L4l5o0cq/V
RtbZwQTxoweRTmCpK0b1GEfyYBMOrLl4ExCZUkIxFT3K3EvP4Wx/dbOEjR4Tnea5t8nCGoF1C31u
AYs6yvZd+0Dqbrrpesu7ZH31ApdPHC24hnUfEMurqCHqNpBCGQDc83q8KeOgfeoOWWo9EA7nX7Io
79ClRv05Fp817LJrraedoJoQ58+EBzJwavsIwGjv3xPjOhmexnBR3XyK2NsAFNzX3A/jW+KLF/o3
rGDZoe8Eukau7vI21pxYMLbXZi6Ls5DAyaoZVfA60XJ+af3PBtwUFRfBg4itT2ZtjfBIA8LYlbrS
wstvtpswiPl6f5QlYUmqbF7kKO0no06vmSGTS6OPX0CRQCbqIucKm2vYdAN9JB9q00Rz/dnTsu2g
JyMma4iSRVO+DKZXHdmfHhFF6PvYHC+LlsiN+2NF3wRCqDz3glzEBYetOMCk+VjaIVPTu6TK5HM6
rpLAGO9Tcxc6YfNAUN5als6JzPmMUjFdUQElm3g9Yw0PYNxL7It7mjbjmsVmCAMgRA8fOeW+zOgf
1IUKz7gZ13BHwDYxr8q0tTe4HKxzO/nvxx4GDrpFXEhGB1NpokaoiHzfmIFlnllHjesiN5ID0bwA
EFzoyUWHsSnBOck7Z7dPzplsP2jlQMAi0M0r5pNv6KM/RJW74ynFzjQCzm69q8712HWPSA+eDGlQ
T+DhhsQrk26LBgTL/TwHCMK68W5dBJVFudpHQlmrG5A3QlPRbVamE5/SbMqhFXlfDL3E+t08t6Hy
dmHlHkp7Av5efSg1eXNsOe71gF6rP37U21SAjErVNvFlAF0LGLr5TU+Og/Dlq/hgBMV01SJtK+Wx
AiLwHKtPsWuax7K3Pg1G5xzwcjy2kBVsOMMHzJ7oOkuquXm06dnLPjd0qFd0GuQxV49eXOvbfnQc
DHXF9DT0VBgBQq8L00FrzK41cxLtnTD0g0sGWpYYz5HpzSy3/2HvPJZrR7Is+yv5A0iDdmB6tVbU
nMDIJ6ABh3QAX18LjKy2qlFbz3vyLDJUxiMvAfdz9l6rPjkVZG82D2KZaxqlAg+8xxjq+zKqNwT7
3yYbZD4giPbi9Ag6yhJesi+eMATUpPVaBv3RgK2p93BzcwMcNRFuE+ZRC3cgmh6rmb2jnZ1uhaRH
PpmNx0jLgpLdqXzlxUZ3wsxXqrG+e4zrOlM9cZRz14rtwQAd791qUhzf2amxkugJxXE0S1erQ9XU
EvS/il40K+jvAmRGPPnEfyaXyuT4KzbJVmuNS1m8olnSpnxomUYWXKNhDgoxjMu6J+AcylTex5Z3
mpfhTOjmRR8/EDOe7963qCl//kxghfXRGoo/VMKznWt3sF1KF7BGcfJsR9tNDWcoc4qjVRPwAyPL
BJAJ/z920stzmAxQBR3FzwXMCkbDafIytmA2yb8uRy9Prm3Q1XysczYefs0vQ3EdoP0e6jir13wm
lo1rHruGFwMoVIqE7fjbddrLiLhhEY7xl6bXYh8W82M7ZxaNJ5qfbw6VHL1qf5O1sIS7kdBD1+4m
zlA34bbbg6WXzn7wtDm7XrW8em3tKUshwNv23wLs2qt0kkMKaY+gSBY/GiK94ETCrV4m0y3y06/Z
M3tu+gIwHnvqQ3vXBEtAt7IxDBGQYe3CVd4WoFoKsK8AntGEHlvT3felq14YrfDx1dppUSOZKi1Q
yp7rzmcl9cVwXt9mCVd4j1LUmT4R4aHJxKacDpda3UOwyJY17RVfhc1oTO+RW9PJ0elQphplCGb+
VMNtRqYBXxmqzeKlBdWzRDNXUweA6Arl5I0qQsBGD8xtpMwGpMbIaI4W80YGEQCMJsLgambvtp29
9HMlyQTE7AdVuxpj5XIeGJ5TpzAJlyFEViq8DjXTTyKjcplolliistopa/S2jIUZrhCI1t0vlnfG
RQejyxfSQrbxYRWNQcMm/BMi04MzYdr3AR+KX7Wo6vzbQAuUBhiZ9JCPch9jNG4MHv8cYfhUjNMV
Qkhy8Lkrq1Y018nAPOGGwyuQ4JQJ8hQ/B253DsnALytnnLbT6NPDt3dW4v+Oq4Fwdc+Pa0uAaJ2I
BgRPW6+G0VonjS3edPsvpzpUvaYSq8Ip+Lh0YB4Hm96pqf+2tJhBsu++8faSa2zUK8MmVyUhRERT
Pn1FIXSsLpkKPh+UeQe4OEcEK8ilzErb+sLARwzMY99A95aW/qpXxbeQcu3H2BWCGEflaE8aY7ag
O01h5J8kEHjDFZzrSY+s46yLgUhw0wAV1Z24ioNNEXetmU9eQbZDrZJuEQXcp6qoaUYxLtGnmC2b
Icu5JYpYfQAYH1JLa4B1LqJcEYBIUi7KBH8//DD79KgmLpzMrU7K6FdKDeFRb8cIx4HSd5D80POG
1s0rcu/mFGobCCYYmYqPrAR3jLKZq9jTR+VT9al4GDSsY1ZGxxiuxBZG9awNDuBSHwmZmSXl/nZX
achASzfN9iyr+KcHFnYZh/0ow6qr++aJUALzYpv+VPIiBajaVid83gqdIJLv3eTgj4fU1D/Q3ctV
ZvBCESxVwblhc+BM3/Di20kx/K4c4zqMG6lcntW5CI4VUhtSoFfTYNhiVMU+nUS6hMe7QhErbvCG
PqSRHuNOalvdMHF4TwKMFtu3bYPyccGxKiET0fb7yMgfyaj1e9/r6Hlr3l8OPNZRq0FpAuefwNup
vcu77QpFc19XilMFIk5GuMOX27CAsbUufnH09JqjVh6GgGMT7MNNXOOnT1vBdMly+KG3W4Lu7qWI
kKR56acjR/EH2PqXXX7Elj483ES/Zp31URItvQpfvsEzQKpm2vnalM3IeVMFbAEdZ6cZ3bFMgcdF
oK9goRg5nBpuwLxYiFv2+YUs1iGa/52502ZLc+lWvvHcZ5JmTZCzaZs8yDUOqy/de6Q8f7MRZlNW
ksdPQHxxW6nyrS57c2vYg0d3YvrLbPwRRQVfrBIMqoB+4Ep33E2h8VGq4MzxqDl4lrul5Tdd9Ji0
QT3c+vQESvujspVxMyMfFWZVyZVTltN14DuxkFYdrD2NOb7VLUoaZNtgbG9ji9YcU9ShtJ9cSqhn
o21xHIZGeQYke88osKalG5/9ALGdJDW1yQyawj69feF5EUJD4pkh1sa1rUXZhufrknlJw5JjJiQM
wMnAwAHMnQ/jqTZcvnv4Z+yHUREKXqN5hL9I18UFSesvg3Iy6HP31HtqB5CWKjYWsCVfhZEVMP4B
C4rKz2ecmOwqDXPodrH6SwxxGxkV/2xqs+1nWbMYTNbV8cCZUrePFc5jUvrTihgOJWlWxweX9Kgb
5MaDhvlr5GkntjTlBUuXJglqegwhbwSigctUvO9/fkkJu56rfHxTqeh2nPxyAHLOLvcq7mfQMihY
kkTKvHYZ2WMONd15boDPtul7U9tEJX3gfIErA7A3IAiV4g7ys3Yqzf6QqMA6J0H1+p/RQKZZ+zDV
jiV/kjYWf1+/GYmbTo70TwX3kUXCxXmV8rLZpb73m40/cFi3OyL4u1dpahzDxMXJnYzH0UIdEOhg
Amw4nMuggvZvDNrDVuMf7tfNDq7wtzkA90+0ItqpqIShqnFxd5x3Fnze3ksjn0Cu/rucgC6KqdA2
lBibY9dFIAN9yPRww9mIwWliqxKsdLMlpWtT9Cxs5kIlM3i7Bv9hK5AbGXBw3CKjuadnnDLbBzdi
lSM4dEEZrbQhdjVFiS2XxQdcdt4FOT9cS8Y22bGg7LMe8+nmzizROWiDE6Q5FLBQFqBCCCMhPh3E
ukFTyCLCenPK31Ao12IsFUBN0Nucw9/4zDTHxnq0TDXuaepfcD5IHpM6Vd1IH24jyu+2jdwlH1Oo
ReFMePS1I/MFqi9JAYoT102YWztXh83ElTDaTBItdRSAVzOZvB7MhAJknzWc54l1bSiszDKq+A39
anrGPhwsnbBt5wEXsqZI+NtoBDtHDlNtNRpuS0nq98i/bMQRshRjNe7cxiXtVlM20uYBSdY2v2Xc
B+dBhjczRFExu8uG1iCiXOjGkfduu0gkPOeY26JOMPBQ2AZHUhrmO5+g4NoSGTk5p0OenFaXPCur
bZvinEdmkq81KxlWJbBPrTUf9pj8KRU7VugDwzYNnO7k56m/c1iULYvW+Ks1unUWs0+jq6urUqpZ
uXF8mPiULgfIULvCZX2OPK25RkEGxC/fpU0ZnSQrL4KQ6JXYDw0HiBbqFk3JwWU+o0Ww+Rr3RUrt
7GIG3dgCDGbn63vCHeO5TXx70eYzWinMrlpVQ/SeLyQh2q5LPnVvUxdtBHCI36oX0AR8LBV2Z75g
M2DY6cbPfU23ze7FpWrM6tPP+01tZ79M0w+5j5tPlaPFO/Af+hZtYYxLsMvvncuJpEUfF2h4Wksf
GTNYDlgkWXEjfmlhtuCnIaP/ymEMaXHr4rdg9rAkrZOsyFLOVwYFX4uVZ2MSoBM94IKKUFRprkXg
Brta4rqzeKaR+C4mPpEjt/X5UJLMALtQckdgfcmmXda7KiJ8OcWEHandPVvgBdnNthYLg8BcDwld
jBYg0UwqMgNvZZsdLh6612wwqDA0rR2zv9PB1lEzqmq+xql875GGHjrHTB6GxTIEOh/k7+VPJcHz
uLwAVUGuKzFZ9WH4DZigZ834CHlcXCKt+JvP5ECLK7mXUv5v4IRhUyQF23QFz/0p03FyxTBbk0Tb
9Fl8CBM45KJQyckb6SxBbUf2CFk/Mqat17xoSeGvUy/W9qzgLdJMk0AYYbYwCtjZN7ktDmk7ckxD
oLxpy9hg4WRv+InG7IB/l47aqg20q0ltPe1R3oWJ3h311KPvSropu4XtEO3l/JhVo03HUERyW/bV
E4RojxD42WKFvyPnnbPwtTf/zNf05pH4nKhr6Y/XceK6APsgAeUbvI2yBqdleuHCzmRztdSNt1F8
QgLz/jOCyYSyQZ2Zxi79sMrMYIdLIKhctvy4TfbAErHXV02YdlvaoHHtQHWKlX0rwPo7OeqdLFDr
JtFJ6mfKWeLgeXKaQltWpUNsokJf7pb+vQdDuE8l8LrQGgKmpPIvv+27VcUveRGaK1wCPhQ9GN90
yTgc9UxR4PwD7wv0z9ZIkpUXpjqx2zbHZjLw2YmQQpqdfohHewMZMN5KQtywnYtpo0VBtTMFwHpW
cOzBLZk9TCN78fr44Q+4NMIwHtZ2zwEE5l2+0f0S71LuXIZGdFC7l4WOeSYYD460/nRELE5G7qwo
MIIX8ElPwHri4+a74HlzbViE8FtIpnh4AmPozFVnpEu6OhwwejKOjXTOcH7zY5IGV1XoG292wCh5
NqfIO1k5c6Q8oX3iJNPvVKuhGerQatp6AkEbx1CWuvLPTxg+GLzvAtj424JZFVIQxwu2Or/JNVaj
5uoq4ILmC/wH9XeyyiV4H07Tlt3veuObA1d8bSeTuV89ZGfLK2+9GzNsLDNrk5TEU1N+mkGBKmga
XX0ulXdyQDw+mNtSy41dseI09dImyDNYN5MeiB3vRODow5ayPlYhHYlO4Pers8BcJE0GIqRqSDx4
A6uP2j25gbscaVxf2LAfg77T2Wz77Pb9MHoeWUkQ1Z3d88Cik8p1VqSKu12jG6cpk/Y5IBY90FSx
x6cxiyQGhjrcMFai/jmPHpMQlxNCeTMdmNJrY0oANHmvuAyfEld77XG9bT0yn8cwldcmnsOLPpY5
i6VnoYzwoPyHFIk4/vySaTafuQZ4hQjoGaf2n4g7KsFh0nMLhdBvTC6ckstTQSv5LY0FuVOc5kZE
vQH807O0/aeMH4Rj2Phrt/Hnn+qUYdyQMeJKo/ZKEq65Qpzf+oGe8Yxf64DtGPRaa+Fnfyu/11Gk
TbzIGnm20lw/smRp9+OEUzEqI3ymZP6NVDtVWZdhjkrSe/1tAnYr4jJ94e1snIq57F1XW1szkyed
ZP06N0ZWNoY9nn3sTBifm+3QZB4hjhqh4DxbMOoHVxRtpysJ0zgmYRix/9C9Ot7pv4dIi45Vz9M+
tbSnouV/mZ2DTdzwz2Oe7rUyFkTu6+pAAe4zrjq48eioNqUHzVB5THlxiS4Uh1phF8OOjgMzrMiE
mQ6bm4FNvBuTvOQRZAQ7EiIzwwUQ6Zh7aKoxgKy4jLgrFDxPemMNW2VEmzayxKMQ49YCXmSVnnHJ
i/SzneYETS+bR5HiSVGqJHbaJUcJVGefFAwKjbhsjxTat+Vg6teoKF/5EsDymziCj5ZxsyJ++wUb
yiXh9hx/auIuIfmgBONEvCWjC5CHCUtEGdmvXPM0Ztq3pnoXUSmiNYHiZSPjV1zgwy4KoAW0hdsz
WI1xkCFaC7O+PWUehoNg6PJLnX77JY1Oz8y/Ep6m0ARRwigvPMu0VevCtJINQhyeRm5crpyBEoem
DOvd6RkOp+0bFowAdqz2bMlWXpqQ55awDeAo9NyjwZ/uNaX6WzD8LVjKr/uI2wUjn/GGQiO5DnBB
4dK/17psDiWVMaJ5QKD6eAI/GBR4EwsJT9Dh/mAiQYCFcaZ05JxdP/2Vh1W2L5GzXVn2P9GWB+7j
+/VlUPC+0QowDHrineODGMvFsQGq1ETZQqOluev9B3Pv9EnT/gKOLbfsDPsliAXjoWR6on5OdhJQ
+hLBD582sE0nN7WuiV2WV98Q+SVrXv75H2bP54JI9lKLCey5diGOmkVgVSuUvY7tWZ/O5ew5NhUf
EiPsT1brtIu+A6ugEJbtfgoXpuIEZTbcKFkVlVtPJ94InuNU9ayszFArT2pM3jrFJE839FvJwqoB
P7nOhgpvjzRqJlHm7uemyG+B1G+i4Ulo+f7Cqj56TkvA1hUgNqZuKXSYkFHM8G5IhpsTcuMMg3sd
GcOV/wJO6NBzM2WCnQzKYU3md1vyzVpypjFWpEPnznv1NeXwq4aOCEcVGjBK6/QjnJ8nQgTFsgIL
FDbAJPR+HHbkGLUVx0ixA+G45lL9T5GevYEGqwnTajWvHQE4GDuwD41vo+tC13glqdjtiMQkC9nx
cmDY5c0iPn9RtCnH0qY86sDN8I/krNQbMlk4HSFLHisH3HUjic31PX0zfk9kEls40h0DuXAwXvuS
a1mlfjHATHe4jKNNoHJvachaLOx41rWarXWSyjhKfUqu3JMlV4HYWULkYhdRSBDDecjAtXWMZwb6
PZNuZqw7R6jx2U7s5I5ilYEy8DxdjE+qcfg79NgjV4YbUs7Hs9hYB5N5YrhA0SjBLTiWo7cKaiAk
kgrNiNrqGcQZOenknNsm9RqLMa/y5B/XSu29xrn4Uii5ZBC3SrXY/bToKArgVaKzWh5MnXc05odn
LvRup/N9m/GmNXJlDn9GuqqTuN6ZpWB+lx970ny0aCOHjPRcn4wZEbLEOpRhldx65hlLd2DU27QJ
piziFuw03Yv0IClOXLhOtWtSqv8cQrd95ZsF1dZT7CtmJJbVkS5w0XgYemRvItt86a3y2zYrdQm8
rZmjysgcLkAy8Dl/uPkDtC17znpbOJ38MIW2hkvwlJvIDrXObW9TCQWlSpalE2XLn81cmvGjLg3l
7VoDjqhtxiEvHNO4mHZyFONzZxNAn7GaPCCz8VpGAwEtV33M0KNT4gcrs7R2GjelU2Z/a8Rxt2GH
IxpwCa/NDjGyD9t3zNzo2JY6Tw4jDV7zqF17Ee2RAu/lArkgELA6ZhoSkmDOJhQwzWjJbZEzgm3V
EbSguj2HhJWOjg29Nnnl6FStCDMnvJBrfd25084LLFYls+MP0dULUenh6NuDOo5siobGsSDwpNW5
JrCy9b3pW1hhcdRNKz/+/FHpyOKoUuM1rGq5CaxyOoQ2v/z80TCh8Bu0kVlS1pwBKK5d0Ozb1iEn
UBvBuDRNYmNeHJKc7sqHoj7EJvmHrxsRS0x8fVGKYma4TMbzWIdIcwU19jr07MVQRMO5Zn3/Uy8r
WK8+TckvgljXyg7cj4b7SuQbHxIC+MOCZX4UqqL8rnDXuBp41HQuFcQMA5tyOpvwKe5W8kks0Xlq
bYRz0OEJmHXYV2aQGtTo0gTj0/4t4/w94uS/Zf3AVJf0Oi/lSWw42x5YmXH+yuNDHA7vtp7zmAPZ
sfI9i0tknnz95COGcGQ8jXX5PNmIOEhKky5XBYNMz8O/G6EI8xO41dgt1oyhvjr+QxKyegvSFH+N
1gHV4vBjXOvunFdpj71tv+Z474nn+Ss4mL+SeMq3RqCtIOEbB2dyznbglSuQCdXeh/CSxCMXQw/o
JOuiI+zLk+ywXipJjdcuOXVbbUddwy8P7IxfQnrvB45J7qply830lLdDK6bFPxHZ2rzEcrQ28Rxc
LjRPsg4EuJp1sIIlPbo1+W5v0+RMT2JlafjMI3bJ8rnLvGqN1o0HKlDXJamAeJkU+BZSwNyLZmBg
XvsGY0XVBtTSU0Reedez2iudexy7GflUZ5+cyUAGL1aDTdDhab/0XRIpAIaZjRbjF9Hwaqc7h1DT
3DOjLI79praOG9188TLxJ6/IRfHe3OZsXvIOVh7cVJjSCTPdycHfB0dvR7AK4BoRhCJi8Fz1WNt0
fafl3xRdym2P6jliILugWdLsmsZdN67apl0ifqldU9ZrNanuUZr11YtUvaodLYOJyPwTsISLh6SH
GZb6Bidt07hWfXtObGrLefmeM1JbUCcSPF8AuphStDDuueUJQhOjj/hw52ctvRdXDJsBdiKJvjw7
D0X3a0gM5pJBurdG8VIZrEgqkWqLwU5oi0NrXbfSYaDKupKTNNA0zzfOXFDuNc7Pg3Tqj9DSMfQ1
+a11zI0Vq/DceMYN4jYOaz0L0A7l4yEKKdTrhc4+jP0T978586gumi30fT01j58+QWsbzwQ8y32L
hvRi28lTAt50NxXuKxCkjKu1GGmpaL8dxZsij9JqrY2+T91GUdNj67R0M8R+Rdt+hXXVHuN+nAOk
zj/F5/9PRPm/EVFcADn/o8K4+mq//vWnaOnPXL5yWCpvf5r2X69xHcZF/PW/oCj//JP/gaII8W9h
Opbh+brn/hBI/g8UxTP/7TqWbVC7s12Tv4Fa63+TUfR/uxbnRUFq17XAalBH/w8ZxRL/NnwPGiHT
Dt02fdf/fyGj8FCDyvI/yrMOxCUX9IrtUF1mfQlP8H+XZ8PRVuS4wmivNCfZeGb5J++rZmkq2iSi
rY+KcMI6myFmVdd9tZ2XM+A8pRxlLgz16fXsVQetvghRGAB0KPC/rxw71xaNmsVnggd7cO1m5Don
jgAjOYjmtJIB+2/C+ioMzrHLQGUC4cvs2WJ/C8RZW3Zmna6JbL+pL6oQkvFsJVYdL+ROKoyrcscy
k5MTNZSN7jI7b63VVFX72gMib884+X4Gy5sQ5sWMmocIyuqa1qYBhb6fcfQKhjI7QF4LUXXNZ2S9
wbs1g2EfzQqhGWrvR+DtCzj3WgnwnqyDuzbMJ3iu8cpKu549Qs9dxJpug0ubIB8Rg1Q0a+YTGT3Q
EdQz1y5/PVhgpkno5FsbmzXkBU1fZ3HasScentIOTD9Qmhoc72IsKmDRHSryzObES5eLtzyP3Rn3
LwE7duD/3VGeazWAIIk5vrsV91gsbsmCbX/FuqcClN1RB4i7ZBNFErIscL2ISNOz1XuPHGZ0U2bl
HqkzoAWnwfILk2+XS/NZzuoCHYeBgctgbJtXN1J3B8hFj+ugwnngoh4pagC08dtkxouYflqla0cl
/avLMaHv/BddyC+b13UPP3GRwpsml0LhovX281+1MhITLR6GEB+DmsUMzqxoaGdZg27Yl3Y+nILx
bBg3l8RRwGbGs+RBixg8Yn1Qs/4BI/QhLJ3s6OmMoHv9PS6b9DSNJvexwSjJ3gDKqdh0x+i6GAzg
dfRZq22TfpIryyOnExjEQxIbQHAfESJu2LSVfMAXLXiOpV4J59jFWfVONZtOzrFlxcwHLiQfzO1v
JY1JAULJlxjzQmyGgFC84RfT/GeQanJjzKNbFaZns44S9lbWQ+LZYO9wNzP/WqbIxyr1aYeZWNcG
IygZ1dc60xdDjEqJhSy+PA4ZTswetZujLho2r7g2OALiZTxxYYGbF0cUe4wtxf2Jr2R1aGZZiI01
BPXDuKLGCIXSYv/UhcE677o3xH+Ijii4rrvZP4KHxJyFJDqQ34Wsg1NQQy83kZYI7CURKDXEGFuj
QQpd2haZDUwn2aw8MWKk0Y1NpG/i2NUClq+kuLR2XiFOxITdtuoleqZfzaDo4eUmbDC7QLAip99J
C4CIVcFvx6suQTBu/FnKYthNTuQOUQu9IKhss7wFbe0sLLkFs9bFnwUv/ax6aXG+sNjkx+Y9SR6V
g5GjU3LVCzNew++5iDqpNnGIqn58w034hwU9yqDeuVTusO+MmsAt5himPONmSo2S6Ud/G8coW3Xc
oZe9h32HO94qUd2OyAcShCC812208XHcNP01+FHe+BH/huwiipK9bAoU0ZQm1UqbXFJPMHoVlla+
9LnlLqJY3+nNF+N2Z2k0XwPDnJXQxYo1z5dOUHYNDphGHyxEEXRbgYCW1UITIrcoetZr9S/yJ4A9
c9veZvW0r0yyEZnCUaRbAVRFP3iJcqBJ2VMeYVJo6QBxBkHpwGX00BTAbuoy+iOpURi+sq6xwpSU
WQIUfNAfhki9Ct/KD5H9Coy3IscGzlp5s8PDwyE1QG3HaTT0uIA8v0b4RD6YTR/3UCXbU+45f9zk
b4wVibIn66URUZKDMQmg9ULl7ExGlxu25ujPSGmbtWp+hbGlLsR+ES9leDtZYJNfBP7u0w6HWEvW
zItWPrOsiB2QRcEaMCpPpqqctgOHTKLadnh3YWkwd261MV/KmLx5VMf5NkCK5rY1QjlqVAsbJEkq
uOXikxpmsRRD7WUd2S/5rJxidIdhPGFSygInwD4KggHTtdYSBzAAUgLK3kQwwHRLdGzKw5cKiYvH
UrBX20FCU2KrM2tCk01QB+Y993XyL2SmKkYahwZOxspw1s7cpdFY2fV4tULFlMhJB7nmhA0MEPcS
nfGnOmM1lflhsp1S/9OFib3L/3JmfU88m60SJq9mVnoZu2EWfNH5umZsGzKXpNQwb4ZkR5+WbWrd
knFk05At9LDeWq7ECzdLxGJsYtWsFcsYuCQO6d0sfuVdANUhRUEmZhlZj5Wsr3mtkd64WbOwDIQX
CcmC5iFDv2GWmrnzrX/Cc9bNwjMst+UpxoHW7EhdQt/FjIbuvr8IXGn0zfQjYMSnuEGjVs5CNa3T
+SVDsqYl7i7CuuZgXzPa7mkS1QuNnWfA0SgT0reoLDA1e+oNvBwCN2RvWMFGLAEV8VvXAt2Nr1RZ
/h687ERhEC6uxY1EAwlEpMcDTXUneiWVtySHVV98xT6xnFiL4+AklD/50F9RO1naeA+6iurmOP3u
oFks4qHyNvyofbJ1enTtqJHV4vPvV4jeJR9MzhxqBwi8XZK4O0QAlcuOOWmO3lnhwypTueoKH02e
4iJiyz8EqdEEYtKrZqWeWzE6MmKMQ/C5N7EDLIytyYHMf3Hom+gjH6znuvPSDbfUR8gBJM4glXa+
360jJA5+VwLwwvFHyuWEt4ErGq+juNbGFdI6RgRufxb9e2zGuwDC1CqvuAZjEHQGVIL0DBglIhes
xKwZnIWDpCAjvizRSz/LCEeshBF2QtovvOCpYM7aQncWGJpV/myk4s3pBkRqw9I9gPYKdpY0onXF
YH7n+m23mUK+oeQzGTbGX442KebE4S8A5vQLvXRrmdbRrRQXP4+vmK5RgrZM/6WnpChizz2Z4EBn
moUBodfnNeaYr/msbnRxOCYtU9YMFq6Y9Y7OLHrUtP6Rj+1r1vXTqqxAHZdkGwULsDH021M4UHul
XPpS+ahJpoQnV6O09FwmhKeEmOS5HOxmQQwYA6U+qygtnJQOMdHVwILkMI0U2OLoHht0DFLpfMk+
rtdGPd1jTXKbhxGL8xKZLk/E6tOttWcIYYz8I0R3NkU1pvUakkgRnRvcf8TZpnsWO+RhrcSBl2D8
zXOmhFTfubJOHpdAk8eSEsleNtE68+a8QvAGfsvf1GayEXyf95xWspMH6N4peNbFKqg3+ez+bBuC
XF6ID5Qr8ripRtZedX0OA1Brk/hOUqkWeF0kVupFlpqsjYaeFDrRF83Uv6GGfNpmiYmUbCNLqPho
5D5DzEnSVrkWOo/oQqFW0sbiEVTVFX9qCZA3eSQTRZzojoAgXxNB4Eg5W1GL2Y9qTJhSJcpUwcSm
bGyoC3A99a5mwahbdFz0R8ma4QKofSkijuiziZUtUrRwzPnhntjVFmJWsCLGritjOZT1nUHWyUPs
GsyG17IfaD/M1ldg8snCnk2wvoMTdhh6bccTqVtPszE2t6s3jryc7YjQLK2eVWEhmxuBRDaDBs5Z
aOx7OVto07b1oIon3RlQQE98E1ttRGTfm/21kn+GqQFrSdS2gzB6juXYbuMf722LAbefXbi2ZS3S
2Y7bzp7cYDbmZhprVQy6LjHoT2d26oIVsbrXWm82WoJzl37npQ+x8DKLxsc7m3mZbe/HHlfv4LMX
xsoVUDyhSj8bfeXs9m1GLL+tJtJrMpt/OSdVn5UcnEVhSbTlsyHYml3B7mwN7tEH22iEJ1GcR0Gr
uWSo8R7I5FfvcRpN0uHaRP2fzmqsZWK7QPlz56Zz2Tg5KItr1MUDmoSFFbjMSea/xOevBMC8ZzD5
3Vj9Uff4jBJx1TB8m99RdtIokFLhKONNpKq30Rn/UPN4sOtHDYvqYtEN5qk525qzLariXBgEt8um
wSebsK1sWBwIPfomODAtOIl8gsfbe+QEh+nGJPzQdPKLW9QdCParohWna9DdTNCRWfXZajgd2Hww
05r8R96HWyfAaUCmK9Lhfk9s0pbTw5X+wxnCLyIgfIXrde2QMaLjsKrDr0Dr9j6sYYeZU8j1Rtgz
nSkjimJ0Kx9AAu3Cg56JfZyzLTVZ4TEmXpFl2rlB9O0bL8M0rSdubz3YS0mL3XD9F1sM8aJZE+d6
Dkb/F6fPD9HzDIFFuNQYnRtn32bMj8ko4dXi6Rl3gwJ+BI8/EdwmkoVFBMNcYzGhAQ70mpvth8jx
MvFg+7/KogmHNwBntIPwY4YESwv3zRABCP+qJMvv0m5XvWsdDFj1K+I0+cLUhqvjklhS9S2ZzPcC
8m9CkcHpKSwGPKG1YJ0RvddJsZdOE7F+gh/Cc2Hgq8nH0a2Yopn3UjderareUTrHyJ4634AegrI8
Q/GgR1elz75NBlDWVyomNxNRcuN+4Hlaa2l5mtUbotHg09vrScr49F7HSO8MS3+OCrxeCU9lYx+U
psvD2yZobn9WpXxmNH+mgk/tb21qGofCWQpOFNZ3OO9VzjeWP0RYmLvTaGADaTPgq9wNaTSCXtFS
YldKq4FXAQcBavkVRzs3gTJqdmtq4L98Z7hnAULwAC2fboqbwxwXSdtzHJvLKmdoMH9rirhYOn6+
yeudH3F5Z3ulmdVTUjIVNhQOlQE6BuTkpdTyw1Cah9a3dvQ/KHibb97EoiXh2a54I81fc9SGz3Vp
b+dQQyDPvZJfgj5TYULd6l13UTpiRYT9Rk2EXhj41KZf44tHoI5L03ZeOFa8Mr3IOEZxeybEckvd
fgP5A2lpbztPD4lk91iQ+F0PbQo0M09vKUyQvQXxrGTicsbJoJ9ip6HmMCFp7nloSAxWauIeBR5/
4fFtynQXMa6/SNxGclHWqqXl9Vve/cDmrfYch/p16JgA/Bd757HcuLal6Vep6DluwJuO7h6QAAka
GcqnJggppYT3Hk/f34bOucpz6lZV1LwGiYQhKRoAe6/1OwauBPIKdOJRuo9LFVYN8JUUwPzpyFak
AoQ8izoD7nxwKsLpvKQW9124VU1ZfxLQzExuhm7LNbRMVnbT1tYzbLbBL6kiIpMIy6lvBeBKoMki
LdcoJjakivlqj7OsLEdvDdO6eBg3QVbmnqyAVYXVns4V07hQuzaipN9Z1wR+NTXTgiRSKeajK+aO
79ArQeUPbcM0LhkZLUz43VvOHtJIIRdPlGjwMWJ/qcp3qIr2IdergbgwZdwq+biLnPa2Cuto20nl
s2kmp4ne8yZo5fdGAmqU45vaDkLEFEW5DTrjQQ/tK4a+20FLpI0p4/k0Sw8m3uq9Nj6pLS2YsqVb
JVfOTorVG8tActaXyyt6b8FNAqPrCPcLyt7nvNypjSyEMA64Y5FeIRW2r+NQOaWBGpE2EHkNOp2j
lGKVjbx3W2Jd4WWcd+gc+31Uqa9YsDCJrn7qA/jB1JhuUmboBWWLdDFN3pZp+VYGWJqNHaiZdU4d
YYEaxt1DEaeHwEm8KGq6U0bH0zXk6BgSwDtG9iYeSL+zWuGDkJKLq1XgcIGzh0xF3a6Q/5ygP8Kp
g0xzjBhQ/csbhVanl6fYZo2D4k3CpdGg5Cin+yQaQFnyYJsXhC7YarLpmNiMGfaqujQfDDQOWzgL
J2LFHK/rgxcwvg1cQAKFU+J3nBaRTKMpvtKM19DrYupRmpPxUlZUFL/ygQu0t2oqSWN4IRyJemG8
z5AObWEm9Ju4RMLYOlQlY2ZpJ6dZzB22cRfkgYXLoyFUCbEMyoH9pHWpr6oB1d1i+Iyp1iazIa0M
4OA3TMUxL2GwHS0sPVLD8OfJPDZRhpcSmRq6HuBd19LegH4z3E39R6mNyKNARxi5R7pV2lXd6/ZB
wajadfQWUXPPvCCfzl1FoxKuHmyp5taayr1CK3YzTsPk1dIuVeqfRkArMDGTj2UyLaQWBJ4wE/1p
BcZnbinFbswwJ+ltKzkNlXzfOK0vY4Plkpx128nhRYslsOCBs9qx4IYj3q6ocpgLTv1WwdJ1k4bJ
bZXpP+MWgqidDGf0UFeLEuxStRGXqJa7jSUw4Qo8EzL4oVAfgqXwFnirAVq0LWzQ60wWNJyku2Sl
9tBLJc2BWUIvrWouCPmxG8DaodFAjJFJDsI9GPoq4nhMscyYeZuspXsjH+SttW+C7qlsQ/qxoelV
TpJ7egpvRNVapJZ0RmEQHnvE1BhWfUigXKYItzaTEBclY1j2NFR9Mht8JC75RorJF7OaicR0dF4V
uCETMozt0Up7yIbtbTQ4eOceavIKMd4GO/zZSKSf4GEwipLp4mSzerTEIgSFO0ZJZuzITbvVIDn7
caJAzkmYW5SmdRyj9o81ENwFXj3MWCeQpCMXChUhtY5r2PQ+10UeZSS466p5VOeaE3Dd2TkxWLHG
pd5yzzz2YdzvNBpWh0RT62PYK9c0ZIg0rfESqgo5IlQNjxkzrsoj0TK4mYUh3Bu4weVxLiZWNXK5
MfVoKDYSxdfneN7TTq6P1TL4Y57DlimK6qgJp551beyY1NjzIasYwIDkD315yZU6BpckHjUYHUqR
9a9HKEOPFXZGZlE6mUtP3obGyd9d38y6Rku85Gf/yz5mocDdlerjbIMrHdjkZnQsGKLNYm/hLRIX
LktwxE31j0VUULaCrDxrwgdkEvYS0WqVsa5aqxFGLTw4bGF6EXeMPwTHneuYwFrIt8YJ7DLZc+VV
xw7bOtRbQwAxrNe3SsGXuC56rhpvVOW3712qYRO2V5Ddrva01L4PAAL/8ax1XzLnCtQ4bu3fB8YS
AEOrmcyVFbc3YbtDKVkevxdOo6FvX7djPB/qRoW75nAV2MI6LVdJsbZ66YhBa+dippm6dl7fkyeb
X5Uk8C2DxGg60sCu8+CUwxvAODYmrXNYPKUnIB2Sq+Y2SHqAp22QVwyvsV4B+t3iJYxzgyNJ3HhS
1FFhfMkLBn7c5OS7LGgAuZkjJYylqFYWlfF0jM8Wwh4C0GnyYnAFq2kwPxdV6vyqGA7UBMa5n+N9
09m5V9GVkqZ7NUSjmTO7pQsJWx+/dPBnzAtQDOANlj/OSYuiYsbqgJPylOiaUMAO5LHSgUjn5EEJ
suosVSkNeivyuEcf53ASgwAqCEMdVa8M+ls9g9kiL5GnlIRSV0WxWzBSYrzREh/Ql1HVIr6NfOst
t7lyuww9msxenrY5ObCFPBMFGAw/ail/lCdIawn9IKw4EPpeqBO1bWRU1iELesolVJncJDXwoD1u
uSxKJnFq+E7tm91WkhKTmp45gDaQB/XRbYrqo1bLm1a+DnXVrzVKFW3eZxZ9z9x4ShXyT9NG+8wl
876hqEbdd4I3kwFkl7Q+9UCk8SEjVh8R7c2QIDZ5ah/Q8TaAJ/hShcP00M7WMUkfBhV2fqiNN0Gv
E5CHAslJkGDN6IjLJ5rx1PskeVBKFo8zdsUacq7t0A+vUe7cij9b2Th8IJwjVwdVexSTqluSzk4H
HyBufgkgsUJ5R/oo5/dA+c86fDsOjwS8yS9Fz521XJqPsdFeOj6hkdAYEeZ7uOS2P6KZHnap3jfd
uexjwrBCBe7Q3D6LT7fVaTdcpaa5kOTSvVlDeOtITM5LbJlo7WLeg2HecJ2ENpUbediy8VAFzH8W
Lo+sEn6xlfxYd9N+UDEpjOL+ox07plfUuXTAGSuxwRakj7Z7UBNyxgw5J4Mqsw8qlOZYhasdAdSY
tTBSjPPPFN0siAmRo5hMJjHmrhEh2gFVBfFcBKBoyvxQqc5PMzSWU1vRg1Kg4WyxuO0QDGAx5ow1
874Ou1opaug47I2eNj16ZQMZhT0gkohNUu2ZQhO2tZHBMrKSiOO8IUWyWPgIBcie+OoAirS3GiH+
oEmv13lJlYqk1NlYvfEimaMbdua90id7UEr9SgWCS4aOtGyVnneg0PANIDCZ0BzF79GUcbFrogaN
f9nipW0/D438xr1Sc4tS+zGUBJvpAZ+5bgYR/fwzbeBLItgN1Qad7ZhBkwmaB1NPaSDMJhMb7SYs
KrSoI2FR9Gtwm0kMLNLpeZtWSdRll7zPBSQ/tb3EZvvLSmmELgteRnlJGrqBuwVh3/DgACJkfkVX
m8INosjXBabbpnRsLPac8+LUd0GvfYz5gHwC72Im1CTudpjH6cIEkkNxbOF7mrYfagtxytafzJiL
NIgHLsfyqbGUGwdC2A5hCMZrMLyz+okiC8UB2D28XB3ngbFJDk6A925KSZnnxgOIus5JSvPXwU3R
XfDktqyaNHKos3E7MHUm0Kf+IfdL7Rp5wKga85PYzcmwymfE2tc60c4ubQRsSZ/boT6o+njTKeEu
7oTWQbV1gpV7WIVkKhLy/pBERr2zzUZMUwHvbEnfhyHyiU6quXEmYu5OteWo+7k1aYygm9nYPt3s
FynSkP7YDOanFP5305ivNVOw1ig0xtKUjGP7rnbMd9sCueG0KbT+Uy2XS1XfWmrpzTptQNR0dPw4
kBgpQHAdvIgTHnWo18eOJ2HGp+nScWqh2Ea9jjbNcqU5eSNC1ndMslQwCHN7k14c1r63c0AnhsmC
6pIM/kgEAVrSVLrL0+xcDe9SGDQbe+jgGsmHuU50Yt1DbYPd3XWAj5jW9mSfk0YJST7bYE/pBprk
p+Z8TZ/qYlrmrZZ1F4LjNkVhuggYbta/O3cZjOYUmrVJLltjlXdRK5cbFVaCQuDXRpdjzk4sHTdM
kJgRpTOpnNmjBVMa1DVsYROgOXS6fWkTyj3RU9lMBk02QyUKtL9rLa4liKXoQZviyimCOxNGpzaP
zT7X38hQgG9sGD+JuLwdZ1Dbpn5MMCRqm+hkYDquOcMxjrgrTs6tTTdJg2nHpYvaHhT2rSXQVZqt
1862f9nZu1xifAd29oDlOMoavHwLS0HnCureyD4315GmMB3WSfaXsXmljStIqgllZLcvuNFKRf2W
hITcVuNN4xgkuOoYG8E0Q12Ktoc5yDmSwyOBNQ+GrD9XGDmYOR+AueUhnq3MhW78OoewGaBvCsfI
TQUMs5FonzIn90Bfj4mByUUO3NnTMu6z6jEZJuw772Sj+ymHzHFU9Ndji2kFHqdDv88I4JAZDJQI
yEafDxX0cX4X+pI2FsTbGolG1uDfkRB+uKkSdd8gjsRdBnP1OPZmWX+pF1mgV8GpxJSzgJ3QW8SC
hgZYiozqqK5+JP3w3KadvCXI5EaLiB3Gs/oydsUH3hxA73r/Yme113btez3rr3ldPBUZ0wIE27U5
/MBlCg+xAgvkrCp21I8WAwCJi9mYvkXoKh3QCaR6AA1F827wewY2qoYIQH8qFY/g+9S35/swkbpL
UsrnanJVuSYau5q0myxQkF7X5DdRty1bg0up1NzY4het+gkrnDHmTCBVC5wStZtauRCTZACvDlxS
Sd+6GkZAwEABLKbtzK6+IvIMPyC+GOgECR6YI/itGv5o4WbLc30qOmY+us1ICYXkROf11pDkCNXF
IZn0t3FIyRCdH+xZeaNphoXkOOwlB06Dlhc/xfUdQENGi2duabFV21zF1G/SzQd85w9DNHD3MUHh
Rm0+GxZIm92Y+cZUrZlbae+HVmfctH1KAapKP8uaVzGkp0IIDtoaXTEeyBjg6M9QA3y9MBuR1jIf
IlrG63Tf6j5Uk/5UF+KV5EiKGJpviiFgolJzy8RWTUm7nxLqLVrMynuLYmrBvGxxoE+Sm0seIAni
jeFA61AOKLMWXzpi1vqYYj60C8sUH0/7lmjE+NSDlGi5gM0WEJkSgLQMHpzYfJEjcIEwwCMZ4nEn
DyeztVNPqckm6iP0k0X1OdcFtwx1uRR4LxJsijNnnp5KyiG6CkAhnV2TwJzAaiJ1uY2XTWoZrgVF
kUZS4uEj7hcoBnQQ/i2mVSYqclsl1FEb96VkPGP6MmJ0RvBJQq701oqfa3W56ZlE7gNbxX1BTS9M
geAozNYLxBu/IckFN8qowaAMi4dSA+PuhcM0hMmsv55prg59PXHLgDNOuwIdP/cVflx9V0jRXV2H
tUcQcUBCwQ6PfCjb7Yu6JIo3TtriShCTWkcoQbDbUDRs+kFPjlhAdEfQG2TAywdg0KlqqSrK1rhW
gsHaa/b0yKmAoA8DLmMcUTSWmKwkj6OMxyT0nXAbFwxk5P94yTSWLvQw9HtYvDFr5pNzizoUcIeC
mb5P22ZcKlwraEpSJnmWBGHKdHCmSYrar8LDgkPrJqQglGvI/QN8auaL+kifwLx1ZoghJSqcjL7V
HsxZ3g9Keoe4770KU0TIxsFJrxuK7EuvLKcpCrUDkFknY9oSdjkzGwYslBfICfGaPujVAvtdNjZL
lcCVoptX9TnzyEje4Jf92NEWGlWkcwi7a1zq4VI3T11b5q5mvDjVTxPHBFdq42Ajq/FdHi93hUab
rgGzxORrvAvSi12Gp4WeiCXRFsPh+2T22bjDdPNXsxB4IhxcuC0jBEOefzCM/pfq5JDgg5nwavlR
l15xwvmU9WU7Fmpx0gqYM9oQnzEeWTwnVA2m75oXj8W1umRPQi4fFE4FggGfYGldbOWKnWRG5q6v
Qn9su+tBmWRXn1Wag123CyIl9uhH2xs1RXm3aDL3xLlwI40xhF+NuU1yaHF3pymKjCsL8Pxz9uaE
FW1ZWHt7eqI9Q48QLvoOhch7oQLL5FVwP07Wi6Ji/9LXj32B1B0uTLOXcvMaei+96PlDaejIZjhz
BA2oTZiZ8Tbvg5rbxGGp5H6f2v2IWCk0sL9nIJGy9harAdxRUGa5mFfvOmxgaodefWgnb4gLN2qf
v4ykxBKQ/YoweFd0Dbh8FdRMqMYrAHFip0AO5Do0L2CzllZ8msVgb8k3x/m3R+cwUn6GS+63Cxkw
MZZz+YLPMDZ+im8u6g3pB0y0aHUa2i5q4/0wYgdeTco7lsaQvjO0lGHiM/aF+1J57B093wITQz7J
cozApAhBcH6bkITL7Gy4OIV6P1gfbZKjRMU2nNn6e9X1L2ZCqnGTX2VGwtyGfwuUpY1jZdk+CJaz
JveUuSqeloWqH4G7/TQ2vc5Z6KW3MnElChJAonIpxJrJM8v8MY5hSecaIcF6o7mOvExuF22DvvhV
F/ggOH1ImGpsvuvzhIA+x3Z8iJW7SJe7wzQW3Jpn86V/t0s18tMaNIkWY2/hG2MIlXjSUXIVFebw
lLTp+Ggb9VWkmvHets1Nt+AxY9SPcYCq0cmXe1OV0mPM9cuEL0u8TiVHtRfy8SbrVQ+WzF7tOpC1
wle0btyCb90vITJUI7wxGjrrShC/mbYaHwZ1uGklA3ReBPRmU55so3giYBpitVMMFpnHRBKY8hkH
pBFnRs7clsTbvmzwRpxw3VUyHzAHhf08EkYi+Wo19Jc05J2pyQBDbwDDDVEtydPHyj7+H6L2f0nU
dlQozf9JdOVMlEMR/pWivT7nz9xKWf8HA6HgQGMxZFkicmv8bLv/+78kRVE4ZKFB0RxyxKzfsiuN
f8iKpiMrISZZx/bpm6Gty/9wHNydZNnWoGnbivrfYWj/Nc7PkG3ZgPpKnixkQP6OJhJ9fkvswRWM
JqqDMEurXyLGecEqkXbFhKfmLeYTv30zt19xO7+HB2p/TVL693/tb2TwGn1DNY1CBnY1/5qITX4q
4aZgKX9Bpg4Jwngucbm80vboJgG1Xyov/oT4fSDBiMqDymcbnccn5Ty51gFSa7mlKFgkwgG98vSf
v1XFlP+aTsObJTGU303VNN0x+PH+Fvs0K60ChUVXriwSSzbY4LW0X1lAeaT9qktWexxCgmoqvH+J
onrAG3U6SNjv0zIRPv+dMjbHdS2BRLQJgZ3dCAa9W+u0yNQ+ThExs8BYEsqfLsO7KKajFI7TEf9U
dPAJINS6rwgYbhWY2W6dOI6bxi2WRlCxaS/m1BjCU3hd2KuFcIHTqacrsBU04QMcyyVN91UytG4P
/3Tar+SBBlA97lI4RkdEwsu2VKp4qzVSffxefIUmWIm5C5fyeo1JWBcYwSn7yuBOLgRI66JRYoC9
BakhU/PJcZWJMBs5k6tjTxI630tfEb85WeEmFn8S4aTqF3WFbQ4W/jo2o4B763LdIQscYNGHGF9T
ZcYCpgm4ww27Uq/+cPL/m6f/utk257JT1IPRUgUjnySosI0sCmKxIBy9hgEokZsixwxPktwc17iF
rwiG7+2SXi4q2+CZYHUfZwJVTNi6I92x7kjX4EqOu2C37uoWCYWgrWqmhwf2D1uuW3Cd9Jc9JLVn
iq1117r43lTq5MUYGSYl0ZRfP64hvoSkCyfcRMQnX38VYJIz9jExbCHggu/kgmAQyQXrTtlOq12+
JPffn1BNJZRR67bVjYLAqfUfVYQGMKhbFORTxUn6/WHXNUXPMp/LgeqaBAjmZ+1XDAT+QcOe8HrM
Zepw51jG03osi3GebSttM6itzq+GEHoSKE5UZPxpR+3Cnd2XT1+bII3Fcd6r4kwwRLrGuraeHSrN
EH8kn2ndv+7iFwe4cTjnQyflK6oFaEPEe79slaiTQCQG7PBCyYIMQSSEbnSpK0U1XTkNBcNxHC1W
wwLRMZ5YISmo8XSMSTc5jjpIJVJz3/pnwsca+LGeu8PSX3Ij6Ha/na8kkXDWrm+qLYnWaYPman03
5fqW/rkwBND1nfwRCJQ6LgFsh5mTJrC5VeSlqFXE5rqY/rn2rx4C+Q3P15aMAL3k95JngK0QB7qM
5jmRTqYDIOtw6q5HF7H2t80ioDqGcwmRLBlgDGeUTBqoHQWfeEGTBini5f7l++XXNeGP7vfZ8PWo
JiJMYZzmZNvo/GZjy2U+i8W6tu6jt8Dtu8DOFiOZCMqweOCi9OHGqJ3M+zr82yM7+VPCaeOQiHvW
GgOxrqGQq5qXdXWGdEXDUhxfF7VtvMH9wuAllJjafh9Yn11/7/x+tfUxkp0r+D3Zibt+8+k/v34T
/zcuO/Wuj2pKXMbZhUYR96nQELcogFjHH6EFjutHs0LO6fXzrgtVG1LYNTKqFPHBdRMa5SaaxV3v
63ik2qiCtedynkQnQDuTqOmRmMENa33s+qh1u1SAT78317V139fL/facQurzPbGauCWrVLWytJsS
cZH9q5f53oe1gI2patN9QLJEmuIg8RenqY2VqnAjflu3ErFLFucr3C/sHMXmqHC9rWvfi7/vywWS
i/6MYF2+DeF8yzcgnlcs0a9ZfPh/+dz1ad9HyvV539vr2t//1F/fUtjrkezwNczqsG1k9VfJ3cyD
rtUctUjxrKnKfCzEX/QgNiCng3GuC4pI7iGUzVYmqVMFSEMlgOkd1lslnv1LDN4gd3ML/6PpuVGw
sA35Tksovr/w6BWUFgsZLOoLmf4+gMvaZxtjvrlGTMgY2G6LNpm2a8xEMZIN6nWYEoN9943bi5N7
XawZAN+bv+0To14DvYz7lQghSKxAJl6OL7kYic7pZ2T9rbFAtKvzneoQw5v15S5tule+juEgKZQQ
ZpTtaTdPCGOOgE0D9/ThXr/Rsdf/+uuDwKit9Qqq9RKzyRTVtD0RchIbfD0NCrnZqC2/EICw2qHg
JnujASFvQdzX1RVxXxeIWQw4VeHi2vhOTeMc+NXwc/2CDE0qUPMWFbWeep2JgX/9lkwx3qVWiwht
SfZh2xpePhq/+kSrhUJqQ9n7VrdRuBstWvxpO/tO4fb0qo5EDuFhDL9KzLAmPD2PjtXnMlSz4I48
BkEoZJ84HYgKy/xmSnjDrbQ4h1E9jwpDCFSwlrSa9GIqzlPHXHeeQ0q88VQ2Sgp7PoeNiWaxFowA
BXb512LB69QxzNQfutkHPrexQyg2kbo8gHoPO4D34zAiT1KY4JQKui7gJYzCC+uS6E21xc0dIFzQ
BdbFGkbhiGCP730ApQOFd4F9k4gSWRdfZ8C6Gpspk+B0RB4PE5VqQ7q2IkvdyvCTXYQo5xE6xNZS
CfMgq+eATWR4002GsjGgLQGfM281e+vGXLJpT/+IRrCSK7/aScbUU0zV1oWyjtJO/McmRT8Zs6a9
L0r9g7bBbZEhkUtx9iSvh7U6ySe66ki/IvrHx5xPQGQWsMDxt20ylYlY+tqdonv8OmZz6xiMJtt/
71qf+PUaiM5BH1uoczBQS2PbirGlFosss7UFYI7VXk96zN3I30EmwoxIHh18nNaHVimzjfVB6xp+
Q3BMxL7vA+vjvp6yTPEHvt4kEYqXteqaPG4chMwKVqItFvJS6Hx9YpWTXQE7KHKXOVt3XPdZEoAt
erczQmnjsO5aD0bh2GMEwMNKKQ3pIPP2sr6Bg23LXoPB2KHojdspwI+SM4UhXSXmgCDEPd6yKbZw
676u+QztsAGQYma+7jJyRSLG0wGcE4/4PvC9Od6QkoUVoJJ5A3FZI96mRE4iHN1Ye4X03Wwfgtho
JxLZAb3G54L4wPwKsnnJ6LjHp/Ahu6bsuJO8wKEVBnRzB7oWTftO+ExuyBOpTabn7tzcteO5iSHx
AZy4SXich6defRuQqkbpntZWqnpR+qQnN0qyRwOZ49yZ3FjJvlO5ZvaWcrIHHHEDru9zkVzX07mH
ywmh3IFhfOqkg+1sTeMSymCJLqESKZkoc0kPZRfwuXbmERfxrb4wYm+7nwuscy//Rd+v6fY9DpHS
q+Ac8PnvO+sAnraVsaejm5o+q81GSzahGz2a4aZ+B6/WE7QMDwSLRPgu0gWGAY2uBBrmjhgTXdtb
8s7MDz1mdsS7dptav7HJJ3psklu4mdmVvKs2Z+NYvdmb5HoCH94QcLEl7+9obJPX+dy6ya95B9oG
qcIrXQlIZAN8PL1CY9xCBPhQLoU3HtIX2a2eaheDeR/xSnSj+YMPHr+Jby3PhOF5S9FJisMBUc6V
4lfvmMFE3TUGqthQg6tkMTaMh5b4uDPM/6rfKcywO7cEj3ffidi9IeNrt5Awv9W99CJdh5/zR/RU
/SrP9Xmi8t82Xv6CstKkzH7sCte4Vh/aF939xP78dOhfgwPvCpOuPeKMC9cc4Qy3Rw1bLRIN8Jz2
SLApS4Ysl/xcDT8Uz6xfusSPo7sRTLV2G4Lkaj/YOYJjmO/zCZTF2pr3BBjgSix/6OUlom37Iyx3
SJlNlNczwoENKuex94HnceKcrE1Cc2A6CpEYmaI4PSoQXJvX5nS2LngjXooD7v335nS0oTh78UEZ
8Qp51ha/DHHx9rhDopC0HlEaBefIdy6qW1yFu+mVfAsw/HOYoNwlNssPYxcgbcba3SV+uZt8XIXG
4ICjQ2ne4RlUvMFElZfdDwTPiXopiF4ur8ed/LOSvGrxYHLKjBBQ2OEZvVsfhCUSFV0iA7LQJpwC
psLjVrtRnE36VM/bk/EwSBvppOwqt3w2PiLGQcBaWMrOObgjPdb6gTXYHGyzV2SRkiYO6iedmLvX
+cGpzqruy2fmXpfslfA5nGbtjfzuFNvsOLzJnJX1GWMPZj9YjLnV1gkPGXMUsJ8Ju85NjHUkFiHP
xb4bXOyrrCfzfbjkt/ZLfZiuEBiCBVTFmcsfe2obgtz9YG5yPMo/wm3zKfSRikdmAvSNSdll5Q51
Ke+Ql89wvoAIf6UdtQuOUsCNTu5jPB5/ylfjm/Qzu9W9ckuR9qC+hB/pA54ikPB6aNObbhtcp8/1
M/qBC90BhEFef8I02bwufUS6y0t20K+f5jvjXvK12+STxq8VAltuaMD/Au00j9Ou9GoMXyGfPHb7
4aL6+kk+pBjUPZEuObxRHaeH1p02uie9yOXW2hGGu+nd/iGG+Y2H0ZaqIMHTKcNuSrSgYT5x0qNp
fs0PuEWqQGQmavqNfIaWvA+fSftNN+F9SSaLuS29HDuqDXSx/bhB4LcjDe/i/EhdHGk901389BXb
Sk+q8Lu/0RBfIO7YctN0Q6h229E1odVuyjOXG0bY1+RIAwE9cx6ekcbiROzRkgBvCGn/7pfrJEIs
vjP20+Vn4IdnKk+/8DGt32eg3LedLx9G7jwNEZabhTughif6RnXre77TQ3dCmJvii7QtOFNDH65C
SItadhMu61vnBXPGecJcYFtru8DElZhG/qa+tggI2iIhavegsP0+9NJtvU9+jFdl80jtlcDN5RWd
nfFMxjxe1WhIiWRyw0N9Dnb50XzSec97zBH8Kd3eQAW2TtimYA3OmIJNq4u7Ie1IgI7E+5xv0rPz
pt+mj+FVuI/eRSjP9UR+H0LpP8dFu6hp+KxDpMZtg7Dfzqd5dJR1q9lHWnCt2ExsOlGpBIJcB/ME
keU4ahBqzN6LVRskw2ZuDdd6VIkjRwyr0QE7gkDBZRVroShI1jXytbvC/1rFSIFUuWw4pXpLeoV4
TLZWN//xszXAq23dqoJ0SBpn2ZuYHOFRZlu/kKxaFFSRQ4DGPxdJI/dHScsgP4i19UDbVq/wmuGy
1eC9ztjoEOaXXZSm6qGlc2WPkrJdFp075bqKUcaCDgylsmXqre61ERPOsQ6gu9sQKKLKyvJNXkQg
xBo9CIK32A4sDlla5s5pit1yIxi3sqCq4lHfHte1LhJFwfc2AnGqj0g+mQM8Nux9Z4IDBDgqFpbg
xa5r3/sUZxj3edPfkrfsYsvQbs2ZH5jyhEq3LpTKnRNFIrXqJjRlGQvejDkINuUHIOd234tSZl10
KaL8WVJ2o8g/+16EohT83lTHiG9pkG/WLtskqsN1rVnTAr936mYbY4XRCONiaj9T7bfAmjq5VHSC
O9ESXNdAEttjTHQAVjq4Y5rKPcYdwc52aE1VJDdAwmCYCPqqxvmJyHVd437cPxGGNAqL9p2Eqeb+
u4Ek2wT2zKkpLsa4z9E/kX6YL3RitK7hru7UlOsYUZn9EJNC02tfm/IYC3N24+IMwYMFrgYveRqF
IEJ5qBq73oEBTEdwgOnoKJO212LbDxfxCze68ZzPle0N2QQhMxH9Oj3VyASEleXaIhPREb/c9+J7
3zDI80ENzliZoq4eGkjOel/O7qzXSKzaa4uqR8PDGetFBuy1RSd8ahCIoUBazav0VjRTvprH381k
LOpfDcPixiqV0OBg0R5xqcJXDc56Ytbvc5c6XCM9Ngplqz0PWCVRubGQSXUu5LH32sZUvLWtuv7A
6+J7E2lbzIekMJSZk68/ryJKe3hQCoVRDW+pmkcbL1Cb9k4tms5fC9FDNqqGnSEYZO7AKoIngyXm
otChWzusiZo0x69tUqlz73/AuNX76L8A49DnA8L8x1icG7fk4v7s/q389W94PfT5+1+9k76e/6d1
kvkPRwZfs3XbhOqoqEBff+ByuCopikVkk6xpf7oq/WGdpNmgbzrINlZGtq1bJhDWn9ZJ9j9s2UFm
jn+SYakqh/7f//k5/e/ws/wDG2v/tv07Vib+/F+MkxwZaE7HXETVDc0kAeivyNysFKkSzTDshNtD
BSE0/AXTtw/DndziqcOwL+sMsDb2kcqn0FW2w30Pw0pePlSYgoQ+MD8OYaQk/jjejpWPbKyrXxTY
9l18+9vX/C+APdX+V+9WM00FJNPBNkoROONvOGJpmGZlU8/70iQfcd5rYSNVt7KFh0ygv8xMTdsh
FSwFZPF4uMl3Fl2tarkmLsuvpe5dhfE9QE1f6JSFxDvqpJLFdNxHzTxgQb4hEIKOegT1LdqQR6J9
ttQaKVVBFNzwMoILlRJZBhf4VrzcbOJVIfbxiLQZd3pd/hSPIUOHIgnXIv5cadDodYKtvAghjL3r
cAOomJwg1xO7xEPES9aVshfvwK4Aynip0aiOuA54Mgo3Xv3PNwWo54r3JN7g+obB1UrZ8EzmNOIx
MS8XwgkCyoMOy2NFOeYwfUQNKtYhmmzaMUDPR8ROnu6wO/eIlbgRj4lyE2nxvo54Kof1Anij4ini
oSH7EhUtfOHaHc296QChhFQ5/jU9lTu809jx5Tx4Nds688RrxHj+1lFFgiBlL8+tdRj88x6o0R1z
50q8nJqc+qH1GaZ24hFpPF5qHl12M/M7/uzYyb9Uu0GoixJev4HAo5e7lmekBS/A31jfF3+8Vqzd
nx9V/L0Wt3IL270Ov69i8MUhXYvW/yffwEEg6aEp9t76AXgdHeOeQIr34usRn138cfEZdCnx4IHs
xLr4CrE33oljsJw2TukiRJB5a7NWPOkyEXpAGRs1w9NPDeV9jlqzBx4V7o8m60N5S6BbYOauHHM6
dMfYwWofx2KxKR7cKsx8W9ufZapuibEgE3Emw65Pchg4xUnsD5hRDwNz/uUVAetevG4L3Qde3jbl
5cRLYE9JUCyCtD7eindlqrB0/njq/+fu/J7bNo44/q948h4MgDsAh4dkprHU2G3tuo7rJH3pICQq
0qRIl6Ak67/v53AHCjhSiuTVTG56yUtCaok77O/97p4BZAcQ+QfuYzpfLjXN9PZCLs7Pkj3/rNkZ
1FYM7SJM2/+UcpnmJX9un8D+2c36z2X9a6a+PV9xV8I1dyxe1xsQltfb5hLEH1PgXmra9KhtwP5/
y5mKlarFWXNN+/LuavX+y7fADi9oEQWe9q8Vt1WsGQlV36p3/75cf7z5XH4641bVHzamIE3LPGVm
Af93h1vJReD7T0yUWeRvrij+nTG4NwMe9+PNHjuYG/Nhtfkl70BFc8ssV2l+AnF7m97MyGOfXS5o
Mi+ZGM1s1cU7Rg2eA+S2aPRzdUO7XkpvMmPuaVLlBIH4X366ePn/ZUM9MscOBjzvbeM/rtrd7fu2
u+L+ksGO2E/f0TKx/7D9ui89TMhPJPwdq5xpmo9G9uLwUP0TP0Rj3TDw8GrOuEOtE8WIwirXGeAW
FvaDdhO6fvuPQcpophly+QozCcfv+fBbJw7g4b25k3z4O5Nnn3EJwd6+gQv04xjug9P8uN0HFO52
r+qkSBU3QRR4E+Nt1zUwIMMQx7Rwx+KgSCPeuO/tP7yxJ2++mQNyGtyryeYVxbbHbT+gcbd9rZLS
FFRaFCAbu+Cm8SlUWcL4yDLHXXOf/1EsEOyg7eXy9fy7bygSSyVA5QnOJL21wyaDQzBlYjT+aJ7i
YPbrD5KDBw5Bh955z51PUAOlTmhpKjK4/fCmx5yAM5zkFi+Hnx3b9iueSyoIltHZvRoEIQsEAR5R
xscqhEEx6YEMBKFw+8RWDIstTIq+6xcEx2+/zhMNfrJkYIeTALRlXKfAsF0Co0mA+lQRUDrh2qyc
l0yUaRfadXwIFjOKnijqsiDPxYJH4joEpTL5KWSJLhWheeZZIZAEDKNCF9ZV5bWhE72IBCIDUitn
BRjdpOQAHCsETpGVB1VnjHw0PSekjvciOgQkVUtPQVeJzjK8I4ZV9ysUiDxNiqLUB7URnUAUvD4p
K1RJXuiSZJQ3jIE8MMkmKbMqr7LBgY5NK+RpoaU+ks4T9qiYeAvy3a7gFHAUS5JmSpno/OSqtGB4
mWWwqUdTkBTMT+6eICFh4gED16PzjXJSgtKXr9gdoZAufZAQvvy6IojqWyK8nnAyF5E2NEZJlSGR
In0fxELKmwQ2OfYOqgK7aUrSxt5Fis4k5KgqqSSQLTAogZrml5OG0RT4ycSlNeqyX/E5ilmqpO5y
bhJGEeJ2q4AJuPlBM3pY51Ya7IpOH2RosEcmTYJw8y5rQMCM0SeLOLiAgV9gVEIlE2NBj1Okp6Dw
4YVGobf7aITUmpexJsAtTIq8srZC99uPzi3KtDFSGUAfWhmvSA35NT0FsiZEUoxCqr3VcFwXkVHg
FI5ugnlqzEhLIO17RF10GPYrCBRMTVqFKmdh7qxGXDFjVqOshKKgaIw0hIumgNJYFOos4SYlQ0zt
jydCJqi9y+rqxYe09hNyZzjHaYV3VGkn72EWtVb4RymTLLw+SKMziuQNbN1Y5CTjGmhVIgqk4/oV
WAX4I2HKqK6zMj4uKLn6Rrh/cmgaWILNjDirF4RINTk2Q02BcsPhfOJSBaAIjNQ3gAtKgAjgJga7
MNUIKMSK7BGBebQekk1oSHmBiChnn0QEwfYLrCIMQjDlmCA+UQCWI92+LhI66EmVjlh9bBbKOslB
4jExyGdaozuFPMWPlzIBWQPLBUUQJFRlUqUZYblFM9kVXZAA7qmUqkNKizUX3OH7eE4PToFAhOQh
WWYfmUfkGOZYQ6l7rEtEgGsBGS9x2hpQb7PVNOoNPZvFtH0GH4rNAKljyghMcsAY9GuqB60zgApk
9z5PAHfEZQzzjPZ3qQagashtk9XB+Q9kAGNIHIquyX1eMTrHMLdgTOEpUEYgMVxkNQmBfgVBQpZy
DJSe89IOaImLC6xjLLWGCk1IP6Am/3Zy/yYlSCJXQn3RiUp8XJAbbiMVhgdU2CmSKOAk7hQQrrFP
QF2RENJmlGItqRG82CE9oiCJrImiYoZlOF1HybISlVAwFahwzBJd7ihHYUnzBWRNTE1Jzb/p42pS
lRhlQIFXd1mVuPRCroCpC3nB5o4U6TMmHZ2UiIpQCtORp4OJjE87cr2xU1ZfnzyxEkFhEVa4C4vH
eqFHXVSkkCyqPzLrABeIawmgTrAMivKx14tH1rFMMqprXLoSny5QRHFSKciJE+qcW9W8DxTsn7oa
HhL4zAGVEx0X0CBiW0hkdqEAY4jt40qfk7qAbLrSCiDCgFGMMWrIpLxgC80KqHFBCbFfQQqxIptu
uLWtIovWr/hOgXtnpP4idkFTQyJ89InEQCIoMmIXKSlEGzsRQIorK6RTweSCPSJTcooX8JrpearQ
i3dedWQ+gkUVC/WCBleTG/KlHlQQovMtQJtuuNTCEvvlXLOIsgkAan2K4+t9BJLKaVXk/BOIQkUl
GhekLrGP/YoOdEH262iK6ZOLjJjIumaf96ARCZtIpVn4dur1ZmyOkqIeIBUFxSbRBamNlfsV8gIK
g4jB6AGk9QReeIS8HDp/mNW2nvc9P8u2O9UadN8XhsaQ4899t4vtZ7AtLZMv2hYg99uu6cH+9/cT
aEYPRh99OIDT+9/xf+43ePzTk98adjX8z1fLdtfsZovb/oNb/5hvm0v6hv60bn5rLptxRwqKmHdy
9yTffTN5zpEq/B3C3SqgaysSYro7LgHcTAn3oHE54VWz6ZpueMS+LaXHIEspv2zWy/8wnnzaS+1A
rWLa2/V218y346d2UEk55c2mne2Xs6v9hHjfpSElftaum5tm144pO3SfmPLjWtjv75Y/BAAPcTfT
d3bL+ZQLHSJN+vw/tluuPJtSthCk4aRO9hI+6plfceLL5UCnZ2+Hn5I+8ut5s5gwoG9oFNNdr5fc
TTaVSIf2EZPezJdNoEUcmkpMeXszfXm6R6ZIyf71WDc5sIOYMASuZqvbCV+42rmUtL0Drjs6ZgdU
ktJ+0yw3E+1BGe45zMubZne7bjbz8XH4KrL8kbuu4eqdrt3vJzztkf1i+svZYnnRTFtrHVhYThpb
0G33E8729VU57a5b8i/Xik8O3RXunoP69moXkraFYTHp7WYf6BBfZ5NSftv+tmsC7wnwnS3eyElf
N1O75eshcsI3L141l587rhCfCCb0bQvec9D/S7vr2omm8gn85yD+pv2ynE3MmM8LPwfxX7e71XAG
fXzgUq5i0ox5Wrx42ey2WMqpcILhy4Zf/Hqf4W3/A2cN071D8hZcIH3+vy+W0xN3eTcx2dUaj2Qa
1fgOGjFpBsWG0wt6lI2U8Lt2s+lu19dNECb4Qp2U/PvFdt6+eN0d2TaX3ZKS/2nLlLCTjOhL78/z
A8eM6CGvUvIfOP2269qJ5vIVATntL9Oo0vf3Sun+c98sBhG0OgWsni3jScl+bHeXWLaBUE/ZJf/E
lJdENgF7+5SSlPTPDXZnc7GfiqbvnhUT57KhFx9PPbxLkIvpL7vZdsOAxcmZOxSvmPb9tys9GAKf
yjQd5iUc55+GeSin/myaXLPfmK3bZvf9/wAAAP//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3</xdr:col>
      <xdr:colOff>57149</xdr:colOff>
      <xdr:row>12</xdr:row>
      <xdr:rowOff>180974</xdr:rowOff>
    </xdr:from>
    <xdr:to>
      <xdr:col>13</xdr:col>
      <xdr:colOff>533400</xdr:colOff>
      <xdr:row>32</xdr:row>
      <xdr:rowOff>171450</xdr:rowOff>
    </xdr:to>
    <xdr:graphicFrame macro="">
      <xdr:nvGraphicFramePr>
        <xdr:cNvPr id="3" name="Chart 2">
          <a:extLst>
            <a:ext uri="{FF2B5EF4-FFF2-40B4-BE49-F238E27FC236}">
              <a16:creationId xmlns:a16="http://schemas.microsoft.com/office/drawing/2014/main" id="{DE09CC46-6525-475E-84BF-3A4E55CFF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28575</xdr:colOff>
      <xdr:row>5</xdr:row>
      <xdr:rowOff>9524</xdr:rowOff>
    </xdr:from>
    <xdr:to>
      <xdr:col>13</xdr:col>
      <xdr:colOff>476250</xdr:colOff>
      <xdr:row>12</xdr:row>
      <xdr:rowOff>152399</xdr:rowOff>
    </xdr:to>
    <mc:AlternateContent xmlns:mc="http://schemas.openxmlformats.org/markup-compatibility/2006" xmlns:tsle="http://schemas.microsoft.com/office/drawing/2012/timeslicer">
      <mc:Choice Requires="tsle">
        <xdr:graphicFrame macro="">
          <xdr:nvGraphicFramePr>
            <xdr:cNvPr id="4" name="Invoice Date">
              <a:extLst>
                <a:ext uri="{FF2B5EF4-FFF2-40B4-BE49-F238E27FC236}">
                  <a16:creationId xmlns:a16="http://schemas.microsoft.com/office/drawing/2014/main" id="{71D910EC-3D06-4AAE-B960-DA82D1DAAEC1}"/>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1990725" y="1123949"/>
              <a:ext cx="6229350" cy="14763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15</xdr:col>
      <xdr:colOff>104774</xdr:colOff>
      <xdr:row>5</xdr:row>
      <xdr:rowOff>66674</xdr:rowOff>
    </xdr:from>
    <xdr:to>
      <xdr:col>26</xdr:col>
      <xdr:colOff>0</xdr:colOff>
      <xdr:row>32</xdr:row>
      <xdr:rowOff>47625</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849B043F-BFE7-4D43-B534-4C4A503C0B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820149" y="1181099"/>
              <a:ext cx="7362826" cy="52387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123825</xdr:colOff>
      <xdr:row>4</xdr:row>
      <xdr:rowOff>66675</xdr:rowOff>
    </xdr:from>
    <xdr:to>
      <xdr:col>2</xdr:col>
      <xdr:colOff>762001</xdr:colOff>
      <xdr:row>12</xdr:row>
      <xdr:rowOff>161925</xdr:rowOff>
    </xdr:to>
    <mc:AlternateContent xmlns:mc="http://schemas.openxmlformats.org/markup-compatibility/2006" xmlns:a14="http://schemas.microsoft.com/office/drawing/2010/main">
      <mc:Choice Requires="a14">
        <xdr:graphicFrame macro="">
          <xdr:nvGraphicFramePr>
            <xdr:cNvPr id="6" name="Retailer">
              <a:extLst>
                <a:ext uri="{FF2B5EF4-FFF2-40B4-BE49-F238E27FC236}">
                  <a16:creationId xmlns:a16="http://schemas.microsoft.com/office/drawing/2014/main" id="{CE326DCC-4A95-4DAF-AD9F-F710A57618B3}"/>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123825" y="1095375"/>
              <a:ext cx="1800226"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13</xdr:row>
      <xdr:rowOff>9525</xdr:rowOff>
    </xdr:from>
    <xdr:to>
      <xdr:col>2</xdr:col>
      <xdr:colOff>762000</xdr:colOff>
      <xdr:row>22</xdr:row>
      <xdr:rowOff>19050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01D474F-8CC9-42F1-A0CD-BF35E47B60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825" y="2647950"/>
              <a:ext cx="1800225"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123824</xdr:colOff>
      <xdr:row>22</xdr:row>
      <xdr:rowOff>47625</xdr:rowOff>
    </xdr:from>
    <xdr:to>
      <xdr:col>2</xdr:col>
      <xdr:colOff>771525</xdr:colOff>
      <xdr:row>32</xdr:row>
      <xdr:rowOff>190500</xdr:rowOff>
    </xdr:to>
    <mc:AlternateContent xmlns:mc="http://schemas.openxmlformats.org/markup-compatibility/2006" xmlns:a14="http://schemas.microsoft.com/office/drawing/2010/main">
      <mc:Choice Requires="a14">
        <xdr:graphicFrame macro="">
          <xdr:nvGraphicFramePr>
            <xdr:cNvPr id="8" name="Beverage Brand">
              <a:extLst>
                <a:ext uri="{FF2B5EF4-FFF2-40B4-BE49-F238E27FC236}">
                  <a16:creationId xmlns:a16="http://schemas.microsoft.com/office/drawing/2014/main" id="{0E469A17-2F3E-4B17-91A0-7307A5172E42}"/>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123824" y="4419600"/>
              <a:ext cx="1809751" cy="2143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85725</xdr:colOff>
      <xdr:row>11</xdr:row>
      <xdr:rowOff>166687</xdr:rowOff>
    </xdr:from>
    <xdr:to>
      <xdr:col>13</xdr:col>
      <xdr:colOff>390525</xdr:colOff>
      <xdr:row>26</xdr:row>
      <xdr:rowOff>52387</xdr:rowOff>
    </xdr:to>
    <xdr:graphicFrame macro="">
      <xdr:nvGraphicFramePr>
        <xdr:cNvPr id="2" name="Chart 1">
          <a:extLst>
            <a:ext uri="{FF2B5EF4-FFF2-40B4-BE49-F238E27FC236}">
              <a16:creationId xmlns:a16="http://schemas.microsoft.com/office/drawing/2014/main" id="{FE2AD675-6A4F-4ADC-AE13-C729BAAB0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433387</xdr:colOff>
      <xdr:row>34</xdr:row>
      <xdr:rowOff>14287</xdr:rowOff>
    </xdr:from>
    <xdr:to>
      <xdr:col>13</xdr:col>
      <xdr:colOff>128587</xdr:colOff>
      <xdr:row>48</xdr:row>
      <xdr:rowOff>90487</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47990B2F-2165-4BF8-81C3-19D562B558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472237" y="649128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99.68729814815" createdVersion="7" refreshedVersion="7" minRefreshableVersion="3" recordCount="3888" xr:uid="{5936A5C5-952C-4639-B1FC-1FC2B94B85E2}">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16527274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05C504-BF6C-4081-8A2F-F63478716D2F}"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25:B76"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3" showAll="0"/>
    <pivotField numFmtId="6" showAll="0"/>
    <pivotField numFmtId="6"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420B5E-B6E6-42B8-A675-829F11996A99}"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8:B21"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8"/>
  </dataFields>
  <formats count="1">
    <format dxfId="1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3C48C7-1572-4F0E-87F8-A2E12615274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4" firstHeaderRow="0" firstDataRow="1" firstDataCol="0"/>
  <pivotFields count="13">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numFmtId="8" showAll="0"/>
    <pivotField dataField="1" numFmtId="3" showAll="0"/>
    <pivotField dataField="1" numFmtId="6" showAll="0"/>
    <pivotField dataField="1" numFmtId="6"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B3F67C9A-16F6-4AA5-9045-4DCE292AFDBC}" sourceName="Retailer">
  <pivotTables>
    <pivotTable tabId="4" name="PivotTable2"/>
    <pivotTable tabId="4" name="PivotTable3"/>
  </pivotTables>
  <data>
    <tabular pivotCacheId="1652727405">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B46AC4-3A63-4606-B264-C57F716395ED}" sourceName="Region">
  <pivotTables>
    <pivotTable tabId="4" name="PivotTable2"/>
    <pivotTable tabId="4" name="PivotTable3"/>
  </pivotTables>
  <data>
    <tabular pivotCacheId="1652727405">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40F69B51-4A07-4F1C-9AF4-7D88C48049E0}" sourceName="Beverage Brand">
  <pivotTables>
    <pivotTable tabId="4" name="PivotTable2"/>
    <pivotTable tabId="4" name="PivotTable3"/>
  </pivotTables>
  <data>
    <tabular pivotCacheId="1652727405">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2BBB9881-934E-449C-BE5A-7D822B61CB4A}" cache="Slicer_Retailer" caption="Retailer" style="Kenji WIth Border" rowHeight="241300"/>
  <slicer name="Region" xr10:uid="{A80ABB9D-63E7-4FA0-B1C6-62AF92C399F9}" cache="Slicer_Region" caption="Region" style="Kenji WIth Border" rowHeight="241300"/>
  <slicer name="Beverage Brand" xr10:uid="{E9C4A03E-D51A-45EA-9D52-F50B7A280947}" cache="Slicer_Beverage_Brand" caption="Beverage Brand" style="Kenji WIth Bor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0613B8-29AD-41F8-AFEB-452CCB57FE10}" name="Table1" displayName="Table1" ref="B5:M3893" totalsRowShown="0" headerRowDxfId="13" dataDxfId="12">
  <autoFilter ref="B5:M3893" xr:uid="{FF0613B8-29AD-41F8-AFEB-452CCB57FE10}"/>
  <tableColumns count="12">
    <tableColumn id="1" xr3:uid="{E39F0A8E-BBFD-4ED3-A746-3EF345A5AA2B}" name="Retailer" dataDxfId="11"/>
    <tableColumn id="2" xr3:uid="{452C9947-0AD6-4236-A4CD-80A1F0EB00EA}" name="Retailer ID" dataDxfId="10"/>
    <tableColumn id="3" xr3:uid="{BAF30742-95F3-4682-BE40-ED70B2A0DC78}" name="Invoice Date" dataDxfId="9"/>
    <tableColumn id="4" xr3:uid="{B28906D0-18B9-47D8-ADDA-45D9777C9075}" name="Region" dataDxfId="8"/>
    <tableColumn id="5" xr3:uid="{CF52C680-5D54-43F6-A39F-2F26E3976A99}" name="State" dataDxfId="7"/>
    <tableColumn id="6" xr3:uid="{DA9A1089-7FC6-45A4-A47F-A659CCDD5FF3}" name="City" dataDxfId="6"/>
    <tableColumn id="7" xr3:uid="{192B5776-1FF1-4D10-8B16-D56A58A225FF}" name="Beverage Brand" dataDxfId="5"/>
    <tableColumn id="8" xr3:uid="{FF4B0EC3-7AB7-4E20-B145-7663768CE5E5}" name="Price per Unit" dataDxfId="4"/>
    <tableColumn id="9" xr3:uid="{342B8341-F788-49A3-9AE7-49043B25AB1B}" name="Units Sold" dataDxfId="3"/>
    <tableColumn id="10" xr3:uid="{4E1D10A2-C790-49E8-9F0D-CD581CBF93A4}" name="Total Sales" dataDxfId="2">
      <calculatedColumnFormula>I6*J6</calculatedColumnFormula>
    </tableColumn>
    <tableColumn id="11" xr3:uid="{E0B1BBA2-4192-4F3A-921D-C8CD5D9BB715}" name="Operating Profit" dataDxfId="1">
      <calculatedColumnFormula>K6*M6</calculatedColumnFormula>
    </tableColumn>
    <tableColumn id="12" xr3:uid="{83F22F9E-845E-4885-874A-7E53F18F01CC}" name="Operating Margin"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A7F02B60-D764-42EB-A914-F40FE601C402}" sourceName="Invoice Date">
  <pivotTables>
    <pivotTable tabId="4" name="PivotTable2"/>
    <pivotTable tabId="4" name="PivotTable3"/>
  </pivotTables>
  <state minimalRefreshVersion="6" lastRefreshVersion="6" pivotCacheId="1652727405"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76DAE2B6-4EF1-4D89-835F-3BD6F10C2013}" cache="NativeTimeline_Invoice_Date" caption="Sales Period" level="2" selectionLevel="2" scrollPosition="2021-01-01T00:00:00" style="Kenji 2 - No Border"/>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showRowColHeaders="0" tabSelected="1" workbookViewId="0">
      <selection activeCell="K8" sqref="K8"/>
    </sheetView>
  </sheetViews>
  <sheetFormatPr defaultColWidth="14.42578125" defaultRowHeight="15" customHeight="1"/>
  <cols>
    <col min="1" max="2" width="8.7109375" customWidth="1"/>
    <col min="3" max="3" width="12" customWidth="1"/>
    <col min="4" max="4" width="4.42578125" customWidth="1"/>
    <col min="5" max="10" width="8.7109375" customWidth="1"/>
    <col min="11" max="11" width="18" customWidth="1"/>
    <col min="12" max="12" width="3.28515625" customWidth="1"/>
    <col min="13" max="13" width="8.7109375" customWidth="1"/>
    <col min="14" max="14" width="11.28515625" customWidth="1"/>
    <col min="15" max="15" width="3.28515625" customWidth="1"/>
    <col min="16" max="16" width="8.7109375" customWidth="1"/>
    <col min="17" max="17" width="13" customWidth="1"/>
    <col min="18" max="18" width="3.28515625" customWidth="1"/>
    <col min="19" max="19" width="11.85546875" customWidth="1"/>
    <col min="20" max="20" width="15" customWidth="1"/>
    <col min="21" max="21" width="3.28515625" customWidth="1"/>
    <col min="22" max="22" width="12.85546875" customWidth="1"/>
    <col min="23" max="23" width="17.85546875" customWidth="1"/>
    <col min="24" max="26" width="8.7109375" customWidth="1"/>
  </cols>
  <sheetData>
    <row r="1" spans="1:26" ht="7.5" customHeight="1">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c r="A2" s="18"/>
      <c r="B2" s="18"/>
      <c r="C2" s="18"/>
      <c r="D2" s="35" t="s">
        <v>131</v>
      </c>
      <c r="E2" s="36"/>
      <c r="F2" s="36"/>
      <c r="G2" s="36"/>
      <c r="H2" s="36"/>
      <c r="I2" s="36"/>
      <c r="J2" s="36"/>
      <c r="K2" s="37"/>
      <c r="L2" s="19"/>
      <c r="M2" s="32" t="s">
        <v>11</v>
      </c>
      <c r="N2" s="33"/>
      <c r="O2" s="20"/>
      <c r="P2" s="32" t="s">
        <v>136</v>
      </c>
      <c r="Q2" s="33"/>
      <c r="R2" s="20"/>
      <c r="S2" s="32" t="s">
        <v>137</v>
      </c>
      <c r="T2" s="33"/>
      <c r="U2" s="21"/>
      <c r="V2" s="32" t="s">
        <v>138</v>
      </c>
      <c r="W2" s="33"/>
      <c r="X2" s="20"/>
      <c r="Y2" s="18"/>
      <c r="Z2" s="18"/>
    </row>
    <row r="3" spans="1:26" ht="33" customHeight="1">
      <c r="A3" s="22"/>
      <c r="B3" s="22"/>
      <c r="C3" s="19"/>
      <c r="D3" s="38"/>
      <c r="E3" s="39"/>
      <c r="F3" s="39"/>
      <c r="G3" s="39"/>
      <c r="H3" s="39"/>
      <c r="I3" s="39"/>
      <c r="J3" s="39"/>
      <c r="K3" s="40"/>
      <c r="L3" s="19"/>
      <c r="M3" s="41">
        <f>GETPIVOTDATA("Sum of Total Sales",Pivots!$A$3)</f>
        <v>8684027.5</v>
      </c>
      <c r="N3" s="33"/>
      <c r="O3" s="23"/>
      <c r="P3" s="42">
        <f>GETPIVOTDATA("Sum of Units Sold",Pivots!$A$3)</f>
        <v>17148250</v>
      </c>
      <c r="Q3" s="33"/>
      <c r="R3" s="23"/>
      <c r="S3" s="41">
        <f>GETPIVOTDATA("Sum of Operating Profit",Pivots!$A$3)</f>
        <v>3173631.875</v>
      </c>
      <c r="T3" s="33"/>
      <c r="U3" s="22"/>
      <c r="V3" s="34">
        <f>GETPIVOTDATA("Average of Operating Margin",Pivots!$A$3)</f>
        <v>0.36310442386830921</v>
      </c>
      <c r="W3" s="33"/>
      <c r="X3" s="23"/>
      <c r="Y3" s="22"/>
      <c r="Z3" s="22"/>
    </row>
    <row r="4" spans="1:26" ht="7.5" customHeight="1">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1395-35F7-437A-991F-B91923993248}">
  <dimension ref="A3:E76"/>
  <sheetViews>
    <sheetView topLeftCell="A3" workbookViewId="0">
      <selection activeCell="A3" sqref="A3"/>
    </sheetView>
  </sheetViews>
  <sheetFormatPr defaultRowHeight="15"/>
  <cols>
    <col min="1" max="1" width="15.28515625" bestFit="1" customWidth="1"/>
    <col min="2" max="2" width="16.7109375" bestFit="1" customWidth="1"/>
    <col min="3" max="3" width="22.28515625" bestFit="1" customWidth="1"/>
    <col min="4" max="4" width="27.140625" bestFit="1" customWidth="1"/>
  </cols>
  <sheetData>
    <row r="3" spans="1:4">
      <c r="A3" t="s">
        <v>132</v>
      </c>
      <c r="B3" t="s">
        <v>133</v>
      </c>
      <c r="C3" t="s">
        <v>134</v>
      </c>
      <c r="D3" t="s">
        <v>135</v>
      </c>
    </row>
    <row r="4" spans="1:4">
      <c r="A4" s="26">
        <v>8684027.5</v>
      </c>
      <c r="B4" s="26">
        <v>17148250</v>
      </c>
      <c r="C4" s="26">
        <v>3173631.875</v>
      </c>
      <c r="D4" s="26">
        <v>0.36310442386830921</v>
      </c>
    </row>
    <row r="8" spans="1:4">
      <c r="A8" s="27" t="s">
        <v>139</v>
      </c>
      <c r="B8" t="s">
        <v>132</v>
      </c>
    </row>
    <row r="9" spans="1:4">
      <c r="A9" s="28" t="s">
        <v>141</v>
      </c>
      <c r="B9" s="29">
        <v>510750</v>
      </c>
    </row>
    <row r="10" spans="1:4">
      <c r="A10" s="28" t="s">
        <v>142</v>
      </c>
      <c r="B10" s="29">
        <v>484975</v>
      </c>
    </row>
    <row r="11" spans="1:4">
      <c r="A11" s="28" t="s">
        <v>143</v>
      </c>
      <c r="B11" s="29">
        <v>483530</v>
      </c>
    </row>
    <row r="12" spans="1:4">
      <c r="A12" s="28" t="s">
        <v>144</v>
      </c>
      <c r="B12" s="29">
        <v>494887.5</v>
      </c>
    </row>
    <row r="13" spans="1:4">
      <c r="A13" s="28" t="s">
        <v>145</v>
      </c>
      <c r="B13" s="29">
        <v>673572.5</v>
      </c>
    </row>
    <row r="14" spans="1:4">
      <c r="A14" s="28" t="s">
        <v>146</v>
      </c>
      <c r="B14" s="29">
        <v>903837.5</v>
      </c>
    </row>
    <row r="15" spans="1:4">
      <c r="A15" s="28" t="s">
        <v>147</v>
      </c>
      <c r="B15" s="29">
        <v>1041437.5</v>
      </c>
    </row>
    <row r="16" spans="1:4">
      <c r="A16" s="28" t="s">
        <v>148</v>
      </c>
      <c r="B16" s="29">
        <v>945275</v>
      </c>
    </row>
    <row r="17" spans="1:5">
      <c r="A17" s="28" t="s">
        <v>149</v>
      </c>
      <c r="B17" s="29">
        <v>681000</v>
      </c>
    </row>
    <row r="18" spans="1:5">
      <c r="A18" s="28" t="s">
        <v>150</v>
      </c>
      <c r="B18" s="29">
        <v>623375</v>
      </c>
    </row>
    <row r="19" spans="1:5">
      <c r="A19" s="28" t="s">
        <v>151</v>
      </c>
      <c r="B19" s="29">
        <v>795612.5</v>
      </c>
    </row>
    <row r="20" spans="1:5">
      <c r="A20" s="28" t="s">
        <v>152</v>
      </c>
      <c r="B20" s="29">
        <v>1045775</v>
      </c>
    </row>
    <row r="21" spans="1:5">
      <c r="A21" s="28" t="s">
        <v>140</v>
      </c>
      <c r="B21" s="29">
        <v>8684027.5</v>
      </c>
    </row>
    <row r="25" spans="1:5">
      <c r="A25" s="27" t="s">
        <v>139</v>
      </c>
      <c r="B25" t="s">
        <v>133</v>
      </c>
      <c r="D25" s="31" t="s">
        <v>6</v>
      </c>
      <c r="E25" s="31" t="s">
        <v>153</v>
      </c>
    </row>
    <row r="26" spans="1:5">
      <c r="A26" s="28" t="s">
        <v>57</v>
      </c>
      <c r="B26" s="26">
        <v>408500</v>
      </c>
      <c r="D26" t="str">
        <f>A26</f>
        <v>Alabama</v>
      </c>
      <c r="E26" s="30">
        <f>B26</f>
        <v>408500</v>
      </c>
    </row>
    <row r="27" spans="1:5">
      <c r="A27" s="28" t="s">
        <v>61</v>
      </c>
      <c r="B27" s="26">
        <v>312250</v>
      </c>
      <c r="D27" t="str">
        <f t="shared" ref="D27:D75" si="0">A27</f>
        <v>Alaska</v>
      </c>
      <c r="E27" s="30">
        <f t="shared" ref="E27:E75" si="1">B27</f>
        <v>312250</v>
      </c>
    </row>
    <row r="28" spans="1:5">
      <c r="A28" s="28" t="s">
        <v>82</v>
      </c>
      <c r="B28" s="26">
        <v>331500</v>
      </c>
      <c r="D28" t="str">
        <f t="shared" si="0"/>
        <v>Arizona</v>
      </c>
      <c r="E28" s="30">
        <f t="shared" si="1"/>
        <v>331500</v>
      </c>
    </row>
    <row r="29" spans="1:5">
      <c r="A29" s="28" t="s">
        <v>98</v>
      </c>
      <c r="B29" s="26">
        <v>255350</v>
      </c>
      <c r="D29" t="str">
        <f t="shared" si="0"/>
        <v>Arkansas</v>
      </c>
      <c r="E29" s="30">
        <f t="shared" si="1"/>
        <v>255350</v>
      </c>
    </row>
    <row r="30" spans="1:5">
      <c r="A30" s="28" t="s">
        <v>29</v>
      </c>
      <c r="B30" s="26">
        <v>1037250</v>
      </c>
      <c r="D30" t="str">
        <f t="shared" si="0"/>
        <v>California</v>
      </c>
      <c r="E30" s="30">
        <f t="shared" si="1"/>
        <v>1037250</v>
      </c>
    </row>
    <row r="31" spans="1:5">
      <c r="A31" s="28" t="s">
        <v>42</v>
      </c>
      <c r="B31" s="26">
        <v>324250</v>
      </c>
      <c r="D31" t="str">
        <f t="shared" si="0"/>
        <v>Colorado</v>
      </c>
      <c r="E31" s="30">
        <f t="shared" si="1"/>
        <v>324250</v>
      </c>
    </row>
    <row r="32" spans="1:5">
      <c r="A32" s="28" t="s">
        <v>121</v>
      </c>
      <c r="B32" s="26">
        <v>169600</v>
      </c>
      <c r="D32" t="str">
        <f t="shared" si="0"/>
        <v>Connecticut</v>
      </c>
      <c r="E32" s="30">
        <f t="shared" si="1"/>
        <v>169600</v>
      </c>
    </row>
    <row r="33" spans="1:5">
      <c r="A33" s="28" t="s">
        <v>117</v>
      </c>
      <c r="B33" s="26">
        <v>205600</v>
      </c>
      <c r="D33" t="str">
        <f t="shared" si="0"/>
        <v>Delaware</v>
      </c>
      <c r="E33" s="30">
        <f t="shared" si="1"/>
        <v>205600</v>
      </c>
    </row>
    <row r="34" spans="1:5">
      <c r="A34" s="28" t="s">
        <v>47</v>
      </c>
      <c r="B34" s="26">
        <v>1051700</v>
      </c>
      <c r="D34" t="str">
        <f t="shared" si="0"/>
        <v>Florida</v>
      </c>
      <c r="E34" s="30">
        <f t="shared" si="1"/>
        <v>1051700</v>
      </c>
    </row>
    <row r="35" spans="1:5">
      <c r="A35" s="28" t="s">
        <v>86</v>
      </c>
      <c r="B35" s="26">
        <v>579350</v>
      </c>
      <c r="D35" t="str">
        <f t="shared" si="0"/>
        <v>Georgia</v>
      </c>
      <c r="E35" s="30">
        <f t="shared" si="1"/>
        <v>579350</v>
      </c>
    </row>
    <row r="36" spans="1:5">
      <c r="A36" s="28" t="s">
        <v>63</v>
      </c>
      <c r="B36" s="26">
        <v>353500</v>
      </c>
      <c r="D36" t="str">
        <f t="shared" si="0"/>
        <v>Hawaii</v>
      </c>
      <c r="E36" s="30">
        <f t="shared" si="1"/>
        <v>353500</v>
      </c>
    </row>
    <row r="37" spans="1:5">
      <c r="A37" s="28" t="s">
        <v>80</v>
      </c>
      <c r="B37" s="26">
        <v>288250</v>
      </c>
      <c r="D37" t="str">
        <f t="shared" si="0"/>
        <v>Idaho</v>
      </c>
      <c r="E37" s="30">
        <f t="shared" si="1"/>
        <v>288250</v>
      </c>
    </row>
    <row r="38" spans="1:5">
      <c r="A38" s="28" t="s">
        <v>34</v>
      </c>
      <c r="B38" s="26">
        <v>185600</v>
      </c>
      <c r="D38" t="str">
        <f t="shared" si="0"/>
        <v>Illinois</v>
      </c>
      <c r="E38" s="30">
        <f t="shared" si="1"/>
        <v>185600</v>
      </c>
    </row>
    <row r="39" spans="1:5">
      <c r="A39" s="28" t="s">
        <v>112</v>
      </c>
      <c r="B39" s="26">
        <v>241600</v>
      </c>
      <c r="D39" t="str">
        <f t="shared" si="0"/>
        <v>Indiana</v>
      </c>
      <c r="E39" s="30">
        <f t="shared" si="1"/>
        <v>241600</v>
      </c>
    </row>
    <row r="40" spans="1:5">
      <c r="A40" s="28" t="s">
        <v>108</v>
      </c>
      <c r="B40" s="26">
        <v>183100</v>
      </c>
      <c r="D40" t="str">
        <f t="shared" si="0"/>
        <v>Iowa</v>
      </c>
      <c r="E40" s="30">
        <f t="shared" si="1"/>
        <v>183100</v>
      </c>
    </row>
    <row r="41" spans="1:5">
      <c r="A41" s="28" t="s">
        <v>102</v>
      </c>
      <c r="B41" s="26">
        <v>180600</v>
      </c>
      <c r="D41" t="str">
        <f t="shared" si="0"/>
        <v>Kansas</v>
      </c>
      <c r="E41" s="30">
        <f t="shared" si="1"/>
        <v>180600</v>
      </c>
    </row>
    <row r="42" spans="1:5">
      <c r="A42" s="28" t="s">
        <v>94</v>
      </c>
      <c r="B42" s="26">
        <v>363350</v>
      </c>
      <c r="D42" t="str">
        <f t="shared" si="0"/>
        <v>Kentucky</v>
      </c>
      <c r="E42" s="30">
        <f t="shared" si="1"/>
        <v>363350</v>
      </c>
    </row>
    <row r="43" spans="1:5">
      <c r="A43" s="28" t="s">
        <v>78</v>
      </c>
      <c r="B43" s="26">
        <v>412250</v>
      </c>
      <c r="D43" t="str">
        <f t="shared" si="0"/>
        <v>Louisiana</v>
      </c>
      <c r="E43" s="30">
        <f t="shared" si="1"/>
        <v>412250</v>
      </c>
    </row>
    <row r="44" spans="1:5">
      <c r="A44" s="28" t="s">
        <v>59</v>
      </c>
      <c r="B44" s="26">
        <v>172600</v>
      </c>
      <c r="D44" t="str">
        <f t="shared" si="0"/>
        <v>Maine</v>
      </c>
      <c r="E44" s="30">
        <f t="shared" si="1"/>
        <v>172600</v>
      </c>
    </row>
    <row r="45" spans="1:5">
      <c r="A45" s="28" t="s">
        <v>115</v>
      </c>
      <c r="B45" s="26">
        <v>241600</v>
      </c>
      <c r="D45" t="str">
        <f t="shared" si="0"/>
        <v>Maryland</v>
      </c>
      <c r="E45" s="30">
        <f t="shared" si="1"/>
        <v>241600</v>
      </c>
    </row>
    <row r="46" spans="1:5">
      <c r="A46" s="28" t="s">
        <v>125</v>
      </c>
      <c r="B46" s="26">
        <v>241600</v>
      </c>
      <c r="D46" t="str">
        <f t="shared" si="0"/>
        <v>Massachusetts</v>
      </c>
      <c r="E46" s="30">
        <f t="shared" si="1"/>
        <v>241600</v>
      </c>
    </row>
    <row r="47" spans="1:5">
      <c r="A47" s="28" t="s">
        <v>71</v>
      </c>
      <c r="B47" s="26">
        <v>280350</v>
      </c>
      <c r="D47" t="str">
        <f t="shared" si="0"/>
        <v>Michigan</v>
      </c>
      <c r="E47" s="30">
        <f t="shared" si="1"/>
        <v>280350</v>
      </c>
    </row>
    <row r="48" spans="1:5">
      <c r="A48" s="28" t="s">
        <v>49</v>
      </c>
      <c r="B48" s="26">
        <v>156850</v>
      </c>
      <c r="D48" t="str">
        <f t="shared" si="0"/>
        <v>Minnesota</v>
      </c>
      <c r="E48" s="30">
        <f t="shared" si="1"/>
        <v>156850</v>
      </c>
    </row>
    <row r="49" spans="1:5">
      <c r="A49" s="28" t="s">
        <v>96</v>
      </c>
      <c r="B49" s="26">
        <v>309350</v>
      </c>
      <c r="D49" t="str">
        <f t="shared" si="0"/>
        <v>Mississippi</v>
      </c>
      <c r="E49" s="30">
        <f t="shared" si="1"/>
        <v>309350</v>
      </c>
    </row>
    <row r="50" spans="1:5">
      <c r="A50" s="28" t="s">
        <v>73</v>
      </c>
      <c r="B50" s="26">
        <v>316350</v>
      </c>
      <c r="D50" t="str">
        <f t="shared" si="0"/>
        <v>Missouri</v>
      </c>
      <c r="E50" s="30">
        <f t="shared" si="1"/>
        <v>316350</v>
      </c>
    </row>
    <row r="51" spans="1:5">
      <c r="A51" s="28" t="s">
        <v>51</v>
      </c>
      <c r="B51" s="26">
        <v>328000</v>
      </c>
      <c r="D51" t="str">
        <f t="shared" si="0"/>
        <v>Montana</v>
      </c>
      <c r="E51" s="30">
        <f t="shared" si="1"/>
        <v>328000</v>
      </c>
    </row>
    <row r="52" spans="1:5">
      <c r="A52" s="28" t="s">
        <v>55</v>
      </c>
      <c r="B52" s="26">
        <v>136350</v>
      </c>
      <c r="D52" t="str">
        <f t="shared" si="0"/>
        <v>Nebraska</v>
      </c>
      <c r="E52" s="30">
        <f t="shared" si="1"/>
        <v>136350</v>
      </c>
    </row>
    <row r="53" spans="1:5">
      <c r="A53" s="28" t="s">
        <v>40</v>
      </c>
      <c r="B53" s="26">
        <v>324000</v>
      </c>
      <c r="D53" t="str">
        <f t="shared" si="0"/>
        <v>Nevada</v>
      </c>
      <c r="E53" s="30">
        <f t="shared" si="1"/>
        <v>324000</v>
      </c>
    </row>
    <row r="54" spans="1:5">
      <c r="A54" s="28" t="s">
        <v>129</v>
      </c>
      <c r="B54" s="26">
        <v>238850</v>
      </c>
      <c r="D54" t="str">
        <f t="shared" si="0"/>
        <v>New Hampshire</v>
      </c>
      <c r="E54" s="30">
        <f t="shared" si="1"/>
        <v>238850</v>
      </c>
    </row>
    <row r="55" spans="1:5">
      <c r="A55" s="28" t="s">
        <v>119</v>
      </c>
      <c r="B55" s="26">
        <v>223600</v>
      </c>
      <c r="D55" t="str">
        <f t="shared" si="0"/>
        <v>New Jersey</v>
      </c>
      <c r="E55" s="30">
        <f t="shared" si="1"/>
        <v>223600</v>
      </c>
    </row>
    <row r="56" spans="1:5">
      <c r="A56" s="28" t="s">
        <v>84</v>
      </c>
      <c r="B56" s="26">
        <v>313500</v>
      </c>
      <c r="D56" t="str">
        <f t="shared" si="0"/>
        <v>New Mexico</v>
      </c>
      <c r="E56" s="30">
        <f t="shared" si="1"/>
        <v>313500</v>
      </c>
    </row>
    <row r="57" spans="1:5">
      <c r="A57" s="28" t="s">
        <v>16</v>
      </c>
      <c r="B57" s="26">
        <v>1125200</v>
      </c>
      <c r="D57" t="str">
        <f t="shared" si="0"/>
        <v>New York</v>
      </c>
      <c r="E57" s="30">
        <f t="shared" si="1"/>
        <v>1125200</v>
      </c>
    </row>
    <row r="58" spans="1:5">
      <c r="A58" s="28" t="s">
        <v>90</v>
      </c>
      <c r="B58" s="26">
        <v>399350</v>
      </c>
      <c r="D58" t="str">
        <f t="shared" si="0"/>
        <v>North Carolina</v>
      </c>
      <c r="E58" s="30">
        <f t="shared" si="1"/>
        <v>399350</v>
      </c>
    </row>
    <row r="59" spans="1:5">
      <c r="A59" s="28" t="s">
        <v>106</v>
      </c>
      <c r="B59" s="26">
        <v>184100</v>
      </c>
      <c r="D59" t="str">
        <f t="shared" si="0"/>
        <v>North Dakota</v>
      </c>
      <c r="E59" s="30">
        <f t="shared" si="1"/>
        <v>184100</v>
      </c>
    </row>
    <row r="60" spans="1:5">
      <c r="A60" s="28" t="s">
        <v>92</v>
      </c>
      <c r="B60" s="26">
        <v>203600</v>
      </c>
      <c r="D60" t="str">
        <f t="shared" si="0"/>
        <v>Ohio</v>
      </c>
      <c r="E60" s="30">
        <f t="shared" si="1"/>
        <v>203600</v>
      </c>
    </row>
    <row r="61" spans="1:5">
      <c r="A61" s="28" t="s">
        <v>100</v>
      </c>
      <c r="B61" s="26">
        <v>237350</v>
      </c>
      <c r="D61" t="str">
        <f t="shared" si="0"/>
        <v>Oklahoma</v>
      </c>
      <c r="E61" s="30">
        <f t="shared" si="1"/>
        <v>237350</v>
      </c>
    </row>
    <row r="62" spans="1:5">
      <c r="A62" s="28" t="s">
        <v>77</v>
      </c>
      <c r="B62" s="26">
        <v>346750</v>
      </c>
      <c r="D62" t="str">
        <f t="shared" si="0"/>
        <v>Oregon</v>
      </c>
      <c r="E62" s="30">
        <f t="shared" si="1"/>
        <v>346750</v>
      </c>
    </row>
    <row r="63" spans="1:5">
      <c r="A63" s="28" t="s">
        <v>37</v>
      </c>
      <c r="B63" s="26">
        <v>165600</v>
      </c>
      <c r="D63" t="str">
        <f t="shared" si="0"/>
        <v>Pennsylvania</v>
      </c>
      <c r="E63" s="30">
        <f t="shared" si="1"/>
        <v>165600</v>
      </c>
    </row>
    <row r="64" spans="1:5">
      <c r="A64" s="28" t="s">
        <v>123</v>
      </c>
      <c r="B64" s="26">
        <v>198850</v>
      </c>
      <c r="D64" t="str">
        <f t="shared" si="0"/>
        <v>Rhode Island</v>
      </c>
      <c r="E64" s="30">
        <f t="shared" si="1"/>
        <v>198850</v>
      </c>
    </row>
    <row r="65" spans="1:5">
      <c r="A65" s="28" t="s">
        <v>88</v>
      </c>
      <c r="B65" s="26">
        <v>507350</v>
      </c>
      <c r="D65" t="str">
        <f t="shared" si="0"/>
        <v>South Carolina</v>
      </c>
      <c r="E65" s="30">
        <f t="shared" si="1"/>
        <v>507350</v>
      </c>
    </row>
    <row r="66" spans="1:5">
      <c r="A66" s="28" t="s">
        <v>104</v>
      </c>
      <c r="B66" s="26">
        <v>180600</v>
      </c>
      <c r="D66" t="str">
        <f t="shared" si="0"/>
        <v>South Dakota</v>
      </c>
      <c r="E66" s="30">
        <f t="shared" si="1"/>
        <v>180600</v>
      </c>
    </row>
    <row r="67" spans="1:5">
      <c r="A67" s="28" t="s">
        <v>53</v>
      </c>
      <c r="B67" s="26">
        <v>427750</v>
      </c>
      <c r="D67" t="str">
        <f t="shared" si="0"/>
        <v>Tennessee</v>
      </c>
      <c r="E67" s="30">
        <f t="shared" si="1"/>
        <v>427750</v>
      </c>
    </row>
    <row r="68" spans="1:5">
      <c r="A68" s="28" t="s">
        <v>25</v>
      </c>
      <c r="B68" s="26">
        <v>1014250</v>
      </c>
      <c r="D68" t="str">
        <f t="shared" si="0"/>
        <v>Texas</v>
      </c>
      <c r="E68" s="30">
        <f t="shared" si="1"/>
        <v>1014250</v>
      </c>
    </row>
    <row r="69" spans="1:5">
      <c r="A69" s="28" t="s">
        <v>75</v>
      </c>
      <c r="B69" s="26">
        <v>310750</v>
      </c>
      <c r="D69" t="str">
        <f t="shared" si="0"/>
        <v>Utah</v>
      </c>
      <c r="E69" s="30">
        <f t="shared" si="1"/>
        <v>310750</v>
      </c>
    </row>
    <row r="70" spans="1:5">
      <c r="A70" s="28" t="s">
        <v>127</v>
      </c>
      <c r="B70" s="26">
        <v>256850</v>
      </c>
      <c r="D70" t="str">
        <f t="shared" si="0"/>
        <v>Vermont</v>
      </c>
      <c r="E70" s="30">
        <f t="shared" si="1"/>
        <v>256850</v>
      </c>
    </row>
    <row r="71" spans="1:5">
      <c r="A71" s="28" t="s">
        <v>69</v>
      </c>
      <c r="B71" s="26">
        <v>403350</v>
      </c>
      <c r="D71" t="str">
        <f t="shared" si="0"/>
        <v>Virginia</v>
      </c>
      <c r="E71" s="30">
        <f t="shared" si="1"/>
        <v>403350</v>
      </c>
    </row>
    <row r="72" spans="1:5">
      <c r="A72" s="28" t="s">
        <v>44</v>
      </c>
      <c r="B72" s="26">
        <v>348750</v>
      </c>
      <c r="D72" t="str">
        <f t="shared" si="0"/>
        <v>Washington</v>
      </c>
      <c r="E72" s="30">
        <f t="shared" si="1"/>
        <v>348750</v>
      </c>
    </row>
    <row r="73" spans="1:5">
      <c r="A73" s="28" t="s">
        <v>114</v>
      </c>
      <c r="B73" s="26">
        <v>154600</v>
      </c>
      <c r="D73" t="str">
        <f t="shared" si="0"/>
        <v>West Virginia</v>
      </c>
      <c r="E73" s="30">
        <f t="shared" si="1"/>
        <v>154600</v>
      </c>
    </row>
    <row r="74" spans="1:5">
      <c r="A74" s="28" t="s">
        <v>110</v>
      </c>
      <c r="B74" s="26">
        <v>205850</v>
      </c>
      <c r="D74" t="str">
        <f t="shared" si="0"/>
        <v>Wisconsin</v>
      </c>
      <c r="E74" s="30">
        <f t="shared" si="1"/>
        <v>205850</v>
      </c>
    </row>
    <row r="75" spans="1:5">
      <c r="A75" s="28" t="s">
        <v>67</v>
      </c>
      <c r="B75" s="26">
        <v>310750</v>
      </c>
      <c r="D75" t="str">
        <f t="shared" si="0"/>
        <v>Wyoming</v>
      </c>
      <c r="E75" s="30">
        <f t="shared" si="1"/>
        <v>310750</v>
      </c>
    </row>
    <row r="76" spans="1:5">
      <c r="A76" s="28" t="s">
        <v>140</v>
      </c>
      <c r="B76" s="26">
        <v>17148250</v>
      </c>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A6" workbookViewId="0">
      <selection activeCell="C17" sqref="C17"/>
    </sheetView>
  </sheetViews>
  <sheetFormatPr defaultColWidth="14.42578125" defaultRowHeight="15" customHeight="1"/>
  <cols>
    <col min="1" max="1" width="8.7109375" customWidth="1"/>
    <col min="2" max="2" width="10.140625" customWidth="1"/>
    <col min="3" max="3" width="12.42578125" customWidth="1"/>
    <col min="4" max="4" width="14.140625" customWidth="1"/>
    <col min="5" max="5" width="10.42578125" customWidth="1"/>
    <col min="6" max="6" width="14.28515625" customWidth="1"/>
    <col min="7" max="7" width="13.140625" customWidth="1"/>
    <col min="8" max="8" width="17" customWidth="1"/>
    <col min="9" max="9" width="15.28515625" customWidth="1"/>
    <col min="10" max="10" width="12.140625" customWidth="1"/>
    <col min="11" max="11" width="12.5703125" customWidth="1"/>
    <col min="12" max="12" width="17.42578125" customWidth="1"/>
    <col min="13" max="13" width="18.7109375" customWidth="1"/>
    <col min="14" max="14" width="8.85546875" customWidth="1"/>
    <col min="15" max="15" width="10.85546875" customWidth="1"/>
    <col min="16" max="18" width="8.85546875" customWidth="1"/>
  </cols>
  <sheetData>
    <row r="1" spans="1:15">
      <c r="A1" s="1"/>
    </row>
    <row r="2" spans="1:15" ht="23.25">
      <c r="A2" s="1"/>
      <c r="B2" s="2" t="s">
        <v>0</v>
      </c>
      <c r="C2" s="3"/>
      <c r="D2" s="3"/>
      <c r="E2" s="3"/>
      <c r="F2" s="3"/>
      <c r="G2" s="3"/>
      <c r="H2" s="3"/>
      <c r="I2" s="3"/>
      <c r="J2" s="3"/>
      <c r="K2" s="3"/>
      <c r="L2" s="3"/>
      <c r="M2" s="3"/>
    </row>
    <row r="3" spans="1:15" ht="15.75">
      <c r="A3" s="1"/>
      <c r="B3" s="4" t="s">
        <v>1</v>
      </c>
    </row>
    <row r="4" spans="1:15">
      <c r="A4" s="1"/>
    </row>
    <row r="5" spans="1:15">
      <c r="A5" s="1"/>
      <c r="B5" s="5" t="s">
        <v>2</v>
      </c>
      <c r="C5" s="5" t="s">
        <v>3</v>
      </c>
      <c r="D5" s="5" t="s">
        <v>4</v>
      </c>
      <c r="E5" s="5" t="s">
        <v>5</v>
      </c>
      <c r="F5" s="5" t="s">
        <v>6</v>
      </c>
      <c r="G5" s="5" t="s">
        <v>7</v>
      </c>
      <c r="H5" s="5" t="s">
        <v>8</v>
      </c>
      <c r="I5" s="5" t="s">
        <v>9</v>
      </c>
      <c r="J5" s="5" t="s">
        <v>10</v>
      </c>
      <c r="K5" s="5" t="s">
        <v>11</v>
      </c>
      <c r="L5" s="5" t="s">
        <v>12</v>
      </c>
      <c r="M5" s="5" t="s">
        <v>13</v>
      </c>
    </row>
    <row r="6" spans="1:15">
      <c r="A6" s="1"/>
      <c r="B6" s="6" t="s">
        <v>14</v>
      </c>
      <c r="C6" s="6">
        <v>1185732</v>
      </c>
      <c r="D6" s="7">
        <v>44210</v>
      </c>
      <c r="E6" s="6" t="s">
        <v>15</v>
      </c>
      <c r="F6" s="6" t="s">
        <v>16</v>
      </c>
      <c r="G6" s="6" t="s">
        <v>16</v>
      </c>
      <c r="H6" s="6" t="s">
        <v>17</v>
      </c>
      <c r="I6" s="8">
        <v>0.5</v>
      </c>
      <c r="J6" s="9">
        <v>12000</v>
      </c>
      <c r="K6" s="10">
        <f t="shared" ref="K6:K3893" si="0">I6*J6</f>
        <v>6000</v>
      </c>
      <c r="L6" s="10">
        <f t="shared" ref="L6:L3893" si="1">K6*M6</f>
        <v>3000</v>
      </c>
      <c r="M6" s="11">
        <v>0.5</v>
      </c>
      <c r="O6" s="12"/>
    </row>
    <row r="7" spans="1:15">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c r="A261" s="1"/>
      <c r="B261" s="6" t="s">
        <v>31</v>
      </c>
      <c r="C261" s="6">
        <v>1189833</v>
      </c>
      <c r="D261" s="7">
        <v>44391</v>
      </c>
      <c r="E261" s="6" t="s">
        <v>28</v>
      </c>
      <c r="F261" s="6" t="s">
        <v>29</v>
      </c>
      <c r="G261" s="6" t="s">
        <v>32</v>
      </c>
      <c r="H261" s="6" t="s">
        <v>20</v>
      </c>
      <c r="I261" s="8">
        <v>0.45</v>
      </c>
      <c r="J261" s="9">
        <v>6500</v>
      </c>
      <c r="K261" s="10">
        <f t="shared" si="0"/>
        <v>2925</v>
      </c>
      <c r="L261" s="10">
        <f t="shared" si="1"/>
        <v>1023.7499999999999</v>
      </c>
      <c r="M261" s="11">
        <v>0.35</v>
      </c>
      <c r="O261" s="1"/>
    </row>
    <row r="262" spans="1:15" ht="15.75" customHeight="1">
      <c r="A262" s="1"/>
      <c r="B262" s="6" t="s">
        <v>31</v>
      </c>
      <c r="C262" s="6">
        <v>1189833</v>
      </c>
      <c r="D262" s="7">
        <v>44391</v>
      </c>
      <c r="E262" s="6" t="s">
        <v>28</v>
      </c>
      <c r="F262" s="6" t="s">
        <v>29</v>
      </c>
      <c r="G262" s="6" t="s">
        <v>32</v>
      </c>
      <c r="H262" s="6" t="s">
        <v>21</v>
      </c>
      <c r="I262" s="8">
        <v>0.5</v>
      </c>
      <c r="J262" s="9">
        <v>7000</v>
      </c>
      <c r="K262" s="10">
        <f t="shared" si="0"/>
        <v>3500</v>
      </c>
      <c r="L262" s="10">
        <f t="shared" si="1"/>
        <v>1925.0000000000002</v>
      </c>
      <c r="M262" s="11">
        <v>0.55000000000000004</v>
      </c>
      <c r="O262" s="1"/>
    </row>
    <row r="263" spans="1:15" ht="15.75" customHeight="1">
      <c r="A263" s="1"/>
      <c r="B263" s="6" t="s">
        <v>31</v>
      </c>
      <c r="C263" s="6">
        <v>1189833</v>
      </c>
      <c r="D263" s="7">
        <v>44391</v>
      </c>
      <c r="E263" s="6" t="s">
        <v>28</v>
      </c>
      <c r="F263" s="6" t="s">
        <v>29</v>
      </c>
      <c r="G263" s="6" t="s">
        <v>32</v>
      </c>
      <c r="H263" s="6" t="s">
        <v>22</v>
      </c>
      <c r="I263" s="8">
        <v>0.65</v>
      </c>
      <c r="J263" s="9">
        <v>7000</v>
      </c>
      <c r="K263" s="10">
        <f t="shared" si="0"/>
        <v>4550</v>
      </c>
      <c r="L263" s="10">
        <f t="shared" si="1"/>
        <v>910</v>
      </c>
      <c r="M263" s="11">
        <v>0.2</v>
      </c>
      <c r="O263" s="1"/>
    </row>
    <row r="264" spans="1:15" ht="15.75" customHeight="1">
      <c r="A264" s="1"/>
      <c r="B264" s="6" t="s">
        <v>31</v>
      </c>
      <c r="C264" s="6">
        <v>1189833</v>
      </c>
      <c r="D264" s="7">
        <v>44423</v>
      </c>
      <c r="E264" s="6" t="s">
        <v>28</v>
      </c>
      <c r="F264" s="6" t="s">
        <v>29</v>
      </c>
      <c r="G264" s="6" t="s">
        <v>32</v>
      </c>
      <c r="H264" s="6" t="s">
        <v>17</v>
      </c>
      <c r="I264" s="8">
        <v>0.5</v>
      </c>
      <c r="J264" s="9">
        <v>9000</v>
      </c>
      <c r="K264" s="10">
        <f t="shared" si="0"/>
        <v>4500</v>
      </c>
      <c r="L264" s="10">
        <f t="shared" si="1"/>
        <v>1800</v>
      </c>
      <c r="M264" s="11">
        <v>0.4</v>
      </c>
      <c r="O264" s="1"/>
    </row>
    <row r="265" spans="1:15" ht="15.75" customHeight="1">
      <c r="A265" s="1"/>
      <c r="B265" s="6" t="s">
        <v>31</v>
      </c>
      <c r="C265" s="6">
        <v>1189833</v>
      </c>
      <c r="D265" s="7">
        <v>44423</v>
      </c>
      <c r="E265" s="6" t="s">
        <v>28</v>
      </c>
      <c r="F265" s="6" t="s">
        <v>29</v>
      </c>
      <c r="G265" s="6" t="s">
        <v>32</v>
      </c>
      <c r="H265" s="6" t="s">
        <v>18</v>
      </c>
      <c r="I265" s="8">
        <v>0.55000000000000004</v>
      </c>
      <c r="J265" s="9">
        <v>8500</v>
      </c>
      <c r="K265" s="10">
        <f t="shared" si="0"/>
        <v>4675</v>
      </c>
      <c r="L265" s="10">
        <f t="shared" si="1"/>
        <v>1168.75</v>
      </c>
      <c r="M265" s="11">
        <v>0.25</v>
      </c>
      <c r="O265" s="1"/>
    </row>
    <row r="266" spans="1:15" ht="15.75" customHeight="1">
      <c r="A266" s="1"/>
      <c r="B266" s="6" t="s">
        <v>31</v>
      </c>
      <c r="C266" s="6">
        <v>1189833</v>
      </c>
      <c r="D266" s="7">
        <v>44423</v>
      </c>
      <c r="E266" s="6" t="s">
        <v>28</v>
      </c>
      <c r="F266" s="6" t="s">
        <v>29</v>
      </c>
      <c r="G266" s="6" t="s">
        <v>32</v>
      </c>
      <c r="H266" s="6" t="s">
        <v>19</v>
      </c>
      <c r="I266" s="8">
        <v>0.5</v>
      </c>
      <c r="J266" s="9">
        <v>7250</v>
      </c>
      <c r="K266" s="10">
        <f t="shared" si="0"/>
        <v>3625</v>
      </c>
      <c r="L266" s="10">
        <f t="shared" si="1"/>
        <v>1450</v>
      </c>
      <c r="M266" s="11">
        <v>0.4</v>
      </c>
      <c r="O266" s="1"/>
    </row>
    <row r="267" spans="1:15" ht="15.75" customHeight="1">
      <c r="A267" s="1"/>
      <c r="B267" s="6" t="s">
        <v>31</v>
      </c>
      <c r="C267" s="6">
        <v>1189833</v>
      </c>
      <c r="D267" s="7">
        <v>44423</v>
      </c>
      <c r="E267" s="6" t="s">
        <v>28</v>
      </c>
      <c r="F267" s="6" t="s">
        <v>29</v>
      </c>
      <c r="G267" s="6" t="s">
        <v>32</v>
      </c>
      <c r="H267" s="6" t="s">
        <v>20</v>
      </c>
      <c r="I267" s="8">
        <v>0.5</v>
      </c>
      <c r="J267" s="9">
        <v>6750</v>
      </c>
      <c r="K267" s="10">
        <f t="shared" si="0"/>
        <v>3375</v>
      </c>
      <c r="L267" s="10">
        <f t="shared" si="1"/>
        <v>1181.25</v>
      </c>
      <c r="M267" s="11">
        <v>0.35</v>
      </c>
      <c r="O267" s="1"/>
    </row>
    <row r="268" spans="1:15" ht="15.75" customHeight="1">
      <c r="A268" s="1"/>
      <c r="B268" s="6" t="s">
        <v>31</v>
      </c>
      <c r="C268" s="6">
        <v>1189833</v>
      </c>
      <c r="D268" s="7">
        <v>44423</v>
      </c>
      <c r="E268" s="6" t="s">
        <v>28</v>
      </c>
      <c r="F268" s="6" t="s">
        <v>29</v>
      </c>
      <c r="G268" s="6" t="s">
        <v>32</v>
      </c>
      <c r="H268" s="6" t="s">
        <v>21</v>
      </c>
      <c r="I268" s="8">
        <v>0.6</v>
      </c>
      <c r="J268" s="9">
        <v>6750</v>
      </c>
      <c r="K268" s="10">
        <f t="shared" si="0"/>
        <v>4050</v>
      </c>
      <c r="L268" s="10">
        <f t="shared" si="1"/>
        <v>2227.5</v>
      </c>
      <c r="M268" s="11">
        <v>0.55000000000000004</v>
      </c>
      <c r="O268" s="1"/>
    </row>
    <row r="269" spans="1:15" ht="15.75" customHeight="1">
      <c r="A269" s="1"/>
      <c r="B269" s="6" t="s">
        <v>31</v>
      </c>
      <c r="C269" s="6">
        <v>1189833</v>
      </c>
      <c r="D269" s="7">
        <v>44423</v>
      </c>
      <c r="E269" s="6" t="s">
        <v>28</v>
      </c>
      <c r="F269" s="6" t="s">
        <v>29</v>
      </c>
      <c r="G269" s="6" t="s">
        <v>32</v>
      </c>
      <c r="H269" s="6" t="s">
        <v>22</v>
      </c>
      <c r="I269" s="8">
        <v>0.65</v>
      </c>
      <c r="J269" s="9">
        <v>6500</v>
      </c>
      <c r="K269" s="10">
        <f t="shared" si="0"/>
        <v>4225</v>
      </c>
      <c r="L269" s="10">
        <f t="shared" si="1"/>
        <v>845</v>
      </c>
      <c r="M269" s="11">
        <v>0.2</v>
      </c>
      <c r="O269" s="1"/>
    </row>
    <row r="270" spans="1:15" ht="15.75" customHeight="1">
      <c r="A270" s="1"/>
      <c r="B270" s="6" t="s">
        <v>31</v>
      </c>
      <c r="C270" s="6">
        <v>1189833</v>
      </c>
      <c r="D270" s="7">
        <v>44455</v>
      </c>
      <c r="E270" s="6" t="s">
        <v>28</v>
      </c>
      <c r="F270" s="6" t="s">
        <v>29</v>
      </c>
      <c r="G270" s="6" t="s">
        <v>32</v>
      </c>
      <c r="H270" s="6" t="s">
        <v>17</v>
      </c>
      <c r="I270" s="8">
        <v>0.5</v>
      </c>
      <c r="J270" s="9">
        <v>8500</v>
      </c>
      <c r="K270" s="10">
        <f t="shared" si="0"/>
        <v>4250</v>
      </c>
      <c r="L270" s="10">
        <f t="shared" si="1"/>
        <v>1700</v>
      </c>
      <c r="M270" s="11">
        <v>0.4</v>
      </c>
      <c r="O270" s="1"/>
    </row>
    <row r="271" spans="1:15" ht="15.75" customHeight="1">
      <c r="A271" s="1"/>
      <c r="B271" s="6" t="s">
        <v>31</v>
      </c>
      <c r="C271" s="6">
        <v>1189833</v>
      </c>
      <c r="D271" s="7">
        <v>44455</v>
      </c>
      <c r="E271" s="6" t="s">
        <v>28</v>
      </c>
      <c r="F271" s="6" t="s">
        <v>29</v>
      </c>
      <c r="G271" s="6" t="s">
        <v>32</v>
      </c>
      <c r="H271" s="6" t="s">
        <v>18</v>
      </c>
      <c r="I271" s="8">
        <v>0.55000000000000004</v>
      </c>
      <c r="J271" s="9">
        <v>8500</v>
      </c>
      <c r="K271" s="10">
        <f t="shared" si="0"/>
        <v>4675</v>
      </c>
      <c r="L271" s="10">
        <f t="shared" si="1"/>
        <v>1168.75</v>
      </c>
      <c r="M271" s="11">
        <v>0.25</v>
      </c>
      <c r="O271" s="1"/>
    </row>
    <row r="272" spans="1:15" ht="15.75" customHeight="1">
      <c r="A272" s="1"/>
      <c r="B272" s="6" t="s">
        <v>31</v>
      </c>
      <c r="C272" s="6">
        <v>1189833</v>
      </c>
      <c r="D272" s="7">
        <v>44455</v>
      </c>
      <c r="E272" s="6" t="s">
        <v>28</v>
      </c>
      <c r="F272" s="6" t="s">
        <v>29</v>
      </c>
      <c r="G272" s="6" t="s">
        <v>32</v>
      </c>
      <c r="H272" s="6" t="s">
        <v>19</v>
      </c>
      <c r="I272" s="8">
        <v>0.5</v>
      </c>
      <c r="J272" s="9">
        <v>7000</v>
      </c>
      <c r="K272" s="10">
        <f t="shared" si="0"/>
        <v>3500</v>
      </c>
      <c r="L272" s="10">
        <f t="shared" si="1"/>
        <v>1400</v>
      </c>
      <c r="M272" s="11">
        <v>0.4</v>
      </c>
      <c r="O272" s="1"/>
    </row>
    <row r="273" spans="1:15" ht="15.75" customHeight="1">
      <c r="A273" s="1"/>
      <c r="B273" s="6" t="s">
        <v>31</v>
      </c>
      <c r="C273" s="6">
        <v>1189833</v>
      </c>
      <c r="D273" s="7">
        <v>44455</v>
      </c>
      <c r="E273" s="6" t="s">
        <v>28</v>
      </c>
      <c r="F273" s="6" t="s">
        <v>29</v>
      </c>
      <c r="G273" s="6" t="s">
        <v>32</v>
      </c>
      <c r="H273" s="6" t="s">
        <v>20</v>
      </c>
      <c r="I273" s="8">
        <v>0.5</v>
      </c>
      <c r="J273" s="9">
        <v>6500</v>
      </c>
      <c r="K273" s="10">
        <f t="shared" si="0"/>
        <v>3250</v>
      </c>
      <c r="L273" s="10">
        <f t="shared" si="1"/>
        <v>1137.5</v>
      </c>
      <c r="M273" s="11">
        <v>0.35</v>
      </c>
      <c r="O273" s="1"/>
    </row>
    <row r="274" spans="1:15" ht="15.75" customHeight="1">
      <c r="A274" s="1"/>
      <c r="B274" s="6" t="s">
        <v>31</v>
      </c>
      <c r="C274" s="6">
        <v>1189833</v>
      </c>
      <c r="D274" s="7">
        <v>44455</v>
      </c>
      <c r="E274" s="6" t="s">
        <v>28</v>
      </c>
      <c r="F274" s="6" t="s">
        <v>29</v>
      </c>
      <c r="G274" s="6" t="s">
        <v>32</v>
      </c>
      <c r="H274" s="6" t="s">
        <v>21</v>
      </c>
      <c r="I274" s="8">
        <v>0.6</v>
      </c>
      <c r="J274" s="9">
        <v>6500</v>
      </c>
      <c r="K274" s="10">
        <f t="shared" si="0"/>
        <v>3900</v>
      </c>
      <c r="L274" s="10">
        <f t="shared" si="1"/>
        <v>2145</v>
      </c>
      <c r="M274" s="11">
        <v>0.55000000000000004</v>
      </c>
      <c r="O274" s="1"/>
    </row>
    <row r="275" spans="1:15" ht="15.75" customHeight="1">
      <c r="A275" s="1"/>
      <c r="B275" s="6" t="s">
        <v>31</v>
      </c>
      <c r="C275" s="6">
        <v>1189833</v>
      </c>
      <c r="D275" s="7">
        <v>44455</v>
      </c>
      <c r="E275" s="6" t="s">
        <v>28</v>
      </c>
      <c r="F275" s="6" t="s">
        <v>29</v>
      </c>
      <c r="G275" s="6" t="s">
        <v>32</v>
      </c>
      <c r="H275" s="6" t="s">
        <v>22</v>
      </c>
      <c r="I275" s="8">
        <v>0.65</v>
      </c>
      <c r="J275" s="9">
        <v>7000</v>
      </c>
      <c r="K275" s="10">
        <f t="shared" si="0"/>
        <v>4550</v>
      </c>
      <c r="L275" s="10">
        <f t="shared" si="1"/>
        <v>910</v>
      </c>
      <c r="M275" s="11">
        <v>0.2</v>
      </c>
      <c r="O275" s="1"/>
    </row>
    <row r="276" spans="1:15" ht="15.75" customHeight="1">
      <c r="A276" s="1"/>
      <c r="B276" s="6" t="s">
        <v>31</v>
      </c>
      <c r="C276" s="6">
        <v>1189833</v>
      </c>
      <c r="D276" s="7">
        <v>44484</v>
      </c>
      <c r="E276" s="6" t="s">
        <v>28</v>
      </c>
      <c r="F276" s="6" t="s">
        <v>29</v>
      </c>
      <c r="G276" s="6" t="s">
        <v>32</v>
      </c>
      <c r="H276" s="6" t="s">
        <v>17</v>
      </c>
      <c r="I276" s="8">
        <v>0.5</v>
      </c>
      <c r="J276" s="9">
        <v>8000</v>
      </c>
      <c r="K276" s="10">
        <f t="shared" si="0"/>
        <v>4000</v>
      </c>
      <c r="L276" s="10">
        <f t="shared" si="1"/>
        <v>1600</v>
      </c>
      <c r="M276" s="11">
        <v>0.4</v>
      </c>
      <c r="O276" s="1"/>
    </row>
    <row r="277" spans="1:15" ht="15.75" customHeight="1">
      <c r="A277" s="1"/>
      <c r="B277" s="6" t="s">
        <v>31</v>
      </c>
      <c r="C277" s="6">
        <v>1189833</v>
      </c>
      <c r="D277" s="7">
        <v>44484</v>
      </c>
      <c r="E277" s="6" t="s">
        <v>28</v>
      </c>
      <c r="F277" s="6" t="s">
        <v>29</v>
      </c>
      <c r="G277" s="6" t="s">
        <v>32</v>
      </c>
      <c r="H277" s="6" t="s">
        <v>18</v>
      </c>
      <c r="I277" s="8">
        <v>0.55000000000000004</v>
      </c>
      <c r="J277" s="9">
        <v>8000</v>
      </c>
      <c r="K277" s="10">
        <f t="shared" si="0"/>
        <v>4400</v>
      </c>
      <c r="L277" s="10">
        <f t="shared" si="1"/>
        <v>1100</v>
      </c>
      <c r="M277" s="11">
        <v>0.25</v>
      </c>
      <c r="O277" s="1"/>
    </row>
    <row r="278" spans="1:15" ht="15.75" customHeight="1">
      <c r="A278" s="1"/>
      <c r="B278" s="6" t="s">
        <v>31</v>
      </c>
      <c r="C278" s="6">
        <v>1189833</v>
      </c>
      <c r="D278" s="7">
        <v>44484</v>
      </c>
      <c r="E278" s="6" t="s">
        <v>28</v>
      </c>
      <c r="F278" s="6" t="s">
        <v>29</v>
      </c>
      <c r="G278" s="6" t="s">
        <v>32</v>
      </c>
      <c r="H278" s="6" t="s">
        <v>19</v>
      </c>
      <c r="I278" s="8">
        <v>0.5</v>
      </c>
      <c r="J278" s="9">
        <v>6500</v>
      </c>
      <c r="K278" s="10">
        <f t="shared" si="0"/>
        <v>3250</v>
      </c>
      <c r="L278" s="10">
        <f t="shared" si="1"/>
        <v>1300</v>
      </c>
      <c r="M278" s="11">
        <v>0.4</v>
      </c>
      <c r="O278" s="1"/>
    </row>
    <row r="279" spans="1:15" ht="15.75" customHeight="1">
      <c r="A279" s="1"/>
      <c r="B279" s="6" t="s">
        <v>31</v>
      </c>
      <c r="C279" s="6">
        <v>1189833</v>
      </c>
      <c r="D279" s="7">
        <v>44484</v>
      </c>
      <c r="E279" s="6" t="s">
        <v>28</v>
      </c>
      <c r="F279" s="6" t="s">
        <v>29</v>
      </c>
      <c r="G279" s="6" t="s">
        <v>32</v>
      </c>
      <c r="H279" s="6" t="s">
        <v>20</v>
      </c>
      <c r="I279" s="8">
        <v>0.5</v>
      </c>
      <c r="J279" s="9">
        <v>6250</v>
      </c>
      <c r="K279" s="10">
        <f t="shared" si="0"/>
        <v>3125</v>
      </c>
      <c r="L279" s="10">
        <f t="shared" si="1"/>
        <v>1093.75</v>
      </c>
      <c r="M279" s="11">
        <v>0.35</v>
      </c>
      <c r="O279" s="1"/>
    </row>
    <row r="280" spans="1:15" ht="15.75" customHeight="1">
      <c r="A280" s="1"/>
      <c r="B280" s="6" t="s">
        <v>31</v>
      </c>
      <c r="C280" s="6">
        <v>1189833</v>
      </c>
      <c r="D280" s="7">
        <v>44484</v>
      </c>
      <c r="E280" s="6" t="s">
        <v>28</v>
      </c>
      <c r="F280" s="6" t="s">
        <v>29</v>
      </c>
      <c r="G280" s="6" t="s">
        <v>32</v>
      </c>
      <c r="H280" s="6" t="s">
        <v>21</v>
      </c>
      <c r="I280" s="8">
        <v>0.6</v>
      </c>
      <c r="J280" s="9">
        <v>6000</v>
      </c>
      <c r="K280" s="10">
        <f t="shared" si="0"/>
        <v>3600</v>
      </c>
      <c r="L280" s="10">
        <f t="shared" si="1"/>
        <v>1980.0000000000002</v>
      </c>
      <c r="M280" s="11">
        <v>0.55000000000000004</v>
      </c>
      <c r="O280" s="1"/>
    </row>
    <row r="281" spans="1:15" ht="15.75" customHeight="1">
      <c r="A281" s="1"/>
      <c r="B281" s="6" t="s">
        <v>31</v>
      </c>
      <c r="C281" s="6">
        <v>1189833</v>
      </c>
      <c r="D281" s="7">
        <v>44484</v>
      </c>
      <c r="E281" s="6" t="s">
        <v>28</v>
      </c>
      <c r="F281" s="6" t="s">
        <v>29</v>
      </c>
      <c r="G281" s="6" t="s">
        <v>32</v>
      </c>
      <c r="H281" s="6" t="s">
        <v>22</v>
      </c>
      <c r="I281" s="8">
        <v>0.65</v>
      </c>
      <c r="J281" s="9">
        <v>6500</v>
      </c>
      <c r="K281" s="10">
        <f t="shared" si="0"/>
        <v>4225</v>
      </c>
      <c r="L281" s="10">
        <f t="shared" si="1"/>
        <v>845</v>
      </c>
      <c r="M281" s="11">
        <v>0.2</v>
      </c>
      <c r="O281" s="1"/>
    </row>
    <row r="282" spans="1:15" ht="15.75" customHeight="1">
      <c r="A282" s="1"/>
      <c r="B282" s="6" t="s">
        <v>31</v>
      </c>
      <c r="C282" s="6">
        <v>1189833</v>
      </c>
      <c r="D282" s="7">
        <v>44515</v>
      </c>
      <c r="E282" s="6" t="s">
        <v>28</v>
      </c>
      <c r="F282" s="6" t="s">
        <v>29</v>
      </c>
      <c r="G282" s="6" t="s">
        <v>32</v>
      </c>
      <c r="H282" s="6" t="s">
        <v>17</v>
      </c>
      <c r="I282" s="8">
        <v>0.5</v>
      </c>
      <c r="J282" s="9">
        <v>8250</v>
      </c>
      <c r="K282" s="10">
        <f t="shared" si="0"/>
        <v>4125</v>
      </c>
      <c r="L282" s="10">
        <f t="shared" si="1"/>
        <v>1650</v>
      </c>
      <c r="M282" s="11">
        <v>0.4</v>
      </c>
      <c r="O282" s="1"/>
    </row>
    <row r="283" spans="1:15" ht="15.75" customHeight="1">
      <c r="A283" s="1"/>
      <c r="B283" s="6" t="s">
        <v>31</v>
      </c>
      <c r="C283" s="6">
        <v>1189833</v>
      </c>
      <c r="D283" s="7">
        <v>44515</v>
      </c>
      <c r="E283" s="6" t="s">
        <v>28</v>
      </c>
      <c r="F283" s="6" t="s">
        <v>29</v>
      </c>
      <c r="G283" s="6" t="s">
        <v>32</v>
      </c>
      <c r="H283" s="6" t="s">
        <v>18</v>
      </c>
      <c r="I283" s="8">
        <v>0.55000000000000004</v>
      </c>
      <c r="J283" s="9">
        <v>8250</v>
      </c>
      <c r="K283" s="10">
        <f t="shared" si="0"/>
        <v>4537.5</v>
      </c>
      <c r="L283" s="10">
        <f t="shared" si="1"/>
        <v>1134.375</v>
      </c>
      <c r="M283" s="11">
        <v>0.25</v>
      </c>
      <c r="O283" s="1"/>
    </row>
    <row r="284" spans="1:15" ht="15.75" customHeight="1">
      <c r="A284" s="1"/>
      <c r="B284" s="6" t="s">
        <v>31</v>
      </c>
      <c r="C284" s="6">
        <v>1189833</v>
      </c>
      <c r="D284" s="7">
        <v>44515</v>
      </c>
      <c r="E284" s="6" t="s">
        <v>28</v>
      </c>
      <c r="F284" s="6" t="s">
        <v>29</v>
      </c>
      <c r="G284" s="6" t="s">
        <v>32</v>
      </c>
      <c r="H284" s="6" t="s">
        <v>19</v>
      </c>
      <c r="I284" s="8">
        <v>0.5</v>
      </c>
      <c r="J284" s="9">
        <v>6750</v>
      </c>
      <c r="K284" s="10">
        <f t="shared" si="0"/>
        <v>3375</v>
      </c>
      <c r="L284" s="10">
        <f t="shared" si="1"/>
        <v>1350</v>
      </c>
      <c r="M284" s="11">
        <v>0.4</v>
      </c>
      <c r="O284" s="1"/>
    </row>
    <row r="285" spans="1:15" ht="15.75" customHeight="1">
      <c r="A285" s="1"/>
      <c r="B285" s="6" t="s">
        <v>31</v>
      </c>
      <c r="C285" s="6">
        <v>1189833</v>
      </c>
      <c r="D285" s="7">
        <v>44515</v>
      </c>
      <c r="E285" s="6" t="s">
        <v>28</v>
      </c>
      <c r="F285" s="6" t="s">
        <v>29</v>
      </c>
      <c r="G285" s="6" t="s">
        <v>32</v>
      </c>
      <c r="H285" s="6" t="s">
        <v>20</v>
      </c>
      <c r="I285" s="8">
        <v>0.5</v>
      </c>
      <c r="J285" s="9">
        <v>6500</v>
      </c>
      <c r="K285" s="10">
        <f t="shared" si="0"/>
        <v>3250</v>
      </c>
      <c r="L285" s="10">
        <f t="shared" si="1"/>
        <v>1137.5</v>
      </c>
      <c r="M285" s="11">
        <v>0.35</v>
      </c>
      <c r="O285" s="1"/>
    </row>
    <row r="286" spans="1:15" ht="15.75" customHeight="1">
      <c r="A286" s="1"/>
      <c r="B286" s="6" t="s">
        <v>31</v>
      </c>
      <c r="C286" s="6">
        <v>1189833</v>
      </c>
      <c r="D286" s="7">
        <v>44515</v>
      </c>
      <c r="E286" s="6" t="s">
        <v>28</v>
      </c>
      <c r="F286" s="6" t="s">
        <v>29</v>
      </c>
      <c r="G286" s="6" t="s">
        <v>32</v>
      </c>
      <c r="H286" s="6" t="s">
        <v>21</v>
      </c>
      <c r="I286" s="8">
        <v>0.6</v>
      </c>
      <c r="J286" s="9">
        <v>6000</v>
      </c>
      <c r="K286" s="10">
        <f t="shared" si="0"/>
        <v>3600</v>
      </c>
      <c r="L286" s="10">
        <f t="shared" si="1"/>
        <v>1980.0000000000002</v>
      </c>
      <c r="M286" s="11">
        <v>0.55000000000000004</v>
      </c>
      <c r="O286" s="1"/>
    </row>
    <row r="287" spans="1:15" ht="15.75" customHeight="1">
      <c r="A287" s="1"/>
      <c r="B287" s="6" t="s">
        <v>31</v>
      </c>
      <c r="C287" s="6">
        <v>1189833</v>
      </c>
      <c r="D287" s="7">
        <v>44515</v>
      </c>
      <c r="E287" s="6" t="s">
        <v>28</v>
      </c>
      <c r="F287" s="6" t="s">
        <v>29</v>
      </c>
      <c r="G287" s="6" t="s">
        <v>32</v>
      </c>
      <c r="H287" s="6" t="s">
        <v>22</v>
      </c>
      <c r="I287" s="8">
        <v>0.65</v>
      </c>
      <c r="J287" s="9">
        <v>7000</v>
      </c>
      <c r="K287" s="10">
        <f t="shared" si="0"/>
        <v>4550</v>
      </c>
      <c r="L287" s="10">
        <f t="shared" si="1"/>
        <v>910</v>
      </c>
      <c r="M287" s="11">
        <v>0.2</v>
      </c>
      <c r="O287" s="1"/>
    </row>
    <row r="288" spans="1:15" ht="15.75" customHeight="1">
      <c r="A288" s="1"/>
      <c r="B288" s="6" t="s">
        <v>31</v>
      </c>
      <c r="C288" s="6">
        <v>1189833</v>
      </c>
      <c r="D288" s="7">
        <v>44544</v>
      </c>
      <c r="E288" s="6" t="s">
        <v>28</v>
      </c>
      <c r="F288" s="6" t="s">
        <v>29</v>
      </c>
      <c r="G288" s="6" t="s">
        <v>32</v>
      </c>
      <c r="H288" s="6" t="s">
        <v>17</v>
      </c>
      <c r="I288" s="8">
        <v>0.5</v>
      </c>
      <c r="J288" s="9">
        <v>9000</v>
      </c>
      <c r="K288" s="10">
        <f t="shared" si="0"/>
        <v>4500</v>
      </c>
      <c r="L288" s="10">
        <f t="shared" si="1"/>
        <v>1800</v>
      </c>
      <c r="M288" s="11">
        <v>0.4</v>
      </c>
      <c r="O288" s="1"/>
    </row>
    <row r="289" spans="1:16" ht="15.75" customHeight="1">
      <c r="A289" s="1"/>
      <c r="B289" s="6" t="s">
        <v>31</v>
      </c>
      <c r="C289" s="6">
        <v>1189833</v>
      </c>
      <c r="D289" s="7">
        <v>44544</v>
      </c>
      <c r="E289" s="6" t="s">
        <v>28</v>
      </c>
      <c r="F289" s="6" t="s">
        <v>29</v>
      </c>
      <c r="G289" s="6" t="s">
        <v>32</v>
      </c>
      <c r="H289" s="6" t="s">
        <v>18</v>
      </c>
      <c r="I289" s="8">
        <v>0.55000000000000004</v>
      </c>
      <c r="J289" s="9">
        <v>9000</v>
      </c>
      <c r="K289" s="10">
        <f t="shared" si="0"/>
        <v>4950</v>
      </c>
      <c r="L289" s="10">
        <f t="shared" si="1"/>
        <v>1237.5</v>
      </c>
      <c r="M289" s="11">
        <v>0.25</v>
      </c>
      <c r="O289" s="1"/>
    </row>
    <row r="290" spans="1:16" ht="15.75" customHeight="1">
      <c r="A290" s="1"/>
      <c r="B290" s="6" t="s">
        <v>31</v>
      </c>
      <c r="C290" s="6">
        <v>1189833</v>
      </c>
      <c r="D290" s="7">
        <v>44544</v>
      </c>
      <c r="E290" s="6" t="s">
        <v>28</v>
      </c>
      <c r="F290" s="6" t="s">
        <v>29</v>
      </c>
      <c r="G290" s="6" t="s">
        <v>32</v>
      </c>
      <c r="H290" s="6" t="s">
        <v>19</v>
      </c>
      <c r="I290" s="8">
        <v>0.5</v>
      </c>
      <c r="J290" s="9">
        <v>7000</v>
      </c>
      <c r="K290" s="10">
        <f t="shared" si="0"/>
        <v>3500</v>
      </c>
      <c r="L290" s="10">
        <f t="shared" si="1"/>
        <v>1400</v>
      </c>
      <c r="M290" s="11">
        <v>0.4</v>
      </c>
      <c r="O290" s="1"/>
    </row>
    <row r="291" spans="1:16" ht="15.75" customHeight="1">
      <c r="A291" s="1"/>
      <c r="B291" s="6" t="s">
        <v>31</v>
      </c>
      <c r="C291" s="6">
        <v>1189833</v>
      </c>
      <c r="D291" s="7">
        <v>44544</v>
      </c>
      <c r="E291" s="6" t="s">
        <v>28</v>
      </c>
      <c r="F291" s="6" t="s">
        <v>29</v>
      </c>
      <c r="G291" s="6" t="s">
        <v>32</v>
      </c>
      <c r="H291" s="6" t="s">
        <v>20</v>
      </c>
      <c r="I291" s="8">
        <v>0.5</v>
      </c>
      <c r="J291" s="9">
        <v>7000</v>
      </c>
      <c r="K291" s="10">
        <f t="shared" si="0"/>
        <v>3500</v>
      </c>
      <c r="L291" s="10">
        <f t="shared" si="1"/>
        <v>1225</v>
      </c>
      <c r="M291" s="11">
        <v>0.35</v>
      </c>
      <c r="O291" s="1"/>
    </row>
    <row r="292" spans="1:16" ht="15.75" customHeight="1">
      <c r="A292" s="1"/>
      <c r="B292" s="6" t="s">
        <v>31</v>
      </c>
      <c r="C292" s="6">
        <v>1189833</v>
      </c>
      <c r="D292" s="7">
        <v>44544</v>
      </c>
      <c r="E292" s="6" t="s">
        <v>28</v>
      </c>
      <c r="F292" s="6" t="s">
        <v>29</v>
      </c>
      <c r="G292" s="6" t="s">
        <v>32</v>
      </c>
      <c r="H292" s="6" t="s">
        <v>21</v>
      </c>
      <c r="I292" s="8">
        <v>0.6</v>
      </c>
      <c r="J292" s="9">
        <v>6250</v>
      </c>
      <c r="K292" s="10">
        <f t="shared" si="0"/>
        <v>3750</v>
      </c>
      <c r="L292" s="10">
        <f t="shared" si="1"/>
        <v>2062.5</v>
      </c>
      <c r="M292" s="11">
        <v>0.55000000000000004</v>
      </c>
      <c r="O292" s="1"/>
    </row>
    <row r="293" spans="1:16" ht="15.75" customHeight="1">
      <c r="A293" s="1"/>
      <c r="B293" s="6" t="s">
        <v>31</v>
      </c>
      <c r="C293" s="6">
        <v>1189833</v>
      </c>
      <c r="D293" s="7">
        <v>44544</v>
      </c>
      <c r="E293" s="6" t="s">
        <v>28</v>
      </c>
      <c r="F293" s="6" t="s">
        <v>29</v>
      </c>
      <c r="G293" s="6" t="s">
        <v>32</v>
      </c>
      <c r="H293" s="6" t="s">
        <v>22</v>
      </c>
      <c r="I293" s="8">
        <v>0.65</v>
      </c>
      <c r="J293" s="9">
        <v>7250</v>
      </c>
      <c r="K293" s="10">
        <f t="shared" si="0"/>
        <v>4712.5</v>
      </c>
      <c r="L293" s="10">
        <f t="shared" si="1"/>
        <v>942.5</v>
      </c>
      <c r="M293" s="11">
        <v>0.2</v>
      </c>
      <c r="O293" s="1"/>
    </row>
    <row r="294" spans="1:16" ht="15.75" customHeight="1">
      <c r="A294" s="1"/>
      <c r="B294" s="6" t="s">
        <v>14</v>
      </c>
      <c r="C294" s="6">
        <v>1185732</v>
      </c>
      <c r="D294" s="7">
        <v>44211</v>
      </c>
      <c r="E294" s="6" t="s">
        <v>33</v>
      </c>
      <c r="F294" s="6" t="s">
        <v>34</v>
      </c>
      <c r="G294" s="6" t="s">
        <v>35</v>
      </c>
      <c r="H294" s="6" t="s">
        <v>17</v>
      </c>
      <c r="I294" s="8">
        <v>0.45</v>
      </c>
      <c r="J294" s="9">
        <v>4750</v>
      </c>
      <c r="K294" s="10">
        <f t="shared" si="0"/>
        <v>2137.5</v>
      </c>
      <c r="L294" s="10">
        <f t="shared" si="1"/>
        <v>855</v>
      </c>
      <c r="M294" s="11">
        <v>0.4</v>
      </c>
      <c r="O294" s="13"/>
      <c r="P294" s="12"/>
    </row>
    <row r="295" spans="1:16" ht="15.75" customHeight="1">
      <c r="A295" s="1"/>
      <c r="B295" s="6" t="s">
        <v>14</v>
      </c>
      <c r="C295" s="6">
        <v>1185732</v>
      </c>
      <c r="D295" s="7">
        <v>44211</v>
      </c>
      <c r="E295" s="6" t="s">
        <v>33</v>
      </c>
      <c r="F295" s="6" t="s">
        <v>34</v>
      </c>
      <c r="G295" s="6" t="s">
        <v>35</v>
      </c>
      <c r="H295" s="6" t="s">
        <v>18</v>
      </c>
      <c r="I295" s="8">
        <v>0.45</v>
      </c>
      <c r="J295" s="9">
        <v>2750</v>
      </c>
      <c r="K295" s="10">
        <f t="shared" si="0"/>
        <v>1237.5</v>
      </c>
      <c r="L295" s="10">
        <f t="shared" si="1"/>
        <v>433.125</v>
      </c>
      <c r="M295" s="11">
        <v>0.35</v>
      </c>
      <c r="O295" s="13"/>
      <c r="P295" s="12"/>
    </row>
    <row r="296" spans="1:16" ht="15.75" customHeight="1">
      <c r="A296" s="1"/>
      <c r="B296" s="6" t="s">
        <v>14</v>
      </c>
      <c r="C296" s="6">
        <v>1185732</v>
      </c>
      <c r="D296" s="7">
        <v>44211</v>
      </c>
      <c r="E296" s="6" t="s">
        <v>33</v>
      </c>
      <c r="F296" s="6" t="s">
        <v>34</v>
      </c>
      <c r="G296" s="6" t="s">
        <v>35</v>
      </c>
      <c r="H296" s="6" t="s">
        <v>19</v>
      </c>
      <c r="I296" s="8">
        <v>0.35000000000000003</v>
      </c>
      <c r="J296" s="9">
        <v>2750</v>
      </c>
      <c r="K296" s="10">
        <f t="shared" si="0"/>
        <v>962.50000000000011</v>
      </c>
      <c r="L296" s="10">
        <f t="shared" si="1"/>
        <v>336.875</v>
      </c>
      <c r="M296" s="11">
        <v>0.35</v>
      </c>
      <c r="O296" s="13"/>
      <c r="P296" s="12"/>
    </row>
    <row r="297" spans="1:16" ht="15.75" customHeight="1">
      <c r="A297" s="1"/>
      <c r="B297" s="6" t="s">
        <v>14</v>
      </c>
      <c r="C297" s="6">
        <v>1185732</v>
      </c>
      <c r="D297" s="7">
        <v>44211</v>
      </c>
      <c r="E297" s="6" t="s">
        <v>33</v>
      </c>
      <c r="F297" s="6" t="s">
        <v>34</v>
      </c>
      <c r="G297" s="6" t="s">
        <v>35</v>
      </c>
      <c r="H297" s="6" t="s">
        <v>20</v>
      </c>
      <c r="I297" s="8">
        <v>0.4</v>
      </c>
      <c r="J297" s="9">
        <v>1250</v>
      </c>
      <c r="K297" s="10">
        <f t="shared" si="0"/>
        <v>500</v>
      </c>
      <c r="L297" s="10">
        <f t="shared" si="1"/>
        <v>200</v>
      </c>
      <c r="M297" s="11">
        <v>0.4</v>
      </c>
      <c r="O297" s="14"/>
      <c r="P297" s="12"/>
    </row>
    <row r="298" spans="1:16" ht="15.75" customHeight="1">
      <c r="A298" s="1"/>
      <c r="B298" s="6" t="s">
        <v>14</v>
      </c>
      <c r="C298" s="6">
        <v>1185732</v>
      </c>
      <c r="D298" s="7">
        <v>44211</v>
      </c>
      <c r="E298" s="6" t="s">
        <v>33</v>
      </c>
      <c r="F298" s="6" t="s">
        <v>34</v>
      </c>
      <c r="G298" s="6" t="s">
        <v>35</v>
      </c>
      <c r="H298" s="6" t="s">
        <v>21</v>
      </c>
      <c r="I298" s="8">
        <v>0.54999999999999993</v>
      </c>
      <c r="J298" s="9">
        <v>1750</v>
      </c>
      <c r="K298" s="10">
        <f t="shared" si="0"/>
        <v>962.49999999999989</v>
      </c>
      <c r="L298" s="10">
        <f t="shared" si="1"/>
        <v>336.87499999999994</v>
      </c>
      <c r="M298" s="11">
        <v>0.35</v>
      </c>
      <c r="O298" s="14"/>
      <c r="P298" s="12"/>
    </row>
    <row r="299" spans="1:16" ht="15.75" customHeight="1">
      <c r="A299" s="1"/>
      <c r="B299" s="6" t="s">
        <v>14</v>
      </c>
      <c r="C299" s="6">
        <v>1185732</v>
      </c>
      <c r="D299" s="7">
        <v>44211</v>
      </c>
      <c r="E299" s="6" t="s">
        <v>33</v>
      </c>
      <c r="F299" s="6" t="s">
        <v>34</v>
      </c>
      <c r="G299" s="6" t="s">
        <v>35</v>
      </c>
      <c r="H299" s="6" t="s">
        <v>22</v>
      </c>
      <c r="I299" s="8">
        <v>0.45</v>
      </c>
      <c r="J299" s="9">
        <v>2750</v>
      </c>
      <c r="K299" s="10">
        <f t="shared" si="0"/>
        <v>1237.5</v>
      </c>
      <c r="L299" s="10">
        <f t="shared" si="1"/>
        <v>618.75</v>
      </c>
      <c r="M299" s="11">
        <v>0.5</v>
      </c>
      <c r="O299" s="14"/>
      <c r="P299" s="12"/>
    </row>
    <row r="300" spans="1:16" ht="15.75" customHeight="1">
      <c r="A300" s="1"/>
      <c r="B300" s="6" t="s">
        <v>14</v>
      </c>
      <c r="C300" s="6">
        <v>1185732</v>
      </c>
      <c r="D300" s="7">
        <v>44242</v>
      </c>
      <c r="E300" s="6" t="s">
        <v>33</v>
      </c>
      <c r="F300" s="6" t="s">
        <v>34</v>
      </c>
      <c r="G300" s="6" t="s">
        <v>35</v>
      </c>
      <c r="H300" s="6" t="s">
        <v>17</v>
      </c>
      <c r="I300" s="8">
        <v>0.45</v>
      </c>
      <c r="J300" s="9">
        <v>5250</v>
      </c>
      <c r="K300" s="10">
        <f t="shared" si="0"/>
        <v>2362.5</v>
      </c>
      <c r="L300" s="10">
        <f t="shared" si="1"/>
        <v>945</v>
      </c>
      <c r="M300" s="11">
        <v>0.4</v>
      </c>
      <c r="O300" s="14"/>
      <c r="P300" s="12"/>
    </row>
    <row r="301" spans="1:16" ht="15.75" customHeight="1">
      <c r="A301" s="1"/>
      <c r="B301" s="6" t="s">
        <v>14</v>
      </c>
      <c r="C301" s="6">
        <v>1185732</v>
      </c>
      <c r="D301" s="7">
        <v>44242</v>
      </c>
      <c r="E301" s="6" t="s">
        <v>33</v>
      </c>
      <c r="F301" s="6" t="s">
        <v>34</v>
      </c>
      <c r="G301" s="6" t="s">
        <v>35</v>
      </c>
      <c r="H301" s="6" t="s">
        <v>18</v>
      </c>
      <c r="I301" s="8">
        <v>0.45</v>
      </c>
      <c r="J301" s="9">
        <v>1750</v>
      </c>
      <c r="K301" s="10">
        <f t="shared" si="0"/>
        <v>787.5</v>
      </c>
      <c r="L301" s="10">
        <f t="shared" si="1"/>
        <v>275.625</v>
      </c>
      <c r="M301" s="11">
        <v>0.35</v>
      </c>
      <c r="O301" s="14"/>
      <c r="P301" s="12"/>
    </row>
    <row r="302" spans="1:16" ht="15.75" customHeight="1">
      <c r="A302" s="1"/>
      <c r="B302" s="6" t="s">
        <v>14</v>
      </c>
      <c r="C302" s="6">
        <v>1185732</v>
      </c>
      <c r="D302" s="7">
        <v>44242</v>
      </c>
      <c r="E302" s="6" t="s">
        <v>33</v>
      </c>
      <c r="F302" s="6" t="s">
        <v>34</v>
      </c>
      <c r="G302" s="6" t="s">
        <v>35</v>
      </c>
      <c r="H302" s="6" t="s">
        <v>19</v>
      </c>
      <c r="I302" s="8">
        <v>0.35000000000000003</v>
      </c>
      <c r="J302" s="9">
        <v>2250</v>
      </c>
      <c r="K302" s="10">
        <f t="shared" si="0"/>
        <v>787.50000000000011</v>
      </c>
      <c r="L302" s="10">
        <f t="shared" si="1"/>
        <v>275.625</v>
      </c>
      <c r="M302" s="11">
        <v>0.35</v>
      </c>
      <c r="O302" s="14"/>
      <c r="P302" s="12"/>
    </row>
    <row r="303" spans="1:16" ht="15.75" customHeight="1">
      <c r="A303" s="1"/>
      <c r="B303" s="6" t="s">
        <v>14</v>
      </c>
      <c r="C303" s="6">
        <v>1185732</v>
      </c>
      <c r="D303" s="7">
        <v>44242</v>
      </c>
      <c r="E303" s="6" t="s">
        <v>33</v>
      </c>
      <c r="F303" s="6" t="s">
        <v>34</v>
      </c>
      <c r="G303" s="6" t="s">
        <v>35</v>
      </c>
      <c r="H303" s="6" t="s">
        <v>20</v>
      </c>
      <c r="I303" s="8">
        <v>0.4</v>
      </c>
      <c r="J303" s="9">
        <v>1000</v>
      </c>
      <c r="K303" s="10">
        <f t="shared" si="0"/>
        <v>400</v>
      </c>
      <c r="L303" s="10">
        <f t="shared" si="1"/>
        <v>160</v>
      </c>
      <c r="M303" s="11">
        <v>0.4</v>
      </c>
      <c r="O303" s="14"/>
      <c r="P303" s="12"/>
    </row>
    <row r="304" spans="1:16" ht="15.75" customHeight="1">
      <c r="A304" s="1"/>
      <c r="B304" s="6" t="s">
        <v>14</v>
      </c>
      <c r="C304" s="6">
        <v>1185732</v>
      </c>
      <c r="D304" s="7">
        <v>44242</v>
      </c>
      <c r="E304" s="6" t="s">
        <v>33</v>
      </c>
      <c r="F304" s="6" t="s">
        <v>34</v>
      </c>
      <c r="G304" s="6" t="s">
        <v>35</v>
      </c>
      <c r="H304" s="6" t="s">
        <v>21</v>
      </c>
      <c r="I304" s="8">
        <v>0.54999999999999993</v>
      </c>
      <c r="J304" s="9">
        <v>1750</v>
      </c>
      <c r="K304" s="10">
        <f t="shared" si="0"/>
        <v>962.49999999999989</v>
      </c>
      <c r="L304" s="10">
        <f t="shared" si="1"/>
        <v>336.87499999999994</v>
      </c>
      <c r="M304" s="11">
        <v>0.35</v>
      </c>
      <c r="O304" s="14"/>
      <c r="P304" s="12"/>
    </row>
    <row r="305" spans="1:16" ht="15.75" customHeight="1">
      <c r="A305" s="1"/>
      <c r="B305" s="6" t="s">
        <v>14</v>
      </c>
      <c r="C305" s="6">
        <v>1185732</v>
      </c>
      <c r="D305" s="7">
        <v>44242</v>
      </c>
      <c r="E305" s="6" t="s">
        <v>33</v>
      </c>
      <c r="F305" s="6" t="s">
        <v>34</v>
      </c>
      <c r="G305" s="6" t="s">
        <v>35</v>
      </c>
      <c r="H305" s="6" t="s">
        <v>22</v>
      </c>
      <c r="I305" s="8">
        <v>0.45</v>
      </c>
      <c r="J305" s="9">
        <v>2750</v>
      </c>
      <c r="K305" s="10">
        <f t="shared" si="0"/>
        <v>1237.5</v>
      </c>
      <c r="L305" s="10">
        <f t="shared" si="1"/>
        <v>618.75</v>
      </c>
      <c r="M305" s="11">
        <v>0.5</v>
      </c>
      <c r="O305" s="14"/>
      <c r="P305" s="12"/>
    </row>
    <row r="306" spans="1:16" ht="15.75" customHeight="1">
      <c r="A306" s="1"/>
      <c r="B306" s="6" t="s">
        <v>14</v>
      </c>
      <c r="C306" s="6">
        <v>1185732</v>
      </c>
      <c r="D306" s="7">
        <v>44269</v>
      </c>
      <c r="E306" s="6" t="s">
        <v>33</v>
      </c>
      <c r="F306" s="6" t="s">
        <v>34</v>
      </c>
      <c r="G306" s="6" t="s">
        <v>35</v>
      </c>
      <c r="H306" s="6" t="s">
        <v>17</v>
      </c>
      <c r="I306" s="8">
        <v>0.5</v>
      </c>
      <c r="J306" s="9">
        <v>4950</v>
      </c>
      <c r="K306" s="10">
        <f t="shared" si="0"/>
        <v>2475</v>
      </c>
      <c r="L306" s="10">
        <f t="shared" si="1"/>
        <v>990</v>
      </c>
      <c r="M306" s="11">
        <v>0.4</v>
      </c>
      <c r="O306" s="14"/>
      <c r="P306" s="12"/>
    </row>
    <row r="307" spans="1:16" ht="15.75" customHeight="1">
      <c r="A307" s="1"/>
      <c r="B307" s="6" t="s">
        <v>14</v>
      </c>
      <c r="C307" s="6">
        <v>1185732</v>
      </c>
      <c r="D307" s="7">
        <v>44269</v>
      </c>
      <c r="E307" s="6" t="s">
        <v>33</v>
      </c>
      <c r="F307" s="6" t="s">
        <v>34</v>
      </c>
      <c r="G307" s="6" t="s">
        <v>35</v>
      </c>
      <c r="H307" s="6" t="s">
        <v>18</v>
      </c>
      <c r="I307" s="8">
        <v>0.5</v>
      </c>
      <c r="J307" s="9">
        <v>2000</v>
      </c>
      <c r="K307" s="10">
        <f t="shared" si="0"/>
        <v>1000</v>
      </c>
      <c r="L307" s="10">
        <f t="shared" si="1"/>
        <v>350</v>
      </c>
      <c r="M307" s="11">
        <v>0.35</v>
      </c>
      <c r="O307" s="14"/>
      <c r="P307" s="12"/>
    </row>
    <row r="308" spans="1:16" ht="15.75" customHeight="1">
      <c r="A308" s="1"/>
      <c r="B308" s="6" t="s">
        <v>14</v>
      </c>
      <c r="C308" s="6">
        <v>1185732</v>
      </c>
      <c r="D308" s="7">
        <v>44269</v>
      </c>
      <c r="E308" s="6" t="s">
        <v>33</v>
      </c>
      <c r="F308" s="6" t="s">
        <v>34</v>
      </c>
      <c r="G308" s="6" t="s">
        <v>35</v>
      </c>
      <c r="H308" s="6" t="s">
        <v>19</v>
      </c>
      <c r="I308" s="8">
        <v>0.4</v>
      </c>
      <c r="J308" s="9">
        <v>2250</v>
      </c>
      <c r="K308" s="10">
        <f t="shared" si="0"/>
        <v>900</v>
      </c>
      <c r="L308" s="10">
        <f t="shared" si="1"/>
        <v>315</v>
      </c>
      <c r="M308" s="11">
        <v>0.35</v>
      </c>
      <c r="O308" s="14"/>
      <c r="P308" s="12"/>
    </row>
    <row r="309" spans="1:16" ht="15.75" customHeight="1">
      <c r="A309" s="1"/>
      <c r="B309" s="6" t="s">
        <v>14</v>
      </c>
      <c r="C309" s="6">
        <v>1185732</v>
      </c>
      <c r="D309" s="7">
        <v>44269</v>
      </c>
      <c r="E309" s="6" t="s">
        <v>33</v>
      </c>
      <c r="F309" s="6" t="s">
        <v>34</v>
      </c>
      <c r="G309" s="6" t="s">
        <v>35</v>
      </c>
      <c r="H309" s="6" t="s">
        <v>20</v>
      </c>
      <c r="I309" s="8">
        <v>0.45</v>
      </c>
      <c r="J309" s="9">
        <v>750</v>
      </c>
      <c r="K309" s="10">
        <f t="shared" si="0"/>
        <v>337.5</v>
      </c>
      <c r="L309" s="10">
        <f t="shared" si="1"/>
        <v>135</v>
      </c>
      <c r="M309" s="11">
        <v>0.4</v>
      </c>
      <c r="O309" s="14"/>
      <c r="P309" s="12"/>
    </row>
    <row r="310" spans="1:16" ht="15.75" customHeight="1">
      <c r="A310" s="1"/>
      <c r="B310" s="6" t="s">
        <v>14</v>
      </c>
      <c r="C310" s="6">
        <v>1185732</v>
      </c>
      <c r="D310" s="7">
        <v>44269</v>
      </c>
      <c r="E310" s="6" t="s">
        <v>33</v>
      </c>
      <c r="F310" s="6" t="s">
        <v>34</v>
      </c>
      <c r="G310" s="6" t="s">
        <v>35</v>
      </c>
      <c r="H310" s="6" t="s">
        <v>21</v>
      </c>
      <c r="I310" s="8">
        <v>0.6</v>
      </c>
      <c r="J310" s="9">
        <v>1250</v>
      </c>
      <c r="K310" s="10">
        <f t="shared" si="0"/>
        <v>750</v>
      </c>
      <c r="L310" s="10">
        <f t="shared" si="1"/>
        <v>262.5</v>
      </c>
      <c r="M310" s="11">
        <v>0.35</v>
      </c>
      <c r="O310" s="14"/>
      <c r="P310" s="12"/>
    </row>
    <row r="311" spans="1:16" ht="15.75" customHeight="1">
      <c r="A311" s="1"/>
      <c r="B311" s="6" t="s">
        <v>14</v>
      </c>
      <c r="C311" s="6">
        <v>1185732</v>
      </c>
      <c r="D311" s="7">
        <v>44269</v>
      </c>
      <c r="E311" s="6" t="s">
        <v>33</v>
      </c>
      <c r="F311" s="6" t="s">
        <v>34</v>
      </c>
      <c r="G311" s="6" t="s">
        <v>35</v>
      </c>
      <c r="H311" s="6" t="s">
        <v>22</v>
      </c>
      <c r="I311" s="8">
        <v>0.5</v>
      </c>
      <c r="J311" s="9">
        <v>2250</v>
      </c>
      <c r="K311" s="10">
        <f t="shared" si="0"/>
        <v>1125</v>
      </c>
      <c r="L311" s="10">
        <f t="shared" si="1"/>
        <v>562.5</v>
      </c>
      <c r="M311" s="11">
        <v>0.5</v>
      </c>
      <c r="O311" s="14"/>
      <c r="P311" s="12"/>
    </row>
    <row r="312" spans="1:16" ht="15.75" customHeight="1">
      <c r="A312" s="1"/>
      <c r="B312" s="6" t="s">
        <v>14</v>
      </c>
      <c r="C312" s="6">
        <v>1185732</v>
      </c>
      <c r="D312" s="7">
        <v>44301</v>
      </c>
      <c r="E312" s="6" t="s">
        <v>33</v>
      </c>
      <c r="F312" s="6" t="s">
        <v>34</v>
      </c>
      <c r="G312" s="6" t="s">
        <v>35</v>
      </c>
      <c r="H312" s="6" t="s">
        <v>17</v>
      </c>
      <c r="I312" s="8">
        <v>0.5</v>
      </c>
      <c r="J312" s="9">
        <v>4500</v>
      </c>
      <c r="K312" s="10">
        <f t="shared" si="0"/>
        <v>2250</v>
      </c>
      <c r="L312" s="10">
        <f t="shared" si="1"/>
        <v>900</v>
      </c>
      <c r="M312" s="11">
        <v>0.4</v>
      </c>
      <c r="O312" s="14"/>
      <c r="P312" s="12"/>
    </row>
    <row r="313" spans="1:16" ht="15.75" customHeight="1">
      <c r="A313" s="1"/>
      <c r="B313" s="6" t="s">
        <v>14</v>
      </c>
      <c r="C313" s="6">
        <v>1185732</v>
      </c>
      <c r="D313" s="7">
        <v>44301</v>
      </c>
      <c r="E313" s="6" t="s">
        <v>33</v>
      </c>
      <c r="F313" s="6" t="s">
        <v>34</v>
      </c>
      <c r="G313" s="6" t="s">
        <v>35</v>
      </c>
      <c r="H313" s="6" t="s">
        <v>18</v>
      </c>
      <c r="I313" s="8">
        <v>0.5</v>
      </c>
      <c r="J313" s="9">
        <v>1500</v>
      </c>
      <c r="K313" s="10">
        <f t="shared" si="0"/>
        <v>750</v>
      </c>
      <c r="L313" s="10">
        <f t="shared" si="1"/>
        <v>262.5</v>
      </c>
      <c r="M313" s="11">
        <v>0.35</v>
      </c>
      <c r="O313" s="14"/>
      <c r="P313" s="12"/>
    </row>
    <row r="314" spans="1:16" ht="15.75" customHeight="1">
      <c r="A314" s="1"/>
      <c r="B314" s="6" t="s">
        <v>14</v>
      </c>
      <c r="C314" s="6">
        <v>1185732</v>
      </c>
      <c r="D314" s="7">
        <v>44301</v>
      </c>
      <c r="E314" s="6" t="s">
        <v>33</v>
      </c>
      <c r="F314" s="6" t="s">
        <v>34</v>
      </c>
      <c r="G314" s="6" t="s">
        <v>35</v>
      </c>
      <c r="H314" s="6" t="s">
        <v>19</v>
      </c>
      <c r="I314" s="8">
        <v>0.4</v>
      </c>
      <c r="J314" s="9">
        <v>1500</v>
      </c>
      <c r="K314" s="10">
        <f t="shared" si="0"/>
        <v>600</v>
      </c>
      <c r="L314" s="10">
        <f t="shared" si="1"/>
        <v>210</v>
      </c>
      <c r="M314" s="11">
        <v>0.35</v>
      </c>
      <c r="O314" s="14"/>
      <c r="P314" s="12"/>
    </row>
    <row r="315" spans="1:16" ht="15.75" customHeight="1">
      <c r="A315" s="1"/>
      <c r="B315" s="6" t="s">
        <v>14</v>
      </c>
      <c r="C315" s="6">
        <v>1185732</v>
      </c>
      <c r="D315" s="7">
        <v>44301</v>
      </c>
      <c r="E315" s="6" t="s">
        <v>33</v>
      </c>
      <c r="F315" s="6" t="s">
        <v>34</v>
      </c>
      <c r="G315" s="6" t="s">
        <v>35</v>
      </c>
      <c r="H315" s="6" t="s">
        <v>20</v>
      </c>
      <c r="I315" s="8">
        <v>0.45</v>
      </c>
      <c r="J315" s="9">
        <v>750</v>
      </c>
      <c r="K315" s="10">
        <f t="shared" si="0"/>
        <v>337.5</v>
      </c>
      <c r="L315" s="10">
        <f t="shared" si="1"/>
        <v>135</v>
      </c>
      <c r="M315" s="11">
        <v>0.4</v>
      </c>
      <c r="O315" s="14"/>
      <c r="P315" s="12"/>
    </row>
    <row r="316" spans="1:16" ht="15.75" customHeight="1">
      <c r="A316" s="1"/>
      <c r="B316" s="6" t="s">
        <v>14</v>
      </c>
      <c r="C316" s="6">
        <v>1185732</v>
      </c>
      <c r="D316" s="7">
        <v>44301</v>
      </c>
      <c r="E316" s="6" t="s">
        <v>33</v>
      </c>
      <c r="F316" s="6" t="s">
        <v>34</v>
      </c>
      <c r="G316" s="6" t="s">
        <v>35</v>
      </c>
      <c r="H316" s="6" t="s">
        <v>21</v>
      </c>
      <c r="I316" s="8">
        <v>0.6</v>
      </c>
      <c r="J316" s="9">
        <v>1000</v>
      </c>
      <c r="K316" s="10">
        <f t="shared" si="0"/>
        <v>600</v>
      </c>
      <c r="L316" s="10">
        <f t="shared" si="1"/>
        <v>210</v>
      </c>
      <c r="M316" s="11">
        <v>0.35</v>
      </c>
      <c r="O316" s="14"/>
      <c r="P316" s="12"/>
    </row>
    <row r="317" spans="1:16" ht="15.75" customHeight="1">
      <c r="A317" s="1"/>
      <c r="B317" s="6" t="s">
        <v>14</v>
      </c>
      <c r="C317" s="6">
        <v>1185732</v>
      </c>
      <c r="D317" s="7">
        <v>44301</v>
      </c>
      <c r="E317" s="6" t="s">
        <v>33</v>
      </c>
      <c r="F317" s="6" t="s">
        <v>34</v>
      </c>
      <c r="G317" s="6" t="s">
        <v>35</v>
      </c>
      <c r="H317" s="6" t="s">
        <v>22</v>
      </c>
      <c r="I317" s="8">
        <v>0.5</v>
      </c>
      <c r="J317" s="9">
        <v>2250</v>
      </c>
      <c r="K317" s="10">
        <f t="shared" si="0"/>
        <v>1125</v>
      </c>
      <c r="L317" s="10">
        <f t="shared" si="1"/>
        <v>562.5</v>
      </c>
      <c r="M317" s="11">
        <v>0.5</v>
      </c>
      <c r="O317" s="14"/>
      <c r="P317" s="12"/>
    </row>
    <row r="318" spans="1:16" ht="15.75" customHeight="1">
      <c r="A318" s="1"/>
      <c r="B318" s="6" t="s">
        <v>14</v>
      </c>
      <c r="C318" s="6">
        <v>1185732</v>
      </c>
      <c r="D318" s="7">
        <v>44332</v>
      </c>
      <c r="E318" s="6" t="s">
        <v>33</v>
      </c>
      <c r="F318" s="6" t="s">
        <v>34</v>
      </c>
      <c r="G318" s="6" t="s">
        <v>35</v>
      </c>
      <c r="H318" s="6" t="s">
        <v>17</v>
      </c>
      <c r="I318" s="8">
        <v>0.6</v>
      </c>
      <c r="J318" s="9">
        <v>4950</v>
      </c>
      <c r="K318" s="10">
        <f t="shared" si="0"/>
        <v>2970</v>
      </c>
      <c r="L318" s="10">
        <f t="shared" si="1"/>
        <v>1188</v>
      </c>
      <c r="M318" s="11">
        <v>0.4</v>
      </c>
      <c r="O318" s="14"/>
      <c r="P318" s="12"/>
    </row>
    <row r="319" spans="1:16" ht="15.75" customHeight="1">
      <c r="A319" s="1"/>
      <c r="B319" s="6" t="s">
        <v>14</v>
      </c>
      <c r="C319" s="6">
        <v>1185732</v>
      </c>
      <c r="D319" s="7">
        <v>44332</v>
      </c>
      <c r="E319" s="6" t="s">
        <v>33</v>
      </c>
      <c r="F319" s="6" t="s">
        <v>34</v>
      </c>
      <c r="G319" s="6" t="s">
        <v>35</v>
      </c>
      <c r="H319" s="6" t="s">
        <v>18</v>
      </c>
      <c r="I319" s="8">
        <v>0.55000000000000004</v>
      </c>
      <c r="J319" s="9">
        <v>2000</v>
      </c>
      <c r="K319" s="10">
        <f t="shared" si="0"/>
        <v>1100</v>
      </c>
      <c r="L319" s="10">
        <f t="shared" si="1"/>
        <v>385</v>
      </c>
      <c r="M319" s="11">
        <v>0.35</v>
      </c>
      <c r="O319" s="14"/>
      <c r="P319" s="12"/>
    </row>
    <row r="320" spans="1:16" ht="15.75" customHeight="1">
      <c r="A320" s="1"/>
      <c r="B320" s="6" t="s">
        <v>14</v>
      </c>
      <c r="C320" s="6">
        <v>1185732</v>
      </c>
      <c r="D320" s="7">
        <v>44332</v>
      </c>
      <c r="E320" s="6" t="s">
        <v>33</v>
      </c>
      <c r="F320" s="6" t="s">
        <v>34</v>
      </c>
      <c r="G320" s="6" t="s">
        <v>35</v>
      </c>
      <c r="H320" s="6" t="s">
        <v>19</v>
      </c>
      <c r="I320" s="8">
        <v>0.5</v>
      </c>
      <c r="J320" s="9">
        <v>1750</v>
      </c>
      <c r="K320" s="10">
        <f t="shared" si="0"/>
        <v>875</v>
      </c>
      <c r="L320" s="10">
        <f t="shared" si="1"/>
        <v>306.25</v>
      </c>
      <c r="M320" s="11">
        <v>0.35</v>
      </c>
      <c r="O320" s="14"/>
      <c r="P320" s="12"/>
    </row>
    <row r="321" spans="1:16" ht="15.75" customHeight="1">
      <c r="A321" s="1"/>
      <c r="B321" s="6" t="s">
        <v>14</v>
      </c>
      <c r="C321" s="6">
        <v>1185732</v>
      </c>
      <c r="D321" s="7">
        <v>44332</v>
      </c>
      <c r="E321" s="6" t="s">
        <v>33</v>
      </c>
      <c r="F321" s="6" t="s">
        <v>34</v>
      </c>
      <c r="G321" s="6" t="s">
        <v>35</v>
      </c>
      <c r="H321" s="6" t="s">
        <v>20</v>
      </c>
      <c r="I321" s="8">
        <v>0.5</v>
      </c>
      <c r="J321" s="9">
        <v>1000</v>
      </c>
      <c r="K321" s="10">
        <f t="shared" si="0"/>
        <v>500</v>
      </c>
      <c r="L321" s="10">
        <f t="shared" si="1"/>
        <v>200</v>
      </c>
      <c r="M321" s="11">
        <v>0.4</v>
      </c>
      <c r="O321" s="14"/>
      <c r="P321" s="12"/>
    </row>
    <row r="322" spans="1:16" ht="15.75" customHeight="1">
      <c r="A322" s="1"/>
      <c r="B322" s="6" t="s">
        <v>14</v>
      </c>
      <c r="C322" s="6">
        <v>1185732</v>
      </c>
      <c r="D322" s="7">
        <v>44332</v>
      </c>
      <c r="E322" s="6" t="s">
        <v>33</v>
      </c>
      <c r="F322" s="6" t="s">
        <v>34</v>
      </c>
      <c r="G322" s="6" t="s">
        <v>35</v>
      </c>
      <c r="H322" s="6" t="s">
        <v>21</v>
      </c>
      <c r="I322" s="8">
        <v>0.6</v>
      </c>
      <c r="J322" s="9">
        <v>1250</v>
      </c>
      <c r="K322" s="10">
        <f t="shared" si="0"/>
        <v>750</v>
      </c>
      <c r="L322" s="10">
        <f t="shared" si="1"/>
        <v>262.5</v>
      </c>
      <c r="M322" s="11">
        <v>0.35</v>
      </c>
      <c r="O322" s="14"/>
      <c r="P322" s="12"/>
    </row>
    <row r="323" spans="1:16" ht="15.75" customHeight="1">
      <c r="A323" s="1"/>
      <c r="B323" s="6" t="s">
        <v>14</v>
      </c>
      <c r="C323" s="6">
        <v>1185732</v>
      </c>
      <c r="D323" s="7">
        <v>44332</v>
      </c>
      <c r="E323" s="6" t="s">
        <v>33</v>
      </c>
      <c r="F323" s="6" t="s">
        <v>34</v>
      </c>
      <c r="G323" s="6" t="s">
        <v>35</v>
      </c>
      <c r="H323" s="6" t="s">
        <v>22</v>
      </c>
      <c r="I323" s="8">
        <v>0.65</v>
      </c>
      <c r="J323" s="9">
        <v>2500</v>
      </c>
      <c r="K323" s="10">
        <f t="shared" si="0"/>
        <v>1625</v>
      </c>
      <c r="L323" s="10">
        <f t="shared" si="1"/>
        <v>812.5</v>
      </c>
      <c r="M323" s="11">
        <v>0.5</v>
      </c>
      <c r="O323" s="14"/>
      <c r="P323" s="12"/>
    </row>
    <row r="324" spans="1:16" ht="15.75" customHeight="1">
      <c r="A324" s="1"/>
      <c r="B324" s="6" t="s">
        <v>14</v>
      </c>
      <c r="C324" s="6">
        <v>1185732</v>
      </c>
      <c r="D324" s="7">
        <v>44362</v>
      </c>
      <c r="E324" s="6" t="s">
        <v>33</v>
      </c>
      <c r="F324" s="6" t="s">
        <v>34</v>
      </c>
      <c r="G324" s="6" t="s">
        <v>35</v>
      </c>
      <c r="H324" s="6" t="s">
        <v>17</v>
      </c>
      <c r="I324" s="8">
        <v>0.5</v>
      </c>
      <c r="J324" s="9">
        <v>5000</v>
      </c>
      <c r="K324" s="10">
        <f t="shared" si="0"/>
        <v>2500</v>
      </c>
      <c r="L324" s="10">
        <f t="shared" si="1"/>
        <v>1000</v>
      </c>
      <c r="M324" s="11">
        <v>0.4</v>
      </c>
      <c r="O324" s="14"/>
      <c r="P324" s="12"/>
    </row>
    <row r="325" spans="1:16" ht="15.75" customHeight="1">
      <c r="A325" s="1"/>
      <c r="B325" s="6" t="s">
        <v>14</v>
      </c>
      <c r="C325" s="6">
        <v>1185732</v>
      </c>
      <c r="D325" s="7">
        <v>44362</v>
      </c>
      <c r="E325" s="6" t="s">
        <v>33</v>
      </c>
      <c r="F325" s="6" t="s">
        <v>34</v>
      </c>
      <c r="G325" s="6" t="s">
        <v>35</v>
      </c>
      <c r="H325" s="6" t="s">
        <v>18</v>
      </c>
      <c r="I325" s="8">
        <v>0.45000000000000007</v>
      </c>
      <c r="J325" s="9">
        <v>2500</v>
      </c>
      <c r="K325" s="10">
        <f t="shared" si="0"/>
        <v>1125.0000000000002</v>
      </c>
      <c r="L325" s="10">
        <f t="shared" si="1"/>
        <v>393.75000000000006</v>
      </c>
      <c r="M325" s="11">
        <v>0.35</v>
      </c>
      <c r="O325" s="14"/>
      <c r="P325" s="12"/>
    </row>
    <row r="326" spans="1:16" ht="15.75" customHeight="1">
      <c r="A326" s="1"/>
      <c r="B326" s="6" t="s">
        <v>14</v>
      </c>
      <c r="C326" s="6">
        <v>1185732</v>
      </c>
      <c r="D326" s="7">
        <v>44362</v>
      </c>
      <c r="E326" s="6" t="s">
        <v>33</v>
      </c>
      <c r="F326" s="6" t="s">
        <v>34</v>
      </c>
      <c r="G326" s="6" t="s">
        <v>35</v>
      </c>
      <c r="H326" s="6" t="s">
        <v>19</v>
      </c>
      <c r="I326" s="8">
        <v>0.4</v>
      </c>
      <c r="J326" s="9">
        <v>2000</v>
      </c>
      <c r="K326" s="10">
        <f t="shared" si="0"/>
        <v>800</v>
      </c>
      <c r="L326" s="10">
        <f t="shared" si="1"/>
        <v>280</v>
      </c>
      <c r="M326" s="11">
        <v>0.35</v>
      </c>
      <c r="O326" s="14"/>
      <c r="P326" s="12"/>
    </row>
    <row r="327" spans="1:16" ht="15.75" customHeight="1">
      <c r="A327" s="1"/>
      <c r="B327" s="6" t="s">
        <v>14</v>
      </c>
      <c r="C327" s="6">
        <v>1185732</v>
      </c>
      <c r="D327" s="7">
        <v>44362</v>
      </c>
      <c r="E327" s="6" t="s">
        <v>33</v>
      </c>
      <c r="F327" s="6" t="s">
        <v>34</v>
      </c>
      <c r="G327" s="6" t="s">
        <v>35</v>
      </c>
      <c r="H327" s="6" t="s">
        <v>20</v>
      </c>
      <c r="I327" s="8">
        <v>0.4</v>
      </c>
      <c r="J327" s="9">
        <v>1750</v>
      </c>
      <c r="K327" s="10">
        <f t="shared" si="0"/>
        <v>700</v>
      </c>
      <c r="L327" s="10">
        <f t="shared" si="1"/>
        <v>280</v>
      </c>
      <c r="M327" s="11">
        <v>0.4</v>
      </c>
      <c r="O327" s="14"/>
      <c r="P327" s="12"/>
    </row>
    <row r="328" spans="1:16" ht="15.75" customHeight="1">
      <c r="A328" s="1"/>
      <c r="B328" s="6" t="s">
        <v>14</v>
      </c>
      <c r="C328" s="6">
        <v>1185732</v>
      </c>
      <c r="D328" s="7">
        <v>44362</v>
      </c>
      <c r="E328" s="6" t="s">
        <v>33</v>
      </c>
      <c r="F328" s="6" t="s">
        <v>34</v>
      </c>
      <c r="G328" s="6" t="s">
        <v>35</v>
      </c>
      <c r="H328" s="6" t="s">
        <v>21</v>
      </c>
      <c r="I328" s="8">
        <v>0.5</v>
      </c>
      <c r="J328" s="9">
        <v>1750</v>
      </c>
      <c r="K328" s="10">
        <f t="shared" si="0"/>
        <v>875</v>
      </c>
      <c r="L328" s="10">
        <f t="shared" si="1"/>
        <v>306.25</v>
      </c>
      <c r="M328" s="11">
        <v>0.35</v>
      </c>
      <c r="O328" s="14"/>
      <c r="P328" s="12"/>
    </row>
    <row r="329" spans="1:16" ht="15.75" customHeight="1">
      <c r="A329" s="1"/>
      <c r="B329" s="6" t="s">
        <v>14</v>
      </c>
      <c r="C329" s="6">
        <v>1185732</v>
      </c>
      <c r="D329" s="7">
        <v>44362</v>
      </c>
      <c r="E329" s="6" t="s">
        <v>33</v>
      </c>
      <c r="F329" s="6" t="s">
        <v>34</v>
      </c>
      <c r="G329" s="6" t="s">
        <v>35</v>
      </c>
      <c r="H329" s="6" t="s">
        <v>22</v>
      </c>
      <c r="I329" s="8">
        <v>0.55000000000000004</v>
      </c>
      <c r="J329" s="9">
        <v>3500</v>
      </c>
      <c r="K329" s="10">
        <f t="shared" si="0"/>
        <v>1925.0000000000002</v>
      </c>
      <c r="L329" s="10">
        <f t="shared" si="1"/>
        <v>962.50000000000011</v>
      </c>
      <c r="M329" s="11">
        <v>0.5</v>
      </c>
      <c r="O329" s="14"/>
      <c r="P329" s="12"/>
    </row>
    <row r="330" spans="1:16" ht="15.75" customHeight="1">
      <c r="A330" s="1"/>
      <c r="B330" s="6" t="s">
        <v>14</v>
      </c>
      <c r="C330" s="6">
        <v>1185732</v>
      </c>
      <c r="D330" s="7">
        <v>44391</v>
      </c>
      <c r="E330" s="6" t="s">
        <v>33</v>
      </c>
      <c r="F330" s="6" t="s">
        <v>34</v>
      </c>
      <c r="G330" s="6" t="s">
        <v>35</v>
      </c>
      <c r="H330" s="6" t="s">
        <v>17</v>
      </c>
      <c r="I330" s="8">
        <v>0.5</v>
      </c>
      <c r="J330" s="9">
        <v>5750</v>
      </c>
      <c r="K330" s="10">
        <f t="shared" si="0"/>
        <v>2875</v>
      </c>
      <c r="L330" s="10">
        <f t="shared" si="1"/>
        <v>1150</v>
      </c>
      <c r="M330" s="11">
        <v>0.4</v>
      </c>
      <c r="O330" s="14"/>
      <c r="P330" s="12"/>
    </row>
    <row r="331" spans="1:16" ht="15.75" customHeight="1">
      <c r="A331" s="1"/>
      <c r="B331" s="6" t="s">
        <v>14</v>
      </c>
      <c r="C331" s="6">
        <v>1185732</v>
      </c>
      <c r="D331" s="7">
        <v>44391</v>
      </c>
      <c r="E331" s="6" t="s">
        <v>33</v>
      </c>
      <c r="F331" s="6" t="s">
        <v>34</v>
      </c>
      <c r="G331" s="6" t="s">
        <v>35</v>
      </c>
      <c r="H331" s="6" t="s">
        <v>18</v>
      </c>
      <c r="I331" s="8">
        <v>0.45000000000000007</v>
      </c>
      <c r="J331" s="9">
        <v>3250</v>
      </c>
      <c r="K331" s="10">
        <f t="shared" si="0"/>
        <v>1462.5000000000002</v>
      </c>
      <c r="L331" s="10">
        <f t="shared" si="1"/>
        <v>511.87500000000006</v>
      </c>
      <c r="M331" s="11">
        <v>0.35</v>
      </c>
      <c r="O331" s="14"/>
      <c r="P331" s="12"/>
    </row>
    <row r="332" spans="1:16" ht="15.75" customHeight="1">
      <c r="A332" s="1"/>
      <c r="B332" s="6" t="s">
        <v>14</v>
      </c>
      <c r="C332" s="6">
        <v>1185732</v>
      </c>
      <c r="D332" s="7">
        <v>44391</v>
      </c>
      <c r="E332" s="6" t="s">
        <v>33</v>
      </c>
      <c r="F332" s="6" t="s">
        <v>34</v>
      </c>
      <c r="G332" s="6" t="s">
        <v>35</v>
      </c>
      <c r="H332" s="6" t="s">
        <v>19</v>
      </c>
      <c r="I332" s="8">
        <v>0.4</v>
      </c>
      <c r="J332" s="9">
        <v>2500</v>
      </c>
      <c r="K332" s="10">
        <f t="shared" si="0"/>
        <v>1000</v>
      </c>
      <c r="L332" s="10">
        <f t="shared" si="1"/>
        <v>350</v>
      </c>
      <c r="M332" s="11">
        <v>0.35</v>
      </c>
      <c r="O332" s="14"/>
      <c r="P332" s="12"/>
    </row>
    <row r="333" spans="1:16" ht="15.75" customHeight="1">
      <c r="A333" s="1"/>
      <c r="B333" s="6" t="s">
        <v>14</v>
      </c>
      <c r="C333" s="6">
        <v>1185732</v>
      </c>
      <c r="D333" s="7">
        <v>44391</v>
      </c>
      <c r="E333" s="6" t="s">
        <v>33</v>
      </c>
      <c r="F333" s="6" t="s">
        <v>34</v>
      </c>
      <c r="G333" s="6" t="s">
        <v>35</v>
      </c>
      <c r="H333" s="6" t="s">
        <v>20</v>
      </c>
      <c r="I333" s="8">
        <v>0.4</v>
      </c>
      <c r="J333" s="9">
        <v>2000</v>
      </c>
      <c r="K333" s="10">
        <f t="shared" si="0"/>
        <v>800</v>
      </c>
      <c r="L333" s="10">
        <f t="shared" si="1"/>
        <v>320</v>
      </c>
      <c r="M333" s="11">
        <v>0.4</v>
      </c>
      <c r="O333" s="14"/>
      <c r="P333" s="12"/>
    </row>
    <row r="334" spans="1:16" ht="15.75" customHeight="1">
      <c r="A334" s="1"/>
      <c r="B334" s="6" t="s">
        <v>14</v>
      </c>
      <c r="C334" s="6">
        <v>1185732</v>
      </c>
      <c r="D334" s="7">
        <v>44391</v>
      </c>
      <c r="E334" s="6" t="s">
        <v>33</v>
      </c>
      <c r="F334" s="6" t="s">
        <v>34</v>
      </c>
      <c r="G334" s="6" t="s">
        <v>35</v>
      </c>
      <c r="H334" s="6" t="s">
        <v>21</v>
      </c>
      <c r="I334" s="8">
        <v>0.5</v>
      </c>
      <c r="J334" s="9">
        <v>2250</v>
      </c>
      <c r="K334" s="10">
        <f t="shared" si="0"/>
        <v>1125</v>
      </c>
      <c r="L334" s="10">
        <f t="shared" si="1"/>
        <v>393.75</v>
      </c>
      <c r="M334" s="11">
        <v>0.35</v>
      </c>
      <c r="O334" s="14"/>
      <c r="P334" s="12"/>
    </row>
    <row r="335" spans="1:16" ht="15.75" customHeight="1">
      <c r="A335" s="1"/>
      <c r="B335" s="6" t="s">
        <v>14</v>
      </c>
      <c r="C335" s="6">
        <v>1185732</v>
      </c>
      <c r="D335" s="7">
        <v>44391</v>
      </c>
      <c r="E335" s="6" t="s">
        <v>33</v>
      </c>
      <c r="F335" s="6" t="s">
        <v>34</v>
      </c>
      <c r="G335" s="6" t="s">
        <v>35</v>
      </c>
      <c r="H335" s="6" t="s">
        <v>22</v>
      </c>
      <c r="I335" s="8">
        <v>0.55000000000000004</v>
      </c>
      <c r="J335" s="9">
        <v>4000</v>
      </c>
      <c r="K335" s="10">
        <f t="shared" si="0"/>
        <v>2200</v>
      </c>
      <c r="L335" s="10">
        <f t="shared" si="1"/>
        <v>1100</v>
      </c>
      <c r="M335" s="11">
        <v>0.5</v>
      </c>
      <c r="O335" s="14"/>
      <c r="P335" s="12"/>
    </row>
    <row r="336" spans="1:16" ht="15.75" customHeight="1">
      <c r="A336" s="1"/>
      <c r="B336" s="6" t="s">
        <v>14</v>
      </c>
      <c r="C336" s="6">
        <v>1185732</v>
      </c>
      <c r="D336" s="7">
        <v>44423</v>
      </c>
      <c r="E336" s="6" t="s">
        <v>33</v>
      </c>
      <c r="F336" s="6" t="s">
        <v>34</v>
      </c>
      <c r="G336" s="6" t="s">
        <v>35</v>
      </c>
      <c r="H336" s="6" t="s">
        <v>17</v>
      </c>
      <c r="I336" s="8">
        <v>0.5</v>
      </c>
      <c r="J336" s="9">
        <v>5500</v>
      </c>
      <c r="K336" s="10">
        <f t="shared" si="0"/>
        <v>2750</v>
      </c>
      <c r="L336" s="10">
        <f t="shared" si="1"/>
        <v>1100</v>
      </c>
      <c r="M336" s="11">
        <v>0.4</v>
      </c>
      <c r="O336" s="14"/>
      <c r="P336" s="12"/>
    </row>
    <row r="337" spans="1:16" ht="15.75" customHeight="1">
      <c r="A337" s="1"/>
      <c r="B337" s="6" t="s">
        <v>14</v>
      </c>
      <c r="C337" s="6">
        <v>1185732</v>
      </c>
      <c r="D337" s="7">
        <v>44423</v>
      </c>
      <c r="E337" s="6" t="s">
        <v>33</v>
      </c>
      <c r="F337" s="6" t="s">
        <v>34</v>
      </c>
      <c r="G337" s="6" t="s">
        <v>35</v>
      </c>
      <c r="H337" s="6" t="s">
        <v>18</v>
      </c>
      <c r="I337" s="8">
        <v>0.45000000000000007</v>
      </c>
      <c r="J337" s="9">
        <v>3250</v>
      </c>
      <c r="K337" s="10">
        <f t="shared" si="0"/>
        <v>1462.5000000000002</v>
      </c>
      <c r="L337" s="10">
        <f t="shared" si="1"/>
        <v>511.87500000000006</v>
      </c>
      <c r="M337" s="11">
        <v>0.35</v>
      </c>
      <c r="O337" s="14"/>
      <c r="P337" s="12"/>
    </row>
    <row r="338" spans="1:16" ht="15.75" customHeight="1">
      <c r="A338" s="1"/>
      <c r="B338" s="6" t="s">
        <v>14</v>
      </c>
      <c r="C338" s="6">
        <v>1185732</v>
      </c>
      <c r="D338" s="7">
        <v>44423</v>
      </c>
      <c r="E338" s="6" t="s">
        <v>33</v>
      </c>
      <c r="F338" s="6" t="s">
        <v>34</v>
      </c>
      <c r="G338" s="6" t="s">
        <v>35</v>
      </c>
      <c r="H338" s="6" t="s">
        <v>19</v>
      </c>
      <c r="I338" s="8">
        <v>0.4</v>
      </c>
      <c r="J338" s="9">
        <v>2500</v>
      </c>
      <c r="K338" s="10">
        <f t="shared" si="0"/>
        <v>1000</v>
      </c>
      <c r="L338" s="10">
        <f t="shared" si="1"/>
        <v>350</v>
      </c>
      <c r="M338" s="11">
        <v>0.35</v>
      </c>
      <c r="O338" s="14"/>
      <c r="P338" s="12"/>
    </row>
    <row r="339" spans="1:16" ht="15.75" customHeight="1">
      <c r="A339" s="1"/>
      <c r="B339" s="6" t="s">
        <v>14</v>
      </c>
      <c r="C339" s="6">
        <v>1185732</v>
      </c>
      <c r="D339" s="7">
        <v>44423</v>
      </c>
      <c r="E339" s="6" t="s">
        <v>33</v>
      </c>
      <c r="F339" s="6" t="s">
        <v>34</v>
      </c>
      <c r="G339" s="6" t="s">
        <v>35</v>
      </c>
      <c r="H339" s="6" t="s">
        <v>20</v>
      </c>
      <c r="I339" s="8">
        <v>0.4</v>
      </c>
      <c r="J339" s="9">
        <v>2250</v>
      </c>
      <c r="K339" s="10">
        <f t="shared" si="0"/>
        <v>900</v>
      </c>
      <c r="L339" s="10">
        <f t="shared" si="1"/>
        <v>360</v>
      </c>
      <c r="M339" s="11">
        <v>0.4</v>
      </c>
      <c r="O339" s="14"/>
      <c r="P339" s="12"/>
    </row>
    <row r="340" spans="1:16" ht="15.75" customHeight="1">
      <c r="A340" s="1"/>
      <c r="B340" s="6" t="s">
        <v>14</v>
      </c>
      <c r="C340" s="6">
        <v>1185732</v>
      </c>
      <c r="D340" s="7">
        <v>44423</v>
      </c>
      <c r="E340" s="6" t="s">
        <v>33</v>
      </c>
      <c r="F340" s="6" t="s">
        <v>34</v>
      </c>
      <c r="G340" s="6" t="s">
        <v>35</v>
      </c>
      <c r="H340" s="6" t="s">
        <v>21</v>
      </c>
      <c r="I340" s="8">
        <v>0.5</v>
      </c>
      <c r="J340" s="9">
        <v>2000</v>
      </c>
      <c r="K340" s="10">
        <f t="shared" si="0"/>
        <v>1000</v>
      </c>
      <c r="L340" s="10">
        <f t="shared" si="1"/>
        <v>350</v>
      </c>
      <c r="M340" s="11">
        <v>0.35</v>
      </c>
      <c r="O340" s="14"/>
      <c r="P340" s="12"/>
    </row>
    <row r="341" spans="1:16" ht="15.75" customHeight="1">
      <c r="A341" s="1"/>
      <c r="B341" s="6" t="s">
        <v>14</v>
      </c>
      <c r="C341" s="6">
        <v>1185732</v>
      </c>
      <c r="D341" s="7">
        <v>44423</v>
      </c>
      <c r="E341" s="6" t="s">
        <v>33</v>
      </c>
      <c r="F341" s="6" t="s">
        <v>34</v>
      </c>
      <c r="G341" s="6" t="s">
        <v>35</v>
      </c>
      <c r="H341" s="6" t="s">
        <v>22</v>
      </c>
      <c r="I341" s="8">
        <v>0.55000000000000004</v>
      </c>
      <c r="J341" s="9">
        <v>3750</v>
      </c>
      <c r="K341" s="10">
        <f t="shared" si="0"/>
        <v>2062.5</v>
      </c>
      <c r="L341" s="10">
        <f t="shared" si="1"/>
        <v>1031.25</v>
      </c>
      <c r="M341" s="11">
        <v>0.5</v>
      </c>
      <c r="O341" s="14"/>
      <c r="P341" s="12"/>
    </row>
    <row r="342" spans="1:16" ht="15.75" customHeight="1">
      <c r="A342" s="1"/>
      <c r="B342" s="6" t="s">
        <v>14</v>
      </c>
      <c r="C342" s="6">
        <v>1185732</v>
      </c>
      <c r="D342" s="7">
        <v>44455</v>
      </c>
      <c r="E342" s="6" t="s">
        <v>33</v>
      </c>
      <c r="F342" s="6" t="s">
        <v>34</v>
      </c>
      <c r="G342" s="6" t="s">
        <v>35</v>
      </c>
      <c r="H342" s="6" t="s">
        <v>17</v>
      </c>
      <c r="I342" s="8">
        <v>0.5</v>
      </c>
      <c r="J342" s="9">
        <v>5000</v>
      </c>
      <c r="K342" s="10">
        <f t="shared" si="0"/>
        <v>2500</v>
      </c>
      <c r="L342" s="10">
        <f t="shared" si="1"/>
        <v>1000</v>
      </c>
      <c r="M342" s="11">
        <v>0.4</v>
      </c>
      <c r="O342" s="14"/>
      <c r="P342" s="12"/>
    </row>
    <row r="343" spans="1:16" ht="15.75" customHeight="1">
      <c r="A343" s="1"/>
      <c r="B343" s="6" t="s">
        <v>14</v>
      </c>
      <c r="C343" s="6">
        <v>1185732</v>
      </c>
      <c r="D343" s="7">
        <v>44455</v>
      </c>
      <c r="E343" s="6" t="s">
        <v>33</v>
      </c>
      <c r="F343" s="6" t="s">
        <v>34</v>
      </c>
      <c r="G343" s="6" t="s">
        <v>35</v>
      </c>
      <c r="H343" s="6" t="s">
        <v>18</v>
      </c>
      <c r="I343" s="8">
        <v>0.45000000000000007</v>
      </c>
      <c r="J343" s="9">
        <v>3000</v>
      </c>
      <c r="K343" s="10">
        <f t="shared" si="0"/>
        <v>1350.0000000000002</v>
      </c>
      <c r="L343" s="10">
        <f t="shared" si="1"/>
        <v>472.50000000000006</v>
      </c>
      <c r="M343" s="11">
        <v>0.35</v>
      </c>
      <c r="O343" s="14"/>
      <c r="P343" s="12"/>
    </row>
    <row r="344" spans="1:16" ht="15.75" customHeight="1">
      <c r="A344" s="1"/>
      <c r="B344" s="6" t="s">
        <v>14</v>
      </c>
      <c r="C344" s="6">
        <v>1185732</v>
      </c>
      <c r="D344" s="7">
        <v>44455</v>
      </c>
      <c r="E344" s="6" t="s">
        <v>33</v>
      </c>
      <c r="F344" s="6" t="s">
        <v>34</v>
      </c>
      <c r="G344" s="6" t="s">
        <v>35</v>
      </c>
      <c r="H344" s="6" t="s">
        <v>19</v>
      </c>
      <c r="I344" s="8">
        <v>0.4</v>
      </c>
      <c r="J344" s="9">
        <v>2000</v>
      </c>
      <c r="K344" s="10">
        <f t="shared" si="0"/>
        <v>800</v>
      </c>
      <c r="L344" s="10">
        <f t="shared" si="1"/>
        <v>280</v>
      </c>
      <c r="M344" s="11">
        <v>0.35</v>
      </c>
      <c r="O344" s="14"/>
      <c r="P344" s="12"/>
    </row>
    <row r="345" spans="1:16" ht="15.75" customHeight="1">
      <c r="A345" s="1"/>
      <c r="B345" s="6" t="s">
        <v>14</v>
      </c>
      <c r="C345" s="6">
        <v>1185732</v>
      </c>
      <c r="D345" s="7">
        <v>44455</v>
      </c>
      <c r="E345" s="6" t="s">
        <v>33</v>
      </c>
      <c r="F345" s="6" t="s">
        <v>34</v>
      </c>
      <c r="G345" s="6" t="s">
        <v>35</v>
      </c>
      <c r="H345" s="6" t="s">
        <v>20</v>
      </c>
      <c r="I345" s="8">
        <v>0.4</v>
      </c>
      <c r="J345" s="9">
        <v>1750</v>
      </c>
      <c r="K345" s="10">
        <f t="shared" si="0"/>
        <v>700</v>
      </c>
      <c r="L345" s="10">
        <f t="shared" si="1"/>
        <v>280</v>
      </c>
      <c r="M345" s="11">
        <v>0.4</v>
      </c>
      <c r="O345" s="14"/>
      <c r="P345" s="12"/>
    </row>
    <row r="346" spans="1:16" ht="15.75" customHeight="1">
      <c r="A346" s="1"/>
      <c r="B346" s="6" t="s">
        <v>14</v>
      </c>
      <c r="C346" s="6">
        <v>1185732</v>
      </c>
      <c r="D346" s="7">
        <v>44455</v>
      </c>
      <c r="E346" s="6" t="s">
        <v>33</v>
      </c>
      <c r="F346" s="6" t="s">
        <v>34</v>
      </c>
      <c r="G346" s="6" t="s">
        <v>35</v>
      </c>
      <c r="H346" s="6" t="s">
        <v>21</v>
      </c>
      <c r="I346" s="8">
        <v>0.5</v>
      </c>
      <c r="J346" s="9">
        <v>1750</v>
      </c>
      <c r="K346" s="10">
        <f t="shared" si="0"/>
        <v>875</v>
      </c>
      <c r="L346" s="10">
        <f t="shared" si="1"/>
        <v>306.25</v>
      </c>
      <c r="M346" s="11">
        <v>0.35</v>
      </c>
      <c r="O346" s="14"/>
      <c r="P346" s="12"/>
    </row>
    <row r="347" spans="1:16" ht="15.75" customHeight="1">
      <c r="A347" s="1"/>
      <c r="B347" s="6" t="s">
        <v>14</v>
      </c>
      <c r="C347" s="6">
        <v>1185732</v>
      </c>
      <c r="D347" s="7">
        <v>44455</v>
      </c>
      <c r="E347" s="6" t="s">
        <v>33</v>
      </c>
      <c r="F347" s="6" t="s">
        <v>34</v>
      </c>
      <c r="G347" s="6" t="s">
        <v>35</v>
      </c>
      <c r="H347" s="6" t="s">
        <v>22</v>
      </c>
      <c r="I347" s="8">
        <v>0.55000000000000004</v>
      </c>
      <c r="J347" s="9">
        <v>2500</v>
      </c>
      <c r="K347" s="10">
        <f t="shared" si="0"/>
        <v>1375</v>
      </c>
      <c r="L347" s="10">
        <f t="shared" si="1"/>
        <v>687.5</v>
      </c>
      <c r="M347" s="11">
        <v>0.5</v>
      </c>
      <c r="O347" s="14"/>
      <c r="P347" s="12"/>
    </row>
    <row r="348" spans="1:16" ht="15.75" customHeight="1">
      <c r="A348" s="1"/>
      <c r="B348" s="6" t="s">
        <v>14</v>
      </c>
      <c r="C348" s="6">
        <v>1185732</v>
      </c>
      <c r="D348" s="7">
        <v>44484</v>
      </c>
      <c r="E348" s="6" t="s">
        <v>33</v>
      </c>
      <c r="F348" s="6" t="s">
        <v>34</v>
      </c>
      <c r="G348" s="6" t="s">
        <v>35</v>
      </c>
      <c r="H348" s="6" t="s">
        <v>17</v>
      </c>
      <c r="I348" s="8">
        <v>0.6</v>
      </c>
      <c r="J348" s="9">
        <v>4250</v>
      </c>
      <c r="K348" s="10">
        <f t="shared" si="0"/>
        <v>2550</v>
      </c>
      <c r="L348" s="10">
        <f t="shared" si="1"/>
        <v>1020</v>
      </c>
      <c r="M348" s="11">
        <v>0.4</v>
      </c>
      <c r="O348" s="14"/>
      <c r="P348" s="12"/>
    </row>
    <row r="349" spans="1:16" ht="15.75" customHeight="1">
      <c r="A349" s="1"/>
      <c r="B349" s="6" t="s">
        <v>14</v>
      </c>
      <c r="C349" s="6">
        <v>1185732</v>
      </c>
      <c r="D349" s="7">
        <v>44484</v>
      </c>
      <c r="E349" s="6" t="s">
        <v>33</v>
      </c>
      <c r="F349" s="6" t="s">
        <v>34</v>
      </c>
      <c r="G349" s="6" t="s">
        <v>35</v>
      </c>
      <c r="H349" s="6" t="s">
        <v>18</v>
      </c>
      <c r="I349" s="8">
        <v>0.5</v>
      </c>
      <c r="J349" s="9">
        <v>2500</v>
      </c>
      <c r="K349" s="10">
        <f t="shared" si="0"/>
        <v>1250</v>
      </c>
      <c r="L349" s="10">
        <f t="shared" si="1"/>
        <v>437.5</v>
      </c>
      <c r="M349" s="11">
        <v>0.35</v>
      </c>
      <c r="O349" s="14"/>
      <c r="P349" s="12"/>
    </row>
    <row r="350" spans="1:16" ht="15.75" customHeight="1">
      <c r="A350" s="1"/>
      <c r="B350" s="6" t="s">
        <v>14</v>
      </c>
      <c r="C350" s="6">
        <v>1185732</v>
      </c>
      <c r="D350" s="7">
        <v>44484</v>
      </c>
      <c r="E350" s="6" t="s">
        <v>33</v>
      </c>
      <c r="F350" s="6" t="s">
        <v>34</v>
      </c>
      <c r="G350" s="6" t="s">
        <v>35</v>
      </c>
      <c r="H350" s="6" t="s">
        <v>19</v>
      </c>
      <c r="I350" s="8">
        <v>0.5</v>
      </c>
      <c r="J350" s="9">
        <v>1500</v>
      </c>
      <c r="K350" s="10">
        <f t="shared" si="0"/>
        <v>750</v>
      </c>
      <c r="L350" s="10">
        <f t="shared" si="1"/>
        <v>262.5</v>
      </c>
      <c r="M350" s="11">
        <v>0.35</v>
      </c>
      <c r="O350" s="14"/>
      <c r="P350" s="12"/>
    </row>
    <row r="351" spans="1:16" ht="15.75" customHeight="1">
      <c r="A351" s="1"/>
      <c r="B351" s="6" t="s">
        <v>14</v>
      </c>
      <c r="C351" s="6">
        <v>1185732</v>
      </c>
      <c r="D351" s="7">
        <v>44484</v>
      </c>
      <c r="E351" s="6" t="s">
        <v>33</v>
      </c>
      <c r="F351" s="6" t="s">
        <v>34</v>
      </c>
      <c r="G351" s="6" t="s">
        <v>35</v>
      </c>
      <c r="H351" s="6" t="s">
        <v>20</v>
      </c>
      <c r="I351" s="8">
        <v>0.5</v>
      </c>
      <c r="J351" s="9">
        <v>1250</v>
      </c>
      <c r="K351" s="10">
        <f t="shared" si="0"/>
        <v>625</v>
      </c>
      <c r="L351" s="10">
        <f t="shared" si="1"/>
        <v>250</v>
      </c>
      <c r="M351" s="11">
        <v>0.4</v>
      </c>
      <c r="O351" s="14"/>
      <c r="P351" s="12"/>
    </row>
    <row r="352" spans="1:16" ht="15.75" customHeight="1">
      <c r="A352" s="1"/>
      <c r="B352" s="6" t="s">
        <v>14</v>
      </c>
      <c r="C352" s="6">
        <v>1185732</v>
      </c>
      <c r="D352" s="7">
        <v>44484</v>
      </c>
      <c r="E352" s="6" t="s">
        <v>33</v>
      </c>
      <c r="F352" s="6" t="s">
        <v>34</v>
      </c>
      <c r="G352" s="6" t="s">
        <v>35</v>
      </c>
      <c r="H352" s="6" t="s">
        <v>21</v>
      </c>
      <c r="I352" s="8">
        <v>0.6</v>
      </c>
      <c r="J352" s="9">
        <v>1250</v>
      </c>
      <c r="K352" s="10">
        <f t="shared" si="0"/>
        <v>750</v>
      </c>
      <c r="L352" s="10">
        <f t="shared" si="1"/>
        <v>262.5</v>
      </c>
      <c r="M352" s="11">
        <v>0.35</v>
      </c>
      <c r="O352" s="14"/>
      <c r="P352" s="12"/>
    </row>
    <row r="353" spans="1:16" ht="15.75" customHeight="1">
      <c r="A353" s="1"/>
      <c r="B353" s="6" t="s">
        <v>14</v>
      </c>
      <c r="C353" s="6">
        <v>1185732</v>
      </c>
      <c r="D353" s="7">
        <v>44484</v>
      </c>
      <c r="E353" s="6" t="s">
        <v>33</v>
      </c>
      <c r="F353" s="6" t="s">
        <v>34</v>
      </c>
      <c r="G353" s="6" t="s">
        <v>35</v>
      </c>
      <c r="H353" s="6" t="s">
        <v>22</v>
      </c>
      <c r="I353" s="8">
        <v>0.64999999999999991</v>
      </c>
      <c r="J353" s="9">
        <v>2500</v>
      </c>
      <c r="K353" s="10">
        <f t="shared" si="0"/>
        <v>1624.9999999999998</v>
      </c>
      <c r="L353" s="10">
        <f t="shared" si="1"/>
        <v>812.49999999999989</v>
      </c>
      <c r="M353" s="11">
        <v>0.5</v>
      </c>
      <c r="O353" s="14"/>
      <c r="P353" s="12"/>
    </row>
    <row r="354" spans="1:16" ht="15.75" customHeight="1">
      <c r="A354" s="1"/>
      <c r="B354" s="6" t="s">
        <v>14</v>
      </c>
      <c r="C354" s="6">
        <v>1185732</v>
      </c>
      <c r="D354" s="7">
        <v>44515</v>
      </c>
      <c r="E354" s="6" t="s">
        <v>33</v>
      </c>
      <c r="F354" s="6" t="s">
        <v>34</v>
      </c>
      <c r="G354" s="6" t="s">
        <v>35</v>
      </c>
      <c r="H354" s="6" t="s">
        <v>17</v>
      </c>
      <c r="I354" s="8">
        <v>0.6</v>
      </c>
      <c r="J354" s="9">
        <v>4000</v>
      </c>
      <c r="K354" s="10">
        <f t="shared" si="0"/>
        <v>2400</v>
      </c>
      <c r="L354" s="10">
        <f t="shared" si="1"/>
        <v>960</v>
      </c>
      <c r="M354" s="11">
        <v>0.4</v>
      </c>
      <c r="O354" s="14"/>
      <c r="P354" s="12"/>
    </row>
    <row r="355" spans="1:16" ht="15.75" customHeight="1">
      <c r="A355" s="1"/>
      <c r="B355" s="6" t="s">
        <v>14</v>
      </c>
      <c r="C355" s="6">
        <v>1185732</v>
      </c>
      <c r="D355" s="7">
        <v>44515</v>
      </c>
      <c r="E355" s="6" t="s">
        <v>33</v>
      </c>
      <c r="F355" s="6" t="s">
        <v>34</v>
      </c>
      <c r="G355" s="6" t="s">
        <v>35</v>
      </c>
      <c r="H355" s="6" t="s">
        <v>18</v>
      </c>
      <c r="I355" s="8">
        <v>0.5</v>
      </c>
      <c r="J355" s="9">
        <v>2500</v>
      </c>
      <c r="K355" s="10">
        <f t="shared" si="0"/>
        <v>1250</v>
      </c>
      <c r="L355" s="10">
        <f t="shared" si="1"/>
        <v>437.5</v>
      </c>
      <c r="M355" s="11">
        <v>0.35</v>
      </c>
      <c r="O355" s="14"/>
      <c r="P355" s="12"/>
    </row>
    <row r="356" spans="1:16" ht="15.75" customHeight="1">
      <c r="A356" s="1"/>
      <c r="B356" s="6" t="s">
        <v>14</v>
      </c>
      <c r="C356" s="6">
        <v>1185732</v>
      </c>
      <c r="D356" s="7">
        <v>44515</v>
      </c>
      <c r="E356" s="6" t="s">
        <v>33</v>
      </c>
      <c r="F356" s="6" t="s">
        <v>34</v>
      </c>
      <c r="G356" s="6" t="s">
        <v>35</v>
      </c>
      <c r="H356" s="6" t="s">
        <v>19</v>
      </c>
      <c r="I356" s="8">
        <v>0.5</v>
      </c>
      <c r="J356" s="9">
        <v>1950</v>
      </c>
      <c r="K356" s="10">
        <f t="shared" si="0"/>
        <v>975</v>
      </c>
      <c r="L356" s="10">
        <f t="shared" si="1"/>
        <v>341.25</v>
      </c>
      <c r="M356" s="11">
        <v>0.35</v>
      </c>
      <c r="O356" s="14"/>
      <c r="P356" s="12"/>
    </row>
    <row r="357" spans="1:16" ht="15.75" customHeight="1">
      <c r="A357" s="1"/>
      <c r="B357" s="6" t="s">
        <v>14</v>
      </c>
      <c r="C357" s="6">
        <v>1185732</v>
      </c>
      <c r="D357" s="7">
        <v>44515</v>
      </c>
      <c r="E357" s="6" t="s">
        <v>33</v>
      </c>
      <c r="F357" s="6" t="s">
        <v>34</v>
      </c>
      <c r="G357" s="6" t="s">
        <v>35</v>
      </c>
      <c r="H357" s="6" t="s">
        <v>20</v>
      </c>
      <c r="I357" s="8">
        <v>0.5</v>
      </c>
      <c r="J357" s="9">
        <v>1750</v>
      </c>
      <c r="K357" s="10">
        <f t="shared" si="0"/>
        <v>875</v>
      </c>
      <c r="L357" s="10">
        <f t="shared" si="1"/>
        <v>350</v>
      </c>
      <c r="M357" s="11">
        <v>0.4</v>
      </c>
      <c r="O357" s="14"/>
      <c r="P357" s="12"/>
    </row>
    <row r="358" spans="1:16" ht="15.75" customHeight="1">
      <c r="A358" s="1"/>
      <c r="B358" s="6" t="s">
        <v>14</v>
      </c>
      <c r="C358" s="6">
        <v>1185732</v>
      </c>
      <c r="D358" s="7">
        <v>44515</v>
      </c>
      <c r="E358" s="6" t="s">
        <v>33</v>
      </c>
      <c r="F358" s="6" t="s">
        <v>34</v>
      </c>
      <c r="G358" s="6" t="s">
        <v>35</v>
      </c>
      <c r="H358" s="6" t="s">
        <v>21</v>
      </c>
      <c r="I358" s="8">
        <v>0.6</v>
      </c>
      <c r="J358" s="9">
        <v>1500</v>
      </c>
      <c r="K358" s="10">
        <f t="shared" si="0"/>
        <v>900</v>
      </c>
      <c r="L358" s="10">
        <f t="shared" si="1"/>
        <v>315</v>
      </c>
      <c r="M358" s="11">
        <v>0.35</v>
      </c>
      <c r="O358" s="14"/>
      <c r="P358" s="12"/>
    </row>
    <row r="359" spans="1:16" ht="15.75" customHeight="1">
      <c r="A359" s="1"/>
      <c r="B359" s="6" t="s">
        <v>14</v>
      </c>
      <c r="C359" s="6">
        <v>1185732</v>
      </c>
      <c r="D359" s="7">
        <v>44515</v>
      </c>
      <c r="E359" s="6" t="s">
        <v>33</v>
      </c>
      <c r="F359" s="6" t="s">
        <v>34</v>
      </c>
      <c r="G359" s="6" t="s">
        <v>35</v>
      </c>
      <c r="H359" s="6" t="s">
        <v>22</v>
      </c>
      <c r="I359" s="8">
        <v>0.64999999999999991</v>
      </c>
      <c r="J359" s="9">
        <v>2500</v>
      </c>
      <c r="K359" s="10">
        <f t="shared" si="0"/>
        <v>1624.9999999999998</v>
      </c>
      <c r="L359" s="10">
        <f t="shared" si="1"/>
        <v>812.49999999999989</v>
      </c>
      <c r="M359" s="11">
        <v>0.5</v>
      </c>
      <c r="O359" s="14"/>
      <c r="P359" s="12"/>
    </row>
    <row r="360" spans="1:16" ht="15.75" customHeight="1">
      <c r="A360" s="1"/>
      <c r="B360" s="6" t="s">
        <v>14</v>
      </c>
      <c r="C360" s="6">
        <v>1185732</v>
      </c>
      <c r="D360" s="7">
        <v>44544</v>
      </c>
      <c r="E360" s="6" t="s">
        <v>33</v>
      </c>
      <c r="F360" s="6" t="s">
        <v>34</v>
      </c>
      <c r="G360" s="6" t="s">
        <v>35</v>
      </c>
      <c r="H360" s="6" t="s">
        <v>17</v>
      </c>
      <c r="I360" s="8">
        <v>0.6</v>
      </c>
      <c r="J360" s="9">
        <v>5000</v>
      </c>
      <c r="K360" s="10">
        <f t="shared" si="0"/>
        <v>3000</v>
      </c>
      <c r="L360" s="10">
        <f t="shared" si="1"/>
        <v>1200</v>
      </c>
      <c r="M360" s="11">
        <v>0.4</v>
      </c>
      <c r="O360" s="14"/>
      <c r="P360" s="12"/>
    </row>
    <row r="361" spans="1:16" ht="15.75" customHeight="1">
      <c r="A361" s="1"/>
      <c r="B361" s="6" t="s">
        <v>14</v>
      </c>
      <c r="C361" s="6">
        <v>1185732</v>
      </c>
      <c r="D361" s="7">
        <v>44544</v>
      </c>
      <c r="E361" s="6" t="s">
        <v>33</v>
      </c>
      <c r="F361" s="6" t="s">
        <v>34</v>
      </c>
      <c r="G361" s="6" t="s">
        <v>35</v>
      </c>
      <c r="H361" s="6" t="s">
        <v>18</v>
      </c>
      <c r="I361" s="8">
        <v>0.5</v>
      </c>
      <c r="J361" s="9">
        <v>3000</v>
      </c>
      <c r="K361" s="10">
        <f t="shared" si="0"/>
        <v>1500</v>
      </c>
      <c r="L361" s="10">
        <f t="shared" si="1"/>
        <v>525</v>
      </c>
      <c r="M361" s="11">
        <v>0.35</v>
      </c>
      <c r="O361" s="14"/>
      <c r="P361" s="12"/>
    </row>
    <row r="362" spans="1:16" ht="15.75" customHeight="1">
      <c r="A362" s="1"/>
      <c r="B362" s="6" t="s">
        <v>14</v>
      </c>
      <c r="C362" s="6">
        <v>1185732</v>
      </c>
      <c r="D362" s="7">
        <v>44544</v>
      </c>
      <c r="E362" s="6" t="s">
        <v>33</v>
      </c>
      <c r="F362" s="6" t="s">
        <v>34</v>
      </c>
      <c r="G362" s="6" t="s">
        <v>35</v>
      </c>
      <c r="H362" s="6" t="s">
        <v>19</v>
      </c>
      <c r="I362" s="8">
        <v>0.5</v>
      </c>
      <c r="J362" s="9">
        <v>2500</v>
      </c>
      <c r="K362" s="10">
        <f t="shared" si="0"/>
        <v>1250</v>
      </c>
      <c r="L362" s="10">
        <f t="shared" si="1"/>
        <v>437.5</v>
      </c>
      <c r="M362" s="11">
        <v>0.35</v>
      </c>
      <c r="O362" s="14"/>
      <c r="P362" s="12"/>
    </row>
    <row r="363" spans="1:16" ht="15.75" customHeight="1">
      <c r="A363" s="1"/>
      <c r="B363" s="6" t="s">
        <v>14</v>
      </c>
      <c r="C363" s="6">
        <v>1185732</v>
      </c>
      <c r="D363" s="7">
        <v>44544</v>
      </c>
      <c r="E363" s="6" t="s">
        <v>33</v>
      </c>
      <c r="F363" s="6" t="s">
        <v>34</v>
      </c>
      <c r="G363" s="6" t="s">
        <v>35</v>
      </c>
      <c r="H363" s="6" t="s">
        <v>20</v>
      </c>
      <c r="I363" s="8">
        <v>0.5</v>
      </c>
      <c r="J363" s="9">
        <v>2000</v>
      </c>
      <c r="K363" s="10">
        <f t="shared" si="0"/>
        <v>1000</v>
      </c>
      <c r="L363" s="10">
        <f t="shared" si="1"/>
        <v>400</v>
      </c>
      <c r="M363" s="11">
        <v>0.4</v>
      </c>
      <c r="O363" s="14"/>
      <c r="P363" s="12"/>
    </row>
    <row r="364" spans="1:16" ht="15.75" customHeight="1">
      <c r="A364" s="1"/>
      <c r="B364" s="6" t="s">
        <v>14</v>
      </c>
      <c r="C364" s="6">
        <v>1185732</v>
      </c>
      <c r="D364" s="7">
        <v>44544</v>
      </c>
      <c r="E364" s="6" t="s">
        <v>33</v>
      </c>
      <c r="F364" s="6" t="s">
        <v>34</v>
      </c>
      <c r="G364" s="6" t="s">
        <v>35</v>
      </c>
      <c r="H364" s="6" t="s">
        <v>21</v>
      </c>
      <c r="I364" s="8">
        <v>0.6</v>
      </c>
      <c r="J364" s="9">
        <v>2000</v>
      </c>
      <c r="K364" s="10">
        <f t="shared" si="0"/>
        <v>1200</v>
      </c>
      <c r="L364" s="10">
        <f t="shared" si="1"/>
        <v>420</v>
      </c>
      <c r="M364" s="11">
        <v>0.35</v>
      </c>
      <c r="O364" s="14"/>
      <c r="P364" s="12"/>
    </row>
    <row r="365" spans="1:16" ht="15.75" customHeight="1">
      <c r="A365" s="1"/>
      <c r="B365" s="6" t="s">
        <v>14</v>
      </c>
      <c r="C365" s="6">
        <v>1185732</v>
      </c>
      <c r="D365" s="7">
        <v>44544</v>
      </c>
      <c r="E365" s="6" t="s">
        <v>33</v>
      </c>
      <c r="F365" s="6" t="s">
        <v>34</v>
      </c>
      <c r="G365" s="6" t="s">
        <v>35</v>
      </c>
      <c r="H365" s="6" t="s">
        <v>22</v>
      </c>
      <c r="I365" s="8">
        <v>0.64999999999999991</v>
      </c>
      <c r="J365" s="9">
        <v>3000</v>
      </c>
      <c r="K365" s="10">
        <f t="shared" si="0"/>
        <v>1949.9999999999998</v>
      </c>
      <c r="L365" s="10">
        <f t="shared" si="1"/>
        <v>974.99999999999989</v>
      </c>
      <c r="M365" s="11">
        <v>0.5</v>
      </c>
      <c r="O365" s="14"/>
      <c r="P365" s="12"/>
    </row>
    <row r="366" spans="1:16" ht="15.75" customHeight="1">
      <c r="A366" s="1"/>
      <c r="B366" s="6" t="s">
        <v>23</v>
      </c>
      <c r="C366" s="6">
        <v>1197831</v>
      </c>
      <c r="D366" s="7">
        <v>44198</v>
      </c>
      <c r="E366" s="6" t="s">
        <v>24</v>
      </c>
      <c r="F366" s="6" t="s">
        <v>25</v>
      </c>
      <c r="G366" s="6" t="s">
        <v>36</v>
      </c>
      <c r="H366" s="6" t="s">
        <v>17</v>
      </c>
      <c r="I366" s="8">
        <v>0.2</v>
      </c>
      <c r="J366" s="9">
        <v>7250</v>
      </c>
      <c r="K366" s="10">
        <f t="shared" si="0"/>
        <v>1450</v>
      </c>
      <c r="L366" s="10">
        <f t="shared" si="1"/>
        <v>435</v>
      </c>
      <c r="M366" s="11">
        <v>0.3</v>
      </c>
      <c r="O366" s="13"/>
      <c r="P366" s="12"/>
    </row>
    <row r="367" spans="1:16" ht="15.75" customHeight="1">
      <c r="A367" s="1"/>
      <c r="B367" s="6" t="s">
        <v>23</v>
      </c>
      <c r="C367" s="6">
        <v>1197831</v>
      </c>
      <c r="D367" s="7">
        <v>44198</v>
      </c>
      <c r="E367" s="6" t="s">
        <v>24</v>
      </c>
      <c r="F367" s="6" t="s">
        <v>25</v>
      </c>
      <c r="G367" s="6" t="s">
        <v>36</v>
      </c>
      <c r="H367" s="6" t="s">
        <v>18</v>
      </c>
      <c r="I367" s="8">
        <v>0.3</v>
      </c>
      <c r="J367" s="9">
        <v>7250</v>
      </c>
      <c r="K367" s="10">
        <f t="shared" si="0"/>
        <v>2175</v>
      </c>
      <c r="L367" s="10">
        <f t="shared" si="1"/>
        <v>652.5</v>
      </c>
      <c r="M367" s="11">
        <v>0.3</v>
      </c>
      <c r="O367" s="13"/>
      <c r="P367" s="12"/>
    </row>
    <row r="368" spans="1:16" ht="15.75" customHeight="1">
      <c r="A368" s="1"/>
      <c r="B368" s="6" t="s">
        <v>23</v>
      </c>
      <c r="C368" s="6">
        <v>1197831</v>
      </c>
      <c r="D368" s="7">
        <v>44198</v>
      </c>
      <c r="E368" s="6" t="s">
        <v>24</v>
      </c>
      <c r="F368" s="6" t="s">
        <v>25</v>
      </c>
      <c r="G368" s="6" t="s">
        <v>36</v>
      </c>
      <c r="H368" s="6" t="s">
        <v>19</v>
      </c>
      <c r="I368" s="8">
        <v>0.3</v>
      </c>
      <c r="J368" s="9">
        <v>5250</v>
      </c>
      <c r="K368" s="10">
        <f t="shared" si="0"/>
        <v>1575</v>
      </c>
      <c r="L368" s="10">
        <f t="shared" si="1"/>
        <v>472.5</v>
      </c>
      <c r="M368" s="11">
        <v>0.3</v>
      </c>
      <c r="O368" s="13"/>
      <c r="P368" s="12"/>
    </row>
    <row r="369" spans="1:16" ht="15.75" customHeight="1">
      <c r="A369" s="1"/>
      <c r="B369" s="6" t="s">
        <v>23</v>
      </c>
      <c r="C369" s="6">
        <v>1197831</v>
      </c>
      <c r="D369" s="7">
        <v>44198</v>
      </c>
      <c r="E369" s="6" t="s">
        <v>24</v>
      </c>
      <c r="F369" s="6" t="s">
        <v>25</v>
      </c>
      <c r="G369" s="6" t="s">
        <v>36</v>
      </c>
      <c r="H369" s="6" t="s">
        <v>20</v>
      </c>
      <c r="I369" s="8">
        <v>0.35</v>
      </c>
      <c r="J369" s="9">
        <v>5250</v>
      </c>
      <c r="K369" s="10">
        <f t="shared" si="0"/>
        <v>1837.4999999999998</v>
      </c>
      <c r="L369" s="10">
        <f t="shared" si="1"/>
        <v>735</v>
      </c>
      <c r="M369" s="11">
        <v>0.4</v>
      </c>
      <c r="O369" s="13"/>
      <c r="P369" s="12"/>
    </row>
    <row r="370" spans="1:16" ht="15.75" customHeight="1">
      <c r="A370" s="1"/>
      <c r="B370" s="6" t="s">
        <v>23</v>
      </c>
      <c r="C370" s="6">
        <v>1197831</v>
      </c>
      <c r="D370" s="7">
        <v>44198</v>
      </c>
      <c r="E370" s="6" t="s">
        <v>24</v>
      </c>
      <c r="F370" s="6" t="s">
        <v>25</v>
      </c>
      <c r="G370" s="6" t="s">
        <v>36</v>
      </c>
      <c r="H370" s="6" t="s">
        <v>21</v>
      </c>
      <c r="I370" s="8">
        <v>0.4</v>
      </c>
      <c r="J370" s="9">
        <v>3750</v>
      </c>
      <c r="K370" s="10">
        <f t="shared" si="0"/>
        <v>1500</v>
      </c>
      <c r="L370" s="10">
        <f t="shared" si="1"/>
        <v>375</v>
      </c>
      <c r="M370" s="11">
        <v>0.25</v>
      </c>
      <c r="O370" s="13"/>
      <c r="P370" s="12"/>
    </row>
    <row r="371" spans="1:16" ht="15.75" customHeight="1">
      <c r="A371" s="1"/>
      <c r="B371" s="6" t="s">
        <v>23</v>
      </c>
      <c r="C371" s="6">
        <v>1197831</v>
      </c>
      <c r="D371" s="7">
        <v>44198</v>
      </c>
      <c r="E371" s="6" t="s">
        <v>24</v>
      </c>
      <c r="F371" s="6" t="s">
        <v>25</v>
      </c>
      <c r="G371" s="6" t="s">
        <v>36</v>
      </c>
      <c r="H371" s="6" t="s">
        <v>22</v>
      </c>
      <c r="I371" s="8">
        <v>0.35</v>
      </c>
      <c r="J371" s="9">
        <v>5250</v>
      </c>
      <c r="K371" s="10">
        <f t="shared" si="0"/>
        <v>1837.4999999999998</v>
      </c>
      <c r="L371" s="10">
        <f t="shared" si="1"/>
        <v>826.87499999999989</v>
      </c>
      <c r="M371" s="11">
        <v>0.45</v>
      </c>
      <c r="O371" s="13"/>
      <c r="P371" s="12"/>
    </row>
    <row r="372" spans="1:16" ht="15.75" customHeight="1">
      <c r="A372" s="1"/>
      <c r="B372" s="6" t="s">
        <v>23</v>
      </c>
      <c r="C372" s="6">
        <v>1197831</v>
      </c>
      <c r="D372" s="7">
        <v>44228</v>
      </c>
      <c r="E372" s="6" t="s">
        <v>24</v>
      </c>
      <c r="F372" s="6" t="s">
        <v>25</v>
      </c>
      <c r="G372" s="6" t="s">
        <v>36</v>
      </c>
      <c r="H372" s="6" t="s">
        <v>17</v>
      </c>
      <c r="I372" s="8">
        <v>0.25</v>
      </c>
      <c r="J372" s="9">
        <v>6750</v>
      </c>
      <c r="K372" s="10">
        <f t="shared" si="0"/>
        <v>1687.5</v>
      </c>
      <c r="L372" s="10">
        <f t="shared" si="1"/>
        <v>506.25</v>
      </c>
      <c r="M372" s="11">
        <v>0.3</v>
      </c>
      <c r="O372" s="13"/>
      <c r="P372" s="12"/>
    </row>
    <row r="373" spans="1:16" ht="15.75" customHeight="1">
      <c r="A373" s="1"/>
      <c r="B373" s="6" t="s">
        <v>23</v>
      </c>
      <c r="C373" s="6">
        <v>1197831</v>
      </c>
      <c r="D373" s="7">
        <v>44228</v>
      </c>
      <c r="E373" s="6" t="s">
        <v>24</v>
      </c>
      <c r="F373" s="6" t="s">
        <v>25</v>
      </c>
      <c r="G373" s="6" t="s">
        <v>36</v>
      </c>
      <c r="H373" s="6" t="s">
        <v>18</v>
      </c>
      <c r="I373" s="8">
        <v>0.35</v>
      </c>
      <c r="J373" s="9">
        <v>6500</v>
      </c>
      <c r="K373" s="10">
        <f t="shared" si="0"/>
        <v>2275</v>
      </c>
      <c r="L373" s="10">
        <f t="shared" si="1"/>
        <v>682.5</v>
      </c>
      <c r="M373" s="11">
        <v>0.3</v>
      </c>
      <c r="O373" s="13"/>
      <c r="P373" s="12"/>
    </row>
    <row r="374" spans="1:16" ht="15.75" customHeight="1">
      <c r="A374" s="1"/>
      <c r="B374" s="6" t="s">
        <v>23</v>
      </c>
      <c r="C374" s="6">
        <v>1197831</v>
      </c>
      <c r="D374" s="7">
        <v>44228</v>
      </c>
      <c r="E374" s="6" t="s">
        <v>24</v>
      </c>
      <c r="F374" s="6" t="s">
        <v>25</v>
      </c>
      <c r="G374" s="6" t="s">
        <v>36</v>
      </c>
      <c r="H374" s="6" t="s">
        <v>19</v>
      </c>
      <c r="I374" s="8">
        <v>0.35</v>
      </c>
      <c r="J374" s="9">
        <v>4750</v>
      </c>
      <c r="K374" s="10">
        <f t="shared" si="0"/>
        <v>1662.5</v>
      </c>
      <c r="L374" s="10">
        <f t="shared" si="1"/>
        <v>498.75</v>
      </c>
      <c r="M374" s="11">
        <v>0.3</v>
      </c>
      <c r="O374" s="13"/>
      <c r="P374" s="12"/>
    </row>
    <row r="375" spans="1:16" ht="15.75" customHeight="1">
      <c r="A375" s="1"/>
      <c r="B375" s="6" t="s">
        <v>23</v>
      </c>
      <c r="C375" s="6">
        <v>1197831</v>
      </c>
      <c r="D375" s="7">
        <v>44228</v>
      </c>
      <c r="E375" s="6" t="s">
        <v>24</v>
      </c>
      <c r="F375" s="6" t="s">
        <v>25</v>
      </c>
      <c r="G375" s="6" t="s">
        <v>36</v>
      </c>
      <c r="H375" s="6" t="s">
        <v>20</v>
      </c>
      <c r="I375" s="8">
        <v>0.35</v>
      </c>
      <c r="J375" s="9">
        <v>4250</v>
      </c>
      <c r="K375" s="10">
        <f t="shared" si="0"/>
        <v>1487.5</v>
      </c>
      <c r="L375" s="10">
        <f t="shared" si="1"/>
        <v>595</v>
      </c>
      <c r="M375" s="11">
        <v>0.4</v>
      </c>
      <c r="O375" s="13"/>
      <c r="P375" s="12"/>
    </row>
    <row r="376" spans="1:16" ht="15.75" customHeight="1">
      <c r="A376" s="1"/>
      <c r="B376" s="6" t="s">
        <v>23</v>
      </c>
      <c r="C376" s="6">
        <v>1197831</v>
      </c>
      <c r="D376" s="7">
        <v>44228</v>
      </c>
      <c r="E376" s="6" t="s">
        <v>24</v>
      </c>
      <c r="F376" s="6" t="s">
        <v>25</v>
      </c>
      <c r="G376" s="6" t="s">
        <v>36</v>
      </c>
      <c r="H376" s="6" t="s">
        <v>21</v>
      </c>
      <c r="I376" s="8">
        <v>0.4</v>
      </c>
      <c r="J376" s="9">
        <v>3000</v>
      </c>
      <c r="K376" s="10">
        <f t="shared" si="0"/>
        <v>1200</v>
      </c>
      <c r="L376" s="10">
        <f t="shared" si="1"/>
        <v>300</v>
      </c>
      <c r="M376" s="11">
        <v>0.25</v>
      </c>
      <c r="O376" s="13"/>
      <c r="P376" s="12"/>
    </row>
    <row r="377" spans="1:16" ht="15.75" customHeight="1">
      <c r="A377" s="1"/>
      <c r="B377" s="6" t="s">
        <v>23</v>
      </c>
      <c r="C377" s="6">
        <v>1197831</v>
      </c>
      <c r="D377" s="7">
        <v>44228</v>
      </c>
      <c r="E377" s="6" t="s">
        <v>24</v>
      </c>
      <c r="F377" s="6" t="s">
        <v>25</v>
      </c>
      <c r="G377" s="6" t="s">
        <v>36</v>
      </c>
      <c r="H377" s="6" t="s">
        <v>22</v>
      </c>
      <c r="I377" s="8">
        <v>0.35</v>
      </c>
      <c r="J377" s="9">
        <v>5000</v>
      </c>
      <c r="K377" s="10">
        <f t="shared" si="0"/>
        <v>1750</v>
      </c>
      <c r="L377" s="10">
        <f t="shared" si="1"/>
        <v>787.5</v>
      </c>
      <c r="M377" s="11">
        <v>0.45</v>
      </c>
      <c r="O377" s="13"/>
      <c r="P377" s="12"/>
    </row>
    <row r="378" spans="1:16" ht="15.75" customHeight="1">
      <c r="A378" s="1"/>
      <c r="B378" s="6" t="s">
        <v>23</v>
      </c>
      <c r="C378" s="6">
        <v>1197831</v>
      </c>
      <c r="D378" s="7">
        <v>44258</v>
      </c>
      <c r="E378" s="6" t="s">
        <v>24</v>
      </c>
      <c r="F378" s="6" t="s">
        <v>25</v>
      </c>
      <c r="G378" s="6" t="s">
        <v>36</v>
      </c>
      <c r="H378" s="6" t="s">
        <v>17</v>
      </c>
      <c r="I378" s="8">
        <v>0.3</v>
      </c>
      <c r="J378" s="9">
        <v>6750</v>
      </c>
      <c r="K378" s="10">
        <f t="shared" si="0"/>
        <v>2025</v>
      </c>
      <c r="L378" s="10">
        <f t="shared" si="1"/>
        <v>708.75</v>
      </c>
      <c r="M378" s="11">
        <v>0.35</v>
      </c>
      <c r="O378" s="13"/>
      <c r="P378" s="12"/>
    </row>
    <row r="379" spans="1:16" ht="15.75" customHeight="1">
      <c r="A379" s="1"/>
      <c r="B379" s="6" t="s">
        <v>23</v>
      </c>
      <c r="C379" s="6">
        <v>1197831</v>
      </c>
      <c r="D379" s="7">
        <v>44258</v>
      </c>
      <c r="E379" s="6" t="s">
        <v>24</v>
      </c>
      <c r="F379" s="6" t="s">
        <v>25</v>
      </c>
      <c r="G379" s="6" t="s">
        <v>36</v>
      </c>
      <c r="H379" s="6" t="s">
        <v>18</v>
      </c>
      <c r="I379" s="8">
        <v>0.4</v>
      </c>
      <c r="J379" s="9">
        <v>6750</v>
      </c>
      <c r="K379" s="10">
        <f t="shared" si="0"/>
        <v>2700</v>
      </c>
      <c r="L379" s="10">
        <f t="shared" si="1"/>
        <v>944.99999999999989</v>
      </c>
      <c r="M379" s="11">
        <v>0.35</v>
      </c>
      <c r="O379" s="13"/>
      <c r="P379" s="12"/>
    </row>
    <row r="380" spans="1:16" ht="15.75" customHeight="1">
      <c r="A380" s="1"/>
      <c r="B380" s="6" t="s">
        <v>23</v>
      </c>
      <c r="C380" s="6">
        <v>1197831</v>
      </c>
      <c r="D380" s="7">
        <v>44258</v>
      </c>
      <c r="E380" s="6" t="s">
        <v>24</v>
      </c>
      <c r="F380" s="6" t="s">
        <v>25</v>
      </c>
      <c r="G380" s="6" t="s">
        <v>36</v>
      </c>
      <c r="H380" s="6" t="s">
        <v>19</v>
      </c>
      <c r="I380" s="8">
        <v>0.3</v>
      </c>
      <c r="J380" s="9">
        <v>5000</v>
      </c>
      <c r="K380" s="10">
        <f t="shared" si="0"/>
        <v>1500</v>
      </c>
      <c r="L380" s="10">
        <f t="shared" si="1"/>
        <v>525</v>
      </c>
      <c r="M380" s="11">
        <v>0.35</v>
      </c>
      <c r="O380" s="13"/>
      <c r="P380" s="12"/>
    </row>
    <row r="381" spans="1:16" ht="15.75" customHeight="1">
      <c r="A381" s="1"/>
      <c r="B381" s="6" t="s">
        <v>23</v>
      </c>
      <c r="C381" s="6">
        <v>1197831</v>
      </c>
      <c r="D381" s="7">
        <v>44258</v>
      </c>
      <c r="E381" s="6" t="s">
        <v>24</v>
      </c>
      <c r="F381" s="6" t="s">
        <v>25</v>
      </c>
      <c r="G381" s="6" t="s">
        <v>36</v>
      </c>
      <c r="H381" s="6" t="s">
        <v>20</v>
      </c>
      <c r="I381" s="8">
        <v>0.35000000000000003</v>
      </c>
      <c r="J381" s="9">
        <v>4000</v>
      </c>
      <c r="K381" s="10">
        <f t="shared" si="0"/>
        <v>1400.0000000000002</v>
      </c>
      <c r="L381" s="10">
        <f t="shared" si="1"/>
        <v>630.00000000000011</v>
      </c>
      <c r="M381" s="11">
        <v>0.45</v>
      </c>
      <c r="O381" s="13"/>
      <c r="P381" s="12"/>
    </row>
    <row r="382" spans="1:16" ht="15.75" customHeight="1">
      <c r="A382" s="1"/>
      <c r="B382" s="6" t="s">
        <v>23</v>
      </c>
      <c r="C382" s="6">
        <v>1197831</v>
      </c>
      <c r="D382" s="7">
        <v>44258</v>
      </c>
      <c r="E382" s="6" t="s">
        <v>24</v>
      </c>
      <c r="F382" s="6" t="s">
        <v>25</v>
      </c>
      <c r="G382" s="6" t="s">
        <v>36</v>
      </c>
      <c r="H382" s="6" t="s">
        <v>21</v>
      </c>
      <c r="I382" s="8">
        <v>0.4</v>
      </c>
      <c r="J382" s="9">
        <v>3000</v>
      </c>
      <c r="K382" s="10">
        <f t="shared" si="0"/>
        <v>1200</v>
      </c>
      <c r="L382" s="10">
        <f t="shared" si="1"/>
        <v>360</v>
      </c>
      <c r="M382" s="11">
        <v>0.3</v>
      </c>
      <c r="O382" s="13"/>
      <c r="P382" s="12"/>
    </row>
    <row r="383" spans="1:16" ht="15.75" customHeight="1">
      <c r="A383" s="1"/>
      <c r="B383" s="6" t="s">
        <v>23</v>
      </c>
      <c r="C383" s="6">
        <v>1197831</v>
      </c>
      <c r="D383" s="7">
        <v>44258</v>
      </c>
      <c r="E383" s="6" t="s">
        <v>24</v>
      </c>
      <c r="F383" s="6" t="s">
        <v>25</v>
      </c>
      <c r="G383" s="6" t="s">
        <v>36</v>
      </c>
      <c r="H383" s="6" t="s">
        <v>22</v>
      </c>
      <c r="I383" s="8">
        <v>0.35000000000000003</v>
      </c>
      <c r="J383" s="9">
        <v>4500</v>
      </c>
      <c r="K383" s="10">
        <f t="shared" si="0"/>
        <v>1575.0000000000002</v>
      </c>
      <c r="L383" s="10">
        <f t="shared" si="1"/>
        <v>787.50000000000011</v>
      </c>
      <c r="M383" s="11">
        <v>0.5</v>
      </c>
      <c r="O383" s="13"/>
      <c r="P383" s="12"/>
    </row>
    <row r="384" spans="1:16" ht="15.75" customHeight="1">
      <c r="A384" s="1"/>
      <c r="B384" s="6" t="s">
        <v>23</v>
      </c>
      <c r="C384" s="6">
        <v>1197831</v>
      </c>
      <c r="D384" s="7">
        <v>44288</v>
      </c>
      <c r="E384" s="6" t="s">
        <v>24</v>
      </c>
      <c r="F384" s="6" t="s">
        <v>25</v>
      </c>
      <c r="G384" s="6" t="s">
        <v>36</v>
      </c>
      <c r="H384" s="6" t="s">
        <v>17</v>
      </c>
      <c r="I384" s="8">
        <v>0.19999999999999998</v>
      </c>
      <c r="J384" s="9">
        <v>7000</v>
      </c>
      <c r="K384" s="10">
        <f t="shared" si="0"/>
        <v>1399.9999999999998</v>
      </c>
      <c r="L384" s="10">
        <f t="shared" si="1"/>
        <v>489.99999999999989</v>
      </c>
      <c r="M384" s="11">
        <v>0.35</v>
      </c>
      <c r="O384" s="13"/>
      <c r="P384" s="12"/>
    </row>
    <row r="385" spans="1:16" ht="15.75" customHeight="1">
      <c r="A385" s="1"/>
      <c r="B385" s="6" t="s">
        <v>23</v>
      </c>
      <c r="C385" s="6">
        <v>1197831</v>
      </c>
      <c r="D385" s="7">
        <v>44288</v>
      </c>
      <c r="E385" s="6" t="s">
        <v>24</v>
      </c>
      <c r="F385" s="6" t="s">
        <v>25</v>
      </c>
      <c r="G385" s="6" t="s">
        <v>36</v>
      </c>
      <c r="H385" s="6" t="s">
        <v>18</v>
      </c>
      <c r="I385" s="8">
        <v>0.30000000000000004</v>
      </c>
      <c r="J385" s="9">
        <v>7000</v>
      </c>
      <c r="K385" s="10">
        <f t="shared" si="0"/>
        <v>2100.0000000000005</v>
      </c>
      <c r="L385" s="10">
        <f t="shared" si="1"/>
        <v>735.00000000000011</v>
      </c>
      <c r="M385" s="11">
        <v>0.35</v>
      </c>
      <c r="O385" s="13"/>
      <c r="P385" s="12"/>
    </row>
    <row r="386" spans="1:16" ht="15.75" customHeight="1">
      <c r="A386" s="1"/>
      <c r="B386" s="6" t="s">
        <v>23</v>
      </c>
      <c r="C386" s="6">
        <v>1197831</v>
      </c>
      <c r="D386" s="7">
        <v>44288</v>
      </c>
      <c r="E386" s="6" t="s">
        <v>24</v>
      </c>
      <c r="F386" s="6" t="s">
        <v>25</v>
      </c>
      <c r="G386" s="6" t="s">
        <v>36</v>
      </c>
      <c r="H386" s="6" t="s">
        <v>19</v>
      </c>
      <c r="I386" s="8">
        <v>0.24999999999999997</v>
      </c>
      <c r="J386" s="9">
        <v>5250</v>
      </c>
      <c r="K386" s="10">
        <f t="shared" si="0"/>
        <v>1312.4999999999998</v>
      </c>
      <c r="L386" s="10">
        <f t="shared" si="1"/>
        <v>459.37499999999989</v>
      </c>
      <c r="M386" s="11">
        <v>0.35</v>
      </c>
      <c r="O386" s="13"/>
      <c r="P386" s="12"/>
    </row>
    <row r="387" spans="1:16" ht="15.75" customHeight="1">
      <c r="A387" s="1"/>
      <c r="B387" s="6" t="s">
        <v>23</v>
      </c>
      <c r="C387" s="6">
        <v>1197831</v>
      </c>
      <c r="D387" s="7">
        <v>44288</v>
      </c>
      <c r="E387" s="6" t="s">
        <v>24</v>
      </c>
      <c r="F387" s="6" t="s">
        <v>25</v>
      </c>
      <c r="G387" s="6" t="s">
        <v>36</v>
      </c>
      <c r="H387" s="6" t="s">
        <v>20</v>
      </c>
      <c r="I387" s="8">
        <v>0.30000000000000004</v>
      </c>
      <c r="J387" s="9">
        <v>4250</v>
      </c>
      <c r="K387" s="10">
        <f t="shared" si="0"/>
        <v>1275.0000000000002</v>
      </c>
      <c r="L387" s="10">
        <f t="shared" si="1"/>
        <v>573.75000000000011</v>
      </c>
      <c r="M387" s="11">
        <v>0.45</v>
      </c>
      <c r="O387" s="13"/>
      <c r="P387" s="12"/>
    </row>
    <row r="388" spans="1:16" ht="15.75" customHeight="1">
      <c r="A388" s="1"/>
      <c r="B388" s="6" t="s">
        <v>23</v>
      </c>
      <c r="C388" s="6">
        <v>1197831</v>
      </c>
      <c r="D388" s="7">
        <v>44288</v>
      </c>
      <c r="E388" s="6" t="s">
        <v>24</v>
      </c>
      <c r="F388" s="6" t="s">
        <v>25</v>
      </c>
      <c r="G388" s="6" t="s">
        <v>36</v>
      </c>
      <c r="H388" s="6" t="s">
        <v>21</v>
      </c>
      <c r="I388" s="8">
        <v>0.35</v>
      </c>
      <c r="J388" s="9">
        <v>3250</v>
      </c>
      <c r="K388" s="10">
        <f t="shared" si="0"/>
        <v>1137.5</v>
      </c>
      <c r="L388" s="10">
        <f t="shared" si="1"/>
        <v>341.25</v>
      </c>
      <c r="M388" s="11">
        <v>0.3</v>
      </c>
      <c r="O388" s="13"/>
      <c r="P388" s="12"/>
    </row>
    <row r="389" spans="1:16" ht="15.75" customHeight="1">
      <c r="A389" s="1"/>
      <c r="B389" s="6" t="s">
        <v>23</v>
      </c>
      <c r="C389" s="6">
        <v>1197831</v>
      </c>
      <c r="D389" s="7">
        <v>44288</v>
      </c>
      <c r="E389" s="6" t="s">
        <v>24</v>
      </c>
      <c r="F389" s="6" t="s">
        <v>25</v>
      </c>
      <c r="G389" s="6" t="s">
        <v>36</v>
      </c>
      <c r="H389" s="6" t="s">
        <v>22</v>
      </c>
      <c r="I389" s="8">
        <v>0.30000000000000004</v>
      </c>
      <c r="J389" s="9">
        <v>6000</v>
      </c>
      <c r="K389" s="10">
        <f t="shared" si="0"/>
        <v>1800.0000000000002</v>
      </c>
      <c r="L389" s="10">
        <f t="shared" si="1"/>
        <v>900.00000000000011</v>
      </c>
      <c r="M389" s="11">
        <v>0.5</v>
      </c>
      <c r="O389" s="13"/>
      <c r="P389" s="12"/>
    </row>
    <row r="390" spans="1:16" ht="15.75" customHeight="1">
      <c r="A390" s="1"/>
      <c r="B390" s="6" t="s">
        <v>23</v>
      </c>
      <c r="C390" s="6">
        <v>1197831</v>
      </c>
      <c r="D390" s="7">
        <v>44318</v>
      </c>
      <c r="E390" s="6" t="s">
        <v>24</v>
      </c>
      <c r="F390" s="6" t="s">
        <v>25</v>
      </c>
      <c r="G390" s="6" t="s">
        <v>36</v>
      </c>
      <c r="H390" s="6" t="s">
        <v>17</v>
      </c>
      <c r="I390" s="8">
        <v>0.19999999999999998</v>
      </c>
      <c r="J390" s="9">
        <v>7500</v>
      </c>
      <c r="K390" s="10">
        <f t="shared" si="0"/>
        <v>1499.9999999999998</v>
      </c>
      <c r="L390" s="10">
        <f t="shared" si="1"/>
        <v>524.99999999999989</v>
      </c>
      <c r="M390" s="11">
        <v>0.35</v>
      </c>
      <c r="O390" s="13"/>
      <c r="P390" s="12"/>
    </row>
    <row r="391" spans="1:16" ht="15.75" customHeight="1">
      <c r="A391" s="1"/>
      <c r="B391" s="6" t="s">
        <v>23</v>
      </c>
      <c r="C391" s="6">
        <v>1197831</v>
      </c>
      <c r="D391" s="7">
        <v>44318</v>
      </c>
      <c r="E391" s="6" t="s">
        <v>24</v>
      </c>
      <c r="F391" s="6" t="s">
        <v>25</v>
      </c>
      <c r="G391" s="6" t="s">
        <v>36</v>
      </c>
      <c r="H391" s="6" t="s">
        <v>18</v>
      </c>
      <c r="I391" s="8">
        <v>0.30000000000000004</v>
      </c>
      <c r="J391" s="9">
        <v>7750</v>
      </c>
      <c r="K391" s="10">
        <f t="shared" si="0"/>
        <v>2325.0000000000005</v>
      </c>
      <c r="L391" s="10">
        <f t="shared" si="1"/>
        <v>813.75000000000011</v>
      </c>
      <c r="M391" s="11">
        <v>0.35</v>
      </c>
      <c r="O391" s="13"/>
      <c r="P391" s="12"/>
    </row>
    <row r="392" spans="1:16" ht="15.75" customHeight="1">
      <c r="A392" s="1"/>
      <c r="B392" s="6" t="s">
        <v>23</v>
      </c>
      <c r="C392" s="6">
        <v>1197831</v>
      </c>
      <c r="D392" s="7">
        <v>44318</v>
      </c>
      <c r="E392" s="6" t="s">
        <v>24</v>
      </c>
      <c r="F392" s="6" t="s">
        <v>25</v>
      </c>
      <c r="G392" s="6" t="s">
        <v>36</v>
      </c>
      <c r="H392" s="6" t="s">
        <v>19</v>
      </c>
      <c r="I392" s="8">
        <v>0.24999999999999997</v>
      </c>
      <c r="J392" s="9">
        <v>6250</v>
      </c>
      <c r="K392" s="10">
        <f t="shared" si="0"/>
        <v>1562.4999999999998</v>
      </c>
      <c r="L392" s="10">
        <f t="shared" si="1"/>
        <v>546.87499999999989</v>
      </c>
      <c r="M392" s="11">
        <v>0.35</v>
      </c>
      <c r="O392" s="13"/>
      <c r="P392" s="12"/>
    </row>
    <row r="393" spans="1:16" ht="15.75" customHeight="1">
      <c r="A393" s="1"/>
      <c r="B393" s="6" t="s">
        <v>23</v>
      </c>
      <c r="C393" s="6">
        <v>1197831</v>
      </c>
      <c r="D393" s="7">
        <v>44318</v>
      </c>
      <c r="E393" s="6" t="s">
        <v>24</v>
      </c>
      <c r="F393" s="6" t="s">
        <v>25</v>
      </c>
      <c r="G393" s="6" t="s">
        <v>36</v>
      </c>
      <c r="H393" s="6" t="s">
        <v>20</v>
      </c>
      <c r="I393" s="8">
        <v>0.35000000000000003</v>
      </c>
      <c r="J393" s="9">
        <v>5500</v>
      </c>
      <c r="K393" s="10">
        <f t="shared" si="0"/>
        <v>1925.0000000000002</v>
      </c>
      <c r="L393" s="10">
        <f t="shared" si="1"/>
        <v>866.25000000000011</v>
      </c>
      <c r="M393" s="11">
        <v>0.45</v>
      </c>
      <c r="O393" s="13"/>
      <c r="P393" s="12"/>
    </row>
    <row r="394" spans="1:16" ht="15.75" customHeight="1">
      <c r="A394" s="1"/>
      <c r="B394" s="6" t="s">
        <v>23</v>
      </c>
      <c r="C394" s="6">
        <v>1197831</v>
      </c>
      <c r="D394" s="7">
        <v>44318</v>
      </c>
      <c r="E394" s="6" t="s">
        <v>24</v>
      </c>
      <c r="F394" s="6" t="s">
        <v>25</v>
      </c>
      <c r="G394" s="6" t="s">
        <v>36</v>
      </c>
      <c r="H394" s="6" t="s">
        <v>21</v>
      </c>
      <c r="I394" s="8">
        <v>0.5</v>
      </c>
      <c r="J394" s="9">
        <v>4500</v>
      </c>
      <c r="K394" s="10">
        <f t="shared" si="0"/>
        <v>2250</v>
      </c>
      <c r="L394" s="10">
        <f t="shared" si="1"/>
        <v>675</v>
      </c>
      <c r="M394" s="11">
        <v>0.3</v>
      </c>
      <c r="O394" s="13"/>
      <c r="P394" s="12"/>
    </row>
    <row r="395" spans="1:16" ht="15.75" customHeight="1">
      <c r="A395" s="1"/>
      <c r="B395" s="6" t="s">
        <v>23</v>
      </c>
      <c r="C395" s="6">
        <v>1197831</v>
      </c>
      <c r="D395" s="7">
        <v>44318</v>
      </c>
      <c r="E395" s="6" t="s">
        <v>24</v>
      </c>
      <c r="F395" s="6" t="s">
        <v>25</v>
      </c>
      <c r="G395" s="6" t="s">
        <v>36</v>
      </c>
      <c r="H395" s="6" t="s">
        <v>22</v>
      </c>
      <c r="I395" s="8">
        <v>0.45</v>
      </c>
      <c r="J395" s="9">
        <v>8000</v>
      </c>
      <c r="K395" s="10">
        <f t="shared" si="0"/>
        <v>3600</v>
      </c>
      <c r="L395" s="10">
        <f t="shared" si="1"/>
        <v>1800</v>
      </c>
      <c r="M395" s="11">
        <v>0.5</v>
      </c>
      <c r="O395" s="13"/>
      <c r="P395" s="12"/>
    </row>
    <row r="396" spans="1:16" ht="15.75" customHeight="1">
      <c r="A396" s="1"/>
      <c r="B396" s="6" t="s">
        <v>23</v>
      </c>
      <c r="C396" s="6">
        <v>1197831</v>
      </c>
      <c r="D396" s="7">
        <v>44348</v>
      </c>
      <c r="E396" s="6" t="s">
        <v>24</v>
      </c>
      <c r="F396" s="6" t="s">
        <v>25</v>
      </c>
      <c r="G396" s="6" t="s">
        <v>36</v>
      </c>
      <c r="H396" s="6" t="s">
        <v>17</v>
      </c>
      <c r="I396" s="8">
        <v>0.45</v>
      </c>
      <c r="J396" s="9">
        <v>8000</v>
      </c>
      <c r="K396" s="10">
        <f t="shared" si="0"/>
        <v>3600</v>
      </c>
      <c r="L396" s="10">
        <f t="shared" si="1"/>
        <v>1260</v>
      </c>
      <c r="M396" s="11">
        <v>0.35</v>
      </c>
      <c r="O396" s="13"/>
      <c r="P396" s="12"/>
    </row>
    <row r="397" spans="1:16" ht="15.75" customHeight="1">
      <c r="A397" s="1"/>
      <c r="B397" s="6" t="s">
        <v>23</v>
      </c>
      <c r="C397" s="6">
        <v>1197831</v>
      </c>
      <c r="D397" s="7">
        <v>44348</v>
      </c>
      <c r="E397" s="6" t="s">
        <v>24</v>
      </c>
      <c r="F397" s="6" t="s">
        <v>25</v>
      </c>
      <c r="G397" s="6" t="s">
        <v>36</v>
      </c>
      <c r="H397" s="6" t="s">
        <v>18</v>
      </c>
      <c r="I397" s="8">
        <v>0.5</v>
      </c>
      <c r="J397" s="9">
        <v>8000</v>
      </c>
      <c r="K397" s="10">
        <f t="shared" si="0"/>
        <v>4000</v>
      </c>
      <c r="L397" s="10">
        <f t="shared" si="1"/>
        <v>1400</v>
      </c>
      <c r="M397" s="11">
        <v>0.35</v>
      </c>
      <c r="O397" s="13"/>
      <c r="P397" s="12"/>
    </row>
    <row r="398" spans="1:16" ht="15.75" customHeight="1">
      <c r="A398" s="1"/>
      <c r="B398" s="6" t="s">
        <v>23</v>
      </c>
      <c r="C398" s="6">
        <v>1197831</v>
      </c>
      <c r="D398" s="7">
        <v>44348</v>
      </c>
      <c r="E398" s="6" t="s">
        <v>24</v>
      </c>
      <c r="F398" s="6" t="s">
        <v>25</v>
      </c>
      <c r="G398" s="6" t="s">
        <v>36</v>
      </c>
      <c r="H398" s="6" t="s">
        <v>19</v>
      </c>
      <c r="I398" s="8">
        <v>0.45</v>
      </c>
      <c r="J398" s="9">
        <v>6500</v>
      </c>
      <c r="K398" s="10">
        <f t="shared" si="0"/>
        <v>2925</v>
      </c>
      <c r="L398" s="10">
        <f t="shared" si="1"/>
        <v>1023.7499999999999</v>
      </c>
      <c r="M398" s="11">
        <v>0.35</v>
      </c>
      <c r="O398" s="13"/>
      <c r="P398" s="12"/>
    </row>
    <row r="399" spans="1:16" ht="15.75" customHeight="1">
      <c r="A399" s="1"/>
      <c r="B399" s="6" t="s">
        <v>23</v>
      </c>
      <c r="C399" s="6">
        <v>1197831</v>
      </c>
      <c r="D399" s="7">
        <v>44348</v>
      </c>
      <c r="E399" s="6" t="s">
        <v>24</v>
      </c>
      <c r="F399" s="6" t="s">
        <v>25</v>
      </c>
      <c r="G399" s="6" t="s">
        <v>36</v>
      </c>
      <c r="H399" s="6" t="s">
        <v>20</v>
      </c>
      <c r="I399" s="8">
        <v>0.45</v>
      </c>
      <c r="J399" s="9">
        <v>6000</v>
      </c>
      <c r="K399" s="10">
        <f t="shared" si="0"/>
        <v>2700</v>
      </c>
      <c r="L399" s="10">
        <f t="shared" si="1"/>
        <v>1215</v>
      </c>
      <c r="M399" s="11">
        <v>0.45</v>
      </c>
      <c r="O399" s="13"/>
      <c r="P399" s="12"/>
    </row>
    <row r="400" spans="1:16" ht="15.75" customHeight="1">
      <c r="A400" s="1"/>
      <c r="B400" s="6" t="s">
        <v>23</v>
      </c>
      <c r="C400" s="6">
        <v>1197831</v>
      </c>
      <c r="D400" s="7">
        <v>44348</v>
      </c>
      <c r="E400" s="6" t="s">
        <v>24</v>
      </c>
      <c r="F400" s="6" t="s">
        <v>25</v>
      </c>
      <c r="G400" s="6" t="s">
        <v>36</v>
      </c>
      <c r="H400" s="6" t="s">
        <v>21</v>
      </c>
      <c r="I400" s="8">
        <v>0.5</v>
      </c>
      <c r="J400" s="9">
        <v>5000</v>
      </c>
      <c r="K400" s="10">
        <f t="shared" si="0"/>
        <v>2500</v>
      </c>
      <c r="L400" s="10">
        <f t="shared" si="1"/>
        <v>750</v>
      </c>
      <c r="M400" s="11">
        <v>0.3</v>
      </c>
      <c r="O400" s="13"/>
      <c r="P400" s="12"/>
    </row>
    <row r="401" spans="1:16" ht="15.75" customHeight="1">
      <c r="A401" s="1"/>
      <c r="B401" s="6" t="s">
        <v>23</v>
      </c>
      <c r="C401" s="6">
        <v>1197831</v>
      </c>
      <c r="D401" s="7">
        <v>44348</v>
      </c>
      <c r="E401" s="6" t="s">
        <v>24</v>
      </c>
      <c r="F401" s="6" t="s">
        <v>25</v>
      </c>
      <c r="G401" s="6" t="s">
        <v>36</v>
      </c>
      <c r="H401" s="6" t="s">
        <v>22</v>
      </c>
      <c r="I401" s="8">
        <v>0.55000000000000004</v>
      </c>
      <c r="J401" s="9">
        <v>8750</v>
      </c>
      <c r="K401" s="10">
        <f t="shared" si="0"/>
        <v>4812.5</v>
      </c>
      <c r="L401" s="10">
        <f t="shared" si="1"/>
        <v>2406.25</v>
      </c>
      <c r="M401" s="11">
        <v>0.5</v>
      </c>
      <c r="O401" s="13"/>
      <c r="P401" s="12"/>
    </row>
    <row r="402" spans="1:16" ht="15.75" customHeight="1">
      <c r="A402" s="1"/>
      <c r="B402" s="6" t="s">
        <v>23</v>
      </c>
      <c r="C402" s="6">
        <v>1197831</v>
      </c>
      <c r="D402" s="7">
        <v>44380</v>
      </c>
      <c r="E402" s="6" t="s">
        <v>24</v>
      </c>
      <c r="F402" s="6" t="s">
        <v>25</v>
      </c>
      <c r="G402" s="6" t="s">
        <v>36</v>
      </c>
      <c r="H402" s="6" t="s">
        <v>17</v>
      </c>
      <c r="I402" s="8">
        <v>0.45</v>
      </c>
      <c r="J402" s="9">
        <v>8250</v>
      </c>
      <c r="K402" s="10">
        <f t="shared" si="0"/>
        <v>3712.5</v>
      </c>
      <c r="L402" s="10">
        <f t="shared" si="1"/>
        <v>1484.9999999999998</v>
      </c>
      <c r="M402" s="11">
        <v>0.39999999999999997</v>
      </c>
      <c r="O402" s="13"/>
      <c r="P402" s="12"/>
    </row>
    <row r="403" spans="1:16" ht="15.75" customHeight="1">
      <c r="A403" s="1"/>
      <c r="B403" s="6" t="s">
        <v>23</v>
      </c>
      <c r="C403" s="6">
        <v>1197831</v>
      </c>
      <c r="D403" s="7">
        <v>44380</v>
      </c>
      <c r="E403" s="6" t="s">
        <v>24</v>
      </c>
      <c r="F403" s="6" t="s">
        <v>25</v>
      </c>
      <c r="G403" s="6" t="s">
        <v>36</v>
      </c>
      <c r="H403" s="6" t="s">
        <v>18</v>
      </c>
      <c r="I403" s="8">
        <v>0.5</v>
      </c>
      <c r="J403" s="9">
        <v>8250</v>
      </c>
      <c r="K403" s="10">
        <f t="shared" si="0"/>
        <v>4125</v>
      </c>
      <c r="L403" s="10">
        <f t="shared" si="1"/>
        <v>1649.9999999999998</v>
      </c>
      <c r="M403" s="11">
        <v>0.39999999999999997</v>
      </c>
      <c r="O403" s="13"/>
      <c r="P403" s="12"/>
    </row>
    <row r="404" spans="1:16" ht="15.75" customHeight="1">
      <c r="A404" s="1"/>
      <c r="B404" s="6" t="s">
        <v>23</v>
      </c>
      <c r="C404" s="6">
        <v>1197831</v>
      </c>
      <c r="D404" s="7">
        <v>44380</v>
      </c>
      <c r="E404" s="6" t="s">
        <v>24</v>
      </c>
      <c r="F404" s="6" t="s">
        <v>25</v>
      </c>
      <c r="G404" s="6" t="s">
        <v>36</v>
      </c>
      <c r="H404" s="6" t="s">
        <v>19</v>
      </c>
      <c r="I404" s="8">
        <v>0.45</v>
      </c>
      <c r="J404" s="9">
        <v>9750</v>
      </c>
      <c r="K404" s="10">
        <f t="shared" si="0"/>
        <v>4387.5</v>
      </c>
      <c r="L404" s="10">
        <f t="shared" si="1"/>
        <v>1754.9999999999998</v>
      </c>
      <c r="M404" s="11">
        <v>0.39999999999999997</v>
      </c>
      <c r="O404" s="13"/>
      <c r="P404" s="12"/>
    </row>
    <row r="405" spans="1:16" ht="15.75" customHeight="1">
      <c r="A405" s="1"/>
      <c r="B405" s="6" t="s">
        <v>23</v>
      </c>
      <c r="C405" s="6">
        <v>1197831</v>
      </c>
      <c r="D405" s="7">
        <v>44380</v>
      </c>
      <c r="E405" s="6" t="s">
        <v>24</v>
      </c>
      <c r="F405" s="6" t="s">
        <v>25</v>
      </c>
      <c r="G405" s="6" t="s">
        <v>36</v>
      </c>
      <c r="H405" s="6" t="s">
        <v>20</v>
      </c>
      <c r="I405" s="8">
        <v>0.45</v>
      </c>
      <c r="J405" s="9">
        <v>5750</v>
      </c>
      <c r="K405" s="10">
        <f t="shared" si="0"/>
        <v>2587.5</v>
      </c>
      <c r="L405" s="10">
        <f t="shared" si="1"/>
        <v>1293.75</v>
      </c>
      <c r="M405" s="11">
        <v>0.5</v>
      </c>
      <c r="O405" s="13"/>
      <c r="P405" s="12"/>
    </row>
    <row r="406" spans="1:16" ht="15.75" customHeight="1">
      <c r="A406" s="1"/>
      <c r="B406" s="6" t="s">
        <v>23</v>
      </c>
      <c r="C406" s="6">
        <v>1197831</v>
      </c>
      <c r="D406" s="7">
        <v>44380</v>
      </c>
      <c r="E406" s="6" t="s">
        <v>24</v>
      </c>
      <c r="F406" s="6" t="s">
        <v>25</v>
      </c>
      <c r="G406" s="6" t="s">
        <v>36</v>
      </c>
      <c r="H406" s="6" t="s">
        <v>21</v>
      </c>
      <c r="I406" s="8">
        <v>0.5</v>
      </c>
      <c r="J406" s="9">
        <v>5750</v>
      </c>
      <c r="K406" s="10">
        <f t="shared" si="0"/>
        <v>2875</v>
      </c>
      <c r="L406" s="10">
        <f t="shared" si="1"/>
        <v>1006.2499999999999</v>
      </c>
      <c r="M406" s="11">
        <v>0.35</v>
      </c>
      <c r="O406" s="13"/>
      <c r="P406" s="12"/>
    </row>
    <row r="407" spans="1:16" ht="15.75" customHeight="1">
      <c r="A407" s="1"/>
      <c r="B407" s="6" t="s">
        <v>23</v>
      </c>
      <c r="C407" s="6">
        <v>1197831</v>
      </c>
      <c r="D407" s="7">
        <v>44380</v>
      </c>
      <c r="E407" s="6" t="s">
        <v>24</v>
      </c>
      <c r="F407" s="6" t="s">
        <v>25</v>
      </c>
      <c r="G407" s="6" t="s">
        <v>36</v>
      </c>
      <c r="H407" s="6" t="s">
        <v>22</v>
      </c>
      <c r="I407" s="8">
        <v>0.6</v>
      </c>
      <c r="J407" s="9">
        <v>8500</v>
      </c>
      <c r="K407" s="10">
        <f t="shared" si="0"/>
        <v>5100</v>
      </c>
      <c r="L407" s="10">
        <f t="shared" si="1"/>
        <v>2805</v>
      </c>
      <c r="M407" s="11">
        <v>0.55000000000000004</v>
      </c>
      <c r="O407" s="13"/>
      <c r="P407" s="12"/>
    </row>
    <row r="408" spans="1:16" ht="15.75" customHeight="1">
      <c r="A408" s="1"/>
      <c r="B408" s="6" t="s">
        <v>23</v>
      </c>
      <c r="C408" s="6">
        <v>1197831</v>
      </c>
      <c r="D408" s="7">
        <v>44413</v>
      </c>
      <c r="E408" s="6" t="s">
        <v>24</v>
      </c>
      <c r="F408" s="6" t="s">
        <v>25</v>
      </c>
      <c r="G408" s="6" t="s">
        <v>36</v>
      </c>
      <c r="H408" s="6" t="s">
        <v>17</v>
      </c>
      <c r="I408" s="8">
        <v>0.5</v>
      </c>
      <c r="J408" s="9">
        <v>8000</v>
      </c>
      <c r="K408" s="10">
        <f t="shared" si="0"/>
        <v>4000</v>
      </c>
      <c r="L408" s="10">
        <f t="shared" si="1"/>
        <v>1599.9999999999998</v>
      </c>
      <c r="M408" s="11">
        <v>0.39999999999999997</v>
      </c>
      <c r="O408" s="13"/>
      <c r="P408" s="12"/>
    </row>
    <row r="409" spans="1:16" ht="15.75" customHeight="1">
      <c r="A409" s="1"/>
      <c r="B409" s="6" t="s">
        <v>23</v>
      </c>
      <c r="C409" s="6">
        <v>1197831</v>
      </c>
      <c r="D409" s="7">
        <v>44413</v>
      </c>
      <c r="E409" s="6" t="s">
        <v>24</v>
      </c>
      <c r="F409" s="6" t="s">
        <v>25</v>
      </c>
      <c r="G409" s="6" t="s">
        <v>36</v>
      </c>
      <c r="H409" s="6" t="s">
        <v>18</v>
      </c>
      <c r="I409" s="8">
        <v>0.55000000000000004</v>
      </c>
      <c r="J409" s="9">
        <v>8000</v>
      </c>
      <c r="K409" s="10">
        <f t="shared" si="0"/>
        <v>4400</v>
      </c>
      <c r="L409" s="10">
        <f t="shared" si="1"/>
        <v>1759.9999999999998</v>
      </c>
      <c r="M409" s="11">
        <v>0.39999999999999997</v>
      </c>
      <c r="O409" s="13"/>
      <c r="P409" s="12"/>
    </row>
    <row r="410" spans="1:16" ht="15.75" customHeight="1">
      <c r="A410" s="1"/>
      <c r="B410" s="6" t="s">
        <v>23</v>
      </c>
      <c r="C410" s="6">
        <v>1197831</v>
      </c>
      <c r="D410" s="7">
        <v>44413</v>
      </c>
      <c r="E410" s="6" t="s">
        <v>24</v>
      </c>
      <c r="F410" s="6" t="s">
        <v>25</v>
      </c>
      <c r="G410" s="6" t="s">
        <v>36</v>
      </c>
      <c r="H410" s="6" t="s">
        <v>19</v>
      </c>
      <c r="I410" s="8">
        <v>0.5</v>
      </c>
      <c r="J410" s="9">
        <v>9750</v>
      </c>
      <c r="K410" s="10">
        <f t="shared" si="0"/>
        <v>4875</v>
      </c>
      <c r="L410" s="10">
        <f t="shared" si="1"/>
        <v>1949.9999999999998</v>
      </c>
      <c r="M410" s="11">
        <v>0.39999999999999997</v>
      </c>
      <c r="O410" s="13"/>
      <c r="P410" s="12"/>
    </row>
    <row r="411" spans="1:16" ht="15.75" customHeight="1">
      <c r="A411" s="1"/>
      <c r="B411" s="6" t="s">
        <v>23</v>
      </c>
      <c r="C411" s="6">
        <v>1197831</v>
      </c>
      <c r="D411" s="7">
        <v>44413</v>
      </c>
      <c r="E411" s="6" t="s">
        <v>24</v>
      </c>
      <c r="F411" s="6" t="s">
        <v>25</v>
      </c>
      <c r="G411" s="6" t="s">
        <v>36</v>
      </c>
      <c r="H411" s="6" t="s">
        <v>20</v>
      </c>
      <c r="I411" s="8">
        <v>0.5</v>
      </c>
      <c r="J411" s="9">
        <v>5250</v>
      </c>
      <c r="K411" s="10">
        <f t="shared" si="0"/>
        <v>2625</v>
      </c>
      <c r="L411" s="10">
        <f t="shared" si="1"/>
        <v>1312.5</v>
      </c>
      <c r="M411" s="11">
        <v>0.5</v>
      </c>
      <c r="O411" s="13"/>
      <c r="P411" s="12"/>
    </row>
    <row r="412" spans="1:16" ht="15.75" customHeight="1">
      <c r="A412" s="1"/>
      <c r="B412" s="6" t="s">
        <v>23</v>
      </c>
      <c r="C412" s="6">
        <v>1197831</v>
      </c>
      <c r="D412" s="7">
        <v>44413</v>
      </c>
      <c r="E412" s="6" t="s">
        <v>24</v>
      </c>
      <c r="F412" s="6" t="s">
        <v>25</v>
      </c>
      <c r="G412" s="6" t="s">
        <v>36</v>
      </c>
      <c r="H412" s="6" t="s">
        <v>21</v>
      </c>
      <c r="I412" s="8">
        <v>0.55000000000000004</v>
      </c>
      <c r="J412" s="9">
        <v>5250</v>
      </c>
      <c r="K412" s="10">
        <f t="shared" si="0"/>
        <v>2887.5000000000005</v>
      </c>
      <c r="L412" s="10">
        <f t="shared" si="1"/>
        <v>1010.6250000000001</v>
      </c>
      <c r="M412" s="11">
        <v>0.35</v>
      </c>
      <c r="O412" s="13"/>
      <c r="P412" s="12"/>
    </row>
    <row r="413" spans="1:16" ht="15.75" customHeight="1">
      <c r="A413" s="1"/>
      <c r="B413" s="6" t="s">
        <v>23</v>
      </c>
      <c r="C413" s="6">
        <v>1197831</v>
      </c>
      <c r="D413" s="7">
        <v>44413</v>
      </c>
      <c r="E413" s="6" t="s">
        <v>24</v>
      </c>
      <c r="F413" s="6" t="s">
        <v>25</v>
      </c>
      <c r="G413" s="6" t="s">
        <v>36</v>
      </c>
      <c r="H413" s="6" t="s">
        <v>22</v>
      </c>
      <c r="I413" s="8">
        <v>0.6</v>
      </c>
      <c r="J413" s="9">
        <v>7750</v>
      </c>
      <c r="K413" s="10">
        <f t="shared" si="0"/>
        <v>4650</v>
      </c>
      <c r="L413" s="10">
        <f t="shared" si="1"/>
        <v>2557.5</v>
      </c>
      <c r="M413" s="11">
        <v>0.55000000000000004</v>
      </c>
      <c r="O413" s="13"/>
      <c r="P413" s="12"/>
    </row>
    <row r="414" spans="1:16" ht="15.75" customHeight="1">
      <c r="A414" s="1"/>
      <c r="B414" s="6" t="s">
        <v>23</v>
      </c>
      <c r="C414" s="6">
        <v>1197831</v>
      </c>
      <c r="D414" s="7">
        <v>44441</v>
      </c>
      <c r="E414" s="6" t="s">
        <v>24</v>
      </c>
      <c r="F414" s="6" t="s">
        <v>25</v>
      </c>
      <c r="G414" s="6" t="s">
        <v>36</v>
      </c>
      <c r="H414" s="6" t="s">
        <v>17</v>
      </c>
      <c r="I414" s="8">
        <v>0.55000000000000004</v>
      </c>
      <c r="J414" s="9">
        <v>7250</v>
      </c>
      <c r="K414" s="10">
        <f t="shared" si="0"/>
        <v>3987.5000000000005</v>
      </c>
      <c r="L414" s="10">
        <f t="shared" si="1"/>
        <v>1595</v>
      </c>
      <c r="M414" s="11">
        <v>0.39999999999999997</v>
      </c>
      <c r="O414" s="13"/>
      <c r="P414" s="12"/>
    </row>
    <row r="415" spans="1:16" ht="15.75" customHeight="1">
      <c r="A415" s="1"/>
      <c r="B415" s="6" t="s">
        <v>23</v>
      </c>
      <c r="C415" s="6">
        <v>1197831</v>
      </c>
      <c r="D415" s="7">
        <v>44441</v>
      </c>
      <c r="E415" s="6" t="s">
        <v>24</v>
      </c>
      <c r="F415" s="6" t="s">
        <v>25</v>
      </c>
      <c r="G415" s="6" t="s">
        <v>36</v>
      </c>
      <c r="H415" s="6" t="s">
        <v>18</v>
      </c>
      <c r="I415" s="8">
        <v>0.55000000000000004</v>
      </c>
      <c r="J415" s="9">
        <v>6750</v>
      </c>
      <c r="K415" s="10">
        <f t="shared" si="0"/>
        <v>3712.5000000000005</v>
      </c>
      <c r="L415" s="10">
        <f t="shared" si="1"/>
        <v>1485</v>
      </c>
      <c r="M415" s="11">
        <v>0.39999999999999997</v>
      </c>
      <c r="O415" s="13"/>
      <c r="P415" s="12"/>
    </row>
    <row r="416" spans="1:16" ht="15.75" customHeight="1">
      <c r="A416" s="1"/>
      <c r="B416" s="6" t="s">
        <v>23</v>
      </c>
      <c r="C416" s="6">
        <v>1197831</v>
      </c>
      <c r="D416" s="7">
        <v>44441</v>
      </c>
      <c r="E416" s="6" t="s">
        <v>24</v>
      </c>
      <c r="F416" s="6" t="s">
        <v>25</v>
      </c>
      <c r="G416" s="6" t="s">
        <v>36</v>
      </c>
      <c r="H416" s="6" t="s">
        <v>19</v>
      </c>
      <c r="I416" s="8">
        <v>0.6</v>
      </c>
      <c r="J416" s="9">
        <v>7250</v>
      </c>
      <c r="K416" s="10">
        <f t="shared" si="0"/>
        <v>4350</v>
      </c>
      <c r="L416" s="10">
        <f t="shared" si="1"/>
        <v>1739.9999999999998</v>
      </c>
      <c r="M416" s="11">
        <v>0.39999999999999997</v>
      </c>
      <c r="O416" s="13"/>
      <c r="P416" s="12"/>
    </row>
    <row r="417" spans="1:16" ht="15.75" customHeight="1">
      <c r="A417" s="1"/>
      <c r="B417" s="6" t="s">
        <v>23</v>
      </c>
      <c r="C417" s="6">
        <v>1197831</v>
      </c>
      <c r="D417" s="7">
        <v>44441</v>
      </c>
      <c r="E417" s="6" t="s">
        <v>24</v>
      </c>
      <c r="F417" s="6" t="s">
        <v>25</v>
      </c>
      <c r="G417" s="6" t="s">
        <v>36</v>
      </c>
      <c r="H417" s="6" t="s">
        <v>20</v>
      </c>
      <c r="I417" s="8">
        <v>0.6</v>
      </c>
      <c r="J417" s="9">
        <v>4500</v>
      </c>
      <c r="K417" s="10">
        <f t="shared" si="0"/>
        <v>2700</v>
      </c>
      <c r="L417" s="10">
        <f t="shared" si="1"/>
        <v>1350</v>
      </c>
      <c r="M417" s="11">
        <v>0.5</v>
      </c>
      <c r="O417" s="13"/>
      <c r="P417" s="12"/>
    </row>
    <row r="418" spans="1:16" ht="15.75" customHeight="1">
      <c r="A418" s="1"/>
      <c r="B418" s="6" t="s">
        <v>23</v>
      </c>
      <c r="C418" s="6">
        <v>1197831</v>
      </c>
      <c r="D418" s="7">
        <v>44441</v>
      </c>
      <c r="E418" s="6" t="s">
        <v>24</v>
      </c>
      <c r="F418" s="6" t="s">
        <v>25</v>
      </c>
      <c r="G418" s="6" t="s">
        <v>36</v>
      </c>
      <c r="H418" s="6" t="s">
        <v>21</v>
      </c>
      <c r="I418" s="8">
        <v>0.55000000000000004</v>
      </c>
      <c r="J418" s="9">
        <v>4500</v>
      </c>
      <c r="K418" s="10">
        <f t="shared" si="0"/>
        <v>2475</v>
      </c>
      <c r="L418" s="10">
        <f t="shared" si="1"/>
        <v>866.25</v>
      </c>
      <c r="M418" s="11">
        <v>0.35</v>
      </c>
      <c r="O418" s="13"/>
      <c r="P418" s="12"/>
    </row>
    <row r="419" spans="1:16" ht="15.75" customHeight="1">
      <c r="A419" s="1"/>
      <c r="B419" s="6" t="s">
        <v>23</v>
      </c>
      <c r="C419" s="6">
        <v>1197831</v>
      </c>
      <c r="D419" s="7">
        <v>44441</v>
      </c>
      <c r="E419" s="6" t="s">
        <v>24</v>
      </c>
      <c r="F419" s="6" t="s">
        <v>25</v>
      </c>
      <c r="G419" s="6" t="s">
        <v>36</v>
      </c>
      <c r="H419" s="6" t="s">
        <v>22</v>
      </c>
      <c r="I419" s="8">
        <v>0.5</v>
      </c>
      <c r="J419" s="9">
        <v>6750</v>
      </c>
      <c r="K419" s="10">
        <f t="shared" si="0"/>
        <v>3375</v>
      </c>
      <c r="L419" s="10">
        <f t="shared" si="1"/>
        <v>1856.2500000000002</v>
      </c>
      <c r="M419" s="11">
        <v>0.55000000000000004</v>
      </c>
      <c r="O419" s="13"/>
      <c r="P419" s="12"/>
    </row>
    <row r="420" spans="1:16" ht="15.75" customHeight="1">
      <c r="A420" s="1"/>
      <c r="B420" s="6" t="s">
        <v>23</v>
      </c>
      <c r="C420" s="6">
        <v>1197831</v>
      </c>
      <c r="D420" s="7">
        <v>44470</v>
      </c>
      <c r="E420" s="6" t="s">
        <v>24</v>
      </c>
      <c r="F420" s="6" t="s">
        <v>25</v>
      </c>
      <c r="G420" s="6" t="s">
        <v>36</v>
      </c>
      <c r="H420" s="6" t="s">
        <v>17</v>
      </c>
      <c r="I420" s="8">
        <v>0.4</v>
      </c>
      <c r="J420" s="9">
        <v>6250</v>
      </c>
      <c r="K420" s="10">
        <f t="shared" si="0"/>
        <v>2500</v>
      </c>
      <c r="L420" s="10">
        <f t="shared" si="1"/>
        <v>999.99999999999989</v>
      </c>
      <c r="M420" s="11">
        <v>0.39999999999999997</v>
      </c>
      <c r="O420" s="13"/>
      <c r="P420" s="12"/>
    </row>
    <row r="421" spans="1:16" ht="15.75" customHeight="1">
      <c r="A421" s="1"/>
      <c r="B421" s="6" t="s">
        <v>23</v>
      </c>
      <c r="C421" s="6">
        <v>1197831</v>
      </c>
      <c r="D421" s="7">
        <v>44470</v>
      </c>
      <c r="E421" s="6" t="s">
        <v>24</v>
      </c>
      <c r="F421" s="6" t="s">
        <v>25</v>
      </c>
      <c r="G421" s="6" t="s">
        <v>36</v>
      </c>
      <c r="H421" s="6" t="s">
        <v>18</v>
      </c>
      <c r="I421" s="8">
        <v>0.4</v>
      </c>
      <c r="J421" s="9">
        <v>6250</v>
      </c>
      <c r="K421" s="10">
        <f t="shared" si="0"/>
        <v>2500</v>
      </c>
      <c r="L421" s="10">
        <f t="shared" si="1"/>
        <v>999.99999999999989</v>
      </c>
      <c r="M421" s="11">
        <v>0.39999999999999997</v>
      </c>
      <c r="O421" s="13"/>
      <c r="P421" s="12"/>
    </row>
    <row r="422" spans="1:16" ht="15.75" customHeight="1">
      <c r="A422" s="1"/>
      <c r="B422" s="6" t="s">
        <v>23</v>
      </c>
      <c r="C422" s="6">
        <v>1197831</v>
      </c>
      <c r="D422" s="7">
        <v>44470</v>
      </c>
      <c r="E422" s="6" t="s">
        <v>24</v>
      </c>
      <c r="F422" s="6" t="s">
        <v>25</v>
      </c>
      <c r="G422" s="6" t="s">
        <v>36</v>
      </c>
      <c r="H422" s="6" t="s">
        <v>19</v>
      </c>
      <c r="I422" s="8">
        <v>0.45</v>
      </c>
      <c r="J422" s="9">
        <v>5750</v>
      </c>
      <c r="K422" s="10">
        <f t="shared" si="0"/>
        <v>2587.5</v>
      </c>
      <c r="L422" s="10">
        <f t="shared" si="1"/>
        <v>1035</v>
      </c>
      <c r="M422" s="11">
        <v>0.39999999999999997</v>
      </c>
      <c r="O422" s="13"/>
      <c r="P422" s="12"/>
    </row>
    <row r="423" spans="1:16" ht="15.75" customHeight="1">
      <c r="A423" s="1"/>
      <c r="B423" s="6" t="s">
        <v>23</v>
      </c>
      <c r="C423" s="6">
        <v>1197831</v>
      </c>
      <c r="D423" s="7">
        <v>44470</v>
      </c>
      <c r="E423" s="6" t="s">
        <v>24</v>
      </c>
      <c r="F423" s="6" t="s">
        <v>25</v>
      </c>
      <c r="G423" s="6" t="s">
        <v>36</v>
      </c>
      <c r="H423" s="6" t="s">
        <v>20</v>
      </c>
      <c r="I423" s="8">
        <v>0.45</v>
      </c>
      <c r="J423" s="9">
        <v>4250</v>
      </c>
      <c r="K423" s="10">
        <f t="shared" si="0"/>
        <v>1912.5</v>
      </c>
      <c r="L423" s="10">
        <f t="shared" si="1"/>
        <v>956.25</v>
      </c>
      <c r="M423" s="11">
        <v>0.5</v>
      </c>
      <c r="O423" s="13"/>
      <c r="P423" s="12"/>
    </row>
    <row r="424" spans="1:16" ht="15.75" customHeight="1">
      <c r="A424" s="1"/>
      <c r="B424" s="6" t="s">
        <v>23</v>
      </c>
      <c r="C424" s="6">
        <v>1197831</v>
      </c>
      <c r="D424" s="7">
        <v>44470</v>
      </c>
      <c r="E424" s="6" t="s">
        <v>24</v>
      </c>
      <c r="F424" s="6" t="s">
        <v>25</v>
      </c>
      <c r="G424" s="6" t="s">
        <v>36</v>
      </c>
      <c r="H424" s="6" t="s">
        <v>21</v>
      </c>
      <c r="I424" s="8">
        <v>0.4</v>
      </c>
      <c r="J424" s="9">
        <v>4000</v>
      </c>
      <c r="K424" s="10">
        <f t="shared" si="0"/>
        <v>1600</v>
      </c>
      <c r="L424" s="10">
        <f t="shared" si="1"/>
        <v>560</v>
      </c>
      <c r="M424" s="11">
        <v>0.35</v>
      </c>
      <c r="O424" s="13"/>
      <c r="P424" s="12"/>
    </row>
    <row r="425" spans="1:16" ht="15.75" customHeight="1">
      <c r="A425" s="1"/>
      <c r="B425" s="6" t="s">
        <v>23</v>
      </c>
      <c r="C425" s="6">
        <v>1197831</v>
      </c>
      <c r="D425" s="7">
        <v>44470</v>
      </c>
      <c r="E425" s="6" t="s">
        <v>24</v>
      </c>
      <c r="F425" s="6" t="s">
        <v>25</v>
      </c>
      <c r="G425" s="6" t="s">
        <v>36</v>
      </c>
      <c r="H425" s="6" t="s">
        <v>22</v>
      </c>
      <c r="I425" s="8">
        <v>0.5</v>
      </c>
      <c r="J425" s="9">
        <v>5750</v>
      </c>
      <c r="K425" s="10">
        <f t="shared" si="0"/>
        <v>2875</v>
      </c>
      <c r="L425" s="10">
        <f t="shared" si="1"/>
        <v>1581.2500000000002</v>
      </c>
      <c r="M425" s="11">
        <v>0.55000000000000004</v>
      </c>
      <c r="O425" s="13"/>
      <c r="P425" s="12"/>
    </row>
    <row r="426" spans="1:16" ht="15.75" customHeight="1">
      <c r="A426" s="1"/>
      <c r="B426" s="6" t="s">
        <v>23</v>
      </c>
      <c r="C426" s="6">
        <v>1197831</v>
      </c>
      <c r="D426" s="7">
        <v>44502</v>
      </c>
      <c r="E426" s="6" t="s">
        <v>24</v>
      </c>
      <c r="F426" s="6" t="s">
        <v>25</v>
      </c>
      <c r="G426" s="6" t="s">
        <v>36</v>
      </c>
      <c r="H426" s="6" t="s">
        <v>17</v>
      </c>
      <c r="I426" s="8">
        <v>0.4</v>
      </c>
      <c r="J426" s="9">
        <v>7250</v>
      </c>
      <c r="K426" s="10">
        <f t="shared" si="0"/>
        <v>2900</v>
      </c>
      <c r="L426" s="10">
        <f t="shared" si="1"/>
        <v>1160</v>
      </c>
      <c r="M426" s="11">
        <v>0.39999999999999997</v>
      </c>
      <c r="O426" s="13"/>
      <c r="P426" s="12"/>
    </row>
    <row r="427" spans="1:16" ht="15.75" customHeight="1">
      <c r="A427" s="1"/>
      <c r="B427" s="6" t="s">
        <v>23</v>
      </c>
      <c r="C427" s="6">
        <v>1197831</v>
      </c>
      <c r="D427" s="7">
        <v>44502</v>
      </c>
      <c r="E427" s="6" t="s">
        <v>24</v>
      </c>
      <c r="F427" s="6" t="s">
        <v>25</v>
      </c>
      <c r="G427" s="6" t="s">
        <v>36</v>
      </c>
      <c r="H427" s="6" t="s">
        <v>18</v>
      </c>
      <c r="I427" s="8">
        <v>0.4</v>
      </c>
      <c r="J427" s="9">
        <v>7250</v>
      </c>
      <c r="K427" s="10">
        <f t="shared" si="0"/>
        <v>2900</v>
      </c>
      <c r="L427" s="10">
        <f t="shared" si="1"/>
        <v>1160</v>
      </c>
      <c r="M427" s="11">
        <v>0.39999999999999997</v>
      </c>
      <c r="O427" s="13"/>
      <c r="P427" s="12"/>
    </row>
    <row r="428" spans="1:16" ht="15.75" customHeight="1">
      <c r="A428" s="1"/>
      <c r="B428" s="6" t="s">
        <v>23</v>
      </c>
      <c r="C428" s="6">
        <v>1197831</v>
      </c>
      <c r="D428" s="7">
        <v>44502</v>
      </c>
      <c r="E428" s="6" t="s">
        <v>24</v>
      </c>
      <c r="F428" s="6" t="s">
        <v>25</v>
      </c>
      <c r="G428" s="6" t="s">
        <v>36</v>
      </c>
      <c r="H428" s="6" t="s">
        <v>19</v>
      </c>
      <c r="I428" s="8">
        <v>0.65</v>
      </c>
      <c r="J428" s="9">
        <v>6500</v>
      </c>
      <c r="K428" s="10">
        <f t="shared" si="0"/>
        <v>4225</v>
      </c>
      <c r="L428" s="10">
        <f t="shared" si="1"/>
        <v>1689.9999999999998</v>
      </c>
      <c r="M428" s="11">
        <v>0.39999999999999997</v>
      </c>
      <c r="O428" s="13"/>
      <c r="P428" s="12"/>
    </row>
    <row r="429" spans="1:16" ht="15.75" customHeight="1">
      <c r="A429" s="1"/>
      <c r="B429" s="6" t="s">
        <v>23</v>
      </c>
      <c r="C429" s="6">
        <v>1197831</v>
      </c>
      <c r="D429" s="7">
        <v>44502</v>
      </c>
      <c r="E429" s="6" t="s">
        <v>24</v>
      </c>
      <c r="F429" s="6" t="s">
        <v>25</v>
      </c>
      <c r="G429" s="6" t="s">
        <v>36</v>
      </c>
      <c r="H429" s="6" t="s">
        <v>20</v>
      </c>
      <c r="I429" s="8">
        <v>0.65</v>
      </c>
      <c r="J429" s="9">
        <v>5000</v>
      </c>
      <c r="K429" s="10">
        <f t="shared" si="0"/>
        <v>3250</v>
      </c>
      <c r="L429" s="10">
        <f t="shared" si="1"/>
        <v>1625</v>
      </c>
      <c r="M429" s="11">
        <v>0.5</v>
      </c>
      <c r="O429" s="13"/>
      <c r="P429" s="12"/>
    </row>
    <row r="430" spans="1:16" ht="15.75" customHeight="1">
      <c r="A430" s="1"/>
      <c r="B430" s="6" t="s">
        <v>23</v>
      </c>
      <c r="C430" s="6">
        <v>1197831</v>
      </c>
      <c r="D430" s="7">
        <v>44502</v>
      </c>
      <c r="E430" s="6" t="s">
        <v>24</v>
      </c>
      <c r="F430" s="6" t="s">
        <v>25</v>
      </c>
      <c r="G430" s="6" t="s">
        <v>36</v>
      </c>
      <c r="H430" s="6" t="s">
        <v>21</v>
      </c>
      <c r="I430" s="8">
        <v>0.6</v>
      </c>
      <c r="J430" s="9">
        <v>4750</v>
      </c>
      <c r="K430" s="10">
        <f t="shared" si="0"/>
        <v>2850</v>
      </c>
      <c r="L430" s="10">
        <f t="shared" si="1"/>
        <v>997.49999999999989</v>
      </c>
      <c r="M430" s="11">
        <v>0.35</v>
      </c>
      <c r="O430" s="13"/>
      <c r="P430" s="12"/>
    </row>
    <row r="431" spans="1:16" ht="15.75" customHeight="1">
      <c r="A431" s="1"/>
      <c r="B431" s="6" t="s">
        <v>23</v>
      </c>
      <c r="C431" s="6">
        <v>1197831</v>
      </c>
      <c r="D431" s="7">
        <v>44502</v>
      </c>
      <c r="E431" s="6" t="s">
        <v>24</v>
      </c>
      <c r="F431" s="6" t="s">
        <v>25</v>
      </c>
      <c r="G431" s="6" t="s">
        <v>36</v>
      </c>
      <c r="H431" s="6" t="s">
        <v>22</v>
      </c>
      <c r="I431" s="8">
        <v>0.70000000000000007</v>
      </c>
      <c r="J431" s="9">
        <v>6750</v>
      </c>
      <c r="K431" s="10">
        <f t="shared" si="0"/>
        <v>4725</v>
      </c>
      <c r="L431" s="10">
        <f t="shared" si="1"/>
        <v>2598.75</v>
      </c>
      <c r="M431" s="11">
        <v>0.55000000000000004</v>
      </c>
      <c r="O431" s="13"/>
      <c r="P431" s="12"/>
    </row>
    <row r="432" spans="1:16" ht="15.75" customHeight="1">
      <c r="A432" s="1"/>
      <c r="B432" s="6" t="s">
        <v>23</v>
      </c>
      <c r="C432" s="6">
        <v>1197831</v>
      </c>
      <c r="D432" s="7">
        <v>44531</v>
      </c>
      <c r="E432" s="6" t="s">
        <v>24</v>
      </c>
      <c r="F432" s="6" t="s">
        <v>25</v>
      </c>
      <c r="G432" s="6" t="s">
        <v>36</v>
      </c>
      <c r="H432" s="6" t="s">
        <v>17</v>
      </c>
      <c r="I432" s="8">
        <v>0.6</v>
      </c>
      <c r="J432" s="9">
        <v>8250</v>
      </c>
      <c r="K432" s="10">
        <f t="shared" si="0"/>
        <v>4950</v>
      </c>
      <c r="L432" s="10">
        <f t="shared" si="1"/>
        <v>1979.9999999999998</v>
      </c>
      <c r="M432" s="11">
        <v>0.39999999999999997</v>
      </c>
      <c r="O432" s="13"/>
      <c r="P432" s="12"/>
    </row>
    <row r="433" spans="1:17" ht="15.75" customHeight="1">
      <c r="A433" s="1"/>
      <c r="B433" s="6" t="s">
        <v>23</v>
      </c>
      <c r="C433" s="6">
        <v>1197831</v>
      </c>
      <c r="D433" s="7">
        <v>44531</v>
      </c>
      <c r="E433" s="6" t="s">
        <v>24</v>
      </c>
      <c r="F433" s="6" t="s">
        <v>25</v>
      </c>
      <c r="G433" s="6" t="s">
        <v>36</v>
      </c>
      <c r="H433" s="6" t="s">
        <v>18</v>
      </c>
      <c r="I433" s="8">
        <v>0.6</v>
      </c>
      <c r="J433" s="9">
        <v>8250</v>
      </c>
      <c r="K433" s="10">
        <f t="shared" si="0"/>
        <v>4950</v>
      </c>
      <c r="L433" s="10">
        <f t="shared" si="1"/>
        <v>1979.9999999999998</v>
      </c>
      <c r="M433" s="11">
        <v>0.39999999999999997</v>
      </c>
      <c r="O433" s="13"/>
      <c r="P433" s="12"/>
    </row>
    <row r="434" spans="1:17" ht="15.75" customHeight="1">
      <c r="A434" s="1"/>
      <c r="B434" s="6" t="s">
        <v>23</v>
      </c>
      <c r="C434" s="6">
        <v>1197831</v>
      </c>
      <c r="D434" s="7">
        <v>44531</v>
      </c>
      <c r="E434" s="6" t="s">
        <v>24</v>
      </c>
      <c r="F434" s="6" t="s">
        <v>25</v>
      </c>
      <c r="G434" s="6" t="s">
        <v>36</v>
      </c>
      <c r="H434" s="6" t="s">
        <v>19</v>
      </c>
      <c r="I434" s="8">
        <v>0.65</v>
      </c>
      <c r="J434" s="9">
        <v>7250</v>
      </c>
      <c r="K434" s="10">
        <f t="shared" si="0"/>
        <v>4712.5</v>
      </c>
      <c r="L434" s="10">
        <f t="shared" si="1"/>
        <v>1884.9999999999998</v>
      </c>
      <c r="M434" s="11">
        <v>0.39999999999999997</v>
      </c>
      <c r="O434" s="13"/>
      <c r="P434" s="12"/>
    </row>
    <row r="435" spans="1:17" ht="15.75" customHeight="1">
      <c r="A435" s="1"/>
      <c r="B435" s="6" t="s">
        <v>23</v>
      </c>
      <c r="C435" s="6">
        <v>1197831</v>
      </c>
      <c r="D435" s="7">
        <v>44531</v>
      </c>
      <c r="E435" s="6" t="s">
        <v>24</v>
      </c>
      <c r="F435" s="6" t="s">
        <v>25</v>
      </c>
      <c r="G435" s="6" t="s">
        <v>36</v>
      </c>
      <c r="H435" s="6" t="s">
        <v>20</v>
      </c>
      <c r="I435" s="8">
        <v>0.65</v>
      </c>
      <c r="J435" s="9">
        <v>5750</v>
      </c>
      <c r="K435" s="10">
        <f t="shared" si="0"/>
        <v>3737.5</v>
      </c>
      <c r="L435" s="10">
        <f t="shared" si="1"/>
        <v>1868.75</v>
      </c>
      <c r="M435" s="11">
        <v>0.5</v>
      </c>
      <c r="O435" s="13"/>
      <c r="P435" s="12"/>
    </row>
    <row r="436" spans="1:17" ht="15.75" customHeight="1">
      <c r="A436" s="1"/>
      <c r="B436" s="6" t="s">
        <v>23</v>
      </c>
      <c r="C436" s="6">
        <v>1197831</v>
      </c>
      <c r="D436" s="7">
        <v>44531</v>
      </c>
      <c r="E436" s="6" t="s">
        <v>24</v>
      </c>
      <c r="F436" s="6" t="s">
        <v>25</v>
      </c>
      <c r="G436" s="6" t="s">
        <v>36</v>
      </c>
      <c r="H436" s="6" t="s">
        <v>21</v>
      </c>
      <c r="I436" s="8">
        <v>0.6</v>
      </c>
      <c r="J436" s="9">
        <v>5250</v>
      </c>
      <c r="K436" s="10">
        <f t="shared" si="0"/>
        <v>3150</v>
      </c>
      <c r="L436" s="10">
        <f t="shared" si="1"/>
        <v>1102.5</v>
      </c>
      <c r="M436" s="11">
        <v>0.35</v>
      </c>
      <c r="O436" s="13"/>
      <c r="P436" s="12"/>
    </row>
    <row r="437" spans="1:17" ht="15.75" customHeight="1">
      <c r="A437" s="1"/>
      <c r="B437" s="6" t="s">
        <v>23</v>
      </c>
      <c r="C437" s="6">
        <v>1197831</v>
      </c>
      <c r="D437" s="7">
        <v>44531</v>
      </c>
      <c r="E437" s="6" t="s">
        <v>24</v>
      </c>
      <c r="F437" s="6" t="s">
        <v>25</v>
      </c>
      <c r="G437" s="6" t="s">
        <v>36</v>
      </c>
      <c r="H437" s="6" t="s">
        <v>22</v>
      </c>
      <c r="I437" s="8">
        <v>0.70000000000000007</v>
      </c>
      <c r="J437" s="9">
        <v>7750</v>
      </c>
      <c r="K437" s="10">
        <f t="shared" si="0"/>
        <v>5425.0000000000009</v>
      </c>
      <c r="L437" s="10">
        <f t="shared" si="1"/>
        <v>2983.7500000000009</v>
      </c>
      <c r="M437" s="11">
        <v>0.55000000000000004</v>
      </c>
      <c r="O437" s="13"/>
      <c r="P437" s="12"/>
    </row>
    <row r="438" spans="1:17" ht="15.75" customHeight="1">
      <c r="A438" s="1"/>
      <c r="B438" s="6" t="s">
        <v>14</v>
      </c>
      <c r="C438" s="6">
        <v>1185732</v>
      </c>
      <c r="D438" s="7">
        <v>44203</v>
      </c>
      <c r="E438" s="6" t="s">
        <v>15</v>
      </c>
      <c r="F438" s="6" t="s">
        <v>37</v>
      </c>
      <c r="G438" s="6" t="s">
        <v>38</v>
      </c>
      <c r="H438" s="6" t="s">
        <v>17</v>
      </c>
      <c r="I438" s="8">
        <v>0.45</v>
      </c>
      <c r="J438" s="9">
        <v>4250</v>
      </c>
      <c r="K438" s="10">
        <f t="shared" si="0"/>
        <v>1912.5</v>
      </c>
      <c r="L438" s="10">
        <f t="shared" si="1"/>
        <v>1051.875</v>
      </c>
      <c r="M438" s="11">
        <v>0.55000000000000004</v>
      </c>
      <c r="O438" s="14"/>
      <c r="P438" s="12"/>
      <c r="Q438" s="15"/>
    </row>
    <row r="439" spans="1:17" ht="15.75" customHeight="1">
      <c r="A439" s="1"/>
      <c r="B439" s="6" t="s">
        <v>14</v>
      </c>
      <c r="C439" s="6">
        <v>1185732</v>
      </c>
      <c r="D439" s="7">
        <v>44203</v>
      </c>
      <c r="E439" s="6" t="s">
        <v>15</v>
      </c>
      <c r="F439" s="6" t="s">
        <v>37</v>
      </c>
      <c r="G439" s="6" t="s">
        <v>38</v>
      </c>
      <c r="H439" s="6" t="s">
        <v>18</v>
      </c>
      <c r="I439" s="8">
        <v>0.45</v>
      </c>
      <c r="J439" s="9">
        <v>2250</v>
      </c>
      <c r="K439" s="10">
        <f t="shared" si="0"/>
        <v>1012.5</v>
      </c>
      <c r="L439" s="10">
        <f t="shared" si="1"/>
        <v>354.375</v>
      </c>
      <c r="M439" s="11">
        <v>0.35</v>
      </c>
      <c r="O439" s="14"/>
      <c r="P439" s="12"/>
      <c r="Q439" s="15"/>
    </row>
    <row r="440" spans="1:17" ht="15.75" customHeight="1">
      <c r="A440" s="1"/>
      <c r="B440" s="6" t="s">
        <v>14</v>
      </c>
      <c r="C440" s="6">
        <v>1185732</v>
      </c>
      <c r="D440" s="7">
        <v>44203</v>
      </c>
      <c r="E440" s="6" t="s">
        <v>15</v>
      </c>
      <c r="F440" s="6" t="s">
        <v>37</v>
      </c>
      <c r="G440" s="6" t="s">
        <v>38</v>
      </c>
      <c r="H440" s="6" t="s">
        <v>19</v>
      </c>
      <c r="I440" s="8">
        <v>0.35000000000000003</v>
      </c>
      <c r="J440" s="9">
        <v>2250</v>
      </c>
      <c r="K440" s="10">
        <f t="shared" si="0"/>
        <v>787.50000000000011</v>
      </c>
      <c r="L440" s="10">
        <f t="shared" si="1"/>
        <v>315</v>
      </c>
      <c r="M440" s="11">
        <v>0.39999999999999997</v>
      </c>
      <c r="O440" s="14"/>
      <c r="P440" s="12"/>
      <c r="Q440" s="15"/>
    </row>
    <row r="441" spans="1:17" ht="15.75" customHeight="1">
      <c r="A441" s="1"/>
      <c r="B441" s="6" t="s">
        <v>14</v>
      </c>
      <c r="C441" s="6">
        <v>1185732</v>
      </c>
      <c r="D441" s="7">
        <v>44203</v>
      </c>
      <c r="E441" s="6" t="s">
        <v>15</v>
      </c>
      <c r="F441" s="6" t="s">
        <v>37</v>
      </c>
      <c r="G441" s="6" t="s">
        <v>38</v>
      </c>
      <c r="H441" s="6" t="s">
        <v>20</v>
      </c>
      <c r="I441" s="8">
        <v>0.4</v>
      </c>
      <c r="J441" s="9">
        <v>750</v>
      </c>
      <c r="K441" s="10">
        <f t="shared" si="0"/>
        <v>300</v>
      </c>
      <c r="L441" s="10">
        <f t="shared" si="1"/>
        <v>119.99999999999999</v>
      </c>
      <c r="M441" s="11">
        <v>0.39999999999999997</v>
      </c>
      <c r="O441" s="14"/>
      <c r="P441" s="12"/>
      <c r="Q441" s="15"/>
    </row>
    <row r="442" spans="1:17" ht="15.75" customHeight="1">
      <c r="A442" s="1"/>
      <c r="B442" s="6" t="s">
        <v>14</v>
      </c>
      <c r="C442" s="6">
        <v>1185732</v>
      </c>
      <c r="D442" s="7">
        <v>44203</v>
      </c>
      <c r="E442" s="6" t="s">
        <v>15</v>
      </c>
      <c r="F442" s="6" t="s">
        <v>37</v>
      </c>
      <c r="G442" s="6" t="s">
        <v>38</v>
      </c>
      <c r="H442" s="6" t="s">
        <v>21</v>
      </c>
      <c r="I442" s="8">
        <v>0.54999999999999993</v>
      </c>
      <c r="J442" s="9">
        <v>1250</v>
      </c>
      <c r="K442" s="10">
        <f t="shared" si="0"/>
        <v>687.49999999999989</v>
      </c>
      <c r="L442" s="10">
        <f t="shared" si="1"/>
        <v>240.62499999999994</v>
      </c>
      <c r="M442" s="11">
        <v>0.35</v>
      </c>
      <c r="O442" s="14"/>
      <c r="P442" s="12"/>
      <c r="Q442" s="15"/>
    </row>
    <row r="443" spans="1:17" ht="15.75" customHeight="1">
      <c r="A443" s="1"/>
      <c r="B443" s="6" t="s">
        <v>14</v>
      </c>
      <c r="C443" s="6">
        <v>1185732</v>
      </c>
      <c r="D443" s="7">
        <v>44203</v>
      </c>
      <c r="E443" s="6" t="s">
        <v>15</v>
      </c>
      <c r="F443" s="6" t="s">
        <v>37</v>
      </c>
      <c r="G443" s="6" t="s">
        <v>38</v>
      </c>
      <c r="H443" s="6" t="s">
        <v>22</v>
      </c>
      <c r="I443" s="8">
        <v>0.45</v>
      </c>
      <c r="J443" s="9">
        <v>2250</v>
      </c>
      <c r="K443" s="10">
        <f t="shared" si="0"/>
        <v>1012.5</v>
      </c>
      <c r="L443" s="10">
        <f t="shared" si="1"/>
        <v>303.75</v>
      </c>
      <c r="M443" s="11">
        <v>0.3</v>
      </c>
      <c r="O443" s="14"/>
      <c r="P443" s="12"/>
      <c r="Q443" s="15"/>
    </row>
    <row r="444" spans="1:17" ht="15.75" customHeight="1">
      <c r="A444" s="1"/>
      <c r="B444" s="6" t="s">
        <v>14</v>
      </c>
      <c r="C444" s="6">
        <v>1185732</v>
      </c>
      <c r="D444" s="7">
        <v>44232</v>
      </c>
      <c r="E444" s="6" t="s">
        <v>15</v>
      </c>
      <c r="F444" s="6" t="s">
        <v>37</v>
      </c>
      <c r="G444" s="6" t="s">
        <v>38</v>
      </c>
      <c r="H444" s="6" t="s">
        <v>17</v>
      </c>
      <c r="I444" s="8">
        <v>0.45</v>
      </c>
      <c r="J444" s="9">
        <v>4750</v>
      </c>
      <c r="K444" s="10">
        <f t="shared" si="0"/>
        <v>2137.5</v>
      </c>
      <c r="L444" s="10">
        <f t="shared" si="1"/>
        <v>1175.625</v>
      </c>
      <c r="M444" s="11">
        <v>0.55000000000000004</v>
      </c>
      <c r="O444" s="14"/>
      <c r="P444" s="12"/>
      <c r="Q444" s="15"/>
    </row>
    <row r="445" spans="1:17" ht="15.75" customHeight="1">
      <c r="A445" s="1"/>
      <c r="B445" s="6" t="s">
        <v>14</v>
      </c>
      <c r="C445" s="6">
        <v>1185732</v>
      </c>
      <c r="D445" s="7">
        <v>44232</v>
      </c>
      <c r="E445" s="6" t="s">
        <v>15</v>
      </c>
      <c r="F445" s="6" t="s">
        <v>37</v>
      </c>
      <c r="G445" s="6" t="s">
        <v>38</v>
      </c>
      <c r="H445" s="6" t="s">
        <v>18</v>
      </c>
      <c r="I445" s="8">
        <v>0.45</v>
      </c>
      <c r="J445" s="9">
        <v>1250</v>
      </c>
      <c r="K445" s="10">
        <f t="shared" si="0"/>
        <v>562.5</v>
      </c>
      <c r="L445" s="10">
        <f t="shared" si="1"/>
        <v>196.875</v>
      </c>
      <c r="M445" s="11">
        <v>0.35</v>
      </c>
      <c r="O445" s="14"/>
      <c r="P445" s="12"/>
      <c r="Q445" s="15"/>
    </row>
    <row r="446" spans="1:17" ht="15.75" customHeight="1">
      <c r="A446" s="1"/>
      <c r="B446" s="6" t="s">
        <v>14</v>
      </c>
      <c r="C446" s="6">
        <v>1185732</v>
      </c>
      <c r="D446" s="7">
        <v>44232</v>
      </c>
      <c r="E446" s="6" t="s">
        <v>15</v>
      </c>
      <c r="F446" s="6" t="s">
        <v>37</v>
      </c>
      <c r="G446" s="6" t="s">
        <v>38</v>
      </c>
      <c r="H446" s="6" t="s">
        <v>19</v>
      </c>
      <c r="I446" s="8">
        <v>0.35000000000000003</v>
      </c>
      <c r="J446" s="9">
        <v>1750</v>
      </c>
      <c r="K446" s="10">
        <f t="shared" si="0"/>
        <v>612.50000000000011</v>
      </c>
      <c r="L446" s="10">
        <f t="shared" si="1"/>
        <v>245.00000000000003</v>
      </c>
      <c r="M446" s="11">
        <v>0.39999999999999997</v>
      </c>
      <c r="O446" s="14"/>
      <c r="P446" s="12"/>
      <c r="Q446" s="15"/>
    </row>
    <row r="447" spans="1:17" ht="15.75" customHeight="1">
      <c r="A447" s="1"/>
      <c r="B447" s="6" t="s">
        <v>14</v>
      </c>
      <c r="C447" s="6">
        <v>1185732</v>
      </c>
      <c r="D447" s="7">
        <v>44232</v>
      </c>
      <c r="E447" s="6" t="s">
        <v>15</v>
      </c>
      <c r="F447" s="6" t="s">
        <v>37</v>
      </c>
      <c r="G447" s="6" t="s">
        <v>38</v>
      </c>
      <c r="H447" s="6" t="s">
        <v>20</v>
      </c>
      <c r="I447" s="8">
        <v>0.4</v>
      </c>
      <c r="J447" s="9">
        <v>500</v>
      </c>
      <c r="K447" s="10">
        <f t="shared" si="0"/>
        <v>200</v>
      </c>
      <c r="L447" s="10">
        <f t="shared" si="1"/>
        <v>80</v>
      </c>
      <c r="M447" s="11">
        <v>0.39999999999999997</v>
      </c>
      <c r="O447" s="14"/>
      <c r="P447" s="12"/>
      <c r="Q447" s="15"/>
    </row>
    <row r="448" spans="1:17" ht="15.75" customHeight="1">
      <c r="A448" s="1"/>
      <c r="B448" s="6" t="s">
        <v>14</v>
      </c>
      <c r="C448" s="6">
        <v>1185732</v>
      </c>
      <c r="D448" s="7">
        <v>44232</v>
      </c>
      <c r="E448" s="6" t="s">
        <v>15</v>
      </c>
      <c r="F448" s="6" t="s">
        <v>37</v>
      </c>
      <c r="G448" s="6" t="s">
        <v>38</v>
      </c>
      <c r="H448" s="6" t="s">
        <v>21</v>
      </c>
      <c r="I448" s="8">
        <v>0.54999999999999993</v>
      </c>
      <c r="J448" s="9">
        <v>1250</v>
      </c>
      <c r="K448" s="10">
        <f t="shared" si="0"/>
        <v>687.49999999999989</v>
      </c>
      <c r="L448" s="10">
        <f t="shared" si="1"/>
        <v>240.62499999999994</v>
      </c>
      <c r="M448" s="11">
        <v>0.35</v>
      </c>
      <c r="O448" s="14"/>
      <c r="P448" s="12"/>
      <c r="Q448" s="15"/>
    </row>
    <row r="449" spans="1:17" ht="15.75" customHeight="1">
      <c r="A449" s="1"/>
      <c r="B449" s="6" t="s">
        <v>14</v>
      </c>
      <c r="C449" s="6">
        <v>1185732</v>
      </c>
      <c r="D449" s="7">
        <v>44232</v>
      </c>
      <c r="E449" s="6" t="s">
        <v>15</v>
      </c>
      <c r="F449" s="6" t="s">
        <v>37</v>
      </c>
      <c r="G449" s="6" t="s">
        <v>38</v>
      </c>
      <c r="H449" s="6" t="s">
        <v>22</v>
      </c>
      <c r="I449" s="8">
        <v>0.45</v>
      </c>
      <c r="J449" s="9">
        <v>2250</v>
      </c>
      <c r="K449" s="10">
        <f t="shared" si="0"/>
        <v>1012.5</v>
      </c>
      <c r="L449" s="10">
        <f t="shared" si="1"/>
        <v>303.75</v>
      </c>
      <c r="M449" s="11">
        <v>0.3</v>
      </c>
      <c r="O449" s="14"/>
      <c r="P449" s="12"/>
      <c r="Q449" s="15"/>
    </row>
    <row r="450" spans="1:17" ht="15.75" customHeight="1">
      <c r="A450" s="1"/>
      <c r="B450" s="6" t="s">
        <v>14</v>
      </c>
      <c r="C450" s="6">
        <v>1185732</v>
      </c>
      <c r="D450" s="7">
        <v>44258</v>
      </c>
      <c r="E450" s="6" t="s">
        <v>15</v>
      </c>
      <c r="F450" s="6" t="s">
        <v>37</v>
      </c>
      <c r="G450" s="6" t="s">
        <v>38</v>
      </c>
      <c r="H450" s="6" t="s">
        <v>17</v>
      </c>
      <c r="I450" s="8">
        <v>0.5</v>
      </c>
      <c r="J450" s="9">
        <v>4450</v>
      </c>
      <c r="K450" s="10">
        <f t="shared" si="0"/>
        <v>2225</v>
      </c>
      <c r="L450" s="10">
        <f t="shared" si="1"/>
        <v>1223.75</v>
      </c>
      <c r="M450" s="11">
        <v>0.55000000000000004</v>
      </c>
      <c r="O450" s="14"/>
      <c r="P450" s="12"/>
      <c r="Q450" s="15"/>
    </row>
    <row r="451" spans="1:17" ht="15.75" customHeight="1">
      <c r="A451" s="1"/>
      <c r="B451" s="6" t="s">
        <v>14</v>
      </c>
      <c r="C451" s="6">
        <v>1185732</v>
      </c>
      <c r="D451" s="7">
        <v>44258</v>
      </c>
      <c r="E451" s="6" t="s">
        <v>15</v>
      </c>
      <c r="F451" s="6" t="s">
        <v>37</v>
      </c>
      <c r="G451" s="6" t="s">
        <v>38</v>
      </c>
      <c r="H451" s="6" t="s">
        <v>18</v>
      </c>
      <c r="I451" s="8">
        <v>0.5</v>
      </c>
      <c r="J451" s="9">
        <v>1500</v>
      </c>
      <c r="K451" s="10">
        <f t="shared" si="0"/>
        <v>750</v>
      </c>
      <c r="L451" s="10">
        <f t="shared" si="1"/>
        <v>262.5</v>
      </c>
      <c r="M451" s="11">
        <v>0.35</v>
      </c>
      <c r="O451" s="14"/>
      <c r="P451" s="12"/>
      <c r="Q451" s="15"/>
    </row>
    <row r="452" spans="1:17" ht="15.75" customHeight="1">
      <c r="A452" s="1"/>
      <c r="B452" s="6" t="s">
        <v>14</v>
      </c>
      <c r="C452" s="6">
        <v>1185732</v>
      </c>
      <c r="D452" s="7">
        <v>44258</v>
      </c>
      <c r="E452" s="6" t="s">
        <v>15</v>
      </c>
      <c r="F452" s="6" t="s">
        <v>37</v>
      </c>
      <c r="G452" s="6" t="s">
        <v>38</v>
      </c>
      <c r="H452" s="6" t="s">
        <v>19</v>
      </c>
      <c r="I452" s="8">
        <v>0.4</v>
      </c>
      <c r="J452" s="9">
        <v>1750</v>
      </c>
      <c r="K452" s="10">
        <f t="shared" si="0"/>
        <v>700</v>
      </c>
      <c r="L452" s="10">
        <f t="shared" si="1"/>
        <v>280</v>
      </c>
      <c r="M452" s="11">
        <v>0.39999999999999997</v>
      </c>
      <c r="O452" s="14"/>
      <c r="P452" s="12"/>
      <c r="Q452" s="15"/>
    </row>
    <row r="453" spans="1:17" ht="15.75" customHeight="1">
      <c r="A453" s="1"/>
      <c r="B453" s="6" t="s">
        <v>14</v>
      </c>
      <c r="C453" s="6">
        <v>1185732</v>
      </c>
      <c r="D453" s="7">
        <v>44258</v>
      </c>
      <c r="E453" s="6" t="s">
        <v>15</v>
      </c>
      <c r="F453" s="6" t="s">
        <v>37</v>
      </c>
      <c r="G453" s="6" t="s">
        <v>38</v>
      </c>
      <c r="H453" s="6" t="s">
        <v>20</v>
      </c>
      <c r="I453" s="8">
        <v>0.45</v>
      </c>
      <c r="J453" s="9">
        <v>250</v>
      </c>
      <c r="K453" s="10">
        <f t="shared" si="0"/>
        <v>112.5</v>
      </c>
      <c r="L453" s="10">
        <f t="shared" si="1"/>
        <v>44.999999999999993</v>
      </c>
      <c r="M453" s="11">
        <v>0.39999999999999997</v>
      </c>
      <c r="O453" s="14"/>
      <c r="P453" s="12"/>
      <c r="Q453" s="15"/>
    </row>
    <row r="454" spans="1:17" ht="15.75" customHeight="1">
      <c r="A454" s="1"/>
      <c r="B454" s="6" t="s">
        <v>14</v>
      </c>
      <c r="C454" s="6">
        <v>1185732</v>
      </c>
      <c r="D454" s="7">
        <v>44258</v>
      </c>
      <c r="E454" s="6" t="s">
        <v>15</v>
      </c>
      <c r="F454" s="6" t="s">
        <v>37</v>
      </c>
      <c r="G454" s="6" t="s">
        <v>38</v>
      </c>
      <c r="H454" s="6" t="s">
        <v>21</v>
      </c>
      <c r="I454" s="8">
        <v>0.6</v>
      </c>
      <c r="J454" s="9">
        <v>750</v>
      </c>
      <c r="K454" s="10">
        <f t="shared" si="0"/>
        <v>450</v>
      </c>
      <c r="L454" s="10">
        <f t="shared" si="1"/>
        <v>135</v>
      </c>
      <c r="M454" s="11">
        <v>0.3</v>
      </c>
      <c r="O454" s="14"/>
      <c r="P454" s="12"/>
      <c r="Q454" s="15"/>
    </row>
    <row r="455" spans="1:17" ht="15.75" customHeight="1">
      <c r="A455" s="1"/>
      <c r="B455" s="6" t="s">
        <v>14</v>
      </c>
      <c r="C455" s="6">
        <v>1185732</v>
      </c>
      <c r="D455" s="7">
        <v>44258</v>
      </c>
      <c r="E455" s="6" t="s">
        <v>15</v>
      </c>
      <c r="F455" s="6" t="s">
        <v>37</v>
      </c>
      <c r="G455" s="6" t="s">
        <v>38</v>
      </c>
      <c r="H455" s="6" t="s">
        <v>22</v>
      </c>
      <c r="I455" s="8">
        <v>0.5</v>
      </c>
      <c r="J455" s="9">
        <v>1750</v>
      </c>
      <c r="K455" s="10">
        <f t="shared" si="0"/>
        <v>875</v>
      </c>
      <c r="L455" s="10">
        <f t="shared" si="1"/>
        <v>218.75</v>
      </c>
      <c r="M455" s="11">
        <v>0.25</v>
      </c>
      <c r="O455" s="14"/>
      <c r="P455" s="12"/>
      <c r="Q455" s="15"/>
    </row>
    <row r="456" spans="1:17" ht="15.75" customHeight="1">
      <c r="A456" s="1"/>
      <c r="B456" s="6" t="s">
        <v>14</v>
      </c>
      <c r="C456" s="6">
        <v>1185732</v>
      </c>
      <c r="D456" s="7">
        <v>44290</v>
      </c>
      <c r="E456" s="6" t="s">
        <v>15</v>
      </c>
      <c r="F456" s="6" t="s">
        <v>37</v>
      </c>
      <c r="G456" s="6" t="s">
        <v>38</v>
      </c>
      <c r="H456" s="6" t="s">
        <v>17</v>
      </c>
      <c r="I456" s="8">
        <v>0.5</v>
      </c>
      <c r="J456" s="9">
        <v>4500</v>
      </c>
      <c r="K456" s="10">
        <f t="shared" si="0"/>
        <v>2250</v>
      </c>
      <c r="L456" s="10">
        <f t="shared" si="1"/>
        <v>1125</v>
      </c>
      <c r="M456" s="11">
        <v>0.5</v>
      </c>
      <c r="O456" s="14"/>
      <c r="P456" s="12"/>
      <c r="Q456" s="15"/>
    </row>
    <row r="457" spans="1:17" ht="15.75" customHeight="1">
      <c r="A457" s="1"/>
      <c r="B457" s="6" t="s">
        <v>14</v>
      </c>
      <c r="C457" s="6">
        <v>1185732</v>
      </c>
      <c r="D457" s="7">
        <v>44290</v>
      </c>
      <c r="E457" s="6" t="s">
        <v>15</v>
      </c>
      <c r="F457" s="6" t="s">
        <v>37</v>
      </c>
      <c r="G457" s="6" t="s">
        <v>38</v>
      </c>
      <c r="H457" s="6" t="s">
        <v>18</v>
      </c>
      <c r="I457" s="8">
        <v>0.5</v>
      </c>
      <c r="J457" s="9">
        <v>1500</v>
      </c>
      <c r="K457" s="10">
        <f t="shared" si="0"/>
        <v>750</v>
      </c>
      <c r="L457" s="10">
        <f t="shared" si="1"/>
        <v>225</v>
      </c>
      <c r="M457" s="11">
        <v>0.3</v>
      </c>
      <c r="O457" s="14"/>
      <c r="P457" s="12"/>
      <c r="Q457" s="15"/>
    </row>
    <row r="458" spans="1:17" ht="15.75" customHeight="1">
      <c r="A458" s="1"/>
      <c r="B458" s="6" t="s">
        <v>14</v>
      </c>
      <c r="C458" s="6">
        <v>1185732</v>
      </c>
      <c r="D458" s="7">
        <v>44290</v>
      </c>
      <c r="E458" s="6" t="s">
        <v>15</v>
      </c>
      <c r="F458" s="6" t="s">
        <v>37</v>
      </c>
      <c r="G458" s="6" t="s">
        <v>38</v>
      </c>
      <c r="H458" s="6" t="s">
        <v>19</v>
      </c>
      <c r="I458" s="8">
        <v>0.4</v>
      </c>
      <c r="J458" s="9">
        <v>1500</v>
      </c>
      <c r="K458" s="10">
        <f t="shared" si="0"/>
        <v>600</v>
      </c>
      <c r="L458" s="10">
        <f t="shared" si="1"/>
        <v>210</v>
      </c>
      <c r="M458" s="11">
        <v>0.35</v>
      </c>
      <c r="O458" s="14"/>
      <c r="P458" s="12"/>
      <c r="Q458" s="15"/>
    </row>
    <row r="459" spans="1:17" ht="15.75" customHeight="1">
      <c r="A459" s="1"/>
      <c r="B459" s="6" t="s">
        <v>14</v>
      </c>
      <c r="C459" s="6">
        <v>1185732</v>
      </c>
      <c r="D459" s="7">
        <v>44290</v>
      </c>
      <c r="E459" s="6" t="s">
        <v>15</v>
      </c>
      <c r="F459" s="6" t="s">
        <v>37</v>
      </c>
      <c r="G459" s="6" t="s">
        <v>38</v>
      </c>
      <c r="H459" s="6" t="s">
        <v>20</v>
      </c>
      <c r="I459" s="8">
        <v>0.45</v>
      </c>
      <c r="J459" s="9">
        <v>750</v>
      </c>
      <c r="K459" s="10">
        <f t="shared" si="0"/>
        <v>337.5</v>
      </c>
      <c r="L459" s="10">
        <f t="shared" si="1"/>
        <v>118.12499999999999</v>
      </c>
      <c r="M459" s="11">
        <v>0.35</v>
      </c>
      <c r="O459" s="14"/>
      <c r="P459" s="12"/>
      <c r="Q459" s="15"/>
    </row>
    <row r="460" spans="1:17" ht="15.75" customHeight="1">
      <c r="A460" s="1"/>
      <c r="B460" s="6" t="s">
        <v>14</v>
      </c>
      <c r="C460" s="6">
        <v>1185732</v>
      </c>
      <c r="D460" s="7">
        <v>44290</v>
      </c>
      <c r="E460" s="6" t="s">
        <v>15</v>
      </c>
      <c r="F460" s="6" t="s">
        <v>37</v>
      </c>
      <c r="G460" s="6" t="s">
        <v>38</v>
      </c>
      <c r="H460" s="6" t="s">
        <v>21</v>
      </c>
      <c r="I460" s="8">
        <v>0.6</v>
      </c>
      <c r="J460" s="9">
        <v>750</v>
      </c>
      <c r="K460" s="10">
        <f t="shared" si="0"/>
        <v>450</v>
      </c>
      <c r="L460" s="10">
        <f t="shared" si="1"/>
        <v>135</v>
      </c>
      <c r="M460" s="11">
        <v>0.3</v>
      </c>
      <c r="O460" s="14"/>
      <c r="P460" s="12"/>
      <c r="Q460" s="15"/>
    </row>
    <row r="461" spans="1:17" ht="15.75" customHeight="1">
      <c r="A461" s="1"/>
      <c r="B461" s="6" t="s">
        <v>14</v>
      </c>
      <c r="C461" s="6">
        <v>1185732</v>
      </c>
      <c r="D461" s="7">
        <v>44290</v>
      </c>
      <c r="E461" s="6" t="s">
        <v>15</v>
      </c>
      <c r="F461" s="6" t="s">
        <v>37</v>
      </c>
      <c r="G461" s="6" t="s">
        <v>38</v>
      </c>
      <c r="H461" s="6" t="s">
        <v>22</v>
      </c>
      <c r="I461" s="8">
        <v>0.5</v>
      </c>
      <c r="J461" s="9">
        <v>2000</v>
      </c>
      <c r="K461" s="10">
        <f t="shared" si="0"/>
        <v>1000</v>
      </c>
      <c r="L461" s="10">
        <f t="shared" si="1"/>
        <v>250</v>
      </c>
      <c r="M461" s="11">
        <v>0.25</v>
      </c>
      <c r="O461" s="14"/>
      <c r="P461" s="12"/>
      <c r="Q461" s="15"/>
    </row>
    <row r="462" spans="1:17" ht="15.75" customHeight="1">
      <c r="A462" s="1"/>
      <c r="B462" s="6" t="s">
        <v>14</v>
      </c>
      <c r="C462" s="6">
        <v>1185732</v>
      </c>
      <c r="D462" s="7">
        <v>44319</v>
      </c>
      <c r="E462" s="6" t="s">
        <v>15</v>
      </c>
      <c r="F462" s="6" t="s">
        <v>37</v>
      </c>
      <c r="G462" s="6" t="s">
        <v>38</v>
      </c>
      <c r="H462" s="6" t="s">
        <v>17</v>
      </c>
      <c r="I462" s="8">
        <v>0.6</v>
      </c>
      <c r="J462" s="9">
        <v>4700</v>
      </c>
      <c r="K462" s="10">
        <f t="shared" si="0"/>
        <v>2820</v>
      </c>
      <c r="L462" s="10">
        <f t="shared" si="1"/>
        <v>1410</v>
      </c>
      <c r="M462" s="11">
        <v>0.5</v>
      </c>
      <c r="O462" s="14"/>
      <c r="P462" s="12"/>
      <c r="Q462" s="15"/>
    </row>
    <row r="463" spans="1:17" ht="15.75" customHeight="1">
      <c r="A463" s="1"/>
      <c r="B463" s="6" t="s">
        <v>14</v>
      </c>
      <c r="C463" s="6">
        <v>1185732</v>
      </c>
      <c r="D463" s="7">
        <v>44319</v>
      </c>
      <c r="E463" s="6" t="s">
        <v>15</v>
      </c>
      <c r="F463" s="6" t="s">
        <v>37</v>
      </c>
      <c r="G463" s="6" t="s">
        <v>38</v>
      </c>
      <c r="H463" s="6" t="s">
        <v>18</v>
      </c>
      <c r="I463" s="8">
        <v>0.60000000000000009</v>
      </c>
      <c r="J463" s="9">
        <v>1750</v>
      </c>
      <c r="K463" s="10">
        <f t="shared" si="0"/>
        <v>1050.0000000000002</v>
      </c>
      <c r="L463" s="10">
        <f t="shared" si="1"/>
        <v>315.00000000000006</v>
      </c>
      <c r="M463" s="11">
        <v>0.3</v>
      </c>
      <c r="O463" s="14"/>
      <c r="P463" s="12"/>
      <c r="Q463" s="15"/>
    </row>
    <row r="464" spans="1:17" ht="15.75" customHeight="1">
      <c r="A464" s="1"/>
      <c r="B464" s="6" t="s">
        <v>14</v>
      </c>
      <c r="C464" s="6">
        <v>1185732</v>
      </c>
      <c r="D464" s="7">
        <v>44319</v>
      </c>
      <c r="E464" s="6" t="s">
        <v>15</v>
      </c>
      <c r="F464" s="6" t="s">
        <v>37</v>
      </c>
      <c r="G464" s="6" t="s">
        <v>38</v>
      </c>
      <c r="H464" s="6" t="s">
        <v>19</v>
      </c>
      <c r="I464" s="8">
        <v>0.55000000000000004</v>
      </c>
      <c r="J464" s="9">
        <v>1500</v>
      </c>
      <c r="K464" s="10">
        <f t="shared" si="0"/>
        <v>825.00000000000011</v>
      </c>
      <c r="L464" s="10">
        <f t="shared" si="1"/>
        <v>288.75</v>
      </c>
      <c r="M464" s="11">
        <v>0.35</v>
      </c>
      <c r="O464" s="14"/>
      <c r="P464" s="12"/>
      <c r="Q464" s="15"/>
    </row>
    <row r="465" spans="1:17" ht="15.75" customHeight="1">
      <c r="A465" s="1"/>
      <c r="B465" s="6" t="s">
        <v>14</v>
      </c>
      <c r="C465" s="6">
        <v>1185732</v>
      </c>
      <c r="D465" s="7">
        <v>44319</v>
      </c>
      <c r="E465" s="6" t="s">
        <v>15</v>
      </c>
      <c r="F465" s="6" t="s">
        <v>37</v>
      </c>
      <c r="G465" s="6" t="s">
        <v>38</v>
      </c>
      <c r="H465" s="6" t="s">
        <v>20</v>
      </c>
      <c r="I465" s="8">
        <v>0.55000000000000004</v>
      </c>
      <c r="J465" s="9">
        <v>1000</v>
      </c>
      <c r="K465" s="10">
        <f t="shared" si="0"/>
        <v>550</v>
      </c>
      <c r="L465" s="10">
        <f t="shared" si="1"/>
        <v>192.5</v>
      </c>
      <c r="M465" s="11">
        <v>0.35</v>
      </c>
      <c r="O465" s="14"/>
      <c r="P465" s="12"/>
      <c r="Q465" s="15"/>
    </row>
    <row r="466" spans="1:17" ht="15.75" customHeight="1">
      <c r="A466" s="1"/>
      <c r="B466" s="6" t="s">
        <v>14</v>
      </c>
      <c r="C466" s="6">
        <v>1185732</v>
      </c>
      <c r="D466" s="7">
        <v>44319</v>
      </c>
      <c r="E466" s="6" t="s">
        <v>15</v>
      </c>
      <c r="F466" s="6" t="s">
        <v>37</v>
      </c>
      <c r="G466" s="6" t="s">
        <v>38</v>
      </c>
      <c r="H466" s="6" t="s">
        <v>21</v>
      </c>
      <c r="I466" s="8">
        <v>0.65</v>
      </c>
      <c r="J466" s="9">
        <v>1250</v>
      </c>
      <c r="K466" s="10">
        <f t="shared" si="0"/>
        <v>812.5</v>
      </c>
      <c r="L466" s="10">
        <f t="shared" si="1"/>
        <v>243.75</v>
      </c>
      <c r="M466" s="11">
        <v>0.3</v>
      </c>
      <c r="O466" s="14"/>
      <c r="P466" s="12"/>
      <c r="Q466" s="15"/>
    </row>
    <row r="467" spans="1:17" ht="15.75" customHeight="1">
      <c r="A467" s="1"/>
      <c r="B467" s="6" t="s">
        <v>14</v>
      </c>
      <c r="C467" s="6">
        <v>1185732</v>
      </c>
      <c r="D467" s="7">
        <v>44319</v>
      </c>
      <c r="E467" s="6" t="s">
        <v>15</v>
      </c>
      <c r="F467" s="6" t="s">
        <v>37</v>
      </c>
      <c r="G467" s="6" t="s">
        <v>38</v>
      </c>
      <c r="H467" s="6" t="s">
        <v>22</v>
      </c>
      <c r="I467" s="8">
        <v>0.70000000000000007</v>
      </c>
      <c r="J467" s="9">
        <v>2500</v>
      </c>
      <c r="K467" s="10">
        <f t="shared" si="0"/>
        <v>1750.0000000000002</v>
      </c>
      <c r="L467" s="10">
        <f t="shared" si="1"/>
        <v>525</v>
      </c>
      <c r="M467" s="11">
        <v>0.3</v>
      </c>
      <c r="O467" s="14"/>
      <c r="P467" s="12"/>
      <c r="Q467" s="15"/>
    </row>
    <row r="468" spans="1:17" ht="15.75" customHeight="1">
      <c r="A468" s="1"/>
      <c r="B468" s="6" t="s">
        <v>14</v>
      </c>
      <c r="C468" s="6">
        <v>1185732</v>
      </c>
      <c r="D468" s="7">
        <v>44352</v>
      </c>
      <c r="E468" s="6" t="s">
        <v>15</v>
      </c>
      <c r="F468" s="6" t="s">
        <v>37</v>
      </c>
      <c r="G468" s="6" t="s">
        <v>38</v>
      </c>
      <c r="H468" s="6" t="s">
        <v>17</v>
      </c>
      <c r="I468" s="8">
        <v>0.65</v>
      </c>
      <c r="J468" s="9">
        <v>5000</v>
      </c>
      <c r="K468" s="10">
        <f t="shared" si="0"/>
        <v>3250</v>
      </c>
      <c r="L468" s="10">
        <f t="shared" si="1"/>
        <v>1787.5000000000002</v>
      </c>
      <c r="M468" s="11">
        <v>0.55000000000000004</v>
      </c>
      <c r="O468" s="14"/>
      <c r="P468" s="12"/>
      <c r="Q468" s="15"/>
    </row>
    <row r="469" spans="1:17" ht="15.75" customHeight="1">
      <c r="A469" s="1"/>
      <c r="B469" s="6" t="s">
        <v>14</v>
      </c>
      <c r="C469" s="6">
        <v>1185732</v>
      </c>
      <c r="D469" s="7">
        <v>44352</v>
      </c>
      <c r="E469" s="6" t="s">
        <v>15</v>
      </c>
      <c r="F469" s="6" t="s">
        <v>37</v>
      </c>
      <c r="G469" s="6" t="s">
        <v>38</v>
      </c>
      <c r="H469" s="6" t="s">
        <v>18</v>
      </c>
      <c r="I469" s="8">
        <v>0.60000000000000009</v>
      </c>
      <c r="J469" s="9">
        <v>2500</v>
      </c>
      <c r="K469" s="10">
        <f t="shared" si="0"/>
        <v>1500.0000000000002</v>
      </c>
      <c r="L469" s="10">
        <f t="shared" si="1"/>
        <v>525</v>
      </c>
      <c r="M469" s="11">
        <v>0.35</v>
      </c>
      <c r="O469" s="14"/>
      <c r="P469" s="12"/>
      <c r="Q469" s="15"/>
    </row>
    <row r="470" spans="1:17" ht="15.75" customHeight="1">
      <c r="A470" s="1"/>
      <c r="B470" s="6" t="s">
        <v>14</v>
      </c>
      <c r="C470" s="6">
        <v>1185732</v>
      </c>
      <c r="D470" s="7">
        <v>44352</v>
      </c>
      <c r="E470" s="6" t="s">
        <v>15</v>
      </c>
      <c r="F470" s="6" t="s">
        <v>37</v>
      </c>
      <c r="G470" s="6" t="s">
        <v>38</v>
      </c>
      <c r="H470" s="6" t="s">
        <v>19</v>
      </c>
      <c r="I470" s="8">
        <v>0.55000000000000004</v>
      </c>
      <c r="J470" s="9">
        <v>1750</v>
      </c>
      <c r="K470" s="10">
        <f t="shared" si="0"/>
        <v>962.50000000000011</v>
      </c>
      <c r="L470" s="10">
        <f t="shared" si="1"/>
        <v>385</v>
      </c>
      <c r="M470" s="11">
        <v>0.39999999999999997</v>
      </c>
      <c r="O470" s="14"/>
      <c r="P470" s="12"/>
      <c r="Q470" s="15"/>
    </row>
    <row r="471" spans="1:17" ht="15.75" customHeight="1">
      <c r="A471" s="1"/>
      <c r="B471" s="6" t="s">
        <v>14</v>
      </c>
      <c r="C471" s="6">
        <v>1185732</v>
      </c>
      <c r="D471" s="7">
        <v>44352</v>
      </c>
      <c r="E471" s="6" t="s">
        <v>15</v>
      </c>
      <c r="F471" s="6" t="s">
        <v>37</v>
      </c>
      <c r="G471" s="6" t="s">
        <v>38</v>
      </c>
      <c r="H471" s="6" t="s">
        <v>20</v>
      </c>
      <c r="I471" s="8">
        <v>0.55000000000000004</v>
      </c>
      <c r="J471" s="9">
        <v>1500</v>
      </c>
      <c r="K471" s="10">
        <f t="shared" si="0"/>
        <v>825.00000000000011</v>
      </c>
      <c r="L471" s="10">
        <f t="shared" si="1"/>
        <v>330</v>
      </c>
      <c r="M471" s="11">
        <v>0.39999999999999997</v>
      </c>
      <c r="O471" s="14"/>
      <c r="P471" s="12"/>
      <c r="Q471" s="15"/>
    </row>
    <row r="472" spans="1:17" ht="15.75" customHeight="1">
      <c r="A472" s="1"/>
      <c r="B472" s="6" t="s">
        <v>14</v>
      </c>
      <c r="C472" s="6">
        <v>1185732</v>
      </c>
      <c r="D472" s="7">
        <v>44352</v>
      </c>
      <c r="E472" s="6" t="s">
        <v>15</v>
      </c>
      <c r="F472" s="6" t="s">
        <v>37</v>
      </c>
      <c r="G472" s="6" t="s">
        <v>38</v>
      </c>
      <c r="H472" s="6" t="s">
        <v>21</v>
      </c>
      <c r="I472" s="8">
        <v>0.65</v>
      </c>
      <c r="J472" s="9">
        <v>1500</v>
      </c>
      <c r="K472" s="10">
        <f t="shared" si="0"/>
        <v>975</v>
      </c>
      <c r="L472" s="10">
        <f t="shared" si="1"/>
        <v>341.25</v>
      </c>
      <c r="M472" s="11">
        <v>0.35</v>
      </c>
      <c r="O472" s="14"/>
      <c r="P472" s="12"/>
      <c r="Q472" s="15"/>
    </row>
    <row r="473" spans="1:17" ht="15.75" customHeight="1">
      <c r="A473" s="1"/>
      <c r="B473" s="6" t="s">
        <v>14</v>
      </c>
      <c r="C473" s="6">
        <v>1185732</v>
      </c>
      <c r="D473" s="7">
        <v>44352</v>
      </c>
      <c r="E473" s="6" t="s">
        <v>15</v>
      </c>
      <c r="F473" s="6" t="s">
        <v>37</v>
      </c>
      <c r="G473" s="6" t="s">
        <v>38</v>
      </c>
      <c r="H473" s="6" t="s">
        <v>22</v>
      </c>
      <c r="I473" s="8">
        <v>0.70000000000000007</v>
      </c>
      <c r="J473" s="9">
        <v>3000</v>
      </c>
      <c r="K473" s="10">
        <f t="shared" si="0"/>
        <v>2100</v>
      </c>
      <c r="L473" s="10">
        <f t="shared" si="1"/>
        <v>630</v>
      </c>
      <c r="M473" s="11">
        <v>0.3</v>
      </c>
      <c r="O473" s="14"/>
      <c r="P473" s="12"/>
      <c r="Q473" s="15"/>
    </row>
    <row r="474" spans="1:17" ht="15.75" customHeight="1">
      <c r="A474" s="1"/>
      <c r="B474" s="6" t="s">
        <v>14</v>
      </c>
      <c r="C474" s="6">
        <v>1185732</v>
      </c>
      <c r="D474" s="7">
        <v>44380</v>
      </c>
      <c r="E474" s="6" t="s">
        <v>15</v>
      </c>
      <c r="F474" s="6" t="s">
        <v>37</v>
      </c>
      <c r="G474" s="6" t="s">
        <v>38</v>
      </c>
      <c r="H474" s="6" t="s">
        <v>17</v>
      </c>
      <c r="I474" s="8">
        <v>0.65</v>
      </c>
      <c r="J474" s="9">
        <v>5000</v>
      </c>
      <c r="K474" s="10">
        <f t="shared" si="0"/>
        <v>3250</v>
      </c>
      <c r="L474" s="10">
        <f t="shared" si="1"/>
        <v>1787.5000000000002</v>
      </c>
      <c r="M474" s="11">
        <v>0.55000000000000004</v>
      </c>
      <c r="O474" s="14"/>
      <c r="P474" s="12"/>
      <c r="Q474" s="15"/>
    </row>
    <row r="475" spans="1:17" ht="15.75" customHeight="1">
      <c r="A475" s="1"/>
      <c r="B475" s="6" t="s">
        <v>14</v>
      </c>
      <c r="C475" s="6">
        <v>1185732</v>
      </c>
      <c r="D475" s="7">
        <v>44380</v>
      </c>
      <c r="E475" s="6" t="s">
        <v>15</v>
      </c>
      <c r="F475" s="6" t="s">
        <v>37</v>
      </c>
      <c r="G475" s="6" t="s">
        <v>38</v>
      </c>
      <c r="H475" s="6" t="s">
        <v>18</v>
      </c>
      <c r="I475" s="8">
        <v>0.60000000000000009</v>
      </c>
      <c r="J475" s="9">
        <v>3000</v>
      </c>
      <c r="K475" s="10">
        <f t="shared" si="0"/>
        <v>1800.0000000000002</v>
      </c>
      <c r="L475" s="10">
        <f t="shared" si="1"/>
        <v>630</v>
      </c>
      <c r="M475" s="11">
        <v>0.35</v>
      </c>
      <c r="O475" s="14"/>
      <c r="P475" s="12"/>
      <c r="Q475" s="15"/>
    </row>
    <row r="476" spans="1:17" ht="15.75" customHeight="1">
      <c r="A476" s="1"/>
      <c r="B476" s="6" t="s">
        <v>14</v>
      </c>
      <c r="C476" s="6">
        <v>1185732</v>
      </c>
      <c r="D476" s="7">
        <v>44380</v>
      </c>
      <c r="E476" s="6" t="s">
        <v>15</v>
      </c>
      <c r="F476" s="6" t="s">
        <v>37</v>
      </c>
      <c r="G476" s="6" t="s">
        <v>38</v>
      </c>
      <c r="H476" s="6" t="s">
        <v>19</v>
      </c>
      <c r="I476" s="8">
        <v>0.55000000000000004</v>
      </c>
      <c r="J476" s="9">
        <v>2250</v>
      </c>
      <c r="K476" s="10">
        <f t="shared" si="0"/>
        <v>1237.5</v>
      </c>
      <c r="L476" s="10">
        <f t="shared" si="1"/>
        <v>494.99999999999994</v>
      </c>
      <c r="M476" s="11">
        <v>0.39999999999999997</v>
      </c>
      <c r="O476" s="14"/>
      <c r="P476" s="12"/>
      <c r="Q476" s="15"/>
    </row>
    <row r="477" spans="1:17" ht="15.75" customHeight="1">
      <c r="A477" s="1"/>
      <c r="B477" s="6" t="s">
        <v>14</v>
      </c>
      <c r="C477" s="6">
        <v>1185732</v>
      </c>
      <c r="D477" s="7">
        <v>44380</v>
      </c>
      <c r="E477" s="6" t="s">
        <v>15</v>
      </c>
      <c r="F477" s="6" t="s">
        <v>37</v>
      </c>
      <c r="G477" s="6" t="s">
        <v>38</v>
      </c>
      <c r="H477" s="6" t="s">
        <v>20</v>
      </c>
      <c r="I477" s="8">
        <v>0.55000000000000004</v>
      </c>
      <c r="J477" s="9">
        <v>1750</v>
      </c>
      <c r="K477" s="10">
        <f t="shared" si="0"/>
        <v>962.50000000000011</v>
      </c>
      <c r="L477" s="10">
        <f t="shared" si="1"/>
        <v>385</v>
      </c>
      <c r="M477" s="11">
        <v>0.39999999999999997</v>
      </c>
      <c r="O477" s="14"/>
      <c r="P477" s="12"/>
      <c r="Q477" s="15"/>
    </row>
    <row r="478" spans="1:17" ht="15.75" customHeight="1">
      <c r="A478" s="1"/>
      <c r="B478" s="6" t="s">
        <v>14</v>
      </c>
      <c r="C478" s="6">
        <v>1185732</v>
      </c>
      <c r="D478" s="7">
        <v>44380</v>
      </c>
      <c r="E478" s="6" t="s">
        <v>15</v>
      </c>
      <c r="F478" s="6" t="s">
        <v>37</v>
      </c>
      <c r="G478" s="6" t="s">
        <v>38</v>
      </c>
      <c r="H478" s="6" t="s">
        <v>21</v>
      </c>
      <c r="I478" s="8">
        <v>0.65</v>
      </c>
      <c r="J478" s="9">
        <v>2000</v>
      </c>
      <c r="K478" s="10">
        <f t="shared" si="0"/>
        <v>1300</v>
      </c>
      <c r="L478" s="10">
        <f t="shared" si="1"/>
        <v>454.99999999999994</v>
      </c>
      <c r="M478" s="11">
        <v>0.35</v>
      </c>
      <c r="O478" s="14"/>
      <c r="P478" s="12"/>
      <c r="Q478" s="15"/>
    </row>
    <row r="479" spans="1:17" ht="15.75" customHeight="1">
      <c r="A479" s="1"/>
      <c r="B479" s="6" t="s">
        <v>14</v>
      </c>
      <c r="C479" s="6">
        <v>1185732</v>
      </c>
      <c r="D479" s="7">
        <v>44380</v>
      </c>
      <c r="E479" s="6" t="s">
        <v>15</v>
      </c>
      <c r="F479" s="6" t="s">
        <v>37</v>
      </c>
      <c r="G479" s="6" t="s">
        <v>38</v>
      </c>
      <c r="H479" s="6" t="s">
        <v>22</v>
      </c>
      <c r="I479" s="8">
        <v>0.70000000000000007</v>
      </c>
      <c r="J479" s="9">
        <v>3750</v>
      </c>
      <c r="K479" s="10">
        <f t="shared" si="0"/>
        <v>2625.0000000000005</v>
      </c>
      <c r="L479" s="10">
        <f t="shared" si="1"/>
        <v>787.50000000000011</v>
      </c>
      <c r="M479" s="11">
        <v>0.3</v>
      </c>
      <c r="O479" s="14"/>
      <c r="P479" s="12"/>
      <c r="Q479" s="15"/>
    </row>
    <row r="480" spans="1:17" ht="15.75" customHeight="1">
      <c r="A480" s="1"/>
      <c r="B480" s="6" t="s">
        <v>14</v>
      </c>
      <c r="C480" s="6">
        <v>1185732</v>
      </c>
      <c r="D480" s="7">
        <v>44412</v>
      </c>
      <c r="E480" s="6" t="s">
        <v>15</v>
      </c>
      <c r="F480" s="6" t="s">
        <v>37</v>
      </c>
      <c r="G480" s="6" t="s">
        <v>38</v>
      </c>
      <c r="H480" s="6" t="s">
        <v>17</v>
      </c>
      <c r="I480" s="8">
        <v>0.65</v>
      </c>
      <c r="J480" s="9">
        <v>5250</v>
      </c>
      <c r="K480" s="10">
        <f t="shared" si="0"/>
        <v>3412.5</v>
      </c>
      <c r="L480" s="10">
        <f t="shared" si="1"/>
        <v>1876.8750000000002</v>
      </c>
      <c r="M480" s="11">
        <v>0.55000000000000004</v>
      </c>
      <c r="O480" s="14"/>
      <c r="P480" s="12"/>
      <c r="Q480" s="15"/>
    </row>
    <row r="481" spans="1:17" ht="15.75" customHeight="1">
      <c r="A481" s="1"/>
      <c r="B481" s="6" t="s">
        <v>14</v>
      </c>
      <c r="C481" s="6">
        <v>1185732</v>
      </c>
      <c r="D481" s="7">
        <v>44412</v>
      </c>
      <c r="E481" s="6" t="s">
        <v>15</v>
      </c>
      <c r="F481" s="6" t="s">
        <v>37</v>
      </c>
      <c r="G481" s="6" t="s">
        <v>38</v>
      </c>
      <c r="H481" s="6" t="s">
        <v>18</v>
      </c>
      <c r="I481" s="8">
        <v>0.60000000000000009</v>
      </c>
      <c r="J481" s="9">
        <v>3000</v>
      </c>
      <c r="K481" s="10">
        <f t="shared" si="0"/>
        <v>1800.0000000000002</v>
      </c>
      <c r="L481" s="10">
        <f t="shared" si="1"/>
        <v>630</v>
      </c>
      <c r="M481" s="11">
        <v>0.35</v>
      </c>
      <c r="O481" s="14"/>
      <c r="P481" s="12"/>
      <c r="Q481" s="15"/>
    </row>
    <row r="482" spans="1:17" ht="15.75" customHeight="1">
      <c r="A482" s="1"/>
      <c r="B482" s="6" t="s">
        <v>14</v>
      </c>
      <c r="C482" s="6">
        <v>1185732</v>
      </c>
      <c r="D482" s="7">
        <v>44412</v>
      </c>
      <c r="E482" s="6" t="s">
        <v>15</v>
      </c>
      <c r="F482" s="6" t="s">
        <v>37</v>
      </c>
      <c r="G482" s="6" t="s">
        <v>38</v>
      </c>
      <c r="H482" s="6" t="s">
        <v>19</v>
      </c>
      <c r="I482" s="8">
        <v>0.55000000000000004</v>
      </c>
      <c r="J482" s="9">
        <v>2250</v>
      </c>
      <c r="K482" s="10">
        <f t="shared" si="0"/>
        <v>1237.5</v>
      </c>
      <c r="L482" s="10">
        <f t="shared" si="1"/>
        <v>494.99999999999994</v>
      </c>
      <c r="M482" s="11">
        <v>0.39999999999999997</v>
      </c>
      <c r="O482" s="14"/>
      <c r="P482" s="12"/>
      <c r="Q482" s="15"/>
    </row>
    <row r="483" spans="1:17" ht="15.75" customHeight="1">
      <c r="A483" s="1"/>
      <c r="B483" s="6" t="s">
        <v>14</v>
      </c>
      <c r="C483" s="6">
        <v>1185732</v>
      </c>
      <c r="D483" s="7">
        <v>44412</v>
      </c>
      <c r="E483" s="6" t="s">
        <v>15</v>
      </c>
      <c r="F483" s="6" t="s">
        <v>37</v>
      </c>
      <c r="G483" s="6" t="s">
        <v>38</v>
      </c>
      <c r="H483" s="6" t="s">
        <v>20</v>
      </c>
      <c r="I483" s="8">
        <v>0.55000000000000004</v>
      </c>
      <c r="J483" s="9">
        <v>2000</v>
      </c>
      <c r="K483" s="10">
        <f t="shared" si="0"/>
        <v>1100</v>
      </c>
      <c r="L483" s="10">
        <f t="shared" si="1"/>
        <v>439.99999999999994</v>
      </c>
      <c r="M483" s="11">
        <v>0.39999999999999997</v>
      </c>
      <c r="O483" s="14"/>
      <c r="P483" s="12"/>
      <c r="Q483" s="15"/>
    </row>
    <row r="484" spans="1:17" ht="15.75" customHeight="1">
      <c r="A484" s="1"/>
      <c r="B484" s="6" t="s">
        <v>14</v>
      </c>
      <c r="C484" s="6">
        <v>1185732</v>
      </c>
      <c r="D484" s="7">
        <v>44412</v>
      </c>
      <c r="E484" s="6" t="s">
        <v>15</v>
      </c>
      <c r="F484" s="6" t="s">
        <v>37</v>
      </c>
      <c r="G484" s="6" t="s">
        <v>38</v>
      </c>
      <c r="H484" s="6" t="s">
        <v>21</v>
      </c>
      <c r="I484" s="8">
        <v>0.65</v>
      </c>
      <c r="J484" s="9">
        <v>1750</v>
      </c>
      <c r="K484" s="10">
        <f t="shared" si="0"/>
        <v>1137.5</v>
      </c>
      <c r="L484" s="10">
        <f t="shared" si="1"/>
        <v>398.125</v>
      </c>
      <c r="M484" s="11">
        <v>0.35</v>
      </c>
      <c r="O484" s="14"/>
      <c r="P484" s="12"/>
      <c r="Q484" s="15"/>
    </row>
    <row r="485" spans="1:17" ht="15.75" customHeight="1">
      <c r="A485" s="1"/>
      <c r="B485" s="6" t="s">
        <v>14</v>
      </c>
      <c r="C485" s="6">
        <v>1185732</v>
      </c>
      <c r="D485" s="7">
        <v>44412</v>
      </c>
      <c r="E485" s="6" t="s">
        <v>15</v>
      </c>
      <c r="F485" s="6" t="s">
        <v>37</v>
      </c>
      <c r="G485" s="6" t="s">
        <v>38</v>
      </c>
      <c r="H485" s="6" t="s">
        <v>22</v>
      </c>
      <c r="I485" s="8">
        <v>0.70000000000000007</v>
      </c>
      <c r="J485" s="9">
        <v>3500</v>
      </c>
      <c r="K485" s="10">
        <f t="shared" si="0"/>
        <v>2450.0000000000005</v>
      </c>
      <c r="L485" s="10">
        <f t="shared" si="1"/>
        <v>735.00000000000011</v>
      </c>
      <c r="M485" s="11">
        <v>0.3</v>
      </c>
      <c r="O485" s="14"/>
      <c r="P485" s="12"/>
      <c r="Q485" s="15"/>
    </row>
    <row r="486" spans="1:17" ht="15.75" customHeight="1">
      <c r="A486" s="1"/>
      <c r="B486" s="6" t="s">
        <v>14</v>
      </c>
      <c r="C486" s="6">
        <v>1185732</v>
      </c>
      <c r="D486" s="7">
        <v>44442</v>
      </c>
      <c r="E486" s="6" t="s">
        <v>15</v>
      </c>
      <c r="F486" s="6" t="s">
        <v>37</v>
      </c>
      <c r="G486" s="6" t="s">
        <v>38</v>
      </c>
      <c r="H486" s="6" t="s">
        <v>17</v>
      </c>
      <c r="I486" s="8">
        <v>0.65</v>
      </c>
      <c r="J486" s="9">
        <v>4750</v>
      </c>
      <c r="K486" s="10">
        <f t="shared" si="0"/>
        <v>3087.5</v>
      </c>
      <c r="L486" s="10">
        <f t="shared" si="1"/>
        <v>1543.75</v>
      </c>
      <c r="M486" s="11">
        <v>0.5</v>
      </c>
      <c r="O486" s="14"/>
      <c r="P486" s="12"/>
      <c r="Q486" s="15"/>
    </row>
    <row r="487" spans="1:17" ht="15.75" customHeight="1">
      <c r="A487" s="1"/>
      <c r="B487" s="6" t="s">
        <v>14</v>
      </c>
      <c r="C487" s="6">
        <v>1185732</v>
      </c>
      <c r="D487" s="7">
        <v>44442</v>
      </c>
      <c r="E487" s="6" t="s">
        <v>15</v>
      </c>
      <c r="F487" s="6" t="s">
        <v>37</v>
      </c>
      <c r="G487" s="6" t="s">
        <v>38</v>
      </c>
      <c r="H487" s="6" t="s">
        <v>18</v>
      </c>
      <c r="I487" s="8">
        <v>0.5</v>
      </c>
      <c r="J487" s="9">
        <v>2750</v>
      </c>
      <c r="K487" s="10">
        <f t="shared" si="0"/>
        <v>1375</v>
      </c>
      <c r="L487" s="10">
        <f t="shared" si="1"/>
        <v>412.5</v>
      </c>
      <c r="M487" s="11">
        <v>0.3</v>
      </c>
      <c r="O487" s="14"/>
      <c r="P487" s="12"/>
      <c r="Q487" s="15"/>
    </row>
    <row r="488" spans="1:17" ht="15.75" customHeight="1">
      <c r="A488" s="1"/>
      <c r="B488" s="6" t="s">
        <v>14</v>
      </c>
      <c r="C488" s="6">
        <v>1185732</v>
      </c>
      <c r="D488" s="7">
        <v>44442</v>
      </c>
      <c r="E488" s="6" t="s">
        <v>15</v>
      </c>
      <c r="F488" s="6" t="s">
        <v>37</v>
      </c>
      <c r="G488" s="6" t="s">
        <v>38</v>
      </c>
      <c r="H488" s="6" t="s">
        <v>19</v>
      </c>
      <c r="I488" s="8">
        <v>0.45</v>
      </c>
      <c r="J488" s="9">
        <v>2000</v>
      </c>
      <c r="K488" s="10">
        <f t="shared" si="0"/>
        <v>900</v>
      </c>
      <c r="L488" s="10">
        <f t="shared" si="1"/>
        <v>315</v>
      </c>
      <c r="M488" s="11">
        <v>0.35</v>
      </c>
      <c r="O488" s="14"/>
      <c r="P488" s="12"/>
      <c r="Q488" s="15"/>
    </row>
    <row r="489" spans="1:17" ht="15.75" customHeight="1">
      <c r="A489" s="1"/>
      <c r="B489" s="6" t="s">
        <v>14</v>
      </c>
      <c r="C489" s="6">
        <v>1185732</v>
      </c>
      <c r="D489" s="7">
        <v>44442</v>
      </c>
      <c r="E489" s="6" t="s">
        <v>15</v>
      </c>
      <c r="F489" s="6" t="s">
        <v>37</v>
      </c>
      <c r="G489" s="6" t="s">
        <v>38</v>
      </c>
      <c r="H489" s="6" t="s">
        <v>20</v>
      </c>
      <c r="I489" s="8">
        <v>0.45</v>
      </c>
      <c r="J489" s="9">
        <v>1750</v>
      </c>
      <c r="K489" s="10">
        <f t="shared" si="0"/>
        <v>787.5</v>
      </c>
      <c r="L489" s="10">
        <f t="shared" si="1"/>
        <v>275.625</v>
      </c>
      <c r="M489" s="11">
        <v>0.35</v>
      </c>
      <c r="O489" s="14"/>
      <c r="P489" s="12"/>
      <c r="Q489" s="15"/>
    </row>
    <row r="490" spans="1:17" ht="15.75" customHeight="1">
      <c r="A490" s="1"/>
      <c r="B490" s="6" t="s">
        <v>14</v>
      </c>
      <c r="C490" s="6">
        <v>1185732</v>
      </c>
      <c r="D490" s="7">
        <v>44442</v>
      </c>
      <c r="E490" s="6" t="s">
        <v>15</v>
      </c>
      <c r="F490" s="6" t="s">
        <v>37</v>
      </c>
      <c r="G490" s="6" t="s">
        <v>38</v>
      </c>
      <c r="H490" s="6" t="s">
        <v>21</v>
      </c>
      <c r="I490" s="8">
        <v>0.54999999999999993</v>
      </c>
      <c r="J490" s="9">
        <v>1250</v>
      </c>
      <c r="K490" s="10">
        <f t="shared" si="0"/>
        <v>687.49999999999989</v>
      </c>
      <c r="L490" s="10">
        <f t="shared" si="1"/>
        <v>206.24999999999997</v>
      </c>
      <c r="M490" s="11">
        <v>0.3</v>
      </c>
      <c r="O490" s="14"/>
      <c r="P490" s="12"/>
      <c r="Q490" s="15"/>
    </row>
    <row r="491" spans="1:17" ht="15.75" customHeight="1">
      <c r="A491" s="1"/>
      <c r="B491" s="6" t="s">
        <v>14</v>
      </c>
      <c r="C491" s="6">
        <v>1185732</v>
      </c>
      <c r="D491" s="7">
        <v>44442</v>
      </c>
      <c r="E491" s="6" t="s">
        <v>15</v>
      </c>
      <c r="F491" s="6" t="s">
        <v>37</v>
      </c>
      <c r="G491" s="6" t="s">
        <v>38</v>
      </c>
      <c r="H491" s="6" t="s">
        <v>22</v>
      </c>
      <c r="I491" s="8">
        <v>0.6</v>
      </c>
      <c r="J491" s="9">
        <v>2250</v>
      </c>
      <c r="K491" s="10">
        <f t="shared" si="0"/>
        <v>1350</v>
      </c>
      <c r="L491" s="10">
        <f t="shared" si="1"/>
        <v>337.5</v>
      </c>
      <c r="M491" s="11">
        <v>0.25</v>
      </c>
      <c r="O491" s="14"/>
      <c r="P491" s="12"/>
      <c r="Q491" s="15"/>
    </row>
    <row r="492" spans="1:17" ht="15.75" customHeight="1">
      <c r="A492" s="1"/>
      <c r="B492" s="6" t="s">
        <v>14</v>
      </c>
      <c r="C492" s="6">
        <v>1185732</v>
      </c>
      <c r="D492" s="7">
        <v>44474</v>
      </c>
      <c r="E492" s="6" t="s">
        <v>15</v>
      </c>
      <c r="F492" s="6" t="s">
        <v>37</v>
      </c>
      <c r="G492" s="6" t="s">
        <v>38</v>
      </c>
      <c r="H492" s="6" t="s">
        <v>17</v>
      </c>
      <c r="I492" s="8">
        <v>0.6</v>
      </c>
      <c r="J492" s="9">
        <v>4000</v>
      </c>
      <c r="K492" s="10">
        <f t="shared" si="0"/>
        <v>2400</v>
      </c>
      <c r="L492" s="10">
        <f t="shared" si="1"/>
        <v>1200</v>
      </c>
      <c r="M492" s="11">
        <v>0.5</v>
      </c>
      <c r="O492" s="14"/>
      <c r="P492" s="12"/>
      <c r="Q492" s="15"/>
    </row>
    <row r="493" spans="1:17" ht="15.75" customHeight="1">
      <c r="A493" s="1"/>
      <c r="B493" s="6" t="s">
        <v>14</v>
      </c>
      <c r="C493" s="6">
        <v>1185732</v>
      </c>
      <c r="D493" s="7">
        <v>44474</v>
      </c>
      <c r="E493" s="6" t="s">
        <v>15</v>
      </c>
      <c r="F493" s="6" t="s">
        <v>37</v>
      </c>
      <c r="G493" s="6" t="s">
        <v>38</v>
      </c>
      <c r="H493" s="6" t="s">
        <v>18</v>
      </c>
      <c r="I493" s="8">
        <v>0.5</v>
      </c>
      <c r="J493" s="9">
        <v>2250</v>
      </c>
      <c r="K493" s="10">
        <f t="shared" si="0"/>
        <v>1125</v>
      </c>
      <c r="L493" s="10">
        <f t="shared" si="1"/>
        <v>337.5</v>
      </c>
      <c r="M493" s="11">
        <v>0.3</v>
      </c>
      <c r="O493" s="14"/>
      <c r="P493" s="12"/>
      <c r="Q493" s="15"/>
    </row>
    <row r="494" spans="1:17" ht="15.75" customHeight="1">
      <c r="A494" s="1"/>
      <c r="B494" s="6" t="s">
        <v>14</v>
      </c>
      <c r="C494" s="6">
        <v>1185732</v>
      </c>
      <c r="D494" s="7">
        <v>44474</v>
      </c>
      <c r="E494" s="6" t="s">
        <v>15</v>
      </c>
      <c r="F494" s="6" t="s">
        <v>37</v>
      </c>
      <c r="G494" s="6" t="s">
        <v>38</v>
      </c>
      <c r="H494" s="6" t="s">
        <v>19</v>
      </c>
      <c r="I494" s="8">
        <v>0.5</v>
      </c>
      <c r="J494" s="9">
        <v>1250</v>
      </c>
      <c r="K494" s="10">
        <f t="shared" si="0"/>
        <v>625</v>
      </c>
      <c r="L494" s="10">
        <f t="shared" si="1"/>
        <v>218.75</v>
      </c>
      <c r="M494" s="11">
        <v>0.35</v>
      </c>
      <c r="O494" s="14"/>
      <c r="P494" s="12"/>
      <c r="Q494" s="15"/>
    </row>
    <row r="495" spans="1:17" ht="15.75" customHeight="1">
      <c r="A495" s="1"/>
      <c r="B495" s="6" t="s">
        <v>14</v>
      </c>
      <c r="C495" s="6">
        <v>1185732</v>
      </c>
      <c r="D495" s="7">
        <v>44474</v>
      </c>
      <c r="E495" s="6" t="s">
        <v>15</v>
      </c>
      <c r="F495" s="6" t="s">
        <v>37</v>
      </c>
      <c r="G495" s="6" t="s">
        <v>38</v>
      </c>
      <c r="H495" s="6" t="s">
        <v>20</v>
      </c>
      <c r="I495" s="8">
        <v>0.5</v>
      </c>
      <c r="J495" s="9">
        <v>1000</v>
      </c>
      <c r="K495" s="10">
        <f t="shared" si="0"/>
        <v>500</v>
      </c>
      <c r="L495" s="10">
        <f t="shared" si="1"/>
        <v>175</v>
      </c>
      <c r="M495" s="11">
        <v>0.35</v>
      </c>
      <c r="O495" s="14"/>
      <c r="P495" s="12"/>
      <c r="Q495" s="15"/>
    </row>
    <row r="496" spans="1:17" ht="15.75" customHeight="1">
      <c r="A496" s="1"/>
      <c r="B496" s="6" t="s">
        <v>14</v>
      </c>
      <c r="C496" s="6">
        <v>1185732</v>
      </c>
      <c r="D496" s="7">
        <v>44474</v>
      </c>
      <c r="E496" s="6" t="s">
        <v>15</v>
      </c>
      <c r="F496" s="6" t="s">
        <v>37</v>
      </c>
      <c r="G496" s="6" t="s">
        <v>38</v>
      </c>
      <c r="H496" s="6" t="s">
        <v>21</v>
      </c>
      <c r="I496" s="8">
        <v>0.6</v>
      </c>
      <c r="J496" s="9">
        <v>1000</v>
      </c>
      <c r="K496" s="10">
        <f t="shared" si="0"/>
        <v>600</v>
      </c>
      <c r="L496" s="10">
        <f t="shared" si="1"/>
        <v>180</v>
      </c>
      <c r="M496" s="11">
        <v>0.3</v>
      </c>
      <c r="O496" s="14"/>
      <c r="P496" s="12"/>
      <c r="Q496" s="15"/>
    </row>
    <row r="497" spans="1:18" ht="15.75" customHeight="1">
      <c r="A497" s="1"/>
      <c r="B497" s="6" t="s">
        <v>14</v>
      </c>
      <c r="C497" s="6">
        <v>1185732</v>
      </c>
      <c r="D497" s="7">
        <v>44474</v>
      </c>
      <c r="E497" s="6" t="s">
        <v>15</v>
      </c>
      <c r="F497" s="6" t="s">
        <v>37</v>
      </c>
      <c r="G497" s="6" t="s">
        <v>38</v>
      </c>
      <c r="H497" s="6" t="s">
        <v>22</v>
      </c>
      <c r="I497" s="8">
        <v>0.64999999999999991</v>
      </c>
      <c r="J497" s="9">
        <v>2250</v>
      </c>
      <c r="K497" s="10">
        <f t="shared" si="0"/>
        <v>1462.4999999999998</v>
      </c>
      <c r="L497" s="10">
        <f t="shared" si="1"/>
        <v>365.62499999999994</v>
      </c>
      <c r="M497" s="11">
        <v>0.25</v>
      </c>
      <c r="O497" s="14"/>
      <c r="P497" s="12"/>
      <c r="Q497" s="15"/>
    </row>
    <row r="498" spans="1:18" ht="15.75" customHeight="1">
      <c r="A498" s="1"/>
      <c r="B498" s="6" t="s">
        <v>14</v>
      </c>
      <c r="C498" s="6">
        <v>1185732</v>
      </c>
      <c r="D498" s="7">
        <v>44504</v>
      </c>
      <c r="E498" s="6" t="s">
        <v>15</v>
      </c>
      <c r="F498" s="6" t="s">
        <v>37</v>
      </c>
      <c r="G498" s="6" t="s">
        <v>38</v>
      </c>
      <c r="H498" s="6" t="s">
        <v>17</v>
      </c>
      <c r="I498" s="8">
        <v>0.70000000000000007</v>
      </c>
      <c r="J498" s="9">
        <v>3750</v>
      </c>
      <c r="K498" s="10">
        <f t="shared" si="0"/>
        <v>2625.0000000000005</v>
      </c>
      <c r="L498" s="10">
        <f t="shared" si="1"/>
        <v>1443.7500000000005</v>
      </c>
      <c r="M498" s="11">
        <v>0.55000000000000004</v>
      </c>
      <c r="O498" s="14"/>
      <c r="P498" s="12"/>
      <c r="Q498" s="15"/>
    </row>
    <row r="499" spans="1:18" ht="15.75" customHeight="1">
      <c r="A499" s="1"/>
      <c r="B499" s="6" t="s">
        <v>14</v>
      </c>
      <c r="C499" s="6">
        <v>1185732</v>
      </c>
      <c r="D499" s="7">
        <v>44504</v>
      </c>
      <c r="E499" s="6" t="s">
        <v>15</v>
      </c>
      <c r="F499" s="6" t="s">
        <v>37</v>
      </c>
      <c r="G499" s="6" t="s">
        <v>38</v>
      </c>
      <c r="H499" s="6" t="s">
        <v>18</v>
      </c>
      <c r="I499" s="8">
        <v>0.60000000000000009</v>
      </c>
      <c r="J499" s="9">
        <v>2000</v>
      </c>
      <c r="K499" s="10">
        <f t="shared" si="0"/>
        <v>1200.0000000000002</v>
      </c>
      <c r="L499" s="10">
        <f t="shared" si="1"/>
        <v>420.00000000000006</v>
      </c>
      <c r="M499" s="11">
        <v>0.35</v>
      </c>
      <c r="O499" s="14"/>
      <c r="P499" s="12"/>
      <c r="Q499" s="15"/>
    </row>
    <row r="500" spans="1:18" ht="15.75" customHeight="1">
      <c r="A500" s="1"/>
      <c r="B500" s="6" t="s">
        <v>14</v>
      </c>
      <c r="C500" s="6">
        <v>1185732</v>
      </c>
      <c r="D500" s="7">
        <v>44504</v>
      </c>
      <c r="E500" s="6" t="s">
        <v>15</v>
      </c>
      <c r="F500" s="6" t="s">
        <v>37</v>
      </c>
      <c r="G500" s="6" t="s">
        <v>38</v>
      </c>
      <c r="H500" s="6" t="s">
        <v>19</v>
      </c>
      <c r="I500" s="8">
        <v>0.60000000000000009</v>
      </c>
      <c r="J500" s="9">
        <v>1950</v>
      </c>
      <c r="K500" s="10">
        <f t="shared" si="0"/>
        <v>1170.0000000000002</v>
      </c>
      <c r="L500" s="10">
        <f t="shared" si="1"/>
        <v>468.00000000000006</v>
      </c>
      <c r="M500" s="11">
        <v>0.39999999999999997</v>
      </c>
      <c r="O500" s="14"/>
      <c r="P500" s="12"/>
      <c r="Q500" s="15"/>
    </row>
    <row r="501" spans="1:18" ht="15.75" customHeight="1">
      <c r="A501" s="1"/>
      <c r="B501" s="6" t="s">
        <v>14</v>
      </c>
      <c r="C501" s="6">
        <v>1185732</v>
      </c>
      <c r="D501" s="7">
        <v>44504</v>
      </c>
      <c r="E501" s="6" t="s">
        <v>15</v>
      </c>
      <c r="F501" s="6" t="s">
        <v>37</v>
      </c>
      <c r="G501" s="6" t="s">
        <v>38</v>
      </c>
      <c r="H501" s="6" t="s">
        <v>20</v>
      </c>
      <c r="I501" s="8">
        <v>0.60000000000000009</v>
      </c>
      <c r="J501" s="9">
        <v>1750</v>
      </c>
      <c r="K501" s="10">
        <f t="shared" si="0"/>
        <v>1050.0000000000002</v>
      </c>
      <c r="L501" s="10">
        <f t="shared" si="1"/>
        <v>420.00000000000006</v>
      </c>
      <c r="M501" s="11">
        <v>0.39999999999999997</v>
      </c>
      <c r="O501" s="14"/>
      <c r="P501" s="12"/>
      <c r="Q501" s="15"/>
    </row>
    <row r="502" spans="1:18" ht="15.75" customHeight="1">
      <c r="A502" s="1"/>
      <c r="B502" s="6" t="s">
        <v>14</v>
      </c>
      <c r="C502" s="6">
        <v>1185732</v>
      </c>
      <c r="D502" s="7">
        <v>44504</v>
      </c>
      <c r="E502" s="6" t="s">
        <v>15</v>
      </c>
      <c r="F502" s="6" t="s">
        <v>37</v>
      </c>
      <c r="G502" s="6" t="s">
        <v>38</v>
      </c>
      <c r="H502" s="6" t="s">
        <v>21</v>
      </c>
      <c r="I502" s="8">
        <v>0.70000000000000007</v>
      </c>
      <c r="J502" s="9">
        <v>1500</v>
      </c>
      <c r="K502" s="10">
        <f t="shared" si="0"/>
        <v>1050</v>
      </c>
      <c r="L502" s="10">
        <f t="shared" si="1"/>
        <v>367.5</v>
      </c>
      <c r="M502" s="11">
        <v>0.35</v>
      </c>
      <c r="O502" s="14"/>
      <c r="P502" s="12"/>
      <c r="Q502" s="15"/>
    </row>
    <row r="503" spans="1:18" ht="15.75" customHeight="1">
      <c r="A503" s="1"/>
      <c r="B503" s="6" t="s">
        <v>14</v>
      </c>
      <c r="C503" s="6">
        <v>1185732</v>
      </c>
      <c r="D503" s="7">
        <v>44504</v>
      </c>
      <c r="E503" s="6" t="s">
        <v>15</v>
      </c>
      <c r="F503" s="6" t="s">
        <v>37</v>
      </c>
      <c r="G503" s="6" t="s">
        <v>38</v>
      </c>
      <c r="H503" s="6" t="s">
        <v>22</v>
      </c>
      <c r="I503" s="8">
        <v>0.75</v>
      </c>
      <c r="J503" s="9">
        <v>2500</v>
      </c>
      <c r="K503" s="10">
        <f t="shared" si="0"/>
        <v>1875</v>
      </c>
      <c r="L503" s="10">
        <f t="shared" si="1"/>
        <v>562.5</v>
      </c>
      <c r="M503" s="11">
        <v>0.3</v>
      </c>
      <c r="O503" s="14"/>
      <c r="P503" s="12"/>
      <c r="Q503" s="15"/>
    </row>
    <row r="504" spans="1:18" ht="15.75" customHeight="1">
      <c r="A504" s="1"/>
      <c r="B504" s="6" t="s">
        <v>14</v>
      </c>
      <c r="C504" s="6">
        <v>1185732</v>
      </c>
      <c r="D504" s="7">
        <v>44533</v>
      </c>
      <c r="E504" s="6" t="s">
        <v>15</v>
      </c>
      <c r="F504" s="6" t="s">
        <v>37</v>
      </c>
      <c r="G504" s="6" t="s">
        <v>38</v>
      </c>
      <c r="H504" s="6" t="s">
        <v>17</v>
      </c>
      <c r="I504" s="8">
        <v>0.70000000000000007</v>
      </c>
      <c r="J504" s="9">
        <v>4750</v>
      </c>
      <c r="K504" s="10">
        <f t="shared" si="0"/>
        <v>3325.0000000000005</v>
      </c>
      <c r="L504" s="10">
        <f t="shared" si="1"/>
        <v>1828.7500000000005</v>
      </c>
      <c r="M504" s="11">
        <v>0.55000000000000004</v>
      </c>
      <c r="O504" s="14"/>
      <c r="P504" s="12"/>
      <c r="Q504" s="15"/>
    </row>
    <row r="505" spans="1:18" ht="15.75" customHeight="1">
      <c r="A505" s="1"/>
      <c r="B505" s="6" t="s">
        <v>14</v>
      </c>
      <c r="C505" s="6">
        <v>1185732</v>
      </c>
      <c r="D505" s="7">
        <v>44533</v>
      </c>
      <c r="E505" s="6" t="s">
        <v>15</v>
      </c>
      <c r="F505" s="6" t="s">
        <v>37</v>
      </c>
      <c r="G505" s="6" t="s">
        <v>38</v>
      </c>
      <c r="H505" s="6" t="s">
        <v>18</v>
      </c>
      <c r="I505" s="8">
        <v>0.60000000000000009</v>
      </c>
      <c r="J505" s="9">
        <v>2750</v>
      </c>
      <c r="K505" s="10">
        <f t="shared" si="0"/>
        <v>1650.0000000000002</v>
      </c>
      <c r="L505" s="10">
        <f t="shared" si="1"/>
        <v>577.5</v>
      </c>
      <c r="M505" s="11">
        <v>0.35</v>
      </c>
      <c r="O505" s="14"/>
      <c r="P505" s="12"/>
      <c r="Q505" s="15"/>
    </row>
    <row r="506" spans="1:18" ht="15.75" customHeight="1">
      <c r="A506" s="1"/>
      <c r="B506" s="6" t="s">
        <v>14</v>
      </c>
      <c r="C506" s="6">
        <v>1185732</v>
      </c>
      <c r="D506" s="7">
        <v>44533</v>
      </c>
      <c r="E506" s="6" t="s">
        <v>15</v>
      </c>
      <c r="F506" s="6" t="s">
        <v>37</v>
      </c>
      <c r="G506" s="6" t="s">
        <v>38</v>
      </c>
      <c r="H506" s="6" t="s">
        <v>19</v>
      </c>
      <c r="I506" s="8">
        <v>0.60000000000000009</v>
      </c>
      <c r="J506" s="9">
        <v>2250</v>
      </c>
      <c r="K506" s="10">
        <f t="shared" si="0"/>
        <v>1350.0000000000002</v>
      </c>
      <c r="L506" s="10">
        <f t="shared" si="1"/>
        <v>540</v>
      </c>
      <c r="M506" s="11">
        <v>0.39999999999999997</v>
      </c>
      <c r="O506" s="14"/>
      <c r="P506" s="12"/>
      <c r="Q506" s="15"/>
    </row>
    <row r="507" spans="1:18" ht="15.75" customHeight="1">
      <c r="A507" s="1"/>
      <c r="B507" s="6" t="s">
        <v>14</v>
      </c>
      <c r="C507" s="6">
        <v>1185732</v>
      </c>
      <c r="D507" s="7">
        <v>44533</v>
      </c>
      <c r="E507" s="6" t="s">
        <v>15</v>
      </c>
      <c r="F507" s="6" t="s">
        <v>37</v>
      </c>
      <c r="G507" s="6" t="s">
        <v>38</v>
      </c>
      <c r="H507" s="6" t="s">
        <v>20</v>
      </c>
      <c r="I507" s="8">
        <v>0.60000000000000009</v>
      </c>
      <c r="J507" s="9">
        <v>1750</v>
      </c>
      <c r="K507" s="10">
        <f t="shared" si="0"/>
        <v>1050.0000000000002</v>
      </c>
      <c r="L507" s="10">
        <f t="shared" si="1"/>
        <v>420.00000000000006</v>
      </c>
      <c r="M507" s="11">
        <v>0.39999999999999997</v>
      </c>
      <c r="O507" s="14"/>
      <c r="P507" s="12"/>
      <c r="Q507" s="15"/>
    </row>
    <row r="508" spans="1:18" ht="15.75" customHeight="1">
      <c r="A508" s="1"/>
      <c r="B508" s="6" t="s">
        <v>14</v>
      </c>
      <c r="C508" s="6">
        <v>1185732</v>
      </c>
      <c r="D508" s="7">
        <v>44533</v>
      </c>
      <c r="E508" s="6" t="s">
        <v>15</v>
      </c>
      <c r="F508" s="6" t="s">
        <v>37</v>
      </c>
      <c r="G508" s="6" t="s">
        <v>38</v>
      </c>
      <c r="H508" s="6" t="s">
        <v>21</v>
      </c>
      <c r="I508" s="8">
        <v>0.70000000000000007</v>
      </c>
      <c r="J508" s="9">
        <v>1750</v>
      </c>
      <c r="K508" s="10">
        <f t="shared" si="0"/>
        <v>1225.0000000000002</v>
      </c>
      <c r="L508" s="10">
        <f t="shared" si="1"/>
        <v>428.75000000000006</v>
      </c>
      <c r="M508" s="11">
        <v>0.35</v>
      </c>
      <c r="O508" s="14"/>
      <c r="P508" s="12"/>
      <c r="Q508" s="15"/>
    </row>
    <row r="509" spans="1:18" ht="15.75" customHeight="1">
      <c r="A509" s="1"/>
      <c r="B509" s="6" t="s">
        <v>14</v>
      </c>
      <c r="C509" s="6">
        <v>1185732</v>
      </c>
      <c r="D509" s="7">
        <v>44533</v>
      </c>
      <c r="E509" s="6" t="s">
        <v>15</v>
      </c>
      <c r="F509" s="6" t="s">
        <v>37</v>
      </c>
      <c r="G509" s="6" t="s">
        <v>38</v>
      </c>
      <c r="H509" s="6" t="s">
        <v>22</v>
      </c>
      <c r="I509" s="8">
        <v>0.75</v>
      </c>
      <c r="J509" s="9">
        <v>2750</v>
      </c>
      <c r="K509" s="10">
        <f t="shared" si="0"/>
        <v>2062.5</v>
      </c>
      <c r="L509" s="10">
        <f t="shared" si="1"/>
        <v>618.75</v>
      </c>
      <c r="M509" s="11">
        <v>0.3</v>
      </c>
      <c r="O509" s="14"/>
      <c r="P509" s="12"/>
      <c r="Q509" s="15"/>
    </row>
    <row r="510" spans="1:18" ht="15.75" customHeight="1">
      <c r="A510" s="1" t="s">
        <v>39</v>
      </c>
      <c r="B510" s="6" t="s">
        <v>27</v>
      </c>
      <c r="C510" s="6">
        <v>1128299</v>
      </c>
      <c r="D510" s="7">
        <v>44211</v>
      </c>
      <c r="E510" s="6" t="s">
        <v>28</v>
      </c>
      <c r="F510" s="6" t="s">
        <v>40</v>
      </c>
      <c r="G510" s="6" t="s">
        <v>41</v>
      </c>
      <c r="H510" s="6" t="s">
        <v>17</v>
      </c>
      <c r="I510" s="8">
        <v>0.35</v>
      </c>
      <c r="J510" s="9">
        <v>4500</v>
      </c>
      <c r="K510" s="10">
        <f t="shared" si="0"/>
        <v>1575</v>
      </c>
      <c r="L510" s="10">
        <f t="shared" si="1"/>
        <v>630</v>
      </c>
      <c r="M510" s="11">
        <v>0.4</v>
      </c>
      <c r="O510" s="16"/>
      <c r="P510" s="14"/>
      <c r="Q510" s="12"/>
      <c r="R510" s="13"/>
    </row>
    <row r="511" spans="1:18" ht="15.75" customHeight="1">
      <c r="A511" s="1"/>
      <c r="B511" s="6" t="s">
        <v>27</v>
      </c>
      <c r="C511" s="6">
        <v>1128299</v>
      </c>
      <c r="D511" s="7">
        <v>44211</v>
      </c>
      <c r="E511" s="6" t="s">
        <v>28</v>
      </c>
      <c r="F511" s="6" t="s">
        <v>40</v>
      </c>
      <c r="G511" s="6" t="s">
        <v>41</v>
      </c>
      <c r="H511" s="6" t="s">
        <v>18</v>
      </c>
      <c r="I511" s="8">
        <v>0.45</v>
      </c>
      <c r="J511" s="9">
        <v>4500</v>
      </c>
      <c r="K511" s="10">
        <f t="shared" si="0"/>
        <v>2025</v>
      </c>
      <c r="L511" s="10">
        <f t="shared" si="1"/>
        <v>506.25</v>
      </c>
      <c r="M511" s="11">
        <v>0.25</v>
      </c>
      <c r="O511" s="16"/>
      <c r="P511" s="14"/>
      <c r="Q511" s="12"/>
      <c r="R511" s="13"/>
    </row>
    <row r="512" spans="1:18" ht="15.75" customHeight="1">
      <c r="A512" s="1"/>
      <c r="B512" s="6" t="s">
        <v>27</v>
      </c>
      <c r="C512" s="6">
        <v>1128299</v>
      </c>
      <c r="D512" s="7">
        <v>44211</v>
      </c>
      <c r="E512" s="6" t="s">
        <v>28</v>
      </c>
      <c r="F512" s="6" t="s">
        <v>40</v>
      </c>
      <c r="G512" s="6" t="s">
        <v>41</v>
      </c>
      <c r="H512" s="6" t="s">
        <v>19</v>
      </c>
      <c r="I512" s="8">
        <v>0.45</v>
      </c>
      <c r="J512" s="9">
        <v>4500</v>
      </c>
      <c r="K512" s="10">
        <f t="shared" si="0"/>
        <v>2025</v>
      </c>
      <c r="L512" s="10">
        <f t="shared" si="1"/>
        <v>810</v>
      </c>
      <c r="M512" s="11">
        <v>0.4</v>
      </c>
      <c r="O512" s="16"/>
      <c r="P512" s="14"/>
      <c r="Q512" s="12"/>
      <c r="R512" s="13"/>
    </row>
    <row r="513" spans="1:18" ht="15.75" customHeight="1">
      <c r="A513" s="1"/>
      <c r="B513" s="6" t="s">
        <v>27</v>
      </c>
      <c r="C513" s="6">
        <v>1128299</v>
      </c>
      <c r="D513" s="7">
        <v>44211</v>
      </c>
      <c r="E513" s="6" t="s">
        <v>28</v>
      </c>
      <c r="F513" s="6" t="s">
        <v>40</v>
      </c>
      <c r="G513" s="6" t="s">
        <v>41</v>
      </c>
      <c r="H513" s="6" t="s">
        <v>20</v>
      </c>
      <c r="I513" s="8">
        <v>0.45</v>
      </c>
      <c r="J513" s="9">
        <v>3000</v>
      </c>
      <c r="K513" s="10">
        <f t="shared" si="0"/>
        <v>1350</v>
      </c>
      <c r="L513" s="10">
        <f t="shared" si="1"/>
        <v>472.49999999999994</v>
      </c>
      <c r="M513" s="11">
        <v>0.35</v>
      </c>
      <c r="O513" s="16"/>
      <c r="P513" s="14"/>
      <c r="Q513" s="12"/>
      <c r="R513" s="13"/>
    </row>
    <row r="514" spans="1:18" ht="15.75" customHeight="1">
      <c r="A514" s="1"/>
      <c r="B514" s="6" t="s">
        <v>27</v>
      </c>
      <c r="C514" s="6">
        <v>1128299</v>
      </c>
      <c r="D514" s="7">
        <v>44211</v>
      </c>
      <c r="E514" s="6" t="s">
        <v>28</v>
      </c>
      <c r="F514" s="6" t="s">
        <v>40</v>
      </c>
      <c r="G514" s="6" t="s">
        <v>41</v>
      </c>
      <c r="H514" s="6" t="s">
        <v>21</v>
      </c>
      <c r="I514" s="8">
        <v>0.5</v>
      </c>
      <c r="J514" s="9">
        <v>2500</v>
      </c>
      <c r="K514" s="10">
        <f t="shared" si="0"/>
        <v>1250</v>
      </c>
      <c r="L514" s="10">
        <f t="shared" si="1"/>
        <v>687.5</v>
      </c>
      <c r="M514" s="11">
        <v>0.55000000000000004</v>
      </c>
      <c r="O514" s="16"/>
      <c r="P514" s="14"/>
      <c r="Q514" s="12"/>
      <c r="R514" s="13"/>
    </row>
    <row r="515" spans="1:18" ht="15.75" customHeight="1">
      <c r="A515" s="1"/>
      <c r="B515" s="6" t="s">
        <v>27</v>
      </c>
      <c r="C515" s="6">
        <v>1128299</v>
      </c>
      <c r="D515" s="7">
        <v>44211</v>
      </c>
      <c r="E515" s="6" t="s">
        <v>28</v>
      </c>
      <c r="F515" s="6" t="s">
        <v>40</v>
      </c>
      <c r="G515" s="6" t="s">
        <v>41</v>
      </c>
      <c r="H515" s="6" t="s">
        <v>22</v>
      </c>
      <c r="I515" s="8">
        <v>0.45</v>
      </c>
      <c r="J515" s="9">
        <v>4750</v>
      </c>
      <c r="K515" s="10">
        <f t="shared" si="0"/>
        <v>2137.5</v>
      </c>
      <c r="L515" s="10">
        <f t="shared" si="1"/>
        <v>427.5</v>
      </c>
      <c r="M515" s="11">
        <v>0.2</v>
      </c>
      <c r="O515" s="16"/>
      <c r="P515" s="14"/>
      <c r="Q515" s="12"/>
      <c r="R515" s="13"/>
    </row>
    <row r="516" spans="1:18" ht="15.75" customHeight="1">
      <c r="A516" s="1"/>
      <c r="B516" s="6" t="s">
        <v>27</v>
      </c>
      <c r="C516" s="6">
        <v>1128299</v>
      </c>
      <c r="D516" s="7">
        <v>44242</v>
      </c>
      <c r="E516" s="6" t="s">
        <v>28</v>
      </c>
      <c r="F516" s="6" t="s">
        <v>40</v>
      </c>
      <c r="G516" s="6" t="s">
        <v>41</v>
      </c>
      <c r="H516" s="6" t="s">
        <v>17</v>
      </c>
      <c r="I516" s="8">
        <v>0.35</v>
      </c>
      <c r="J516" s="9">
        <v>5250</v>
      </c>
      <c r="K516" s="10">
        <f t="shared" si="0"/>
        <v>1837.4999999999998</v>
      </c>
      <c r="L516" s="10">
        <f t="shared" si="1"/>
        <v>735</v>
      </c>
      <c r="M516" s="11">
        <v>0.4</v>
      </c>
      <c r="O516" s="16"/>
      <c r="P516" s="14"/>
      <c r="Q516" s="12"/>
      <c r="R516" s="13"/>
    </row>
    <row r="517" spans="1:18" ht="15.75" customHeight="1">
      <c r="A517" s="1"/>
      <c r="B517" s="6" t="s">
        <v>27</v>
      </c>
      <c r="C517" s="6">
        <v>1128299</v>
      </c>
      <c r="D517" s="7">
        <v>44242</v>
      </c>
      <c r="E517" s="6" t="s">
        <v>28</v>
      </c>
      <c r="F517" s="6" t="s">
        <v>40</v>
      </c>
      <c r="G517" s="6" t="s">
        <v>41</v>
      </c>
      <c r="H517" s="6" t="s">
        <v>18</v>
      </c>
      <c r="I517" s="8">
        <v>0.45</v>
      </c>
      <c r="J517" s="9">
        <v>4250</v>
      </c>
      <c r="K517" s="10">
        <f t="shared" si="0"/>
        <v>1912.5</v>
      </c>
      <c r="L517" s="10">
        <f t="shared" si="1"/>
        <v>478.125</v>
      </c>
      <c r="M517" s="11">
        <v>0.25</v>
      </c>
      <c r="O517" s="16"/>
      <c r="P517" s="14"/>
      <c r="Q517" s="12"/>
      <c r="R517" s="13"/>
    </row>
    <row r="518" spans="1:18" ht="15.75" customHeight="1">
      <c r="A518" s="1"/>
      <c r="B518" s="6" t="s">
        <v>27</v>
      </c>
      <c r="C518" s="6">
        <v>1128299</v>
      </c>
      <c r="D518" s="7">
        <v>44242</v>
      </c>
      <c r="E518" s="6" t="s">
        <v>28</v>
      </c>
      <c r="F518" s="6" t="s">
        <v>40</v>
      </c>
      <c r="G518" s="6" t="s">
        <v>41</v>
      </c>
      <c r="H518" s="6" t="s">
        <v>19</v>
      </c>
      <c r="I518" s="8">
        <v>0.45</v>
      </c>
      <c r="J518" s="9">
        <v>4250</v>
      </c>
      <c r="K518" s="10">
        <f t="shared" si="0"/>
        <v>1912.5</v>
      </c>
      <c r="L518" s="10">
        <f t="shared" si="1"/>
        <v>765</v>
      </c>
      <c r="M518" s="11">
        <v>0.4</v>
      </c>
      <c r="O518" s="16"/>
      <c r="P518" s="14"/>
      <c r="Q518" s="12"/>
      <c r="R518" s="13"/>
    </row>
    <row r="519" spans="1:18" ht="15.75" customHeight="1">
      <c r="A519" s="1"/>
      <c r="B519" s="6" t="s">
        <v>27</v>
      </c>
      <c r="C519" s="6">
        <v>1128299</v>
      </c>
      <c r="D519" s="7">
        <v>44242</v>
      </c>
      <c r="E519" s="6" t="s">
        <v>28</v>
      </c>
      <c r="F519" s="6" t="s">
        <v>40</v>
      </c>
      <c r="G519" s="6" t="s">
        <v>41</v>
      </c>
      <c r="H519" s="6" t="s">
        <v>20</v>
      </c>
      <c r="I519" s="8">
        <v>0.45</v>
      </c>
      <c r="J519" s="9">
        <v>2750</v>
      </c>
      <c r="K519" s="10">
        <f t="shared" si="0"/>
        <v>1237.5</v>
      </c>
      <c r="L519" s="10">
        <f t="shared" si="1"/>
        <v>433.125</v>
      </c>
      <c r="M519" s="11">
        <v>0.35</v>
      </c>
      <c r="O519" s="16"/>
      <c r="P519" s="14"/>
      <c r="Q519" s="12"/>
      <c r="R519" s="13"/>
    </row>
    <row r="520" spans="1:18" ht="15.75" customHeight="1">
      <c r="A520" s="1"/>
      <c r="B520" s="6" t="s">
        <v>27</v>
      </c>
      <c r="C520" s="6">
        <v>1128299</v>
      </c>
      <c r="D520" s="7">
        <v>44242</v>
      </c>
      <c r="E520" s="6" t="s">
        <v>28</v>
      </c>
      <c r="F520" s="6" t="s">
        <v>40</v>
      </c>
      <c r="G520" s="6" t="s">
        <v>41</v>
      </c>
      <c r="H520" s="6" t="s">
        <v>21</v>
      </c>
      <c r="I520" s="8">
        <v>0.5</v>
      </c>
      <c r="J520" s="9">
        <v>2000</v>
      </c>
      <c r="K520" s="10">
        <f t="shared" si="0"/>
        <v>1000</v>
      </c>
      <c r="L520" s="10">
        <f t="shared" si="1"/>
        <v>550</v>
      </c>
      <c r="M520" s="11">
        <v>0.55000000000000004</v>
      </c>
      <c r="O520" s="16"/>
      <c r="P520" s="14"/>
      <c r="Q520" s="12"/>
      <c r="R520" s="13"/>
    </row>
    <row r="521" spans="1:18" ht="15.75" customHeight="1">
      <c r="A521" s="1"/>
      <c r="B521" s="6" t="s">
        <v>27</v>
      </c>
      <c r="C521" s="6">
        <v>1128299</v>
      </c>
      <c r="D521" s="7">
        <v>44242</v>
      </c>
      <c r="E521" s="6" t="s">
        <v>28</v>
      </c>
      <c r="F521" s="6" t="s">
        <v>40</v>
      </c>
      <c r="G521" s="6" t="s">
        <v>41</v>
      </c>
      <c r="H521" s="6" t="s">
        <v>22</v>
      </c>
      <c r="I521" s="8">
        <v>0.45</v>
      </c>
      <c r="J521" s="9">
        <v>4000</v>
      </c>
      <c r="K521" s="10">
        <f t="shared" si="0"/>
        <v>1800</v>
      </c>
      <c r="L521" s="10">
        <f t="shared" si="1"/>
        <v>360</v>
      </c>
      <c r="M521" s="11">
        <v>0.2</v>
      </c>
      <c r="O521" s="16"/>
      <c r="P521" s="14"/>
      <c r="Q521" s="12"/>
      <c r="R521" s="13"/>
    </row>
    <row r="522" spans="1:18" ht="15.75" customHeight="1">
      <c r="A522" s="1"/>
      <c r="B522" s="6" t="s">
        <v>27</v>
      </c>
      <c r="C522" s="6">
        <v>1128299</v>
      </c>
      <c r="D522" s="7">
        <v>44269</v>
      </c>
      <c r="E522" s="6" t="s">
        <v>28</v>
      </c>
      <c r="F522" s="6" t="s">
        <v>40</v>
      </c>
      <c r="G522" s="6" t="s">
        <v>41</v>
      </c>
      <c r="H522" s="6" t="s">
        <v>17</v>
      </c>
      <c r="I522" s="8">
        <v>0.45</v>
      </c>
      <c r="J522" s="9">
        <v>5500</v>
      </c>
      <c r="K522" s="10">
        <f t="shared" si="0"/>
        <v>2475</v>
      </c>
      <c r="L522" s="10">
        <f t="shared" si="1"/>
        <v>990</v>
      </c>
      <c r="M522" s="11">
        <v>0.4</v>
      </c>
      <c r="O522" s="16"/>
      <c r="P522" s="14"/>
      <c r="Q522" s="12"/>
      <c r="R522" s="13"/>
    </row>
    <row r="523" spans="1:18" ht="15.75" customHeight="1">
      <c r="A523" s="1"/>
      <c r="B523" s="6" t="s">
        <v>27</v>
      </c>
      <c r="C523" s="6">
        <v>1128299</v>
      </c>
      <c r="D523" s="7">
        <v>44269</v>
      </c>
      <c r="E523" s="6" t="s">
        <v>28</v>
      </c>
      <c r="F523" s="6" t="s">
        <v>40</v>
      </c>
      <c r="G523" s="6" t="s">
        <v>41</v>
      </c>
      <c r="H523" s="6" t="s">
        <v>18</v>
      </c>
      <c r="I523" s="8">
        <v>0.54999999999999993</v>
      </c>
      <c r="J523" s="9">
        <v>4000</v>
      </c>
      <c r="K523" s="10">
        <f t="shared" si="0"/>
        <v>2199.9999999999995</v>
      </c>
      <c r="L523" s="10">
        <f t="shared" si="1"/>
        <v>549.99999999999989</v>
      </c>
      <c r="M523" s="11">
        <v>0.25</v>
      </c>
      <c r="O523" s="16"/>
      <c r="P523" s="14"/>
      <c r="Q523" s="12"/>
      <c r="R523" s="13"/>
    </row>
    <row r="524" spans="1:18" ht="15.75" customHeight="1">
      <c r="A524" s="1"/>
      <c r="B524" s="6" t="s">
        <v>27</v>
      </c>
      <c r="C524" s="6">
        <v>1128299</v>
      </c>
      <c r="D524" s="7">
        <v>44269</v>
      </c>
      <c r="E524" s="6" t="s">
        <v>28</v>
      </c>
      <c r="F524" s="6" t="s">
        <v>40</v>
      </c>
      <c r="G524" s="6" t="s">
        <v>41</v>
      </c>
      <c r="H524" s="6" t="s">
        <v>19</v>
      </c>
      <c r="I524" s="8">
        <v>0.54999999999999993</v>
      </c>
      <c r="J524" s="9">
        <v>4000</v>
      </c>
      <c r="K524" s="10">
        <f t="shared" si="0"/>
        <v>2199.9999999999995</v>
      </c>
      <c r="L524" s="10">
        <f t="shared" si="1"/>
        <v>879.99999999999989</v>
      </c>
      <c r="M524" s="11">
        <v>0.4</v>
      </c>
      <c r="O524" s="16"/>
      <c r="P524" s="14"/>
      <c r="Q524" s="12"/>
      <c r="R524" s="13"/>
    </row>
    <row r="525" spans="1:18" ht="15.75" customHeight="1">
      <c r="A525" s="1"/>
      <c r="B525" s="6" t="s">
        <v>27</v>
      </c>
      <c r="C525" s="6">
        <v>1128299</v>
      </c>
      <c r="D525" s="7">
        <v>44269</v>
      </c>
      <c r="E525" s="6" t="s">
        <v>28</v>
      </c>
      <c r="F525" s="6" t="s">
        <v>40</v>
      </c>
      <c r="G525" s="6" t="s">
        <v>41</v>
      </c>
      <c r="H525" s="6" t="s">
        <v>20</v>
      </c>
      <c r="I525" s="8">
        <v>0.54999999999999993</v>
      </c>
      <c r="J525" s="9">
        <v>3000</v>
      </c>
      <c r="K525" s="10">
        <f t="shared" si="0"/>
        <v>1649.9999999999998</v>
      </c>
      <c r="L525" s="10">
        <f t="shared" si="1"/>
        <v>577.49999999999989</v>
      </c>
      <c r="M525" s="11">
        <v>0.35</v>
      </c>
      <c r="O525" s="16"/>
      <c r="P525" s="14"/>
      <c r="Q525" s="12"/>
      <c r="R525" s="13"/>
    </row>
    <row r="526" spans="1:18" ht="15.75" customHeight="1">
      <c r="A526" s="1"/>
      <c r="B526" s="6" t="s">
        <v>27</v>
      </c>
      <c r="C526" s="6">
        <v>1128299</v>
      </c>
      <c r="D526" s="7">
        <v>44269</v>
      </c>
      <c r="E526" s="6" t="s">
        <v>28</v>
      </c>
      <c r="F526" s="6" t="s">
        <v>40</v>
      </c>
      <c r="G526" s="6" t="s">
        <v>41</v>
      </c>
      <c r="H526" s="6" t="s">
        <v>21</v>
      </c>
      <c r="I526" s="8">
        <v>0.6</v>
      </c>
      <c r="J526" s="9">
        <v>1750</v>
      </c>
      <c r="K526" s="10">
        <f t="shared" si="0"/>
        <v>1050</v>
      </c>
      <c r="L526" s="10">
        <f t="shared" si="1"/>
        <v>577.5</v>
      </c>
      <c r="M526" s="11">
        <v>0.55000000000000004</v>
      </c>
      <c r="O526" s="16"/>
      <c r="P526" s="14"/>
      <c r="Q526" s="12"/>
      <c r="R526" s="13"/>
    </row>
    <row r="527" spans="1:18" ht="15.75" customHeight="1">
      <c r="A527" s="1"/>
      <c r="B527" s="6" t="s">
        <v>27</v>
      </c>
      <c r="C527" s="6">
        <v>1128299</v>
      </c>
      <c r="D527" s="7">
        <v>44269</v>
      </c>
      <c r="E527" s="6" t="s">
        <v>28</v>
      </c>
      <c r="F527" s="6" t="s">
        <v>40</v>
      </c>
      <c r="G527" s="6" t="s">
        <v>41</v>
      </c>
      <c r="H527" s="6" t="s">
        <v>22</v>
      </c>
      <c r="I527" s="8">
        <v>0.54999999999999993</v>
      </c>
      <c r="J527" s="9">
        <v>3750</v>
      </c>
      <c r="K527" s="10">
        <f t="shared" si="0"/>
        <v>2062.4999999999995</v>
      </c>
      <c r="L527" s="10">
        <f t="shared" si="1"/>
        <v>412.49999999999994</v>
      </c>
      <c r="M527" s="11">
        <v>0.2</v>
      </c>
      <c r="O527" s="16"/>
      <c r="P527" s="14"/>
      <c r="Q527" s="12"/>
      <c r="R527" s="13"/>
    </row>
    <row r="528" spans="1:18" ht="15.75" customHeight="1">
      <c r="A528" s="1"/>
      <c r="B528" s="6" t="s">
        <v>27</v>
      </c>
      <c r="C528" s="6">
        <v>1128299</v>
      </c>
      <c r="D528" s="7">
        <v>44301</v>
      </c>
      <c r="E528" s="6" t="s">
        <v>28</v>
      </c>
      <c r="F528" s="6" t="s">
        <v>40</v>
      </c>
      <c r="G528" s="6" t="s">
        <v>41</v>
      </c>
      <c r="H528" s="6" t="s">
        <v>17</v>
      </c>
      <c r="I528" s="8">
        <v>0.6</v>
      </c>
      <c r="J528" s="9">
        <v>5500</v>
      </c>
      <c r="K528" s="10">
        <f t="shared" si="0"/>
        <v>3300</v>
      </c>
      <c r="L528" s="10">
        <f t="shared" si="1"/>
        <v>1320</v>
      </c>
      <c r="M528" s="11">
        <v>0.4</v>
      </c>
      <c r="O528" s="16"/>
      <c r="P528" s="14"/>
      <c r="Q528" s="12"/>
      <c r="R528" s="13"/>
    </row>
    <row r="529" spans="1:18" ht="15.75" customHeight="1">
      <c r="A529" s="1"/>
      <c r="B529" s="6" t="s">
        <v>27</v>
      </c>
      <c r="C529" s="6">
        <v>1128299</v>
      </c>
      <c r="D529" s="7">
        <v>44301</v>
      </c>
      <c r="E529" s="6" t="s">
        <v>28</v>
      </c>
      <c r="F529" s="6" t="s">
        <v>40</v>
      </c>
      <c r="G529" s="6" t="s">
        <v>41</v>
      </c>
      <c r="H529" s="6" t="s">
        <v>18</v>
      </c>
      <c r="I529" s="8">
        <v>0.65</v>
      </c>
      <c r="J529" s="9">
        <v>3500</v>
      </c>
      <c r="K529" s="10">
        <f t="shared" si="0"/>
        <v>2275</v>
      </c>
      <c r="L529" s="10">
        <f t="shared" si="1"/>
        <v>568.75</v>
      </c>
      <c r="M529" s="11">
        <v>0.25</v>
      </c>
      <c r="O529" s="16"/>
      <c r="P529" s="14"/>
      <c r="Q529" s="12"/>
      <c r="R529" s="13"/>
    </row>
    <row r="530" spans="1:18" ht="15.75" customHeight="1">
      <c r="A530" s="1"/>
      <c r="B530" s="6" t="s">
        <v>27</v>
      </c>
      <c r="C530" s="6">
        <v>1128299</v>
      </c>
      <c r="D530" s="7">
        <v>44301</v>
      </c>
      <c r="E530" s="6" t="s">
        <v>28</v>
      </c>
      <c r="F530" s="6" t="s">
        <v>40</v>
      </c>
      <c r="G530" s="6" t="s">
        <v>41</v>
      </c>
      <c r="H530" s="6" t="s">
        <v>19</v>
      </c>
      <c r="I530" s="8">
        <v>0.65</v>
      </c>
      <c r="J530" s="9">
        <v>4000</v>
      </c>
      <c r="K530" s="10">
        <f t="shared" si="0"/>
        <v>2600</v>
      </c>
      <c r="L530" s="10">
        <f t="shared" si="1"/>
        <v>1040</v>
      </c>
      <c r="M530" s="11">
        <v>0.4</v>
      </c>
      <c r="O530" s="16"/>
      <c r="P530" s="14"/>
      <c r="Q530" s="12"/>
      <c r="R530" s="13"/>
    </row>
    <row r="531" spans="1:18" ht="15.75" customHeight="1">
      <c r="A531" s="1"/>
      <c r="B531" s="6" t="s">
        <v>27</v>
      </c>
      <c r="C531" s="6">
        <v>1128299</v>
      </c>
      <c r="D531" s="7">
        <v>44301</v>
      </c>
      <c r="E531" s="6" t="s">
        <v>28</v>
      </c>
      <c r="F531" s="6" t="s">
        <v>40</v>
      </c>
      <c r="G531" s="6" t="s">
        <v>41</v>
      </c>
      <c r="H531" s="6" t="s">
        <v>20</v>
      </c>
      <c r="I531" s="8">
        <v>0.6</v>
      </c>
      <c r="J531" s="9">
        <v>3000</v>
      </c>
      <c r="K531" s="10">
        <f t="shared" si="0"/>
        <v>1800</v>
      </c>
      <c r="L531" s="10">
        <f t="shared" si="1"/>
        <v>630</v>
      </c>
      <c r="M531" s="11">
        <v>0.35</v>
      </c>
      <c r="O531" s="16"/>
      <c r="P531" s="14"/>
      <c r="Q531" s="12"/>
      <c r="R531" s="13"/>
    </row>
    <row r="532" spans="1:18" ht="15.75" customHeight="1">
      <c r="A532" s="1"/>
      <c r="B532" s="6" t="s">
        <v>27</v>
      </c>
      <c r="C532" s="6">
        <v>1128299</v>
      </c>
      <c r="D532" s="7">
        <v>44301</v>
      </c>
      <c r="E532" s="6" t="s">
        <v>28</v>
      </c>
      <c r="F532" s="6" t="s">
        <v>40</v>
      </c>
      <c r="G532" s="6" t="s">
        <v>41</v>
      </c>
      <c r="H532" s="6" t="s">
        <v>21</v>
      </c>
      <c r="I532" s="8">
        <v>0.65</v>
      </c>
      <c r="J532" s="9">
        <v>2000</v>
      </c>
      <c r="K532" s="10">
        <f t="shared" si="0"/>
        <v>1300</v>
      </c>
      <c r="L532" s="10">
        <f t="shared" si="1"/>
        <v>715.00000000000011</v>
      </c>
      <c r="M532" s="11">
        <v>0.55000000000000004</v>
      </c>
      <c r="O532" s="16"/>
      <c r="P532" s="14"/>
      <c r="Q532" s="12"/>
      <c r="R532" s="13"/>
    </row>
    <row r="533" spans="1:18" ht="15.75" customHeight="1">
      <c r="A533" s="1"/>
      <c r="B533" s="6" t="s">
        <v>27</v>
      </c>
      <c r="C533" s="6">
        <v>1128299</v>
      </c>
      <c r="D533" s="7">
        <v>44301</v>
      </c>
      <c r="E533" s="6" t="s">
        <v>28</v>
      </c>
      <c r="F533" s="6" t="s">
        <v>40</v>
      </c>
      <c r="G533" s="6" t="s">
        <v>41</v>
      </c>
      <c r="H533" s="6" t="s">
        <v>22</v>
      </c>
      <c r="I533" s="8">
        <v>0.8</v>
      </c>
      <c r="J533" s="9">
        <v>3500</v>
      </c>
      <c r="K533" s="10">
        <f t="shared" si="0"/>
        <v>2800</v>
      </c>
      <c r="L533" s="10">
        <f t="shared" si="1"/>
        <v>560</v>
      </c>
      <c r="M533" s="11">
        <v>0.2</v>
      </c>
      <c r="O533" s="16"/>
      <c r="P533" s="14"/>
      <c r="Q533" s="12"/>
      <c r="R533" s="13"/>
    </row>
    <row r="534" spans="1:18" ht="15.75" customHeight="1">
      <c r="A534" s="1"/>
      <c r="B534" s="6" t="s">
        <v>27</v>
      </c>
      <c r="C534" s="6">
        <v>1128299</v>
      </c>
      <c r="D534" s="7">
        <v>44332</v>
      </c>
      <c r="E534" s="6" t="s">
        <v>28</v>
      </c>
      <c r="F534" s="6" t="s">
        <v>40</v>
      </c>
      <c r="G534" s="6" t="s">
        <v>41</v>
      </c>
      <c r="H534" s="6" t="s">
        <v>17</v>
      </c>
      <c r="I534" s="8">
        <v>0.6</v>
      </c>
      <c r="J534" s="9">
        <v>5500</v>
      </c>
      <c r="K534" s="10">
        <f t="shared" si="0"/>
        <v>3300</v>
      </c>
      <c r="L534" s="10">
        <f t="shared" si="1"/>
        <v>1485</v>
      </c>
      <c r="M534" s="11">
        <v>0.45</v>
      </c>
      <c r="O534" s="16"/>
      <c r="P534" s="14"/>
      <c r="Q534" s="12"/>
      <c r="R534" s="13"/>
    </row>
    <row r="535" spans="1:18" ht="15.75" customHeight="1">
      <c r="A535" s="1"/>
      <c r="B535" s="6" t="s">
        <v>27</v>
      </c>
      <c r="C535" s="6">
        <v>1128299</v>
      </c>
      <c r="D535" s="7">
        <v>44332</v>
      </c>
      <c r="E535" s="6" t="s">
        <v>28</v>
      </c>
      <c r="F535" s="6" t="s">
        <v>40</v>
      </c>
      <c r="G535" s="6" t="s">
        <v>41</v>
      </c>
      <c r="H535" s="6" t="s">
        <v>18</v>
      </c>
      <c r="I535" s="8">
        <v>0.65</v>
      </c>
      <c r="J535" s="9">
        <v>4000</v>
      </c>
      <c r="K535" s="10">
        <f t="shared" si="0"/>
        <v>2600</v>
      </c>
      <c r="L535" s="10">
        <f t="shared" si="1"/>
        <v>780</v>
      </c>
      <c r="M535" s="11">
        <v>0.3</v>
      </c>
      <c r="O535" s="16"/>
      <c r="P535" s="14"/>
      <c r="Q535" s="12"/>
      <c r="R535" s="13"/>
    </row>
    <row r="536" spans="1:18" ht="15.75" customHeight="1">
      <c r="A536" s="1"/>
      <c r="B536" s="6" t="s">
        <v>27</v>
      </c>
      <c r="C536" s="6">
        <v>1128299</v>
      </c>
      <c r="D536" s="7">
        <v>44332</v>
      </c>
      <c r="E536" s="6" t="s">
        <v>28</v>
      </c>
      <c r="F536" s="6" t="s">
        <v>40</v>
      </c>
      <c r="G536" s="6" t="s">
        <v>41</v>
      </c>
      <c r="H536" s="6" t="s">
        <v>19</v>
      </c>
      <c r="I536" s="8">
        <v>0.65</v>
      </c>
      <c r="J536" s="9">
        <v>4000</v>
      </c>
      <c r="K536" s="10">
        <f t="shared" si="0"/>
        <v>2600</v>
      </c>
      <c r="L536" s="10">
        <f t="shared" si="1"/>
        <v>1170</v>
      </c>
      <c r="M536" s="11">
        <v>0.45</v>
      </c>
      <c r="O536" s="16"/>
      <c r="P536" s="14"/>
      <c r="Q536" s="12"/>
      <c r="R536" s="13"/>
    </row>
    <row r="537" spans="1:18" ht="15.75" customHeight="1">
      <c r="A537" s="1"/>
      <c r="B537" s="6" t="s">
        <v>27</v>
      </c>
      <c r="C537" s="6">
        <v>1128299</v>
      </c>
      <c r="D537" s="7">
        <v>44332</v>
      </c>
      <c r="E537" s="6" t="s">
        <v>28</v>
      </c>
      <c r="F537" s="6" t="s">
        <v>40</v>
      </c>
      <c r="G537" s="6" t="s">
        <v>41</v>
      </c>
      <c r="H537" s="6" t="s">
        <v>20</v>
      </c>
      <c r="I537" s="8">
        <v>0.6</v>
      </c>
      <c r="J537" s="9">
        <v>3000</v>
      </c>
      <c r="K537" s="10">
        <f t="shared" si="0"/>
        <v>1800</v>
      </c>
      <c r="L537" s="10">
        <f t="shared" si="1"/>
        <v>719.99999999999989</v>
      </c>
      <c r="M537" s="11">
        <v>0.39999999999999997</v>
      </c>
      <c r="O537" s="16"/>
      <c r="P537" s="14"/>
      <c r="Q537" s="12"/>
      <c r="R537" s="13"/>
    </row>
    <row r="538" spans="1:18" ht="15.75" customHeight="1">
      <c r="A538" s="1"/>
      <c r="B538" s="6" t="s">
        <v>27</v>
      </c>
      <c r="C538" s="6">
        <v>1128299</v>
      </c>
      <c r="D538" s="7">
        <v>44332</v>
      </c>
      <c r="E538" s="6" t="s">
        <v>28</v>
      </c>
      <c r="F538" s="6" t="s">
        <v>40</v>
      </c>
      <c r="G538" s="6" t="s">
        <v>41</v>
      </c>
      <c r="H538" s="6" t="s">
        <v>21</v>
      </c>
      <c r="I538" s="8">
        <v>0.65</v>
      </c>
      <c r="J538" s="9">
        <v>2000</v>
      </c>
      <c r="K538" s="10">
        <f t="shared" si="0"/>
        <v>1300</v>
      </c>
      <c r="L538" s="10">
        <f t="shared" si="1"/>
        <v>780.00000000000011</v>
      </c>
      <c r="M538" s="11">
        <v>0.60000000000000009</v>
      </c>
      <c r="O538" s="16"/>
      <c r="P538" s="14"/>
      <c r="Q538" s="12"/>
      <c r="R538" s="13"/>
    </row>
    <row r="539" spans="1:18" ht="15.75" customHeight="1">
      <c r="A539" s="1"/>
      <c r="B539" s="6" t="s">
        <v>27</v>
      </c>
      <c r="C539" s="6">
        <v>1128299</v>
      </c>
      <c r="D539" s="7">
        <v>44332</v>
      </c>
      <c r="E539" s="6" t="s">
        <v>28</v>
      </c>
      <c r="F539" s="6" t="s">
        <v>40</v>
      </c>
      <c r="G539" s="6" t="s">
        <v>41</v>
      </c>
      <c r="H539" s="6" t="s">
        <v>22</v>
      </c>
      <c r="I539" s="8">
        <v>0.8</v>
      </c>
      <c r="J539" s="9">
        <v>4500</v>
      </c>
      <c r="K539" s="10">
        <f t="shared" si="0"/>
        <v>3600</v>
      </c>
      <c r="L539" s="10">
        <f t="shared" si="1"/>
        <v>900</v>
      </c>
      <c r="M539" s="11">
        <v>0.25</v>
      </c>
      <c r="O539" s="16"/>
      <c r="P539" s="14"/>
      <c r="Q539" s="12"/>
      <c r="R539" s="13"/>
    </row>
    <row r="540" spans="1:18" ht="15.75" customHeight="1">
      <c r="A540" s="1"/>
      <c r="B540" s="6" t="s">
        <v>27</v>
      </c>
      <c r="C540" s="6">
        <v>1128299</v>
      </c>
      <c r="D540" s="7">
        <v>44362</v>
      </c>
      <c r="E540" s="6" t="s">
        <v>28</v>
      </c>
      <c r="F540" s="6" t="s">
        <v>40</v>
      </c>
      <c r="G540" s="6" t="s">
        <v>41</v>
      </c>
      <c r="H540" s="6" t="s">
        <v>17</v>
      </c>
      <c r="I540" s="8">
        <v>0.6</v>
      </c>
      <c r="J540" s="9">
        <v>7000</v>
      </c>
      <c r="K540" s="10">
        <f t="shared" si="0"/>
        <v>4200</v>
      </c>
      <c r="L540" s="10">
        <f t="shared" si="1"/>
        <v>1890</v>
      </c>
      <c r="M540" s="11">
        <v>0.45</v>
      </c>
      <c r="O540" s="16"/>
      <c r="P540" s="14"/>
      <c r="Q540" s="12"/>
      <c r="R540" s="13"/>
    </row>
    <row r="541" spans="1:18" ht="15.75" customHeight="1">
      <c r="A541" s="1"/>
      <c r="B541" s="6" t="s">
        <v>27</v>
      </c>
      <c r="C541" s="6">
        <v>1128299</v>
      </c>
      <c r="D541" s="7">
        <v>44362</v>
      </c>
      <c r="E541" s="6" t="s">
        <v>28</v>
      </c>
      <c r="F541" s="6" t="s">
        <v>40</v>
      </c>
      <c r="G541" s="6" t="s">
        <v>41</v>
      </c>
      <c r="H541" s="6" t="s">
        <v>18</v>
      </c>
      <c r="I541" s="8">
        <v>0.65</v>
      </c>
      <c r="J541" s="9">
        <v>5500</v>
      </c>
      <c r="K541" s="10">
        <f t="shared" si="0"/>
        <v>3575</v>
      </c>
      <c r="L541" s="10">
        <f t="shared" si="1"/>
        <v>1072.5</v>
      </c>
      <c r="M541" s="11">
        <v>0.3</v>
      </c>
      <c r="O541" s="16"/>
      <c r="P541" s="14"/>
      <c r="Q541" s="12"/>
      <c r="R541" s="13"/>
    </row>
    <row r="542" spans="1:18" ht="15.75" customHeight="1">
      <c r="A542" s="1"/>
      <c r="B542" s="6" t="s">
        <v>27</v>
      </c>
      <c r="C542" s="6">
        <v>1128299</v>
      </c>
      <c r="D542" s="7">
        <v>44362</v>
      </c>
      <c r="E542" s="6" t="s">
        <v>28</v>
      </c>
      <c r="F542" s="6" t="s">
        <v>40</v>
      </c>
      <c r="G542" s="6" t="s">
        <v>41</v>
      </c>
      <c r="H542" s="6" t="s">
        <v>19</v>
      </c>
      <c r="I542" s="8">
        <v>0.65</v>
      </c>
      <c r="J542" s="9">
        <v>5500</v>
      </c>
      <c r="K542" s="10">
        <f t="shared" si="0"/>
        <v>3575</v>
      </c>
      <c r="L542" s="10">
        <f t="shared" si="1"/>
        <v>1608.75</v>
      </c>
      <c r="M542" s="11">
        <v>0.45</v>
      </c>
      <c r="O542" s="16"/>
      <c r="P542" s="14"/>
      <c r="Q542" s="12"/>
      <c r="R542" s="13"/>
    </row>
    <row r="543" spans="1:18" ht="15.75" customHeight="1">
      <c r="A543" s="1"/>
      <c r="B543" s="6" t="s">
        <v>27</v>
      </c>
      <c r="C543" s="6">
        <v>1128299</v>
      </c>
      <c r="D543" s="7">
        <v>44362</v>
      </c>
      <c r="E543" s="6" t="s">
        <v>28</v>
      </c>
      <c r="F543" s="6" t="s">
        <v>40</v>
      </c>
      <c r="G543" s="6" t="s">
        <v>41</v>
      </c>
      <c r="H543" s="6" t="s">
        <v>20</v>
      </c>
      <c r="I543" s="8">
        <v>0.6</v>
      </c>
      <c r="J543" s="9">
        <v>4250</v>
      </c>
      <c r="K543" s="10">
        <f t="shared" si="0"/>
        <v>2550</v>
      </c>
      <c r="L543" s="10">
        <f t="shared" si="1"/>
        <v>1019.9999999999999</v>
      </c>
      <c r="M543" s="11">
        <v>0.39999999999999997</v>
      </c>
      <c r="O543" s="16"/>
      <c r="P543" s="14"/>
      <c r="Q543" s="12"/>
      <c r="R543" s="13"/>
    </row>
    <row r="544" spans="1:18" ht="15.75" customHeight="1">
      <c r="A544" s="1"/>
      <c r="B544" s="6" t="s">
        <v>27</v>
      </c>
      <c r="C544" s="6">
        <v>1128299</v>
      </c>
      <c r="D544" s="7">
        <v>44362</v>
      </c>
      <c r="E544" s="6" t="s">
        <v>28</v>
      </c>
      <c r="F544" s="6" t="s">
        <v>40</v>
      </c>
      <c r="G544" s="6" t="s">
        <v>41</v>
      </c>
      <c r="H544" s="6" t="s">
        <v>21</v>
      </c>
      <c r="I544" s="8">
        <v>0.65</v>
      </c>
      <c r="J544" s="9">
        <v>3000</v>
      </c>
      <c r="K544" s="10">
        <f t="shared" si="0"/>
        <v>1950</v>
      </c>
      <c r="L544" s="10">
        <f t="shared" si="1"/>
        <v>1170.0000000000002</v>
      </c>
      <c r="M544" s="11">
        <v>0.60000000000000009</v>
      </c>
      <c r="O544" s="16"/>
      <c r="P544" s="14"/>
      <c r="Q544" s="12"/>
      <c r="R544" s="13"/>
    </row>
    <row r="545" spans="1:18" ht="15.75" customHeight="1">
      <c r="A545" s="1"/>
      <c r="B545" s="6" t="s">
        <v>27</v>
      </c>
      <c r="C545" s="6">
        <v>1128299</v>
      </c>
      <c r="D545" s="7">
        <v>44362</v>
      </c>
      <c r="E545" s="6" t="s">
        <v>28</v>
      </c>
      <c r="F545" s="6" t="s">
        <v>40</v>
      </c>
      <c r="G545" s="6" t="s">
        <v>41</v>
      </c>
      <c r="H545" s="6" t="s">
        <v>22</v>
      </c>
      <c r="I545" s="8">
        <v>0.8</v>
      </c>
      <c r="J545" s="9">
        <v>6000</v>
      </c>
      <c r="K545" s="10">
        <f t="shared" si="0"/>
        <v>4800</v>
      </c>
      <c r="L545" s="10">
        <f t="shared" si="1"/>
        <v>1200</v>
      </c>
      <c r="M545" s="11">
        <v>0.25</v>
      </c>
      <c r="O545" s="16"/>
      <c r="P545" s="14"/>
      <c r="Q545" s="12"/>
      <c r="R545" s="13"/>
    </row>
    <row r="546" spans="1:18" ht="15.75" customHeight="1">
      <c r="A546" s="1"/>
      <c r="B546" s="6" t="s">
        <v>27</v>
      </c>
      <c r="C546" s="6">
        <v>1128299</v>
      </c>
      <c r="D546" s="7">
        <v>44391</v>
      </c>
      <c r="E546" s="6" t="s">
        <v>28</v>
      </c>
      <c r="F546" s="6" t="s">
        <v>40</v>
      </c>
      <c r="G546" s="6" t="s">
        <v>41</v>
      </c>
      <c r="H546" s="6" t="s">
        <v>17</v>
      </c>
      <c r="I546" s="8">
        <v>0.6</v>
      </c>
      <c r="J546" s="9">
        <v>7500</v>
      </c>
      <c r="K546" s="10">
        <f t="shared" si="0"/>
        <v>4500</v>
      </c>
      <c r="L546" s="10">
        <f t="shared" si="1"/>
        <v>1800</v>
      </c>
      <c r="M546" s="11">
        <v>0.4</v>
      </c>
      <c r="O546" s="16"/>
      <c r="P546" s="14"/>
      <c r="Q546" s="12"/>
      <c r="R546" s="13"/>
    </row>
    <row r="547" spans="1:18" ht="15.75" customHeight="1">
      <c r="A547" s="1"/>
      <c r="B547" s="6" t="s">
        <v>27</v>
      </c>
      <c r="C547" s="6">
        <v>1128299</v>
      </c>
      <c r="D547" s="7">
        <v>44391</v>
      </c>
      <c r="E547" s="6" t="s">
        <v>28</v>
      </c>
      <c r="F547" s="6" t="s">
        <v>40</v>
      </c>
      <c r="G547" s="6" t="s">
        <v>41</v>
      </c>
      <c r="H547" s="6" t="s">
        <v>18</v>
      </c>
      <c r="I547" s="8">
        <v>0.65</v>
      </c>
      <c r="J547" s="9">
        <v>6000</v>
      </c>
      <c r="K547" s="10">
        <f t="shared" si="0"/>
        <v>3900</v>
      </c>
      <c r="L547" s="10">
        <f t="shared" si="1"/>
        <v>975</v>
      </c>
      <c r="M547" s="11">
        <v>0.25</v>
      </c>
      <c r="O547" s="16"/>
      <c r="P547" s="14"/>
      <c r="Q547" s="12"/>
      <c r="R547" s="13"/>
    </row>
    <row r="548" spans="1:18" ht="15.75" customHeight="1">
      <c r="A548" s="1"/>
      <c r="B548" s="6" t="s">
        <v>27</v>
      </c>
      <c r="C548" s="6">
        <v>1128299</v>
      </c>
      <c r="D548" s="7">
        <v>44391</v>
      </c>
      <c r="E548" s="6" t="s">
        <v>28</v>
      </c>
      <c r="F548" s="6" t="s">
        <v>40</v>
      </c>
      <c r="G548" s="6" t="s">
        <v>41</v>
      </c>
      <c r="H548" s="6" t="s">
        <v>19</v>
      </c>
      <c r="I548" s="8">
        <v>0.65</v>
      </c>
      <c r="J548" s="9">
        <v>5500</v>
      </c>
      <c r="K548" s="10">
        <f t="shared" si="0"/>
        <v>3575</v>
      </c>
      <c r="L548" s="10">
        <f t="shared" si="1"/>
        <v>1430</v>
      </c>
      <c r="M548" s="11">
        <v>0.4</v>
      </c>
      <c r="O548" s="16"/>
      <c r="P548" s="14"/>
      <c r="Q548" s="12"/>
      <c r="R548" s="13"/>
    </row>
    <row r="549" spans="1:18" ht="15.75" customHeight="1">
      <c r="A549" s="1"/>
      <c r="B549" s="6" t="s">
        <v>27</v>
      </c>
      <c r="C549" s="6">
        <v>1128299</v>
      </c>
      <c r="D549" s="7">
        <v>44391</v>
      </c>
      <c r="E549" s="6" t="s">
        <v>28</v>
      </c>
      <c r="F549" s="6" t="s">
        <v>40</v>
      </c>
      <c r="G549" s="6" t="s">
        <v>41</v>
      </c>
      <c r="H549" s="6" t="s">
        <v>20</v>
      </c>
      <c r="I549" s="8">
        <v>0.6</v>
      </c>
      <c r="J549" s="9">
        <v>4500</v>
      </c>
      <c r="K549" s="10">
        <f t="shared" si="0"/>
        <v>2700</v>
      </c>
      <c r="L549" s="10">
        <f t="shared" si="1"/>
        <v>944.99999999999989</v>
      </c>
      <c r="M549" s="11">
        <v>0.35</v>
      </c>
      <c r="O549" s="16"/>
      <c r="P549" s="14"/>
      <c r="Q549" s="12"/>
      <c r="R549" s="13"/>
    </row>
    <row r="550" spans="1:18" ht="15.75" customHeight="1">
      <c r="A550" s="1"/>
      <c r="B550" s="6" t="s">
        <v>27</v>
      </c>
      <c r="C550" s="6">
        <v>1128299</v>
      </c>
      <c r="D550" s="7">
        <v>44391</v>
      </c>
      <c r="E550" s="6" t="s">
        <v>28</v>
      </c>
      <c r="F550" s="6" t="s">
        <v>40</v>
      </c>
      <c r="G550" s="6" t="s">
        <v>41</v>
      </c>
      <c r="H550" s="6" t="s">
        <v>21</v>
      </c>
      <c r="I550" s="8">
        <v>0.65</v>
      </c>
      <c r="J550" s="9">
        <v>5000</v>
      </c>
      <c r="K550" s="10">
        <f t="shared" si="0"/>
        <v>3250</v>
      </c>
      <c r="L550" s="10">
        <f t="shared" si="1"/>
        <v>1787.5000000000002</v>
      </c>
      <c r="M550" s="11">
        <v>0.55000000000000004</v>
      </c>
      <c r="O550" s="16"/>
      <c r="P550" s="14"/>
      <c r="Q550" s="12"/>
      <c r="R550" s="13"/>
    </row>
    <row r="551" spans="1:18" ht="15.75" customHeight="1">
      <c r="A551" s="1"/>
      <c r="B551" s="6" t="s">
        <v>27</v>
      </c>
      <c r="C551" s="6">
        <v>1128299</v>
      </c>
      <c r="D551" s="7">
        <v>44391</v>
      </c>
      <c r="E551" s="6" t="s">
        <v>28</v>
      </c>
      <c r="F551" s="6" t="s">
        <v>40</v>
      </c>
      <c r="G551" s="6" t="s">
        <v>41</v>
      </c>
      <c r="H551" s="6" t="s">
        <v>22</v>
      </c>
      <c r="I551" s="8">
        <v>0.8</v>
      </c>
      <c r="J551" s="9">
        <v>5000</v>
      </c>
      <c r="K551" s="10">
        <f t="shared" si="0"/>
        <v>4000</v>
      </c>
      <c r="L551" s="10">
        <f t="shared" si="1"/>
        <v>800</v>
      </c>
      <c r="M551" s="11">
        <v>0.2</v>
      </c>
      <c r="O551" s="16"/>
      <c r="P551" s="14"/>
      <c r="Q551" s="12"/>
      <c r="R551" s="13"/>
    </row>
    <row r="552" spans="1:18" ht="15.75" customHeight="1">
      <c r="A552" s="1"/>
      <c r="B552" s="6" t="s">
        <v>27</v>
      </c>
      <c r="C552" s="6">
        <v>1128299</v>
      </c>
      <c r="D552" s="7">
        <v>44423</v>
      </c>
      <c r="E552" s="6" t="s">
        <v>28</v>
      </c>
      <c r="F552" s="6" t="s">
        <v>40</v>
      </c>
      <c r="G552" s="6" t="s">
        <v>41</v>
      </c>
      <c r="H552" s="6" t="s">
        <v>17</v>
      </c>
      <c r="I552" s="8">
        <v>0.65</v>
      </c>
      <c r="J552" s="9">
        <v>7000</v>
      </c>
      <c r="K552" s="10">
        <f t="shared" si="0"/>
        <v>4550</v>
      </c>
      <c r="L552" s="10">
        <f t="shared" si="1"/>
        <v>1820</v>
      </c>
      <c r="M552" s="11">
        <v>0.4</v>
      </c>
      <c r="O552" s="16"/>
      <c r="P552" s="14"/>
      <c r="Q552" s="12"/>
      <c r="R552" s="13"/>
    </row>
    <row r="553" spans="1:18" ht="15.75" customHeight="1">
      <c r="A553" s="1"/>
      <c r="B553" s="6" t="s">
        <v>27</v>
      </c>
      <c r="C553" s="6">
        <v>1128299</v>
      </c>
      <c r="D553" s="7">
        <v>44423</v>
      </c>
      <c r="E553" s="6" t="s">
        <v>28</v>
      </c>
      <c r="F553" s="6" t="s">
        <v>40</v>
      </c>
      <c r="G553" s="6" t="s">
        <v>41</v>
      </c>
      <c r="H553" s="6" t="s">
        <v>18</v>
      </c>
      <c r="I553" s="8">
        <v>0.70000000000000007</v>
      </c>
      <c r="J553" s="9">
        <v>6500</v>
      </c>
      <c r="K553" s="10">
        <f t="shared" si="0"/>
        <v>4550</v>
      </c>
      <c r="L553" s="10">
        <f t="shared" si="1"/>
        <v>1137.5</v>
      </c>
      <c r="M553" s="11">
        <v>0.25</v>
      </c>
      <c r="O553" s="16"/>
      <c r="P553" s="14"/>
      <c r="Q553" s="12"/>
      <c r="R553" s="13"/>
    </row>
    <row r="554" spans="1:18" ht="15.75" customHeight="1">
      <c r="A554" s="1"/>
      <c r="B554" s="6" t="s">
        <v>27</v>
      </c>
      <c r="C554" s="6">
        <v>1128299</v>
      </c>
      <c r="D554" s="7">
        <v>44423</v>
      </c>
      <c r="E554" s="6" t="s">
        <v>28</v>
      </c>
      <c r="F554" s="6" t="s">
        <v>40</v>
      </c>
      <c r="G554" s="6" t="s">
        <v>41</v>
      </c>
      <c r="H554" s="6" t="s">
        <v>19</v>
      </c>
      <c r="I554" s="8">
        <v>0.65</v>
      </c>
      <c r="J554" s="9">
        <v>5250</v>
      </c>
      <c r="K554" s="10">
        <f t="shared" si="0"/>
        <v>3412.5</v>
      </c>
      <c r="L554" s="10">
        <f t="shared" si="1"/>
        <v>1365</v>
      </c>
      <c r="M554" s="11">
        <v>0.4</v>
      </c>
      <c r="O554" s="16"/>
      <c r="P554" s="14"/>
      <c r="Q554" s="12"/>
      <c r="R554" s="13"/>
    </row>
    <row r="555" spans="1:18" ht="15.75" customHeight="1">
      <c r="A555" s="1"/>
      <c r="B555" s="6" t="s">
        <v>27</v>
      </c>
      <c r="C555" s="6">
        <v>1128299</v>
      </c>
      <c r="D555" s="7">
        <v>44423</v>
      </c>
      <c r="E555" s="6" t="s">
        <v>28</v>
      </c>
      <c r="F555" s="6" t="s">
        <v>40</v>
      </c>
      <c r="G555" s="6" t="s">
        <v>41</v>
      </c>
      <c r="H555" s="6" t="s">
        <v>20</v>
      </c>
      <c r="I555" s="8">
        <v>0.65</v>
      </c>
      <c r="J555" s="9">
        <v>4750</v>
      </c>
      <c r="K555" s="10">
        <f t="shared" si="0"/>
        <v>3087.5</v>
      </c>
      <c r="L555" s="10">
        <f t="shared" si="1"/>
        <v>1080.625</v>
      </c>
      <c r="M555" s="11">
        <v>0.35</v>
      </c>
      <c r="O555" s="16"/>
      <c r="P555" s="14"/>
      <c r="Q555" s="12"/>
      <c r="R555" s="13"/>
    </row>
    <row r="556" spans="1:18" ht="15.75" customHeight="1">
      <c r="A556" s="1"/>
      <c r="B556" s="6" t="s">
        <v>27</v>
      </c>
      <c r="C556" s="6">
        <v>1128299</v>
      </c>
      <c r="D556" s="7">
        <v>44423</v>
      </c>
      <c r="E556" s="6" t="s">
        <v>28</v>
      </c>
      <c r="F556" s="6" t="s">
        <v>40</v>
      </c>
      <c r="G556" s="6" t="s">
        <v>41</v>
      </c>
      <c r="H556" s="6" t="s">
        <v>21</v>
      </c>
      <c r="I556" s="8">
        <v>0.75</v>
      </c>
      <c r="J556" s="9">
        <v>4750</v>
      </c>
      <c r="K556" s="10">
        <f t="shared" si="0"/>
        <v>3562.5</v>
      </c>
      <c r="L556" s="10">
        <f t="shared" si="1"/>
        <v>1959.3750000000002</v>
      </c>
      <c r="M556" s="11">
        <v>0.55000000000000004</v>
      </c>
      <c r="O556" s="16"/>
      <c r="P556" s="14"/>
      <c r="Q556" s="12"/>
      <c r="R556" s="13"/>
    </row>
    <row r="557" spans="1:18" ht="15.75" customHeight="1">
      <c r="A557" s="1"/>
      <c r="B557" s="6" t="s">
        <v>27</v>
      </c>
      <c r="C557" s="6">
        <v>1128299</v>
      </c>
      <c r="D557" s="7">
        <v>44423</v>
      </c>
      <c r="E557" s="6" t="s">
        <v>28</v>
      </c>
      <c r="F557" s="6" t="s">
        <v>40</v>
      </c>
      <c r="G557" s="6" t="s">
        <v>41</v>
      </c>
      <c r="H557" s="6" t="s">
        <v>22</v>
      </c>
      <c r="I557" s="8">
        <v>0.8</v>
      </c>
      <c r="J557" s="9">
        <v>4000</v>
      </c>
      <c r="K557" s="10">
        <f t="shared" si="0"/>
        <v>3200</v>
      </c>
      <c r="L557" s="10">
        <f t="shared" si="1"/>
        <v>640</v>
      </c>
      <c r="M557" s="11">
        <v>0.2</v>
      </c>
      <c r="O557" s="16"/>
      <c r="P557" s="14"/>
      <c r="Q557" s="12"/>
      <c r="R557" s="13"/>
    </row>
    <row r="558" spans="1:18" ht="15.75" customHeight="1">
      <c r="A558" s="1"/>
      <c r="B558" s="6" t="s">
        <v>27</v>
      </c>
      <c r="C558" s="6">
        <v>1128299</v>
      </c>
      <c r="D558" s="7">
        <v>44455</v>
      </c>
      <c r="E558" s="6" t="s">
        <v>28</v>
      </c>
      <c r="F558" s="6" t="s">
        <v>40</v>
      </c>
      <c r="G558" s="6" t="s">
        <v>41</v>
      </c>
      <c r="H558" s="6" t="s">
        <v>17</v>
      </c>
      <c r="I558" s="8">
        <v>0.60000000000000009</v>
      </c>
      <c r="J558" s="9">
        <v>6000</v>
      </c>
      <c r="K558" s="10">
        <f t="shared" si="0"/>
        <v>3600.0000000000005</v>
      </c>
      <c r="L558" s="10">
        <f t="shared" si="1"/>
        <v>1260.0000000000002</v>
      </c>
      <c r="M558" s="11">
        <v>0.35000000000000003</v>
      </c>
      <c r="O558" s="16"/>
      <c r="P558" s="14"/>
      <c r="Q558" s="12"/>
      <c r="R558" s="13"/>
    </row>
    <row r="559" spans="1:18" ht="15.75" customHeight="1">
      <c r="A559" s="1"/>
      <c r="B559" s="6" t="s">
        <v>27</v>
      </c>
      <c r="C559" s="6">
        <v>1128299</v>
      </c>
      <c r="D559" s="7">
        <v>44455</v>
      </c>
      <c r="E559" s="6" t="s">
        <v>28</v>
      </c>
      <c r="F559" s="6" t="s">
        <v>40</v>
      </c>
      <c r="G559" s="6" t="s">
        <v>41</v>
      </c>
      <c r="H559" s="6" t="s">
        <v>18</v>
      </c>
      <c r="I559" s="8">
        <v>0.65000000000000013</v>
      </c>
      <c r="J559" s="9">
        <v>6000</v>
      </c>
      <c r="K559" s="10">
        <f t="shared" si="0"/>
        <v>3900.0000000000009</v>
      </c>
      <c r="L559" s="10">
        <f t="shared" si="1"/>
        <v>780.00000000000023</v>
      </c>
      <c r="M559" s="11">
        <v>0.2</v>
      </c>
      <c r="O559" s="16"/>
      <c r="P559" s="14"/>
      <c r="Q559" s="12"/>
      <c r="R559" s="13"/>
    </row>
    <row r="560" spans="1:18" ht="15.75" customHeight="1">
      <c r="A560" s="1"/>
      <c r="B560" s="6" t="s">
        <v>27</v>
      </c>
      <c r="C560" s="6">
        <v>1128299</v>
      </c>
      <c r="D560" s="7">
        <v>44455</v>
      </c>
      <c r="E560" s="6" t="s">
        <v>28</v>
      </c>
      <c r="F560" s="6" t="s">
        <v>40</v>
      </c>
      <c r="G560" s="6" t="s">
        <v>41</v>
      </c>
      <c r="H560" s="6" t="s">
        <v>19</v>
      </c>
      <c r="I560" s="8">
        <v>0.60000000000000009</v>
      </c>
      <c r="J560" s="9">
        <v>4500</v>
      </c>
      <c r="K560" s="10">
        <f t="shared" si="0"/>
        <v>2700.0000000000005</v>
      </c>
      <c r="L560" s="10">
        <f t="shared" si="1"/>
        <v>945.00000000000023</v>
      </c>
      <c r="M560" s="11">
        <v>0.35000000000000003</v>
      </c>
      <c r="O560" s="16"/>
      <c r="P560" s="14"/>
      <c r="Q560" s="12"/>
      <c r="R560" s="13"/>
    </row>
    <row r="561" spans="1:18" ht="15.75" customHeight="1">
      <c r="A561" s="1"/>
      <c r="B561" s="6" t="s">
        <v>27</v>
      </c>
      <c r="C561" s="6">
        <v>1128299</v>
      </c>
      <c r="D561" s="7">
        <v>44455</v>
      </c>
      <c r="E561" s="6" t="s">
        <v>28</v>
      </c>
      <c r="F561" s="6" t="s">
        <v>40</v>
      </c>
      <c r="G561" s="6" t="s">
        <v>41</v>
      </c>
      <c r="H561" s="6" t="s">
        <v>20</v>
      </c>
      <c r="I561" s="8">
        <v>0.60000000000000009</v>
      </c>
      <c r="J561" s="9">
        <v>4000</v>
      </c>
      <c r="K561" s="10">
        <f t="shared" si="0"/>
        <v>2400.0000000000005</v>
      </c>
      <c r="L561" s="10">
        <f t="shared" si="1"/>
        <v>720.00000000000011</v>
      </c>
      <c r="M561" s="11">
        <v>0.3</v>
      </c>
      <c r="O561" s="16"/>
      <c r="P561" s="14"/>
      <c r="Q561" s="12"/>
      <c r="R561" s="13"/>
    </row>
    <row r="562" spans="1:18" ht="15.75" customHeight="1">
      <c r="A562" s="1"/>
      <c r="B562" s="6" t="s">
        <v>27</v>
      </c>
      <c r="C562" s="6">
        <v>1128299</v>
      </c>
      <c r="D562" s="7">
        <v>44455</v>
      </c>
      <c r="E562" s="6" t="s">
        <v>28</v>
      </c>
      <c r="F562" s="6" t="s">
        <v>40</v>
      </c>
      <c r="G562" s="6" t="s">
        <v>41</v>
      </c>
      <c r="H562" s="6" t="s">
        <v>21</v>
      </c>
      <c r="I562" s="8">
        <v>0.70000000000000007</v>
      </c>
      <c r="J562" s="9">
        <v>4000</v>
      </c>
      <c r="K562" s="10">
        <f t="shared" si="0"/>
        <v>2800.0000000000005</v>
      </c>
      <c r="L562" s="10">
        <f t="shared" si="1"/>
        <v>1400.0000000000005</v>
      </c>
      <c r="M562" s="11">
        <v>0.50000000000000011</v>
      </c>
      <c r="O562" s="16"/>
      <c r="P562" s="14"/>
      <c r="Q562" s="12"/>
      <c r="R562" s="13"/>
    </row>
    <row r="563" spans="1:18" ht="15.75" customHeight="1">
      <c r="A563" s="1"/>
      <c r="B563" s="6" t="s">
        <v>27</v>
      </c>
      <c r="C563" s="6">
        <v>1128299</v>
      </c>
      <c r="D563" s="7">
        <v>44455</v>
      </c>
      <c r="E563" s="6" t="s">
        <v>28</v>
      </c>
      <c r="F563" s="6" t="s">
        <v>40</v>
      </c>
      <c r="G563" s="6" t="s">
        <v>41</v>
      </c>
      <c r="H563" s="6" t="s">
        <v>22</v>
      </c>
      <c r="I563" s="8">
        <v>0.75000000000000011</v>
      </c>
      <c r="J563" s="9">
        <v>4500</v>
      </c>
      <c r="K563" s="10">
        <f t="shared" si="0"/>
        <v>3375.0000000000005</v>
      </c>
      <c r="L563" s="10">
        <f t="shared" si="1"/>
        <v>506.25000000000017</v>
      </c>
      <c r="M563" s="11">
        <v>0.15000000000000002</v>
      </c>
      <c r="O563" s="16"/>
      <c r="P563" s="14"/>
      <c r="Q563" s="12"/>
      <c r="R563" s="13"/>
    </row>
    <row r="564" spans="1:18" ht="15.75" customHeight="1">
      <c r="A564" s="1"/>
      <c r="B564" s="6" t="s">
        <v>27</v>
      </c>
      <c r="C564" s="6">
        <v>1128299</v>
      </c>
      <c r="D564" s="7">
        <v>44484</v>
      </c>
      <c r="E564" s="6" t="s">
        <v>28</v>
      </c>
      <c r="F564" s="6" t="s">
        <v>40</v>
      </c>
      <c r="G564" s="6" t="s">
        <v>41</v>
      </c>
      <c r="H564" s="6" t="s">
        <v>17</v>
      </c>
      <c r="I564" s="8">
        <v>0.60000000000000009</v>
      </c>
      <c r="J564" s="9">
        <v>5500</v>
      </c>
      <c r="K564" s="10">
        <f t="shared" si="0"/>
        <v>3300.0000000000005</v>
      </c>
      <c r="L564" s="10">
        <f t="shared" si="1"/>
        <v>1155.0000000000002</v>
      </c>
      <c r="M564" s="11">
        <v>0.35000000000000003</v>
      </c>
      <c r="O564" s="16"/>
      <c r="P564" s="14"/>
      <c r="Q564" s="12"/>
      <c r="R564" s="13"/>
    </row>
    <row r="565" spans="1:18" ht="15.75" customHeight="1">
      <c r="A565" s="1"/>
      <c r="B565" s="6" t="s">
        <v>27</v>
      </c>
      <c r="C565" s="6">
        <v>1128299</v>
      </c>
      <c r="D565" s="7">
        <v>44484</v>
      </c>
      <c r="E565" s="6" t="s">
        <v>28</v>
      </c>
      <c r="F565" s="6" t="s">
        <v>40</v>
      </c>
      <c r="G565" s="6" t="s">
        <v>41</v>
      </c>
      <c r="H565" s="6" t="s">
        <v>18</v>
      </c>
      <c r="I565" s="8">
        <v>0.65000000000000013</v>
      </c>
      <c r="J565" s="9">
        <v>5500</v>
      </c>
      <c r="K565" s="10">
        <f t="shared" si="0"/>
        <v>3575.0000000000009</v>
      </c>
      <c r="L565" s="10">
        <f t="shared" si="1"/>
        <v>715.00000000000023</v>
      </c>
      <c r="M565" s="11">
        <v>0.2</v>
      </c>
      <c r="O565" s="16"/>
      <c r="P565" s="14"/>
      <c r="Q565" s="12"/>
      <c r="R565" s="13"/>
    </row>
    <row r="566" spans="1:18" ht="15.75" customHeight="1">
      <c r="A566" s="1"/>
      <c r="B566" s="6" t="s">
        <v>27</v>
      </c>
      <c r="C566" s="6">
        <v>1128299</v>
      </c>
      <c r="D566" s="7">
        <v>44484</v>
      </c>
      <c r="E566" s="6" t="s">
        <v>28</v>
      </c>
      <c r="F566" s="6" t="s">
        <v>40</v>
      </c>
      <c r="G566" s="6" t="s">
        <v>41</v>
      </c>
      <c r="H566" s="6" t="s">
        <v>19</v>
      </c>
      <c r="I566" s="8">
        <v>0.60000000000000009</v>
      </c>
      <c r="J566" s="9">
        <v>3750</v>
      </c>
      <c r="K566" s="10">
        <f t="shared" si="0"/>
        <v>2250.0000000000005</v>
      </c>
      <c r="L566" s="10">
        <f t="shared" si="1"/>
        <v>787.50000000000023</v>
      </c>
      <c r="M566" s="11">
        <v>0.35000000000000003</v>
      </c>
      <c r="O566" s="16"/>
      <c r="P566" s="14"/>
      <c r="Q566" s="12"/>
      <c r="R566" s="13"/>
    </row>
    <row r="567" spans="1:18" ht="15.75" customHeight="1">
      <c r="A567" s="1"/>
      <c r="B567" s="6" t="s">
        <v>27</v>
      </c>
      <c r="C567" s="6">
        <v>1128299</v>
      </c>
      <c r="D567" s="7">
        <v>44484</v>
      </c>
      <c r="E567" s="6" t="s">
        <v>28</v>
      </c>
      <c r="F567" s="6" t="s">
        <v>40</v>
      </c>
      <c r="G567" s="6" t="s">
        <v>41</v>
      </c>
      <c r="H567" s="6" t="s">
        <v>20</v>
      </c>
      <c r="I567" s="8">
        <v>0.60000000000000009</v>
      </c>
      <c r="J567" s="9">
        <v>3500</v>
      </c>
      <c r="K567" s="10">
        <f t="shared" si="0"/>
        <v>2100.0000000000005</v>
      </c>
      <c r="L567" s="10">
        <f t="shared" si="1"/>
        <v>630.00000000000011</v>
      </c>
      <c r="M567" s="11">
        <v>0.3</v>
      </c>
      <c r="O567" s="16"/>
      <c r="P567" s="14"/>
      <c r="Q567" s="12"/>
      <c r="R567" s="13"/>
    </row>
    <row r="568" spans="1:18" ht="15.75" customHeight="1">
      <c r="A568" s="1"/>
      <c r="B568" s="6" t="s">
        <v>27</v>
      </c>
      <c r="C568" s="6">
        <v>1128299</v>
      </c>
      <c r="D568" s="7">
        <v>44484</v>
      </c>
      <c r="E568" s="6" t="s">
        <v>28</v>
      </c>
      <c r="F568" s="6" t="s">
        <v>40</v>
      </c>
      <c r="G568" s="6" t="s">
        <v>41</v>
      </c>
      <c r="H568" s="6" t="s">
        <v>21</v>
      </c>
      <c r="I568" s="8">
        <v>0.70000000000000007</v>
      </c>
      <c r="J568" s="9">
        <v>3250</v>
      </c>
      <c r="K568" s="10">
        <f t="shared" si="0"/>
        <v>2275</v>
      </c>
      <c r="L568" s="10">
        <f t="shared" si="1"/>
        <v>1137.5000000000002</v>
      </c>
      <c r="M568" s="11">
        <v>0.50000000000000011</v>
      </c>
      <c r="O568" s="16"/>
      <c r="P568" s="14"/>
      <c r="Q568" s="12"/>
      <c r="R568" s="13"/>
    </row>
    <row r="569" spans="1:18" ht="15.75" customHeight="1">
      <c r="A569" s="1"/>
      <c r="B569" s="6" t="s">
        <v>27</v>
      </c>
      <c r="C569" s="6">
        <v>1128299</v>
      </c>
      <c r="D569" s="7">
        <v>44484</v>
      </c>
      <c r="E569" s="6" t="s">
        <v>28</v>
      </c>
      <c r="F569" s="6" t="s">
        <v>40</v>
      </c>
      <c r="G569" s="6" t="s">
        <v>41</v>
      </c>
      <c r="H569" s="6" t="s">
        <v>22</v>
      </c>
      <c r="I569" s="8">
        <v>0.75000000000000011</v>
      </c>
      <c r="J569" s="9">
        <v>3750</v>
      </c>
      <c r="K569" s="10">
        <f t="shared" si="0"/>
        <v>2812.5000000000005</v>
      </c>
      <c r="L569" s="10">
        <f t="shared" si="1"/>
        <v>421.87500000000011</v>
      </c>
      <c r="M569" s="11">
        <v>0.15000000000000002</v>
      </c>
      <c r="O569" s="16"/>
      <c r="P569" s="14"/>
      <c r="Q569" s="12"/>
      <c r="R569" s="13"/>
    </row>
    <row r="570" spans="1:18" ht="15.75" customHeight="1">
      <c r="A570" s="1"/>
      <c r="B570" s="6" t="s">
        <v>27</v>
      </c>
      <c r="C570" s="6">
        <v>1128299</v>
      </c>
      <c r="D570" s="7">
        <v>44515</v>
      </c>
      <c r="E570" s="6" t="s">
        <v>28</v>
      </c>
      <c r="F570" s="6" t="s">
        <v>40</v>
      </c>
      <c r="G570" s="6" t="s">
        <v>41</v>
      </c>
      <c r="H570" s="6" t="s">
        <v>17</v>
      </c>
      <c r="I570" s="8">
        <v>0.60000000000000009</v>
      </c>
      <c r="J570" s="9">
        <v>5750</v>
      </c>
      <c r="K570" s="10">
        <f t="shared" si="0"/>
        <v>3450.0000000000005</v>
      </c>
      <c r="L570" s="10">
        <f t="shared" si="1"/>
        <v>1207.5000000000002</v>
      </c>
      <c r="M570" s="11">
        <v>0.35000000000000003</v>
      </c>
      <c r="O570" s="16"/>
      <c r="P570" s="14"/>
      <c r="Q570" s="12"/>
      <c r="R570" s="13"/>
    </row>
    <row r="571" spans="1:18" ht="15.75" customHeight="1">
      <c r="A571" s="1"/>
      <c r="B571" s="6" t="s">
        <v>27</v>
      </c>
      <c r="C571" s="6">
        <v>1128299</v>
      </c>
      <c r="D571" s="7">
        <v>44515</v>
      </c>
      <c r="E571" s="6" t="s">
        <v>28</v>
      </c>
      <c r="F571" s="6" t="s">
        <v>40</v>
      </c>
      <c r="G571" s="6" t="s">
        <v>41</v>
      </c>
      <c r="H571" s="6" t="s">
        <v>18</v>
      </c>
      <c r="I571" s="8">
        <v>0.65000000000000013</v>
      </c>
      <c r="J571" s="9">
        <v>5750</v>
      </c>
      <c r="K571" s="10">
        <f t="shared" si="0"/>
        <v>3737.5000000000009</v>
      </c>
      <c r="L571" s="10">
        <f t="shared" si="1"/>
        <v>747.50000000000023</v>
      </c>
      <c r="M571" s="11">
        <v>0.2</v>
      </c>
      <c r="O571" s="16"/>
      <c r="P571" s="14"/>
      <c r="Q571" s="12"/>
      <c r="R571" s="13"/>
    </row>
    <row r="572" spans="1:18" ht="15.75" customHeight="1">
      <c r="A572" s="1"/>
      <c r="B572" s="6" t="s">
        <v>27</v>
      </c>
      <c r="C572" s="6">
        <v>1128299</v>
      </c>
      <c r="D572" s="7">
        <v>44515</v>
      </c>
      <c r="E572" s="6" t="s">
        <v>28</v>
      </c>
      <c r="F572" s="6" t="s">
        <v>40</v>
      </c>
      <c r="G572" s="6" t="s">
        <v>41</v>
      </c>
      <c r="H572" s="6" t="s">
        <v>19</v>
      </c>
      <c r="I572" s="8">
        <v>0.60000000000000009</v>
      </c>
      <c r="J572" s="9">
        <v>4250</v>
      </c>
      <c r="K572" s="10">
        <f t="shared" si="0"/>
        <v>2550.0000000000005</v>
      </c>
      <c r="L572" s="10">
        <f t="shared" si="1"/>
        <v>892.50000000000023</v>
      </c>
      <c r="M572" s="11">
        <v>0.35000000000000003</v>
      </c>
      <c r="O572" s="16"/>
      <c r="P572" s="14"/>
      <c r="Q572" s="12"/>
      <c r="R572" s="13"/>
    </row>
    <row r="573" spans="1:18" ht="15.75" customHeight="1">
      <c r="A573" s="1"/>
      <c r="B573" s="6" t="s">
        <v>27</v>
      </c>
      <c r="C573" s="6">
        <v>1128299</v>
      </c>
      <c r="D573" s="7">
        <v>44515</v>
      </c>
      <c r="E573" s="6" t="s">
        <v>28</v>
      </c>
      <c r="F573" s="6" t="s">
        <v>40</v>
      </c>
      <c r="G573" s="6" t="s">
        <v>41</v>
      </c>
      <c r="H573" s="6" t="s">
        <v>20</v>
      </c>
      <c r="I573" s="8">
        <v>0.60000000000000009</v>
      </c>
      <c r="J573" s="9">
        <v>4000</v>
      </c>
      <c r="K573" s="10">
        <f t="shared" si="0"/>
        <v>2400.0000000000005</v>
      </c>
      <c r="L573" s="10">
        <f t="shared" si="1"/>
        <v>720.00000000000011</v>
      </c>
      <c r="M573" s="11">
        <v>0.3</v>
      </c>
      <c r="O573" s="16"/>
      <c r="P573" s="14"/>
      <c r="Q573" s="12"/>
      <c r="R573" s="13"/>
    </row>
    <row r="574" spans="1:18" ht="15.75" customHeight="1">
      <c r="A574" s="1"/>
      <c r="B574" s="6" t="s">
        <v>27</v>
      </c>
      <c r="C574" s="6">
        <v>1128299</v>
      </c>
      <c r="D574" s="7">
        <v>44515</v>
      </c>
      <c r="E574" s="6" t="s">
        <v>28</v>
      </c>
      <c r="F574" s="6" t="s">
        <v>40</v>
      </c>
      <c r="G574" s="6" t="s">
        <v>41</v>
      </c>
      <c r="H574" s="6" t="s">
        <v>21</v>
      </c>
      <c r="I574" s="8">
        <v>0.70000000000000007</v>
      </c>
      <c r="J574" s="9">
        <v>3500</v>
      </c>
      <c r="K574" s="10">
        <f t="shared" si="0"/>
        <v>2450.0000000000005</v>
      </c>
      <c r="L574" s="10">
        <f t="shared" si="1"/>
        <v>1225.0000000000005</v>
      </c>
      <c r="M574" s="11">
        <v>0.50000000000000011</v>
      </c>
      <c r="O574" s="16"/>
      <c r="P574" s="14"/>
      <c r="Q574" s="12"/>
      <c r="R574" s="13"/>
    </row>
    <row r="575" spans="1:18" ht="15.75" customHeight="1">
      <c r="A575" s="1"/>
      <c r="B575" s="6" t="s">
        <v>27</v>
      </c>
      <c r="C575" s="6">
        <v>1128299</v>
      </c>
      <c r="D575" s="7">
        <v>44515</v>
      </c>
      <c r="E575" s="6" t="s">
        <v>28</v>
      </c>
      <c r="F575" s="6" t="s">
        <v>40</v>
      </c>
      <c r="G575" s="6" t="s">
        <v>41</v>
      </c>
      <c r="H575" s="6" t="s">
        <v>22</v>
      </c>
      <c r="I575" s="8">
        <v>0.75000000000000011</v>
      </c>
      <c r="J575" s="9">
        <v>4750</v>
      </c>
      <c r="K575" s="10">
        <f t="shared" si="0"/>
        <v>3562.5000000000005</v>
      </c>
      <c r="L575" s="10">
        <f t="shared" si="1"/>
        <v>534.37500000000011</v>
      </c>
      <c r="M575" s="11">
        <v>0.15000000000000002</v>
      </c>
      <c r="O575" s="16"/>
      <c r="P575" s="14"/>
      <c r="Q575" s="12"/>
      <c r="R575" s="13"/>
    </row>
    <row r="576" spans="1:18" ht="15.75" customHeight="1">
      <c r="A576" s="1"/>
      <c r="B576" s="6" t="s">
        <v>27</v>
      </c>
      <c r="C576" s="6">
        <v>1128299</v>
      </c>
      <c r="D576" s="7">
        <v>44544</v>
      </c>
      <c r="E576" s="6" t="s">
        <v>28</v>
      </c>
      <c r="F576" s="6" t="s">
        <v>40</v>
      </c>
      <c r="G576" s="6" t="s">
        <v>41</v>
      </c>
      <c r="H576" s="6" t="s">
        <v>17</v>
      </c>
      <c r="I576" s="8">
        <v>0.60000000000000009</v>
      </c>
      <c r="J576" s="9">
        <v>6750</v>
      </c>
      <c r="K576" s="10">
        <f t="shared" si="0"/>
        <v>4050.0000000000005</v>
      </c>
      <c r="L576" s="10">
        <f t="shared" si="1"/>
        <v>1417.5000000000002</v>
      </c>
      <c r="M576" s="11">
        <v>0.35000000000000003</v>
      </c>
      <c r="O576" s="16"/>
      <c r="P576" s="14"/>
      <c r="Q576" s="12"/>
      <c r="R576" s="13"/>
    </row>
    <row r="577" spans="1:18" ht="15.75" customHeight="1">
      <c r="A577" s="1"/>
      <c r="B577" s="6" t="s">
        <v>27</v>
      </c>
      <c r="C577" s="6">
        <v>1128299</v>
      </c>
      <c r="D577" s="7">
        <v>44544</v>
      </c>
      <c r="E577" s="6" t="s">
        <v>28</v>
      </c>
      <c r="F577" s="6" t="s">
        <v>40</v>
      </c>
      <c r="G577" s="6" t="s">
        <v>41</v>
      </c>
      <c r="H577" s="6" t="s">
        <v>18</v>
      </c>
      <c r="I577" s="8">
        <v>0.65000000000000013</v>
      </c>
      <c r="J577" s="9">
        <v>6750</v>
      </c>
      <c r="K577" s="10">
        <f t="shared" si="0"/>
        <v>4387.5000000000009</v>
      </c>
      <c r="L577" s="10">
        <f t="shared" si="1"/>
        <v>877.50000000000023</v>
      </c>
      <c r="M577" s="11">
        <v>0.2</v>
      </c>
      <c r="O577" s="16"/>
      <c r="P577" s="14"/>
      <c r="Q577" s="12"/>
      <c r="R577" s="13"/>
    </row>
    <row r="578" spans="1:18" ht="15.75" customHeight="1">
      <c r="A578" s="1"/>
      <c r="B578" s="6" t="s">
        <v>27</v>
      </c>
      <c r="C578" s="6">
        <v>1128299</v>
      </c>
      <c r="D578" s="7">
        <v>44544</v>
      </c>
      <c r="E578" s="6" t="s">
        <v>28</v>
      </c>
      <c r="F578" s="6" t="s">
        <v>40</v>
      </c>
      <c r="G578" s="6" t="s">
        <v>41</v>
      </c>
      <c r="H578" s="6" t="s">
        <v>19</v>
      </c>
      <c r="I578" s="8">
        <v>0.60000000000000009</v>
      </c>
      <c r="J578" s="9">
        <v>4750</v>
      </c>
      <c r="K578" s="10">
        <f t="shared" si="0"/>
        <v>2850.0000000000005</v>
      </c>
      <c r="L578" s="10">
        <f t="shared" si="1"/>
        <v>997.50000000000023</v>
      </c>
      <c r="M578" s="11">
        <v>0.35000000000000003</v>
      </c>
      <c r="O578" s="16"/>
      <c r="P578" s="14"/>
      <c r="Q578" s="12"/>
      <c r="R578" s="13"/>
    </row>
    <row r="579" spans="1:18" ht="15.75" customHeight="1">
      <c r="A579" s="1"/>
      <c r="B579" s="6" t="s">
        <v>27</v>
      </c>
      <c r="C579" s="6">
        <v>1128299</v>
      </c>
      <c r="D579" s="7">
        <v>44544</v>
      </c>
      <c r="E579" s="6" t="s">
        <v>28</v>
      </c>
      <c r="F579" s="6" t="s">
        <v>40</v>
      </c>
      <c r="G579" s="6" t="s">
        <v>41</v>
      </c>
      <c r="H579" s="6" t="s">
        <v>20</v>
      </c>
      <c r="I579" s="8">
        <v>0.60000000000000009</v>
      </c>
      <c r="J579" s="9">
        <v>4750</v>
      </c>
      <c r="K579" s="10">
        <f t="shared" si="0"/>
        <v>2850.0000000000005</v>
      </c>
      <c r="L579" s="10">
        <f t="shared" si="1"/>
        <v>855.00000000000011</v>
      </c>
      <c r="M579" s="11">
        <v>0.3</v>
      </c>
      <c r="O579" s="16"/>
      <c r="P579" s="14"/>
      <c r="Q579" s="12"/>
      <c r="R579" s="13"/>
    </row>
    <row r="580" spans="1:18" ht="15.75" customHeight="1">
      <c r="A580" s="1"/>
      <c r="B580" s="6" t="s">
        <v>27</v>
      </c>
      <c r="C580" s="6">
        <v>1128299</v>
      </c>
      <c r="D580" s="7">
        <v>44544</v>
      </c>
      <c r="E580" s="6" t="s">
        <v>28</v>
      </c>
      <c r="F580" s="6" t="s">
        <v>40</v>
      </c>
      <c r="G580" s="6" t="s">
        <v>41</v>
      </c>
      <c r="H580" s="6" t="s">
        <v>21</v>
      </c>
      <c r="I580" s="8">
        <v>0.70000000000000007</v>
      </c>
      <c r="J580" s="9">
        <v>4000</v>
      </c>
      <c r="K580" s="10">
        <f t="shared" si="0"/>
        <v>2800.0000000000005</v>
      </c>
      <c r="L580" s="10">
        <f t="shared" si="1"/>
        <v>1400.0000000000005</v>
      </c>
      <c r="M580" s="11">
        <v>0.50000000000000011</v>
      </c>
      <c r="O580" s="16"/>
      <c r="P580" s="14"/>
      <c r="Q580" s="12"/>
      <c r="R580" s="13"/>
    </row>
    <row r="581" spans="1:18" ht="15.75" customHeight="1">
      <c r="A581" s="1"/>
      <c r="B581" s="6" t="s">
        <v>27</v>
      </c>
      <c r="C581" s="6">
        <v>1128299</v>
      </c>
      <c r="D581" s="7">
        <v>44544</v>
      </c>
      <c r="E581" s="6" t="s">
        <v>28</v>
      </c>
      <c r="F581" s="6" t="s">
        <v>40</v>
      </c>
      <c r="G581" s="6" t="s">
        <v>41</v>
      </c>
      <c r="H581" s="6" t="s">
        <v>22</v>
      </c>
      <c r="I581" s="8">
        <v>0.75000000000000011</v>
      </c>
      <c r="J581" s="9">
        <v>5000</v>
      </c>
      <c r="K581" s="10">
        <f t="shared" si="0"/>
        <v>3750.0000000000005</v>
      </c>
      <c r="L581" s="10">
        <f t="shared" si="1"/>
        <v>562.50000000000011</v>
      </c>
      <c r="M581" s="11">
        <v>0.15000000000000002</v>
      </c>
      <c r="O581" s="16"/>
      <c r="P581" s="14"/>
      <c r="Q581" s="12"/>
      <c r="R581" s="13"/>
    </row>
    <row r="582" spans="1:18" ht="15.75" customHeight="1">
      <c r="A582" s="1" t="s">
        <v>39</v>
      </c>
      <c r="B582" s="6" t="s">
        <v>27</v>
      </c>
      <c r="C582" s="6">
        <v>1128299</v>
      </c>
      <c r="D582" s="7">
        <v>44201</v>
      </c>
      <c r="E582" s="6" t="s">
        <v>28</v>
      </c>
      <c r="F582" s="6" t="s">
        <v>42</v>
      </c>
      <c r="G582" s="6" t="s">
        <v>43</v>
      </c>
      <c r="H582" s="6" t="s">
        <v>17</v>
      </c>
      <c r="I582" s="8">
        <v>0.3</v>
      </c>
      <c r="J582" s="9">
        <v>4250</v>
      </c>
      <c r="K582" s="10">
        <f t="shared" si="0"/>
        <v>1275</v>
      </c>
      <c r="L582" s="10">
        <f t="shared" si="1"/>
        <v>446.25000000000006</v>
      </c>
      <c r="M582" s="11">
        <v>0.35000000000000003</v>
      </c>
      <c r="O582" s="16"/>
      <c r="P582" s="14"/>
      <c r="Q582" s="12"/>
      <c r="R582" s="13"/>
    </row>
    <row r="583" spans="1:18" ht="15.75" customHeight="1">
      <c r="A583" s="1"/>
      <c r="B583" s="6" t="s">
        <v>27</v>
      </c>
      <c r="C583" s="6">
        <v>1128299</v>
      </c>
      <c r="D583" s="7">
        <v>44201</v>
      </c>
      <c r="E583" s="6" t="s">
        <v>28</v>
      </c>
      <c r="F583" s="6" t="s">
        <v>42</v>
      </c>
      <c r="G583" s="6" t="s">
        <v>43</v>
      </c>
      <c r="H583" s="6" t="s">
        <v>18</v>
      </c>
      <c r="I583" s="8">
        <v>0.4</v>
      </c>
      <c r="J583" s="9">
        <v>4250</v>
      </c>
      <c r="K583" s="10">
        <f t="shared" si="0"/>
        <v>1700</v>
      </c>
      <c r="L583" s="10">
        <f t="shared" si="1"/>
        <v>340</v>
      </c>
      <c r="M583" s="11">
        <v>0.2</v>
      </c>
      <c r="O583" s="16"/>
      <c r="P583" s="14"/>
      <c r="Q583" s="12"/>
      <c r="R583" s="13"/>
    </row>
    <row r="584" spans="1:18" ht="15.75" customHeight="1">
      <c r="A584" s="1"/>
      <c r="B584" s="6" t="s">
        <v>27</v>
      </c>
      <c r="C584" s="6">
        <v>1128299</v>
      </c>
      <c r="D584" s="7">
        <v>44201</v>
      </c>
      <c r="E584" s="6" t="s">
        <v>28</v>
      </c>
      <c r="F584" s="6" t="s">
        <v>42</v>
      </c>
      <c r="G584" s="6" t="s">
        <v>43</v>
      </c>
      <c r="H584" s="6" t="s">
        <v>19</v>
      </c>
      <c r="I584" s="8">
        <v>0.4</v>
      </c>
      <c r="J584" s="9">
        <v>4250</v>
      </c>
      <c r="K584" s="10">
        <f t="shared" si="0"/>
        <v>1700</v>
      </c>
      <c r="L584" s="10">
        <f t="shared" si="1"/>
        <v>595</v>
      </c>
      <c r="M584" s="11">
        <v>0.35000000000000003</v>
      </c>
      <c r="O584" s="16"/>
      <c r="P584" s="14"/>
      <c r="Q584" s="12"/>
      <c r="R584" s="13"/>
    </row>
    <row r="585" spans="1:18" ht="15.75" customHeight="1">
      <c r="A585" s="1"/>
      <c r="B585" s="6" t="s">
        <v>27</v>
      </c>
      <c r="C585" s="6">
        <v>1128299</v>
      </c>
      <c r="D585" s="7">
        <v>44201</v>
      </c>
      <c r="E585" s="6" t="s">
        <v>28</v>
      </c>
      <c r="F585" s="6" t="s">
        <v>42</v>
      </c>
      <c r="G585" s="6" t="s">
        <v>43</v>
      </c>
      <c r="H585" s="6" t="s">
        <v>20</v>
      </c>
      <c r="I585" s="8">
        <v>0.4</v>
      </c>
      <c r="J585" s="9">
        <v>2750</v>
      </c>
      <c r="K585" s="10">
        <f t="shared" si="0"/>
        <v>1100</v>
      </c>
      <c r="L585" s="10">
        <f t="shared" si="1"/>
        <v>330</v>
      </c>
      <c r="M585" s="11">
        <v>0.3</v>
      </c>
      <c r="O585" s="16"/>
      <c r="P585" s="14"/>
      <c r="Q585" s="12"/>
      <c r="R585" s="13"/>
    </row>
    <row r="586" spans="1:18" ht="15.75" customHeight="1">
      <c r="A586" s="1"/>
      <c r="B586" s="6" t="s">
        <v>27</v>
      </c>
      <c r="C586" s="6">
        <v>1128299</v>
      </c>
      <c r="D586" s="7">
        <v>44201</v>
      </c>
      <c r="E586" s="6" t="s">
        <v>28</v>
      </c>
      <c r="F586" s="6" t="s">
        <v>42</v>
      </c>
      <c r="G586" s="6" t="s">
        <v>43</v>
      </c>
      <c r="H586" s="6" t="s">
        <v>21</v>
      </c>
      <c r="I586" s="8">
        <v>0.45</v>
      </c>
      <c r="J586" s="9">
        <v>2250</v>
      </c>
      <c r="K586" s="10">
        <f t="shared" si="0"/>
        <v>1012.5</v>
      </c>
      <c r="L586" s="10">
        <f t="shared" si="1"/>
        <v>506.25</v>
      </c>
      <c r="M586" s="11">
        <v>0.5</v>
      </c>
      <c r="O586" s="16"/>
      <c r="P586" s="14"/>
      <c r="Q586" s="12"/>
      <c r="R586" s="13"/>
    </row>
    <row r="587" spans="1:18" ht="15.75" customHeight="1">
      <c r="A587" s="1"/>
      <c r="B587" s="6" t="s">
        <v>27</v>
      </c>
      <c r="C587" s="6">
        <v>1128299</v>
      </c>
      <c r="D587" s="7">
        <v>44201</v>
      </c>
      <c r="E587" s="6" t="s">
        <v>28</v>
      </c>
      <c r="F587" s="6" t="s">
        <v>42</v>
      </c>
      <c r="G587" s="6" t="s">
        <v>43</v>
      </c>
      <c r="H587" s="6" t="s">
        <v>22</v>
      </c>
      <c r="I587" s="8">
        <v>0.4</v>
      </c>
      <c r="J587" s="9">
        <v>4750</v>
      </c>
      <c r="K587" s="10">
        <f t="shared" si="0"/>
        <v>1900</v>
      </c>
      <c r="L587" s="10">
        <f t="shared" si="1"/>
        <v>285.00000000000006</v>
      </c>
      <c r="M587" s="11">
        <v>0.15000000000000002</v>
      </c>
      <c r="O587" s="16"/>
      <c r="P587" s="14"/>
      <c r="Q587" s="12"/>
      <c r="R587" s="13"/>
    </row>
    <row r="588" spans="1:18" ht="15.75" customHeight="1">
      <c r="A588" s="1"/>
      <c r="B588" s="6" t="s">
        <v>27</v>
      </c>
      <c r="C588" s="6">
        <v>1128299</v>
      </c>
      <c r="D588" s="7">
        <v>44232</v>
      </c>
      <c r="E588" s="6" t="s">
        <v>28</v>
      </c>
      <c r="F588" s="6" t="s">
        <v>42</v>
      </c>
      <c r="G588" s="6" t="s">
        <v>43</v>
      </c>
      <c r="H588" s="6" t="s">
        <v>17</v>
      </c>
      <c r="I588" s="8">
        <v>0.3</v>
      </c>
      <c r="J588" s="9">
        <v>5250</v>
      </c>
      <c r="K588" s="10">
        <f t="shared" si="0"/>
        <v>1575</v>
      </c>
      <c r="L588" s="10">
        <f t="shared" si="1"/>
        <v>551.25</v>
      </c>
      <c r="M588" s="11">
        <v>0.35000000000000003</v>
      </c>
      <c r="O588" s="16"/>
      <c r="P588" s="14"/>
      <c r="Q588" s="12"/>
      <c r="R588" s="13"/>
    </row>
    <row r="589" spans="1:18" ht="15.75" customHeight="1">
      <c r="A589" s="1"/>
      <c r="B589" s="6" t="s">
        <v>27</v>
      </c>
      <c r="C589" s="6">
        <v>1128299</v>
      </c>
      <c r="D589" s="7">
        <v>44232</v>
      </c>
      <c r="E589" s="6" t="s">
        <v>28</v>
      </c>
      <c r="F589" s="6" t="s">
        <v>42</v>
      </c>
      <c r="G589" s="6" t="s">
        <v>43</v>
      </c>
      <c r="H589" s="6" t="s">
        <v>18</v>
      </c>
      <c r="I589" s="8">
        <v>0.4</v>
      </c>
      <c r="J589" s="9">
        <v>4250</v>
      </c>
      <c r="K589" s="10">
        <f t="shared" si="0"/>
        <v>1700</v>
      </c>
      <c r="L589" s="10">
        <f t="shared" si="1"/>
        <v>340</v>
      </c>
      <c r="M589" s="11">
        <v>0.2</v>
      </c>
      <c r="O589" s="16"/>
      <c r="P589" s="14"/>
      <c r="Q589" s="12"/>
      <c r="R589" s="13"/>
    </row>
    <row r="590" spans="1:18" ht="15.75" customHeight="1">
      <c r="A590" s="1"/>
      <c r="B590" s="6" t="s">
        <v>27</v>
      </c>
      <c r="C590" s="6">
        <v>1128299</v>
      </c>
      <c r="D590" s="7">
        <v>44232</v>
      </c>
      <c r="E590" s="6" t="s">
        <v>28</v>
      </c>
      <c r="F590" s="6" t="s">
        <v>42</v>
      </c>
      <c r="G590" s="6" t="s">
        <v>43</v>
      </c>
      <c r="H590" s="6" t="s">
        <v>19</v>
      </c>
      <c r="I590" s="8">
        <v>0.4</v>
      </c>
      <c r="J590" s="9">
        <v>4250</v>
      </c>
      <c r="K590" s="10">
        <f t="shared" si="0"/>
        <v>1700</v>
      </c>
      <c r="L590" s="10">
        <f t="shared" si="1"/>
        <v>595</v>
      </c>
      <c r="M590" s="11">
        <v>0.35000000000000003</v>
      </c>
      <c r="O590" s="16"/>
      <c r="P590" s="14"/>
      <c r="Q590" s="12"/>
      <c r="R590" s="13"/>
    </row>
    <row r="591" spans="1:18" ht="15.75" customHeight="1">
      <c r="A591" s="1"/>
      <c r="B591" s="6" t="s">
        <v>27</v>
      </c>
      <c r="C591" s="6">
        <v>1128299</v>
      </c>
      <c r="D591" s="7">
        <v>44232</v>
      </c>
      <c r="E591" s="6" t="s">
        <v>28</v>
      </c>
      <c r="F591" s="6" t="s">
        <v>42</v>
      </c>
      <c r="G591" s="6" t="s">
        <v>43</v>
      </c>
      <c r="H591" s="6" t="s">
        <v>20</v>
      </c>
      <c r="I591" s="8">
        <v>0.4</v>
      </c>
      <c r="J591" s="9">
        <v>2750</v>
      </c>
      <c r="K591" s="10">
        <f t="shared" si="0"/>
        <v>1100</v>
      </c>
      <c r="L591" s="10">
        <f t="shared" si="1"/>
        <v>330</v>
      </c>
      <c r="M591" s="11">
        <v>0.3</v>
      </c>
      <c r="O591" s="16"/>
      <c r="P591" s="14"/>
      <c r="Q591" s="12"/>
      <c r="R591" s="13"/>
    </row>
    <row r="592" spans="1:18" ht="15.75" customHeight="1">
      <c r="A592" s="1"/>
      <c r="B592" s="6" t="s">
        <v>27</v>
      </c>
      <c r="C592" s="6">
        <v>1128299</v>
      </c>
      <c r="D592" s="7">
        <v>44232</v>
      </c>
      <c r="E592" s="6" t="s">
        <v>28</v>
      </c>
      <c r="F592" s="6" t="s">
        <v>42</v>
      </c>
      <c r="G592" s="6" t="s">
        <v>43</v>
      </c>
      <c r="H592" s="6" t="s">
        <v>21</v>
      </c>
      <c r="I592" s="8">
        <v>0.45</v>
      </c>
      <c r="J592" s="9">
        <v>2000</v>
      </c>
      <c r="K592" s="10">
        <f t="shared" si="0"/>
        <v>900</v>
      </c>
      <c r="L592" s="10">
        <f t="shared" si="1"/>
        <v>450</v>
      </c>
      <c r="M592" s="11">
        <v>0.5</v>
      </c>
      <c r="O592" s="16"/>
      <c r="P592" s="14"/>
      <c r="Q592" s="12"/>
      <c r="R592" s="13"/>
    </row>
    <row r="593" spans="1:18" ht="15.75" customHeight="1">
      <c r="A593" s="1"/>
      <c r="B593" s="6" t="s">
        <v>27</v>
      </c>
      <c r="C593" s="6">
        <v>1128299</v>
      </c>
      <c r="D593" s="7">
        <v>44232</v>
      </c>
      <c r="E593" s="6" t="s">
        <v>28</v>
      </c>
      <c r="F593" s="6" t="s">
        <v>42</v>
      </c>
      <c r="G593" s="6" t="s">
        <v>43</v>
      </c>
      <c r="H593" s="6" t="s">
        <v>22</v>
      </c>
      <c r="I593" s="8">
        <v>0.4</v>
      </c>
      <c r="J593" s="9">
        <v>4000</v>
      </c>
      <c r="K593" s="10">
        <f t="shared" si="0"/>
        <v>1600</v>
      </c>
      <c r="L593" s="10">
        <f t="shared" si="1"/>
        <v>240.00000000000003</v>
      </c>
      <c r="M593" s="11">
        <v>0.15000000000000002</v>
      </c>
      <c r="O593" s="16"/>
      <c r="P593" s="14"/>
      <c r="Q593" s="12"/>
      <c r="R593" s="13"/>
    </row>
    <row r="594" spans="1:18" ht="15.75" customHeight="1">
      <c r="A594" s="1"/>
      <c r="B594" s="6" t="s">
        <v>27</v>
      </c>
      <c r="C594" s="6">
        <v>1128299</v>
      </c>
      <c r="D594" s="7">
        <v>44259</v>
      </c>
      <c r="E594" s="6" t="s">
        <v>28</v>
      </c>
      <c r="F594" s="6" t="s">
        <v>42</v>
      </c>
      <c r="G594" s="6" t="s">
        <v>43</v>
      </c>
      <c r="H594" s="6" t="s">
        <v>17</v>
      </c>
      <c r="I594" s="8">
        <v>0.4</v>
      </c>
      <c r="J594" s="9">
        <v>5500</v>
      </c>
      <c r="K594" s="10">
        <f t="shared" si="0"/>
        <v>2200</v>
      </c>
      <c r="L594" s="10">
        <f t="shared" si="1"/>
        <v>770.00000000000011</v>
      </c>
      <c r="M594" s="11">
        <v>0.35000000000000003</v>
      </c>
      <c r="O594" s="16"/>
      <c r="P594" s="14"/>
      <c r="Q594" s="12"/>
      <c r="R594" s="13"/>
    </row>
    <row r="595" spans="1:18" ht="15.75" customHeight="1">
      <c r="A595" s="1"/>
      <c r="B595" s="6" t="s">
        <v>27</v>
      </c>
      <c r="C595" s="6">
        <v>1128299</v>
      </c>
      <c r="D595" s="7">
        <v>44259</v>
      </c>
      <c r="E595" s="6" t="s">
        <v>28</v>
      </c>
      <c r="F595" s="6" t="s">
        <v>42</v>
      </c>
      <c r="G595" s="6" t="s">
        <v>43</v>
      </c>
      <c r="H595" s="6" t="s">
        <v>18</v>
      </c>
      <c r="I595" s="8">
        <v>0.49999999999999994</v>
      </c>
      <c r="J595" s="9">
        <v>4000</v>
      </c>
      <c r="K595" s="10">
        <f t="shared" si="0"/>
        <v>1999.9999999999998</v>
      </c>
      <c r="L595" s="10">
        <f t="shared" si="1"/>
        <v>400</v>
      </c>
      <c r="M595" s="11">
        <v>0.2</v>
      </c>
      <c r="O595" s="16"/>
      <c r="P595" s="14"/>
      <c r="Q595" s="12"/>
      <c r="R595" s="13"/>
    </row>
    <row r="596" spans="1:18" ht="15.75" customHeight="1">
      <c r="A596" s="1"/>
      <c r="B596" s="6" t="s">
        <v>27</v>
      </c>
      <c r="C596" s="6">
        <v>1128299</v>
      </c>
      <c r="D596" s="7">
        <v>44259</v>
      </c>
      <c r="E596" s="6" t="s">
        <v>28</v>
      </c>
      <c r="F596" s="6" t="s">
        <v>42</v>
      </c>
      <c r="G596" s="6" t="s">
        <v>43</v>
      </c>
      <c r="H596" s="6" t="s">
        <v>19</v>
      </c>
      <c r="I596" s="8">
        <v>0.54999999999999993</v>
      </c>
      <c r="J596" s="9">
        <v>4000</v>
      </c>
      <c r="K596" s="10">
        <f t="shared" si="0"/>
        <v>2199.9999999999995</v>
      </c>
      <c r="L596" s="10">
        <f t="shared" si="1"/>
        <v>769.99999999999989</v>
      </c>
      <c r="M596" s="11">
        <v>0.35000000000000003</v>
      </c>
      <c r="O596" s="16"/>
      <c r="P596" s="14"/>
      <c r="Q596" s="12"/>
      <c r="R596" s="13"/>
    </row>
    <row r="597" spans="1:18" ht="15.75" customHeight="1">
      <c r="A597" s="1"/>
      <c r="B597" s="6" t="s">
        <v>27</v>
      </c>
      <c r="C597" s="6">
        <v>1128299</v>
      </c>
      <c r="D597" s="7">
        <v>44259</v>
      </c>
      <c r="E597" s="6" t="s">
        <v>28</v>
      </c>
      <c r="F597" s="6" t="s">
        <v>42</v>
      </c>
      <c r="G597" s="6" t="s">
        <v>43</v>
      </c>
      <c r="H597" s="6" t="s">
        <v>20</v>
      </c>
      <c r="I597" s="8">
        <v>0.54999999999999993</v>
      </c>
      <c r="J597" s="9">
        <v>3000</v>
      </c>
      <c r="K597" s="10">
        <f t="shared" si="0"/>
        <v>1649.9999999999998</v>
      </c>
      <c r="L597" s="10">
        <f t="shared" si="1"/>
        <v>494.99999999999989</v>
      </c>
      <c r="M597" s="11">
        <v>0.3</v>
      </c>
      <c r="O597" s="16"/>
      <c r="P597" s="14"/>
      <c r="Q597" s="12"/>
      <c r="R597" s="13"/>
    </row>
    <row r="598" spans="1:18" ht="15.75" customHeight="1">
      <c r="A598" s="1"/>
      <c r="B598" s="6" t="s">
        <v>27</v>
      </c>
      <c r="C598" s="6">
        <v>1128299</v>
      </c>
      <c r="D598" s="7">
        <v>44259</v>
      </c>
      <c r="E598" s="6" t="s">
        <v>28</v>
      </c>
      <c r="F598" s="6" t="s">
        <v>42</v>
      </c>
      <c r="G598" s="6" t="s">
        <v>43</v>
      </c>
      <c r="H598" s="6" t="s">
        <v>21</v>
      </c>
      <c r="I598" s="8">
        <v>0.6</v>
      </c>
      <c r="J598" s="9">
        <v>1500</v>
      </c>
      <c r="K598" s="10">
        <f t="shared" si="0"/>
        <v>900</v>
      </c>
      <c r="L598" s="10">
        <f t="shared" si="1"/>
        <v>450</v>
      </c>
      <c r="M598" s="11">
        <v>0.5</v>
      </c>
      <c r="O598" s="16"/>
      <c r="P598" s="14"/>
      <c r="Q598" s="12"/>
      <c r="R598" s="13"/>
    </row>
    <row r="599" spans="1:18" ht="15.75" customHeight="1">
      <c r="A599" s="1"/>
      <c r="B599" s="6" t="s">
        <v>27</v>
      </c>
      <c r="C599" s="6">
        <v>1128299</v>
      </c>
      <c r="D599" s="7">
        <v>44259</v>
      </c>
      <c r="E599" s="6" t="s">
        <v>28</v>
      </c>
      <c r="F599" s="6" t="s">
        <v>42</v>
      </c>
      <c r="G599" s="6" t="s">
        <v>43</v>
      </c>
      <c r="H599" s="6" t="s">
        <v>22</v>
      </c>
      <c r="I599" s="8">
        <v>0.54999999999999993</v>
      </c>
      <c r="J599" s="9">
        <v>3500</v>
      </c>
      <c r="K599" s="10">
        <f t="shared" si="0"/>
        <v>1924.9999999999998</v>
      </c>
      <c r="L599" s="10">
        <f t="shared" si="1"/>
        <v>288.75</v>
      </c>
      <c r="M599" s="11">
        <v>0.15000000000000002</v>
      </c>
      <c r="O599" s="16"/>
      <c r="P599" s="14"/>
      <c r="Q599" s="12"/>
      <c r="R599" s="13"/>
    </row>
    <row r="600" spans="1:18" ht="15.75" customHeight="1">
      <c r="A600" s="1"/>
      <c r="B600" s="6" t="s">
        <v>27</v>
      </c>
      <c r="C600" s="6">
        <v>1128299</v>
      </c>
      <c r="D600" s="7">
        <v>44291</v>
      </c>
      <c r="E600" s="6" t="s">
        <v>28</v>
      </c>
      <c r="F600" s="6" t="s">
        <v>42</v>
      </c>
      <c r="G600" s="6" t="s">
        <v>43</v>
      </c>
      <c r="H600" s="6" t="s">
        <v>17</v>
      </c>
      <c r="I600" s="8">
        <v>0.6</v>
      </c>
      <c r="J600" s="9">
        <v>5250</v>
      </c>
      <c r="K600" s="10">
        <f t="shared" si="0"/>
        <v>3150</v>
      </c>
      <c r="L600" s="10">
        <f t="shared" si="1"/>
        <v>1102.5</v>
      </c>
      <c r="M600" s="11">
        <v>0.35000000000000003</v>
      </c>
      <c r="O600" s="16"/>
      <c r="P600" s="14"/>
      <c r="Q600" s="12"/>
      <c r="R600" s="13"/>
    </row>
    <row r="601" spans="1:18" ht="15.75" customHeight="1">
      <c r="A601" s="1"/>
      <c r="B601" s="6" t="s">
        <v>27</v>
      </c>
      <c r="C601" s="6">
        <v>1128299</v>
      </c>
      <c r="D601" s="7">
        <v>44291</v>
      </c>
      <c r="E601" s="6" t="s">
        <v>28</v>
      </c>
      <c r="F601" s="6" t="s">
        <v>42</v>
      </c>
      <c r="G601" s="6" t="s">
        <v>43</v>
      </c>
      <c r="H601" s="6" t="s">
        <v>18</v>
      </c>
      <c r="I601" s="8">
        <v>0.65</v>
      </c>
      <c r="J601" s="9">
        <v>3250</v>
      </c>
      <c r="K601" s="10">
        <f t="shared" si="0"/>
        <v>2112.5</v>
      </c>
      <c r="L601" s="10">
        <f t="shared" si="1"/>
        <v>422.5</v>
      </c>
      <c r="M601" s="11">
        <v>0.2</v>
      </c>
      <c r="O601" s="16"/>
      <c r="P601" s="14"/>
      <c r="Q601" s="12"/>
      <c r="R601" s="13"/>
    </row>
    <row r="602" spans="1:18" ht="15.75" customHeight="1">
      <c r="A602" s="1"/>
      <c r="B602" s="6" t="s">
        <v>27</v>
      </c>
      <c r="C602" s="6">
        <v>1128299</v>
      </c>
      <c r="D602" s="7">
        <v>44291</v>
      </c>
      <c r="E602" s="6" t="s">
        <v>28</v>
      </c>
      <c r="F602" s="6" t="s">
        <v>42</v>
      </c>
      <c r="G602" s="6" t="s">
        <v>43</v>
      </c>
      <c r="H602" s="6" t="s">
        <v>19</v>
      </c>
      <c r="I602" s="8">
        <v>0.65</v>
      </c>
      <c r="J602" s="9">
        <v>3750</v>
      </c>
      <c r="K602" s="10">
        <f t="shared" si="0"/>
        <v>2437.5</v>
      </c>
      <c r="L602" s="10">
        <f t="shared" si="1"/>
        <v>853.12500000000011</v>
      </c>
      <c r="M602" s="11">
        <v>0.35000000000000003</v>
      </c>
      <c r="O602" s="16"/>
      <c r="P602" s="14"/>
      <c r="Q602" s="12"/>
      <c r="R602" s="13"/>
    </row>
    <row r="603" spans="1:18" ht="15.75" customHeight="1">
      <c r="A603" s="1"/>
      <c r="B603" s="6" t="s">
        <v>27</v>
      </c>
      <c r="C603" s="6">
        <v>1128299</v>
      </c>
      <c r="D603" s="7">
        <v>44291</v>
      </c>
      <c r="E603" s="6" t="s">
        <v>28</v>
      </c>
      <c r="F603" s="6" t="s">
        <v>42</v>
      </c>
      <c r="G603" s="6" t="s">
        <v>43</v>
      </c>
      <c r="H603" s="6" t="s">
        <v>20</v>
      </c>
      <c r="I603" s="8">
        <v>0.6</v>
      </c>
      <c r="J603" s="9">
        <v>2750</v>
      </c>
      <c r="K603" s="10">
        <f t="shared" si="0"/>
        <v>1650</v>
      </c>
      <c r="L603" s="10">
        <f t="shared" si="1"/>
        <v>495</v>
      </c>
      <c r="M603" s="11">
        <v>0.3</v>
      </c>
      <c r="O603" s="16"/>
      <c r="P603" s="14"/>
      <c r="Q603" s="12"/>
      <c r="R603" s="13"/>
    </row>
    <row r="604" spans="1:18" ht="15.75" customHeight="1">
      <c r="A604" s="1"/>
      <c r="B604" s="6" t="s">
        <v>27</v>
      </c>
      <c r="C604" s="6">
        <v>1128299</v>
      </c>
      <c r="D604" s="7">
        <v>44291</v>
      </c>
      <c r="E604" s="6" t="s">
        <v>28</v>
      </c>
      <c r="F604" s="6" t="s">
        <v>42</v>
      </c>
      <c r="G604" s="6" t="s">
        <v>43</v>
      </c>
      <c r="H604" s="6" t="s">
        <v>21</v>
      </c>
      <c r="I604" s="8">
        <v>0.65</v>
      </c>
      <c r="J604" s="9">
        <v>1750</v>
      </c>
      <c r="K604" s="10">
        <f t="shared" si="0"/>
        <v>1137.5</v>
      </c>
      <c r="L604" s="10">
        <f t="shared" si="1"/>
        <v>568.75</v>
      </c>
      <c r="M604" s="11">
        <v>0.5</v>
      </c>
      <c r="O604" s="16"/>
      <c r="P604" s="14"/>
      <c r="Q604" s="12"/>
      <c r="R604" s="13"/>
    </row>
    <row r="605" spans="1:18" ht="15.75" customHeight="1">
      <c r="A605" s="1"/>
      <c r="B605" s="6" t="s">
        <v>27</v>
      </c>
      <c r="C605" s="6">
        <v>1128299</v>
      </c>
      <c r="D605" s="7">
        <v>44291</v>
      </c>
      <c r="E605" s="6" t="s">
        <v>28</v>
      </c>
      <c r="F605" s="6" t="s">
        <v>42</v>
      </c>
      <c r="G605" s="6" t="s">
        <v>43</v>
      </c>
      <c r="H605" s="6" t="s">
        <v>22</v>
      </c>
      <c r="I605" s="8">
        <v>0.8</v>
      </c>
      <c r="J605" s="9">
        <v>3250</v>
      </c>
      <c r="K605" s="10">
        <f t="shared" si="0"/>
        <v>2600</v>
      </c>
      <c r="L605" s="10">
        <f t="shared" si="1"/>
        <v>390.00000000000006</v>
      </c>
      <c r="M605" s="11">
        <v>0.15000000000000002</v>
      </c>
      <c r="O605" s="16"/>
      <c r="P605" s="14"/>
      <c r="Q605" s="12"/>
      <c r="R605" s="13"/>
    </row>
    <row r="606" spans="1:18" ht="15.75" customHeight="1">
      <c r="A606" s="1"/>
      <c r="B606" s="6" t="s">
        <v>27</v>
      </c>
      <c r="C606" s="6">
        <v>1128299</v>
      </c>
      <c r="D606" s="7">
        <v>44322</v>
      </c>
      <c r="E606" s="6" t="s">
        <v>28</v>
      </c>
      <c r="F606" s="6" t="s">
        <v>42</v>
      </c>
      <c r="G606" s="6" t="s">
        <v>43</v>
      </c>
      <c r="H606" s="6" t="s">
        <v>17</v>
      </c>
      <c r="I606" s="8">
        <v>0.6</v>
      </c>
      <c r="J606" s="9">
        <v>5250</v>
      </c>
      <c r="K606" s="10">
        <f t="shared" si="0"/>
        <v>3150</v>
      </c>
      <c r="L606" s="10">
        <f t="shared" si="1"/>
        <v>1575</v>
      </c>
      <c r="M606" s="11">
        <v>0.5</v>
      </c>
      <c r="O606" s="16"/>
      <c r="P606" s="14"/>
      <c r="Q606" s="12"/>
      <c r="R606" s="13"/>
    </row>
    <row r="607" spans="1:18" ht="15.75" customHeight="1">
      <c r="A607" s="1"/>
      <c r="B607" s="6" t="s">
        <v>27</v>
      </c>
      <c r="C607" s="6">
        <v>1128299</v>
      </c>
      <c r="D607" s="7">
        <v>44322</v>
      </c>
      <c r="E607" s="6" t="s">
        <v>28</v>
      </c>
      <c r="F607" s="6" t="s">
        <v>42</v>
      </c>
      <c r="G607" s="6" t="s">
        <v>43</v>
      </c>
      <c r="H607" s="6" t="s">
        <v>18</v>
      </c>
      <c r="I607" s="8">
        <v>0.65</v>
      </c>
      <c r="J607" s="9">
        <v>3750</v>
      </c>
      <c r="K607" s="10">
        <f t="shared" si="0"/>
        <v>2437.5</v>
      </c>
      <c r="L607" s="10">
        <f t="shared" si="1"/>
        <v>853.125</v>
      </c>
      <c r="M607" s="11">
        <v>0.35</v>
      </c>
      <c r="O607" s="16"/>
      <c r="P607" s="14"/>
      <c r="Q607" s="12"/>
      <c r="R607" s="13"/>
    </row>
    <row r="608" spans="1:18" ht="15.75" customHeight="1">
      <c r="A608" s="1"/>
      <c r="B608" s="6" t="s">
        <v>27</v>
      </c>
      <c r="C608" s="6">
        <v>1128299</v>
      </c>
      <c r="D608" s="7">
        <v>44322</v>
      </c>
      <c r="E608" s="6" t="s">
        <v>28</v>
      </c>
      <c r="F608" s="6" t="s">
        <v>42</v>
      </c>
      <c r="G608" s="6" t="s">
        <v>43</v>
      </c>
      <c r="H608" s="6" t="s">
        <v>19</v>
      </c>
      <c r="I608" s="8">
        <v>0.65</v>
      </c>
      <c r="J608" s="9">
        <v>3750</v>
      </c>
      <c r="K608" s="10">
        <f t="shared" si="0"/>
        <v>2437.5</v>
      </c>
      <c r="L608" s="10">
        <f t="shared" si="1"/>
        <v>1218.75</v>
      </c>
      <c r="M608" s="11">
        <v>0.5</v>
      </c>
      <c r="O608" s="16"/>
      <c r="P608" s="14"/>
      <c r="Q608" s="12"/>
      <c r="R608" s="13"/>
    </row>
    <row r="609" spans="1:18" ht="15.75" customHeight="1">
      <c r="A609" s="1"/>
      <c r="B609" s="6" t="s">
        <v>27</v>
      </c>
      <c r="C609" s="6">
        <v>1128299</v>
      </c>
      <c r="D609" s="7">
        <v>44322</v>
      </c>
      <c r="E609" s="6" t="s">
        <v>28</v>
      </c>
      <c r="F609" s="6" t="s">
        <v>42</v>
      </c>
      <c r="G609" s="6" t="s">
        <v>43</v>
      </c>
      <c r="H609" s="6" t="s">
        <v>20</v>
      </c>
      <c r="I609" s="8">
        <v>0.6</v>
      </c>
      <c r="J609" s="9">
        <v>2750</v>
      </c>
      <c r="K609" s="10">
        <f t="shared" si="0"/>
        <v>1650</v>
      </c>
      <c r="L609" s="10">
        <f t="shared" si="1"/>
        <v>742.49999999999989</v>
      </c>
      <c r="M609" s="11">
        <v>0.44999999999999996</v>
      </c>
      <c r="O609" s="16"/>
      <c r="P609" s="14"/>
      <c r="Q609" s="12"/>
      <c r="R609" s="13"/>
    </row>
    <row r="610" spans="1:18" ht="15.75" customHeight="1">
      <c r="A610" s="1"/>
      <c r="B610" s="6" t="s">
        <v>27</v>
      </c>
      <c r="C610" s="6">
        <v>1128299</v>
      </c>
      <c r="D610" s="7">
        <v>44322</v>
      </c>
      <c r="E610" s="6" t="s">
        <v>28</v>
      </c>
      <c r="F610" s="6" t="s">
        <v>42</v>
      </c>
      <c r="G610" s="6" t="s">
        <v>43</v>
      </c>
      <c r="H610" s="6" t="s">
        <v>21</v>
      </c>
      <c r="I610" s="8">
        <v>0.65</v>
      </c>
      <c r="J610" s="9">
        <v>1750</v>
      </c>
      <c r="K610" s="10">
        <f t="shared" si="0"/>
        <v>1137.5</v>
      </c>
      <c r="L610" s="10">
        <f t="shared" si="1"/>
        <v>739.37500000000011</v>
      </c>
      <c r="M610" s="11">
        <v>0.65000000000000013</v>
      </c>
      <c r="O610" s="16"/>
      <c r="P610" s="14"/>
      <c r="Q610" s="12"/>
      <c r="R610" s="13"/>
    </row>
    <row r="611" spans="1:18" ht="15.75" customHeight="1">
      <c r="A611" s="1"/>
      <c r="B611" s="6" t="s">
        <v>27</v>
      </c>
      <c r="C611" s="6">
        <v>1128299</v>
      </c>
      <c r="D611" s="7">
        <v>44322</v>
      </c>
      <c r="E611" s="6" t="s">
        <v>28</v>
      </c>
      <c r="F611" s="6" t="s">
        <v>42</v>
      </c>
      <c r="G611" s="6" t="s">
        <v>43</v>
      </c>
      <c r="H611" s="6" t="s">
        <v>22</v>
      </c>
      <c r="I611" s="8">
        <v>0.8</v>
      </c>
      <c r="J611" s="9">
        <v>4750</v>
      </c>
      <c r="K611" s="10">
        <f t="shared" si="0"/>
        <v>3800</v>
      </c>
      <c r="L611" s="10">
        <f t="shared" si="1"/>
        <v>1140</v>
      </c>
      <c r="M611" s="11">
        <v>0.3</v>
      </c>
      <c r="O611" s="16"/>
      <c r="P611" s="14"/>
      <c r="Q611" s="12"/>
      <c r="R611" s="13"/>
    </row>
    <row r="612" spans="1:18" ht="15.75" customHeight="1">
      <c r="A612" s="1"/>
      <c r="B612" s="6" t="s">
        <v>27</v>
      </c>
      <c r="C612" s="6">
        <v>1128299</v>
      </c>
      <c r="D612" s="7">
        <v>44352</v>
      </c>
      <c r="E612" s="6" t="s">
        <v>28</v>
      </c>
      <c r="F612" s="6" t="s">
        <v>42</v>
      </c>
      <c r="G612" s="6" t="s">
        <v>43</v>
      </c>
      <c r="H612" s="6" t="s">
        <v>17</v>
      </c>
      <c r="I612" s="8">
        <v>0.6</v>
      </c>
      <c r="J612" s="9">
        <v>7250</v>
      </c>
      <c r="K612" s="10">
        <f t="shared" si="0"/>
        <v>4350</v>
      </c>
      <c r="L612" s="10">
        <f t="shared" si="1"/>
        <v>2175</v>
      </c>
      <c r="M612" s="11">
        <v>0.5</v>
      </c>
      <c r="O612" s="16"/>
      <c r="P612" s="14"/>
      <c r="Q612" s="12"/>
      <c r="R612" s="13"/>
    </row>
    <row r="613" spans="1:18" ht="15.75" customHeight="1">
      <c r="A613" s="1"/>
      <c r="B613" s="6" t="s">
        <v>27</v>
      </c>
      <c r="C613" s="6">
        <v>1128299</v>
      </c>
      <c r="D613" s="7">
        <v>44352</v>
      </c>
      <c r="E613" s="6" t="s">
        <v>28</v>
      </c>
      <c r="F613" s="6" t="s">
        <v>42</v>
      </c>
      <c r="G613" s="6" t="s">
        <v>43</v>
      </c>
      <c r="H613" s="6" t="s">
        <v>18</v>
      </c>
      <c r="I613" s="8">
        <v>0.65</v>
      </c>
      <c r="J613" s="9">
        <v>5750</v>
      </c>
      <c r="K613" s="10">
        <f t="shared" si="0"/>
        <v>3737.5</v>
      </c>
      <c r="L613" s="10">
        <f t="shared" si="1"/>
        <v>1308.125</v>
      </c>
      <c r="M613" s="11">
        <v>0.35</v>
      </c>
      <c r="O613" s="16"/>
      <c r="P613" s="14"/>
      <c r="Q613" s="12"/>
      <c r="R613" s="13"/>
    </row>
    <row r="614" spans="1:18" ht="15.75" customHeight="1">
      <c r="A614" s="1"/>
      <c r="B614" s="6" t="s">
        <v>27</v>
      </c>
      <c r="C614" s="6">
        <v>1128299</v>
      </c>
      <c r="D614" s="7">
        <v>44352</v>
      </c>
      <c r="E614" s="6" t="s">
        <v>28</v>
      </c>
      <c r="F614" s="6" t="s">
        <v>42</v>
      </c>
      <c r="G614" s="6" t="s">
        <v>43</v>
      </c>
      <c r="H614" s="6" t="s">
        <v>19</v>
      </c>
      <c r="I614" s="8">
        <v>0.65</v>
      </c>
      <c r="J614" s="9">
        <v>5750</v>
      </c>
      <c r="K614" s="10">
        <f t="shared" si="0"/>
        <v>3737.5</v>
      </c>
      <c r="L614" s="10">
        <f t="shared" si="1"/>
        <v>1868.75</v>
      </c>
      <c r="M614" s="11">
        <v>0.5</v>
      </c>
      <c r="O614" s="16"/>
      <c r="P614" s="14"/>
      <c r="Q614" s="12"/>
      <c r="R614" s="13"/>
    </row>
    <row r="615" spans="1:18" ht="15.75" customHeight="1">
      <c r="A615" s="1"/>
      <c r="B615" s="6" t="s">
        <v>27</v>
      </c>
      <c r="C615" s="6">
        <v>1128299</v>
      </c>
      <c r="D615" s="7">
        <v>44352</v>
      </c>
      <c r="E615" s="6" t="s">
        <v>28</v>
      </c>
      <c r="F615" s="6" t="s">
        <v>42</v>
      </c>
      <c r="G615" s="6" t="s">
        <v>43</v>
      </c>
      <c r="H615" s="6" t="s">
        <v>20</v>
      </c>
      <c r="I615" s="8">
        <v>0.65</v>
      </c>
      <c r="J615" s="9">
        <v>4500</v>
      </c>
      <c r="K615" s="10">
        <f t="shared" si="0"/>
        <v>2925</v>
      </c>
      <c r="L615" s="10">
        <f t="shared" si="1"/>
        <v>1316.2499999999998</v>
      </c>
      <c r="M615" s="11">
        <v>0.44999999999999996</v>
      </c>
      <c r="O615" s="16"/>
      <c r="P615" s="14"/>
      <c r="Q615" s="12"/>
      <c r="R615" s="13"/>
    </row>
    <row r="616" spans="1:18" ht="15.75" customHeight="1">
      <c r="A616" s="1"/>
      <c r="B616" s="6" t="s">
        <v>27</v>
      </c>
      <c r="C616" s="6">
        <v>1128299</v>
      </c>
      <c r="D616" s="7">
        <v>44352</v>
      </c>
      <c r="E616" s="6" t="s">
        <v>28</v>
      </c>
      <c r="F616" s="6" t="s">
        <v>42</v>
      </c>
      <c r="G616" s="6" t="s">
        <v>43</v>
      </c>
      <c r="H616" s="6" t="s">
        <v>21</v>
      </c>
      <c r="I616" s="8">
        <v>0.70000000000000007</v>
      </c>
      <c r="J616" s="9">
        <v>3250</v>
      </c>
      <c r="K616" s="10">
        <f t="shared" si="0"/>
        <v>2275</v>
      </c>
      <c r="L616" s="10">
        <f t="shared" si="1"/>
        <v>1478.7500000000002</v>
      </c>
      <c r="M616" s="11">
        <v>0.65000000000000013</v>
      </c>
      <c r="O616" s="16"/>
      <c r="P616" s="14"/>
      <c r="Q616" s="12"/>
      <c r="R616" s="13"/>
    </row>
    <row r="617" spans="1:18" ht="15.75" customHeight="1">
      <c r="A617" s="1"/>
      <c r="B617" s="6" t="s">
        <v>27</v>
      </c>
      <c r="C617" s="6">
        <v>1128299</v>
      </c>
      <c r="D617" s="7">
        <v>44352</v>
      </c>
      <c r="E617" s="6" t="s">
        <v>28</v>
      </c>
      <c r="F617" s="6" t="s">
        <v>42</v>
      </c>
      <c r="G617" s="6" t="s">
        <v>43</v>
      </c>
      <c r="H617" s="6" t="s">
        <v>22</v>
      </c>
      <c r="I617" s="8">
        <v>0.85000000000000009</v>
      </c>
      <c r="J617" s="9">
        <v>6250</v>
      </c>
      <c r="K617" s="10">
        <f t="shared" si="0"/>
        <v>5312.5000000000009</v>
      </c>
      <c r="L617" s="10">
        <f t="shared" si="1"/>
        <v>1593.7500000000002</v>
      </c>
      <c r="M617" s="11">
        <v>0.3</v>
      </c>
      <c r="O617" s="16"/>
      <c r="P617" s="14"/>
      <c r="Q617" s="12"/>
      <c r="R617" s="13"/>
    </row>
    <row r="618" spans="1:18" ht="15.75" customHeight="1">
      <c r="A618" s="1"/>
      <c r="B618" s="6" t="s">
        <v>27</v>
      </c>
      <c r="C618" s="6">
        <v>1128299</v>
      </c>
      <c r="D618" s="7">
        <v>44381</v>
      </c>
      <c r="E618" s="6" t="s">
        <v>28</v>
      </c>
      <c r="F618" s="6" t="s">
        <v>42</v>
      </c>
      <c r="G618" s="6" t="s">
        <v>43</v>
      </c>
      <c r="H618" s="6" t="s">
        <v>17</v>
      </c>
      <c r="I618" s="8">
        <v>0.65</v>
      </c>
      <c r="J618" s="9">
        <v>7750</v>
      </c>
      <c r="K618" s="10">
        <f t="shared" si="0"/>
        <v>5037.5</v>
      </c>
      <c r="L618" s="10">
        <f t="shared" si="1"/>
        <v>2266.875</v>
      </c>
      <c r="M618" s="11">
        <v>0.45</v>
      </c>
      <c r="O618" s="16"/>
      <c r="P618" s="14"/>
      <c r="Q618" s="12"/>
      <c r="R618" s="13"/>
    </row>
    <row r="619" spans="1:18" ht="15.75" customHeight="1">
      <c r="A619" s="1"/>
      <c r="B619" s="6" t="s">
        <v>27</v>
      </c>
      <c r="C619" s="6">
        <v>1128299</v>
      </c>
      <c r="D619" s="7">
        <v>44381</v>
      </c>
      <c r="E619" s="6" t="s">
        <v>28</v>
      </c>
      <c r="F619" s="6" t="s">
        <v>42</v>
      </c>
      <c r="G619" s="6" t="s">
        <v>43</v>
      </c>
      <c r="H619" s="6" t="s">
        <v>18</v>
      </c>
      <c r="I619" s="8">
        <v>0.70000000000000007</v>
      </c>
      <c r="J619" s="9">
        <v>6250</v>
      </c>
      <c r="K619" s="10">
        <f t="shared" si="0"/>
        <v>4375</v>
      </c>
      <c r="L619" s="10">
        <f t="shared" si="1"/>
        <v>1312.5</v>
      </c>
      <c r="M619" s="11">
        <v>0.3</v>
      </c>
      <c r="O619" s="16"/>
      <c r="P619" s="14"/>
      <c r="Q619" s="12"/>
      <c r="R619" s="13"/>
    </row>
    <row r="620" spans="1:18" ht="15.75" customHeight="1">
      <c r="A620" s="1"/>
      <c r="B620" s="6" t="s">
        <v>27</v>
      </c>
      <c r="C620" s="6">
        <v>1128299</v>
      </c>
      <c r="D620" s="7">
        <v>44381</v>
      </c>
      <c r="E620" s="6" t="s">
        <v>28</v>
      </c>
      <c r="F620" s="6" t="s">
        <v>42</v>
      </c>
      <c r="G620" s="6" t="s">
        <v>43</v>
      </c>
      <c r="H620" s="6" t="s">
        <v>19</v>
      </c>
      <c r="I620" s="8">
        <v>0.70000000000000007</v>
      </c>
      <c r="J620" s="9">
        <v>5750</v>
      </c>
      <c r="K620" s="10">
        <f t="shared" si="0"/>
        <v>4025.0000000000005</v>
      </c>
      <c r="L620" s="10">
        <f t="shared" si="1"/>
        <v>1811.2500000000002</v>
      </c>
      <c r="M620" s="11">
        <v>0.45</v>
      </c>
      <c r="O620" s="16"/>
      <c r="P620" s="14"/>
      <c r="Q620" s="12"/>
      <c r="R620" s="13"/>
    </row>
    <row r="621" spans="1:18" ht="15.75" customHeight="1">
      <c r="A621" s="1"/>
      <c r="B621" s="6" t="s">
        <v>27</v>
      </c>
      <c r="C621" s="6">
        <v>1128299</v>
      </c>
      <c r="D621" s="7">
        <v>44381</v>
      </c>
      <c r="E621" s="6" t="s">
        <v>28</v>
      </c>
      <c r="F621" s="6" t="s">
        <v>42</v>
      </c>
      <c r="G621" s="6" t="s">
        <v>43</v>
      </c>
      <c r="H621" s="6" t="s">
        <v>20</v>
      </c>
      <c r="I621" s="8">
        <v>0.65</v>
      </c>
      <c r="J621" s="9">
        <v>4750</v>
      </c>
      <c r="K621" s="10">
        <f t="shared" si="0"/>
        <v>3087.5</v>
      </c>
      <c r="L621" s="10">
        <f t="shared" si="1"/>
        <v>1235</v>
      </c>
      <c r="M621" s="11">
        <v>0.39999999999999997</v>
      </c>
      <c r="O621" s="16"/>
      <c r="P621" s="14"/>
      <c r="Q621" s="12"/>
      <c r="R621" s="13"/>
    </row>
    <row r="622" spans="1:18" ht="15.75" customHeight="1">
      <c r="A622" s="1"/>
      <c r="B622" s="6" t="s">
        <v>27</v>
      </c>
      <c r="C622" s="6">
        <v>1128299</v>
      </c>
      <c r="D622" s="7">
        <v>44381</v>
      </c>
      <c r="E622" s="6" t="s">
        <v>28</v>
      </c>
      <c r="F622" s="6" t="s">
        <v>42</v>
      </c>
      <c r="G622" s="6" t="s">
        <v>43</v>
      </c>
      <c r="H622" s="6" t="s">
        <v>21</v>
      </c>
      <c r="I622" s="8">
        <v>0.70000000000000007</v>
      </c>
      <c r="J622" s="9">
        <v>5250</v>
      </c>
      <c r="K622" s="10">
        <f t="shared" si="0"/>
        <v>3675.0000000000005</v>
      </c>
      <c r="L622" s="10">
        <f t="shared" si="1"/>
        <v>2205.0000000000005</v>
      </c>
      <c r="M622" s="11">
        <v>0.60000000000000009</v>
      </c>
      <c r="O622" s="16"/>
      <c r="P622" s="14"/>
      <c r="Q622" s="12"/>
      <c r="R622" s="13"/>
    </row>
    <row r="623" spans="1:18" ht="15.75" customHeight="1">
      <c r="A623" s="1"/>
      <c r="B623" s="6" t="s">
        <v>27</v>
      </c>
      <c r="C623" s="6">
        <v>1128299</v>
      </c>
      <c r="D623" s="7">
        <v>44381</v>
      </c>
      <c r="E623" s="6" t="s">
        <v>28</v>
      </c>
      <c r="F623" s="6" t="s">
        <v>42</v>
      </c>
      <c r="G623" s="6" t="s">
        <v>43</v>
      </c>
      <c r="H623" s="6" t="s">
        <v>22</v>
      </c>
      <c r="I623" s="8">
        <v>0.85000000000000009</v>
      </c>
      <c r="J623" s="9">
        <v>5250</v>
      </c>
      <c r="K623" s="10">
        <f t="shared" si="0"/>
        <v>4462.5000000000009</v>
      </c>
      <c r="L623" s="10">
        <f t="shared" si="1"/>
        <v>1115.6250000000002</v>
      </c>
      <c r="M623" s="11">
        <v>0.25</v>
      </c>
      <c r="O623" s="16"/>
      <c r="P623" s="14"/>
      <c r="Q623" s="12"/>
      <c r="R623" s="13"/>
    </row>
    <row r="624" spans="1:18" ht="15.75" customHeight="1">
      <c r="A624" s="1"/>
      <c r="B624" s="6" t="s">
        <v>27</v>
      </c>
      <c r="C624" s="6">
        <v>1128299</v>
      </c>
      <c r="D624" s="7">
        <v>44413</v>
      </c>
      <c r="E624" s="6" t="s">
        <v>28</v>
      </c>
      <c r="F624" s="6" t="s">
        <v>42</v>
      </c>
      <c r="G624" s="6" t="s">
        <v>43</v>
      </c>
      <c r="H624" s="6" t="s">
        <v>17</v>
      </c>
      <c r="I624" s="8">
        <v>0.70000000000000007</v>
      </c>
      <c r="J624" s="9">
        <v>7250</v>
      </c>
      <c r="K624" s="10">
        <f t="shared" si="0"/>
        <v>5075.0000000000009</v>
      </c>
      <c r="L624" s="10">
        <f t="shared" si="1"/>
        <v>2283.7500000000005</v>
      </c>
      <c r="M624" s="11">
        <v>0.45</v>
      </c>
      <c r="O624" s="16"/>
      <c r="P624" s="14"/>
      <c r="Q624" s="12"/>
      <c r="R624" s="13"/>
    </row>
    <row r="625" spans="1:18" ht="15.75" customHeight="1">
      <c r="A625" s="1"/>
      <c r="B625" s="6" t="s">
        <v>27</v>
      </c>
      <c r="C625" s="6">
        <v>1128299</v>
      </c>
      <c r="D625" s="7">
        <v>44413</v>
      </c>
      <c r="E625" s="6" t="s">
        <v>28</v>
      </c>
      <c r="F625" s="6" t="s">
        <v>42</v>
      </c>
      <c r="G625" s="6" t="s">
        <v>43</v>
      </c>
      <c r="H625" s="6" t="s">
        <v>18</v>
      </c>
      <c r="I625" s="8">
        <v>0.75000000000000011</v>
      </c>
      <c r="J625" s="9">
        <v>6750</v>
      </c>
      <c r="K625" s="10">
        <f t="shared" si="0"/>
        <v>5062.5000000000009</v>
      </c>
      <c r="L625" s="10">
        <f t="shared" si="1"/>
        <v>1518.7500000000002</v>
      </c>
      <c r="M625" s="11">
        <v>0.3</v>
      </c>
      <c r="O625" s="16"/>
      <c r="P625" s="14"/>
      <c r="Q625" s="12"/>
      <c r="R625" s="13"/>
    </row>
    <row r="626" spans="1:18" ht="15.75" customHeight="1">
      <c r="A626" s="1"/>
      <c r="B626" s="6" t="s">
        <v>27</v>
      </c>
      <c r="C626" s="6">
        <v>1128299</v>
      </c>
      <c r="D626" s="7">
        <v>44413</v>
      </c>
      <c r="E626" s="6" t="s">
        <v>28</v>
      </c>
      <c r="F626" s="6" t="s">
        <v>42</v>
      </c>
      <c r="G626" s="6" t="s">
        <v>43</v>
      </c>
      <c r="H626" s="6" t="s">
        <v>19</v>
      </c>
      <c r="I626" s="8">
        <v>0.70000000000000007</v>
      </c>
      <c r="J626" s="9">
        <v>5500</v>
      </c>
      <c r="K626" s="10">
        <f t="shared" si="0"/>
        <v>3850.0000000000005</v>
      </c>
      <c r="L626" s="10">
        <f t="shared" si="1"/>
        <v>1732.5000000000002</v>
      </c>
      <c r="M626" s="11">
        <v>0.45</v>
      </c>
      <c r="O626" s="16"/>
      <c r="P626" s="14"/>
      <c r="Q626" s="12"/>
      <c r="R626" s="13"/>
    </row>
    <row r="627" spans="1:18" ht="15.75" customHeight="1">
      <c r="A627" s="1"/>
      <c r="B627" s="6" t="s">
        <v>27</v>
      </c>
      <c r="C627" s="6">
        <v>1128299</v>
      </c>
      <c r="D627" s="7">
        <v>44413</v>
      </c>
      <c r="E627" s="6" t="s">
        <v>28</v>
      </c>
      <c r="F627" s="6" t="s">
        <v>42</v>
      </c>
      <c r="G627" s="6" t="s">
        <v>43</v>
      </c>
      <c r="H627" s="6" t="s">
        <v>20</v>
      </c>
      <c r="I627" s="8">
        <v>0.70000000000000007</v>
      </c>
      <c r="J627" s="9">
        <v>5000</v>
      </c>
      <c r="K627" s="10">
        <f t="shared" si="0"/>
        <v>3500.0000000000005</v>
      </c>
      <c r="L627" s="10">
        <f t="shared" si="1"/>
        <v>1400</v>
      </c>
      <c r="M627" s="11">
        <v>0.39999999999999997</v>
      </c>
      <c r="O627" s="16"/>
      <c r="P627" s="14"/>
      <c r="Q627" s="12"/>
      <c r="R627" s="13"/>
    </row>
    <row r="628" spans="1:18" ht="15.75" customHeight="1">
      <c r="A628" s="1"/>
      <c r="B628" s="6" t="s">
        <v>27</v>
      </c>
      <c r="C628" s="6">
        <v>1128299</v>
      </c>
      <c r="D628" s="7">
        <v>44413</v>
      </c>
      <c r="E628" s="6" t="s">
        <v>28</v>
      </c>
      <c r="F628" s="6" t="s">
        <v>42</v>
      </c>
      <c r="G628" s="6" t="s">
        <v>43</v>
      </c>
      <c r="H628" s="6" t="s">
        <v>21</v>
      </c>
      <c r="I628" s="8">
        <v>0.75</v>
      </c>
      <c r="J628" s="9">
        <v>5000</v>
      </c>
      <c r="K628" s="10">
        <f t="shared" si="0"/>
        <v>3750</v>
      </c>
      <c r="L628" s="10">
        <f t="shared" si="1"/>
        <v>2250.0000000000005</v>
      </c>
      <c r="M628" s="11">
        <v>0.60000000000000009</v>
      </c>
      <c r="O628" s="16"/>
      <c r="P628" s="14"/>
      <c r="Q628" s="12"/>
      <c r="R628" s="13"/>
    </row>
    <row r="629" spans="1:18" ht="15.75" customHeight="1">
      <c r="A629" s="1"/>
      <c r="B629" s="6" t="s">
        <v>27</v>
      </c>
      <c r="C629" s="6">
        <v>1128299</v>
      </c>
      <c r="D629" s="7">
        <v>44413</v>
      </c>
      <c r="E629" s="6" t="s">
        <v>28</v>
      </c>
      <c r="F629" s="6" t="s">
        <v>42</v>
      </c>
      <c r="G629" s="6" t="s">
        <v>43</v>
      </c>
      <c r="H629" s="6" t="s">
        <v>22</v>
      </c>
      <c r="I629" s="8">
        <v>0.8</v>
      </c>
      <c r="J629" s="9">
        <v>4000</v>
      </c>
      <c r="K629" s="10">
        <f t="shared" si="0"/>
        <v>3200</v>
      </c>
      <c r="L629" s="10">
        <f t="shared" si="1"/>
        <v>800</v>
      </c>
      <c r="M629" s="11">
        <v>0.25</v>
      </c>
      <c r="O629" s="16"/>
      <c r="P629" s="14"/>
      <c r="Q629" s="12"/>
      <c r="R629" s="13"/>
    </row>
    <row r="630" spans="1:18" ht="15.75" customHeight="1">
      <c r="A630" s="1"/>
      <c r="B630" s="6" t="s">
        <v>27</v>
      </c>
      <c r="C630" s="6">
        <v>1128299</v>
      </c>
      <c r="D630" s="7">
        <v>44445</v>
      </c>
      <c r="E630" s="6" t="s">
        <v>28</v>
      </c>
      <c r="F630" s="6" t="s">
        <v>42</v>
      </c>
      <c r="G630" s="6" t="s">
        <v>43</v>
      </c>
      <c r="H630" s="6" t="s">
        <v>17</v>
      </c>
      <c r="I630" s="8">
        <v>0.65000000000000013</v>
      </c>
      <c r="J630" s="9">
        <v>6000</v>
      </c>
      <c r="K630" s="10">
        <f t="shared" si="0"/>
        <v>3900.0000000000009</v>
      </c>
      <c r="L630" s="10">
        <f t="shared" si="1"/>
        <v>1560.0000000000005</v>
      </c>
      <c r="M630" s="11">
        <v>0.4</v>
      </c>
      <c r="O630" s="16"/>
      <c r="P630" s="14"/>
      <c r="Q630" s="12"/>
      <c r="R630" s="13"/>
    </row>
    <row r="631" spans="1:18" ht="15.75" customHeight="1">
      <c r="A631" s="1"/>
      <c r="B631" s="6" t="s">
        <v>27</v>
      </c>
      <c r="C631" s="6">
        <v>1128299</v>
      </c>
      <c r="D631" s="7">
        <v>44445</v>
      </c>
      <c r="E631" s="6" t="s">
        <v>28</v>
      </c>
      <c r="F631" s="6" t="s">
        <v>42</v>
      </c>
      <c r="G631" s="6" t="s">
        <v>43</v>
      </c>
      <c r="H631" s="6" t="s">
        <v>18</v>
      </c>
      <c r="I631" s="8">
        <v>0.70000000000000018</v>
      </c>
      <c r="J631" s="9">
        <v>6000</v>
      </c>
      <c r="K631" s="10">
        <f t="shared" si="0"/>
        <v>4200.0000000000009</v>
      </c>
      <c r="L631" s="10">
        <f t="shared" si="1"/>
        <v>1050.0000000000002</v>
      </c>
      <c r="M631" s="11">
        <v>0.25</v>
      </c>
      <c r="O631" s="16"/>
      <c r="P631" s="14"/>
      <c r="Q631" s="12"/>
      <c r="R631" s="13"/>
    </row>
    <row r="632" spans="1:18" ht="15.75" customHeight="1">
      <c r="A632" s="1"/>
      <c r="B632" s="6" t="s">
        <v>27</v>
      </c>
      <c r="C632" s="6">
        <v>1128299</v>
      </c>
      <c r="D632" s="7">
        <v>44445</v>
      </c>
      <c r="E632" s="6" t="s">
        <v>28</v>
      </c>
      <c r="F632" s="6" t="s">
        <v>42</v>
      </c>
      <c r="G632" s="6" t="s">
        <v>43</v>
      </c>
      <c r="H632" s="6" t="s">
        <v>19</v>
      </c>
      <c r="I632" s="8">
        <v>0.65000000000000013</v>
      </c>
      <c r="J632" s="9">
        <v>4500</v>
      </c>
      <c r="K632" s="10">
        <f t="shared" si="0"/>
        <v>2925.0000000000005</v>
      </c>
      <c r="L632" s="10">
        <f t="shared" si="1"/>
        <v>1170.0000000000002</v>
      </c>
      <c r="M632" s="11">
        <v>0.4</v>
      </c>
      <c r="O632" s="16"/>
      <c r="P632" s="14"/>
      <c r="Q632" s="12"/>
      <c r="R632" s="13"/>
    </row>
    <row r="633" spans="1:18" ht="15.75" customHeight="1">
      <c r="A633" s="1"/>
      <c r="B633" s="6" t="s">
        <v>27</v>
      </c>
      <c r="C633" s="6">
        <v>1128299</v>
      </c>
      <c r="D633" s="7">
        <v>44445</v>
      </c>
      <c r="E633" s="6" t="s">
        <v>28</v>
      </c>
      <c r="F633" s="6" t="s">
        <v>42</v>
      </c>
      <c r="G633" s="6" t="s">
        <v>43</v>
      </c>
      <c r="H633" s="6" t="s">
        <v>20</v>
      </c>
      <c r="I633" s="8">
        <v>0.65000000000000013</v>
      </c>
      <c r="J633" s="9">
        <v>4000</v>
      </c>
      <c r="K633" s="10">
        <f t="shared" si="0"/>
        <v>2600.0000000000005</v>
      </c>
      <c r="L633" s="10">
        <f t="shared" si="1"/>
        <v>910.00000000000011</v>
      </c>
      <c r="M633" s="11">
        <v>0.35</v>
      </c>
      <c r="O633" s="16"/>
      <c r="P633" s="14"/>
      <c r="Q633" s="12"/>
      <c r="R633" s="13"/>
    </row>
    <row r="634" spans="1:18" ht="15.75" customHeight="1">
      <c r="A634" s="1"/>
      <c r="B634" s="6" t="s">
        <v>27</v>
      </c>
      <c r="C634" s="6">
        <v>1128299</v>
      </c>
      <c r="D634" s="7">
        <v>44445</v>
      </c>
      <c r="E634" s="6" t="s">
        <v>28</v>
      </c>
      <c r="F634" s="6" t="s">
        <v>42</v>
      </c>
      <c r="G634" s="6" t="s">
        <v>43</v>
      </c>
      <c r="H634" s="6" t="s">
        <v>21</v>
      </c>
      <c r="I634" s="8">
        <v>0.75000000000000011</v>
      </c>
      <c r="J634" s="9">
        <v>4000</v>
      </c>
      <c r="K634" s="10">
        <f t="shared" si="0"/>
        <v>3000.0000000000005</v>
      </c>
      <c r="L634" s="10">
        <f t="shared" si="1"/>
        <v>1650.0000000000007</v>
      </c>
      <c r="M634" s="11">
        <v>0.55000000000000016</v>
      </c>
      <c r="O634" s="16"/>
      <c r="P634" s="14"/>
      <c r="Q634" s="12"/>
      <c r="R634" s="13"/>
    </row>
    <row r="635" spans="1:18" ht="15.75" customHeight="1">
      <c r="A635" s="1"/>
      <c r="B635" s="6" t="s">
        <v>27</v>
      </c>
      <c r="C635" s="6">
        <v>1128299</v>
      </c>
      <c r="D635" s="7">
        <v>44445</v>
      </c>
      <c r="E635" s="6" t="s">
        <v>28</v>
      </c>
      <c r="F635" s="6" t="s">
        <v>42</v>
      </c>
      <c r="G635" s="6" t="s">
        <v>43</v>
      </c>
      <c r="H635" s="6" t="s">
        <v>22</v>
      </c>
      <c r="I635" s="8">
        <v>0.70000000000000007</v>
      </c>
      <c r="J635" s="9">
        <v>4250</v>
      </c>
      <c r="K635" s="10">
        <f t="shared" si="0"/>
        <v>2975.0000000000005</v>
      </c>
      <c r="L635" s="10">
        <f t="shared" si="1"/>
        <v>595.00000000000011</v>
      </c>
      <c r="M635" s="11">
        <v>0.2</v>
      </c>
      <c r="O635" s="16"/>
      <c r="P635" s="14"/>
      <c r="Q635" s="12"/>
      <c r="R635" s="13"/>
    </row>
    <row r="636" spans="1:18" ht="15.75" customHeight="1">
      <c r="A636" s="1"/>
      <c r="B636" s="6" t="s">
        <v>27</v>
      </c>
      <c r="C636" s="6">
        <v>1128299</v>
      </c>
      <c r="D636" s="7">
        <v>44474</v>
      </c>
      <c r="E636" s="6" t="s">
        <v>28</v>
      </c>
      <c r="F636" s="6" t="s">
        <v>42</v>
      </c>
      <c r="G636" s="6" t="s">
        <v>43</v>
      </c>
      <c r="H636" s="6" t="s">
        <v>17</v>
      </c>
      <c r="I636" s="8">
        <v>0.55000000000000004</v>
      </c>
      <c r="J636" s="9">
        <v>5250</v>
      </c>
      <c r="K636" s="10">
        <f t="shared" si="0"/>
        <v>2887.5000000000005</v>
      </c>
      <c r="L636" s="10">
        <f t="shared" si="1"/>
        <v>1155.0000000000002</v>
      </c>
      <c r="M636" s="11">
        <v>0.4</v>
      </c>
      <c r="O636" s="16"/>
      <c r="P636" s="14"/>
      <c r="Q636" s="12"/>
      <c r="R636" s="13"/>
    </row>
    <row r="637" spans="1:18" ht="15.75" customHeight="1">
      <c r="A637" s="1"/>
      <c r="B637" s="6" t="s">
        <v>27</v>
      </c>
      <c r="C637" s="6">
        <v>1128299</v>
      </c>
      <c r="D637" s="7">
        <v>44474</v>
      </c>
      <c r="E637" s="6" t="s">
        <v>28</v>
      </c>
      <c r="F637" s="6" t="s">
        <v>42</v>
      </c>
      <c r="G637" s="6" t="s">
        <v>43</v>
      </c>
      <c r="H637" s="6" t="s">
        <v>18</v>
      </c>
      <c r="I637" s="8">
        <v>0.60000000000000009</v>
      </c>
      <c r="J637" s="9">
        <v>5250</v>
      </c>
      <c r="K637" s="10">
        <f t="shared" si="0"/>
        <v>3150.0000000000005</v>
      </c>
      <c r="L637" s="10">
        <f t="shared" si="1"/>
        <v>787.50000000000011</v>
      </c>
      <c r="M637" s="11">
        <v>0.25</v>
      </c>
      <c r="O637" s="16"/>
      <c r="P637" s="14"/>
      <c r="Q637" s="12"/>
      <c r="R637" s="13"/>
    </row>
    <row r="638" spans="1:18" ht="15.75" customHeight="1">
      <c r="A638" s="1"/>
      <c r="B638" s="6" t="s">
        <v>27</v>
      </c>
      <c r="C638" s="6">
        <v>1128299</v>
      </c>
      <c r="D638" s="7">
        <v>44474</v>
      </c>
      <c r="E638" s="6" t="s">
        <v>28</v>
      </c>
      <c r="F638" s="6" t="s">
        <v>42</v>
      </c>
      <c r="G638" s="6" t="s">
        <v>43</v>
      </c>
      <c r="H638" s="6" t="s">
        <v>19</v>
      </c>
      <c r="I638" s="8">
        <v>0.55000000000000004</v>
      </c>
      <c r="J638" s="9">
        <v>3500</v>
      </c>
      <c r="K638" s="10">
        <f t="shared" si="0"/>
        <v>1925.0000000000002</v>
      </c>
      <c r="L638" s="10">
        <f t="shared" si="1"/>
        <v>770.00000000000011</v>
      </c>
      <c r="M638" s="11">
        <v>0.4</v>
      </c>
      <c r="O638" s="16"/>
      <c r="P638" s="14"/>
      <c r="Q638" s="12"/>
      <c r="R638" s="13"/>
    </row>
    <row r="639" spans="1:18" ht="15.75" customHeight="1">
      <c r="A639" s="1"/>
      <c r="B639" s="6" t="s">
        <v>27</v>
      </c>
      <c r="C639" s="6">
        <v>1128299</v>
      </c>
      <c r="D639" s="7">
        <v>44474</v>
      </c>
      <c r="E639" s="6" t="s">
        <v>28</v>
      </c>
      <c r="F639" s="6" t="s">
        <v>42</v>
      </c>
      <c r="G639" s="6" t="s">
        <v>43</v>
      </c>
      <c r="H639" s="6" t="s">
        <v>20</v>
      </c>
      <c r="I639" s="8">
        <v>0.55000000000000004</v>
      </c>
      <c r="J639" s="9">
        <v>3250</v>
      </c>
      <c r="K639" s="10">
        <f t="shared" si="0"/>
        <v>1787.5000000000002</v>
      </c>
      <c r="L639" s="10">
        <f t="shared" si="1"/>
        <v>625.625</v>
      </c>
      <c r="M639" s="11">
        <v>0.35</v>
      </c>
      <c r="O639" s="16"/>
      <c r="P639" s="14"/>
      <c r="Q639" s="12"/>
      <c r="R639" s="13"/>
    </row>
    <row r="640" spans="1:18" ht="15.75" customHeight="1">
      <c r="A640" s="1"/>
      <c r="B640" s="6" t="s">
        <v>27</v>
      </c>
      <c r="C640" s="6">
        <v>1128299</v>
      </c>
      <c r="D640" s="7">
        <v>44474</v>
      </c>
      <c r="E640" s="6" t="s">
        <v>28</v>
      </c>
      <c r="F640" s="6" t="s">
        <v>42</v>
      </c>
      <c r="G640" s="6" t="s">
        <v>43</v>
      </c>
      <c r="H640" s="6" t="s">
        <v>21</v>
      </c>
      <c r="I640" s="8">
        <v>0.65</v>
      </c>
      <c r="J640" s="9">
        <v>3000</v>
      </c>
      <c r="K640" s="10">
        <f t="shared" si="0"/>
        <v>1950</v>
      </c>
      <c r="L640" s="10">
        <f t="shared" si="1"/>
        <v>1072.5000000000002</v>
      </c>
      <c r="M640" s="11">
        <v>0.55000000000000016</v>
      </c>
      <c r="O640" s="16"/>
      <c r="P640" s="14"/>
      <c r="Q640" s="12"/>
      <c r="R640" s="13"/>
    </row>
    <row r="641" spans="1:18" ht="15.75" customHeight="1">
      <c r="A641" s="1"/>
      <c r="B641" s="6" t="s">
        <v>27</v>
      </c>
      <c r="C641" s="6">
        <v>1128299</v>
      </c>
      <c r="D641" s="7">
        <v>44474</v>
      </c>
      <c r="E641" s="6" t="s">
        <v>28</v>
      </c>
      <c r="F641" s="6" t="s">
        <v>42</v>
      </c>
      <c r="G641" s="6" t="s">
        <v>43</v>
      </c>
      <c r="H641" s="6" t="s">
        <v>22</v>
      </c>
      <c r="I641" s="8">
        <v>0.70000000000000007</v>
      </c>
      <c r="J641" s="9">
        <v>3500</v>
      </c>
      <c r="K641" s="10">
        <f t="shared" si="0"/>
        <v>2450.0000000000005</v>
      </c>
      <c r="L641" s="10">
        <f t="shared" si="1"/>
        <v>490.00000000000011</v>
      </c>
      <c r="M641" s="11">
        <v>0.2</v>
      </c>
      <c r="O641" s="16"/>
      <c r="P641" s="14"/>
      <c r="Q641" s="12"/>
      <c r="R641" s="13"/>
    </row>
    <row r="642" spans="1:18" ht="15.75" customHeight="1">
      <c r="A642" s="1"/>
      <c r="B642" s="6" t="s">
        <v>27</v>
      </c>
      <c r="C642" s="6">
        <v>1128299</v>
      </c>
      <c r="D642" s="7">
        <v>44505</v>
      </c>
      <c r="E642" s="6" t="s">
        <v>28</v>
      </c>
      <c r="F642" s="6" t="s">
        <v>42</v>
      </c>
      <c r="G642" s="6" t="s">
        <v>43</v>
      </c>
      <c r="H642" s="6" t="s">
        <v>17</v>
      </c>
      <c r="I642" s="8">
        <v>0.55000000000000004</v>
      </c>
      <c r="J642" s="9">
        <v>5750</v>
      </c>
      <c r="K642" s="10">
        <f t="shared" si="0"/>
        <v>3162.5000000000005</v>
      </c>
      <c r="L642" s="10">
        <f t="shared" si="1"/>
        <v>1265.0000000000002</v>
      </c>
      <c r="M642" s="11">
        <v>0.4</v>
      </c>
      <c r="O642" s="16"/>
      <c r="P642" s="14"/>
      <c r="Q642" s="12"/>
      <c r="R642" s="13"/>
    </row>
    <row r="643" spans="1:18" ht="15.75" customHeight="1">
      <c r="A643" s="1"/>
      <c r="B643" s="6" t="s">
        <v>27</v>
      </c>
      <c r="C643" s="6">
        <v>1128299</v>
      </c>
      <c r="D643" s="7">
        <v>44505</v>
      </c>
      <c r="E643" s="6" t="s">
        <v>28</v>
      </c>
      <c r="F643" s="6" t="s">
        <v>42</v>
      </c>
      <c r="G643" s="6" t="s">
        <v>43</v>
      </c>
      <c r="H643" s="6" t="s">
        <v>18</v>
      </c>
      <c r="I643" s="8">
        <v>0.60000000000000009</v>
      </c>
      <c r="J643" s="9">
        <v>5750</v>
      </c>
      <c r="K643" s="10">
        <f t="shared" si="0"/>
        <v>3450.0000000000005</v>
      </c>
      <c r="L643" s="10">
        <f t="shared" si="1"/>
        <v>862.50000000000011</v>
      </c>
      <c r="M643" s="11">
        <v>0.25</v>
      </c>
      <c r="O643" s="16"/>
      <c r="P643" s="14"/>
      <c r="Q643" s="12"/>
      <c r="R643" s="13"/>
    </row>
    <row r="644" spans="1:18" ht="15.75" customHeight="1">
      <c r="A644" s="1"/>
      <c r="B644" s="6" t="s">
        <v>27</v>
      </c>
      <c r="C644" s="6">
        <v>1128299</v>
      </c>
      <c r="D644" s="7">
        <v>44505</v>
      </c>
      <c r="E644" s="6" t="s">
        <v>28</v>
      </c>
      <c r="F644" s="6" t="s">
        <v>42</v>
      </c>
      <c r="G644" s="6" t="s">
        <v>43</v>
      </c>
      <c r="H644" s="6" t="s">
        <v>19</v>
      </c>
      <c r="I644" s="8">
        <v>0.55000000000000004</v>
      </c>
      <c r="J644" s="9">
        <v>4250</v>
      </c>
      <c r="K644" s="10">
        <f t="shared" si="0"/>
        <v>2337.5</v>
      </c>
      <c r="L644" s="10">
        <f t="shared" si="1"/>
        <v>935</v>
      </c>
      <c r="M644" s="11">
        <v>0.4</v>
      </c>
      <c r="O644" s="16"/>
      <c r="P644" s="14"/>
      <c r="Q644" s="12"/>
      <c r="R644" s="13"/>
    </row>
    <row r="645" spans="1:18" ht="15.75" customHeight="1">
      <c r="A645" s="1"/>
      <c r="B645" s="6" t="s">
        <v>27</v>
      </c>
      <c r="C645" s="6">
        <v>1128299</v>
      </c>
      <c r="D645" s="7">
        <v>44505</v>
      </c>
      <c r="E645" s="6" t="s">
        <v>28</v>
      </c>
      <c r="F645" s="6" t="s">
        <v>42</v>
      </c>
      <c r="G645" s="6" t="s">
        <v>43</v>
      </c>
      <c r="H645" s="6" t="s">
        <v>20</v>
      </c>
      <c r="I645" s="8">
        <v>0.65000000000000013</v>
      </c>
      <c r="J645" s="9">
        <v>4000</v>
      </c>
      <c r="K645" s="10">
        <f t="shared" si="0"/>
        <v>2600.0000000000005</v>
      </c>
      <c r="L645" s="10">
        <f t="shared" si="1"/>
        <v>910.00000000000011</v>
      </c>
      <c r="M645" s="11">
        <v>0.35</v>
      </c>
      <c r="O645" s="16"/>
      <c r="P645" s="14"/>
      <c r="Q645" s="12"/>
      <c r="R645" s="13"/>
    </row>
    <row r="646" spans="1:18" ht="15.75" customHeight="1">
      <c r="A646" s="1"/>
      <c r="B646" s="6" t="s">
        <v>27</v>
      </c>
      <c r="C646" s="6">
        <v>1128299</v>
      </c>
      <c r="D646" s="7">
        <v>44505</v>
      </c>
      <c r="E646" s="6" t="s">
        <v>28</v>
      </c>
      <c r="F646" s="6" t="s">
        <v>42</v>
      </c>
      <c r="G646" s="6" t="s">
        <v>43</v>
      </c>
      <c r="H646" s="6" t="s">
        <v>21</v>
      </c>
      <c r="I646" s="8">
        <v>0.75000000000000011</v>
      </c>
      <c r="J646" s="9">
        <v>3750</v>
      </c>
      <c r="K646" s="10">
        <f t="shared" si="0"/>
        <v>2812.5000000000005</v>
      </c>
      <c r="L646" s="10">
        <f t="shared" si="1"/>
        <v>1546.8750000000007</v>
      </c>
      <c r="M646" s="11">
        <v>0.55000000000000016</v>
      </c>
      <c r="O646" s="16"/>
      <c r="P646" s="14"/>
      <c r="Q646" s="12"/>
      <c r="R646" s="13"/>
    </row>
    <row r="647" spans="1:18" ht="15.75" customHeight="1">
      <c r="A647" s="1"/>
      <c r="B647" s="6" t="s">
        <v>27</v>
      </c>
      <c r="C647" s="6">
        <v>1128299</v>
      </c>
      <c r="D647" s="7">
        <v>44505</v>
      </c>
      <c r="E647" s="6" t="s">
        <v>28</v>
      </c>
      <c r="F647" s="6" t="s">
        <v>42</v>
      </c>
      <c r="G647" s="6" t="s">
        <v>43</v>
      </c>
      <c r="H647" s="6" t="s">
        <v>22</v>
      </c>
      <c r="I647" s="8">
        <v>0.80000000000000016</v>
      </c>
      <c r="J647" s="9">
        <v>5000</v>
      </c>
      <c r="K647" s="10">
        <f t="shared" si="0"/>
        <v>4000.0000000000009</v>
      </c>
      <c r="L647" s="10">
        <f t="shared" si="1"/>
        <v>800.00000000000023</v>
      </c>
      <c r="M647" s="11">
        <v>0.2</v>
      </c>
      <c r="O647" s="16"/>
      <c r="P647" s="14"/>
      <c r="Q647" s="12"/>
      <c r="R647" s="13"/>
    </row>
    <row r="648" spans="1:18" ht="15.75" customHeight="1">
      <c r="A648" s="1"/>
      <c r="B648" s="6" t="s">
        <v>27</v>
      </c>
      <c r="C648" s="6">
        <v>1128299</v>
      </c>
      <c r="D648" s="7">
        <v>44534</v>
      </c>
      <c r="E648" s="6" t="s">
        <v>28</v>
      </c>
      <c r="F648" s="6" t="s">
        <v>42</v>
      </c>
      <c r="G648" s="6" t="s">
        <v>43</v>
      </c>
      <c r="H648" s="6" t="s">
        <v>17</v>
      </c>
      <c r="I648" s="8">
        <v>0.65000000000000013</v>
      </c>
      <c r="J648" s="9">
        <v>7000</v>
      </c>
      <c r="K648" s="10">
        <f t="shared" si="0"/>
        <v>4550.0000000000009</v>
      </c>
      <c r="L648" s="10">
        <f t="shared" si="1"/>
        <v>1820.0000000000005</v>
      </c>
      <c r="M648" s="11">
        <v>0.4</v>
      </c>
      <c r="O648" s="16"/>
      <c r="P648" s="14"/>
      <c r="Q648" s="12"/>
      <c r="R648" s="13"/>
    </row>
    <row r="649" spans="1:18" ht="15.75" customHeight="1">
      <c r="A649" s="1"/>
      <c r="B649" s="6" t="s">
        <v>27</v>
      </c>
      <c r="C649" s="6">
        <v>1128299</v>
      </c>
      <c r="D649" s="7">
        <v>44534</v>
      </c>
      <c r="E649" s="6" t="s">
        <v>28</v>
      </c>
      <c r="F649" s="6" t="s">
        <v>42</v>
      </c>
      <c r="G649" s="6" t="s">
        <v>43</v>
      </c>
      <c r="H649" s="6" t="s">
        <v>18</v>
      </c>
      <c r="I649" s="8">
        <v>0.70000000000000018</v>
      </c>
      <c r="J649" s="9">
        <v>7000</v>
      </c>
      <c r="K649" s="10">
        <f t="shared" si="0"/>
        <v>4900.0000000000009</v>
      </c>
      <c r="L649" s="10">
        <f t="shared" si="1"/>
        <v>1225.0000000000002</v>
      </c>
      <c r="M649" s="11">
        <v>0.25</v>
      </c>
      <c r="O649" s="16"/>
      <c r="P649" s="14"/>
      <c r="Q649" s="12"/>
      <c r="R649" s="13"/>
    </row>
    <row r="650" spans="1:18" ht="15.75" customHeight="1">
      <c r="A650" s="1"/>
      <c r="B650" s="6" t="s">
        <v>27</v>
      </c>
      <c r="C650" s="6">
        <v>1128299</v>
      </c>
      <c r="D650" s="7">
        <v>44534</v>
      </c>
      <c r="E650" s="6" t="s">
        <v>28</v>
      </c>
      <c r="F650" s="6" t="s">
        <v>42</v>
      </c>
      <c r="G650" s="6" t="s">
        <v>43</v>
      </c>
      <c r="H650" s="6" t="s">
        <v>19</v>
      </c>
      <c r="I650" s="8">
        <v>0.65000000000000013</v>
      </c>
      <c r="J650" s="9">
        <v>5000</v>
      </c>
      <c r="K650" s="10">
        <f t="shared" si="0"/>
        <v>3250.0000000000005</v>
      </c>
      <c r="L650" s="10">
        <f t="shared" si="1"/>
        <v>1300.0000000000002</v>
      </c>
      <c r="M650" s="11">
        <v>0.4</v>
      </c>
      <c r="O650" s="16"/>
      <c r="P650" s="14"/>
      <c r="Q650" s="12"/>
      <c r="R650" s="13"/>
    </row>
    <row r="651" spans="1:18" ht="15.75" customHeight="1">
      <c r="A651" s="1"/>
      <c r="B651" s="6" t="s">
        <v>27</v>
      </c>
      <c r="C651" s="6">
        <v>1128299</v>
      </c>
      <c r="D651" s="7">
        <v>44534</v>
      </c>
      <c r="E651" s="6" t="s">
        <v>28</v>
      </c>
      <c r="F651" s="6" t="s">
        <v>42</v>
      </c>
      <c r="G651" s="6" t="s">
        <v>43</v>
      </c>
      <c r="H651" s="6" t="s">
        <v>20</v>
      </c>
      <c r="I651" s="8">
        <v>0.65000000000000013</v>
      </c>
      <c r="J651" s="9">
        <v>5000</v>
      </c>
      <c r="K651" s="10">
        <f t="shared" si="0"/>
        <v>3250.0000000000005</v>
      </c>
      <c r="L651" s="10">
        <f t="shared" si="1"/>
        <v>1137.5</v>
      </c>
      <c r="M651" s="11">
        <v>0.35</v>
      </c>
      <c r="O651" s="16"/>
      <c r="P651" s="14"/>
      <c r="Q651" s="12"/>
      <c r="R651" s="13"/>
    </row>
    <row r="652" spans="1:18" ht="15.75" customHeight="1">
      <c r="A652" s="1"/>
      <c r="B652" s="6" t="s">
        <v>27</v>
      </c>
      <c r="C652" s="6">
        <v>1128299</v>
      </c>
      <c r="D652" s="7">
        <v>44534</v>
      </c>
      <c r="E652" s="6" t="s">
        <v>28</v>
      </c>
      <c r="F652" s="6" t="s">
        <v>42</v>
      </c>
      <c r="G652" s="6" t="s">
        <v>43</v>
      </c>
      <c r="H652" s="6" t="s">
        <v>21</v>
      </c>
      <c r="I652" s="8">
        <v>0.75000000000000011</v>
      </c>
      <c r="J652" s="9">
        <v>4250</v>
      </c>
      <c r="K652" s="10">
        <f t="shared" si="0"/>
        <v>3187.5000000000005</v>
      </c>
      <c r="L652" s="10">
        <f t="shared" si="1"/>
        <v>1753.1250000000007</v>
      </c>
      <c r="M652" s="11">
        <v>0.55000000000000016</v>
      </c>
      <c r="O652" s="16"/>
      <c r="P652" s="14"/>
      <c r="Q652" s="12"/>
      <c r="R652" s="13"/>
    </row>
    <row r="653" spans="1:18" ht="15.75" customHeight="1">
      <c r="A653" s="1"/>
      <c r="B653" s="6" t="s">
        <v>27</v>
      </c>
      <c r="C653" s="6">
        <v>1128299</v>
      </c>
      <c r="D653" s="7">
        <v>44534</v>
      </c>
      <c r="E653" s="6" t="s">
        <v>28</v>
      </c>
      <c r="F653" s="6" t="s">
        <v>42</v>
      </c>
      <c r="G653" s="6" t="s">
        <v>43</v>
      </c>
      <c r="H653" s="6" t="s">
        <v>22</v>
      </c>
      <c r="I653" s="8">
        <v>0.80000000000000016</v>
      </c>
      <c r="J653" s="9">
        <v>5250</v>
      </c>
      <c r="K653" s="10">
        <f t="shared" si="0"/>
        <v>4200.0000000000009</v>
      </c>
      <c r="L653" s="10">
        <f t="shared" si="1"/>
        <v>840.00000000000023</v>
      </c>
      <c r="M653" s="11">
        <v>0.2</v>
      </c>
      <c r="O653" s="16"/>
      <c r="P653" s="14"/>
      <c r="Q653" s="12"/>
      <c r="R653" s="13"/>
    </row>
    <row r="654" spans="1:18" ht="15.75" customHeight="1">
      <c r="A654" s="1" t="s">
        <v>39</v>
      </c>
      <c r="B654" s="6" t="s">
        <v>27</v>
      </c>
      <c r="C654" s="6">
        <v>1128299</v>
      </c>
      <c r="D654" s="7">
        <v>44199</v>
      </c>
      <c r="E654" s="6" t="s">
        <v>28</v>
      </c>
      <c r="F654" s="6" t="s">
        <v>44</v>
      </c>
      <c r="G654" s="6" t="s">
        <v>45</v>
      </c>
      <c r="H654" s="6" t="s">
        <v>17</v>
      </c>
      <c r="I654" s="8">
        <v>0.4</v>
      </c>
      <c r="J654" s="9">
        <v>4500</v>
      </c>
      <c r="K654" s="10">
        <f t="shared" si="0"/>
        <v>1800</v>
      </c>
      <c r="L654" s="10">
        <f t="shared" si="1"/>
        <v>540</v>
      </c>
      <c r="M654" s="11">
        <v>0.3</v>
      </c>
      <c r="O654" s="16"/>
      <c r="P654" s="14"/>
      <c r="Q654" s="12"/>
      <c r="R654" s="13"/>
    </row>
    <row r="655" spans="1:18" ht="15.75" customHeight="1">
      <c r="A655" s="1"/>
      <c r="B655" s="6" t="s">
        <v>27</v>
      </c>
      <c r="C655" s="6">
        <v>1128299</v>
      </c>
      <c r="D655" s="7">
        <v>44199</v>
      </c>
      <c r="E655" s="6" t="s">
        <v>28</v>
      </c>
      <c r="F655" s="6" t="s">
        <v>44</v>
      </c>
      <c r="G655" s="6" t="s">
        <v>45</v>
      </c>
      <c r="H655" s="6" t="s">
        <v>18</v>
      </c>
      <c r="I655" s="8">
        <v>0.5</v>
      </c>
      <c r="J655" s="9">
        <v>4500</v>
      </c>
      <c r="K655" s="10">
        <f t="shared" si="0"/>
        <v>2250</v>
      </c>
      <c r="L655" s="10">
        <f t="shared" si="1"/>
        <v>562.5</v>
      </c>
      <c r="M655" s="11">
        <v>0.25</v>
      </c>
      <c r="O655" s="16"/>
      <c r="P655" s="14"/>
      <c r="Q655" s="12"/>
      <c r="R655" s="13"/>
    </row>
    <row r="656" spans="1:18" ht="15.75" customHeight="1">
      <c r="A656" s="1"/>
      <c r="B656" s="6" t="s">
        <v>27</v>
      </c>
      <c r="C656" s="6">
        <v>1128299</v>
      </c>
      <c r="D656" s="7">
        <v>44199</v>
      </c>
      <c r="E656" s="6" t="s">
        <v>28</v>
      </c>
      <c r="F656" s="6" t="s">
        <v>44</v>
      </c>
      <c r="G656" s="6" t="s">
        <v>45</v>
      </c>
      <c r="H656" s="6" t="s">
        <v>19</v>
      </c>
      <c r="I656" s="8">
        <v>0.5</v>
      </c>
      <c r="J656" s="9">
        <v>4500</v>
      </c>
      <c r="K656" s="10">
        <f t="shared" si="0"/>
        <v>2250</v>
      </c>
      <c r="L656" s="10">
        <f t="shared" si="1"/>
        <v>562.5</v>
      </c>
      <c r="M656" s="11">
        <v>0.25</v>
      </c>
      <c r="O656" s="16"/>
      <c r="P656" s="14"/>
      <c r="Q656" s="12"/>
      <c r="R656" s="13"/>
    </row>
    <row r="657" spans="1:18" ht="15.75" customHeight="1">
      <c r="A657" s="1"/>
      <c r="B657" s="6" t="s">
        <v>27</v>
      </c>
      <c r="C657" s="6">
        <v>1128299</v>
      </c>
      <c r="D657" s="7">
        <v>44199</v>
      </c>
      <c r="E657" s="6" t="s">
        <v>28</v>
      </c>
      <c r="F657" s="6" t="s">
        <v>44</v>
      </c>
      <c r="G657" s="6" t="s">
        <v>45</v>
      </c>
      <c r="H657" s="6" t="s">
        <v>20</v>
      </c>
      <c r="I657" s="8">
        <v>0.5</v>
      </c>
      <c r="J657" s="9">
        <v>3000</v>
      </c>
      <c r="K657" s="10">
        <f t="shared" si="0"/>
        <v>1500</v>
      </c>
      <c r="L657" s="10">
        <f t="shared" si="1"/>
        <v>450</v>
      </c>
      <c r="M657" s="11">
        <v>0.3</v>
      </c>
      <c r="O657" s="16"/>
      <c r="P657" s="14"/>
      <c r="Q657" s="12"/>
      <c r="R657" s="13"/>
    </row>
    <row r="658" spans="1:18" ht="15.75" customHeight="1">
      <c r="A658" s="1"/>
      <c r="B658" s="6" t="s">
        <v>27</v>
      </c>
      <c r="C658" s="6">
        <v>1128299</v>
      </c>
      <c r="D658" s="7">
        <v>44199</v>
      </c>
      <c r="E658" s="6" t="s">
        <v>28</v>
      </c>
      <c r="F658" s="6" t="s">
        <v>44</v>
      </c>
      <c r="G658" s="6" t="s">
        <v>45</v>
      </c>
      <c r="H658" s="6" t="s">
        <v>21</v>
      </c>
      <c r="I658" s="8">
        <v>0.55000000000000004</v>
      </c>
      <c r="J658" s="9">
        <v>2500</v>
      </c>
      <c r="K658" s="10">
        <f t="shared" si="0"/>
        <v>1375</v>
      </c>
      <c r="L658" s="10">
        <f t="shared" si="1"/>
        <v>343.75</v>
      </c>
      <c r="M658" s="11">
        <v>0.25</v>
      </c>
      <c r="O658" s="16"/>
      <c r="P658" s="14"/>
      <c r="Q658" s="12"/>
      <c r="R658" s="13"/>
    </row>
    <row r="659" spans="1:18" ht="15.75" customHeight="1">
      <c r="A659" s="1"/>
      <c r="B659" s="6" t="s">
        <v>27</v>
      </c>
      <c r="C659" s="6">
        <v>1128299</v>
      </c>
      <c r="D659" s="7">
        <v>44199</v>
      </c>
      <c r="E659" s="6" t="s">
        <v>28</v>
      </c>
      <c r="F659" s="6" t="s">
        <v>44</v>
      </c>
      <c r="G659" s="6" t="s">
        <v>45</v>
      </c>
      <c r="H659" s="6" t="s">
        <v>22</v>
      </c>
      <c r="I659" s="8">
        <v>0.5</v>
      </c>
      <c r="J659" s="9">
        <v>5000</v>
      </c>
      <c r="K659" s="10">
        <f t="shared" si="0"/>
        <v>2500</v>
      </c>
      <c r="L659" s="10">
        <f t="shared" si="1"/>
        <v>500</v>
      </c>
      <c r="M659" s="11">
        <v>0.2</v>
      </c>
      <c r="O659" s="16"/>
      <c r="P659" s="14"/>
      <c r="Q659" s="12"/>
      <c r="R659" s="13"/>
    </row>
    <row r="660" spans="1:18" ht="15.75" customHeight="1">
      <c r="A660" s="1"/>
      <c r="B660" s="6" t="s">
        <v>27</v>
      </c>
      <c r="C660" s="6">
        <v>1128299</v>
      </c>
      <c r="D660" s="7">
        <v>44230</v>
      </c>
      <c r="E660" s="6" t="s">
        <v>28</v>
      </c>
      <c r="F660" s="6" t="s">
        <v>44</v>
      </c>
      <c r="G660" s="6" t="s">
        <v>45</v>
      </c>
      <c r="H660" s="6" t="s">
        <v>17</v>
      </c>
      <c r="I660" s="8">
        <v>0.4</v>
      </c>
      <c r="J660" s="9">
        <v>5500</v>
      </c>
      <c r="K660" s="10">
        <f t="shared" si="0"/>
        <v>2200</v>
      </c>
      <c r="L660" s="10">
        <f t="shared" si="1"/>
        <v>660</v>
      </c>
      <c r="M660" s="11">
        <v>0.3</v>
      </c>
      <c r="O660" s="16"/>
      <c r="P660" s="14"/>
      <c r="Q660" s="12"/>
      <c r="R660" s="13"/>
    </row>
    <row r="661" spans="1:18" ht="15.75" customHeight="1">
      <c r="A661" s="1"/>
      <c r="B661" s="6" t="s">
        <v>27</v>
      </c>
      <c r="C661" s="6">
        <v>1128299</v>
      </c>
      <c r="D661" s="7">
        <v>44230</v>
      </c>
      <c r="E661" s="6" t="s">
        <v>28</v>
      </c>
      <c r="F661" s="6" t="s">
        <v>44</v>
      </c>
      <c r="G661" s="6" t="s">
        <v>45</v>
      </c>
      <c r="H661" s="6" t="s">
        <v>18</v>
      </c>
      <c r="I661" s="8">
        <v>0.5</v>
      </c>
      <c r="J661" s="9">
        <v>4500</v>
      </c>
      <c r="K661" s="10">
        <f t="shared" si="0"/>
        <v>2250</v>
      </c>
      <c r="L661" s="10">
        <f t="shared" si="1"/>
        <v>562.5</v>
      </c>
      <c r="M661" s="11">
        <v>0.25</v>
      </c>
      <c r="O661" s="16"/>
      <c r="P661" s="14"/>
      <c r="Q661" s="12"/>
      <c r="R661" s="13"/>
    </row>
    <row r="662" spans="1:18" ht="15.75" customHeight="1">
      <c r="A662" s="1"/>
      <c r="B662" s="6" t="s">
        <v>27</v>
      </c>
      <c r="C662" s="6">
        <v>1128299</v>
      </c>
      <c r="D662" s="7">
        <v>44230</v>
      </c>
      <c r="E662" s="6" t="s">
        <v>28</v>
      </c>
      <c r="F662" s="6" t="s">
        <v>44</v>
      </c>
      <c r="G662" s="6" t="s">
        <v>45</v>
      </c>
      <c r="H662" s="6" t="s">
        <v>19</v>
      </c>
      <c r="I662" s="8">
        <v>0.5</v>
      </c>
      <c r="J662" s="9">
        <v>4500</v>
      </c>
      <c r="K662" s="10">
        <f t="shared" si="0"/>
        <v>2250</v>
      </c>
      <c r="L662" s="10">
        <f t="shared" si="1"/>
        <v>562.5</v>
      </c>
      <c r="M662" s="11">
        <v>0.25</v>
      </c>
      <c r="O662" s="16"/>
      <c r="P662" s="14"/>
      <c r="Q662" s="12"/>
      <c r="R662" s="13"/>
    </row>
    <row r="663" spans="1:18" ht="15.75" customHeight="1">
      <c r="A663" s="1"/>
      <c r="B663" s="6" t="s">
        <v>27</v>
      </c>
      <c r="C663" s="6">
        <v>1128299</v>
      </c>
      <c r="D663" s="7">
        <v>44230</v>
      </c>
      <c r="E663" s="6" t="s">
        <v>28</v>
      </c>
      <c r="F663" s="6" t="s">
        <v>44</v>
      </c>
      <c r="G663" s="6" t="s">
        <v>45</v>
      </c>
      <c r="H663" s="6" t="s">
        <v>20</v>
      </c>
      <c r="I663" s="8">
        <v>0.5</v>
      </c>
      <c r="J663" s="9">
        <v>3000</v>
      </c>
      <c r="K663" s="10">
        <f t="shared" si="0"/>
        <v>1500</v>
      </c>
      <c r="L663" s="10">
        <f t="shared" si="1"/>
        <v>450</v>
      </c>
      <c r="M663" s="11">
        <v>0.3</v>
      </c>
      <c r="O663" s="16"/>
      <c r="P663" s="14"/>
      <c r="Q663" s="12"/>
      <c r="R663" s="13"/>
    </row>
    <row r="664" spans="1:18" ht="15.75" customHeight="1">
      <c r="A664" s="1"/>
      <c r="B664" s="6" t="s">
        <v>27</v>
      </c>
      <c r="C664" s="6">
        <v>1128299</v>
      </c>
      <c r="D664" s="7">
        <v>44230</v>
      </c>
      <c r="E664" s="6" t="s">
        <v>28</v>
      </c>
      <c r="F664" s="6" t="s">
        <v>44</v>
      </c>
      <c r="G664" s="6" t="s">
        <v>45</v>
      </c>
      <c r="H664" s="6" t="s">
        <v>21</v>
      </c>
      <c r="I664" s="8">
        <v>0.55000000000000004</v>
      </c>
      <c r="J664" s="9">
        <v>2250</v>
      </c>
      <c r="K664" s="10">
        <f t="shared" si="0"/>
        <v>1237.5</v>
      </c>
      <c r="L664" s="10">
        <f t="shared" si="1"/>
        <v>309.375</v>
      </c>
      <c r="M664" s="11">
        <v>0.25</v>
      </c>
      <c r="O664" s="16"/>
      <c r="P664" s="14"/>
      <c r="Q664" s="12"/>
      <c r="R664" s="13"/>
    </row>
    <row r="665" spans="1:18" ht="15.75" customHeight="1">
      <c r="A665" s="1"/>
      <c r="B665" s="6" t="s">
        <v>27</v>
      </c>
      <c r="C665" s="6">
        <v>1128299</v>
      </c>
      <c r="D665" s="7">
        <v>44230</v>
      </c>
      <c r="E665" s="6" t="s">
        <v>28</v>
      </c>
      <c r="F665" s="6" t="s">
        <v>44</v>
      </c>
      <c r="G665" s="6" t="s">
        <v>45</v>
      </c>
      <c r="H665" s="6" t="s">
        <v>22</v>
      </c>
      <c r="I665" s="8">
        <v>0.5</v>
      </c>
      <c r="J665" s="9">
        <v>4250</v>
      </c>
      <c r="K665" s="10">
        <f t="shared" si="0"/>
        <v>2125</v>
      </c>
      <c r="L665" s="10">
        <f t="shared" si="1"/>
        <v>425</v>
      </c>
      <c r="M665" s="11">
        <v>0.2</v>
      </c>
      <c r="O665" s="16"/>
      <c r="P665" s="14"/>
      <c r="Q665" s="12"/>
      <c r="R665" s="13"/>
    </row>
    <row r="666" spans="1:18" ht="15.75" customHeight="1">
      <c r="A666" s="1"/>
      <c r="B666" s="6" t="s">
        <v>27</v>
      </c>
      <c r="C666" s="6">
        <v>1128299</v>
      </c>
      <c r="D666" s="7">
        <v>44257</v>
      </c>
      <c r="E666" s="6" t="s">
        <v>28</v>
      </c>
      <c r="F666" s="6" t="s">
        <v>44</v>
      </c>
      <c r="G666" s="6" t="s">
        <v>45</v>
      </c>
      <c r="H666" s="6" t="s">
        <v>17</v>
      </c>
      <c r="I666" s="8">
        <v>0.5</v>
      </c>
      <c r="J666" s="9">
        <v>5750</v>
      </c>
      <c r="K666" s="10">
        <f t="shared" si="0"/>
        <v>2875</v>
      </c>
      <c r="L666" s="10">
        <f t="shared" si="1"/>
        <v>862.5</v>
      </c>
      <c r="M666" s="11">
        <v>0.3</v>
      </c>
      <c r="O666" s="16"/>
      <c r="P666" s="14"/>
      <c r="Q666" s="12"/>
      <c r="R666" s="13"/>
    </row>
    <row r="667" spans="1:18" ht="15.75" customHeight="1">
      <c r="A667" s="1"/>
      <c r="B667" s="6" t="s">
        <v>27</v>
      </c>
      <c r="C667" s="6">
        <v>1128299</v>
      </c>
      <c r="D667" s="7">
        <v>44257</v>
      </c>
      <c r="E667" s="6" t="s">
        <v>28</v>
      </c>
      <c r="F667" s="6" t="s">
        <v>44</v>
      </c>
      <c r="G667" s="6" t="s">
        <v>45</v>
      </c>
      <c r="H667" s="6" t="s">
        <v>18</v>
      </c>
      <c r="I667" s="8">
        <v>0.6</v>
      </c>
      <c r="J667" s="9">
        <v>4250</v>
      </c>
      <c r="K667" s="10">
        <f t="shared" si="0"/>
        <v>2550</v>
      </c>
      <c r="L667" s="10">
        <f t="shared" si="1"/>
        <v>637.5</v>
      </c>
      <c r="M667" s="11">
        <v>0.25</v>
      </c>
      <c r="O667" s="16"/>
      <c r="P667" s="14"/>
      <c r="Q667" s="12"/>
      <c r="R667" s="13"/>
    </row>
    <row r="668" spans="1:18" ht="15.75" customHeight="1">
      <c r="A668" s="1"/>
      <c r="B668" s="6" t="s">
        <v>27</v>
      </c>
      <c r="C668" s="6">
        <v>1128299</v>
      </c>
      <c r="D668" s="7">
        <v>44257</v>
      </c>
      <c r="E668" s="6" t="s">
        <v>28</v>
      </c>
      <c r="F668" s="6" t="s">
        <v>44</v>
      </c>
      <c r="G668" s="6" t="s">
        <v>45</v>
      </c>
      <c r="H668" s="6" t="s">
        <v>19</v>
      </c>
      <c r="I668" s="8">
        <v>0.64999999999999991</v>
      </c>
      <c r="J668" s="9">
        <v>4250</v>
      </c>
      <c r="K668" s="10">
        <f t="shared" si="0"/>
        <v>2762.4999999999995</v>
      </c>
      <c r="L668" s="10">
        <f t="shared" si="1"/>
        <v>690.62499999999989</v>
      </c>
      <c r="M668" s="11">
        <v>0.25</v>
      </c>
      <c r="O668" s="16"/>
      <c r="P668" s="14"/>
      <c r="Q668" s="12"/>
      <c r="R668" s="13"/>
    </row>
    <row r="669" spans="1:18" ht="15.75" customHeight="1">
      <c r="A669" s="1"/>
      <c r="B669" s="6" t="s">
        <v>27</v>
      </c>
      <c r="C669" s="6">
        <v>1128299</v>
      </c>
      <c r="D669" s="7">
        <v>44257</v>
      </c>
      <c r="E669" s="6" t="s">
        <v>28</v>
      </c>
      <c r="F669" s="6" t="s">
        <v>44</v>
      </c>
      <c r="G669" s="6" t="s">
        <v>45</v>
      </c>
      <c r="H669" s="6" t="s">
        <v>20</v>
      </c>
      <c r="I669" s="8">
        <v>0.64999999999999991</v>
      </c>
      <c r="J669" s="9">
        <v>3250</v>
      </c>
      <c r="K669" s="10">
        <f t="shared" si="0"/>
        <v>2112.4999999999995</v>
      </c>
      <c r="L669" s="10">
        <f t="shared" si="1"/>
        <v>633.74999999999989</v>
      </c>
      <c r="M669" s="11">
        <v>0.3</v>
      </c>
      <c r="O669" s="16"/>
      <c r="P669" s="14"/>
      <c r="Q669" s="12"/>
      <c r="R669" s="13"/>
    </row>
    <row r="670" spans="1:18" ht="15.75" customHeight="1">
      <c r="A670" s="1"/>
      <c r="B670" s="6" t="s">
        <v>27</v>
      </c>
      <c r="C670" s="6">
        <v>1128299</v>
      </c>
      <c r="D670" s="7">
        <v>44257</v>
      </c>
      <c r="E670" s="6" t="s">
        <v>28</v>
      </c>
      <c r="F670" s="6" t="s">
        <v>44</v>
      </c>
      <c r="G670" s="6" t="s">
        <v>45</v>
      </c>
      <c r="H670" s="6" t="s">
        <v>21</v>
      </c>
      <c r="I670" s="8">
        <v>0.7</v>
      </c>
      <c r="J670" s="9">
        <v>1750</v>
      </c>
      <c r="K670" s="10">
        <f t="shared" si="0"/>
        <v>1225</v>
      </c>
      <c r="L670" s="10">
        <f t="shared" si="1"/>
        <v>306.25</v>
      </c>
      <c r="M670" s="11">
        <v>0.25</v>
      </c>
      <c r="O670" s="16"/>
      <c r="P670" s="14"/>
      <c r="Q670" s="12"/>
      <c r="R670" s="13"/>
    </row>
    <row r="671" spans="1:18" ht="15.75" customHeight="1">
      <c r="A671" s="1"/>
      <c r="B671" s="6" t="s">
        <v>27</v>
      </c>
      <c r="C671" s="6">
        <v>1128299</v>
      </c>
      <c r="D671" s="7">
        <v>44257</v>
      </c>
      <c r="E671" s="6" t="s">
        <v>28</v>
      </c>
      <c r="F671" s="6" t="s">
        <v>44</v>
      </c>
      <c r="G671" s="6" t="s">
        <v>45</v>
      </c>
      <c r="H671" s="6" t="s">
        <v>22</v>
      </c>
      <c r="I671" s="8">
        <v>0.64999999999999991</v>
      </c>
      <c r="J671" s="9">
        <v>3750</v>
      </c>
      <c r="K671" s="10">
        <f t="shared" si="0"/>
        <v>2437.4999999999995</v>
      </c>
      <c r="L671" s="10">
        <f t="shared" si="1"/>
        <v>487.49999999999994</v>
      </c>
      <c r="M671" s="11">
        <v>0.2</v>
      </c>
      <c r="O671" s="16"/>
      <c r="P671" s="14"/>
      <c r="Q671" s="12"/>
      <c r="R671" s="13"/>
    </row>
    <row r="672" spans="1:18" ht="15.75" customHeight="1">
      <c r="A672" s="1"/>
      <c r="B672" s="6" t="s">
        <v>27</v>
      </c>
      <c r="C672" s="6">
        <v>1128299</v>
      </c>
      <c r="D672" s="7">
        <v>44289</v>
      </c>
      <c r="E672" s="6" t="s">
        <v>28</v>
      </c>
      <c r="F672" s="6" t="s">
        <v>44</v>
      </c>
      <c r="G672" s="6" t="s">
        <v>45</v>
      </c>
      <c r="H672" s="6" t="s">
        <v>17</v>
      </c>
      <c r="I672" s="8">
        <v>0.7</v>
      </c>
      <c r="J672" s="9">
        <v>5500</v>
      </c>
      <c r="K672" s="10">
        <f t="shared" si="0"/>
        <v>3849.9999999999995</v>
      </c>
      <c r="L672" s="10">
        <f t="shared" si="1"/>
        <v>1154.9999999999998</v>
      </c>
      <c r="M672" s="11">
        <v>0.3</v>
      </c>
      <c r="O672" s="16"/>
      <c r="P672" s="14"/>
      <c r="Q672" s="12"/>
      <c r="R672" s="13"/>
    </row>
    <row r="673" spans="1:18" ht="15.75" customHeight="1">
      <c r="A673" s="1"/>
      <c r="B673" s="6" t="s">
        <v>27</v>
      </c>
      <c r="C673" s="6">
        <v>1128299</v>
      </c>
      <c r="D673" s="7">
        <v>44289</v>
      </c>
      <c r="E673" s="6" t="s">
        <v>28</v>
      </c>
      <c r="F673" s="6" t="s">
        <v>44</v>
      </c>
      <c r="G673" s="6" t="s">
        <v>45</v>
      </c>
      <c r="H673" s="6" t="s">
        <v>18</v>
      </c>
      <c r="I673" s="8">
        <v>0.75</v>
      </c>
      <c r="J673" s="9">
        <v>3500</v>
      </c>
      <c r="K673" s="10">
        <f t="shared" si="0"/>
        <v>2625</v>
      </c>
      <c r="L673" s="10">
        <f t="shared" si="1"/>
        <v>656.25</v>
      </c>
      <c r="M673" s="11">
        <v>0.25</v>
      </c>
      <c r="O673" s="16"/>
      <c r="P673" s="14"/>
      <c r="Q673" s="12"/>
      <c r="R673" s="13"/>
    </row>
    <row r="674" spans="1:18" ht="15.75" customHeight="1">
      <c r="A674" s="1"/>
      <c r="B674" s="6" t="s">
        <v>27</v>
      </c>
      <c r="C674" s="6">
        <v>1128299</v>
      </c>
      <c r="D674" s="7">
        <v>44289</v>
      </c>
      <c r="E674" s="6" t="s">
        <v>28</v>
      </c>
      <c r="F674" s="6" t="s">
        <v>44</v>
      </c>
      <c r="G674" s="6" t="s">
        <v>45</v>
      </c>
      <c r="H674" s="6" t="s">
        <v>19</v>
      </c>
      <c r="I674" s="8">
        <v>0.75</v>
      </c>
      <c r="J674" s="9">
        <v>4000</v>
      </c>
      <c r="K674" s="10">
        <f t="shared" si="0"/>
        <v>3000</v>
      </c>
      <c r="L674" s="10">
        <f t="shared" si="1"/>
        <v>750</v>
      </c>
      <c r="M674" s="11">
        <v>0.25</v>
      </c>
      <c r="O674" s="16"/>
      <c r="P674" s="14"/>
      <c r="Q674" s="12"/>
      <c r="R674" s="13"/>
    </row>
    <row r="675" spans="1:18" ht="15.75" customHeight="1">
      <c r="A675" s="1"/>
      <c r="B675" s="6" t="s">
        <v>27</v>
      </c>
      <c r="C675" s="6">
        <v>1128299</v>
      </c>
      <c r="D675" s="7">
        <v>44289</v>
      </c>
      <c r="E675" s="6" t="s">
        <v>28</v>
      </c>
      <c r="F675" s="6" t="s">
        <v>44</v>
      </c>
      <c r="G675" s="6" t="s">
        <v>45</v>
      </c>
      <c r="H675" s="6" t="s">
        <v>20</v>
      </c>
      <c r="I675" s="8">
        <v>0.6</v>
      </c>
      <c r="J675" s="9">
        <v>3000</v>
      </c>
      <c r="K675" s="10">
        <f t="shared" si="0"/>
        <v>1800</v>
      </c>
      <c r="L675" s="10">
        <f t="shared" si="1"/>
        <v>540</v>
      </c>
      <c r="M675" s="11">
        <v>0.3</v>
      </c>
      <c r="O675" s="16"/>
      <c r="P675" s="14"/>
      <c r="Q675" s="12"/>
      <c r="R675" s="13"/>
    </row>
    <row r="676" spans="1:18" ht="15.75" customHeight="1">
      <c r="A676" s="1"/>
      <c r="B676" s="6" t="s">
        <v>27</v>
      </c>
      <c r="C676" s="6">
        <v>1128299</v>
      </c>
      <c r="D676" s="7">
        <v>44289</v>
      </c>
      <c r="E676" s="6" t="s">
        <v>28</v>
      </c>
      <c r="F676" s="6" t="s">
        <v>44</v>
      </c>
      <c r="G676" s="6" t="s">
        <v>45</v>
      </c>
      <c r="H676" s="6" t="s">
        <v>21</v>
      </c>
      <c r="I676" s="8">
        <v>0.65</v>
      </c>
      <c r="J676" s="9">
        <v>2000</v>
      </c>
      <c r="K676" s="10">
        <f t="shared" si="0"/>
        <v>1300</v>
      </c>
      <c r="L676" s="10">
        <f t="shared" si="1"/>
        <v>325</v>
      </c>
      <c r="M676" s="11">
        <v>0.25</v>
      </c>
      <c r="O676" s="16"/>
      <c r="P676" s="14"/>
      <c r="Q676" s="12"/>
      <c r="R676" s="13"/>
    </row>
    <row r="677" spans="1:18" ht="15.75" customHeight="1">
      <c r="A677" s="1"/>
      <c r="B677" s="6" t="s">
        <v>27</v>
      </c>
      <c r="C677" s="6">
        <v>1128299</v>
      </c>
      <c r="D677" s="7">
        <v>44289</v>
      </c>
      <c r="E677" s="6" t="s">
        <v>28</v>
      </c>
      <c r="F677" s="6" t="s">
        <v>44</v>
      </c>
      <c r="G677" s="6" t="s">
        <v>45</v>
      </c>
      <c r="H677" s="6" t="s">
        <v>22</v>
      </c>
      <c r="I677" s="8">
        <v>0.8</v>
      </c>
      <c r="J677" s="9">
        <v>3500</v>
      </c>
      <c r="K677" s="10">
        <f t="shared" si="0"/>
        <v>2800</v>
      </c>
      <c r="L677" s="10">
        <f t="shared" si="1"/>
        <v>560</v>
      </c>
      <c r="M677" s="11">
        <v>0.2</v>
      </c>
      <c r="O677" s="16"/>
      <c r="P677" s="14"/>
      <c r="Q677" s="12"/>
      <c r="R677" s="13"/>
    </row>
    <row r="678" spans="1:18" ht="15.75" customHeight="1">
      <c r="A678" s="1"/>
      <c r="B678" s="6" t="s">
        <v>27</v>
      </c>
      <c r="C678" s="6">
        <v>1128299</v>
      </c>
      <c r="D678" s="7">
        <v>44320</v>
      </c>
      <c r="E678" s="6" t="s">
        <v>28</v>
      </c>
      <c r="F678" s="6" t="s">
        <v>44</v>
      </c>
      <c r="G678" s="6" t="s">
        <v>45</v>
      </c>
      <c r="H678" s="6" t="s">
        <v>17</v>
      </c>
      <c r="I678" s="8">
        <v>0.6</v>
      </c>
      <c r="J678" s="9">
        <v>5500</v>
      </c>
      <c r="K678" s="10">
        <f t="shared" si="0"/>
        <v>3300</v>
      </c>
      <c r="L678" s="10">
        <f t="shared" si="1"/>
        <v>990</v>
      </c>
      <c r="M678" s="11">
        <v>0.3</v>
      </c>
      <c r="O678" s="16"/>
      <c r="P678" s="14"/>
      <c r="Q678" s="12"/>
      <c r="R678" s="13"/>
    </row>
    <row r="679" spans="1:18" ht="15.75" customHeight="1">
      <c r="A679" s="1"/>
      <c r="B679" s="6" t="s">
        <v>27</v>
      </c>
      <c r="C679" s="6">
        <v>1128299</v>
      </c>
      <c r="D679" s="7">
        <v>44320</v>
      </c>
      <c r="E679" s="6" t="s">
        <v>28</v>
      </c>
      <c r="F679" s="6" t="s">
        <v>44</v>
      </c>
      <c r="G679" s="6" t="s">
        <v>45</v>
      </c>
      <c r="H679" s="6" t="s">
        <v>18</v>
      </c>
      <c r="I679" s="8">
        <v>0.65</v>
      </c>
      <c r="J679" s="9">
        <v>4000</v>
      </c>
      <c r="K679" s="10">
        <f t="shared" si="0"/>
        <v>2600</v>
      </c>
      <c r="L679" s="10">
        <f t="shared" si="1"/>
        <v>650</v>
      </c>
      <c r="M679" s="11">
        <v>0.25</v>
      </c>
      <c r="O679" s="16"/>
      <c r="P679" s="14"/>
      <c r="Q679" s="12"/>
      <c r="R679" s="13"/>
    </row>
    <row r="680" spans="1:18" ht="15.75" customHeight="1">
      <c r="A680" s="1"/>
      <c r="B680" s="6" t="s">
        <v>27</v>
      </c>
      <c r="C680" s="6">
        <v>1128299</v>
      </c>
      <c r="D680" s="7">
        <v>44320</v>
      </c>
      <c r="E680" s="6" t="s">
        <v>28</v>
      </c>
      <c r="F680" s="6" t="s">
        <v>44</v>
      </c>
      <c r="G680" s="6" t="s">
        <v>45</v>
      </c>
      <c r="H680" s="6" t="s">
        <v>19</v>
      </c>
      <c r="I680" s="8">
        <v>0.65</v>
      </c>
      <c r="J680" s="9">
        <v>4000</v>
      </c>
      <c r="K680" s="10">
        <f t="shared" si="0"/>
        <v>2600</v>
      </c>
      <c r="L680" s="10">
        <f t="shared" si="1"/>
        <v>650</v>
      </c>
      <c r="M680" s="11">
        <v>0.25</v>
      </c>
      <c r="O680" s="16"/>
      <c r="P680" s="14"/>
      <c r="Q680" s="12"/>
      <c r="R680" s="13"/>
    </row>
    <row r="681" spans="1:18" ht="15.75" customHeight="1">
      <c r="A681" s="1"/>
      <c r="B681" s="6" t="s">
        <v>27</v>
      </c>
      <c r="C681" s="6">
        <v>1128299</v>
      </c>
      <c r="D681" s="7">
        <v>44320</v>
      </c>
      <c r="E681" s="6" t="s">
        <v>28</v>
      </c>
      <c r="F681" s="6" t="s">
        <v>44</v>
      </c>
      <c r="G681" s="6" t="s">
        <v>45</v>
      </c>
      <c r="H681" s="6" t="s">
        <v>20</v>
      </c>
      <c r="I681" s="8">
        <v>0.6</v>
      </c>
      <c r="J681" s="9">
        <v>3000</v>
      </c>
      <c r="K681" s="10">
        <f t="shared" si="0"/>
        <v>1800</v>
      </c>
      <c r="L681" s="10">
        <f t="shared" si="1"/>
        <v>540</v>
      </c>
      <c r="M681" s="11">
        <v>0.3</v>
      </c>
      <c r="O681" s="16"/>
      <c r="P681" s="14"/>
      <c r="Q681" s="12"/>
      <c r="R681" s="13"/>
    </row>
    <row r="682" spans="1:18" ht="15.75" customHeight="1">
      <c r="A682" s="1"/>
      <c r="B682" s="6" t="s">
        <v>27</v>
      </c>
      <c r="C682" s="6">
        <v>1128299</v>
      </c>
      <c r="D682" s="7">
        <v>44320</v>
      </c>
      <c r="E682" s="6" t="s">
        <v>28</v>
      </c>
      <c r="F682" s="6" t="s">
        <v>44</v>
      </c>
      <c r="G682" s="6" t="s">
        <v>45</v>
      </c>
      <c r="H682" s="6" t="s">
        <v>21</v>
      </c>
      <c r="I682" s="8">
        <v>0.65</v>
      </c>
      <c r="J682" s="9">
        <v>2000</v>
      </c>
      <c r="K682" s="10">
        <f t="shared" si="0"/>
        <v>1300</v>
      </c>
      <c r="L682" s="10">
        <f t="shared" si="1"/>
        <v>325</v>
      </c>
      <c r="M682" s="11">
        <v>0.25</v>
      </c>
      <c r="O682" s="16"/>
      <c r="P682" s="14"/>
      <c r="Q682" s="12"/>
      <c r="R682" s="13"/>
    </row>
    <row r="683" spans="1:18" ht="15.75" customHeight="1">
      <c r="A683" s="1"/>
      <c r="B683" s="6" t="s">
        <v>27</v>
      </c>
      <c r="C683" s="6">
        <v>1128299</v>
      </c>
      <c r="D683" s="7">
        <v>44320</v>
      </c>
      <c r="E683" s="6" t="s">
        <v>28</v>
      </c>
      <c r="F683" s="6" t="s">
        <v>44</v>
      </c>
      <c r="G683" s="6" t="s">
        <v>45</v>
      </c>
      <c r="H683" s="6" t="s">
        <v>22</v>
      </c>
      <c r="I683" s="8">
        <v>0.8</v>
      </c>
      <c r="J683" s="9">
        <v>5000</v>
      </c>
      <c r="K683" s="10">
        <f t="shared" si="0"/>
        <v>4000</v>
      </c>
      <c r="L683" s="10">
        <f t="shared" si="1"/>
        <v>800</v>
      </c>
      <c r="M683" s="11">
        <v>0.2</v>
      </c>
      <c r="O683" s="16"/>
      <c r="P683" s="14"/>
      <c r="Q683" s="12"/>
      <c r="R683" s="13"/>
    </row>
    <row r="684" spans="1:18" ht="15.75" customHeight="1">
      <c r="A684" s="1"/>
      <c r="B684" s="6" t="s">
        <v>27</v>
      </c>
      <c r="C684" s="6">
        <v>1128299</v>
      </c>
      <c r="D684" s="7">
        <v>44350</v>
      </c>
      <c r="E684" s="6" t="s">
        <v>28</v>
      </c>
      <c r="F684" s="6" t="s">
        <v>44</v>
      </c>
      <c r="G684" s="6" t="s">
        <v>45</v>
      </c>
      <c r="H684" s="6" t="s">
        <v>17</v>
      </c>
      <c r="I684" s="8">
        <v>0.75</v>
      </c>
      <c r="J684" s="9">
        <v>7500</v>
      </c>
      <c r="K684" s="10">
        <f t="shared" si="0"/>
        <v>5625</v>
      </c>
      <c r="L684" s="10">
        <f t="shared" si="1"/>
        <v>1687.5</v>
      </c>
      <c r="M684" s="11">
        <v>0.3</v>
      </c>
      <c r="O684" s="16"/>
      <c r="P684" s="14"/>
      <c r="Q684" s="12"/>
      <c r="R684" s="13"/>
    </row>
    <row r="685" spans="1:18" ht="15.75" customHeight="1">
      <c r="A685" s="1"/>
      <c r="B685" s="6" t="s">
        <v>27</v>
      </c>
      <c r="C685" s="6">
        <v>1128299</v>
      </c>
      <c r="D685" s="7">
        <v>44350</v>
      </c>
      <c r="E685" s="6" t="s">
        <v>28</v>
      </c>
      <c r="F685" s="6" t="s">
        <v>44</v>
      </c>
      <c r="G685" s="6" t="s">
        <v>45</v>
      </c>
      <c r="H685" s="6" t="s">
        <v>18</v>
      </c>
      <c r="I685" s="8">
        <v>0.8</v>
      </c>
      <c r="J685" s="9">
        <v>6250</v>
      </c>
      <c r="K685" s="10">
        <f t="shared" si="0"/>
        <v>5000</v>
      </c>
      <c r="L685" s="10">
        <f t="shared" si="1"/>
        <v>1250</v>
      </c>
      <c r="M685" s="11">
        <v>0.25</v>
      </c>
      <c r="O685" s="16"/>
      <c r="P685" s="14"/>
      <c r="Q685" s="12"/>
      <c r="R685" s="13"/>
    </row>
    <row r="686" spans="1:18" ht="15.75" customHeight="1">
      <c r="A686" s="1"/>
      <c r="B686" s="6" t="s">
        <v>27</v>
      </c>
      <c r="C686" s="6">
        <v>1128299</v>
      </c>
      <c r="D686" s="7">
        <v>44350</v>
      </c>
      <c r="E686" s="6" t="s">
        <v>28</v>
      </c>
      <c r="F686" s="6" t="s">
        <v>44</v>
      </c>
      <c r="G686" s="6" t="s">
        <v>45</v>
      </c>
      <c r="H686" s="6" t="s">
        <v>19</v>
      </c>
      <c r="I686" s="8">
        <v>0.8</v>
      </c>
      <c r="J686" s="9">
        <v>6250</v>
      </c>
      <c r="K686" s="10">
        <f t="shared" si="0"/>
        <v>5000</v>
      </c>
      <c r="L686" s="10">
        <f t="shared" si="1"/>
        <v>1250</v>
      </c>
      <c r="M686" s="11">
        <v>0.25</v>
      </c>
      <c r="O686" s="16"/>
      <c r="P686" s="14"/>
      <c r="Q686" s="12"/>
      <c r="R686" s="13"/>
    </row>
    <row r="687" spans="1:18" ht="15.75" customHeight="1">
      <c r="A687" s="1"/>
      <c r="B687" s="6" t="s">
        <v>27</v>
      </c>
      <c r="C687" s="6">
        <v>1128299</v>
      </c>
      <c r="D687" s="7">
        <v>44350</v>
      </c>
      <c r="E687" s="6" t="s">
        <v>28</v>
      </c>
      <c r="F687" s="6" t="s">
        <v>44</v>
      </c>
      <c r="G687" s="6" t="s">
        <v>45</v>
      </c>
      <c r="H687" s="6" t="s">
        <v>20</v>
      </c>
      <c r="I687" s="8">
        <v>0.8</v>
      </c>
      <c r="J687" s="9">
        <v>5000</v>
      </c>
      <c r="K687" s="10">
        <f t="shared" si="0"/>
        <v>4000</v>
      </c>
      <c r="L687" s="10">
        <f t="shared" si="1"/>
        <v>1200</v>
      </c>
      <c r="M687" s="11">
        <v>0.3</v>
      </c>
      <c r="O687" s="16"/>
      <c r="P687" s="14"/>
      <c r="Q687" s="12"/>
      <c r="R687" s="13"/>
    </row>
    <row r="688" spans="1:18" ht="15.75" customHeight="1">
      <c r="A688" s="1"/>
      <c r="B688" s="6" t="s">
        <v>27</v>
      </c>
      <c r="C688" s="6">
        <v>1128299</v>
      </c>
      <c r="D688" s="7">
        <v>44350</v>
      </c>
      <c r="E688" s="6" t="s">
        <v>28</v>
      </c>
      <c r="F688" s="6" t="s">
        <v>44</v>
      </c>
      <c r="G688" s="6" t="s">
        <v>45</v>
      </c>
      <c r="H688" s="6" t="s">
        <v>21</v>
      </c>
      <c r="I688" s="8">
        <v>0.85000000000000009</v>
      </c>
      <c r="J688" s="9">
        <v>3750</v>
      </c>
      <c r="K688" s="10">
        <f t="shared" si="0"/>
        <v>3187.5000000000005</v>
      </c>
      <c r="L688" s="10">
        <f t="shared" si="1"/>
        <v>796.87500000000011</v>
      </c>
      <c r="M688" s="11">
        <v>0.25</v>
      </c>
      <c r="O688" s="16"/>
      <c r="P688" s="14"/>
      <c r="Q688" s="12"/>
      <c r="R688" s="13"/>
    </row>
    <row r="689" spans="1:18" ht="15.75" customHeight="1">
      <c r="A689" s="1"/>
      <c r="B689" s="6" t="s">
        <v>27</v>
      </c>
      <c r="C689" s="6">
        <v>1128299</v>
      </c>
      <c r="D689" s="7">
        <v>44350</v>
      </c>
      <c r="E689" s="6" t="s">
        <v>28</v>
      </c>
      <c r="F689" s="6" t="s">
        <v>44</v>
      </c>
      <c r="G689" s="6" t="s">
        <v>45</v>
      </c>
      <c r="H689" s="6" t="s">
        <v>22</v>
      </c>
      <c r="I689" s="8">
        <v>1</v>
      </c>
      <c r="J689" s="9">
        <v>6750</v>
      </c>
      <c r="K689" s="10">
        <f t="shared" si="0"/>
        <v>6750</v>
      </c>
      <c r="L689" s="10">
        <f t="shared" si="1"/>
        <v>1350</v>
      </c>
      <c r="M689" s="11">
        <v>0.2</v>
      </c>
      <c r="O689" s="16"/>
      <c r="P689" s="14"/>
      <c r="Q689" s="12"/>
      <c r="R689" s="13"/>
    </row>
    <row r="690" spans="1:18" ht="15.75" customHeight="1">
      <c r="A690" s="1"/>
      <c r="B690" s="6" t="s">
        <v>27</v>
      </c>
      <c r="C690" s="6">
        <v>1128299</v>
      </c>
      <c r="D690" s="7">
        <v>44379</v>
      </c>
      <c r="E690" s="6" t="s">
        <v>28</v>
      </c>
      <c r="F690" s="6" t="s">
        <v>44</v>
      </c>
      <c r="G690" s="6" t="s">
        <v>45</v>
      </c>
      <c r="H690" s="6" t="s">
        <v>17</v>
      </c>
      <c r="I690" s="8">
        <v>0.8</v>
      </c>
      <c r="J690" s="9">
        <v>8250</v>
      </c>
      <c r="K690" s="10">
        <f t="shared" si="0"/>
        <v>6600</v>
      </c>
      <c r="L690" s="10">
        <f t="shared" si="1"/>
        <v>1980</v>
      </c>
      <c r="M690" s="11">
        <v>0.3</v>
      </c>
      <c r="O690" s="16"/>
      <c r="P690" s="14"/>
      <c r="Q690" s="12"/>
      <c r="R690" s="13"/>
    </row>
    <row r="691" spans="1:18" ht="15.75" customHeight="1">
      <c r="A691" s="1"/>
      <c r="B691" s="6" t="s">
        <v>27</v>
      </c>
      <c r="C691" s="6">
        <v>1128299</v>
      </c>
      <c r="D691" s="7">
        <v>44379</v>
      </c>
      <c r="E691" s="6" t="s">
        <v>28</v>
      </c>
      <c r="F691" s="6" t="s">
        <v>44</v>
      </c>
      <c r="G691" s="6" t="s">
        <v>45</v>
      </c>
      <c r="H691" s="6" t="s">
        <v>18</v>
      </c>
      <c r="I691" s="8">
        <v>0.85000000000000009</v>
      </c>
      <c r="J691" s="9">
        <v>6750</v>
      </c>
      <c r="K691" s="10">
        <f t="shared" si="0"/>
        <v>5737.5000000000009</v>
      </c>
      <c r="L691" s="10">
        <f t="shared" si="1"/>
        <v>1434.3750000000002</v>
      </c>
      <c r="M691" s="11">
        <v>0.25</v>
      </c>
      <c r="O691" s="16"/>
      <c r="P691" s="14"/>
      <c r="Q691" s="12"/>
      <c r="R691" s="13"/>
    </row>
    <row r="692" spans="1:18" ht="15.75" customHeight="1">
      <c r="A692" s="1"/>
      <c r="B692" s="6" t="s">
        <v>27</v>
      </c>
      <c r="C692" s="6">
        <v>1128299</v>
      </c>
      <c r="D692" s="7">
        <v>44379</v>
      </c>
      <c r="E692" s="6" t="s">
        <v>28</v>
      </c>
      <c r="F692" s="6" t="s">
        <v>44</v>
      </c>
      <c r="G692" s="6" t="s">
        <v>45</v>
      </c>
      <c r="H692" s="6" t="s">
        <v>19</v>
      </c>
      <c r="I692" s="8">
        <v>0.85000000000000009</v>
      </c>
      <c r="J692" s="9">
        <v>6250</v>
      </c>
      <c r="K692" s="10">
        <f t="shared" si="0"/>
        <v>5312.5000000000009</v>
      </c>
      <c r="L692" s="10">
        <f t="shared" si="1"/>
        <v>1328.1250000000002</v>
      </c>
      <c r="M692" s="11">
        <v>0.25</v>
      </c>
      <c r="O692" s="16"/>
      <c r="P692" s="14"/>
      <c r="Q692" s="12"/>
      <c r="R692" s="13"/>
    </row>
    <row r="693" spans="1:18" ht="15.75" customHeight="1">
      <c r="A693" s="1"/>
      <c r="B693" s="6" t="s">
        <v>27</v>
      </c>
      <c r="C693" s="6">
        <v>1128299</v>
      </c>
      <c r="D693" s="7">
        <v>44379</v>
      </c>
      <c r="E693" s="6" t="s">
        <v>28</v>
      </c>
      <c r="F693" s="6" t="s">
        <v>44</v>
      </c>
      <c r="G693" s="6" t="s">
        <v>45</v>
      </c>
      <c r="H693" s="6" t="s">
        <v>20</v>
      </c>
      <c r="I693" s="8">
        <v>0.8</v>
      </c>
      <c r="J693" s="9">
        <v>5250</v>
      </c>
      <c r="K693" s="10">
        <f t="shared" si="0"/>
        <v>4200</v>
      </c>
      <c r="L693" s="10">
        <f t="shared" si="1"/>
        <v>1260</v>
      </c>
      <c r="M693" s="11">
        <v>0.3</v>
      </c>
      <c r="O693" s="16"/>
      <c r="P693" s="14"/>
      <c r="Q693" s="12"/>
      <c r="R693" s="13"/>
    </row>
    <row r="694" spans="1:18" ht="15.75" customHeight="1">
      <c r="A694" s="1"/>
      <c r="B694" s="6" t="s">
        <v>27</v>
      </c>
      <c r="C694" s="6">
        <v>1128299</v>
      </c>
      <c r="D694" s="7">
        <v>44379</v>
      </c>
      <c r="E694" s="6" t="s">
        <v>28</v>
      </c>
      <c r="F694" s="6" t="s">
        <v>44</v>
      </c>
      <c r="G694" s="6" t="s">
        <v>45</v>
      </c>
      <c r="H694" s="6" t="s">
        <v>21</v>
      </c>
      <c r="I694" s="8">
        <v>0.85000000000000009</v>
      </c>
      <c r="J694" s="9">
        <v>5750</v>
      </c>
      <c r="K694" s="10">
        <f t="shared" si="0"/>
        <v>4887.5000000000009</v>
      </c>
      <c r="L694" s="10">
        <f t="shared" si="1"/>
        <v>1221.8750000000002</v>
      </c>
      <c r="M694" s="11">
        <v>0.25</v>
      </c>
      <c r="O694" s="16"/>
      <c r="P694" s="14"/>
      <c r="Q694" s="12"/>
      <c r="R694" s="13"/>
    </row>
    <row r="695" spans="1:18" ht="15.75" customHeight="1">
      <c r="A695" s="1"/>
      <c r="B695" s="6" t="s">
        <v>27</v>
      </c>
      <c r="C695" s="6">
        <v>1128299</v>
      </c>
      <c r="D695" s="7">
        <v>44379</v>
      </c>
      <c r="E695" s="6" t="s">
        <v>28</v>
      </c>
      <c r="F695" s="6" t="s">
        <v>44</v>
      </c>
      <c r="G695" s="6" t="s">
        <v>45</v>
      </c>
      <c r="H695" s="6" t="s">
        <v>22</v>
      </c>
      <c r="I695" s="8">
        <v>1</v>
      </c>
      <c r="J695" s="9">
        <v>5750</v>
      </c>
      <c r="K695" s="10">
        <f t="shared" si="0"/>
        <v>5750</v>
      </c>
      <c r="L695" s="10">
        <f t="shared" si="1"/>
        <v>1150</v>
      </c>
      <c r="M695" s="11">
        <v>0.2</v>
      </c>
      <c r="O695" s="16"/>
      <c r="P695" s="14"/>
      <c r="Q695" s="12"/>
      <c r="R695" s="13"/>
    </row>
    <row r="696" spans="1:18" ht="15.75" customHeight="1">
      <c r="A696" s="1"/>
      <c r="B696" s="6" t="s">
        <v>27</v>
      </c>
      <c r="C696" s="6">
        <v>1128299</v>
      </c>
      <c r="D696" s="7">
        <v>44411</v>
      </c>
      <c r="E696" s="6" t="s">
        <v>28</v>
      </c>
      <c r="F696" s="6" t="s">
        <v>44</v>
      </c>
      <c r="G696" s="6" t="s">
        <v>45</v>
      </c>
      <c r="H696" s="6" t="s">
        <v>17</v>
      </c>
      <c r="I696" s="8">
        <v>0.85000000000000009</v>
      </c>
      <c r="J696" s="9">
        <v>7750</v>
      </c>
      <c r="K696" s="10">
        <f t="shared" si="0"/>
        <v>6587.5000000000009</v>
      </c>
      <c r="L696" s="10">
        <f t="shared" si="1"/>
        <v>1976.2500000000002</v>
      </c>
      <c r="M696" s="11">
        <v>0.3</v>
      </c>
      <c r="O696" s="16"/>
      <c r="P696" s="14"/>
      <c r="Q696" s="12"/>
      <c r="R696" s="13"/>
    </row>
    <row r="697" spans="1:18" ht="15.75" customHeight="1">
      <c r="A697" s="1"/>
      <c r="B697" s="6" t="s">
        <v>27</v>
      </c>
      <c r="C697" s="6">
        <v>1128299</v>
      </c>
      <c r="D697" s="7">
        <v>44411</v>
      </c>
      <c r="E697" s="6" t="s">
        <v>28</v>
      </c>
      <c r="F697" s="6" t="s">
        <v>44</v>
      </c>
      <c r="G697" s="6" t="s">
        <v>45</v>
      </c>
      <c r="H697" s="6" t="s">
        <v>18</v>
      </c>
      <c r="I697" s="8">
        <v>0.80000000000000016</v>
      </c>
      <c r="J697" s="9">
        <v>7500</v>
      </c>
      <c r="K697" s="10">
        <f t="shared" si="0"/>
        <v>6000.0000000000009</v>
      </c>
      <c r="L697" s="10">
        <f t="shared" si="1"/>
        <v>1500.0000000000002</v>
      </c>
      <c r="M697" s="11">
        <v>0.25</v>
      </c>
      <c r="O697" s="16"/>
      <c r="P697" s="14"/>
      <c r="Q697" s="12"/>
      <c r="R697" s="13"/>
    </row>
    <row r="698" spans="1:18" ht="15.75" customHeight="1">
      <c r="A698" s="1"/>
      <c r="B698" s="6" t="s">
        <v>27</v>
      </c>
      <c r="C698" s="6">
        <v>1128299</v>
      </c>
      <c r="D698" s="7">
        <v>44411</v>
      </c>
      <c r="E698" s="6" t="s">
        <v>28</v>
      </c>
      <c r="F698" s="6" t="s">
        <v>44</v>
      </c>
      <c r="G698" s="6" t="s">
        <v>45</v>
      </c>
      <c r="H698" s="6" t="s">
        <v>19</v>
      </c>
      <c r="I698" s="8">
        <v>0.75000000000000011</v>
      </c>
      <c r="J698" s="9">
        <v>6250</v>
      </c>
      <c r="K698" s="10">
        <f t="shared" si="0"/>
        <v>4687.5000000000009</v>
      </c>
      <c r="L698" s="10">
        <f t="shared" si="1"/>
        <v>1171.8750000000002</v>
      </c>
      <c r="M698" s="11">
        <v>0.25</v>
      </c>
      <c r="O698" s="16"/>
      <c r="P698" s="14"/>
      <c r="Q698" s="12"/>
      <c r="R698" s="13"/>
    </row>
    <row r="699" spans="1:18" ht="15.75" customHeight="1">
      <c r="A699" s="1"/>
      <c r="B699" s="6" t="s">
        <v>27</v>
      </c>
      <c r="C699" s="6">
        <v>1128299</v>
      </c>
      <c r="D699" s="7">
        <v>44411</v>
      </c>
      <c r="E699" s="6" t="s">
        <v>28</v>
      </c>
      <c r="F699" s="6" t="s">
        <v>44</v>
      </c>
      <c r="G699" s="6" t="s">
        <v>45</v>
      </c>
      <c r="H699" s="6" t="s">
        <v>20</v>
      </c>
      <c r="I699" s="8">
        <v>0.75000000000000011</v>
      </c>
      <c r="J699" s="9">
        <v>5750</v>
      </c>
      <c r="K699" s="10">
        <f t="shared" si="0"/>
        <v>4312.5000000000009</v>
      </c>
      <c r="L699" s="10">
        <f t="shared" si="1"/>
        <v>1293.7500000000002</v>
      </c>
      <c r="M699" s="11">
        <v>0.3</v>
      </c>
      <c r="O699" s="16"/>
      <c r="P699" s="14"/>
      <c r="Q699" s="12"/>
      <c r="R699" s="13"/>
    </row>
    <row r="700" spans="1:18" ht="15.75" customHeight="1">
      <c r="A700" s="1"/>
      <c r="B700" s="6" t="s">
        <v>27</v>
      </c>
      <c r="C700" s="6">
        <v>1128299</v>
      </c>
      <c r="D700" s="7">
        <v>44411</v>
      </c>
      <c r="E700" s="6" t="s">
        <v>28</v>
      </c>
      <c r="F700" s="6" t="s">
        <v>44</v>
      </c>
      <c r="G700" s="6" t="s">
        <v>45</v>
      </c>
      <c r="H700" s="6" t="s">
        <v>21</v>
      </c>
      <c r="I700" s="8">
        <v>0.75</v>
      </c>
      <c r="J700" s="9">
        <v>5750</v>
      </c>
      <c r="K700" s="10">
        <f t="shared" si="0"/>
        <v>4312.5</v>
      </c>
      <c r="L700" s="10">
        <f t="shared" si="1"/>
        <v>1078.125</v>
      </c>
      <c r="M700" s="11">
        <v>0.25</v>
      </c>
      <c r="O700" s="16"/>
      <c r="P700" s="14"/>
      <c r="Q700" s="12"/>
      <c r="R700" s="13"/>
    </row>
    <row r="701" spans="1:18" ht="15.75" customHeight="1">
      <c r="A701" s="1"/>
      <c r="B701" s="6" t="s">
        <v>27</v>
      </c>
      <c r="C701" s="6">
        <v>1128299</v>
      </c>
      <c r="D701" s="7">
        <v>44411</v>
      </c>
      <c r="E701" s="6" t="s">
        <v>28</v>
      </c>
      <c r="F701" s="6" t="s">
        <v>44</v>
      </c>
      <c r="G701" s="6" t="s">
        <v>45</v>
      </c>
      <c r="H701" s="6" t="s">
        <v>22</v>
      </c>
      <c r="I701" s="8">
        <v>0.8</v>
      </c>
      <c r="J701" s="9">
        <v>4000</v>
      </c>
      <c r="K701" s="10">
        <f t="shared" si="0"/>
        <v>3200</v>
      </c>
      <c r="L701" s="10">
        <f t="shared" si="1"/>
        <v>640</v>
      </c>
      <c r="M701" s="11">
        <v>0.2</v>
      </c>
      <c r="O701" s="16"/>
      <c r="P701" s="14"/>
      <c r="Q701" s="12"/>
      <c r="R701" s="13"/>
    </row>
    <row r="702" spans="1:18" ht="15.75" customHeight="1">
      <c r="A702" s="1"/>
      <c r="B702" s="6" t="s">
        <v>27</v>
      </c>
      <c r="C702" s="6">
        <v>1128299</v>
      </c>
      <c r="D702" s="7">
        <v>44443</v>
      </c>
      <c r="E702" s="6" t="s">
        <v>28</v>
      </c>
      <c r="F702" s="6" t="s">
        <v>44</v>
      </c>
      <c r="G702" s="6" t="s">
        <v>45</v>
      </c>
      <c r="H702" s="6" t="s">
        <v>17</v>
      </c>
      <c r="I702" s="8">
        <v>0.70000000000000018</v>
      </c>
      <c r="J702" s="9">
        <v>6000</v>
      </c>
      <c r="K702" s="10">
        <f t="shared" si="0"/>
        <v>4200.0000000000009</v>
      </c>
      <c r="L702" s="10">
        <f t="shared" si="1"/>
        <v>1260.0000000000002</v>
      </c>
      <c r="M702" s="11">
        <v>0.3</v>
      </c>
      <c r="O702" s="16"/>
      <c r="P702" s="14"/>
      <c r="Q702" s="12"/>
      <c r="R702" s="13"/>
    </row>
    <row r="703" spans="1:18" ht="15.75" customHeight="1">
      <c r="A703" s="1"/>
      <c r="B703" s="6" t="s">
        <v>27</v>
      </c>
      <c r="C703" s="6">
        <v>1128299</v>
      </c>
      <c r="D703" s="7">
        <v>44443</v>
      </c>
      <c r="E703" s="6" t="s">
        <v>28</v>
      </c>
      <c r="F703" s="6" t="s">
        <v>44</v>
      </c>
      <c r="G703" s="6" t="s">
        <v>45</v>
      </c>
      <c r="H703" s="6" t="s">
        <v>18</v>
      </c>
      <c r="I703" s="8">
        <v>0.75000000000000022</v>
      </c>
      <c r="J703" s="9">
        <v>6000</v>
      </c>
      <c r="K703" s="10">
        <f t="shared" si="0"/>
        <v>4500.0000000000009</v>
      </c>
      <c r="L703" s="10">
        <f t="shared" si="1"/>
        <v>1125.0000000000002</v>
      </c>
      <c r="M703" s="11">
        <v>0.25</v>
      </c>
      <c r="O703" s="16"/>
      <c r="P703" s="14"/>
      <c r="Q703" s="12"/>
      <c r="R703" s="13"/>
    </row>
    <row r="704" spans="1:18" ht="15.75" customHeight="1">
      <c r="A704" s="1"/>
      <c r="B704" s="6" t="s">
        <v>27</v>
      </c>
      <c r="C704" s="6">
        <v>1128299</v>
      </c>
      <c r="D704" s="7">
        <v>44443</v>
      </c>
      <c r="E704" s="6" t="s">
        <v>28</v>
      </c>
      <c r="F704" s="6" t="s">
        <v>44</v>
      </c>
      <c r="G704" s="6" t="s">
        <v>45</v>
      </c>
      <c r="H704" s="6" t="s">
        <v>19</v>
      </c>
      <c r="I704" s="8">
        <v>0.70000000000000018</v>
      </c>
      <c r="J704" s="9">
        <v>4500</v>
      </c>
      <c r="K704" s="10">
        <f t="shared" si="0"/>
        <v>3150.0000000000009</v>
      </c>
      <c r="L704" s="10">
        <f t="shared" si="1"/>
        <v>787.50000000000023</v>
      </c>
      <c r="M704" s="11">
        <v>0.25</v>
      </c>
      <c r="O704" s="16"/>
      <c r="P704" s="14"/>
      <c r="Q704" s="12"/>
      <c r="R704" s="13"/>
    </row>
    <row r="705" spans="1:18" ht="15.75" customHeight="1">
      <c r="A705" s="1"/>
      <c r="B705" s="6" t="s">
        <v>27</v>
      </c>
      <c r="C705" s="6">
        <v>1128299</v>
      </c>
      <c r="D705" s="7">
        <v>44443</v>
      </c>
      <c r="E705" s="6" t="s">
        <v>28</v>
      </c>
      <c r="F705" s="6" t="s">
        <v>44</v>
      </c>
      <c r="G705" s="6" t="s">
        <v>45</v>
      </c>
      <c r="H705" s="6" t="s">
        <v>20</v>
      </c>
      <c r="I705" s="8">
        <v>0.70000000000000018</v>
      </c>
      <c r="J705" s="9">
        <v>4000</v>
      </c>
      <c r="K705" s="10">
        <f t="shared" si="0"/>
        <v>2800.0000000000009</v>
      </c>
      <c r="L705" s="10">
        <f t="shared" si="1"/>
        <v>840.00000000000023</v>
      </c>
      <c r="M705" s="11">
        <v>0.3</v>
      </c>
      <c r="O705" s="16"/>
      <c r="P705" s="14"/>
      <c r="Q705" s="12"/>
      <c r="R705" s="13"/>
    </row>
    <row r="706" spans="1:18" ht="15.75" customHeight="1">
      <c r="A706" s="1"/>
      <c r="B706" s="6" t="s">
        <v>27</v>
      </c>
      <c r="C706" s="6">
        <v>1128299</v>
      </c>
      <c r="D706" s="7">
        <v>44443</v>
      </c>
      <c r="E706" s="6" t="s">
        <v>28</v>
      </c>
      <c r="F706" s="6" t="s">
        <v>44</v>
      </c>
      <c r="G706" s="6" t="s">
        <v>45</v>
      </c>
      <c r="H706" s="6" t="s">
        <v>21</v>
      </c>
      <c r="I706" s="8">
        <v>0.80000000000000016</v>
      </c>
      <c r="J706" s="9">
        <v>4250</v>
      </c>
      <c r="K706" s="10">
        <f t="shared" si="0"/>
        <v>3400.0000000000005</v>
      </c>
      <c r="L706" s="10">
        <f t="shared" si="1"/>
        <v>850.00000000000011</v>
      </c>
      <c r="M706" s="11">
        <v>0.25</v>
      </c>
      <c r="O706" s="16"/>
      <c r="P706" s="14"/>
      <c r="Q706" s="12"/>
      <c r="R706" s="13"/>
    </row>
    <row r="707" spans="1:18" ht="15.75" customHeight="1">
      <c r="A707" s="1"/>
      <c r="B707" s="6" t="s">
        <v>27</v>
      </c>
      <c r="C707" s="6">
        <v>1128299</v>
      </c>
      <c r="D707" s="7">
        <v>44443</v>
      </c>
      <c r="E707" s="6" t="s">
        <v>28</v>
      </c>
      <c r="F707" s="6" t="s">
        <v>44</v>
      </c>
      <c r="G707" s="6" t="s">
        <v>45</v>
      </c>
      <c r="H707" s="6" t="s">
        <v>22</v>
      </c>
      <c r="I707" s="8">
        <v>0.65</v>
      </c>
      <c r="J707" s="9">
        <v>4500</v>
      </c>
      <c r="K707" s="10">
        <f t="shared" si="0"/>
        <v>2925</v>
      </c>
      <c r="L707" s="10">
        <f t="shared" si="1"/>
        <v>585</v>
      </c>
      <c r="M707" s="11">
        <v>0.2</v>
      </c>
      <c r="O707" s="16"/>
      <c r="P707" s="14"/>
      <c r="Q707" s="12"/>
      <c r="R707" s="13"/>
    </row>
    <row r="708" spans="1:18" ht="15.75" customHeight="1">
      <c r="A708" s="1"/>
      <c r="B708" s="6" t="s">
        <v>27</v>
      </c>
      <c r="C708" s="6">
        <v>1128299</v>
      </c>
      <c r="D708" s="7">
        <v>44472</v>
      </c>
      <c r="E708" s="6" t="s">
        <v>28</v>
      </c>
      <c r="F708" s="6" t="s">
        <v>44</v>
      </c>
      <c r="G708" s="6" t="s">
        <v>45</v>
      </c>
      <c r="H708" s="6" t="s">
        <v>17</v>
      </c>
      <c r="I708" s="8">
        <v>0.60000000000000009</v>
      </c>
      <c r="J708" s="9">
        <v>5500</v>
      </c>
      <c r="K708" s="10">
        <f t="shared" si="0"/>
        <v>3300.0000000000005</v>
      </c>
      <c r="L708" s="10">
        <f t="shared" si="1"/>
        <v>990.00000000000011</v>
      </c>
      <c r="M708" s="11">
        <v>0.3</v>
      </c>
      <c r="O708" s="16"/>
      <c r="P708" s="14"/>
      <c r="Q708" s="12"/>
      <c r="R708" s="13"/>
    </row>
    <row r="709" spans="1:18" ht="15.75" customHeight="1">
      <c r="A709" s="1"/>
      <c r="B709" s="6" t="s">
        <v>27</v>
      </c>
      <c r="C709" s="6">
        <v>1128299</v>
      </c>
      <c r="D709" s="7">
        <v>44472</v>
      </c>
      <c r="E709" s="6" t="s">
        <v>28</v>
      </c>
      <c r="F709" s="6" t="s">
        <v>44</v>
      </c>
      <c r="G709" s="6" t="s">
        <v>45</v>
      </c>
      <c r="H709" s="6" t="s">
        <v>18</v>
      </c>
      <c r="I709" s="8">
        <v>0.65000000000000013</v>
      </c>
      <c r="J709" s="9">
        <v>5500</v>
      </c>
      <c r="K709" s="10">
        <f t="shared" si="0"/>
        <v>3575.0000000000009</v>
      </c>
      <c r="L709" s="10">
        <f t="shared" si="1"/>
        <v>893.75000000000023</v>
      </c>
      <c r="M709" s="11">
        <v>0.25</v>
      </c>
      <c r="O709" s="16"/>
      <c r="P709" s="14"/>
      <c r="Q709" s="12"/>
      <c r="R709" s="13"/>
    </row>
    <row r="710" spans="1:18" ht="15.75" customHeight="1">
      <c r="A710" s="1"/>
      <c r="B710" s="6" t="s">
        <v>27</v>
      </c>
      <c r="C710" s="6">
        <v>1128299</v>
      </c>
      <c r="D710" s="7">
        <v>44472</v>
      </c>
      <c r="E710" s="6" t="s">
        <v>28</v>
      </c>
      <c r="F710" s="6" t="s">
        <v>44</v>
      </c>
      <c r="G710" s="6" t="s">
        <v>45</v>
      </c>
      <c r="H710" s="6" t="s">
        <v>19</v>
      </c>
      <c r="I710" s="8">
        <v>0.60000000000000009</v>
      </c>
      <c r="J710" s="9">
        <v>3750</v>
      </c>
      <c r="K710" s="10">
        <f t="shared" si="0"/>
        <v>2250.0000000000005</v>
      </c>
      <c r="L710" s="10">
        <f t="shared" si="1"/>
        <v>562.50000000000011</v>
      </c>
      <c r="M710" s="11">
        <v>0.25</v>
      </c>
      <c r="O710" s="16"/>
      <c r="P710" s="14"/>
      <c r="Q710" s="12"/>
      <c r="R710" s="13"/>
    </row>
    <row r="711" spans="1:18" ht="15.75" customHeight="1">
      <c r="A711" s="1"/>
      <c r="B711" s="6" t="s">
        <v>27</v>
      </c>
      <c r="C711" s="6">
        <v>1128299</v>
      </c>
      <c r="D711" s="7">
        <v>44472</v>
      </c>
      <c r="E711" s="6" t="s">
        <v>28</v>
      </c>
      <c r="F711" s="6" t="s">
        <v>44</v>
      </c>
      <c r="G711" s="6" t="s">
        <v>45</v>
      </c>
      <c r="H711" s="6" t="s">
        <v>20</v>
      </c>
      <c r="I711" s="8">
        <v>0.60000000000000009</v>
      </c>
      <c r="J711" s="9">
        <v>3500</v>
      </c>
      <c r="K711" s="10">
        <f t="shared" si="0"/>
        <v>2100.0000000000005</v>
      </c>
      <c r="L711" s="10">
        <f t="shared" si="1"/>
        <v>630.00000000000011</v>
      </c>
      <c r="M711" s="11">
        <v>0.3</v>
      </c>
      <c r="O711" s="16"/>
      <c r="P711" s="14"/>
      <c r="Q711" s="12"/>
      <c r="R711" s="13"/>
    </row>
    <row r="712" spans="1:18" ht="15.75" customHeight="1">
      <c r="A712" s="1"/>
      <c r="B712" s="6" t="s">
        <v>27</v>
      </c>
      <c r="C712" s="6">
        <v>1128299</v>
      </c>
      <c r="D712" s="7">
        <v>44472</v>
      </c>
      <c r="E712" s="6" t="s">
        <v>28</v>
      </c>
      <c r="F712" s="6" t="s">
        <v>44</v>
      </c>
      <c r="G712" s="6" t="s">
        <v>45</v>
      </c>
      <c r="H712" s="6" t="s">
        <v>21</v>
      </c>
      <c r="I712" s="8">
        <v>0.70000000000000007</v>
      </c>
      <c r="J712" s="9">
        <v>3250</v>
      </c>
      <c r="K712" s="10">
        <f t="shared" si="0"/>
        <v>2275</v>
      </c>
      <c r="L712" s="10">
        <f t="shared" si="1"/>
        <v>568.75</v>
      </c>
      <c r="M712" s="11">
        <v>0.25</v>
      </c>
      <c r="O712" s="16"/>
      <c r="P712" s="14"/>
      <c r="Q712" s="12"/>
      <c r="R712" s="13"/>
    </row>
    <row r="713" spans="1:18" ht="15.75" customHeight="1">
      <c r="A713" s="1"/>
      <c r="B713" s="6" t="s">
        <v>27</v>
      </c>
      <c r="C713" s="6">
        <v>1128299</v>
      </c>
      <c r="D713" s="7">
        <v>44472</v>
      </c>
      <c r="E713" s="6" t="s">
        <v>28</v>
      </c>
      <c r="F713" s="6" t="s">
        <v>44</v>
      </c>
      <c r="G713" s="6" t="s">
        <v>45</v>
      </c>
      <c r="H713" s="6" t="s">
        <v>22</v>
      </c>
      <c r="I713" s="8">
        <v>0.75000000000000011</v>
      </c>
      <c r="J713" s="9">
        <v>3750</v>
      </c>
      <c r="K713" s="10">
        <f t="shared" si="0"/>
        <v>2812.5000000000005</v>
      </c>
      <c r="L713" s="10">
        <f t="shared" si="1"/>
        <v>562.50000000000011</v>
      </c>
      <c r="M713" s="11">
        <v>0.2</v>
      </c>
      <c r="O713" s="16"/>
      <c r="P713" s="14"/>
      <c r="Q713" s="12"/>
      <c r="R713" s="13"/>
    </row>
    <row r="714" spans="1:18" ht="15.75" customHeight="1">
      <c r="A714" s="1"/>
      <c r="B714" s="6" t="s">
        <v>27</v>
      </c>
      <c r="C714" s="6">
        <v>1128299</v>
      </c>
      <c r="D714" s="7">
        <v>44503</v>
      </c>
      <c r="E714" s="6" t="s">
        <v>28</v>
      </c>
      <c r="F714" s="6" t="s">
        <v>44</v>
      </c>
      <c r="G714" s="6" t="s">
        <v>45</v>
      </c>
      <c r="H714" s="6" t="s">
        <v>17</v>
      </c>
      <c r="I714" s="8">
        <v>0.60000000000000009</v>
      </c>
      <c r="J714" s="9">
        <v>6000</v>
      </c>
      <c r="K714" s="10">
        <f t="shared" si="0"/>
        <v>3600.0000000000005</v>
      </c>
      <c r="L714" s="10">
        <f t="shared" si="1"/>
        <v>1080</v>
      </c>
      <c r="M714" s="11">
        <v>0.3</v>
      </c>
      <c r="O714" s="16"/>
      <c r="P714" s="14"/>
      <c r="Q714" s="12"/>
      <c r="R714" s="13"/>
    </row>
    <row r="715" spans="1:18" ht="15.75" customHeight="1">
      <c r="A715" s="1"/>
      <c r="B715" s="6" t="s">
        <v>27</v>
      </c>
      <c r="C715" s="6">
        <v>1128299</v>
      </c>
      <c r="D715" s="7">
        <v>44503</v>
      </c>
      <c r="E715" s="6" t="s">
        <v>28</v>
      </c>
      <c r="F715" s="6" t="s">
        <v>44</v>
      </c>
      <c r="G715" s="6" t="s">
        <v>45</v>
      </c>
      <c r="H715" s="6" t="s">
        <v>18</v>
      </c>
      <c r="I715" s="8">
        <v>0.65000000000000013</v>
      </c>
      <c r="J715" s="9">
        <v>6250</v>
      </c>
      <c r="K715" s="10">
        <f t="shared" si="0"/>
        <v>4062.5000000000009</v>
      </c>
      <c r="L715" s="10">
        <f t="shared" si="1"/>
        <v>1015.6250000000002</v>
      </c>
      <c r="M715" s="11">
        <v>0.25</v>
      </c>
      <c r="O715" s="16"/>
      <c r="P715" s="14"/>
      <c r="Q715" s="12"/>
      <c r="R715" s="13"/>
    </row>
    <row r="716" spans="1:18" ht="15.75" customHeight="1">
      <c r="A716" s="1"/>
      <c r="B716" s="6" t="s">
        <v>27</v>
      </c>
      <c r="C716" s="6">
        <v>1128299</v>
      </c>
      <c r="D716" s="7">
        <v>44503</v>
      </c>
      <c r="E716" s="6" t="s">
        <v>28</v>
      </c>
      <c r="F716" s="6" t="s">
        <v>44</v>
      </c>
      <c r="G716" s="6" t="s">
        <v>45</v>
      </c>
      <c r="H716" s="6" t="s">
        <v>19</v>
      </c>
      <c r="I716" s="8">
        <v>0.60000000000000009</v>
      </c>
      <c r="J716" s="9">
        <v>4750</v>
      </c>
      <c r="K716" s="10">
        <f t="shared" si="0"/>
        <v>2850.0000000000005</v>
      </c>
      <c r="L716" s="10">
        <f t="shared" si="1"/>
        <v>712.50000000000011</v>
      </c>
      <c r="M716" s="11">
        <v>0.25</v>
      </c>
      <c r="O716" s="16"/>
      <c r="P716" s="14"/>
      <c r="Q716" s="12"/>
      <c r="R716" s="13"/>
    </row>
    <row r="717" spans="1:18" ht="15.75" customHeight="1">
      <c r="A717" s="1"/>
      <c r="B717" s="6" t="s">
        <v>27</v>
      </c>
      <c r="C717" s="6">
        <v>1128299</v>
      </c>
      <c r="D717" s="7">
        <v>44503</v>
      </c>
      <c r="E717" s="6" t="s">
        <v>28</v>
      </c>
      <c r="F717" s="6" t="s">
        <v>44</v>
      </c>
      <c r="G717" s="6" t="s">
        <v>45</v>
      </c>
      <c r="H717" s="6" t="s">
        <v>20</v>
      </c>
      <c r="I717" s="8">
        <v>0.70000000000000018</v>
      </c>
      <c r="J717" s="9">
        <v>4500</v>
      </c>
      <c r="K717" s="10">
        <f t="shared" si="0"/>
        <v>3150.0000000000009</v>
      </c>
      <c r="L717" s="10">
        <f t="shared" si="1"/>
        <v>945.00000000000023</v>
      </c>
      <c r="M717" s="11">
        <v>0.3</v>
      </c>
      <c r="O717" s="16"/>
      <c r="P717" s="14"/>
      <c r="Q717" s="12"/>
      <c r="R717" s="13"/>
    </row>
    <row r="718" spans="1:18" ht="15.75" customHeight="1">
      <c r="A718" s="1"/>
      <c r="B718" s="6" t="s">
        <v>27</v>
      </c>
      <c r="C718" s="6">
        <v>1128299</v>
      </c>
      <c r="D718" s="7">
        <v>44503</v>
      </c>
      <c r="E718" s="6" t="s">
        <v>28</v>
      </c>
      <c r="F718" s="6" t="s">
        <v>44</v>
      </c>
      <c r="G718" s="6" t="s">
        <v>45</v>
      </c>
      <c r="H718" s="6" t="s">
        <v>21</v>
      </c>
      <c r="I718" s="8">
        <v>0.90000000000000013</v>
      </c>
      <c r="J718" s="9">
        <v>4250</v>
      </c>
      <c r="K718" s="10">
        <f t="shared" si="0"/>
        <v>3825.0000000000005</v>
      </c>
      <c r="L718" s="10">
        <f t="shared" si="1"/>
        <v>956.25000000000011</v>
      </c>
      <c r="M718" s="11">
        <v>0.25</v>
      </c>
      <c r="O718" s="16"/>
      <c r="P718" s="14"/>
      <c r="Q718" s="12"/>
      <c r="R718" s="13"/>
    </row>
    <row r="719" spans="1:18" ht="15.75" customHeight="1">
      <c r="A719" s="1"/>
      <c r="B719" s="6" t="s">
        <v>27</v>
      </c>
      <c r="C719" s="6">
        <v>1128299</v>
      </c>
      <c r="D719" s="7">
        <v>44503</v>
      </c>
      <c r="E719" s="6" t="s">
        <v>28</v>
      </c>
      <c r="F719" s="6" t="s">
        <v>44</v>
      </c>
      <c r="G719" s="6" t="s">
        <v>45</v>
      </c>
      <c r="H719" s="6" t="s">
        <v>22</v>
      </c>
      <c r="I719" s="8">
        <v>0.95000000000000018</v>
      </c>
      <c r="J719" s="9">
        <v>5500</v>
      </c>
      <c r="K719" s="10">
        <f t="shared" si="0"/>
        <v>5225.0000000000009</v>
      </c>
      <c r="L719" s="10">
        <f t="shared" si="1"/>
        <v>1045.0000000000002</v>
      </c>
      <c r="M719" s="11">
        <v>0.2</v>
      </c>
      <c r="O719" s="16"/>
      <c r="P719" s="14"/>
      <c r="Q719" s="12"/>
      <c r="R719" s="13"/>
    </row>
    <row r="720" spans="1:18" ht="15.75" customHeight="1">
      <c r="A720" s="1"/>
      <c r="B720" s="6" t="s">
        <v>27</v>
      </c>
      <c r="C720" s="6">
        <v>1128299</v>
      </c>
      <c r="D720" s="7">
        <v>44532</v>
      </c>
      <c r="E720" s="6" t="s">
        <v>28</v>
      </c>
      <c r="F720" s="6" t="s">
        <v>44</v>
      </c>
      <c r="G720" s="6" t="s">
        <v>45</v>
      </c>
      <c r="H720" s="6" t="s">
        <v>17</v>
      </c>
      <c r="I720" s="8">
        <v>0.80000000000000016</v>
      </c>
      <c r="J720" s="9">
        <v>7500</v>
      </c>
      <c r="K720" s="10">
        <f t="shared" si="0"/>
        <v>6000.0000000000009</v>
      </c>
      <c r="L720" s="10">
        <f t="shared" si="1"/>
        <v>1800.0000000000002</v>
      </c>
      <c r="M720" s="11">
        <v>0.3</v>
      </c>
      <c r="O720" s="16"/>
      <c r="P720" s="14"/>
      <c r="Q720" s="12"/>
      <c r="R720" s="13"/>
    </row>
    <row r="721" spans="1:18" ht="15.75" customHeight="1">
      <c r="A721" s="1"/>
      <c r="B721" s="6" t="s">
        <v>27</v>
      </c>
      <c r="C721" s="6">
        <v>1128299</v>
      </c>
      <c r="D721" s="7">
        <v>44532</v>
      </c>
      <c r="E721" s="6" t="s">
        <v>28</v>
      </c>
      <c r="F721" s="6" t="s">
        <v>44</v>
      </c>
      <c r="G721" s="6" t="s">
        <v>45</v>
      </c>
      <c r="H721" s="6" t="s">
        <v>18</v>
      </c>
      <c r="I721" s="8">
        <v>0.8500000000000002</v>
      </c>
      <c r="J721" s="9">
        <v>7500</v>
      </c>
      <c r="K721" s="10">
        <f t="shared" si="0"/>
        <v>6375.0000000000018</v>
      </c>
      <c r="L721" s="10">
        <f t="shared" si="1"/>
        <v>1593.7500000000005</v>
      </c>
      <c r="M721" s="11">
        <v>0.25</v>
      </c>
      <c r="O721" s="16"/>
      <c r="P721" s="14"/>
      <c r="Q721" s="12"/>
      <c r="R721" s="13"/>
    </row>
    <row r="722" spans="1:18" ht="15.75" customHeight="1">
      <c r="A722" s="1"/>
      <c r="B722" s="6" t="s">
        <v>27</v>
      </c>
      <c r="C722" s="6">
        <v>1128299</v>
      </c>
      <c r="D722" s="7">
        <v>44532</v>
      </c>
      <c r="E722" s="6" t="s">
        <v>28</v>
      </c>
      <c r="F722" s="6" t="s">
        <v>44</v>
      </c>
      <c r="G722" s="6" t="s">
        <v>45</v>
      </c>
      <c r="H722" s="6" t="s">
        <v>19</v>
      </c>
      <c r="I722" s="8">
        <v>0.80000000000000016</v>
      </c>
      <c r="J722" s="9">
        <v>5500</v>
      </c>
      <c r="K722" s="10">
        <f t="shared" si="0"/>
        <v>4400.0000000000009</v>
      </c>
      <c r="L722" s="10">
        <f t="shared" si="1"/>
        <v>1100.0000000000002</v>
      </c>
      <c r="M722" s="11">
        <v>0.25</v>
      </c>
      <c r="O722" s="16"/>
      <c r="P722" s="14"/>
      <c r="Q722" s="12"/>
      <c r="R722" s="13"/>
    </row>
    <row r="723" spans="1:18" ht="15.75" customHeight="1">
      <c r="A723" s="1"/>
      <c r="B723" s="6" t="s">
        <v>27</v>
      </c>
      <c r="C723" s="6">
        <v>1128299</v>
      </c>
      <c r="D723" s="7">
        <v>44532</v>
      </c>
      <c r="E723" s="6" t="s">
        <v>28</v>
      </c>
      <c r="F723" s="6" t="s">
        <v>44</v>
      </c>
      <c r="G723" s="6" t="s">
        <v>45</v>
      </c>
      <c r="H723" s="6" t="s">
        <v>20</v>
      </c>
      <c r="I723" s="8">
        <v>0.80000000000000016</v>
      </c>
      <c r="J723" s="9">
        <v>5500</v>
      </c>
      <c r="K723" s="10">
        <f t="shared" si="0"/>
        <v>4400.0000000000009</v>
      </c>
      <c r="L723" s="10">
        <f t="shared" si="1"/>
        <v>1320.0000000000002</v>
      </c>
      <c r="M723" s="11">
        <v>0.3</v>
      </c>
      <c r="O723" s="16"/>
      <c r="P723" s="14"/>
      <c r="Q723" s="12"/>
      <c r="R723" s="13"/>
    </row>
    <row r="724" spans="1:18" ht="15.75" customHeight="1">
      <c r="A724" s="1"/>
      <c r="B724" s="6" t="s">
        <v>27</v>
      </c>
      <c r="C724" s="6">
        <v>1128299</v>
      </c>
      <c r="D724" s="7">
        <v>44532</v>
      </c>
      <c r="E724" s="6" t="s">
        <v>28</v>
      </c>
      <c r="F724" s="6" t="s">
        <v>44</v>
      </c>
      <c r="G724" s="6" t="s">
        <v>45</v>
      </c>
      <c r="H724" s="6" t="s">
        <v>21</v>
      </c>
      <c r="I724" s="8">
        <v>0.90000000000000013</v>
      </c>
      <c r="J724" s="9">
        <v>4750</v>
      </c>
      <c r="K724" s="10">
        <f t="shared" si="0"/>
        <v>4275.0000000000009</v>
      </c>
      <c r="L724" s="10">
        <f t="shared" si="1"/>
        <v>1068.7500000000002</v>
      </c>
      <c r="M724" s="11">
        <v>0.25</v>
      </c>
      <c r="O724" s="16"/>
      <c r="P724" s="14"/>
      <c r="Q724" s="12"/>
      <c r="R724" s="13"/>
    </row>
    <row r="725" spans="1:18" ht="15.75" customHeight="1">
      <c r="A725" s="1"/>
      <c r="B725" s="6" t="s">
        <v>27</v>
      </c>
      <c r="C725" s="6">
        <v>1128299</v>
      </c>
      <c r="D725" s="7">
        <v>44532</v>
      </c>
      <c r="E725" s="6" t="s">
        <v>28</v>
      </c>
      <c r="F725" s="6" t="s">
        <v>44</v>
      </c>
      <c r="G725" s="6" t="s">
        <v>45</v>
      </c>
      <c r="H725" s="6" t="s">
        <v>22</v>
      </c>
      <c r="I725" s="8">
        <v>0.95000000000000018</v>
      </c>
      <c r="J725" s="9">
        <v>5750</v>
      </c>
      <c r="K725" s="10">
        <f t="shared" si="0"/>
        <v>5462.5000000000009</v>
      </c>
      <c r="L725" s="10">
        <f t="shared" si="1"/>
        <v>1092.5000000000002</v>
      </c>
      <c r="M725" s="11">
        <v>0.2</v>
      </c>
      <c r="O725" s="16"/>
      <c r="P725" s="14"/>
      <c r="Q725" s="12"/>
      <c r="R725" s="13"/>
    </row>
    <row r="726" spans="1:18" ht="15.75" customHeight="1">
      <c r="A726" s="1" t="s">
        <v>39</v>
      </c>
      <c r="B726" s="6" t="s">
        <v>14</v>
      </c>
      <c r="C726" s="6">
        <v>1185732</v>
      </c>
      <c r="D726" s="7">
        <v>44208</v>
      </c>
      <c r="E726" s="6" t="s">
        <v>46</v>
      </c>
      <c r="F726" s="6" t="s">
        <v>47</v>
      </c>
      <c r="G726" s="6" t="s">
        <v>48</v>
      </c>
      <c r="H726" s="6" t="s">
        <v>17</v>
      </c>
      <c r="I726" s="8">
        <v>0.45</v>
      </c>
      <c r="J726" s="9">
        <v>10500</v>
      </c>
      <c r="K726" s="10">
        <f t="shared" si="0"/>
        <v>4725</v>
      </c>
      <c r="L726" s="10">
        <f t="shared" si="1"/>
        <v>2126.25</v>
      </c>
      <c r="M726" s="11">
        <v>0.45</v>
      </c>
      <c r="O726" s="12"/>
      <c r="P726" s="17">
        <f>Data!$I726+0.05</f>
        <v>0.5</v>
      </c>
      <c r="Q726" s="12"/>
      <c r="R726" s="13"/>
    </row>
    <row r="727" spans="1:18" ht="15.75" customHeight="1">
      <c r="A727" s="1"/>
      <c r="B727" s="6" t="s">
        <v>14</v>
      </c>
      <c r="C727" s="6">
        <v>1185732</v>
      </c>
      <c r="D727" s="7">
        <v>44208</v>
      </c>
      <c r="E727" s="6" t="s">
        <v>46</v>
      </c>
      <c r="F727" s="6" t="s">
        <v>47</v>
      </c>
      <c r="G727" s="6" t="s">
        <v>48</v>
      </c>
      <c r="H727" s="6" t="s">
        <v>18</v>
      </c>
      <c r="I727" s="8">
        <v>0.45</v>
      </c>
      <c r="J727" s="9">
        <v>8500</v>
      </c>
      <c r="K727" s="10">
        <f t="shared" si="0"/>
        <v>3825</v>
      </c>
      <c r="L727" s="10">
        <f t="shared" si="1"/>
        <v>1338.75</v>
      </c>
      <c r="M727" s="11">
        <v>0.35</v>
      </c>
      <c r="O727" s="12"/>
      <c r="P727" s="17">
        <f>Data!$I727+0.05</f>
        <v>0.5</v>
      </c>
      <c r="Q727" s="12"/>
      <c r="R727" s="13"/>
    </row>
    <row r="728" spans="1:18" ht="15.75" customHeight="1">
      <c r="A728" s="1"/>
      <c r="B728" s="6" t="s">
        <v>14</v>
      </c>
      <c r="C728" s="6">
        <v>1185732</v>
      </c>
      <c r="D728" s="7">
        <v>44208</v>
      </c>
      <c r="E728" s="6" t="s">
        <v>46</v>
      </c>
      <c r="F728" s="6" t="s">
        <v>47</v>
      </c>
      <c r="G728" s="6" t="s">
        <v>48</v>
      </c>
      <c r="H728" s="6" t="s">
        <v>19</v>
      </c>
      <c r="I728" s="8">
        <v>0.35000000000000003</v>
      </c>
      <c r="J728" s="9">
        <v>8500</v>
      </c>
      <c r="K728" s="10">
        <f t="shared" si="0"/>
        <v>2975.0000000000005</v>
      </c>
      <c r="L728" s="10">
        <f t="shared" si="1"/>
        <v>743.75000000000011</v>
      </c>
      <c r="M728" s="11">
        <v>0.25</v>
      </c>
      <c r="O728" s="12"/>
      <c r="P728" s="17">
        <f>Data!$I728+0.05</f>
        <v>0.4</v>
      </c>
      <c r="Q728" s="12"/>
      <c r="R728" s="13"/>
    </row>
    <row r="729" spans="1:18" ht="15.75" customHeight="1">
      <c r="A729" s="1"/>
      <c r="B729" s="6" t="s">
        <v>14</v>
      </c>
      <c r="C729" s="6">
        <v>1185732</v>
      </c>
      <c r="D729" s="7">
        <v>44208</v>
      </c>
      <c r="E729" s="6" t="s">
        <v>46</v>
      </c>
      <c r="F729" s="6" t="s">
        <v>47</v>
      </c>
      <c r="G729" s="6" t="s">
        <v>48</v>
      </c>
      <c r="H729" s="6" t="s">
        <v>20</v>
      </c>
      <c r="I729" s="8">
        <v>0.39999999999999997</v>
      </c>
      <c r="J729" s="9">
        <v>7000</v>
      </c>
      <c r="K729" s="10">
        <f t="shared" si="0"/>
        <v>2799.9999999999995</v>
      </c>
      <c r="L729" s="10">
        <f t="shared" si="1"/>
        <v>839.99999999999989</v>
      </c>
      <c r="M729" s="11">
        <v>0.3</v>
      </c>
      <c r="O729" s="12"/>
      <c r="P729" s="17">
        <f>Data!$I729+0.05</f>
        <v>0.44999999999999996</v>
      </c>
      <c r="Q729" s="12"/>
      <c r="R729" s="13"/>
    </row>
    <row r="730" spans="1:18" ht="15.75" customHeight="1">
      <c r="A730" s="1"/>
      <c r="B730" s="6" t="s">
        <v>14</v>
      </c>
      <c r="C730" s="6">
        <v>1185732</v>
      </c>
      <c r="D730" s="7">
        <v>44208</v>
      </c>
      <c r="E730" s="6" t="s">
        <v>46</v>
      </c>
      <c r="F730" s="6" t="s">
        <v>47</v>
      </c>
      <c r="G730" s="6" t="s">
        <v>48</v>
      </c>
      <c r="H730" s="6" t="s">
        <v>21</v>
      </c>
      <c r="I730" s="8">
        <v>0.55000000000000004</v>
      </c>
      <c r="J730" s="9">
        <v>7500</v>
      </c>
      <c r="K730" s="10">
        <f t="shared" si="0"/>
        <v>4125</v>
      </c>
      <c r="L730" s="10">
        <f t="shared" si="1"/>
        <v>1443.75</v>
      </c>
      <c r="M730" s="11">
        <v>0.35</v>
      </c>
      <c r="O730" s="12"/>
      <c r="P730" s="17">
        <f>Data!$I730+0.05</f>
        <v>0.60000000000000009</v>
      </c>
      <c r="Q730" s="12"/>
      <c r="R730" s="13"/>
    </row>
    <row r="731" spans="1:18" ht="15.75" customHeight="1">
      <c r="A731" s="1"/>
      <c r="B731" s="6" t="s">
        <v>14</v>
      </c>
      <c r="C731" s="6">
        <v>1185732</v>
      </c>
      <c r="D731" s="7">
        <v>44208</v>
      </c>
      <c r="E731" s="6" t="s">
        <v>46</v>
      </c>
      <c r="F731" s="6" t="s">
        <v>47</v>
      </c>
      <c r="G731" s="6" t="s">
        <v>48</v>
      </c>
      <c r="H731" s="6" t="s">
        <v>22</v>
      </c>
      <c r="I731" s="8">
        <v>0.45</v>
      </c>
      <c r="J731" s="9">
        <v>8500</v>
      </c>
      <c r="K731" s="10">
        <f t="shared" si="0"/>
        <v>3825</v>
      </c>
      <c r="L731" s="10">
        <f t="shared" si="1"/>
        <v>1912.5</v>
      </c>
      <c r="M731" s="11">
        <v>0.5</v>
      </c>
      <c r="O731" s="12"/>
      <c r="P731" s="17">
        <f>Data!$I731+0.05</f>
        <v>0.5</v>
      </c>
      <c r="Q731" s="12"/>
      <c r="R731" s="13"/>
    </row>
    <row r="732" spans="1:18" ht="15.75" customHeight="1">
      <c r="A732" s="1"/>
      <c r="B732" s="6" t="s">
        <v>14</v>
      </c>
      <c r="C732" s="6">
        <v>1185732</v>
      </c>
      <c r="D732" s="7">
        <v>44237</v>
      </c>
      <c r="E732" s="6" t="s">
        <v>46</v>
      </c>
      <c r="F732" s="6" t="s">
        <v>47</v>
      </c>
      <c r="G732" s="6" t="s">
        <v>48</v>
      </c>
      <c r="H732" s="6" t="s">
        <v>17</v>
      </c>
      <c r="I732" s="8">
        <v>0.45</v>
      </c>
      <c r="J732" s="9">
        <v>11000</v>
      </c>
      <c r="K732" s="10">
        <f t="shared" si="0"/>
        <v>4950</v>
      </c>
      <c r="L732" s="10">
        <f t="shared" si="1"/>
        <v>2227.5</v>
      </c>
      <c r="M732" s="11">
        <v>0.45</v>
      </c>
      <c r="O732" s="12"/>
      <c r="P732" s="17">
        <f>Data!$I732+0.05</f>
        <v>0.5</v>
      </c>
      <c r="Q732" s="12"/>
      <c r="R732" s="13"/>
    </row>
    <row r="733" spans="1:18" ht="15.75" customHeight="1">
      <c r="A733" s="1"/>
      <c r="B733" s="6" t="s">
        <v>14</v>
      </c>
      <c r="C733" s="6">
        <v>1185732</v>
      </c>
      <c r="D733" s="7">
        <v>44237</v>
      </c>
      <c r="E733" s="6" t="s">
        <v>46</v>
      </c>
      <c r="F733" s="6" t="s">
        <v>47</v>
      </c>
      <c r="G733" s="6" t="s">
        <v>48</v>
      </c>
      <c r="H733" s="6" t="s">
        <v>18</v>
      </c>
      <c r="I733" s="8">
        <v>0.45</v>
      </c>
      <c r="J733" s="9">
        <v>7500</v>
      </c>
      <c r="K733" s="10">
        <f t="shared" si="0"/>
        <v>3375</v>
      </c>
      <c r="L733" s="10">
        <f t="shared" si="1"/>
        <v>1181.25</v>
      </c>
      <c r="M733" s="11">
        <v>0.35</v>
      </c>
      <c r="O733" s="12"/>
      <c r="P733" s="17">
        <f>Data!$I733+0.05</f>
        <v>0.5</v>
      </c>
      <c r="Q733" s="12"/>
      <c r="R733" s="13"/>
    </row>
    <row r="734" spans="1:18" ht="15.75" customHeight="1">
      <c r="A734" s="1"/>
      <c r="B734" s="6" t="s">
        <v>14</v>
      </c>
      <c r="C734" s="6">
        <v>1185732</v>
      </c>
      <c r="D734" s="7">
        <v>44237</v>
      </c>
      <c r="E734" s="6" t="s">
        <v>46</v>
      </c>
      <c r="F734" s="6" t="s">
        <v>47</v>
      </c>
      <c r="G734" s="6" t="s">
        <v>48</v>
      </c>
      <c r="H734" s="6" t="s">
        <v>19</v>
      </c>
      <c r="I734" s="8">
        <v>0.35000000000000003</v>
      </c>
      <c r="J734" s="9">
        <v>8000</v>
      </c>
      <c r="K734" s="10">
        <f t="shared" si="0"/>
        <v>2800.0000000000005</v>
      </c>
      <c r="L734" s="10">
        <f t="shared" si="1"/>
        <v>700.00000000000011</v>
      </c>
      <c r="M734" s="11">
        <v>0.25</v>
      </c>
      <c r="O734" s="12"/>
      <c r="P734" s="17">
        <f>Data!$I734+0.05</f>
        <v>0.4</v>
      </c>
      <c r="Q734" s="12"/>
      <c r="R734" s="13"/>
    </row>
    <row r="735" spans="1:18" ht="15.75" customHeight="1">
      <c r="A735" s="1"/>
      <c r="B735" s="6" t="s">
        <v>14</v>
      </c>
      <c r="C735" s="6">
        <v>1185732</v>
      </c>
      <c r="D735" s="7">
        <v>44237</v>
      </c>
      <c r="E735" s="6" t="s">
        <v>46</v>
      </c>
      <c r="F735" s="6" t="s">
        <v>47</v>
      </c>
      <c r="G735" s="6" t="s">
        <v>48</v>
      </c>
      <c r="H735" s="6" t="s">
        <v>20</v>
      </c>
      <c r="I735" s="8">
        <v>0.39999999999999997</v>
      </c>
      <c r="J735" s="9">
        <v>6750</v>
      </c>
      <c r="K735" s="10">
        <f t="shared" si="0"/>
        <v>2700</v>
      </c>
      <c r="L735" s="10">
        <f t="shared" si="1"/>
        <v>810</v>
      </c>
      <c r="M735" s="11">
        <v>0.3</v>
      </c>
      <c r="O735" s="12"/>
      <c r="P735" s="17">
        <f>Data!$I735+0.05</f>
        <v>0.44999999999999996</v>
      </c>
      <c r="Q735" s="12"/>
      <c r="R735" s="13"/>
    </row>
    <row r="736" spans="1:18" ht="15.75" customHeight="1">
      <c r="A736" s="1"/>
      <c r="B736" s="6" t="s">
        <v>14</v>
      </c>
      <c r="C736" s="6">
        <v>1185732</v>
      </c>
      <c r="D736" s="7">
        <v>44237</v>
      </c>
      <c r="E736" s="6" t="s">
        <v>46</v>
      </c>
      <c r="F736" s="6" t="s">
        <v>47</v>
      </c>
      <c r="G736" s="6" t="s">
        <v>48</v>
      </c>
      <c r="H736" s="6" t="s">
        <v>21</v>
      </c>
      <c r="I736" s="8">
        <v>0.55000000000000004</v>
      </c>
      <c r="J736" s="9">
        <v>7500</v>
      </c>
      <c r="K736" s="10">
        <f t="shared" si="0"/>
        <v>4125</v>
      </c>
      <c r="L736" s="10">
        <f t="shared" si="1"/>
        <v>1443.75</v>
      </c>
      <c r="M736" s="11">
        <v>0.35</v>
      </c>
      <c r="O736" s="12"/>
      <c r="P736" s="17">
        <f>Data!$I736+0.05</f>
        <v>0.60000000000000009</v>
      </c>
      <c r="Q736" s="12"/>
      <c r="R736" s="13"/>
    </row>
    <row r="737" spans="1:18" ht="15.75" customHeight="1">
      <c r="A737" s="1"/>
      <c r="B737" s="6" t="s">
        <v>14</v>
      </c>
      <c r="C737" s="6">
        <v>1185732</v>
      </c>
      <c r="D737" s="7">
        <v>44237</v>
      </c>
      <c r="E737" s="6" t="s">
        <v>46</v>
      </c>
      <c r="F737" s="6" t="s">
        <v>47</v>
      </c>
      <c r="G737" s="6" t="s">
        <v>48</v>
      </c>
      <c r="H737" s="6" t="s">
        <v>22</v>
      </c>
      <c r="I737" s="8">
        <v>0.45</v>
      </c>
      <c r="J737" s="9">
        <v>8500</v>
      </c>
      <c r="K737" s="10">
        <f t="shared" si="0"/>
        <v>3825</v>
      </c>
      <c r="L737" s="10">
        <f t="shared" si="1"/>
        <v>1912.5</v>
      </c>
      <c r="M737" s="11">
        <v>0.5</v>
      </c>
      <c r="O737" s="12"/>
      <c r="P737" s="17">
        <f>Data!$I737+0.05</f>
        <v>0.5</v>
      </c>
      <c r="Q737" s="12"/>
      <c r="R737" s="13"/>
    </row>
    <row r="738" spans="1:18" ht="15.75" customHeight="1">
      <c r="A738" s="1"/>
      <c r="B738" s="6" t="s">
        <v>14</v>
      </c>
      <c r="C738" s="6">
        <v>1185732</v>
      </c>
      <c r="D738" s="7">
        <v>44263</v>
      </c>
      <c r="E738" s="6" t="s">
        <v>46</v>
      </c>
      <c r="F738" s="6" t="s">
        <v>47</v>
      </c>
      <c r="G738" s="6" t="s">
        <v>48</v>
      </c>
      <c r="H738" s="6" t="s">
        <v>17</v>
      </c>
      <c r="I738" s="8">
        <v>0.45</v>
      </c>
      <c r="J738" s="9">
        <v>10700</v>
      </c>
      <c r="K738" s="10">
        <f t="shared" si="0"/>
        <v>4815</v>
      </c>
      <c r="L738" s="10">
        <f t="shared" si="1"/>
        <v>2166.75</v>
      </c>
      <c r="M738" s="11">
        <v>0.45</v>
      </c>
      <c r="O738" s="12"/>
      <c r="P738" s="17">
        <f>Data!$I738+0.05</f>
        <v>0.5</v>
      </c>
      <c r="Q738" s="12"/>
      <c r="R738" s="13"/>
    </row>
    <row r="739" spans="1:18" ht="15.75" customHeight="1">
      <c r="A739" s="1"/>
      <c r="B739" s="6" t="s">
        <v>14</v>
      </c>
      <c r="C739" s="6">
        <v>1185732</v>
      </c>
      <c r="D739" s="7">
        <v>44263</v>
      </c>
      <c r="E739" s="6" t="s">
        <v>46</v>
      </c>
      <c r="F739" s="6" t="s">
        <v>47</v>
      </c>
      <c r="G739" s="6" t="s">
        <v>48</v>
      </c>
      <c r="H739" s="6" t="s">
        <v>18</v>
      </c>
      <c r="I739" s="8">
        <v>0.45</v>
      </c>
      <c r="J739" s="9">
        <v>7500</v>
      </c>
      <c r="K739" s="10">
        <f t="shared" si="0"/>
        <v>3375</v>
      </c>
      <c r="L739" s="10">
        <f t="shared" si="1"/>
        <v>1181.25</v>
      </c>
      <c r="M739" s="11">
        <v>0.35</v>
      </c>
      <c r="O739" s="12"/>
      <c r="P739" s="17">
        <f>Data!$I739+0.05</f>
        <v>0.5</v>
      </c>
      <c r="Q739" s="12"/>
      <c r="R739" s="13"/>
    </row>
    <row r="740" spans="1:18" ht="15.75" customHeight="1">
      <c r="A740" s="1"/>
      <c r="B740" s="6" t="s">
        <v>14</v>
      </c>
      <c r="C740" s="6">
        <v>1185732</v>
      </c>
      <c r="D740" s="7">
        <v>44263</v>
      </c>
      <c r="E740" s="6" t="s">
        <v>46</v>
      </c>
      <c r="F740" s="6" t="s">
        <v>47</v>
      </c>
      <c r="G740" s="6" t="s">
        <v>48</v>
      </c>
      <c r="H740" s="6" t="s">
        <v>19</v>
      </c>
      <c r="I740" s="8">
        <v>0.35000000000000003</v>
      </c>
      <c r="J740" s="9">
        <v>7750</v>
      </c>
      <c r="K740" s="10">
        <f t="shared" si="0"/>
        <v>2712.5000000000005</v>
      </c>
      <c r="L740" s="10">
        <f t="shared" si="1"/>
        <v>678.12500000000011</v>
      </c>
      <c r="M740" s="11">
        <v>0.25</v>
      </c>
      <c r="O740" s="12"/>
      <c r="P740" s="17">
        <f>Data!$I740+0.05</f>
        <v>0.4</v>
      </c>
      <c r="Q740" s="12"/>
      <c r="R740" s="13"/>
    </row>
    <row r="741" spans="1:18" ht="15.75" customHeight="1">
      <c r="A741" s="1"/>
      <c r="B741" s="6" t="s">
        <v>14</v>
      </c>
      <c r="C741" s="6">
        <v>1185732</v>
      </c>
      <c r="D741" s="7">
        <v>44263</v>
      </c>
      <c r="E741" s="6" t="s">
        <v>46</v>
      </c>
      <c r="F741" s="6" t="s">
        <v>47</v>
      </c>
      <c r="G741" s="6" t="s">
        <v>48</v>
      </c>
      <c r="H741" s="6" t="s">
        <v>20</v>
      </c>
      <c r="I741" s="8">
        <v>0.39999999999999997</v>
      </c>
      <c r="J741" s="9">
        <v>6250</v>
      </c>
      <c r="K741" s="10">
        <f t="shared" si="0"/>
        <v>2500</v>
      </c>
      <c r="L741" s="10">
        <f t="shared" si="1"/>
        <v>750</v>
      </c>
      <c r="M741" s="11">
        <v>0.3</v>
      </c>
      <c r="O741" s="12"/>
      <c r="P741" s="17">
        <f>Data!$I741+0.05</f>
        <v>0.44999999999999996</v>
      </c>
      <c r="Q741" s="12"/>
      <c r="R741" s="13"/>
    </row>
    <row r="742" spans="1:18" ht="15.75" customHeight="1">
      <c r="A742" s="1"/>
      <c r="B742" s="6" t="s">
        <v>14</v>
      </c>
      <c r="C742" s="6">
        <v>1185732</v>
      </c>
      <c r="D742" s="7">
        <v>44263</v>
      </c>
      <c r="E742" s="6" t="s">
        <v>46</v>
      </c>
      <c r="F742" s="6" t="s">
        <v>47</v>
      </c>
      <c r="G742" s="6" t="s">
        <v>48</v>
      </c>
      <c r="H742" s="6" t="s">
        <v>21</v>
      </c>
      <c r="I742" s="8">
        <v>0.55000000000000004</v>
      </c>
      <c r="J742" s="9">
        <v>6750</v>
      </c>
      <c r="K742" s="10">
        <f t="shared" si="0"/>
        <v>3712.5000000000005</v>
      </c>
      <c r="L742" s="10">
        <f t="shared" si="1"/>
        <v>1299.375</v>
      </c>
      <c r="M742" s="11">
        <v>0.35</v>
      </c>
      <c r="O742" s="12"/>
      <c r="P742" s="17">
        <f>Data!$I742+0.05</f>
        <v>0.60000000000000009</v>
      </c>
      <c r="Q742" s="12"/>
      <c r="R742" s="13"/>
    </row>
    <row r="743" spans="1:18" ht="15.75" customHeight="1">
      <c r="A743" s="1"/>
      <c r="B743" s="6" t="s">
        <v>14</v>
      </c>
      <c r="C743" s="6">
        <v>1185732</v>
      </c>
      <c r="D743" s="7">
        <v>44263</v>
      </c>
      <c r="E743" s="6" t="s">
        <v>46</v>
      </c>
      <c r="F743" s="6" t="s">
        <v>47</v>
      </c>
      <c r="G743" s="6" t="s">
        <v>48</v>
      </c>
      <c r="H743" s="6" t="s">
        <v>22</v>
      </c>
      <c r="I743" s="8">
        <v>0.45</v>
      </c>
      <c r="J743" s="9">
        <v>7750</v>
      </c>
      <c r="K743" s="10">
        <f t="shared" si="0"/>
        <v>3487.5</v>
      </c>
      <c r="L743" s="10">
        <f t="shared" si="1"/>
        <v>1743.75</v>
      </c>
      <c r="M743" s="11">
        <v>0.5</v>
      </c>
      <c r="O743" s="12"/>
      <c r="P743" s="17">
        <f>Data!$I743+0.05</f>
        <v>0.5</v>
      </c>
      <c r="Q743" s="12"/>
      <c r="R743" s="13"/>
    </row>
    <row r="744" spans="1:18" ht="15.75" customHeight="1">
      <c r="A744" s="1"/>
      <c r="B744" s="6" t="s">
        <v>14</v>
      </c>
      <c r="C744" s="6">
        <v>1185732</v>
      </c>
      <c r="D744" s="7">
        <v>44295</v>
      </c>
      <c r="E744" s="6" t="s">
        <v>46</v>
      </c>
      <c r="F744" s="6" t="s">
        <v>47</v>
      </c>
      <c r="G744" s="6" t="s">
        <v>48</v>
      </c>
      <c r="H744" s="6" t="s">
        <v>17</v>
      </c>
      <c r="I744" s="8">
        <v>0.45</v>
      </c>
      <c r="J744" s="9">
        <v>10250</v>
      </c>
      <c r="K744" s="10">
        <f t="shared" si="0"/>
        <v>4612.5</v>
      </c>
      <c r="L744" s="10">
        <f t="shared" si="1"/>
        <v>2075.625</v>
      </c>
      <c r="M744" s="11">
        <v>0.45</v>
      </c>
      <c r="O744" s="12"/>
      <c r="P744" s="17">
        <f>Data!$I744+0.05</f>
        <v>0.5</v>
      </c>
      <c r="Q744" s="12"/>
      <c r="R744" s="13"/>
    </row>
    <row r="745" spans="1:18" ht="15.75" customHeight="1">
      <c r="A745" s="1"/>
      <c r="B745" s="6" t="s">
        <v>14</v>
      </c>
      <c r="C745" s="6">
        <v>1185732</v>
      </c>
      <c r="D745" s="7">
        <v>44295</v>
      </c>
      <c r="E745" s="6" t="s">
        <v>46</v>
      </c>
      <c r="F745" s="6" t="s">
        <v>47</v>
      </c>
      <c r="G745" s="6" t="s">
        <v>48</v>
      </c>
      <c r="H745" s="6" t="s">
        <v>18</v>
      </c>
      <c r="I745" s="8">
        <v>0.45</v>
      </c>
      <c r="J745" s="9">
        <v>7250</v>
      </c>
      <c r="K745" s="10">
        <f t="shared" si="0"/>
        <v>3262.5</v>
      </c>
      <c r="L745" s="10">
        <f t="shared" si="1"/>
        <v>1141.875</v>
      </c>
      <c r="M745" s="11">
        <v>0.35</v>
      </c>
      <c r="O745" s="12"/>
      <c r="P745" s="17">
        <f>Data!$I745+0.05</f>
        <v>0.5</v>
      </c>
      <c r="Q745" s="12"/>
      <c r="R745" s="13"/>
    </row>
    <row r="746" spans="1:18" ht="15.75" customHeight="1">
      <c r="A746" s="1"/>
      <c r="B746" s="6" t="s">
        <v>14</v>
      </c>
      <c r="C746" s="6">
        <v>1185732</v>
      </c>
      <c r="D746" s="7">
        <v>44295</v>
      </c>
      <c r="E746" s="6" t="s">
        <v>46</v>
      </c>
      <c r="F746" s="6" t="s">
        <v>47</v>
      </c>
      <c r="G746" s="6" t="s">
        <v>48</v>
      </c>
      <c r="H746" s="6" t="s">
        <v>19</v>
      </c>
      <c r="I746" s="8">
        <v>0.35000000000000003</v>
      </c>
      <c r="J746" s="9">
        <v>7250</v>
      </c>
      <c r="K746" s="10">
        <f t="shared" si="0"/>
        <v>2537.5000000000005</v>
      </c>
      <c r="L746" s="10">
        <f t="shared" si="1"/>
        <v>634.37500000000011</v>
      </c>
      <c r="M746" s="11">
        <v>0.25</v>
      </c>
      <c r="O746" s="12"/>
      <c r="P746" s="17">
        <f>Data!$I746+0.05</f>
        <v>0.4</v>
      </c>
      <c r="Q746" s="12"/>
      <c r="R746" s="13"/>
    </row>
    <row r="747" spans="1:18" ht="15.75" customHeight="1">
      <c r="A747" s="1"/>
      <c r="B747" s="6" t="s">
        <v>14</v>
      </c>
      <c r="C747" s="6">
        <v>1185732</v>
      </c>
      <c r="D747" s="7">
        <v>44295</v>
      </c>
      <c r="E747" s="6" t="s">
        <v>46</v>
      </c>
      <c r="F747" s="6" t="s">
        <v>47</v>
      </c>
      <c r="G747" s="6" t="s">
        <v>48</v>
      </c>
      <c r="H747" s="6" t="s">
        <v>20</v>
      </c>
      <c r="I747" s="8">
        <v>0.39999999999999997</v>
      </c>
      <c r="J747" s="9">
        <v>6500</v>
      </c>
      <c r="K747" s="10">
        <f t="shared" si="0"/>
        <v>2600</v>
      </c>
      <c r="L747" s="10">
        <f t="shared" si="1"/>
        <v>780</v>
      </c>
      <c r="M747" s="11">
        <v>0.3</v>
      </c>
      <c r="O747" s="12"/>
      <c r="P747" s="17">
        <f>Data!$I747+0.05</f>
        <v>0.44999999999999996</v>
      </c>
      <c r="Q747" s="12"/>
      <c r="R747" s="13"/>
    </row>
    <row r="748" spans="1:18" ht="15.75" customHeight="1">
      <c r="A748" s="1"/>
      <c r="B748" s="6" t="s">
        <v>14</v>
      </c>
      <c r="C748" s="6">
        <v>1185732</v>
      </c>
      <c r="D748" s="7">
        <v>44295</v>
      </c>
      <c r="E748" s="6" t="s">
        <v>46</v>
      </c>
      <c r="F748" s="6" t="s">
        <v>47</v>
      </c>
      <c r="G748" s="6" t="s">
        <v>48</v>
      </c>
      <c r="H748" s="6" t="s">
        <v>21</v>
      </c>
      <c r="I748" s="8">
        <v>0.55000000000000004</v>
      </c>
      <c r="J748" s="9">
        <v>6750</v>
      </c>
      <c r="K748" s="10">
        <f t="shared" si="0"/>
        <v>3712.5000000000005</v>
      </c>
      <c r="L748" s="10">
        <f t="shared" si="1"/>
        <v>1299.375</v>
      </c>
      <c r="M748" s="11">
        <v>0.35</v>
      </c>
      <c r="O748" s="12"/>
      <c r="P748" s="17">
        <f>Data!$I748+0.05</f>
        <v>0.60000000000000009</v>
      </c>
      <c r="Q748" s="12"/>
      <c r="R748" s="13"/>
    </row>
    <row r="749" spans="1:18" ht="15.75" customHeight="1">
      <c r="A749" s="1"/>
      <c r="B749" s="6" t="s">
        <v>14</v>
      </c>
      <c r="C749" s="6">
        <v>1185732</v>
      </c>
      <c r="D749" s="7">
        <v>44295</v>
      </c>
      <c r="E749" s="6" t="s">
        <v>46</v>
      </c>
      <c r="F749" s="6" t="s">
        <v>47</v>
      </c>
      <c r="G749" s="6" t="s">
        <v>48</v>
      </c>
      <c r="H749" s="6" t="s">
        <v>22</v>
      </c>
      <c r="I749" s="8">
        <v>0.45</v>
      </c>
      <c r="J749" s="9">
        <v>8000</v>
      </c>
      <c r="K749" s="10">
        <f t="shared" si="0"/>
        <v>3600</v>
      </c>
      <c r="L749" s="10">
        <f t="shared" si="1"/>
        <v>1800</v>
      </c>
      <c r="M749" s="11">
        <v>0.5</v>
      </c>
      <c r="O749" s="12"/>
      <c r="P749" s="17">
        <f>Data!$I749+0.05</f>
        <v>0.5</v>
      </c>
      <c r="Q749" s="12"/>
      <c r="R749" s="13"/>
    </row>
    <row r="750" spans="1:18" ht="15.75" customHeight="1">
      <c r="A750" s="1"/>
      <c r="B750" s="6" t="s">
        <v>14</v>
      </c>
      <c r="C750" s="6">
        <v>1185732</v>
      </c>
      <c r="D750" s="7">
        <v>44324</v>
      </c>
      <c r="E750" s="6" t="s">
        <v>46</v>
      </c>
      <c r="F750" s="6" t="s">
        <v>47</v>
      </c>
      <c r="G750" s="6" t="s">
        <v>48</v>
      </c>
      <c r="H750" s="6" t="s">
        <v>17</v>
      </c>
      <c r="I750" s="8">
        <v>0.55000000000000004</v>
      </c>
      <c r="J750" s="9">
        <v>10700</v>
      </c>
      <c r="K750" s="10">
        <f t="shared" si="0"/>
        <v>5885.0000000000009</v>
      </c>
      <c r="L750" s="10">
        <f t="shared" si="1"/>
        <v>2648.2500000000005</v>
      </c>
      <c r="M750" s="11">
        <v>0.45</v>
      </c>
      <c r="O750" s="12"/>
      <c r="P750" s="17">
        <f>Data!$I750+0.05</f>
        <v>0.60000000000000009</v>
      </c>
      <c r="Q750" s="12"/>
      <c r="R750" s="13"/>
    </row>
    <row r="751" spans="1:18" ht="15.75" customHeight="1">
      <c r="A751" s="1"/>
      <c r="B751" s="6" t="s">
        <v>14</v>
      </c>
      <c r="C751" s="6">
        <v>1185732</v>
      </c>
      <c r="D751" s="7">
        <v>44324</v>
      </c>
      <c r="E751" s="6" t="s">
        <v>46</v>
      </c>
      <c r="F751" s="6" t="s">
        <v>47</v>
      </c>
      <c r="G751" s="6" t="s">
        <v>48</v>
      </c>
      <c r="H751" s="6" t="s">
        <v>18</v>
      </c>
      <c r="I751" s="8">
        <v>0.55000000000000004</v>
      </c>
      <c r="J751" s="9">
        <v>7750</v>
      </c>
      <c r="K751" s="10">
        <f t="shared" si="0"/>
        <v>4262.5</v>
      </c>
      <c r="L751" s="10">
        <f t="shared" si="1"/>
        <v>1491.875</v>
      </c>
      <c r="M751" s="11">
        <v>0.35</v>
      </c>
      <c r="O751" s="12"/>
      <c r="P751" s="17">
        <f>Data!$I751+0.05</f>
        <v>0.60000000000000009</v>
      </c>
      <c r="Q751" s="12"/>
      <c r="R751" s="13"/>
    </row>
    <row r="752" spans="1:18" ht="15.75" customHeight="1">
      <c r="A752" s="1"/>
      <c r="B752" s="6" t="s">
        <v>14</v>
      </c>
      <c r="C752" s="6">
        <v>1185732</v>
      </c>
      <c r="D752" s="7">
        <v>44324</v>
      </c>
      <c r="E752" s="6" t="s">
        <v>46</v>
      </c>
      <c r="F752" s="6" t="s">
        <v>47</v>
      </c>
      <c r="G752" s="6" t="s">
        <v>48</v>
      </c>
      <c r="H752" s="6" t="s">
        <v>19</v>
      </c>
      <c r="I752" s="8">
        <v>0.5</v>
      </c>
      <c r="J752" s="9">
        <v>7500</v>
      </c>
      <c r="K752" s="10">
        <f t="shared" si="0"/>
        <v>3750</v>
      </c>
      <c r="L752" s="10">
        <f t="shared" si="1"/>
        <v>937.5</v>
      </c>
      <c r="M752" s="11">
        <v>0.25</v>
      </c>
      <c r="O752" s="12"/>
      <c r="P752" s="17">
        <f>Data!$I752+0.05</f>
        <v>0.55000000000000004</v>
      </c>
      <c r="Q752" s="12"/>
      <c r="R752" s="13"/>
    </row>
    <row r="753" spans="1:18" ht="15.75" customHeight="1">
      <c r="A753" s="1"/>
      <c r="B753" s="6" t="s">
        <v>14</v>
      </c>
      <c r="C753" s="6">
        <v>1185732</v>
      </c>
      <c r="D753" s="7">
        <v>44324</v>
      </c>
      <c r="E753" s="6" t="s">
        <v>46</v>
      </c>
      <c r="F753" s="6" t="s">
        <v>47</v>
      </c>
      <c r="G753" s="6" t="s">
        <v>48</v>
      </c>
      <c r="H753" s="6" t="s">
        <v>20</v>
      </c>
      <c r="I753" s="8">
        <v>0.5</v>
      </c>
      <c r="J753" s="9">
        <v>7000</v>
      </c>
      <c r="K753" s="10">
        <f t="shared" si="0"/>
        <v>3500</v>
      </c>
      <c r="L753" s="10">
        <f t="shared" si="1"/>
        <v>1050</v>
      </c>
      <c r="M753" s="11">
        <v>0.3</v>
      </c>
      <c r="O753" s="12"/>
      <c r="P753" s="17">
        <f>Data!$I753+0.05</f>
        <v>0.55000000000000004</v>
      </c>
      <c r="Q753" s="12"/>
      <c r="R753" s="13"/>
    </row>
    <row r="754" spans="1:18" ht="15.75" customHeight="1">
      <c r="A754" s="1"/>
      <c r="B754" s="6" t="s">
        <v>14</v>
      </c>
      <c r="C754" s="6">
        <v>1185732</v>
      </c>
      <c r="D754" s="7">
        <v>44324</v>
      </c>
      <c r="E754" s="6" t="s">
        <v>46</v>
      </c>
      <c r="F754" s="6" t="s">
        <v>47</v>
      </c>
      <c r="G754" s="6" t="s">
        <v>48</v>
      </c>
      <c r="H754" s="6" t="s">
        <v>21</v>
      </c>
      <c r="I754" s="8">
        <v>0.6</v>
      </c>
      <c r="J754" s="9">
        <v>7250</v>
      </c>
      <c r="K754" s="10">
        <f t="shared" si="0"/>
        <v>4350</v>
      </c>
      <c r="L754" s="10">
        <f t="shared" si="1"/>
        <v>1522.5</v>
      </c>
      <c r="M754" s="11">
        <v>0.35</v>
      </c>
      <c r="O754" s="12"/>
      <c r="P754" s="17">
        <f>Data!$I754+0.05</f>
        <v>0.65</v>
      </c>
      <c r="Q754" s="12"/>
      <c r="R754" s="13"/>
    </row>
    <row r="755" spans="1:18" ht="15.75" customHeight="1">
      <c r="A755" s="1"/>
      <c r="B755" s="6" t="s">
        <v>14</v>
      </c>
      <c r="C755" s="6">
        <v>1185732</v>
      </c>
      <c r="D755" s="7">
        <v>44324</v>
      </c>
      <c r="E755" s="6" t="s">
        <v>46</v>
      </c>
      <c r="F755" s="6" t="s">
        <v>47</v>
      </c>
      <c r="G755" s="6" t="s">
        <v>48</v>
      </c>
      <c r="H755" s="6" t="s">
        <v>22</v>
      </c>
      <c r="I755" s="8">
        <v>0.65</v>
      </c>
      <c r="J755" s="9">
        <v>8250</v>
      </c>
      <c r="K755" s="10">
        <f t="shared" si="0"/>
        <v>5362.5</v>
      </c>
      <c r="L755" s="10">
        <f t="shared" si="1"/>
        <v>2681.25</v>
      </c>
      <c r="M755" s="11">
        <v>0.5</v>
      </c>
      <c r="O755" s="12"/>
      <c r="P755" s="17">
        <f>Data!$I755+0.05</f>
        <v>0.70000000000000007</v>
      </c>
      <c r="Q755" s="12"/>
      <c r="R755" s="13"/>
    </row>
    <row r="756" spans="1:18" ht="15.75" customHeight="1">
      <c r="A756" s="1"/>
      <c r="B756" s="6" t="s">
        <v>14</v>
      </c>
      <c r="C756" s="6">
        <v>1185732</v>
      </c>
      <c r="D756" s="7">
        <v>44357</v>
      </c>
      <c r="E756" s="6" t="s">
        <v>46</v>
      </c>
      <c r="F756" s="6" t="s">
        <v>47</v>
      </c>
      <c r="G756" s="6" t="s">
        <v>48</v>
      </c>
      <c r="H756" s="6" t="s">
        <v>17</v>
      </c>
      <c r="I756" s="8">
        <v>0.6</v>
      </c>
      <c r="J756" s="9">
        <v>10750</v>
      </c>
      <c r="K756" s="10">
        <f t="shared" si="0"/>
        <v>6450</v>
      </c>
      <c r="L756" s="10">
        <f t="shared" si="1"/>
        <v>2902.5</v>
      </c>
      <c r="M756" s="11">
        <v>0.45</v>
      </c>
      <c r="O756" s="12"/>
      <c r="P756" s="17">
        <f>Data!$I756+0.05</f>
        <v>0.65</v>
      </c>
      <c r="Q756" s="12"/>
      <c r="R756" s="13"/>
    </row>
    <row r="757" spans="1:18" ht="15.75" customHeight="1">
      <c r="A757" s="1"/>
      <c r="B757" s="6" t="s">
        <v>14</v>
      </c>
      <c r="C757" s="6">
        <v>1185732</v>
      </c>
      <c r="D757" s="7">
        <v>44357</v>
      </c>
      <c r="E757" s="6" t="s">
        <v>46</v>
      </c>
      <c r="F757" s="6" t="s">
        <v>47</v>
      </c>
      <c r="G757" s="6" t="s">
        <v>48</v>
      </c>
      <c r="H757" s="6" t="s">
        <v>18</v>
      </c>
      <c r="I757" s="8">
        <v>0.55000000000000004</v>
      </c>
      <c r="J757" s="9">
        <v>8250</v>
      </c>
      <c r="K757" s="10">
        <f t="shared" si="0"/>
        <v>4537.5</v>
      </c>
      <c r="L757" s="10">
        <f t="shared" si="1"/>
        <v>1588.125</v>
      </c>
      <c r="M757" s="11">
        <v>0.35</v>
      </c>
      <c r="O757" s="12"/>
      <c r="P757" s="17">
        <f>Data!$I757+0.05</f>
        <v>0.60000000000000009</v>
      </c>
      <c r="Q757" s="12"/>
      <c r="R757" s="13"/>
    </row>
    <row r="758" spans="1:18" ht="15.75" customHeight="1">
      <c r="A758" s="1"/>
      <c r="B758" s="6" t="s">
        <v>14</v>
      </c>
      <c r="C758" s="6">
        <v>1185732</v>
      </c>
      <c r="D758" s="7">
        <v>44357</v>
      </c>
      <c r="E758" s="6" t="s">
        <v>46</v>
      </c>
      <c r="F758" s="6" t="s">
        <v>47</v>
      </c>
      <c r="G758" s="6" t="s">
        <v>48</v>
      </c>
      <c r="H758" s="6" t="s">
        <v>19</v>
      </c>
      <c r="I758" s="8">
        <v>0.5</v>
      </c>
      <c r="J758" s="9">
        <v>8000</v>
      </c>
      <c r="K758" s="10">
        <f t="shared" si="0"/>
        <v>4000</v>
      </c>
      <c r="L758" s="10">
        <f t="shared" si="1"/>
        <v>1000</v>
      </c>
      <c r="M758" s="11">
        <v>0.25</v>
      </c>
      <c r="O758" s="12"/>
      <c r="P758" s="17">
        <f>Data!$I758+0.05</f>
        <v>0.55000000000000004</v>
      </c>
      <c r="Q758" s="12"/>
      <c r="R758" s="13"/>
    </row>
    <row r="759" spans="1:18" ht="15.75" customHeight="1">
      <c r="A759" s="1"/>
      <c r="B759" s="6" t="s">
        <v>14</v>
      </c>
      <c r="C759" s="6">
        <v>1185732</v>
      </c>
      <c r="D759" s="7">
        <v>44357</v>
      </c>
      <c r="E759" s="6" t="s">
        <v>46</v>
      </c>
      <c r="F759" s="6" t="s">
        <v>47</v>
      </c>
      <c r="G759" s="6" t="s">
        <v>48</v>
      </c>
      <c r="H759" s="6" t="s">
        <v>20</v>
      </c>
      <c r="I759" s="8">
        <v>0.5</v>
      </c>
      <c r="J759" s="9">
        <v>7750</v>
      </c>
      <c r="K759" s="10">
        <f t="shared" si="0"/>
        <v>3875</v>
      </c>
      <c r="L759" s="10">
        <f t="shared" si="1"/>
        <v>1162.5</v>
      </c>
      <c r="M759" s="11">
        <v>0.3</v>
      </c>
      <c r="O759" s="12"/>
      <c r="P759" s="17">
        <f>Data!$I759+0.05</f>
        <v>0.55000000000000004</v>
      </c>
      <c r="Q759" s="12"/>
      <c r="R759" s="13"/>
    </row>
    <row r="760" spans="1:18" ht="15.75" customHeight="1">
      <c r="A760" s="1"/>
      <c r="B760" s="6" t="s">
        <v>14</v>
      </c>
      <c r="C760" s="6">
        <v>1185732</v>
      </c>
      <c r="D760" s="7">
        <v>44357</v>
      </c>
      <c r="E760" s="6" t="s">
        <v>46</v>
      </c>
      <c r="F760" s="6" t="s">
        <v>47</v>
      </c>
      <c r="G760" s="6" t="s">
        <v>48</v>
      </c>
      <c r="H760" s="6" t="s">
        <v>21</v>
      </c>
      <c r="I760" s="8">
        <v>0.65</v>
      </c>
      <c r="J760" s="9">
        <v>7750</v>
      </c>
      <c r="K760" s="10">
        <f t="shared" si="0"/>
        <v>5037.5</v>
      </c>
      <c r="L760" s="10">
        <f t="shared" si="1"/>
        <v>1763.125</v>
      </c>
      <c r="M760" s="11">
        <v>0.35</v>
      </c>
      <c r="O760" s="12"/>
      <c r="P760" s="17">
        <f>Data!$I760+0.05</f>
        <v>0.70000000000000007</v>
      </c>
      <c r="Q760" s="12"/>
      <c r="R760" s="13"/>
    </row>
    <row r="761" spans="1:18" ht="15.75" customHeight="1">
      <c r="A761" s="1"/>
      <c r="B761" s="6" t="s">
        <v>14</v>
      </c>
      <c r="C761" s="6">
        <v>1185732</v>
      </c>
      <c r="D761" s="7">
        <v>44357</v>
      </c>
      <c r="E761" s="6" t="s">
        <v>46</v>
      </c>
      <c r="F761" s="6" t="s">
        <v>47</v>
      </c>
      <c r="G761" s="6" t="s">
        <v>48</v>
      </c>
      <c r="H761" s="6" t="s">
        <v>22</v>
      </c>
      <c r="I761" s="8">
        <v>0.70000000000000007</v>
      </c>
      <c r="J761" s="9">
        <v>9250</v>
      </c>
      <c r="K761" s="10">
        <f t="shared" si="0"/>
        <v>6475.0000000000009</v>
      </c>
      <c r="L761" s="10">
        <f t="shared" si="1"/>
        <v>3237.5000000000005</v>
      </c>
      <c r="M761" s="11">
        <v>0.5</v>
      </c>
      <c r="O761" s="12"/>
      <c r="P761" s="17">
        <f>Data!$I761+0.05</f>
        <v>0.75000000000000011</v>
      </c>
      <c r="Q761" s="12"/>
      <c r="R761" s="13"/>
    </row>
    <row r="762" spans="1:18" ht="15.75" customHeight="1">
      <c r="A762" s="1"/>
      <c r="B762" s="6" t="s">
        <v>14</v>
      </c>
      <c r="C762" s="6">
        <v>1185732</v>
      </c>
      <c r="D762" s="7">
        <v>44385</v>
      </c>
      <c r="E762" s="6" t="s">
        <v>46</v>
      </c>
      <c r="F762" s="6" t="s">
        <v>47</v>
      </c>
      <c r="G762" s="6" t="s">
        <v>48</v>
      </c>
      <c r="H762" s="6" t="s">
        <v>17</v>
      </c>
      <c r="I762" s="8">
        <v>0.65</v>
      </c>
      <c r="J762" s="9">
        <v>11500</v>
      </c>
      <c r="K762" s="10">
        <f t="shared" si="0"/>
        <v>7475</v>
      </c>
      <c r="L762" s="10">
        <f t="shared" si="1"/>
        <v>3363.75</v>
      </c>
      <c r="M762" s="11">
        <v>0.45</v>
      </c>
      <c r="O762" s="12"/>
      <c r="P762" s="17">
        <f>Data!$I762+0.05</f>
        <v>0.70000000000000007</v>
      </c>
      <c r="Q762" s="12"/>
      <c r="R762" s="13"/>
    </row>
    <row r="763" spans="1:18" ht="15.75" customHeight="1">
      <c r="A763" s="1"/>
      <c r="B763" s="6" t="s">
        <v>14</v>
      </c>
      <c r="C763" s="6">
        <v>1185732</v>
      </c>
      <c r="D763" s="7">
        <v>44385</v>
      </c>
      <c r="E763" s="6" t="s">
        <v>46</v>
      </c>
      <c r="F763" s="6" t="s">
        <v>47</v>
      </c>
      <c r="G763" s="6" t="s">
        <v>48</v>
      </c>
      <c r="H763" s="6" t="s">
        <v>18</v>
      </c>
      <c r="I763" s="8">
        <v>0.60000000000000009</v>
      </c>
      <c r="J763" s="9">
        <v>9000</v>
      </c>
      <c r="K763" s="10">
        <f t="shared" si="0"/>
        <v>5400.0000000000009</v>
      </c>
      <c r="L763" s="10">
        <f t="shared" si="1"/>
        <v>1890.0000000000002</v>
      </c>
      <c r="M763" s="11">
        <v>0.35</v>
      </c>
      <c r="O763" s="12"/>
      <c r="P763" s="17">
        <f>Data!$I763+0.05</f>
        <v>0.65000000000000013</v>
      </c>
      <c r="Q763" s="12"/>
      <c r="R763" s="13"/>
    </row>
    <row r="764" spans="1:18" ht="15.75" customHeight="1">
      <c r="A764" s="1"/>
      <c r="B764" s="6" t="s">
        <v>14</v>
      </c>
      <c r="C764" s="6">
        <v>1185732</v>
      </c>
      <c r="D764" s="7">
        <v>44385</v>
      </c>
      <c r="E764" s="6" t="s">
        <v>46</v>
      </c>
      <c r="F764" s="6" t="s">
        <v>47</v>
      </c>
      <c r="G764" s="6" t="s">
        <v>48</v>
      </c>
      <c r="H764" s="6" t="s">
        <v>19</v>
      </c>
      <c r="I764" s="8">
        <v>0.55000000000000004</v>
      </c>
      <c r="J764" s="9">
        <v>8250</v>
      </c>
      <c r="K764" s="10">
        <f t="shared" si="0"/>
        <v>4537.5</v>
      </c>
      <c r="L764" s="10">
        <f t="shared" si="1"/>
        <v>1134.375</v>
      </c>
      <c r="M764" s="11">
        <v>0.25</v>
      </c>
      <c r="O764" s="12"/>
      <c r="P764" s="17">
        <f>Data!$I764+0.05</f>
        <v>0.60000000000000009</v>
      </c>
      <c r="Q764" s="12"/>
      <c r="R764" s="13"/>
    </row>
    <row r="765" spans="1:18" ht="15.75" customHeight="1">
      <c r="A765" s="1"/>
      <c r="B765" s="6" t="s">
        <v>14</v>
      </c>
      <c r="C765" s="6">
        <v>1185732</v>
      </c>
      <c r="D765" s="7">
        <v>44385</v>
      </c>
      <c r="E765" s="6" t="s">
        <v>46</v>
      </c>
      <c r="F765" s="6" t="s">
        <v>47</v>
      </c>
      <c r="G765" s="6" t="s">
        <v>48</v>
      </c>
      <c r="H765" s="6" t="s">
        <v>20</v>
      </c>
      <c r="I765" s="8">
        <v>0.55000000000000004</v>
      </c>
      <c r="J765" s="9">
        <v>7750</v>
      </c>
      <c r="K765" s="10">
        <f t="shared" si="0"/>
        <v>4262.5</v>
      </c>
      <c r="L765" s="10">
        <f t="shared" si="1"/>
        <v>1278.75</v>
      </c>
      <c r="M765" s="11">
        <v>0.3</v>
      </c>
      <c r="O765" s="12"/>
      <c r="P765" s="17">
        <f>Data!$I765+0.05</f>
        <v>0.60000000000000009</v>
      </c>
      <c r="Q765" s="12"/>
      <c r="R765" s="13"/>
    </row>
    <row r="766" spans="1:18" ht="15.75" customHeight="1">
      <c r="A766" s="1"/>
      <c r="B766" s="6" t="s">
        <v>14</v>
      </c>
      <c r="C766" s="6">
        <v>1185732</v>
      </c>
      <c r="D766" s="7">
        <v>44385</v>
      </c>
      <c r="E766" s="6" t="s">
        <v>46</v>
      </c>
      <c r="F766" s="6" t="s">
        <v>47</v>
      </c>
      <c r="G766" s="6" t="s">
        <v>48</v>
      </c>
      <c r="H766" s="6" t="s">
        <v>21</v>
      </c>
      <c r="I766" s="8">
        <v>0.65</v>
      </c>
      <c r="J766" s="9">
        <v>8000</v>
      </c>
      <c r="K766" s="10">
        <f t="shared" si="0"/>
        <v>5200</v>
      </c>
      <c r="L766" s="10">
        <f t="shared" si="1"/>
        <v>1819.9999999999998</v>
      </c>
      <c r="M766" s="11">
        <v>0.35</v>
      </c>
      <c r="O766" s="12"/>
      <c r="P766" s="17">
        <f>Data!$I766+0.05</f>
        <v>0.70000000000000007</v>
      </c>
      <c r="Q766" s="12"/>
      <c r="R766" s="13"/>
    </row>
    <row r="767" spans="1:18" ht="15.75" customHeight="1">
      <c r="A767" s="1"/>
      <c r="B767" s="6" t="s">
        <v>14</v>
      </c>
      <c r="C767" s="6">
        <v>1185732</v>
      </c>
      <c r="D767" s="7">
        <v>44385</v>
      </c>
      <c r="E767" s="6" t="s">
        <v>46</v>
      </c>
      <c r="F767" s="6" t="s">
        <v>47</v>
      </c>
      <c r="G767" s="6" t="s">
        <v>48</v>
      </c>
      <c r="H767" s="6" t="s">
        <v>22</v>
      </c>
      <c r="I767" s="8">
        <v>0.70000000000000007</v>
      </c>
      <c r="J767" s="9">
        <v>9750</v>
      </c>
      <c r="K767" s="10">
        <f t="shared" si="0"/>
        <v>6825.0000000000009</v>
      </c>
      <c r="L767" s="10">
        <f t="shared" si="1"/>
        <v>3412.5000000000005</v>
      </c>
      <c r="M767" s="11">
        <v>0.5</v>
      </c>
      <c r="O767" s="12"/>
      <c r="P767" s="17">
        <f>Data!$I767+0.05</f>
        <v>0.75000000000000011</v>
      </c>
      <c r="Q767" s="12"/>
      <c r="R767" s="13"/>
    </row>
    <row r="768" spans="1:18" ht="15.75" customHeight="1">
      <c r="A768" s="1"/>
      <c r="B768" s="6" t="s">
        <v>14</v>
      </c>
      <c r="C768" s="6">
        <v>1185732</v>
      </c>
      <c r="D768" s="7">
        <v>44417</v>
      </c>
      <c r="E768" s="6" t="s">
        <v>46</v>
      </c>
      <c r="F768" s="6" t="s">
        <v>47</v>
      </c>
      <c r="G768" s="6" t="s">
        <v>48</v>
      </c>
      <c r="H768" s="6" t="s">
        <v>17</v>
      </c>
      <c r="I768" s="8">
        <v>0.65</v>
      </c>
      <c r="J768" s="9">
        <v>11250</v>
      </c>
      <c r="K768" s="10">
        <f t="shared" si="0"/>
        <v>7312.5</v>
      </c>
      <c r="L768" s="10">
        <f t="shared" si="1"/>
        <v>3290.625</v>
      </c>
      <c r="M768" s="11">
        <v>0.45</v>
      </c>
      <c r="O768" s="12"/>
      <c r="P768" s="17">
        <f>Data!$I768+0.05</f>
        <v>0.70000000000000007</v>
      </c>
      <c r="Q768" s="12"/>
      <c r="R768" s="13"/>
    </row>
    <row r="769" spans="1:18" ht="15.75" customHeight="1">
      <c r="A769" s="1"/>
      <c r="B769" s="6" t="s">
        <v>14</v>
      </c>
      <c r="C769" s="6">
        <v>1185732</v>
      </c>
      <c r="D769" s="7">
        <v>44417</v>
      </c>
      <c r="E769" s="6" t="s">
        <v>46</v>
      </c>
      <c r="F769" s="6" t="s">
        <v>47</v>
      </c>
      <c r="G769" s="6" t="s">
        <v>48</v>
      </c>
      <c r="H769" s="6" t="s">
        <v>18</v>
      </c>
      <c r="I769" s="8">
        <v>0.60000000000000009</v>
      </c>
      <c r="J769" s="9">
        <v>9000</v>
      </c>
      <c r="K769" s="10">
        <f t="shared" si="0"/>
        <v>5400.0000000000009</v>
      </c>
      <c r="L769" s="10">
        <f t="shared" si="1"/>
        <v>1890.0000000000002</v>
      </c>
      <c r="M769" s="11">
        <v>0.35</v>
      </c>
      <c r="O769" s="12"/>
      <c r="P769" s="17">
        <f>Data!$I769+0.05</f>
        <v>0.65000000000000013</v>
      </c>
      <c r="Q769" s="12"/>
      <c r="R769" s="13"/>
    </row>
    <row r="770" spans="1:18" ht="15.75" customHeight="1">
      <c r="A770" s="1"/>
      <c r="B770" s="6" t="s">
        <v>14</v>
      </c>
      <c r="C770" s="6">
        <v>1185732</v>
      </c>
      <c r="D770" s="7">
        <v>44417</v>
      </c>
      <c r="E770" s="6" t="s">
        <v>46</v>
      </c>
      <c r="F770" s="6" t="s">
        <v>47</v>
      </c>
      <c r="G770" s="6" t="s">
        <v>48</v>
      </c>
      <c r="H770" s="6" t="s">
        <v>19</v>
      </c>
      <c r="I770" s="8">
        <v>0.55000000000000004</v>
      </c>
      <c r="J770" s="9">
        <v>8250</v>
      </c>
      <c r="K770" s="10">
        <f t="shared" si="0"/>
        <v>4537.5</v>
      </c>
      <c r="L770" s="10">
        <f t="shared" si="1"/>
        <v>1134.375</v>
      </c>
      <c r="M770" s="11">
        <v>0.25</v>
      </c>
      <c r="O770" s="12"/>
      <c r="P770" s="17">
        <f>Data!$I770+0.05</f>
        <v>0.60000000000000009</v>
      </c>
      <c r="Q770" s="12"/>
      <c r="R770" s="13"/>
    </row>
    <row r="771" spans="1:18" ht="15.75" customHeight="1">
      <c r="A771" s="1"/>
      <c r="B771" s="6" t="s">
        <v>14</v>
      </c>
      <c r="C771" s="6">
        <v>1185732</v>
      </c>
      <c r="D771" s="7">
        <v>44417</v>
      </c>
      <c r="E771" s="6" t="s">
        <v>46</v>
      </c>
      <c r="F771" s="6" t="s">
        <v>47</v>
      </c>
      <c r="G771" s="6" t="s">
        <v>48</v>
      </c>
      <c r="H771" s="6" t="s">
        <v>20</v>
      </c>
      <c r="I771" s="8">
        <v>0.45</v>
      </c>
      <c r="J771" s="9">
        <v>7750</v>
      </c>
      <c r="K771" s="10">
        <f t="shared" si="0"/>
        <v>3487.5</v>
      </c>
      <c r="L771" s="10">
        <f t="shared" si="1"/>
        <v>1046.25</v>
      </c>
      <c r="M771" s="11">
        <v>0.3</v>
      </c>
      <c r="O771" s="12"/>
      <c r="P771" s="17">
        <f>Data!$I771+0.05</f>
        <v>0.5</v>
      </c>
      <c r="Q771" s="12"/>
      <c r="R771" s="13"/>
    </row>
    <row r="772" spans="1:18" ht="15.75" customHeight="1">
      <c r="A772" s="1"/>
      <c r="B772" s="6" t="s">
        <v>14</v>
      </c>
      <c r="C772" s="6">
        <v>1185732</v>
      </c>
      <c r="D772" s="7">
        <v>44417</v>
      </c>
      <c r="E772" s="6" t="s">
        <v>46</v>
      </c>
      <c r="F772" s="6" t="s">
        <v>47</v>
      </c>
      <c r="G772" s="6" t="s">
        <v>48</v>
      </c>
      <c r="H772" s="6" t="s">
        <v>21</v>
      </c>
      <c r="I772" s="8">
        <v>0.55000000000000004</v>
      </c>
      <c r="J772" s="9">
        <v>7500</v>
      </c>
      <c r="K772" s="10">
        <f t="shared" si="0"/>
        <v>4125</v>
      </c>
      <c r="L772" s="10">
        <f t="shared" si="1"/>
        <v>1443.75</v>
      </c>
      <c r="M772" s="11">
        <v>0.35</v>
      </c>
      <c r="O772" s="12"/>
      <c r="P772" s="17">
        <f>Data!$I772+0.05</f>
        <v>0.60000000000000009</v>
      </c>
      <c r="Q772" s="12"/>
      <c r="R772" s="13"/>
    </row>
    <row r="773" spans="1:18" ht="15.75" customHeight="1">
      <c r="A773" s="1"/>
      <c r="B773" s="6" t="s">
        <v>14</v>
      </c>
      <c r="C773" s="6">
        <v>1185732</v>
      </c>
      <c r="D773" s="7">
        <v>44417</v>
      </c>
      <c r="E773" s="6" t="s">
        <v>46</v>
      </c>
      <c r="F773" s="6" t="s">
        <v>47</v>
      </c>
      <c r="G773" s="6" t="s">
        <v>48</v>
      </c>
      <c r="H773" s="6" t="s">
        <v>22</v>
      </c>
      <c r="I773" s="8">
        <v>0.60000000000000009</v>
      </c>
      <c r="J773" s="9">
        <v>9250</v>
      </c>
      <c r="K773" s="10">
        <f t="shared" si="0"/>
        <v>5550.0000000000009</v>
      </c>
      <c r="L773" s="10">
        <f t="shared" si="1"/>
        <v>2775.0000000000005</v>
      </c>
      <c r="M773" s="11">
        <v>0.5</v>
      </c>
      <c r="O773" s="12"/>
      <c r="P773" s="17">
        <f>Data!$I773+0.05</f>
        <v>0.65000000000000013</v>
      </c>
      <c r="Q773" s="12"/>
      <c r="R773" s="13"/>
    </row>
    <row r="774" spans="1:18" ht="15.75" customHeight="1">
      <c r="A774" s="1"/>
      <c r="B774" s="6" t="s">
        <v>14</v>
      </c>
      <c r="C774" s="6">
        <v>1185732</v>
      </c>
      <c r="D774" s="7">
        <v>44447</v>
      </c>
      <c r="E774" s="6" t="s">
        <v>46</v>
      </c>
      <c r="F774" s="6" t="s">
        <v>47</v>
      </c>
      <c r="G774" s="6" t="s">
        <v>48</v>
      </c>
      <c r="H774" s="6" t="s">
        <v>17</v>
      </c>
      <c r="I774" s="8">
        <v>0.55000000000000004</v>
      </c>
      <c r="J774" s="9">
        <v>10500</v>
      </c>
      <c r="K774" s="10">
        <f t="shared" si="0"/>
        <v>5775.0000000000009</v>
      </c>
      <c r="L774" s="10">
        <f t="shared" si="1"/>
        <v>2598.7500000000005</v>
      </c>
      <c r="M774" s="11">
        <v>0.45</v>
      </c>
      <c r="O774" s="12"/>
      <c r="P774" s="17">
        <f>Data!$I774+0.05</f>
        <v>0.60000000000000009</v>
      </c>
      <c r="Q774" s="12"/>
      <c r="R774" s="13"/>
    </row>
    <row r="775" spans="1:18" ht="15.75" customHeight="1">
      <c r="A775" s="1"/>
      <c r="B775" s="6" t="s">
        <v>14</v>
      </c>
      <c r="C775" s="6">
        <v>1185732</v>
      </c>
      <c r="D775" s="7">
        <v>44447</v>
      </c>
      <c r="E775" s="6" t="s">
        <v>46</v>
      </c>
      <c r="F775" s="6" t="s">
        <v>47</v>
      </c>
      <c r="G775" s="6" t="s">
        <v>48</v>
      </c>
      <c r="H775" s="6" t="s">
        <v>18</v>
      </c>
      <c r="I775" s="8">
        <v>0.50000000000000011</v>
      </c>
      <c r="J775" s="9">
        <v>8500</v>
      </c>
      <c r="K775" s="10">
        <f t="shared" si="0"/>
        <v>4250.0000000000009</v>
      </c>
      <c r="L775" s="10">
        <f t="shared" si="1"/>
        <v>1487.5000000000002</v>
      </c>
      <c r="M775" s="11">
        <v>0.35</v>
      </c>
      <c r="O775" s="12"/>
      <c r="P775" s="17">
        <f>Data!$I775+0.05</f>
        <v>0.55000000000000016</v>
      </c>
      <c r="Q775" s="12"/>
      <c r="R775" s="13"/>
    </row>
    <row r="776" spans="1:18" ht="15.75" customHeight="1">
      <c r="A776" s="1"/>
      <c r="B776" s="6" t="s">
        <v>14</v>
      </c>
      <c r="C776" s="6">
        <v>1185732</v>
      </c>
      <c r="D776" s="7">
        <v>44447</v>
      </c>
      <c r="E776" s="6" t="s">
        <v>46</v>
      </c>
      <c r="F776" s="6" t="s">
        <v>47</v>
      </c>
      <c r="G776" s="6" t="s">
        <v>48</v>
      </c>
      <c r="H776" s="6" t="s">
        <v>19</v>
      </c>
      <c r="I776" s="8">
        <v>0.45</v>
      </c>
      <c r="J776" s="9">
        <v>7500</v>
      </c>
      <c r="K776" s="10">
        <f t="shared" si="0"/>
        <v>3375</v>
      </c>
      <c r="L776" s="10">
        <f t="shared" si="1"/>
        <v>843.75</v>
      </c>
      <c r="M776" s="11">
        <v>0.25</v>
      </c>
      <c r="O776" s="12"/>
      <c r="P776" s="17">
        <f>Data!$I776+0.05</f>
        <v>0.5</v>
      </c>
      <c r="Q776" s="12"/>
      <c r="R776" s="13"/>
    </row>
    <row r="777" spans="1:18" ht="15.75" customHeight="1">
      <c r="A777" s="1"/>
      <c r="B777" s="6" t="s">
        <v>14</v>
      </c>
      <c r="C777" s="6">
        <v>1185732</v>
      </c>
      <c r="D777" s="7">
        <v>44447</v>
      </c>
      <c r="E777" s="6" t="s">
        <v>46</v>
      </c>
      <c r="F777" s="6" t="s">
        <v>47</v>
      </c>
      <c r="G777" s="6" t="s">
        <v>48</v>
      </c>
      <c r="H777" s="6" t="s">
        <v>20</v>
      </c>
      <c r="I777" s="8">
        <v>0.45</v>
      </c>
      <c r="J777" s="9">
        <v>7250</v>
      </c>
      <c r="K777" s="10">
        <f t="shared" si="0"/>
        <v>3262.5</v>
      </c>
      <c r="L777" s="10">
        <f t="shared" si="1"/>
        <v>978.75</v>
      </c>
      <c r="M777" s="11">
        <v>0.3</v>
      </c>
      <c r="O777" s="12"/>
      <c r="P777" s="17">
        <f>Data!$I777+0.05</f>
        <v>0.5</v>
      </c>
      <c r="Q777" s="12"/>
      <c r="R777" s="13"/>
    </row>
    <row r="778" spans="1:18" ht="15.75" customHeight="1">
      <c r="A778" s="1"/>
      <c r="B778" s="6" t="s">
        <v>14</v>
      </c>
      <c r="C778" s="6">
        <v>1185732</v>
      </c>
      <c r="D778" s="7">
        <v>44447</v>
      </c>
      <c r="E778" s="6" t="s">
        <v>46</v>
      </c>
      <c r="F778" s="6" t="s">
        <v>47</v>
      </c>
      <c r="G778" s="6" t="s">
        <v>48</v>
      </c>
      <c r="H778" s="6" t="s">
        <v>21</v>
      </c>
      <c r="I778" s="8">
        <v>0.55000000000000004</v>
      </c>
      <c r="J778" s="9">
        <v>7250</v>
      </c>
      <c r="K778" s="10">
        <f t="shared" si="0"/>
        <v>3987.5000000000005</v>
      </c>
      <c r="L778" s="10">
        <f t="shared" si="1"/>
        <v>1395.625</v>
      </c>
      <c r="M778" s="11">
        <v>0.35</v>
      </c>
      <c r="O778" s="12"/>
      <c r="P778" s="17">
        <f>Data!$I778+0.05</f>
        <v>0.60000000000000009</v>
      </c>
      <c r="Q778" s="12"/>
      <c r="R778" s="13"/>
    </row>
    <row r="779" spans="1:18" ht="15.75" customHeight="1">
      <c r="A779" s="1"/>
      <c r="B779" s="6" t="s">
        <v>14</v>
      </c>
      <c r="C779" s="6">
        <v>1185732</v>
      </c>
      <c r="D779" s="7">
        <v>44447</v>
      </c>
      <c r="E779" s="6" t="s">
        <v>46</v>
      </c>
      <c r="F779" s="6" t="s">
        <v>47</v>
      </c>
      <c r="G779" s="6" t="s">
        <v>48</v>
      </c>
      <c r="H779" s="6" t="s">
        <v>22</v>
      </c>
      <c r="I779" s="8">
        <v>0.60000000000000009</v>
      </c>
      <c r="J779" s="9">
        <v>8250</v>
      </c>
      <c r="K779" s="10">
        <f t="shared" si="0"/>
        <v>4950.0000000000009</v>
      </c>
      <c r="L779" s="10">
        <f t="shared" si="1"/>
        <v>2475.0000000000005</v>
      </c>
      <c r="M779" s="11">
        <v>0.5</v>
      </c>
      <c r="O779" s="12"/>
      <c r="P779" s="17">
        <f>Data!$I779+0.05</f>
        <v>0.65000000000000013</v>
      </c>
      <c r="Q779" s="12"/>
      <c r="R779" s="13"/>
    </row>
    <row r="780" spans="1:18" ht="15.75" customHeight="1">
      <c r="A780" s="1"/>
      <c r="B780" s="6" t="s">
        <v>14</v>
      </c>
      <c r="C780" s="6">
        <v>1185732</v>
      </c>
      <c r="D780" s="7">
        <v>44479</v>
      </c>
      <c r="E780" s="6" t="s">
        <v>46</v>
      </c>
      <c r="F780" s="6" t="s">
        <v>47</v>
      </c>
      <c r="G780" s="6" t="s">
        <v>48</v>
      </c>
      <c r="H780" s="6" t="s">
        <v>17</v>
      </c>
      <c r="I780" s="8">
        <v>0.60000000000000009</v>
      </c>
      <c r="J780" s="9">
        <v>10000</v>
      </c>
      <c r="K780" s="10">
        <f t="shared" si="0"/>
        <v>6000.0000000000009</v>
      </c>
      <c r="L780" s="10">
        <f t="shared" si="1"/>
        <v>2700.0000000000005</v>
      </c>
      <c r="M780" s="11">
        <v>0.45</v>
      </c>
      <c r="O780" s="12"/>
      <c r="P780" s="17">
        <f>Data!$I780+0.05</f>
        <v>0.65000000000000013</v>
      </c>
      <c r="Q780" s="12"/>
      <c r="R780" s="13"/>
    </row>
    <row r="781" spans="1:18" ht="15.75" customHeight="1">
      <c r="A781" s="1"/>
      <c r="B781" s="6" t="s">
        <v>14</v>
      </c>
      <c r="C781" s="6">
        <v>1185732</v>
      </c>
      <c r="D781" s="7">
        <v>44479</v>
      </c>
      <c r="E781" s="6" t="s">
        <v>46</v>
      </c>
      <c r="F781" s="6" t="s">
        <v>47</v>
      </c>
      <c r="G781" s="6" t="s">
        <v>48</v>
      </c>
      <c r="H781" s="6" t="s">
        <v>18</v>
      </c>
      <c r="I781" s="8">
        <v>0.50000000000000011</v>
      </c>
      <c r="J781" s="9">
        <v>8250</v>
      </c>
      <c r="K781" s="10">
        <f t="shared" si="0"/>
        <v>4125.0000000000009</v>
      </c>
      <c r="L781" s="10">
        <f t="shared" si="1"/>
        <v>1443.7500000000002</v>
      </c>
      <c r="M781" s="11">
        <v>0.35</v>
      </c>
      <c r="O781" s="12"/>
      <c r="P781" s="17">
        <f>Data!$I781+0.05</f>
        <v>0.55000000000000016</v>
      </c>
      <c r="Q781" s="12"/>
      <c r="R781" s="13"/>
    </row>
    <row r="782" spans="1:18" ht="15.75" customHeight="1">
      <c r="A782" s="1"/>
      <c r="B782" s="6" t="s">
        <v>14</v>
      </c>
      <c r="C782" s="6">
        <v>1185732</v>
      </c>
      <c r="D782" s="7">
        <v>44479</v>
      </c>
      <c r="E782" s="6" t="s">
        <v>46</v>
      </c>
      <c r="F782" s="6" t="s">
        <v>47</v>
      </c>
      <c r="G782" s="6" t="s">
        <v>48</v>
      </c>
      <c r="H782" s="6" t="s">
        <v>19</v>
      </c>
      <c r="I782" s="8">
        <v>0.50000000000000011</v>
      </c>
      <c r="J782" s="9">
        <v>7250</v>
      </c>
      <c r="K782" s="10">
        <f t="shared" si="0"/>
        <v>3625.0000000000009</v>
      </c>
      <c r="L782" s="10">
        <f t="shared" si="1"/>
        <v>906.25000000000023</v>
      </c>
      <c r="M782" s="11">
        <v>0.25</v>
      </c>
      <c r="O782" s="12"/>
      <c r="P782" s="17">
        <f>Data!$I782+0.05</f>
        <v>0.55000000000000016</v>
      </c>
      <c r="Q782" s="12"/>
      <c r="R782" s="13"/>
    </row>
    <row r="783" spans="1:18" ht="15.75" customHeight="1">
      <c r="A783" s="1"/>
      <c r="B783" s="6" t="s">
        <v>14</v>
      </c>
      <c r="C783" s="6">
        <v>1185732</v>
      </c>
      <c r="D783" s="7">
        <v>44479</v>
      </c>
      <c r="E783" s="6" t="s">
        <v>46</v>
      </c>
      <c r="F783" s="6" t="s">
        <v>47</v>
      </c>
      <c r="G783" s="6" t="s">
        <v>48</v>
      </c>
      <c r="H783" s="6" t="s">
        <v>20</v>
      </c>
      <c r="I783" s="8">
        <v>0.50000000000000011</v>
      </c>
      <c r="J783" s="9">
        <v>7000</v>
      </c>
      <c r="K783" s="10">
        <f t="shared" si="0"/>
        <v>3500.0000000000009</v>
      </c>
      <c r="L783" s="10">
        <f t="shared" si="1"/>
        <v>1050.0000000000002</v>
      </c>
      <c r="M783" s="11">
        <v>0.3</v>
      </c>
      <c r="O783" s="12"/>
      <c r="P783" s="17">
        <f>Data!$I783+0.05</f>
        <v>0.55000000000000016</v>
      </c>
      <c r="Q783" s="12"/>
      <c r="R783" s="13"/>
    </row>
    <row r="784" spans="1:18" ht="15.75" customHeight="1">
      <c r="A784" s="1"/>
      <c r="B784" s="6" t="s">
        <v>14</v>
      </c>
      <c r="C784" s="6">
        <v>1185732</v>
      </c>
      <c r="D784" s="7">
        <v>44479</v>
      </c>
      <c r="E784" s="6" t="s">
        <v>46</v>
      </c>
      <c r="F784" s="6" t="s">
        <v>47</v>
      </c>
      <c r="G784" s="6" t="s">
        <v>48</v>
      </c>
      <c r="H784" s="6" t="s">
        <v>21</v>
      </c>
      <c r="I784" s="8">
        <v>0.60000000000000009</v>
      </c>
      <c r="J784" s="9">
        <v>7000</v>
      </c>
      <c r="K784" s="10">
        <f t="shared" si="0"/>
        <v>4200.0000000000009</v>
      </c>
      <c r="L784" s="10">
        <f t="shared" si="1"/>
        <v>1470.0000000000002</v>
      </c>
      <c r="M784" s="11">
        <v>0.35</v>
      </c>
      <c r="O784" s="12"/>
      <c r="P784" s="17">
        <f>Data!$I784+0.05</f>
        <v>0.65000000000000013</v>
      </c>
      <c r="Q784" s="12"/>
      <c r="R784" s="13"/>
    </row>
    <row r="785" spans="1:18" ht="15.75" customHeight="1">
      <c r="A785" s="1"/>
      <c r="B785" s="6" t="s">
        <v>14</v>
      </c>
      <c r="C785" s="6">
        <v>1185732</v>
      </c>
      <c r="D785" s="7">
        <v>44479</v>
      </c>
      <c r="E785" s="6" t="s">
        <v>46</v>
      </c>
      <c r="F785" s="6" t="s">
        <v>47</v>
      </c>
      <c r="G785" s="6" t="s">
        <v>48</v>
      </c>
      <c r="H785" s="6" t="s">
        <v>22</v>
      </c>
      <c r="I785" s="8">
        <v>0.65</v>
      </c>
      <c r="J785" s="9">
        <v>8250</v>
      </c>
      <c r="K785" s="10">
        <f t="shared" si="0"/>
        <v>5362.5</v>
      </c>
      <c r="L785" s="10">
        <f t="shared" si="1"/>
        <v>2681.25</v>
      </c>
      <c r="M785" s="11">
        <v>0.5</v>
      </c>
      <c r="O785" s="12"/>
      <c r="P785" s="17">
        <f>Data!$I785+0.05</f>
        <v>0.70000000000000007</v>
      </c>
      <c r="Q785" s="12"/>
      <c r="R785" s="13"/>
    </row>
    <row r="786" spans="1:18" ht="15.75" customHeight="1">
      <c r="A786" s="1"/>
      <c r="B786" s="6" t="s">
        <v>14</v>
      </c>
      <c r="C786" s="6">
        <v>1185732</v>
      </c>
      <c r="D786" s="7">
        <v>44509</v>
      </c>
      <c r="E786" s="6" t="s">
        <v>46</v>
      </c>
      <c r="F786" s="6" t="s">
        <v>47</v>
      </c>
      <c r="G786" s="6" t="s">
        <v>48</v>
      </c>
      <c r="H786" s="6" t="s">
        <v>17</v>
      </c>
      <c r="I786" s="8">
        <v>0.60000000000000009</v>
      </c>
      <c r="J786" s="9">
        <v>9750</v>
      </c>
      <c r="K786" s="10">
        <f t="shared" si="0"/>
        <v>5850.0000000000009</v>
      </c>
      <c r="L786" s="10">
        <f t="shared" si="1"/>
        <v>2632.5000000000005</v>
      </c>
      <c r="M786" s="11">
        <v>0.45</v>
      </c>
      <c r="O786" s="12"/>
      <c r="P786" s="17">
        <f>Data!$I786+0.05</f>
        <v>0.65000000000000013</v>
      </c>
      <c r="Q786" s="12"/>
      <c r="R786" s="13"/>
    </row>
    <row r="787" spans="1:18" ht="15.75" customHeight="1">
      <c r="A787" s="1"/>
      <c r="B787" s="6" t="s">
        <v>14</v>
      </c>
      <c r="C787" s="6">
        <v>1185732</v>
      </c>
      <c r="D787" s="7">
        <v>44509</v>
      </c>
      <c r="E787" s="6" t="s">
        <v>46</v>
      </c>
      <c r="F787" s="6" t="s">
        <v>47</v>
      </c>
      <c r="G787" s="6" t="s">
        <v>48</v>
      </c>
      <c r="H787" s="6" t="s">
        <v>18</v>
      </c>
      <c r="I787" s="8">
        <v>0.50000000000000011</v>
      </c>
      <c r="J787" s="9">
        <v>8000</v>
      </c>
      <c r="K787" s="10">
        <f t="shared" si="0"/>
        <v>4000.0000000000009</v>
      </c>
      <c r="L787" s="10">
        <f t="shared" si="1"/>
        <v>1400.0000000000002</v>
      </c>
      <c r="M787" s="11">
        <v>0.35</v>
      </c>
      <c r="O787" s="12"/>
      <c r="P787" s="17">
        <f>Data!$I787+0.05</f>
        <v>0.55000000000000016</v>
      </c>
      <c r="Q787" s="12"/>
      <c r="R787" s="13"/>
    </row>
    <row r="788" spans="1:18" ht="15.75" customHeight="1">
      <c r="A788" s="1"/>
      <c r="B788" s="6" t="s">
        <v>14</v>
      </c>
      <c r="C788" s="6">
        <v>1185732</v>
      </c>
      <c r="D788" s="7">
        <v>44509</v>
      </c>
      <c r="E788" s="6" t="s">
        <v>46</v>
      </c>
      <c r="F788" s="6" t="s">
        <v>47</v>
      </c>
      <c r="G788" s="6" t="s">
        <v>48</v>
      </c>
      <c r="H788" s="6" t="s">
        <v>19</v>
      </c>
      <c r="I788" s="8">
        <v>0.50000000000000011</v>
      </c>
      <c r="J788" s="9">
        <v>7450</v>
      </c>
      <c r="K788" s="10">
        <f t="shared" si="0"/>
        <v>3725.0000000000009</v>
      </c>
      <c r="L788" s="10">
        <f t="shared" si="1"/>
        <v>931.25000000000023</v>
      </c>
      <c r="M788" s="11">
        <v>0.25</v>
      </c>
      <c r="O788" s="12"/>
      <c r="P788" s="17">
        <f>Data!$I788+0.05</f>
        <v>0.55000000000000016</v>
      </c>
      <c r="Q788" s="12"/>
      <c r="R788" s="13"/>
    </row>
    <row r="789" spans="1:18" ht="15.75" customHeight="1">
      <c r="A789" s="1"/>
      <c r="B789" s="6" t="s">
        <v>14</v>
      </c>
      <c r="C789" s="6">
        <v>1185732</v>
      </c>
      <c r="D789" s="7">
        <v>44509</v>
      </c>
      <c r="E789" s="6" t="s">
        <v>46</v>
      </c>
      <c r="F789" s="6" t="s">
        <v>47</v>
      </c>
      <c r="G789" s="6" t="s">
        <v>48</v>
      </c>
      <c r="H789" s="6" t="s">
        <v>20</v>
      </c>
      <c r="I789" s="8">
        <v>0.50000000000000011</v>
      </c>
      <c r="J789" s="9">
        <v>7750</v>
      </c>
      <c r="K789" s="10">
        <f t="shared" si="0"/>
        <v>3875.0000000000009</v>
      </c>
      <c r="L789" s="10">
        <f t="shared" si="1"/>
        <v>1162.5000000000002</v>
      </c>
      <c r="M789" s="11">
        <v>0.3</v>
      </c>
      <c r="O789" s="12"/>
      <c r="P789" s="17">
        <f>Data!$I789+0.05</f>
        <v>0.55000000000000016</v>
      </c>
      <c r="Q789" s="12"/>
      <c r="R789" s="13"/>
    </row>
    <row r="790" spans="1:18" ht="15.75" customHeight="1">
      <c r="A790" s="1"/>
      <c r="B790" s="6" t="s">
        <v>14</v>
      </c>
      <c r="C790" s="6">
        <v>1185732</v>
      </c>
      <c r="D790" s="7">
        <v>44509</v>
      </c>
      <c r="E790" s="6" t="s">
        <v>46</v>
      </c>
      <c r="F790" s="6" t="s">
        <v>47</v>
      </c>
      <c r="G790" s="6" t="s">
        <v>48</v>
      </c>
      <c r="H790" s="6" t="s">
        <v>21</v>
      </c>
      <c r="I790" s="8">
        <v>0.65</v>
      </c>
      <c r="J790" s="9">
        <v>7500</v>
      </c>
      <c r="K790" s="10">
        <f t="shared" si="0"/>
        <v>4875</v>
      </c>
      <c r="L790" s="10">
        <f t="shared" si="1"/>
        <v>1706.25</v>
      </c>
      <c r="M790" s="11">
        <v>0.35</v>
      </c>
      <c r="O790" s="12"/>
      <c r="P790" s="17">
        <f>Data!$I790+0.05</f>
        <v>0.70000000000000007</v>
      </c>
      <c r="Q790" s="12"/>
      <c r="R790" s="13"/>
    </row>
    <row r="791" spans="1:18" ht="15.75" customHeight="1">
      <c r="A791" s="1"/>
      <c r="B791" s="6" t="s">
        <v>14</v>
      </c>
      <c r="C791" s="6">
        <v>1185732</v>
      </c>
      <c r="D791" s="7">
        <v>44509</v>
      </c>
      <c r="E791" s="6" t="s">
        <v>46</v>
      </c>
      <c r="F791" s="6" t="s">
        <v>47</v>
      </c>
      <c r="G791" s="6" t="s">
        <v>48</v>
      </c>
      <c r="H791" s="6" t="s">
        <v>22</v>
      </c>
      <c r="I791" s="8">
        <v>0.7</v>
      </c>
      <c r="J791" s="9">
        <v>8500</v>
      </c>
      <c r="K791" s="10">
        <f t="shared" si="0"/>
        <v>5950</v>
      </c>
      <c r="L791" s="10">
        <f t="shared" si="1"/>
        <v>2975</v>
      </c>
      <c r="M791" s="11">
        <v>0.5</v>
      </c>
      <c r="O791" s="12"/>
      <c r="P791" s="17">
        <f>Data!$I791+0.05</f>
        <v>0.75</v>
      </c>
      <c r="Q791" s="12"/>
      <c r="R791" s="13"/>
    </row>
    <row r="792" spans="1:18" ht="15.75" customHeight="1">
      <c r="A792" s="1"/>
      <c r="B792" s="6" t="s">
        <v>14</v>
      </c>
      <c r="C792" s="6">
        <v>1185732</v>
      </c>
      <c r="D792" s="7">
        <v>44538</v>
      </c>
      <c r="E792" s="6" t="s">
        <v>46</v>
      </c>
      <c r="F792" s="6" t="s">
        <v>47</v>
      </c>
      <c r="G792" s="6" t="s">
        <v>48</v>
      </c>
      <c r="H792" s="6" t="s">
        <v>17</v>
      </c>
      <c r="I792" s="8">
        <v>0.65</v>
      </c>
      <c r="J792" s="9">
        <v>10750</v>
      </c>
      <c r="K792" s="10">
        <f t="shared" si="0"/>
        <v>6987.5</v>
      </c>
      <c r="L792" s="10">
        <f t="shared" si="1"/>
        <v>3144.375</v>
      </c>
      <c r="M792" s="11">
        <v>0.45</v>
      </c>
      <c r="O792" s="12"/>
      <c r="P792" s="17">
        <f>Data!$I792+0.05</f>
        <v>0.70000000000000007</v>
      </c>
      <c r="Q792" s="12"/>
      <c r="R792" s="13"/>
    </row>
    <row r="793" spans="1:18" ht="15.75" customHeight="1">
      <c r="A793" s="1"/>
      <c r="B793" s="6" t="s">
        <v>14</v>
      </c>
      <c r="C793" s="6">
        <v>1185732</v>
      </c>
      <c r="D793" s="7">
        <v>44538</v>
      </c>
      <c r="E793" s="6" t="s">
        <v>46</v>
      </c>
      <c r="F793" s="6" t="s">
        <v>47</v>
      </c>
      <c r="G793" s="6" t="s">
        <v>48</v>
      </c>
      <c r="H793" s="6" t="s">
        <v>18</v>
      </c>
      <c r="I793" s="8">
        <v>0.55000000000000004</v>
      </c>
      <c r="J793" s="9">
        <v>8750</v>
      </c>
      <c r="K793" s="10">
        <f t="shared" si="0"/>
        <v>4812.5</v>
      </c>
      <c r="L793" s="10">
        <f t="shared" si="1"/>
        <v>1684.375</v>
      </c>
      <c r="M793" s="11">
        <v>0.35</v>
      </c>
      <c r="O793" s="12"/>
      <c r="P793" s="17">
        <f>Data!$I793+0.05</f>
        <v>0.60000000000000009</v>
      </c>
      <c r="Q793" s="12"/>
      <c r="R793" s="13"/>
    </row>
    <row r="794" spans="1:18" ht="15.75" customHeight="1">
      <c r="A794" s="1"/>
      <c r="B794" s="6" t="s">
        <v>14</v>
      </c>
      <c r="C794" s="6">
        <v>1185732</v>
      </c>
      <c r="D794" s="7">
        <v>44538</v>
      </c>
      <c r="E794" s="6" t="s">
        <v>46</v>
      </c>
      <c r="F794" s="6" t="s">
        <v>47</v>
      </c>
      <c r="G794" s="6" t="s">
        <v>48</v>
      </c>
      <c r="H794" s="6" t="s">
        <v>19</v>
      </c>
      <c r="I794" s="8">
        <v>0.55000000000000004</v>
      </c>
      <c r="J794" s="9">
        <v>8250</v>
      </c>
      <c r="K794" s="10">
        <f t="shared" si="0"/>
        <v>4537.5</v>
      </c>
      <c r="L794" s="10">
        <f t="shared" si="1"/>
        <v>1134.375</v>
      </c>
      <c r="M794" s="11">
        <v>0.25</v>
      </c>
      <c r="O794" s="12"/>
      <c r="P794" s="17">
        <f>Data!$I794+0.05</f>
        <v>0.60000000000000009</v>
      </c>
      <c r="Q794" s="12"/>
      <c r="R794" s="13"/>
    </row>
    <row r="795" spans="1:18" ht="15.75" customHeight="1">
      <c r="A795" s="1"/>
      <c r="B795" s="6" t="s">
        <v>14</v>
      </c>
      <c r="C795" s="6">
        <v>1185732</v>
      </c>
      <c r="D795" s="7">
        <v>44538</v>
      </c>
      <c r="E795" s="6" t="s">
        <v>46</v>
      </c>
      <c r="F795" s="6" t="s">
        <v>47</v>
      </c>
      <c r="G795" s="6" t="s">
        <v>48</v>
      </c>
      <c r="H795" s="6" t="s">
        <v>20</v>
      </c>
      <c r="I795" s="8">
        <v>0.55000000000000004</v>
      </c>
      <c r="J795" s="9">
        <v>7750</v>
      </c>
      <c r="K795" s="10">
        <f t="shared" si="0"/>
        <v>4262.5</v>
      </c>
      <c r="L795" s="10">
        <f t="shared" si="1"/>
        <v>1278.75</v>
      </c>
      <c r="M795" s="11">
        <v>0.3</v>
      </c>
      <c r="O795" s="12"/>
      <c r="P795" s="17">
        <f>Data!$I795+0.05</f>
        <v>0.60000000000000009</v>
      </c>
      <c r="Q795" s="12"/>
      <c r="R795" s="13"/>
    </row>
    <row r="796" spans="1:18" ht="15.75" customHeight="1">
      <c r="A796" s="1"/>
      <c r="B796" s="6" t="s">
        <v>14</v>
      </c>
      <c r="C796" s="6">
        <v>1185732</v>
      </c>
      <c r="D796" s="7">
        <v>44538</v>
      </c>
      <c r="E796" s="6" t="s">
        <v>46</v>
      </c>
      <c r="F796" s="6" t="s">
        <v>47</v>
      </c>
      <c r="G796" s="6" t="s">
        <v>48</v>
      </c>
      <c r="H796" s="6" t="s">
        <v>21</v>
      </c>
      <c r="I796" s="8">
        <v>0.65</v>
      </c>
      <c r="J796" s="9">
        <v>7750</v>
      </c>
      <c r="K796" s="10">
        <f t="shared" si="0"/>
        <v>5037.5</v>
      </c>
      <c r="L796" s="10">
        <f t="shared" si="1"/>
        <v>1763.125</v>
      </c>
      <c r="M796" s="11">
        <v>0.35</v>
      </c>
      <c r="O796" s="12"/>
      <c r="P796" s="17">
        <f>Data!$I796+0.05</f>
        <v>0.70000000000000007</v>
      </c>
      <c r="Q796" s="12"/>
      <c r="R796" s="13"/>
    </row>
    <row r="797" spans="1:18" ht="15.75" customHeight="1">
      <c r="A797" s="1"/>
      <c r="B797" s="6" t="s">
        <v>14</v>
      </c>
      <c r="C797" s="6">
        <v>1185732</v>
      </c>
      <c r="D797" s="7">
        <v>44538</v>
      </c>
      <c r="E797" s="6" t="s">
        <v>46</v>
      </c>
      <c r="F797" s="6" t="s">
        <v>47</v>
      </c>
      <c r="G797" s="6" t="s">
        <v>48</v>
      </c>
      <c r="H797" s="6" t="s">
        <v>22</v>
      </c>
      <c r="I797" s="8">
        <v>0.7</v>
      </c>
      <c r="J797" s="9">
        <v>8750</v>
      </c>
      <c r="K797" s="10">
        <f t="shared" si="0"/>
        <v>6125</v>
      </c>
      <c r="L797" s="10">
        <f t="shared" si="1"/>
        <v>3062.5</v>
      </c>
      <c r="M797" s="11">
        <v>0.5</v>
      </c>
      <c r="O797" s="12"/>
      <c r="P797" s="17">
        <f>Data!$I797+0.05</f>
        <v>0.75</v>
      </c>
      <c r="Q797" s="12"/>
      <c r="R797" s="13"/>
    </row>
    <row r="798" spans="1:18" ht="15.75" customHeight="1">
      <c r="A798" s="1" t="s">
        <v>39</v>
      </c>
      <c r="B798" s="6" t="s">
        <v>14</v>
      </c>
      <c r="C798" s="6">
        <v>1185732</v>
      </c>
      <c r="D798" s="7">
        <v>44209</v>
      </c>
      <c r="E798" s="6" t="s">
        <v>33</v>
      </c>
      <c r="F798" s="6" t="s">
        <v>49</v>
      </c>
      <c r="G798" s="6" t="s">
        <v>50</v>
      </c>
      <c r="H798" s="6" t="s">
        <v>17</v>
      </c>
      <c r="I798" s="8">
        <v>0.35</v>
      </c>
      <c r="J798" s="9">
        <v>4500</v>
      </c>
      <c r="K798" s="10">
        <f t="shared" si="0"/>
        <v>1575</v>
      </c>
      <c r="L798" s="10">
        <f t="shared" si="1"/>
        <v>551.25</v>
      </c>
      <c r="M798" s="11">
        <v>0.35000000000000003</v>
      </c>
      <c r="O798" s="16"/>
      <c r="P798" s="17"/>
      <c r="Q798" s="12"/>
      <c r="R798" s="13"/>
    </row>
    <row r="799" spans="1:18" ht="15.75" customHeight="1">
      <c r="A799" s="1"/>
      <c r="B799" s="6" t="s">
        <v>14</v>
      </c>
      <c r="C799" s="6">
        <v>1185732</v>
      </c>
      <c r="D799" s="7">
        <v>44209</v>
      </c>
      <c r="E799" s="6" t="s">
        <v>33</v>
      </c>
      <c r="F799" s="6" t="s">
        <v>49</v>
      </c>
      <c r="G799" s="6" t="s">
        <v>50</v>
      </c>
      <c r="H799" s="6" t="s">
        <v>18</v>
      </c>
      <c r="I799" s="8">
        <v>0.35</v>
      </c>
      <c r="J799" s="9">
        <v>2500</v>
      </c>
      <c r="K799" s="10">
        <f t="shared" si="0"/>
        <v>875</v>
      </c>
      <c r="L799" s="10">
        <f t="shared" si="1"/>
        <v>262.5</v>
      </c>
      <c r="M799" s="11">
        <v>0.3</v>
      </c>
      <c r="O799" s="16"/>
      <c r="P799" s="17"/>
      <c r="Q799" s="12"/>
      <c r="R799" s="13"/>
    </row>
    <row r="800" spans="1:18" ht="15.75" customHeight="1">
      <c r="A800" s="1"/>
      <c r="B800" s="6" t="s">
        <v>14</v>
      </c>
      <c r="C800" s="6">
        <v>1185732</v>
      </c>
      <c r="D800" s="7">
        <v>44209</v>
      </c>
      <c r="E800" s="6" t="s">
        <v>33</v>
      </c>
      <c r="F800" s="6" t="s">
        <v>49</v>
      </c>
      <c r="G800" s="6" t="s">
        <v>50</v>
      </c>
      <c r="H800" s="6" t="s">
        <v>19</v>
      </c>
      <c r="I800" s="8">
        <v>0.25</v>
      </c>
      <c r="J800" s="9">
        <v>2500</v>
      </c>
      <c r="K800" s="10">
        <f t="shared" si="0"/>
        <v>625</v>
      </c>
      <c r="L800" s="10">
        <f t="shared" si="1"/>
        <v>187.5</v>
      </c>
      <c r="M800" s="11">
        <v>0.3</v>
      </c>
      <c r="O800" s="16"/>
      <c r="P800" s="17"/>
      <c r="Q800" s="12"/>
      <c r="R800" s="13"/>
    </row>
    <row r="801" spans="1:18" ht="15.75" customHeight="1">
      <c r="A801" s="1"/>
      <c r="B801" s="6" t="s">
        <v>14</v>
      </c>
      <c r="C801" s="6">
        <v>1185732</v>
      </c>
      <c r="D801" s="7">
        <v>44209</v>
      </c>
      <c r="E801" s="6" t="s">
        <v>33</v>
      </c>
      <c r="F801" s="6" t="s">
        <v>49</v>
      </c>
      <c r="G801" s="6" t="s">
        <v>50</v>
      </c>
      <c r="H801" s="6" t="s">
        <v>20</v>
      </c>
      <c r="I801" s="8">
        <v>0.30000000000000004</v>
      </c>
      <c r="J801" s="9">
        <v>1000</v>
      </c>
      <c r="K801" s="10">
        <f t="shared" si="0"/>
        <v>300.00000000000006</v>
      </c>
      <c r="L801" s="10">
        <f t="shared" si="1"/>
        <v>105.00000000000003</v>
      </c>
      <c r="M801" s="11">
        <v>0.35000000000000003</v>
      </c>
      <c r="O801" s="16"/>
      <c r="P801" s="17"/>
      <c r="Q801" s="12"/>
      <c r="R801" s="13"/>
    </row>
    <row r="802" spans="1:18" ht="15.75" customHeight="1">
      <c r="A802" s="1"/>
      <c r="B802" s="6" t="s">
        <v>14</v>
      </c>
      <c r="C802" s="6">
        <v>1185732</v>
      </c>
      <c r="D802" s="7">
        <v>44209</v>
      </c>
      <c r="E802" s="6" t="s">
        <v>33</v>
      </c>
      <c r="F802" s="6" t="s">
        <v>49</v>
      </c>
      <c r="G802" s="6" t="s">
        <v>50</v>
      </c>
      <c r="H802" s="6" t="s">
        <v>21</v>
      </c>
      <c r="I802" s="8">
        <v>0.44999999999999996</v>
      </c>
      <c r="J802" s="9">
        <v>1500</v>
      </c>
      <c r="K802" s="10">
        <f t="shared" si="0"/>
        <v>674.99999999999989</v>
      </c>
      <c r="L802" s="10">
        <f t="shared" si="1"/>
        <v>202.49999999999997</v>
      </c>
      <c r="M802" s="11">
        <v>0.3</v>
      </c>
      <c r="O802" s="16"/>
      <c r="P802" s="17"/>
      <c r="Q802" s="12"/>
      <c r="R802" s="13"/>
    </row>
    <row r="803" spans="1:18" ht="15.75" customHeight="1">
      <c r="A803" s="1"/>
      <c r="B803" s="6" t="s">
        <v>14</v>
      </c>
      <c r="C803" s="6">
        <v>1185732</v>
      </c>
      <c r="D803" s="7">
        <v>44209</v>
      </c>
      <c r="E803" s="6" t="s">
        <v>33</v>
      </c>
      <c r="F803" s="6" t="s">
        <v>49</v>
      </c>
      <c r="G803" s="6" t="s">
        <v>50</v>
      </c>
      <c r="H803" s="6" t="s">
        <v>22</v>
      </c>
      <c r="I803" s="8">
        <v>0.35</v>
      </c>
      <c r="J803" s="9">
        <v>2500</v>
      </c>
      <c r="K803" s="10">
        <f t="shared" si="0"/>
        <v>875</v>
      </c>
      <c r="L803" s="10">
        <f t="shared" si="1"/>
        <v>393.75</v>
      </c>
      <c r="M803" s="11">
        <v>0.45</v>
      </c>
      <c r="O803" s="16"/>
      <c r="P803" s="17"/>
      <c r="Q803" s="12"/>
      <c r="R803" s="13"/>
    </row>
    <row r="804" spans="1:18" ht="15.75" customHeight="1">
      <c r="A804" s="1"/>
      <c r="B804" s="6" t="s">
        <v>14</v>
      </c>
      <c r="C804" s="6">
        <v>1185732</v>
      </c>
      <c r="D804" s="7">
        <v>44240</v>
      </c>
      <c r="E804" s="6" t="s">
        <v>33</v>
      </c>
      <c r="F804" s="6" t="s">
        <v>49</v>
      </c>
      <c r="G804" s="6" t="s">
        <v>50</v>
      </c>
      <c r="H804" s="6" t="s">
        <v>17</v>
      </c>
      <c r="I804" s="8">
        <v>0.35</v>
      </c>
      <c r="J804" s="9">
        <v>5000</v>
      </c>
      <c r="K804" s="10">
        <f t="shared" si="0"/>
        <v>1750</v>
      </c>
      <c r="L804" s="10">
        <f t="shared" si="1"/>
        <v>612.50000000000011</v>
      </c>
      <c r="M804" s="11">
        <v>0.35000000000000003</v>
      </c>
      <c r="O804" s="16"/>
      <c r="P804" s="17"/>
      <c r="Q804" s="12"/>
      <c r="R804" s="13"/>
    </row>
    <row r="805" spans="1:18" ht="15.75" customHeight="1">
      <c r="A805" s="1"/>
      <c r="B805" s="6" t="s">
        <v>14</v>
      </c>
      <c r="C805" s="6">
        <v>1185732</v>
      </c>
      <c r="D805" s="7">
        <v>44240</v>
      </c>
      <c r="E805" s="6" t="s">
        <v>33</v>
      </c>
      <c r="F805" s="6" t="s">
        <v>49</v>
      </c>
      <c r="G805" s="6" t="s">
        <v>50</v>
      </c>
      <c r="H805" s="6" t="s">
        <v>18</v>
      </c>
      <c r="I805" s="8">
        <v>0.35</v>
      </c>
      <c r="J805" s="9">
        <v>1500</v>
      </c>
      <c r="K805" s="10">
        <f t="shared" si="0"/>
        <v>525</v>
      </c>
      <c r="L805" s="10">
        <f t="shared" si="1"/>
        <v>157.5</v>
      </c>
      <c r="M805" s="11">
        <v>0.3</v>
      </c>
      <c r="O805" s="16"/>
      <c r="P805" s="17"/>
      <c r="Q805" s="12"/>
      <c r="R805" s="13"/>
    </row>
    <row r="806" spans="1:18" ht="15.75" customHeight="1">
      <c r="A806" s="1"/>
      <c r="B806" s="6" t="s">
        <v>14</v>
      </c>
      <c r="C806" s="6">
        <v>1185732</v>
      </c>
      <c r="D806" s="7">
        <v>44240</v>
      </c>
      <c r="E806" s="6" t="s">
        <v>33</v>
      </c>
      <c r="F806" s="6" t="s">
        <v>49</v>
      </c>
      <c r="G806" s="6" t="s">
        <v>50</v>
      </c>
      <c r="H806" s="6" t="s">
        <v>19</v>
      </c>
      <c r="I806" s="8">
        <v>0.25</v>
      </c>
      <c r="J806" s="9">
        <v>2000</v>
      </c>
      <c r="K806" s="10">
        <f t="shared" si="0"/>
        <v>500</v>
      </c>
      <c r="L806" s="10">
        <f t="shared" si="1"/>
        <v>150</v>
      </c>
      <c r="M806" s="11">
        <v>0.3</v>
      </c>
      <c r="O806" s="16"/>
      <c r="P806" s="17"/>
      <c r="Q806" s="12"/>
      <c r="R806" s="13"/>
    </row>
    <row r="807" spans="1:18" ht="15.75" customHeight="1">
      <c r="A807" s="1"/>
      <c r="B807" s="6" t="s">
        <v>14</v>
      </c>
      <c r="C807" s="6">
        <v>1185732</v>
      </c>
      <c r="D807" s="7">
        <v>44240</v>
      </c>
      <c r="E807" s="6" t="s">
        <v>33</v>
      </c>
      <c r="F807" s="6" t="s">
        <v>49</v>
      </c>
      <c r="G807" s="6" t="s">
        <v>50</v>
      </c>
      <c r="H807" s="6" t="s">
        <v>20</v>
      </c>
      <c r="I807" s="8">
        <v>0.30000000000000004</v>
      </c>
      <c r="J807" s="9">
        <v>750</v>
      </c>
      <c r="K807" s="10">
        <f t="shared" si="0"/>
        <v>225.00000000000003</v>
      </c>
      <c r="L807" s="10">
        <f t="shared" si="1"/>
        <v>78.750000000000014</v>
      </c>
      <c r="M807" s="11">
        <v>0.35000000000000003</v>
      </c>
      <c r="O807" s="16"/>
      <c r="P807" s="17"/>
      <c r="Q807" s="12"/>
      <c r="R807" s="13"/>
    </row>
    <row r="808" spans="1:18" ht="15.75" customHeight="1">
      <c r="A808" s="1"/>
      <c r="B808" s="6" t="s">
        <v>14</v>
      </c>
      <c r="C808" s="6">
        <v>1185732</v>
      </c>
      <c r="D808" s="7">
        <v>44240</v>
      </c>
      <c r="E808" s="6" t="s">
        <v>33</v>
      </c>
      <c r="F808" s="6" t="s">
        <v>49</v>
      </c>
      <c r="G808" s="6" t="s">
        <v>50</v>
      </c>
      <c r="H808" s="6" t="s">
        <v>21</v>
      </c>
      <c r="I808" s="8">
        <v>0.44999999999999996</v>
      </c>
      <c r="J808" s="9">
        <v>1500</v>
      </c>
      <c r="K808" s="10">
        <f t="shared" si="0"/>
        <v>674.99999999999989</v>
      </c>
      <c r="L808" s="10">
        <f t="shared" si="1"/>
        <v>202.49999999999997</v>
      </c>
      <c r="M808" s="11">
        <v>0.3</v>
      </c>
      <c r="O808" s="16"/>
      <c r="P808" s="17"/>
      <c r="Q808" s="12"/>
      <c r="R808" s="13"/>
    </row>
    <row r="809" spans="1:18" ht="15.75" customHeight="1">
      <c r="A809" s="1"/>
      <c r="B809" s="6" t="s">
        <v>14</v>
      </c>
      <c r="C809" s="6">
        <v>1185732</v>
      </c>
      <c r="D809" s="7">
        <v>44240</v>
      </c>
      <c r="E809" s="6" t="s">
        <v>33</v>
      </c>
      <c r="F809" s="6" t="s">
        <v>49</v>
      </c>
      <c r="G809" s="6" t="s">
        <v>50</v>
      </c>
      <c r="H809" s="6" t="s">
        <v>22</v>
      </c>
      <c r="I809" s="8">
        <v>0.35</v>
      </c>
      <c r="J809" s="9">
        <v>2250</v>
      </c>
      <c r="K809" s="10">
        <f t="shared" si="0"/>
        <v>787.5</v>
      </c>
      <c r="L809" s="10">
        <f t="shared" si="1"/>
        <v>354.375</v>
      </c>
      <c r="M809" s="11">
        <v>0.45</v>
      </c>
      <c r="O809" s="16"/>
      <c r="P809" s="17"/>
      <c r="Q809" s="12"/>
      <c r="R809" s="13"/>
    </row>
    <row r="810" spans="1:18" ht="15.75" customHeight="1">
      <c r="A810" s="1"/>
      <c r="B810" s="6" t="s">
        <v>14</v>
      </c>
      <c r="C810" s="6">
        <v>1185732</v>
      </c>
      <c r="D810" s="7">
        <v>44267</v>
      </c>
      <c r="E810" s="6" t="s">
        <v>33</v>
      </c>
      <c r="F810" s="6" t="s">
        <v>49</v>
      </c>
      <c r="G810" s="6" t="s">
        <v>50</v>
      </c>
      <c r="H810" s="6" t="s">
        <v>17</v>
      </c>
      <c r="I810" s="8">
        <v>0.4</v>
      </c>
      <c r="J810" s="9">
        <v>4450</v>
      </c>
      <c r="K810" s="10">
        <f t="shared" si="0"/>
        <v>1780</v>
      </c>
      <c r="L810" s="10">
        <f t="shared" si="1"/>
        <v>623.00000000000011</v>
      </c>
      <c r="M810" s="11">
        <v>0.35000000000000003</v>
      </c>
      <c r="O810" s="16"/>
      <c r="P810" s="17"/>
      <c r="Q810" s="12"/>
      <c r="R810" s="13"/>
    </row>
    <row r="811" spans="1:18" ht="15.75" customHeight="1">
      <c r="A811" s="1"/>
      <c r="B811" s="6" t="s">
        <v>14</v>
      </c>
      <c r="C811" s="6">
        <v>1185732</v>
      </c>
      <c r="D811" s="7">
        <v>44267</v>
      </c>
      <c r="E811" s="6" t="s">
        <v>33</v>
      </c>
      <c r="F811" s="6" t="s">
        <v>49</v>
      </c>
      <c r="G811" s="6" t="s">
        <v>50</v>
      </c>
      <c r="H811" s="6" t="s">
        <v>18</v>
      </c>
      <c r="I811" s="8">
        <v>0.4</v>
      </c>
      <c r="J811" s="9">
        <v>1250</v>
      </c>
      <c r="K811" s="10">
        <f t="shared" si="0"/>
        <v>500</v>
      </c>
      <c r="L811" s="10">
        <f t="shared" si="1"/>
        <v>150</v>
      </c>
      <c r="M811" s="11">
        <v>0.3</v>
      </c>
      <c r="O811" s="16"/>
      <c r="P811" s="17"/>
      <c r="Q811" s="12"/>
      <c r="R811" s="13"/>
    </row>
    <row r="812" spans="1:18" ht="15.75" customHeight="1">
      <c r="A812" s="1"/>
      <c r="B812" s="6" t="s">
        <v>14</v>
      </c>
      <c r="C812" s="6">
        <v>1185732</v>
      </c>
      <c r="D812" s="7">
        <v>44267</v>
      </c>
      <c r="E812" s="6" t="s">
        <v>33</v>
      </c>
      <c r="F812" s="6" t="s">
        <v>49</v>
      </c>
      <c r="G812" s="6" t="s">
        <v>50</v>
      </c>
      <c r="H812" s="6" t="s">
        <v>19</v>
      </c>
      <c r="I812" s="8">
        <v>0.30000000000000004</v>
      </c>
      <c r="J812" s="9">
        <v>1750</v>
      </c>
      <c r="K812" s="10">
        <f t="shared" si="0"/>
        <v>525.00000000000011</v>
      </c>
      <c r="L812" s="10">
        <f t="shared" si="1"/>
        <v>157.50000000000003</v>
      </c>
      <c r="M812" s="11">
        <v>0.3</v>
      </c>
      <c r="O812" s="16"/>
      <c r="P812" s="17"/>
      <c r="Q812" s="12"/>
      <c r="R812" s="13"/>
    </row>
    <row r="813" spans="1:18" ht="15.75" customHeight="1">
      <c r="A813" s="1"/>
      <c r="B813" s="6" t="s">
        <v>14</v>
      </c>
      <c r="C813" s="6">
        <v>1185732</v>
      </c>
      <c r="D813" s="7">
        <v>44267</v>
      </c>
      <c r="E813" s="6" t="s">
        <v>33</v>
      </c>
      <c r="F813" s="6" t="s">
        <v>49</v>
      </c>
      <c r="G813" s="6" t="s">
        <v>50</v>
      </c>
      <c r="H813" s="6" t="s">
        <v>20</v>
      </c>
      <c r="I813" s="8">
        <v>0.35</v>
      </c>
      <c r="J813" s="9">
        <v>250</v>
      </c>
      <c r="K813" s="10">
        <f t="shared" si="0"/>
        <v>87.5</v>
      </c>
      <c r="L813" s="10">
        <f t="shared" si="1"/>
        <v>30.625000000000004</v>
      </c>
      <c r="M813" s="11">
        <v>0.35000000000000003</v>
      </c>
      <c r="O813" s="16"/>
      <c r="P813" s="17"/>
      <c r="Q813" s="12"/>
      <c r="R813" s="13"/>
    </row>
    <row r="814" spans="1:18" ht="15.75" customHeight="1">
      <c r="A814" s="1"/>
      <c r="B814" s="6" t="s">
        <v>14</v>
      </c>
      <c r="C814" s="6">
        <v>1185732</v>
      </c>
      <c r="D814" s="7">
        <v>44267</v>
      </c>
      <c r="E814" s="6" t="s">
        <v>33</v>
      </c>
      <c r="F814" s="6" t="s">
        <v>49</v>
      </c>
      <c r="G814" s="6" t="s">
        <v>50</v>
      </c>
      <c r="H814" s="6" t="s">
        <v>21</v>
      </c>
      <c r="I814" s="8">
        <v>0.5</v>
      </c>
      <c r="J814" s="9">
        <v>750</v>
      </c>
      <c r="K814" s="10">
        <f t="shared" si="0"/>
        <v>375</v>
      </c>
      <c r="L814" s="10">
        <f t="shared" si="1"/>
        <v>112.5</v>
      </c>
      <c r="M814" s="11">
        <v>0.3</v>
      </c>
      <c r="O814" s="16"/>
      <c r="P814" s="17"/>
      <c r="Q814" s="12"/>
      <c r="R814" s="13"/>
    </row>
    <row r="815" spans="1:18" ht="15.75" customHeight="1">
      <c r="A815" s="1"/>
      <c r="B815" s="6" t="s">
        <v>14</v>
      </c>
      <c r="C815" s="6">
        <v>1185732</v>
      </c>
      <c r="D815" s="7">
        <v>44267</v>
      </c>
      <c r="E815" s="6" t="s">
        <v>33</v>
      </c>
      <c r="F815" s="6" t="s">
        <v>49</v>
      </c>
      <c r="G815" s="6" t="s">
        <v>50</v>
      </c>
      <c r="H815" s="6" t="s">
        <v>22</v>
      </c>
      <c r="I815" s="8">
        <v>0.4</v>
      </c>
      <c r="J815" s="9">
        <v>1750</v>
      </c>
      <c r="K815" s="10">
        <f t="shared" si="0"/>
        <v>700</v>
      </c>
      <c r="L815" s="10">
        <f t="shared" si="1"/>
        <v>315</v>
      </c>
      <c r="M815" s="11">
        <v>0.45</v>
      </c>
      <c r="O815" s="16"/>
      <c r="P815" s="17"/>
      <c r="Q815" s="12"/>
      <c r="R815" s="13"/>
    </row>
    <row r="816" spans="1:18" ht="15.75" customHeight="1">
      <c r="A816" s="1"/>
      <c r="B816" s="6" t="s">
        <v>14</v>
      </c>
      <c r="C816" s="6">
        <v>1185732</v>
      </c>
      <c r="D816" s="7">
        <v>44299</v>
      </c>
      <c r="E816" s="6" t="s">
        <v>33</v>
      </c>
      <c r="F816" s="6" t="s">
        <v>49</v>
      </c>
      <c r="G816" s="6" t="s">
        <v>50</v>
      </c>
      <c r="H816" s="6" t="s">
        <v>17</v>
      </c>
      <c r="I816" s="8">
        <v>0.4</v>
      </c>
      <c r="J816" s="9">
        <v>4000</v>
      </c>
      <c r="K816" s="10">
        <f t="shared" si="0"/>
        <v>1600</v>
      </c>
      <c r="L816" s="10">
        <f t="shared" si="1"/>
        <v>560</v>
      </c>
      <c r="M816" s="11">
        <v>0.35000000000000003</v>
      </c>
      <c r="O816" s="16"/>
      <c r="P816" s="17"/>
      <c r="Q816" s="12"/>
      <c r="R816" s="13"/>
    </row>
    <row r="817" spans="1:18" ht="15.75" customHeight="1">
      <c r="A817" s="1"/>
      <c r="B817" s="6" t="s">
        <v>14</v>
      </c>
      <c r="C817" s="6">
        <v>1185732</v>
      </c>
      <c r="D817" s="7">
        <v>44299</v>
      </c>
      <c r="E817" s="6" t="s">
        <v>33</v>
      </c>
      <c r="F817" s="6" t="s">
        <v>49</v>
      </c>
      <c r="G817" s="6" t="s">
        <v>50</v>
      </c>
      <c r="H817" s="6" t="s">
        <v>18</v>
      </c>
      <c r="I817" s="8">
        <v>0.4</v>
      </c>
      <c r="J817" s="9">
        <v>1000</v>
      </c>
      <c r="K817" s="10">
        <f t="shared" si="0"/>
        <v>400</v>
      </c>
      <c r="L817" s="10">
        <f t="shared" si="1"/>
        <v>120</v>
      </c>
      <c r="M817" s="11">
        <v>0.3</v>
      </c>
      <c r="O817" s="16"/>
      <c r="P817" s="17"/>
      <c r="Q817" s="12"/>
      <c r="R817" s="13"/>
    </row>
    <row r="818" spans="1:18" ht="15.75" customHeight="1">
      <c r="A818" s="1"/>
      <c r="B818" s="6" t="s">
        <v>14</v>
      </c>
      <c r="C818" s="6">
        <v>1185732</v>
      </c>
      <c r="D818" s="7">
        <v>44299</v>
      </c>
      <c r="E818" s="6" t="s">
        <v>33</v>
      </c>
      <c r="F818" s="6" t="s">
        <v>49</v>
      </c>
      <c r="G818" s="6" t="s">
        <v>50</v>
      </c>
      <c r="H818" s="6" t="s">
        <v>19</v>
      </c>
      <c r="I818" s="8">
        <v>0.30000000000000004</v>
      </c>
      <c r="J818" s="9">
        <v>1000</v>
      </c>
      <c r="K818" s="10">
        <f t="shared" si="0"/>
        <v>300.00000000000006</v>
      </c>
      <c r="L818" s="10">
        <f t="shared" si="1"/>
        <v>90.000000000000014</v>
      </c>
      <c r="M818" s="11">
        <v>0.3</v>
      </c>
      <c r="O818" s="16"/>
      <c r="P818" s="17"/>
      <c r="Q818" s="12"/>
      <c r="R818" s="13"/>
    </row>
    <row r="819" spans="1:18" ht="15.75" customHeight="1">
      <c r="A819" s="1"/>
      <c r="B819" s="6" t="s">
        <v>14</v>
      </c>
      <c r="C819" s="6">
        <v>1185732</v>
      </c>
      <c r="D819" s="7">
        <v>44299</v>
      </c>
      <c r="E819" s="6" t="s">
        <v>33</v>
      </c>
      <c r="F819" s="6" t="s">
        <v>49</v>
      </c>
      <c r="G819" s="6" t="s">
        <v>50</v>
      </c>
      <c r="H819" s="6" t="s">
        <v>20</v>
      </c>
      <c r="I819" s="8">
        <v>0.35</v>
      </c>
      <c r="J819" s="9">
        <v>250</v>
      </c>
      <c r="K819" s="10">
        <f t="shared" si="0"/>
        <v>87.5</v>
      </c>
      <c r="L819" s="10">
        <f t="shared" si="1"/>
        <v>30.625000000000004</v>
      </c>
      <c r="M819" s="11">
        <v>0.35000000000000003</v>
      </c>
      <c r="O819" s="16"/>
      <c r="P819" s="17"/>
      <c r="Q819" s="12"/>
      <c r="R819" s="13"/>
    </row>
    <row r="820" spans="1:18" ht="15.75" customHeight="1">
      <c r="A820" s="1"/>
      <c r="B820" s="6" t="s">
        <v>14</v>
      </c>
      <c r="C820" s="6">
        <v>1185732</v>
      </c>
      <c r="D820" s="7">
        <v>44299</v>
      </c>
      <c r="E820" s="6" t="s">
        <v>33</v>
      </c>
      <c r="F820" s="6" t="s">
        <v>49</v>
      </c>
      <c r="G820" s="6" t="s">
        <v>50</v>
      </c>
      <c r="H820" s="6" t="s">
        <v>21</v>
      </c>
      <c r="I820" s="8">
        <v>0.5</v>
      </c>
      <c r="J820" s="9">
        <v>500</v>
      </c>
      <c r="K820" s="10">
        <f t="shared" si="0"/>
        <v>250</v>
      </c>
      <c r="L820" s="10">
        <f t="shared" si="1"/>
        <v>75</v>
      </c>
      <c r="M820" s="11">
        <v>0.3</v>
      </c>
      <c r="O820" s="16"/>
      <c r="P820" s="17"/>
      <c r="Q820" s="12"/>
      <c r="R820" s="13"/>
    </row>
    <row r="821" spans="1:18" ht="15.75" customHeight="1">
      <c r="A821" s="1"/>
      <c r="B821" s="6" t="s">
        <v>14</v>
      </c>
      <c r="C821" s="6">
        <v>1185732</v>
      </c>
      <c r="D821" s="7">
        <v>44299</v>
      </c>
      <c r="E821" s="6" t="s">
        <v>33</v>
      </c>
      <c r="F821" s="6" t="s">
        <v>49</v>
      </c>
      <c r="G821" s="6" t="s">
        <v>50</v>
      </c>
      <c r="H821" s="6" t="s">
        <v>22</v>
      </c>
      <c r="I821" s="8">
        <v>0.4</v>
      </c>
      <c r="J821" s="9">
        <v>1750</v>
      </c>
      <c r="K821" s="10">
        <f t="shared" si="0"/>
        <v>700</v>
      </c>
      <c r="L821" s="10">
        <f t="shared" si="1"/>
        <v>315</v>
      </c>
      <c r="M821" s="11">
        <v>0.45</v>
      </c>
      <c r="O821" s="16"/>
      <c r="P821" s="17"/>
      <c r="Q821" s="12"/>
      <c r="R821" s="13"/>
    </row>
    <row r="822" spans="1:18" ht="15.75" customHeight="1">
      <c r="A822" s="1"/>
      <c r="B822" s="6" t="s">
        <v>14</v>
      </c>
      <c r="C822" s="6">
        <v>1185732</v>
      </c>
      <c r="D822" s="7">
        <v>44330</v>
      </c>
      <c r="E822" s="6" t="s">
        <v>33</v>
      </c>
      <c r="F822" s="6" t="s">
        <v>49</v>
      </c>
      <c r="G822" s="6" t="s">
        <v>50</v>
      </c>
      <c r="H822" s="6" t="s">
        <v>17</v>
      </c>
      <c r="I822" s="8">
        <v>0.5</v>
      </c>
      <c r="J822" s="9">
        <v>4450</v>
      </c>
      <c r="K822" s="10">
        <f t="shared" si="0"/>
        <v>2225</v>
      </c>
      <c r="L822" s="10">
        <f t="shared" si="1"/>
        <v>778.75000000000011</v>
      </c>
      <c r="M822" s="11">
        <v>0.35000000000000003</v>
      </c>
      <c r="O822" s="16"/>
      <c r="P822" s="17"/>
      <c r="Q822" s="12"/>
      <c r="R822" s="13"/>
    </row>
    <row r="823" spans="1:18" ht="15.75" customHeight="1">
      <c r="A823" s="1"/>
      <c r="B823" s="6" t="s">
        <v>14</v>
      </c>
      <c r="C823" s="6">
        <v>1185732</v>
      </c>
      <c r="D823" s="7">
        <v>44330</v>
      </c>
      <c r="E823" s="6" t="s">
        <v>33</v>
      </c>
      <c r="F823" s="6" t="s">
        <v>49</v>
      </c>
      <c r="G823" s="6" t="s">
        <v>50</v>
      </c>
      <c r="H823" s="6" t="s">
        <v>18</v>
      </c>
      <c r="I823" s="8">
        <v>0.45000000000000007</v>
      </c>
      <c r="J823" s="9">
        <v>1500</v>
      </c>
      <c r="K823" s="10">
        <f t="shared" si="0"/>
        <v>675.00000000000011</v>
      </c>
      <c r="L823" s="10">
        <f t="shared" si="1"/>
        <v>202.50000000000003</v>
      </c>
      <c r="M823" s="11">
        <v>0.3</v>
      </c>
      <c r="O823" s="16"/>
      <c r="P823" s="17"/>
      <c r="Q823" s="12"/>
      <c r="R823" s="13"/>
    </row>
    <row r="824" spans="1:18" ht="15.75" customHeight="1">
      <c r="A824" s="1"/>
      <c r="B824" s="6" t="s">
        <v>14</v>
      </c>
      <c r="C824" s="6">
        <v>1185732</v>
      </c>
      <c r="D824" s="7">
        <v>44330</v>
      </c>
      <c r="E824" s="6" t="s">
        <v>33</v>
      </c>
      <c r="F824" s="6" t="s">
        <v>49</v>
      </c>
      <c r="G824" s="6" t="s">
        <v>50</v>
      </c>
      <c r="H824" s="6" t="s">
        <v>19</v>
      </c>
      <c r="I824" s="8">
        <v>0.4</v>
      </c>
      <c r="J824" s="9">
        <v>1250</v>
      </c>
      <c r="K824" s="10">
        <f t="shared" si="0"/>
        <v>500</v>
      </c>
      <c r="L824" s="10">
        <f t="shared" si="1"/>
        <v>150</v>
      </c>
      <c r="M824" s="11">
        <v>0.3</v>
      </c>
      <c r="O824" s="16"/>
      <c r="P824" s="17"/>
      <c r="Q824" s="12"/>
      <c r="R824" s="13"/>
    </row>
    <row r="825" spans="1:18" ht="15.75" customHeight="1">
      <c r="A825" s="1"/>
      <c r="B825" s="6" t="s">
        <v>14</v>
      </c>
      <c r="C825" s="6">
        <v>1185732</v>
      </c>
      <c r="D825" s="7">
        <v>44330</v>
      </c>
      <c r="E825" s="6" t="s">
        <v>33</v>
      </c>
      <c r="F825" s="6" t="s">
        <v>49</v>
      </c>
      <c r="G825" s="6" t="s">
        <v>50</v>
      </c>
      <c r="H825" s="6" t="s">
        <v>20</v>
      </c>
      <c r="I825" s="8">
        <v>0.4</v>
      </c>
      <c r="J825" s="9">
        <v>500</v>
      </c>
      <c r="K825" s="10">
        <f t="shared" si="0"/>
        <v>200</v>
      </c>
      <c r="L825" s="10">
        <f t="shared" si="1"/>
        <v>70</v>
      </c>
      <c r="M825" s="11">
        <v>0.35000000000000003</v>
      </c>
      <c r="O825" s="16"/>
      <c r="P825" s="17"/>
      <c r="Q825" s="12"/>
      <c r="R825" s="13"/>
    </row>
    <row r="826" spans="1:18" ht="15.75" customHeight="1">
      <c r="A826" s="1"/>
      <c r="B826" s="6" t="s">
        <v>14</v>
      </c>
      <c r="C826" s="6">
        <v>1185732</v>
      </c>
      <c r="D826" s="7">
        <v>44330</v>
      </c>
      <c r="E826" s="6" t="s">
        <v>33</v>
      </c>
      <c r="F826" s="6" t="s">
        <v>49</v>
      </c>
      <c r="G826" s="6" t="s">
        <v>50</v>
      </c>
      <c r="H826" s="6" t="s">
        <v>21</v>
      </c>
      <c r="I826" s="8">
        <v>0.54999999999999993</v>
      </c>
      <c r="J826" s="9">
        <v>750</v>
      </c>
      <c r="K826" s="10">
        <f t="shared" si="0"/>
        <v>412.49999999999994</v>
      </c>
      <c r="L826" s="10">
        <f t="shared" si="1"/>
        <v>123.74999999999997</v>
      </c>
      <c r="M826" s="11">
        <v>0.3</v>
      </c>
      <c r="O826" s="16"/>
      <c r="P826" s="17"/>
      <c r="Q826" s="12"/>
      <c r="R826" s="13"/>
    </row>
    <row r="827" spans="1:18" ht="15.75" customHeight="1">
      <c r="A827" s="1"/>
      <c r="B827" s="6" t="s">
        <v>14</v>
      </c>
      <c r="C827" s="6">
        <v>1185732</v>
      </c>
      <c r="D827" s="7">
        <v>44330</v>
      </c>
      <c r="E827" s="6" t="s">
        <v>33</v>
      </c>
      <c r="F827" s="6" t="s">
        <v>49</v>
      </c>
      <c r="G827" s="6" t="s">
        <v>50</v>
      </c>
      <c r="H827" s="6" t="s">
        <v>22</v>
      </c>
      <c r="I827" s="8">
        <v>0.6</v>
      </c>
      <c r="J827" s="9">
        <v>1750</v>
      </c>
      <c r="K827" s="10">
        <f t="shared" si="0"/>
        <v>1050</v>
      </c>
      <c r="L827" s="10">
        <f t="shared" si="1"/>
        <v>472.5</v>
      </c>
      <c r="M827" s="11">
        <v>0.45</v>
      </c>
      <c r="O827" s="16"/>
      <c r="P827" s="17"/>
      <c r="Q827" s="12"/>
      <c r="R827" s="13"/>
    </row>
    <row r="828" spans="1:18" ht="15.75" customHeight="1">
      <c r="A828" s="1"/>
      <c r="B828" s="6" t="s">
        <v>14</v>
      </c>
      <c r="C828" s="6">
        <v>1185732</v>
      </c>
      <c r="D828" s="7">
        <v>44360</v>
      </c>
      <c r="E828" s="6" t="s">
        <v>33</v>
      </c>
      <c r="F828" s="6" t="s">
        <v>49</v>
      </c>
      <c r="G828" s="6" t="s">
        <v>50</v>
      </c>
      <c r="H828" s="6" t="s">
        <v>17</v>
      </c>
      <c r="I828" s="8">
        <v>0.45</v>
      </c>
      <c r="J828" s="9">
        <v>4250</v>
      </c>
      <c r="K828" s="10">
        <f t="shared" si="0"/>
        <v>1912.5</v>
      </c>
      <c r="L828" s="10">
        <f t="shared" si="1"/>
        <v>669.37500000000011</v>
      </c>
      <c r="M828" s="11">
        <v>0.35000000000000003</v>
      </c>
      <c r="O828" s="16"/>
      <c r="P828" s="17"/>
      <c r="Q828" s="12"/>
      <c r="R828" s="13"/>
    </row>
    <row r="829" spans="1:18" ht="15.75" customHeight="1">
      <c r="A829" s="1"/>
      <c r="B829" s="6" t="s">
        <v>14</v>
      </c>
      <c r="C829" s="6">
        <v>1185732</v>
      </c>
      <c r="D829" s="7">
        <v>44360</v>
      </c>
      <c r="E829" s="6" t="s">
        <v>33</v>
      </c>
      <c r="F829" s="6" t="s">
        <v>49</v>
      </c>
      <c r="G829" s="6" t="s">
        <v>50</v>
      </c>
      <c r="H829" s="6" t="s">
        <v>18</v>
      </c>
      <c r="I829" s="8">
        <v>0.40000000000000008</v>
      </c>
      <c r="J829" s="9">
        <v>1750</v>
      </c>
      <c r="K829" s="10">
        <f t="shared" si="0"/>
        <v>700.00000000000011</v>
      </c>
      <c r="L829" s="10">
        <f t="shared" si="1"/>
        <v>210.00000000000003</v>
      </c>
      <c r="M829" s="11">
        <v>0.3</v>
      </c>
      <c r="O829" s="16"/>
      <c r="P829" s="17"/>
      <c r="Q829" s="12"/>
      <c r="R829" s="13"/>
    </row>
    <row r="830" spans="1:18" ht="15.75" customHeight="1">
      <c r="A830" s="1"/>
      <c r="B830" s="6" t="s">
        <v>14</v>
      </c>
      <c r="C830" s="6">
        <v>1185732</v>
      </c>
      <c r="D830" s="7">
        <v>44360</v>
      </c>
      <c r="E830" s="6" t="s">
        <v>33</v>
      </c>
      <c r="F830" s="6" t="s">
        <v>49</v>
      </c>
      <c r="G830" s="6" t="s">
        <v>50</v>
      </c>
      <c r="H830" s="6" t="s">
        <v>19</v>
      </c>
      <c r="I830" s="8">
        <v>0.35000000000000003</v>
      </c>
      <c r="J830" s="9">
        <v>1750</v>
      </c>
      <c r="K830" s="10">
        <f t="shared" si="0"/>
        <v>612.50000000000011</v>
      </c>
      <c r="L830" s="10">
        <f t="shared" si="1"/>
        <v>183.75000000000003</v>
      </c>
      <c r="M830" s="11">
        <v>0.3</v>
      </c>
      <c r="O830" s="16"/>
      <c r="P830" s="17"/>
      <c r="Q830" s="12"/>
      <c r="R830" s="13"/>
    </row>
    <row r="831" spans="1:18" ht="15.75" customHeight="1">
      <c r="A831" s="1"/>
      <c r="B831" s="6" t="s">
        <v>14</v>
      </c>
      <c r="C831" s="6">
        <v>1185732</v>
      </c>
      <c r="D831" s="7">
        <v>44360</v>
      </c>
      <c r="E831" s="6" t="s">
        <v>33</v>
      </c>
      <c r="F831" s="6" t="s">
        <v>49</v>
      </c>
      <c r="G831" s="6" t="s">
        <v>50</v>
      </c>
      <c r="H831" s="6" t="s">
        <v>20</v>
      </c>
      <c r="I831" s="8">
        <v>0.35000000000000003</v>
      </c>
      <c r="J831" s="9">
        <v>1500</v>
      </c>
      <c r="K831" s="10">
        <f t="shared" si="0"/>
        <v>525</v>
      </c>
      <c r="L831" s="10">
        <f t="shared" si="1"/>
        <v>183.75000000000003</v>
      </c>
      <c r="M831" s="11">
        <v>0.35000000000000003</v>
      </c>
      <c r="O831" s="16"/>
      <c r="P831" s="17"/>
      <c r="Q831" s="12"/>
      <c r="R831" s="13"/>
    </row>
    <row r="832" spans="1:18" ht="15.75" customHeight="1">
      <c r="A832" s="1"/>
      <c r="B832" s="6" t="s">
        <v>14</v>
      </c>
      <c r="C832" s="6">
        <v>1185732</v>
      </c>
      <c r="D832" s="7">
        <v>44360</v>
      </c>
      <c r="E832" s="6" t="s">
        <v>33</v>
      </c>
      <c r="F832" s="6" t="s">
        <v>49</v>
      </c>
      <c r="G832" s="6" t="s">
        <v>50</v>
      </c>
      <c r="H832" s="6" t="s">
        <v>21</v>
      </c>
      <c r="I832" s="8">
        <v>0.5</v>
      </c>
      <c r="J832" s="9">
        <v>1500</v>
      </c>
      <c r="K832" s="10">
        <f t="shared" si="0"/>
        <v>750</v>
      </c>
      <c r="L832" s="10">
        <f t="shared" si="1"/>
        <v>225</v>
      </c>
      <c r="M832" s="11">
        <v>0.3</v>
      </c>
      <c r="O832" s="16"/>
      <c r="P832" s="17"/>
      <c r="Q832" s="12"/>
      <c r="R832" s="13"/>
    </row>
    <row r="833" spans="1:18" ht="15.75" customHeight="1">
      <c r="A833" s="1"/>
      <c r="B833" s="6" t="s">
        <v>14</v>
      </c>
      <c r="C833" s="6">
        <v>1185732</v>
      </c>
      <c r="D833" s="7">
        <v>44360</v>
      </c>
      <c r="E833" s="6" t="s">
        <v>33</v>
      </c>
      <c r="F833" s="6" t="s">
        <v>49</v>
      </c>
      <c r="G833" s="6" t="s">
        <v>50</v>
      </c>
      <c r="H833" s="6" t="s">
        <v>22</v>
      </c>
      <c r="I833" s="8">
        <v>0.55000000000000004</v>
      </c>
      <c r="J833" s="9">
        <v>3250</v>
      </c>
      <c r="K833" s="10">
        <f t="shared" si="0"/>
        <v>1787.5000000000002</v>
      </c>
      <c r="L833" s="10">
        <f t="shared" si="1"/>
        <v>804.37500000000011</v>
      </c>
      <c r="M833" s="11">
        <v>0.45</v>
      </c>
      <c r="O833" s="16"/>
      <c r="P833" s="17"/>
      <c r="Q833" s="12"/>
      <c r="R833" s="13"/>
    </row>
    <row r="834" spans="1:18" ht="15.75" customHeight="1">
      <c r="A834" s="1"/>
      <c r="B834" s="6" t="s">
        <v>14</v>
      </c>
      <c r="C834" s="6">
        <v>1185732</v>
      </c>
      <c r="D834" s="7">
        <v>44389</v>
      </c>
      <c r="E834" s="6" t="s">
        <v>33</v>
      </c>
      <c r="F834" s="6" t="s">
        <v>49</v>
      </c>
      <c r="G834" s="6" t="s">
        <v>50</v>
      </c>
      <c r="H834" s="6" t="s">
        <v>17</v>
      </c>
      <c r="I834" s="8">
        <v>0.5</v>
      </c>
      <c r="J834" s="9">
        <v>5500</v>
      </c>
      <c r="K834" s="10">
        <f t="shared" si="0"/>
        <v>2750</v>
      </c>
      <c r="L834" s="10">
        <f t="shared" si="1"/>
        <v>962.50000000000011</v>
      </c>
      <c r="M834" s="11">
        <v>0.35000000000000003</v>
      </c>
      <c r="O834" s="16"/>
      <c r="P834" s="17"/>
      <c r="Q834" s="12"/>
      <c r="R834" s="13"/>
    </row>
    <row r="835" spans="1:18" ht="15.75" customHeight="1">
      <c r="A835" s="1"/>
      <c r="B835" s="6" t="s">
        <v>14</v>
      </c>
      <c r="C835" s="6">
        <v>1185732</v>
      </c>
      <c r="D835" s="7">
        <v>44389</v>
      </c>
      <c r="E835" s="6" t="s">
        <v>33</v>
      </c>
      <c r="F835" s="6" t="s">
        <v>49</v>
      </c>
      <c r="G835" s="6" t="s">
        <v>50</v>
      </c>
      <c r="H835" s="6" t="s">
        <v>18</v>
      </c>
      <c r="I835" s="8">
        <v>0.45000000000000007</v>
      </c>
      <c r="J835" s="9">
        <v>3000</v>
      </c>
      <c r="K835" s="10">
        <f t="shared" si="0"/>
        <v>1350.0000000000002</v>
      </c>
      <c r="L835" s="10">
        <f t="shared" si="1"/>
        <v>405.00000000000006</v>
      </c>
      <c r="M835" s="11">
        <v>0.3</v>
      </c>
      <c r="O835" s="16"/>
      <c r="P835" s="17"/>
      <c r="Q835" s="12"/>
      <c r="R835" s="13"/>
    </row>
    <row r="836" spans="1:18" ht="15.75" customHeight="1">
      <c r="A836" s="1"/>
      <c r="B836" s="6" t="s">
        <v>14</v>
      </c>
      <c r="C836" s="6">
        <v>1185732</v>
      </c>
      <c r="D836" s="7">
        <v>44389</v>
      </c>
      <c r="E836" s="6" t="s">
        <v>33</v>
      </c>
      <c r="F836" s="6" t="s">
        <v>49</v>
      </c>
      <c r="G836" s="6" t="s">
        <v>50</v>
      </c>
      <c r="H836" s="6" t="s">
        <v>19</v>
      </c>
      <c r="I836" s="8">
        <v>0.4</v>
      </c>
      <c r="J836" s="9">
        <v>2250</v>
      </c>
      <c r="K836" s="10">
        <f t="shared" si="0"/>
        <v>900</v>
      </c>
      <c r="L836" s="10">
        <f t="shared" si="1"/>
        <v>270</v>
      </c>
      <c r="M836" s="11">
        <v>0.3</v>
      </c>
      <c r="O836" s="16"/>
      <c r="P836" s="17"/>
      <c r="Q836" s="12"/>
      <c r="R836" s="13"/>
    </row>
    <row r="837" spans="1:18" ht="15.75" customHeight="1">
      <c r="A837" s="1"/>
      <c r="B837" s="6" t="s">
        <v>14</v>
      </c>
      <c r="C837" s="6">
        <v>1185732</v>
      </c>
      <c r="D837" s="7">
        <v>44389</v>
      </c>
      <c r="E837" s="6" t="s">
        <v>33</v>
      </c>
      <c r="F837" s="6" t="s">
        <v>49</v>
      </c>
      <c r="G837" s="6" t="s">
        <v>50</v>
      </c>
      <c r="H837" s="6" t="s">
        <v>20</v>
      </c>
      <c r="I837" s="8">
        <v>0.4</v>
      </c>
      <c r="J837" s="9">
        <v>1750</v>
      </c>
      <c r="K837" s="10">
        <f t="shared" si="0"/>
        <v>700</v>
      </c>
      <c r="L837" s="10">
        <f t="shared" si="1"/>
        <v>245.00000000000003</v>
      </c>
      <c r="M837" s="11">
        <v>0.35000000000000003</v>
      </c>
      <c r="O837" s="16"/>
      <c r="P837" s="17"/>
      <c r="Q837" s="12"/>
      <c r="R837" s="13"/>
    </row>
    <row r="838" spans="1:18" ht="15.75" customHeight="1">
      <c r="A838" s="1"/>
      <c r="B838" s="6" t="s">
        <v>14</v>
      </c>
      <c r="C838" s="6">
        <v>1185732</v>
      </c>
      <c r="D838" s="7">
        <v>44389</v>
      </c>
      <c r="E838" s="6" t="s">
        <v>33</v>
      </c>
      <c r="F838" s="6" t="s">
        <v>49</v>
      </c>
      <c r="G838" s="6" t="s">
        <v>50</v>
      </c>
      <c r="H838" s="6" t="s">
        <v>21</v>
      </c>
      <c r="I838" s="8">
        <v>0.5</v>
      </c>
      <c r="J838" s="9">
        <v>2000</v>
      </c>
      <c r="K838" s="10">
        <f t="shared" si="0"/>
        <v>1000</v>
      </c>
      <c r="L838" s="10">
        <f t="shared" si="1"/>
        <v>300</v>
      </c>
      <c r="M838" s="11">
        <v>0.3</v>
      </c>
      <c r="O838" s="16"/>
      <c r="P838" s="17"/>
      <c r="Q838" s="12"/>
      <c r="R838" s="13"/>
    </row>
    <row r="839" spans="1:18" ht="15.75" customHeight="1">
      <c r="A839" s="1"/>
      <c r="B839" s="6" t="s">
        <v>14</v>
      </c>
      <c r="C839" s="6">
        <v>1185732</v>
      </c>
      <c r="D839" s="7">
        <v>44389</v>
      </c>
      <c r="E839" s="6" t="s">
        <v>33</v>
      </c>
      <c r="F839" s="6" t="s">
        <v>49</v>
      </c>
      <c r="G839" s="6" t="s">
        <v>50</v>
      </c>
      <c r="H839" s="6" t="s">
        <v>22</v>
      </c>
      <c r="I839" s="8">
        <v>0.55000000000000004</v>
      </c>
      <c r="J839" s="9">
        <v>3750</v>
      </c>
      <c r="K839" s="10">
        <f t="shared" si="0"/>
        <v>2062.5</v>
      </c>
      <c r="L839" s="10">
        <f t="shared" si="1"/>
        <v>928.125</v>
      </c>
      <c r="M839" s="11">
        <v>0.45</v>
      </c>
      <c r="O839" s="16"/>
      <c r="P839" s="17"/>
      <c r="Q839" s="12"/>
      <c r="R839" s="13"/>
    </row>
    <row r="840" spans="1:18" ht="15.75" customHeight="1">
      <c r="A840" s="1"/>
      <c r="B840" s="6" t="s">
        <v>14</v>
      </c>
      <c r="C840" s="6">
        <v>1185732</v>
      </c>
      <c r="D840" s="7">
        <v>44421</v>
      </c>
      <c r="E840" s="6" t="s">
        <v>33</v>
      </c>
      <c r="F840" s="6" t="s">
        <v>49</v>
      </c>
      <c r="G840" s="6" t="s">
        <v>50</v>
      </c>
      <c r="H840" s="6" t="s">
        <v>17</v>
      </c>
      <c r="I840" s="8">
        <v>0.5</v>
      </c>
      <c r="J840" s="9">
        <v>5250</v>
      </c>
      <c r="K840" s="10">
        <f t="shared" si="0"/>
        <v>2625</v>
      </c>
      <c r="L840" s="10">
        <f t="shared" si="1"/>
        <v>918.75000000000011</v>
      </c>
      <c r="M840" s="11">
        <v>0.35000000000000003</v>
      </c>
      <c r="O840" s="16"/>
      <c r="P840" s="17"/>
      <c r="Q840" s="12"/>
      <c r="R840" s="13"/>
    </row>
    <row r="841" spans="1:18" ht="15.75" customHeight="1">
      <c r="A841" s="1"/>
      <c r="B841" s="6" t="s">
        <v>14</v>
      </c>
      <c r="C841" s="6">
        <v>1185732</v>
      </c>
      <c r="D841" s="7">
        <v>44421</v>
      </c>
      <c r="E841" s="6" t="s">
        <v>33</v>
      </c>
      <c r="F841" s="6" t="s">
        <v>49</v>
      </c>
      <c r="G841" s="6" t="s">
        <v>50</v>
      </c>
      <c r="H841" s="6" t="s">
        <v>18</v>
      </c>
      <c r="I841" s="8">
        <v>0.45000000000000007</v>
      </c>
      <c r="J841" s="9">
        <v>3000</v>
      </c>
      <c r="K841" s="10">
        <f t="shared" si="0"/>
        <v>1350.0000000000002</v>
      </c>
      <c r="L841" s="10">
        <f t="shared" si="1"/>
        <v>405.00000000000006</v>
      </c>
      <c r="M841" s="11">
        <v>0.3</v>
      </c>
      <c r="O841" s="16"/>
      <c r="P841" s="17"/>
      <c r="Q841" s="12"/>
      <c r="R841" s="13"/>
    </row>
    <row r="842" spans="1:18" ht="15.75" customHeight="1">
      <c r="A842" s="1"/>
      <c r="B842" s="6" t="s">
        <v>14</v>
      </c>
      <c r="C842" s="6">
        <v>1185732</v>
      </c>
      <c r="D842" s="7">
        <v>44421</v>
      </c>
      <c r="E842" s="6" t="s">
        <v>33</v>
      </c>
      <c r="F842" s="6" t="s">
        <v>49</v>
      </c>
      <c r="G842" s="6" t="s">
        <v>50</v>
      </c>
      <c r="H842" s="6" t="s">
        <v>19</v>
      </c>
      <c r="I842" s="8">
        <v>0.4</v>
      </c>
      <c r="J842" s="9">
        <v>2250</v>
      </c>
      <c r="K842" s="10">
        <f t="shared" si="0"/>
        <v>900</v>
      </c>
      <c r="L842" s="10">
        <f t="shared" si="1"/>
        <v>270</v>
      </c>
      <c r="M842" s="11">
        <v>0.3</v>
      </c>
      <c r="O842" s="16"/>
      <c r="P842" s="17"/>
      <c r="Q842" s="12"/>
      <c r="R842" s="13"/>
    </row>
    <row r="843" spans="1:18" ht="15.75" customHeight="1">
      <c r="A843" s="1"/>
      <c r="B843" s="6" t="s">
        <v>14</v>
      </c>
      <c r="C843" s="6">
        <v>1185732</v>
      </c>
      <c r="D843" s="7">
        <v>44421</v>
      </c>
      <c r="E843" s="6" t="s">
        <v>33</v>
      </c>
      <c r="F843" s="6" t="s">
        <v>49</v>
      </c>
      <c r="G843" s="6" t="s">
        <v>50</v>
      </c>
      <c r="H843" s="6" t="s">
        <v>20</v>
      </c>
      <c r="I843" s="8">
        <v>0.35000000000000003</v>
      </c>
      <c r="J843" s="9">
        <v>1750</v>
      </c>
      <c r="K843" s="10">
        <f t="shared" si="0"/>
        <v>612.50000000000011</v>
      </c>
      <c r="L843" s="10">
        <f t="shared" si="1"/>
        <v>214.37500000000006</v>
      </c>
      <c r="M843" s="11">
        <v>0.35000000000000003</v>
      </c>
      <c r="O843" s="16"/>
      <c r="P843" s="17"/>
      <c r="Q843" s="12"/>
      <c r="R843" s="13"/>
    </row>
    <row r="844" spans="1:18" ht="15.75" customHeight="1">
      <c r="A844" s="1"/>
      <c r="B844" s="6" t="s">
        <v>14</v>
      </c>
      <c r="C844" s="6">
        <v>1185732</v>
      </c>
      <c r="D844" s="7">
        <v>44421</v>
      </c>
      <c r="E844" s="6" t="s">
        <v>33</v>
      </c>
      <c r="F844" s="6" t="s">
        <v>49</v>
      </c>
      <c r="G844" s="6" t="s">
        <v>50</v>
      </c>
      <c r="H844" s="6" t="s">
        <v>21</v>
      </c>
      <c r="I844" s="8">
        <v>0.45</v>
      </c>
      <c r="J844" s="9">
        <v>1500</v>
      </c>
      <c r="K844" s="10">
        <f t="shared" si="0"/>
        <v>675</v>
      </c>
      <c r="L844" s="10">
        <f t="shared" si="1"/>
        <v>202.5</v>
      </c>
      <c r="M844" s="11">
        <v>0.3</v>
      </c>
      <c r="O844" s="16"/>
      <c r="P844" s="17"/>
      <c r="Q844" s="12"/>
      <c r="R844" s="13"/>
    </row>
    <row r="845" spans="1:18" ht="15.75" customHeight="1">
      <c r="A845" s="1"/>
      <c r="B845" s="6" t="s">
        <v>14</v>
      </c>
      <c r="C845" s="6">
        <v>1185732</v>
      </c>
      <c r="D845" s="7">
        <v>44421</v>
      </c>
      <c r="E845" s="6" t="s">
        <v>33</v>
      </c>
      <c r="F845" s="6" t="s">
        <v>49</v>
      </c>
      <c r="G845" s="6" t="s">
        <v>50</v>
      </c>
      <c r="H845" s="6" t="s">
        <v>22</v>
      </c>
      <c r="I845" s="8">
        <v>0.5</v>
      </c>
      <c r="J845" s="9">
        <v>3250</v>
      </c>
      <c r="K845" s="10">
        <f t="shared" si="0"/>
        <v>1625</v>
      </c>
      <c r="L845" s="10">
        <f t="shared" si="1"/>
        <v>731.25</v>
      </c>
      <c r="M845" s="11">
        <v>0.45</v>
      </c>
      <c r="O845" s="16"/>
      <c r="P845" s="17"/>
      <c r="Q845" s="12"/>
      <c r="R845" s="13"/>
    </row>
    <row r="846" spans="1:18" ht="15.75" customHeight="1">
      <c r="A846" s="1"/>
      <c r="B846" s="6" t="s">
        <v>14</v>
      </c>
      <c r="C846" s="6">
        <v>1185732</v>
      </c>
      <c r="D846" s="7">
        <v>44453</v>
      </c>
      <c r="E846" s="6" t="s">
        <v>33</v>
      </c>
      <c r="F846" s="6" t="s">
        <v>49</v>
      </c>
      <c r="G846" s="6" t="s">
        <v>50</v>
      </c>
      <c r="H846" s="6" t="s">
        <v>17</v>
      </c>
      <c r="I846" s="8">
        <v>0.45</v>
      </c>
      <c r="J846" s="9">
        <v>4500</v>
      </c>
      <c r="K846" s="10">
        <f t="shared" si="0"/>
        <v>2025</v>
      </c>
      <c r="L846" s="10">
        <f t="shared" si="1"/>
        <v>708.75000000000011</v>
      </c>
      <c r="M846" s="11">
        <v>0.35000000000000003</v>
      </c>
      <c r="O846" s="16"/>
      <c r="P846" s="17"/>
      <c r="Q846" s="12"/>
      <c r="R846" s="13"/>
    </row>
    <row r="847" spans="1:18" ht="15.75" customHeight="1">
      <c r="A847" s="1"/>
      <c r="B847" s="6" t="s">
        <v>14</v>
      </c>
      <c r="C847" s="6">
        <v>1185732</v>
      </c>
      <c r="D847" s="7">
        <v>44453</v>
      </c>
      <c r="E847" s="6" t="s">
        <v>33</v>
      </c>
      <c r="F847" s="6" t="s">
        <v>49</v>
      </c>
      <c r="G847" s="6" t="s">
        <v>50</v>
      </c>
      <c r="H847" s="6" t="s">
        <v>18</v>
      </c>
      <c r="I847" s="8">
        <v>0.40000000000000008</v>
      </c>
      <c r="J847" s="9">
        <v>2500</v>
      </c>
      <c r="K847" s="10">
        <f t="shared" si="0"/>
        <v>1000.0000000000002</v>
      </c>
      <c r="L847" s="10">
        <f t="shared" si="1"/>
        <v>300.00000000000006</v>
      </c>
      <c r="M847" s="11">
        <v>0.3</v>
      </c>
      <c r="O847" s="16"/>
      <c r="P847" s="17"/>
      <c r="Q847" s="12"/>
      <c r="R847" s="13"/>
    </row>
    <row r="848" spans="1:18" ht="15.75" customHeight="1">
      <c r="A848" s="1"/>
      <c r="B848" s="6" t="s">
        <v>14</v>
      </c>
      <c r="C848" s="6">
        <v>1185732</v>
      </c>
      <c r="D848" s="7">
        <v>44453</v>
      </c>
      <c r="E848" s="6" t="s">
        <v>33</v>
      </c>
      <c r="F848" s="6" t="s">
        <v>49</v>
      </c>
      <c r="G848" s="6" t="s">
        <v>50</v>
      </c>
      <c r="H848" s="6" t="s">
        <v>19</v>
      </c>
      <c r="I848" s="8">
        <v>0.25</v>
      </c>
      <c r="J848" s="9">
        <v>1500</v>
      </c>
      <c r="K848" s="10">
        <f t="shared" si="0"/>
        <v>375</v>
      </c>
      <c r="L848" s="10">
        <f t="shared" si="1"/>
        <v>112.5</v>
      </c>
      <c r="M848" s="11">
        <v>0.3</v>
      </c>
      <c r="O848" s="16"/>
      <c r="P848" s="17"/>
      <c r="Q848" s="12"/>
      <c r="R848" s="13"/>
    </row>
    <row r="849" spans="1:18" ht="15.75" customHeight="1">
      <c r="A849" s="1"/>
      <c r="B849" s="6" t="s">
        <v>14</v>
      </c>
      <c r="C849" s="6">
        <v>1185732</v>
      </c>
      <c r="D849" s="7">
        <v>44453</v>
      </c>
      <c r="E849" s="6" t="s">
        <v>33</v>
      </c>
      <c r="F849" s="6" t="s">
        <v>49</v>
      </c>
      <c r="G849" s="6" t="s">
        <v>50</v>
      </c>
      <c r="H849" s="6" t="s">
        <v>20</v>
      </c>
      <c r="I849" s="8">
        <v>0.25</v>
      </c>
      <c r="J849" s="9">
        <v>1250</v>
      </c>
      <c r="K849" s="10">
        <f t="shared" si="0"/>
        <v>312.5</v>
      </c>
      <c r="L849" s="10">
        <f t="shared" si="1"/>
        <v>109.37500000000001</v>
      </c>
      <c r="M849" s="11">
        <v>0.35000000000000003</v>
      </c>
      <c r="O849" s="16"/>
      <c r="P849" s="17"/>
      <c r="Q849" s="12"/>
      <c r="R849" s="13"/>
    </row>
    <row r="850" spans="1:18" ht="15.75" customHeight="1">
      <c r="A850" s="1"/>
      <c r="B850" s="6" t="s">
        <v>14</v>
      </c>
      <c r="C850" s="6">
        <v>1185732</v>
      </c>
      <c r="D850" s="7">
        <v>44453</v>
      </c>
      <c r="E850" s="6" t="s">
        <v>33</v>
      </c>
      <c r="F850" s="6" t="s">
        <v>49</v>
      </c>
      <c r="G850" s="6" t="s">
        <v>50</v>
      </c>
      <c r="H850" s="6" t="s">
        <v>21</v>
      </c>
      <c r="I850" s="8">
        <v>0.35</v>
      </c>
      <c r="J850" s="9">
        <v>1250</v>
      </c>
      <c r="K850" s="10">
        <f t="shared" si="0"/>
        <v>437.5</v>
      </c>
      <c r="L850" s="10">
        <f t="shared" si="1"/>
        <v>131.25</v>
      </c>
      <c r="M850" s="11">
        <v>0.3</v>
      </c>
      <c r="O850" s="16"/>
      <c r="P850" s="17"/>
      <c r="Q850" s="12"/>
      <c r="R850" s="13"/>
    </row>
    <row r="851" spans="1:18" ht="15.75" customHeight="1">
      <c r="A851" s="1"/>
      <c r="B851" s="6" t="s">
        <v>14</v>
      </c>
      <c r="C851" s="6">
        <v>1185732</v>
      </c>
      <c r="D851" s="7">
        <v>44453</v>
      </c>
      <c r="E851" s="6" t="s">
        <v>33</v>
      </c>
      <c r="F851" s="6" t="s">
        <v>49</v>
      </c>
      <c r="G851" s="6" t="s">
        <v>50</v>
      </c>
      <c r="H851" s="6" t="s">
        <v>22</v>
      </c>
      <c r="I851" s="8">
        <v>0.4</v>
      </c>
      <c r="J851" s="9">
        <v>2000</v>
      </c>
      <c r="K851" s="10">
        <f t="shared" si="0"/>
        <v>800</v>
      </c>
      <c r="L851" s="10">
        <f t="shared" si="1"/>
        <v>360</v>
      </c>
      <c r="M851" s="11">
        <v>0.45</v>
      </c>
      <c r="O851" s="16"/>
      <c r="P851" s="17"/>
      <c r="Q851" s="12"/>
      <c r="R851" s="13"/>
    </row>
    <row r="852" spans="1:18" ht="15.75" customHeight="1">
      <c r="A852" s="1"/>
      <c r="B852" s="6" t="s">
        <v>14</v>
      </c>
      <c r="C852" s="6">
        <v>1185732</v>
      </c>
      <c r="D852" s="7">
        <v>44482</v>
      </c>
      <c r="E852" s="6" t="s">
        <v>33</v>
      </c>
      <c r="F852" s="6" t="s">
        <v>49</v>
      </c>
      <c r="G852" s="6" t="s">
        <v>50</v>
      </c>
      <c r="H852" s="6" t="s">
        <v>17</v>
      </c>
      <c r="I852" s="8">
        <v>0.44999999999999996</v>
      </c>
      <c r="J852" s="9">
        <v>3750</v>
      </c>
      <c r="K852" s="10">
        <f t="shared" si="0"/>
        <v>1687.4999999999998</v>
      </c>
      <c r="L852" s="10">
        <f t="shared" si="1"/>
        <v>590.625</v>
      </c>
      <c r="M852" s="11">
        <v>0.35000000000000003</v>
      </c>
      <c r="O852" s="16"/>
      <c r="P852" s="17"/>
      <c r="Q852" s="12"/>
      <c r="R852" s="13"/>
    </row>
    <row r="853" spans="1:18" ht="15.75" customHeight="1">
      <c r="A853" s="1"/>
      <c r="B853" s="6" t="s">
        <v>14</v>
      </c>
      <c r="C853" s="6">
        <v>1185732</v>
      </c>
      <c r="D853" s="7">
        <v>44482</v>
      </c>
      <c r="E853" s="6" t="s">
        <v>33</v>
      </c>
      <c r="F853" s="6" t="s">
        <v>49</v>
      </c>
      <c r="G853" s="6" t="s">
        <v>50</v>
      </c>
      <c r="H853" s="6" t="s">
        <v>18</v>
      </c>
      <c r="I853" s="8">
        <v>0.35</v>
      </c>
      <c r="J853" s="9">
        <v>2000</v>
      </c>
      <c r="K853" s="10">
        <f t="shared" si="0"/>
        <v>700</v>
      </c>
      <c r="L853" s="10">
        <f t="shared" si="1"/>
        <v>210</v>
      </c>
      <c r="M853" s="11">
        <v>0.3</v>
      </c>
      <c r="O853" s="16"/>
      <c r="P853" s="17"/>
      <c r="Q853" s="12"/>
      <c r="R853" s="13"/>
    </row>
    <row r="854" spans="1:18" ht="15.75" customHeight="1">
      <c r="A854" s="1"/>
      <c r="B854" s="6" t="s">
        <v>14</v>
      </c>
      <c r="C854" s="6">
        <v>1185732</v>
      </c>
      <c r="D854" s="7">
        <v>44482</v>
      </c>
      <c r="E854" s="6" t="s">
        <v>33</v>
      </c>
      <c r="F854" s="6" t="s">
        <v>49</v>
      </c>
      <c r="G854" s="6" t="s">
        <v>50</v>
      </c>
      <c r="H854" s="6" t="s">
        <v>19</v>
      </c>
      <c r="I854" s="8">
        <v>0.35</v>
      </c>
      <c r="J854" s="9">
        <v>1000</v>
      </c>
      <c r="K854" s="10">
        <f t="shared" si="0"/>
        <v>350</v>
      </c>
      <c r="L854" s="10">
        <f t="shared" si="1"/>
        <v>105</v>
      </c>
      <c r="M854" s="11">
        <v>0.3</v>
      </c>
      <c r="O854" s="16"/>
      <c r="P854" s="17"/>
      <c r="Q854" s="12"/>
      <c r="R854" s="13"/>
    </row>
    <row r="855" spans="1:18" ht="15.75" customHeight="1">
      <c r="A855" s="1"/>
      <c r="B855" s="6" t="s">
        <v>14</v>
      </c>
      <c r="C855" s="6">
        <v>1185732</v>
      </c>
      <c r="D855" s="7">
        <v>44482</v>
      </c>
      <c r="E855" s="6" t="s">
        <v>33</v>
      </c>
      <c r="F855" s="6" t="s">
        <v>49</v>
      </c>
      <c r="G855" s="6" t="s">
        <v>50</v>
      </c>
      <c r="H855" s="6" t="s">
        <v>20</v>
      </c>
      <c r="I855" s="8">
        <v>0.35</v>
      </c>
      <c r="J855" s="9">
        <v>750</v>
      </c>
      <c r="K855" s="10">
        <f t="shared" si="0"/>
        <v>262.5</v>
      </c>
      <c r="L855" s="10">
        <f t="shared" si="1"/>
        <v>91.875000000000014</v>
      </c>
      <c r="M855" s="11">
        <v>0.35000000000000003</v>
      </c>
      <c r="O855" s="16"/>
      <c r="P855" s="17"/>
      <c r="Q855" s="12"/>
      <c r="R855" s="13"/>
    </row>
    <row r="856" spans="1:18" ht="15.75" customHeight="1">
      <c r="A856" s="1"/>
      <c r="B856" s="6" t="s">
        <v>14</v>
      </c>
      <c r="C856" s="6">
        <v>1185732</v>
      </c>
      <c r="D856" s="7">
        <v>44482</v>
      </c>
      <c r="E856" s="6" t="s">
        <v>33</v>
      </c>
      <c r="F856" s="6" t="s">
        <v>49</v>
      </c>
      <c r="G856" s="6" t="s">
        <v>50</v>
      </c>
      <c r="H856" s="6" t="s">
        <v>21</v>
      </c>
      <c r="I856" s="8">
        <v>0.44999999999999996</v>
      </c>
      <c r="J856" s="9">
        <v>750</v>
      </c>
      <c r="K856" s="10">
        <f t="shared" si="0"/>
        <v>337.49999999999994</v>
      </c>
      <c r="L856" s="10">
        <f t="shared" si="1"/>
        <v>101.24999999999999</v>
      </c>
      <c r="M856" s="11">
        <v>0.3</v>
      </c>
      <c r="O856" s="16"/>
      <c r="P856" s="17"/>
      <c r="Q856" s="12"/>
      <c r="R856" s="13"/>
    </row>
    <row r="857" spans="1:18" ht="15.75" customHeight="1">
      <c r="A857" s="1"/>
      <c r="B857" s="6" t="s">
        <v>14</v>
      </c>
      <c r="C857" s="6">
        <v>1185732</v>
      </c>
      <c r="D857" s="7">
        <v>44482</v>
      </c>
      <c r="E857" s="6" t="s">
        <v>33</v>
      </c>
      <c r="F857" s="6" t="s">
        <v>49</v>
      </c>
      <c r="G857" s="6" t="s">
        <v>50</v>
      </c>
      <c r="H857" s="6" t="s">
        <v>22</v>
      </c>
      <c r="I857" s="8">
        <v>0.49999999999999989</v>
      </c>
      <c r="J857" s="9">
        <v>2000</v>
      </c>
      <c r="K857" s="10">
        <f t="shared" si="0"/>
        <v>999.99999999999977</v>
      </c>
      <c r="L857" s="10">
        <f t="shared" si="1"/>
        <v>449.99999999999989</v>
      </c>
      <c r="M857" s="11">
        <v>0.45</v>
      </c>
      <c r="O857" s="16"/>
      <c r="P857" s="17"/>
      <c r="Q857" s="12"/>
      <c r="R857" s="13"/>
    </row>
    <row r="858" spans="1:18" ht="15.75" customHeight="1">
      <c r="A858" s="1"/>
      <c r="B858" s="6" t="s">
        <v>14</v>
      </c>
      <c r="C858" s="6">
        <v>1185732</v>
      </c>
      <c r="D858" s="7">
        <v>44513</v>
      </c>
      <c r="E858" s="6" t="s">
        <v>33</v>
      </c>
      <c r="F858" s="6" t="s">
        <v>49</v>
      </c>
      <c r="G858" s="6" t="s">
        <v>50</v>
      </c>
      <c r="H858" s="6" t="s">
        <v>17</v>
      </c>
      <c r="I858" s="8">
        <v>0.5</v>
      </c>
      <c r="J858" s="9">
        <v>3500</v>
      </c>
      <c r="K858" s="10">
        <f t="shared" si="0"/>
        <v>1750</v>
      </c>
      <c r="L858" s="10">
        <f t="shared" si="1"/>
        <v>612.50000000000011</v>
      </c>
      <c r="M858" s="11">
        <v>0.35000000000000003</v>
      </c>
      <c r="O858" s="16"/>
      <c r="P858" s="17"/>
      <c r="Q858" s="12"/>
      <c r="R858" s="13"/>
    </row>
    <row r="859" spans="1:18" ht="15.75" customHeight="1">
      <c r="A859" s="1"/>
      <c r="B859" s="6" t="s">
        <v>14</v>
      </c>
      <c r="C859" s="6">
        <v>1185732</v>
      </c>
      <c r="D859" s="7">
        <v>44513</v>
      </c>
      <c r="E859" s="6" t="s">
        <v>33</v>
      </c>
      <c r="F859" s="6" t="s">
        <v>49</v>
      </c>
      <c r="G859" s="6" t="s">
        <v>50</v>
      </c>
      <c r="H859" s="6" t="s">
        <v>18</v>
      </c>
      <c r="I859" s="8">
        <v>0.4</v>
      </c>
      <c r="J859" s="9">
        <v>2000</v>
      </c>
      <c r="K859" s="10">
        <f t="shared" si="0"/>
        <v>800</v>
      </c>
      <c r="L859" s="10">
        <f t="shared" si="1"/>
        <v>240</v>
      </c>
      <c r="M859" s="11">
        <v>0.3</v>
      </c>
      <c r="O859" s="16"/>
      <c r="P859" s="17"/>
      <c r="Q859" s="12"/>
      <c r="R859" s="13"/>
    </row>
    <row r="860" spans="1:18" ht="15.75" customHeight="1">
      <c r="A860" s="1"/>
      <c r="B860" s="6" t="s">
        <v>14</v>
      </c>
      <c r="C860" s="6">
        <v>1185732</v>
      </c>
      <c r="D860" s="7">
        <v>44513</v>
      </c>
      <c r="E860" s="6" t="s">
        <v>33</v>
      </c>
      <c r="F860" s="6" t="s">
        <v>49</v>
      </c>
      <c r="G860" s="6" t="s">
        <v>50</v>
      </c>
      <c r="H860" s="6" t="s">
        <v>19</v>
      </c>
      <c r="I860" s="8">
        <v>0.4</v>
      </c>
      <c r="J860" s="9">
        <v>1450</v>
      </c>
      <c r="K860" s="10">
        <f t="shared" si="0"/>
        <v>580</v>
      </c>
      <c r="L860" s="10">
        <f t="shared" si="1"/>
        <v>174</v>
      </c>
      <c r="M860" s="11">
        <v>0.3</v>
      </c>
      <c r="O860" s="16"/>
      <c r="P860" s="17"/>
      <c r="Q860" s="12"/>
      <c r="R860" s="13"/>
    </row>
    <row r="861" spans="1:18" ht="15.75" customHeight="1">
      <c r="A861" s="1"/>
      <c r="B861" s="6" t="s">
        <v>14</v>
      </c>
      <c r="C861" s="6">
        <v>1185732</v>
      </c>
      <c r="D861" s="7">
        <v>44513</v>
      </c>
      <c r="E861" s="6" t="s">
        <v>33</v>
      </c>
      <c r="F861" s="6" t="s">
        <v>49</v>
      </c>
      <c r="G861" s="6" t="s">
        <v>50</v>
      </c>
      <c r="H861" s="6" t="s">
        <v>20</v>
      </c>
      <c r="I861" s="8">
        <v>0.4</v>
      </c>
      <c r="J861" s="9">
        <v>1500</v>
      </c>
      <c r="K861" s="10">
        <f t="shared" si="0"/>
        <v>600</v>
      </c>
      <c r="L861" s="10">
        <f t="shared" si="1"/>
        <v>210.00000000000003</v>
      </c>
      <c r="M861" s="11">
        <v>0.35000000000000003</v>
      </c>
      <c r="O861" s="16"/>
      <c r="P861" s="17"/>
      <c r="Q861" s="12"/>
      <c r="R861" s="13"/>
    </row>
    <row r="862" spans="1:18" ht="15.75" customHeight="1">
      <c r="A862" s="1"/>
      <c r="B862" s="6" t="s">
        <v>14</v>
      </c>
      <c r="C862" s="6">
        <v>1185732</v>
      </c>
      <c r="D862" s="7">
        <v>44513</v>
      </c>
      <c r="E862" s="6" t="s">
        <v>33</v>
      </c>
      <c r="F862" s="6" t="s">
        <v>49</v>
      </c>
      <c r="G862" s="6" t="s">
        <v>50</v>
      </c>
      <c r="H862" s="6" t="s">
        <v>21</v>
      </c>
      <c r="I862" s="8">
        <v>0.54999999999999993</v>
      </c>
      <c r="J862" s="9">
        <v>1250</v>
      </c>
      <c r="K862" s="10">
        <f t="shared" si="0"/>
        <v>687.49999999999989</v>
      </c>
      <c r="L862" s="10">
        <f t="shared" si="1"/>
        <v>206.24999999999997</v>
      </c>
      <c r="M862" s="11">
        <v>0.3</v>
      </c>
      <c r="O862" s="16"/>
      <c r="P862" s="17"/>
      <c r="Q862" s="12"/>
      <c r="R862" s="13"/>
    </row>
    <row r="863" spans="1:18" ht="15.75" customHeight="1">
      <c r="A863" s="1"/>
      <c r="B863" s="6" t="s">
        <v>14</v>
      </c>
      <c r="C863" s="6">
        <v>1185732</v>
      </c>
      <c r="D863" s="7">
        <v>44513</v>
      </c>
      <c r="E863" s="6" t="s">
        <v>33</v>
      </c>
      <c r="F863" s="6" t="s">
        <v>49</v>
      </c>
      <c r="G863" s="6" t="s">
        <v>50</v>
      </c>
      <c r="H863" s="6" t="s">
        <v>22</v>
      </c>
      <c r="I863" s="8">
        <v>0.59999999999999987</v>
      </c>
      <c r="J863" s="9">
        <v>2250</v>
      </c>
      <c r="K863" s="10">
        <f t="shared" si="0"/>
        <v>1349.9999999999998</v>
      </c>
      <c r="L863" s="10">
        <f t="shared" si="1"/>
        <v>607.49999999999989</v>
      </c>
      <c r="M863" s="11">
        <v>0.45</v>
      </c>
      <c r="O863" s="16"/>
      <c r="P863" s="17"/>
      <c r="Q863" s="12"/>
      <c r="R863" s="13"/>
    </row>
    <row r="864" spans="1:18" ht="15.75" customHeight="1">
      <c r="A864" s="1"/>
      <c r="B864" s="6" t="s">
        <v>14</v>
      </c>
      <c r="C864" s="6">
        <v>1185732</v>
      </c>
      <c r="D864" s="7">
        <v>44542</v>
      </c>
      <c r="E864" s="6" t="s">
        <v>33</v>
      </c>
      <c r="F864" s="6" t="s">
        <v>49</v>
      </c>
      <c r="G864" s="6" t="s">
        <v>50</v>
      </c>
      <c r="H864" s="6" t="s">
        <v>17</v>
      </c>
      <c r="I864" s="8">
        <v>0.54999999999999993</v>
      </c>
      <c r="J864" s="9">
        <v>4750</v>
      </c>
      <c r="K864" s="10">
        <f t="shared" si="0"/>
        <v>2612.4999999999995</v>
      </c>
      <c r="L864" s="10">
        <f t="shared" si="1"/>
        <v>914.37499999999989</v>
      </c>
      <c r="M864" s="11">
        <v>0.35000000000000003</v>
      </c>
      <c r="O864" s="16"/>
      <c r="P864" s="17"/>
      <c r="Q864" s="12"/>
      <c r="R864" s="13"/>
    </row>
    <row r="865" spans="1:18" ht="15.75" customHeight="1">
      <c r="A865" s="1"/>
      <c r="B865" s="6" t="s">
        <v>14</v>
      </c>
      <c r="C865" s="6">
        <v>1185732</v>
      </c>
      <c r="D865" s="7">
        <v>44542</v>
      </c>
      <c r="E865" s="6" t="s">
        <v>33</v>
      </c>
      <c r="F865" s="6" t="s">
        <v>49</v>
      </c>
      <c r="G865" s="6" t="s">
        <v>50</v>
      </c>
      <c r="H865" s="6" t="s">
        <v>18</v>
      </c>
      <c r="I865" s="8">
        <v>0.45</v>
      </c>
      <c r="J865" s="9">
        <v>2750</v>
      </c>
      <c r="K865" s="10">
        <f t="shared" si="0"/>
        <v>1237.5</v>
      </c>
      <c r="L865" s="10">
        <f t="shared" si="1"/>
        <v>371.25</v>
      </c>
      <c r="M865" s="11">
        <v>0.3</v>
      </c>
      <c r="O865" s="16"/>
      <c r="P865" s="17"/>
      <c r="Q865" s="12"/>
      <c r="R865" s="13"/>
    </row>
    <row r="866" spans="1:18" ht="15.75" customHeight="1">
      <c r="A866" s="1"/>
      <c r="B866" s="6" t="s">
        <v>14</v>
      </c>
      <c r="C866" s="6">
        <v>1185732</v>
      </c>
      <c r="D866" s="7">
        <v>44542</v>
      </c>
      <c r="E866" s="6" t="s">
        <v>33</v>
      </c>
      <c r="F866" s="6" t="s">
        <v>49</v>
      </c>
      <c r="G866" s="6" t="s">
        <v>50</v>
      </c>
      <c r="H866" s="6" t="s">
        <v>19</v>
      </c>
      <c r="I866" s="8">
        <v>0.45</v>
      </c>
      <c r="J866" s="9">
        <v>2250</v>
      </c>
      <c r="K866" s="10">
        <f t="shared" si="0"/>
        <v>1012.5</v>
      </c>
      <c r="L866" s="10">
        <f t="shared" si="1"/>
        <v>303.75</v>
      </c>
      <c r="M866" s="11">
        <v>0.3</v>
      </c>
      <c r="O866" s="16"/>
      <c r="P866" s="17"/>
      <c r="Q866" s="12"/>
      <c r="R866" s="13"/>
    </row>
    <row r="867" spans="1:18" ht="15.75" customHeight="1">
      <c r="A867" s="1"/>
      <c r="B867" s="6" t="s">
        <v>14</v>
      </c>
      <c r="C867" s="6">
        <v>1185732</v>
      </c>
      <c r="D867" s="7">
        <v>44542</v>
      </c>
      <c r="E867" s="6" t="s">
        <v>33</v>
      </c>
      <c r="F867" s="6" t="s">
        <v>49</v>
      </c>
      <c r="G867" s="6" t="s">
        <v>50</v>
      </c>
      <c r="H867" s="6" t="s">
        <v>20</v>
      </c>
      <c r="I867" s="8">
        <v>0.45</v>
      </c>
      <c r="J867" s="9">
        <v>1750</v>
      </c>
      <c r="K867" s="10">
        <f t="shared" si="0"/>
        <v>787.5</v>
      </c>
      <c r="L867" s="10">
        <f t="shared" si="1"/>
        <v>275.625</v>
      </c>
      <c r="M867" s="11">
        <v>0.35000000000000003</v>
      </c>
      <c r="O867" s="16"/>
      <c r="P867" s="17"/>
      <c r="Q867" s="12"/>
      <c r="R867" s="13"/>
    </row>
    <row r="868" spans="1:18" ht="15.75" customHeight="1">
      <c r="A868" s="1"/>
      <c r="B868" s="6" t="s">
        <v>14</v>
      </c>
      <c r="C868" s="6">
        <v>1185732</v>
      </c>
      <c r="D868" s="7">
        <v>44542</v>
      </c>
      <c r="E868" s="6" t="s">
        <v>33</v>
      </c>
      <c r="F868" s="6" t="s">
        <v>49</v>
      </c>
      <c r="G868" s="6" t="s">
        <v>50</v>
      </c>
      <c r="H868" s="6" t="s">
        <v>21</v>
      </c>
      <c r="I868" s="8">
        <v>0.54999999999999993</v>
      </c>
      <c r="J868" s="9">
        <v>1750</v>
      </c>
      <c r="K868" s="10">
        <f t="shared" si="0"/>
        <v>962.49999999999989</v>
      </c>
      <c r="L868" s="10">
        <f t="shared" si="1"/>
        <v>288.74999999999994</v>
      </c>
      <c r="M868" s="11">
        <v>0.3</v>
      </c>
      <c r="O868" s="16"/>
      <c r="P868" s="17"/>
      <c r="Q868" s="12"/>
      <c r="R868" s="13"/>
    </row>
    <row r="869" spans="1:18" ht="15.75" customHeight="1">
      <c r="A869" s="1"/>
      <c r="B869" s="6" t="s">
        <v>14</v>
      </c>
      <c r="C869" s="6">
        <v>1185732</v>
      </c>
      <c r="D869" s="7">
        <v>44542</v>
      </c>
      <c r="E869" s="6" t="s">
        <v>33</v>
      </c>
      <c r="F869" s="6" t="s">
        <v>49</v>
      </c>
      <c r="G869" s="6" t="s">
        <v>50</v>
      </c>
      <c r="H869" s="6" t="s">
        <v>22</v>
      </c>
      <c r="I869" s="8">
        <v>0.59999999999999987</v>
      </c>
      <c r="J869" s="9">
        <v>2750</v>
      </c>
      <c r="K869" s="10">
        <f t="shared" si="0"/>
        <v>1649.9999999999995</v>
      </c>
      <c r="L869" s="10">
        <f t="shared" si="1"/>
        <v>742.49999999999977</v>
      </c>
      <c r="M869" s="11">
        <v>0.45</v>
      </c>
      <c r="O869" s="16"/>
      <c r="P869" s="17"/>
      <c r="Q869" s="12"/>
      <c r="R869" s="13"/>
    </row>
    <row r="870" spans="1:18" ht="15.75" customHeight="1">
      <c r="A870" s="1" t="s">
        <v>39</v>
      </c>
      <c r="B870" s="6" t="s">
        <v>31</v>
      </c>
      <c r="C870" s="6">
        <v>1189833</v>
      </c>
      <c r="D870" s="7">
        <v>44213</v>
      </c>
      <c r="E870" s="6" t="s">
        <v>33</v>
      </c>
      <c r="F870" s="6" t="s">
        <v>51</v>
      </c>
      <c r="G870" s="6" t="s">
        <v>52</v>
      </c>
      <c r="H870" s="6" t="s">
        <v>17</v>
      </c>
      <c r="I870" s="8">
        <v>0.35</v>
      </c>
      <c r="J870" s="9">
        <v>4750</v>
      </c>
      <c r="K870" s="10">
        <f t="shared" si="0"/>
        <v>1662.5</v>
      </c>
      <c r="L870" s="10">
        <f t="shared" si="1"/>
        <v>748.125</v>
      </c>
      <c r="M870" s="11">
        <v>0.45</v>
      </c>
      <c r="O870" s="16"/>
      <c r="P870" s="17"/>
      <c r="Q870" s="12"/>
      <c r="R870" s="13"/>
    </row>
    <row r="871" spans="1:18" ht="15.75" customHeight="1">
      <c r="A871" s="1"/>
      <c r="B871" s="6" t="s">
        <v>31</v>
      </c>
      <c r="C871" s="6">
        <v>1189833</v>
      </c>
      <c r="D871" s="7">
        <v>44213</v>
      </c>
      <c r="E871" s="6" t="s">
        <v>33</v>
      </c>
      <c r="F871" s="6" t="s">
        <v>51</v>
      </c>
      <c r="G871" s="6" t="s">
        <v>52</v>
      </c>
      <c r="H871" s="6" t="s">
        <v>18</v>
      </c>
      <c r="I871" s="8">
        <v>0.45</v>
      </c>
      <c r="J871" s="9">
        <v>4750</v>
      </c>
      <c r="K871" s="10">
        <f t="shared" si="0"/>
        <v>2137.5</v>
      </c>
      <c r="L871" s="10">
        <f t="shared" si="1"/>
        <v>641.25</v>
      </c>
      <c r="M871" s="11">
        <v>0.3</v>
      </c>
      <c r="O871" s="16"/>
      <c r="P871" s="17"/>
      <c r="Q871" s="12"/>
      <c r="R871" s="13"/>
    </row>
    <row r="872" spans="1:18" ht="15.75" customHeight="1">
      <c r="A872" s="1"/>
      <c r="B872" s="6" t="s">
        <v>31</v>
      </c>
      <c r="C872" s="6">
        <v>1189833</v>
      </c>
      <c r="D872" s="7">
        <v>44213</v>
      </c>
      <c r="E872" s="6" t="s">
        <v>33</v>
      </c>
      <c r="F872" s="6" t="s">
        <v>51</v>
      </c>
      <c r="G872" s="6" t="s">
        <v>52</v>
      </c>
      <c r="H872" s="6" t="s">
        <v>19</v>
      </c>
      <c r="I872" s="8">
        <v>0.45</v>
      </c>
      <c r="J872" s="9">
        <v>4750</v>
      </c>
      <c r="K872" s="10">
        <f t="shared" si="0"/>
        <v>2137.5</v>
      </c>
      <c r="L872" s="10">
        <f t="shared" si="1"/>
        <v>961.875</v>
      </c>
      <c r="M872" s="11">
        <v>0.45</v>
      </c>
      <c r="O872" s="16"/>
      <c r="P872" s="17"/>
      <c r="Q872" s="12"/>
      <c r="R872" s="13"/>
    </row>
    <row r="873" spans="1:18" ht="15.75" customHeight="1">
      <c r="A873" s="1"/>
      <c r="B873" s="6" t="s">
        <v>31</v>
      </c>
      <c r="C873" s="6">
        <v>1189833</v>
      </c>
      <c r="D873" s="7">
        <v>44213</v>
      </c>
      <c r="E873" s="6" t="s">
        <v>33</v>
      </c>
      <c r="F873" s="6" t="s">
        <v>51</v>
      </c>
      <c r="G873" s="6" t="s">
        <v>52</v>
      </c>
      <c r="H873" s="6" t="s">
        <v>20</v>
      </c>
      <c r="I873" s="8">
        <v>0.45</v>
      </c>
      <c r="J873" s="9">
        <v>3250</v>
      </c>
      <c r="K873" s="10">
        <f t="shared" si="0"/>
        <v>1462.5</v>
      </c>
      <c r="L873" s="10">
        <f t="shared" si="1"/>
        <v>585</v>
      </c>
      <c r="M873" s="11">
        <v>0.39999999999999997</v>
      </c>
      <c r="O873" s="16"/>
      <c r="P873" s="17"/>
      <c r="Q873" s="12"/>
      <c r="R873" s="13"/>
    </row>
    <row r="874" spans="1:18" ht="15.75" customHeight="1">
      <c r="A874" s="1"/>
      <c r="B874" s="6" t="s">
        <v>31</v>
      </c>
      <c r="C874" s="6">
        <v>1189833</v>
      </c>
      <c r="D874" s="7">
        <v>44213</v>
      </c>
      <c r="E874" s="6" t="s">
        <v>33</v>
      </c>
      <c r="F874" s="6" t="s">
        <v>51</v>
      </c>
      <c r="G874" s="6" t="s">
        <v>52</v>
      </c>
      <c r="H874" s="6" t="s">
        <v>21</v>
      </c>
      <c r="I874" s="8">
        <v>0.5</v>
      </c>
      <c r="J874" s="9">
        <v>2750</v>
      </c>
      <c r="K874" s="10">
        <f t="shared" si="0"/>
        <v>1375</v>
      </c>
      <c r="L874" s="10">
        <f t="shared" si="1"/>
        <v>825.00000000000011</v>
      </c>
      <c r="M874" s="11">
        <v>0.60000000000000009</v>
      </c>
      <c r="O874" s="16"/>
      <c r="P874" s="17"/>
      <c r="Q874" s="12"/>
      <c r="R874" s="13"/>
    </row>
    <row r="875" spans="1:18" ht="15.75" customHeight="1">
      <c r="A875" s="1"/>
      <c r="B875" s="6" t="s">
        <v>31</v>
      </c>
      <c r="C875" s="6">
        <v>1189833</v>
      </c>
      <c r="D875" s="7">
        <v>44213</v>
      </c>
      <c r="E875" s="6" t="s">
        <v>33</v>
      </c>
      <c r="F875" s="6" t="s">
        <v>51</v>
      </c>
      <c r="G875" s="6" t="s">
        <v>52</v>
      </c>
      <c r="H875" s="6" t="s">
        <v>22</v>
      </c>
      <c r="I875" s="8">
        <v>0.45</v>
      </c>
      <c r="J875" s="9">
        <v>4750</v>
      </c>
      <c r="K875" s="10">
        <f t="shared" si="0"/>
        <v>2137.5</v>
      </c>
      <c r="L875" s="10">
        <f t="shared" si="1"/>
        <v>534.375</v>
      </c>
      <c r="M875" s="11">
        <v>0.25</v>
      </c>
      <c r="O875" s="16"/>
      <c r="P875" s="17"/>
      <c r="Q875" s="12"/>
      <c r="R875" s="13"/>
    </row>
    <row r="876" spans="1:18" ht="15.75" customHeight="1">
      <c r="A876" s="1"/>
      <c r="B876" s="6" t="s">
        <v>31</v>
      </c>
      <c r="C876" s="6">
        <v>1189833</v>
      </c>
      <c r="D876" s="7">
        <v>44244</v>
      </c>
      <c r="E876" s="6" t="s">
        <v>33</v>
      </c>
      <c r="F876" s="6" t="s">
        <v>51</v>
      </c>
      <c r="G876" s="6" t="s">
        <v>52</v>
      </c>
      <c r="H876" s="6" t="s">
        <v>17</v>
      </c>
      <c r="I876" s="8">
        <v>0.35</v>
      </c>
      <c r="J876" s="9">
        <v>5250</v>
      </c>
      <c r="K876" s="10">
        <f t="shared" si="0"/>
        <v>1837.4999999999998</v>
      </c>
      <c r="L876" s="10">
        <f t="shared" si="1"/>
        <v>826.87499999999989</v>
      </c>
      <c r="M876" s="11">
        <v>0.45</v>
      </c>
      <c r="O876" s="16"/>
      <c r="P876" s="17"/>
      <c r="Q876" s="12"/>
      <c r="R876" s="13"/>
    </row>
    <row r="877" spans="1:18" ht="15.75" customHeight="1">
      <c r="A877" s="1"/>
      <c r="B877" s="6" t="s">
        <v>31</v>
      </c>
      <c r="C877" s="6">
        <v>1189833</v>
      </c>
      <c r="D877" s="7">
        <v>44244</v>
      </c>
      <c r="E877" s="6" t="s">
        <v>33</v>
      </c>
      <c r="F877" s="6" t="s">
        <v>51</v>
      </c>
      <c r="G877" s="6" t="s">
        <v>52</v>
      </c>
      <c r="H877" s="6" t="s">
        <v>18</v>
      </c>
      <c r="I877" s="8">
        <v>0.45</v>
      </c>
      <c r="J877" s="9">
        <v>4250</v>
      </c>
      <c r="K877" s="10">
        <f t="shared" si="0"/>
        <v>1912.5</v>
      </c>
      <c r="L877" s="10">
        <f t="shared" si="1"/>
        <v>573.75</v>
      </c>
      <c r="M877" s="11">
        <v>0.3</v>
      </c>
      <c r="O877" s="16"/>
      <c r="P877" s="17"/>
      <c r="Q877" s="12"/>
      <c r="R877" s="13"/>
    </row>
    <row r="878" spans="1:18" ht="15.75" customHeight="1">
      <c r="A878" s="1"/>
      <c r="B878" s="6" t="s">
        <v>31</v>
      </c>
      <c r="C878" s="6">
        <v>1189833</v>
      </c>
      <c r="D878" s="7">
        <v>44244</v>
      </c>
      <c r="E878" s="6" t="s">
        <v>33</v>
      </c>
      <c r="F878" s="6" t="s">
        <v>51</v>
      </c>
      <c r="G878" s="6" t="s">
        <v>52</v>
      </c>
      <c r="H878" s="6" t="s">
        <v>19</v>
      </c>
      <c r="I878" s="8">
        <v>0.45</v>
      </c>
      <c r="J878" s="9">
        <v>4500</v>
      </c>
      <c r="K878" s="10">
        <f t="shared" si="0"/>
        <v>2025</v>
      </c>
      <c r="L878" s="10">
        <f t="shared" si="1"/>
        <v>911.25</v>
      </c>
      <c r="M878" s="11">
        <v>0.45</v>
      </c>
      <c r="O878" s="16"/>
      <c r="P878" s="17"/>
      <c r="Q878" s="12"/>
      <c r="R878" s="13"/>
    </row>
    <row r="879" spans="1:18" ht="15.75" customHeight="1">
      <c r="A879" s="1"/>
      <c r="B879" s="6" t="s">
        <v>31</v>
      </c>
      <c r="C879" s="6">
        <v>1189833</v>
      </c>
      <c r="D879" s="7">
        <v>44244</v>
      </c>
      <c r="E879" s="6" t="s">
        <v>33</v>
      </c>
      <c r="F879" s="6" t="s">
        <v>51</v>
      </c>
      <c r="G879" s="6" t="s">
        <v>52</v>
      </c>
      <c r="H879" s="6" t="s">
        <v>20</v>
      </c>
      <c r="I879" s="8">
        <v>0.45</v>
      </c>
      <c r="J879" s="9">
        <v>3000</v>
      </c>
      <c r="K879" s="10">
        <f t="shared" si="0"/>
        <v>1350</v>
      </c>
      <c r="L879" s="10">
        <f t="shared" si="1"/>
        <v>540</v>
      </c>
      <c r="M879" s="11">
        <v>0.39999999999999997</v>
      </c>
      <c r="O879" s="16"/>
      <c r="P879" s="17"/>
      <c r="Q879" s="12"/>
      <c r="R879" s="13"/>
    </row>
    <row r="880" spans="1:18" ht="15.75" customHeight="1">
      <c r="A880" s="1"/>
      <c r="B880" s="6" t="s">
        <v>31</v>
      </c>
      <c r="C880" s="6">
        <v>1189833</v>
      </c>
      <c r="D880" s="7">
        <v>44244</v>
      </c>
      <c r="E880" s="6" t="s">
        <v>33</v>
      </c>
      <c r="F880" s="6" t="s">
        <v>51</v>
      </c>
      <c r="G880" s="6" t="s">
        <v>52</v>
      </c>
      <c r="H880" s="6" t="s">
        <v>21</v>
      </c>
      <c r="I880" s="8">
        <v>0.5</v>
      </c>
      <c r="J880" s="9">
        <v>2250</v>
      </c>
      <c r="K880" s="10">
        <f t="shared" si="0"/>
        <v>1125</v>
      </c>
      <c r="L880" s="10">
        <f t="shared" si="1"/>
        <v>675.00000000000011</v>
      </c>
      <c r="M880" s="11">
        <v>0.60000000000000009</v>
      </c>
      <c r="O880" s="16"/>
      <c r="P880" s="17"/>
      <c r="Q880" s="12"/>
      <c r="R880" s="13"/>
    </row>
    <row r="881" spans="1:18" ht="15.75" customHeight="1">
      <c r="A881" s="1"/>
      <c r="B881" s="6" t="s">
        <v>31</v>
      </c>
      <c r="C881" s="6">
        <v>1189833</v>
      </c>
      <c r="D881" s="7">
        <v>44244</v>
      </c>
      <c r="E881" s="6" t="s">
        <v>33</v>
      </c>
      <c r="F881" s="6" t="s">
        <v>51</v>
      </c>
      <c r="G881" s="6" t="s">
        <v>52</v>
      </c>
      <c r="H881" s="6" t="s">
        <v>22</v>
      </c>
      <c r="I881" s="8">
        <v>0.45</v>
      </c>
      <c r="J881" s="9">
        <v>4250</v>
      </c>
      <c r="K881" s="10">
        <f t="shared" si="0"/>
        <v>1912.5</v>
      </c>
      <c r="L881" s="10">
        <f t="shared" si="1"/>
        <v>478.125</v>
      </c>
      <c r="M881" s="11">
        <v>0.25</v>
      </c>
      <c r="O881" s="16"/>
      <c r="P881" s="17"/>
      <c r="Q881" s="12"/>
      <c r="R881" s="13"/>
    </row>
    <row r="882" spans="1:18" ht="15.75" customHeight="1">
      <c r="A882" s="1"/>
      <c r="B882" s="6" t="s">
        <v>31</v>
      </c>
      <c r="C882" s="6">
        <v>1189833</v>
      </c>
      <c r="D882" s="7">
        <v>44271</v>
      </c>
      <c r="E882" s="6" t="s">
        <v>33</v>
      </c>
      <c r="F882" s="6" t="s">
        <v>51</v>
      </c>
      <c r="G882" s="6" t="s">
        <v>52</v>
      </c>
      <c r="H882" s="6" t="s">
        <v>17</v>
      </c>
      <c r="I882" s="8">
        <v>0.35</v>
      </c>
      <c r="J882" s="9">
        <v>5750</v>
      </c>
      <c r="K882" s="10">
        <f t="shared" si="0"/>
        <v>2012.4999999999998</v>
      </c>
      <c r="L882" s="10">
        <f t="shared" si="1"/>
        <v>905.62499999999989</v>
      </c>
      <c r="M882" s="11">
        <v>0.45</v>
      </c>
      <c r="O882" s="16"/>
      <c r="P882" s="17"/>
      <c r="Q882" s="12"/>
      <c r="R882" s="13"/>
    </row>
    <row r="883" spans="1:18" ht="15.75" customHeight="1">
      <c r="A883" s="1"/>
      <c r="B883" s="6" t="s">
        <v>31</v>
      </c>
      <c r="C883" s="6">
        <v>1189833</v>
      </c>
      <c r="D883" s="7">
        <v>44271</v>
      </c>
      <c r="E883" s="6" t="s">
        <v>33</v>
      </c>
      <c r="F883" s="6" t="s">
        <v>51</v>
      </c>
      <c r="G883" s="6" t="s">
        <v>52</v>
      </c>
      <c r="H883" s="6" t="s">
        <v>18</v>
      </c>
      <c r="I883" s="8">
        <v>0.45</v>
      </c>
      <c r="J883" s="9">
        <v>4250</v>
      </c>
      <c r="K883" s="10">
        <f t="shared" si="0"/>
        <v>1912.5</v>
      </c>
      <c r="L883" s="10">
        <f t="shared" si="1"/>
        <v>573.75</v>
      </c>
      <c r="M883" s="11">
        <v>0.3</v>
      </c>
      <c r="O883" s="16"/>
      <c r="P883" s="17"/>
      <c r="Q883" s="12"/>
      <c r="R883" s="13"/>
    </row>
    <row r="884" spans="1:18" ht="15.75" customHeight="1">
      <c r="A884" s="1"/>
      <c r="B884" s="6" t="s">
        <v>31</v>
      </c>
      <c r="C884" s="6">
        <v>1189833</v>
      </c>
      <c r="D884" s="7">
        <v>44271</v>
      </c>
      <c r="E884" s="6" t="s">
        <v>33</v>
      </c>
      <c r="F884" s="6" t="s">
        <v>51</v>
      </c>
      <c r="G884" s="6" t="s">
        <v>52</v>
      </c>
      <c r="H884" s="6" t="s">
        <v>19</v>
      </c>
      <c r="I884" s="8">
        <v>0.45</v>
      </c>
      <c r="J884" s="9">
        <v>4250</v>
      </c>
      <c r="K884" s="10">
        <f t="shared" si="0"/>
        <v>1912.5</v>
      </c>
      <c r="L884" s="10">
        <f t="shared" si="1"/>
        <v>860.625</v>
      </c>
      <c r="M884" s="11">
        <v>0.45</v>
      </c>
      <c r="O884" s="16"/>
      <c r="P884" s="17"/>
      <c r="Q884" s="12"/>
      <c r="R884" s="13"/>
    </row>
    <row r="885" spans="1:18" ht="15.75" customHeight="1">
      <c r="A885" s="1"/>
      <c r="B885" s="6" t="s">
        <v>31</v>
      </c>
      <c r="C885" s="6">
        <v>1189833</v>
      </c>
      <c r="D885" s="7">
        <v>44271</v>
      </c>
      <c r="E885" s="6" t="s">
        <v>33</v>
      </c>
      <c r="F885" s="6" t="s">
        <v>51</v>
      </c>
      <c r="G885" s="6" t="s">
        <v>52</v>
      </c>
      <c r="H885" s="6" t="s">
        <v>20</v>
      </c>
      <c r="I885" s="8">
        <v>0.45</v>
      </c>
      <c r="J885" s="9">
        <v>3250</v>
      </c>
      <c r="K885" s="10">
        <f t="shared" si="0"/>
        <v>1462.5</v>
      </c>
      <c r="L885" s="10">
        <f t="shared" si="1"/>
        <v>585</v>
      </c>
      <c r="M885" s="11">
        <v>0.39999999999999997</v>
      </c>
      <c r="O885" s="16"/>
      <c r="P885" s="17"/>
      <c r="Q885" s="12"/>
      <c r="R885" s="13"/>
    </row>
    <row r="886" spans="1:18" ht="15.75" customHeight="1">
      <c r="A886" s="1"/>
      <c r="B886" s="6" t="s">
        <v>31</v>
      </c>
      <c r="C886" s="6">
        <v>1189833</v>
      </c>
      <c r="D886" s="7">
        <v>44271</v>
      </c>
      <c r="E886" s="6" t="s">
        <v>33</v>
      </c>
      <c r="F886" s="6" t="s">
        <v>51</v>
      </c>
      <c r="G886" s="6" t="s">
        <v>52</v>
      </c>
      <c r="H886" s="6" t="s">
        <v>21</v>
      </c>
      <c r="I886" s="8">
        <v>0.5</v>
      </c>
      <c r="J886" s="9">
        <v>2000</v>
      </c>
      <c r="K886" s="10">
        <f t="shared" si="0"/>
        <v>1000</v>
      </c>
      <c r="L886" s="10">
        <f t="shared" si="1"/>
        <v>600.00000000000011</v>
      </c>
      <c r="M886" s="11">
        <v>0.60000000000000009</v>
      </c>
      <c r="O886" s="16"/>
      <c r="P886" s="17"/>
      <c r="Q886" s="12"/>
      <c r="R886" s="13"/>
    </row>
    <row r="887" spans="1:18" ht="15.75" customHeight="1">
      <c r="A887" s="1"/>
      <c r="B887" s="6" t="s">
        <v>31</v>
      </c>
      <c r="C887" s="6">
        <v>1189833</v>
      </c>
      <c r="D887" s="7">
        <v>44271</v>
      </c>
      <c r="E887" s="6" t="s">
        <v>33</v>
      </c>
      <c r="F887" s="6" t="s">
        <v>51</v>
      </c>
      <c r="G887" s="6" t="s">
        <v>52</v>
      </c>
      <c r="H887" s="6" t="s">
        <v>22</v>
      </c>
      <c r="I887" s="8">
        <v>0.45</v>
      </c>
      <c r="J887" s="9">
        <v>4000</v>
      </c>
      <c r="K887" s="10">
        <f t="shared" si="0"/>
        <v>1800</v>
      </c>
      <c r="L887" s="10">
        <f t="shared" si="1"/>
        <v>450</v>
      </c>
      <c r="M887" s="11">
        <v>0.25</v>
      </c>
      <c r="O887" s="16"/>
      <c r="P887" s="17"/>
      <c r="Q887" s="12"/>
      <c r="R887" s="13"/>
    </row>
    <row r="888" spans="1:18" ht="15.75" customHeight="1">
      <c r="A888" s="1"/>
      <c r="B888" s="6" t="s">
        <v>31</v>
      </c>
      <c r="C888" s="6">
        <v>1189833</v>
      </c>
      <c r="D888" s="7">
        <v>44303</v>
      </c>
      <c r="E888" s="6" t="s">
        <v>33</v>
      </c>
      <c r="F888" s="6" t="s">
        <v>51</v>
      </c>
      <c r="G888" s="6" t="s">
        <v>52</v>
      </c>
      <c r="H888" s="6" t="s">
        <v>17</v>
      </c>
      <c r="I888" s="8">
        <v>0.45</v>
      </c>
      <c r="J888" s="9">
        <v>5750</v>
      </c>
      <c r="K888" s="10">
        <f t="shared" si="0"/>
        <v>2587.5</v>
      </c>
      <c r="L888" s="10">
        <f t="shared" si="1"/>
        <v>1164.375</v>
      </c>
      <c r="M888" s="11">
        <v>0.45</v>
      </c>
      <c r="O888" s="16"/>
      <c r="P888" s="17"/>
      <c r="Q888" s="12"/>
      <c r="R888" s="13"/>
    </row>
    <row r="889" spans="1:18" ht="15.75" customHeight="1">
      <c r="A889" s="1"/>
      <c r="B889" s="6" t="s">
        <v>31</v>
      </c>
      <c r="C889" s="6">
        <v>1189833</v>
      </c>
      <c r="D889" s="7">
        <v>44303</v>
      </c>
      <c r="E889" s="6" t="s">
        <v>33</v>
      </c>
      <c r="F889" s="6" t="s">
        <v>51</v>
      </c>
      <c r="G889" s="6" t="s">
        <v>52</v>
      </c>
      <c r="H889" s="6" t="s">
        <v>18</v>
      </c>
      <c r="I889" s="8">
        <v>0.45</v>
      </c>
      <c r="J889" s="9">
        <v>3750</v>
      </c>
      <c r="K889" s="10">
        <f t="shared" si="0"/>
        <v>1687.5</v>
      </c>
      <c r="L889" s="10">
        <f t="shared" si="1"/>
        <v>506.25</v>
      </c>
      <c r="M889" s="11">
        <v>0.3</v>
      </c>
      <c r="O889" s="16"/>
      <c r="P889" s="17"/>
      <c r="Q889" s="12"/>
      <c r="R889" s="13"/>
    </row>
    <row r="890" spans="1:18" ht="15.75" customHeight="1">
      <c r="A890" s="1"/>
      <c r="B890" s="6" t="s">
        <v>31</v>
      </c>
      <c r="C890" s="6">
        <v>1189833</v>
      </c>
      <c r="D890" s="7">
        <v>44303</v>
      </c>
      <c r="E890" s="6" t="s">
        <v>33</v>
      </c>
      <c r="F890" s="6" t="s">
        <v>51</v>
      </c>
      <c r="G890" s="6" t="s">
        <v>52</v>
      </c>
      <c r="H890" s="6" t="s">
        <v>19</v>
      </c>
      <c r="I890" s="8">
        <v>0.45</v>
      </c>
      <c r="J890" s="9">
        <v>4000</v>
      </c>
      <c r="K890" s="10">
        <f t="shared" si="0"/>
        <v>1800</v>
      </c>
      <c r="L890" s="10">
        <f t="shared" si="1"/>
        <v>810</v>
      </c>
      <c r="M890" s="11">
        <v>0.45</v>
      </c>
      <c r="O890" s="16"/>
      <c r="P890" s="17"/>
      <c r="Q890" s="12"/>
      <c r="R890" s="13"/>
    </row>
    <row r="891" spans="1:18" ht="15.75" customHeight="1">
      <c r="A891" s="1"/>
      <c r="B891" s="6" t="s">
        <v>31</v>
      </c>
      <c r="C891" s="6">
        <v>1189833</v>
      </c>
      <c r="D891" s="7">
        <v>44303</v>
      </c>
      <c r="E891" s="6" t="s">
        <v>33</v>
      </c>
      <c r="F891" s="6" t="s">
        <v>51</v>
      </c>
      <c r="G891" s="6" t="s">
        <v>52</v>
      </c>
      <c r="H891" s="6" t="s">
        <v>20</v>
      </c>
      <c r="I891" s="8">
        <v>0.4</v>
      </c>
      <c r="J891" s="9">
        <v>3000</v>
      </c>
      <c r="K891" s="10">
        <f t="shared" si="0"/>
        <v>1200</v>
      </c>
      <c r="L891" s="10">
        <f t="shared" si="1"/>
        <v>479.99999999999994</v>
      </c>
      <c r="M891" s="11">
        <v>0.39999999999999997</v>
      </c>
      <c r="O891" s="16"/>
      <c r="P891" s="17"/>
      <c r="Q891" s="12"/>
      <c r="R891" s="13"/>
    </row>
    <row r="892" spans="1:18" ht="15.75" customHeight="1">
      <c r="A892" s="1"/>
      <c r="B892" s="6" t="s">
        <v>31</v>
      </c>
      <c r="C892" s="6">
        <v>1189833</v>
      </c>
      <c r="D892" s="7">
        <v>44303</v>
      </c>
      <c r="E892" s="6" t="s">
        <v>33</v>
      </c>
      <c r="F892" s="6" t="s">
        <v>51</v>
      </c>
      <c r="G892" s="6" t="s">
        <v>52</v>
      </c>
      <c r="H892" s="6" t="s">
        <v>21</v>
      </c>
      <c r="I892" s="8">
        <v>0.45</v>
      </c>
      <c r="J892" s="9">
        <v>2000</v>
      </c>
      <c r="K892" s="10">
        <f t="shared" si="0"/>
        <v>900</v>
      </c>
      <c r="L892" s="10">
        <f t="shared" si="1"/>
        <v>540.00000000000011</v>
      </c>
      <c r="M892" s="11">
        <v>0.60000000000000009</v>
      </c>
      <c r="O892" s="16"/>
      <c r="P892" s="17"/>
      <c r="Q892" s="12"/>
      <c r="R892" s="13"/>
    </row>
    <row r="893" spans="1:18" ht="15.75" customHeight="1">
      <c r="A893" s="1"/>
      <c r="B893" s="6" t="s">
        <v>31</v>
      </c>
      <c r="C893" s="6">
        <v>1189833</v>
      </c>
      <c r="D893" s="7">
        <v>44303</v>
      </c>
      <c r="E893" s="6" t="s">
        <v>33</v>
      </c>
      <c r="F893" s="6" t="s">
        <v>51</v>
      </c>
      <c r="G893" s="6" t="s">
        <v>52</v>
      </c>
      <c r="H893" s="6" t="s">
        <v>22</v>
      </c>
      <c r="I893" s="8">
        <v>0.6</v>
      </c>
      <c r="J893" s="9">
        <v>3750</v>
      </c>
      <c r="K893" s="10">
        <f t="shared" si="0"/>
        <v>2250</v>
      </c>
      <c r="L893" s="10">
        <f t="shared" si="1"/>
        <v>562.5</v>
      </c>
      <c r="M893" s="11">
        <v>0.25</v>
      </c>
      <c r="O893" s="16"/>
      <c r="P893" s="17"/>
      <c r="Q893" s="12"/>
      <c r="R893" s="13"/>
    </row>
    <row r="894" spans="1:18" ht="15.75" customHeight="1">
      <c r="A894" s="1"/>
      <c r="B894" s="6" t="s">
        <v>31</v>
      </c>
      <c r="C894" s="6">
        <v>1189833</v>
      </c>
      <c r="D894" s="7">
        <v>44334</v>
      </c>
      <c r="E894" s="6" t="s">
        <v>33</v>
      </c>
      <c r="F894" s="6" t="s">
        <v>51</v>
      </c>
      <c r="G894" s="6" t="s">
        <v>52</v>
      </c>
      <c r="H894" s="6" t="s">
        <v>17</v>
      </c>
      <c r="I894" s="8">
        <v>0.4</v>
      </c>
      <c r="J894" s="9">
        <v>5750</v>
      </c>
      <c r="K894" s="10">
        <f t="shared" si="0"/>
        <v>2300</v>
      </c>
      <c r="L894" s="10">
        <f t="shared" si="1"/>
        <v>1035</v>
      </c>
      <c r="M894" s="11">
        <v>0.45</v>
      </c>
      <c r="O894" s="16"/>
      <c r="P894" s="17"/>
      <c r="Q894" s="12"/>
      <c r="R894" s="13"/>
    </row>
    <row r="895" spans="1:18" ht="15.75" customHeight="1">
      <c r="A895" s="1"/>
      <c r="B895" s="6" t="s">
        <v>31</v>
      </c>
      <c r="C895" s="6">
        <v>1189833</v>
      </c>
      <c r="D895" s="7">
        <v>44334</v>
      </c>
      <c r="E895" s="6" t="s">
        <v>33</v>
      </c>
      <c r="F895" s="6" t="s">
        <v>51</v>
      </c>
      <c r="G895" s="6" t="s">
        <v>52</v>
      </c>
      <c r="H895" s="6" t="s">
        <v>18</v>
      </c>
      <c r="I895" s="8">
        <v>0.45</v>
      </c>
      <c r="J895" s="9">
        <v>4250</v>
      </c>
      <c r="K895" s="10">
        <f t="shared" si="0"/>
        <v>1912.5</v>
      </c>
      <c r="L895" s="10">
        <f t="shared" si="1"/>
        <v>573.75</v>
      </c>
      <c r="M895" s="11">
        <v>0.3</v>
      </c>
      <c r="O895" s="16"/>
      <c r="P895" s="17"/>
      <c r="Q895" s="12"/>
      <c r="R895" s="13"/>
    </row>
    <row r="896" spans="1:18" ht="15.75" customHeight="1">
      <c r="A896" s="1"/>
      <c r="B896" s="6" t="s">
        <v>31</v>
      </c>
      <c r="C896" s="6">
        <v>1189833</v>
      </c>
      <c r="D896" s="7">
        <v>44334</v>
      </c>
      <c r="E896" s="6" t="s">
        <v>33</v>
      </c>
      <c r="F896" s="6" t="s">
        <v>51</v>
      </c>
      <c r="G896" s="6" t="s">
        <v>52</v>
      </c>
      <c r="H896" s="6" t="s">
        <v>19</v>
      </c>
      <c r="I896" s="8">
        <v>0.45</v>
      </c>
      <c r="J896" s="9">
        <v>4250</v>
      </c>
      <c r="K896" s="10">
        <f t="shared" si="0"/>
        <v>1912.5</v>
      </c>
      <c r="L896" s="10">
        <f t="shared" si="1"/>
        <v>860.625</v>
      </c>
      <c r="M896" s="11">
        <v>0.45</v>
      </c>
      <c r="O896" s="16"/>
      <c r="P896" s="17"/>
      <c r="Q896" s="12"/>
      <c r="R896" s="13"/>
    </row>
    <row r="897" spans="1:18" ht="15.75" customHeight="1">
      <c r="A897" s="1"/>
      <c r="B897" s="6" t="s">
        <v>31</v>
      </c>
      <c r="C897" s="6">
        <v>1189833</v>
      </c>
      <c r="D897" s="7">
        <v>44334</v>
      </c>
      <c r="E897" s="6" t="s">
        <v>33</v>
      </c>
      <c r="F897" s="6" t="s">
        <v>51</v>
      </c>
      <c r="G897" s="6" t="s">
        <v>52</v>
      </c>
      <c r="H897" s="6" t="s">
        <v>20</v>
      </c>
      <c r="I897" s="8">
        <v>0.4</v>
      </c>
      <c r="J897" s="9">
        <v>3250</v>
      </c>
      <c r="K897" s="10">
        <f t="shared" si="0"/>
        <v>1300</v>
      </c>
      <c r="L897" s="10">
        <f t="shared" si="1"/>
        <v>520</v>
      </c>
      <c r="M897" s="11">
        <v>0.39999999999999997</v>
      </c>
      <c r="O897" s="16"/>
      <c r="P897" s="17"/>
      <c r="Q897" s="12"/>
      <c r="R897" s="13"/>
    </row>
    <row r="898" spans="1:18" ht="15.75" customHeight="1">
      <c r="A898" s="1"/>
      <c r="B898" s="6" t="s">
        <v>31</v>
      </c>
      <c r="C898" s="6">
        <v>1189833</v>
      </c>
      <c r="D898" s="7">
        <v>44334</v>
      </c>
      <c r="E898" s="6" t="s">
        <v>33</v>
      </c>
      <c r="F898" s="6" t="s">
        <v>51</v>
      </c>
      <c r="G898" s="6" t="s">
        <v>52</v>
      </c>
      <c r="H898" s="6" t="s">
        <v>21</v>
      </c>
      <c r="I898" s="8">
        <v>0.45</v>
      </c>
      <c r="J898" s="9">
        <v>2250</v>
      </c>
      <c r="K898" s="10">
        <f t="shared" si="0"/>
        <v>1012.5</v>
      </c>
      <c r="L898" s="10">
        <f t="shared" si="1"/>
        <v>607.50000000000011</v>
      </c>
      <c r="M898" s="11">
        <v>0.60000000000000009</v>
      </c>
      <c r="O898" s="16"/>
      <c r="P898" s="17"/>
      <c r="Q898" s="12"/>
      <c r="R898" s="13"/>
    </row>
    <row r="899" spans="1:18" ht="15.75" customHeight="1">
      <c r="A899" s="1"/>
      <c r="B899" s="6" t="s">
        <v>31</v>
      </c>
      <c r="C899" s="6">
        <v>1189833</v>
      </c>
      <c r="D899" s="7">
        <v>44334</v>
      </c>
      <c r="E899" s="6" t="s">
        <v>33</v>
      </c>
      <c r="F899" s="6" t="s">
        <v>51</v>
      </c>
      <c r="G899" s="6" t="s">
        <v>52</v>
      </c>
      <c r="H899" s="6" t="s">
        <v>22</v>
      </c>
      <c r="I899" s="8">
        <v>0.6</v>
      </c>
      <c r="J899" s="9">
        <v>4000</v>
      </c>
      <c r="K899" s="10">
        <f t="shared" si="0"/>
        <v>2400</v>
      </c>
      <c r="L899" s="10">
        <f t="shared" si="1"/>
        <v>600</v>
      </c>
      <c r="M899" s="11">
        <v>0.25</v>
      </c>
      <c r="O899" s="16"/>
      <c r="P899" s="17"/>
      <c r="Q899" s="12"/>
      <c r="R899" s="13"/>
    </row>
    <row r="900" spans="1:18" ht="15.75" customHeight="1">
      <c r="A900" s="1"/>
      <c r="B900" s="6" t="s">
        <v>31</v>
      </c>
      <c r="C900" s="6">
        <v>1189833</v>
      </c>
      <c r="D900" s="7">
        <v>44364</v>
      </c>
      <c r="E900" s="6" t="s">
        <v>33</v>
      </c>
      <c r="F900" s="6" t="s">
        <v>51</v>
      </c>
      <c r="G900" s="6" t="s">
        <v>52</v>
      </c>
      <c r="H900" s="6" t="s">
        <v>17</v>
      </c>
      <c r="I900" s="8">
        <v>0.4</v>
      </c>
      <c r="J900" s="9">
        <v>6750</v>
      </c>
      <c r="K900" s="10">
        <f t="shared" si="0"/>
        <v>2700</v>
      </c>
      <c r="L900" s="10">
        <f t="shared" si="1"/>
        <v>1215</v>
      </c>
      <c r="M900" s="11">
        <v>0.45</v>
      </c>
      <c r="O900" s="16"/>
      <c r="P900" s="17"/>
      <c r="Q900" s="12"/>
      <c r="R900" s="13"/>
    </row>
    <row r="901" spans="1:18" ht="15.75" customHeight="1">
      <c r="A901" s="1"/>
      <c r="B901" s="6" t="s">
        <v>31</v>
      </c>
      <c r="C901" s="6">
        <v>1189833</v>
      </c>
      <c r="D901" s="7">
        <v>44364</v>
      </c>
      <c r="E901" s="6" t="s">
        <v>33</v>
      </c>
      <c r="F901" s="6" t="s">
        <v>51</v>
      </c>
      <c r="G901" s="6" t="s">
        <v>52</v>
      </c>
      <c r="H901" s="6" t="s">
        <v>18</v>
      </c>
      <c r="I901" s="8">
        <v>0.45</v>
      </c>
      <c r="J901" s="9">
        <v>5250</v>
      </c>
      <c r="K901" s="10">
        <f t="shared" si="0"/>
        <v>2362.5</v>
      </c>
      <c r="L901" s="10">
        <f t="shared" si="1"/>
        <v>708.75</v>
      </c>
      <c r="M901" s="11">
        <v>0.3</v>
      </c>
      <c r="O901" s="16"/>
      <c r="P901" s="17"/>
      <c r="Q901" s="12"/>
      <c r="R901" s="13"/>
    </row>
    <row r="902" spans="1:18" ht="15.75" customHeight="1">
      <c r="A902" s="1"/>
      <c r="B902" s="6" t="s">
        <v>31</v>
      </c>
      <c r="C902" s="6">
        <v>1189833</v>
      </c>
      <c r="D902" s="7">
        <v>44364</v>
      </c>
      <c r="E902" s="6" t="s">
        <v>33</v>
      </c>
      <c r="F902" s="6" t="s">
        <v>51</v>
      </c>
      <c r="G902" s="6" t="s">
        <v>52</v>
      </c>
      <c r="H902" s="6" t="s">
        <v>19</v>
      </c>
      <c r="I902" s="8">
        <v>0.45</v>
      </c>
      <c r="J902" s="9">
        <v>5500</v>
      </c>
      <c r="K902" s="10">
        <f t="shared" si="0"/>
        <v>2475</v>
      </c>
      <c r="L902" s="10">
        <f t="shared" si="1"/>
        <v>1113.75</v>
      </c>
      <c r="M902" s="11">
        <v>0.45</v>
      </c>
      <c r="O902" s="16"/>
      <c r="P902" s="17"/>
      <c r="Q902" s="12"/>
      <c r="R902" s="13"/>
    </row>
    <row r="903" spans="1:18" ht="15.75" customHeight="1">
      <c r="A903" s="1"/>
      <c r="B903" s="6" t="s">
        <v>31</v>
      </c>
      <c r="C903" s="6">
        <v>1189833</v>
      </c>
      <c r="D903" s="7">
        <v>44364</v>
      </c>
      <c r="E903" s="6" t="s">
        <v>33</v>
      </c>
      <c r="F903" s="6" t="s">
        <v>51</v>
      </c>
      <c r="G903" s="6" t="s">
        <v>52</v>
      </c>
      <c r="H903" s="6" t="s">
        <v>20</v>
      </c>
      <c r="I903" s="8">
        <v>0.4</v>
      </c>
      <c r="J903" s="9">
        <v>4250</v>
      </c>
      <c r="K903" s="10">
        <f t="shared" si="0"/>
        <v>1700</v>
      </c>
      <c r="L903" s="10">
        <f t="shared" si="1"/>
        <v>680</v>
      </c>
      <c r="M903" s="11">
        <v>0.39999999999999997</v>
      </c>
      <c r="O903" s="16"/>
      <c r="P903" s="17"/>
      <c r="Q903" s="12"/>
      <c r="R903" s="13"/>
    </row>
    <row r="904" spans="1:18" ht="15.75" customHeight="1">
      <c r="A904" s="1"/>
      <c r="B904" s="6" t="s">
        <v>31</v>
      </c>
      <c r="C904" s="6">
        <v>1189833</v>
      </c>
      <c r="D904" s="7">
        <v>44364</v>
      </c>
      <c r="E904" s="6" t="s">
        <v>33</v>
      </c>
      <c r="F904" s="6" t="s">
        <v>51</v>
      </c>
      <c r="G904" s="6" t="s">
        <v>52</v>
      </c>
      <c r="H904" s="6" t="s">
        <v>21</v>
      </c>
      <c r="I904" s="8">
        <v>0.45</v>
      </c>
      <c r="J904" s="9">
        <v>3000</v>
      </c>
      <c r="K904" s="10">
        <f t="shared" si="0"/>
        <v>1350</v>
      </c>
      <c r="L904" s="10">
        <f t="shared" si="1"/>
        <v>810.00000000000011</v>
      </c>
      <c r="M904" s="11">
        <v>0.60000000000000009</v>
      </c>
      <c r="O904" s="16"/>
      <c r="P904" s="17"/>
      <c r="Q904" s="12"/>
      <c r="R904" s="13"/>
    </row>
    <row r="905" spans="1:18" ht="15.75" customHeight="1">
      <c r="A905" s="1"/>
      <c r="B905" s="6" t="s">
        <v>31</v>
      </c>
      <c r="C905" s="6">
        <v>1189833</v>
      </c>
      <c r="D905" s="7">
        <v>44364</v>
      </c>
      <c r="E905" s="6" t="s">
        <v>33</v>
      </c>
      <c r="F905" s="6" t="s">
        <v>51</v>
      </c>
      <c r="G905" s="6" t="s">
        <v>52</v>
      </c>
      <c r="H905" s="6" t="s">
        <v>22</v>
      </c>
      <c r="I905" s="8">
        <v>0.6</v>
      </c>
      <c r="J905" s="9">
        <v>6000</v>
      </c>
      <c r="K905" s="10">
        <f t="shared" si="0"/>
        <v>3600</v>
      </c>
      <c r="L905" s="10">
        <f t="shared" si="1"/>
        <v>900</v>
      </c>
      <c r="M905" s="11">
        <v>0.25</v>
      </c>
      <c r="O905" s="16"/>
      <c r="P905" s="17"/>
      <c r="Q905" s="12"/>
      <c r="R905" s="13"/>
    </row>
    <row r="906" spans="1:18" ht="15.75" customHeight="1">
      <c r="A906" s="1"/>
      <c r="B906" s="6" t="s">
        <v>31</v>
      </c>
      <c r="C906" s="6">
        <v>1189833</v>
      </c>
      <c r="D906" s="7">
        <v>44393</v>
      </c>
      <c r="E906" s="6" t="s">
        <v>33</v>
      </c>
      <c r="F906" s="6" t="s">
        <v>51</v>
      </c>
      <c r="G906" s="6" t="s">
        <v>52</v>
      </c>
      <c r="H906" s="6" t="s">
        <v>17</v>
      </c>
      <c r="I906" s="8">
        <v>0.4</v>
      </c>
      <c r="J906" s="9">
        <v>7500</v>
      </c>
      <c r="K906" s="10">
        <f t="shared" si="0"/>
        <v>3000</v>
      </c>
      <c r="L906" s="10">
        <f t="shared" si="1"/>
        <v>1350</v>
      </c>
      <c r="M906" s="11">
        <v>0.45</v>
      </c>
      <c r="O906" s="16"/>
      <c r="P906" s="17"/>
      <c r="Q906" s="12"/>
      <c r="R906" s="13"/>
    </row>
    <row r="907" spans="1:18" ht="15.75" customHeight="1">
      <c r="A907" s="1"/>
      <c r="B907" s="6" t="s">
        <v>31</v>
      </c>
      <c r="C907" s="6">
        <v>1189833</v>
      </c>
      <c r="D907" s="7">
        <v>44393</v>
      </c>
      <c r="E907" s="6" t="s">
        <v>33</v>
      </c>
      <c r="F907" s="6" t="s">
        <v>51</v>
      </c>
      <c r="G907" s="6" t="s">
        <v>52</v>
      </c>
      <c r="H907" s="6" t="s">
        <v>18</v>
      </c>
      <c r="I907" s="8">
        <v>0.45</v>
      </c>
      <c r="J907" s="9">
        <v>6000</v>
      </c>
      <c r="K907" s="10">
        <f t="shared" si="0"/>
        <v>2700</v>
      </c>
      <c r="L907" s="10">
        <f t="shared" si="1"/>
        <v>810</v>
      </c>
      <c r="M907" s="11">
        <v>0.3</v>
      </c>
      <c r="O907" s="16"/>
      <c r="P907" s="17"/>
      <c r="Q907" s="12"/>
      <c r="R907" s="13"/>
    </row>
    <row r="908" spans="1:18" ht="15.75" customHeight="1">
      <c r="A908" s="1"/>
      <c r="B908" s="6" t="s">
        <v>31</v>
      </c>
      <c r="C908" s="6">
        <v>1189833</v>
      </c>
      <c r="D908" s="7">
        <v>44393</v>
      </c>
      <c r="E908" s="6" t="s">
        <v>33</v>
      </c>
      <c r="F908" s="6" t="s">
        <v>51</v>
      </c>
      <c r="G908" s="6" t="s">
        <v>52</v>
      </c>
      <c r="H908" s="6" t="s">
        <v>19</v>
      </c>
      <c r="I908" s="8">
        <v>0.45</v>
      </c>
      <c r="J908" s="9">
        <v>5500</v>
      </c>
      <c r="K908" s="10">
        <f t="shared" si="0"/>
        <v>2475</v>
      </c>
      <c r="L908" s="10">
        <f t="shared" si="1"/>
        <v>1113.75</v>
      </c>
      <c r="M908" s="11">
        <v>0.45</v>
      </c>
      <c r="O908" s="16"/>
      <c r="P908" s="17"/>
      <c r="Q908" s="12"/>
      <c r="R908" s="13"/>
    </row>
    <row r="909" spans="1:18" ht="15.75" customHeight="1">
      <c r="A909" s="1"/>
      <c r="B909" s="6" t="s">
        <v>31</v>
      </c>
      <c r="C909" s="6">
        <v>1189833</v>
      </c>
      <c r="D909" s="7">
        <v>44393</v>
      </c>
      <c r="E909" s="6" t="s">
        <v>33</v>
      </c>
      <c r="F909" s="6" t="s">
        <v>51</v>
      </c>
      <c r="G909" s="6" t="s">
        <v>52</v>
      </c>
      <c r="H909" s="6" t="s">
        <v>20</v>
      </c>
      <c r="I909" s="8">
        <v>0.4</v>
      </c>
      <c r="J909" s="9">
        <v>4500</v>
      </c>
      <c r="K909" s="10">
        <f t="shared" si="0"/>
        <v>1800</v>
      </c>
      <c r="L909" s="10">
        <f t="shared" si="1"/>
        <v>719.99999999999989</v>
      </c>
      <c r="M909" s="11">
        <v>0.39999999999999997</v>
      </c>
      <c r="O909" s="16"/>
      <c r="P909" s="17"/>
      <c r="Q909" s="12"/>
      <c r="R909" s="13"/>
    </row>
    <row r="910" spans="1:18" ht="15.75" customHeight="1">
      <c r="A910" s="1"/>
      <c r="B910" s="6" t="s">
        <v>31</v>
      </c>
      <c r="C910" s="6">
        <v>1189833</v>
      </c>
      <c r="D910" s="7">
        <v>44393</v>
      </c>
      <c r="E910" s="6" t="s">
        <v>33</v>
      </c>
      <c r="F910" s="6" t="s">
        <v>51</v>
      </c>
      <c r="G910" s="6" t="s">
        <v>52</v>
      </c>
      <c r="H910" s="6" t="s">
        <v>21</v>
      </c>
      <c r="I910" s="8">
        <v>0.45</v>
      </c>
      <c r="J910" s="9">
        <v>4750</v>
      </c>
      <c r="K910" s="10">
        <f t="shared" si="0"/>
        <v>2137.5</v>
      </c>
      <c r="L910" s="10">
        <f t="shared" si="1"/>
        <v>1282.5000000000002</v>
      </c>
      <c r="M910" s="11">
        <v>0.60000000000000009</v>
      </c>
      <c r="O910" s="16"/>
      <c r="P910" s="17"/>
      <c r="Q910" s="12"/>
      <c r="R910" s="13"/>
    </row>
    <row r="911" spans="1:18" ht="15.75" customHeight="1">
      <c r="A911" s="1"/>
      <c r="B911" s="6" t="s">
        <v>31</v>
      </c>
      <c r="C911" s="6">
        <v>1189833</v>
      </c>
      <c r="D911" s="7">
        <v>44393</v>
      </c>
      <c r="E911" s="6" t="s">
        <v>33</v>
      </c>
      <c r="F911" s="6" t="s">
        <v>51</v>
      </c>
      <c r="G911" s="6" t="s">
        <v>52</v>
      </c>
      <c r="H911" s="6" t="s">
        <v>22</v>
      </c>
      <c r="I911" s="8">
        <v>0.6</v>
      </c>
      <c r="J911" s="9">
        <v>4750</v>
      </c>
      <c r="K911" s="10">
        <f t="shared" si="0"/>
        <v>2850</v>
      </c>
      <c r="L911" s="10">
        <f t="shared" si="1"/>
        <v>712.5</v>
      </c>
      <c r="M911" s="11">
        <v>0.25</v>
      </c>
      <c r="O911" s="16"/>
      <c r="P911" s="17"/>
      <c r="Q911" s="12"/>
      <c r="R911" s="13"/>
    </row>
    <row r="912" spans="1:18" ht="15.75" customHeight="1">
      <c r="A912" s="1"/>
      <c r="B912" s="6" t="s">
        <v>31</v>
      </c>
      <c r="C912" s="6">
        <v>1189833</v>
      </c>
      <c r="D912" s="7">
        <v>44425</v>
      </c>
      <c r="E912" s="6" t="s">
        <v>33</v>
      </c>
      <c r="F912" s="6" t="s">
        <v>51</v>
      </c>
      <c r="G912" s="6" t="s">
        <v>52</v>
      </c>
      <c r="H912" s="6" t="s">
        <v>17</v>
      </c>
      <c r="I912" s="8">
        <v>0.45</v>
      </c>
      <c r="J912" s="9">
        <v>6750</v>
      </c>
      <c r="K912" s="10">
        <f t="shared" si="0"/>
        <v>3037.5</v>
      </c>
      <c r="L912" s="10">
        <f t="shared" si="1"/>
        <v>1366.875</v>
      </c>
      <c r="M912" s="11">
        <v>0.45</v>
      </c>
      <c r="O912" s="16"/>
      <c r="P912" s="17"/>
      <c r="Q912" s="12"/>
      <c r="R912" s="13"/>
    </row>
    <row r="913" spans="1:18" ht="15.75" customHeight="1">
      <c r="A913" s="1"/>
      <c r="B913" s="6" t="s">
        <v>31</v>
      </c>
      <c r="C913" s="6">
        <v>1189833</v>
      </c>
      <c r="D913" s="7">
        <v>44425</v>
      </c>
      <c r="E913" s="6" t="s">
        <v>33</v>
      </c>
      <c r="F913" s="6" t="s">
        <v>51</v>
      </c>
      <c r="G913" s="6" t="s">
        <v>52</v>
      </c>
      <c r="H913" s="6" t="s">
        <v>18</v>
      </c>
      <c r="I913" s="8">
        <v>0.55000000000000004</v>
      </c>
      <c r="J913" s="9">
        <v>6250</v>
      </c>
      <c r="K913" s="10">
        <f t="shared" si="0"/>
        <v>3437.5000000000005</v>
      </c>
      <c r="L913" s="10">
        <f t="shared" si="1"/>
        <v>1031.25</v>
      </c>
      <c r="M913" s="11">
        <v>0.3</v>
      </c>
      <c r="O913" s="16"/>
      <c r="P913" s="17"/>
      <c r="Q913" s="12"/>
      <c r="R913" s="13"/>
    </row>
    <row r="914" spans="1:18" ht="15.75" customHeight="1">
      <c r="A914" s="1"/>
      <c r="B914" s="6" t="s">
        <v>31</v>
      </c>
      <c r="C914" s="6">
        <v>1189833</v>
      </c>
      <c r="D914" s="7">
        <v>44425</v>
      </c>
      <c r="E914" s="6" t="s">
        <v>33</v>
      </c>
      <c r="F914" s="6" t="s">
        <v>51</v>
      </c>
      <c r="G914" s="6" t="s">
        <v>52</v>
      </c>
      <c r="H914" s="6" t="s">
        <v>19</v>
      </c>
      <c r="I914" s="8">
        <v>0.5</v>
      </c>
      <c r="J914" s="9">
        <v>5000</v>
      </c>
      <c r="K914" s="10">
        <f t="shared" si="0"/>
        <v>2500</v>
      </c>
      <c r="L914" s="10">
        <f t="shared" si="1"/>
        <v>1125</v>
      </c>
      <c r="M914" s="11">
        <v>0.45</v>
      </c>
      <c r="O914" s="16"/>
      <c r="P914" s="17"/>
      <c r="Q914" s="12"/>
      <c r="R914" s="13"/>
    </row>
    <row r="915" spans="1:18" ht="15.75" customHeight="1">
      <c r="A915" s="1"/>
      <c r="B915" s="6" t="s">
        <v>31</v>
      </c>
      <c r="C915" s="6">
        <v>1189833</v>
      </c>
      <c r="D915" s="7">
        <v>44425</v>
      </c>
      <c r="E915" s="6" t="s">
        <v>33</v>
      </c>
      <c r="F915" s="6" t="s">
        <v>51</v>
      </c>
      <c r="G915" s="6" t="s">
        <v>52</v>
      </c>
      <c r="H915" s="6" t="s">
        <v>20</v>
      </c>
      <c r="I915" s="8">
        <v>0.45</v>
      </c>
      <c r="J915" s="9">
        <v>4250</v>
      </c>
      <c r="K915" s="10">
        <f t="shared" si="0"/>
        <v>1912.5</v>
      </c>
      <c r="L915" s="10">
        <f t="shared" si="1"/>
        <v>764.99999999999989</v>
      </c>
      <c r="M915" s="11">
        <v>0.39999999999999997</v>
      </c>
      <c r="O915" s="16"/>
      <c r="P915" s="17"/>
      <c r="Q915" s="12"/>
      <c r="R915" s="13"/>
    </row>
    <row r="916" spans="1:18" ht="15.75" customHeight="1">
      <c r="A916" s="1"/>
      <c r="B916" s="6" t="s">
        <v>31</v>
      </c>
      <c r="C916" s="6">
        <v>1189833</v>
      </c>
      <c r="D916" s="7">
        <v>44425</v>
      </c>
      <c r="E916" s="6" t="s">
        <v>33</v>
      </c>
      <c r="F916" s="6" t="s">
        <v>51</v>
      </c>
      <c r="G916" s="6" t="s">
        <v>52</v>
      </c>
      <c r="H916" s="6" t="s">
        <v>21</v>
      </c>
      <c r="I916" s="8">
        <v>0.54999999999999993</v>
      </c>
      <c r="J916" s="9">
        <v>4250</v>
      </c>
      <c r="K916" s="10">
        <f t="shared" si="0"/>
        <v>2337.4999999999995</v>
      </c>
      <c r="L916" s="10">
        <f t="shared" si="1"/>
        <v>1402.5</v>
      </c>
      <c r="M916" s="11">
        <v>0.60000000000000009</v>
      </c>
      <c r="O916" s="16"/>
      <c r="P916" s="17"/>
      <c r="Q916" s="12"/>
      <c r="R916" s="13"/>
    </row>
    <row r="917" spans="1:18" ht="15.75" customHeight="1">
      <c r="A917" s="1"/>
      <c r="B917" s="6" t="s">
        <v>31</v>
      </c>
      <c r="C917" s="6">
        <v>1189833</v>
      </c>
      <c r="D917" s="7">
        <v>44425</v>
      </c>
      <c r="E917" s="6" t="s">
        <v>33</v>
      </c>
      <c r="F917" s="6" t="s">
        <v>51</v>
      </c>
      <c r="G917" s="6" t="s">
        <v>52</v>
      </c>
      <c r="H917" s="6" t="s">
        <v>22</v>
      </c>
      <c r="I917" s="8">
        <v>0.6</v>
      </c>
      <c r="J917" s="9">
        <v>4000</v>
      </c>
      <c r="K917" s="10">
        <f t="shared" si="0"/>
        <v>2400</v>
      </c>
      <c r="L917" s="10">
        <f t="shared" si="1"/>
        <v>600</v>
      </c>
      <c r="M917" s="11">
        <v>0.25</v>
      </c>
      <c r="O917" s="16"/>
      <c r="P917" s="17"/>
      <c r="Q917" s="12"/>
      <c r="R917" s="13"/>
    </row>
    <row r="918" spans="1:18" ht="15.75" customHeight="1">
      <c r="A918" s="1"/>
      <c r="B918" s="6" t="s">
        <v>31</v>
      </c>
      <c r="C918" s="6">
        <v>1189833</v>
      </c>
      <c r="D918" s="7">
        <v>44457</v>
      </c>
      <c r="E918" s="6" t="s">
        <v>33</v>
      </c>
      <c r="F918" s="6" t="s">
        <v>51</v>
      </c>
      <c r="G918" s="6" t="s">
        <v>52</v>
      </c>
      <c r="H918" s="6" t="s">
        <v>17</v>
      </c>
      <c r="I918" s="8">
        <v>0.45</v>
      </c>
      <c r="J918" s="9">
        <v>6000</v>
      </c>
      <c r="K918" s="10">
        <f t="shared" si="0"/>
        <v>2700</v>
      </c>
      <c r="L918" s="10">
        <f t="shared" si="1"/>
        <v>1215</v>
      </c>
      <c r="M918" s="11">
        <v>0.45</v>
      </c>
      <c r="O918" s="16"/>
      <c r="P918" s="17"/>
      <c r="Q918" s="12"/>
      <c r="R918" s="13"/>
    </row>
    <row r="919" spans="1:18" ht="15.75" customHeight="1">
      <c r="A919" s="1"/>
      <c r="B919" s="6" t="s">
        <v>31</v>
      </c>
      <c r="C919" s="6">
        <v>1189833</v>
      </c>
      <c r="D919" s="7">
        <v>44457</v>
      </c>
      <c r="E919" s="6" t="s">
        <v>33</v>
      </c>
      <c r="F919" s="6" t="s">
        <v>51</v>
      </c>
      <c r="G919" s="6" t="s">
        <v>52</v>
      </c>
      <c r="H919" s="6" t="s">
        <v>18</v>
      </c>
      <c r="I919" s="8">
        <v>0.5</v>
      </c>
      <c r="J919" s="9">
        <v>6000</v>
      </c>
      <c r="K919" s="10">
        <f t="shared" si="0"/>
        <v>3000</v>
      </c>
      <c r="L919" s="10">
        <f t="shared" si="1"/>
        <v>900</v>
      </c>
      <c r="M919" s="11">
        <v>0.3</v>
      </c>
      <c r="O919" s="16"/>
      <c r="P919" s="17"/>
      <c r="Q919" s="12"/>
      <c r="R919" s="13"/>
    </row>
    <row r="920" spans="1:18" ht="15.75" customHeight="1">
      <c r="A920" s="1"/>
      <c r="B920" s="6" t="s">
        <v>31</v>
      </c>
      <c r="C920" s="6">
        <v>1189833</v>
      </c>
      <c r="D920" s="7">
        <v>44457</v>
      </c>
      <c r="E920" s="6" t="s">
        <v>33</v>
      </c>
      <c r="F920" s="6" t="s">
        <v>51</v>
      </c>
      <c r="G920" s="6" t="s">
        <v>52</v>
      </c>
      <c r="H920" s="6" t="s">
        <v>19</v>
      </c>
      <c r="I920" s="8">
        <v>0.45</v>
      </c>
      <c r="J920" s="9">
        <v>4500</v>
      </c>
      <c r="K920" s="10">
        <f t="shared" si="0"/>
        <v>2025</v>
      </c>
      <c r="L920" s="10">
        <f t="shared" si="1"/>
        <v>911.25</v>
      </c>
      <c r="M920" s="11">
        <v>0.45</v>
      </c>
      <c r="O920" s="16"/>
      <c r="P920" s="17"/>
      <c r="Q920" s="12"/>
      <c r="R920" s="13"/>
    </row>
    <row r="921" spans="1:18" ht="15.75" customHeight="1">
      <c r="A921" s="1"/>
      <c r="B921" s="6" t="s">
        <v>31</v>
      </c>
      <c r="C921" s="6">
        <v>1189833</v>
      </c>
      <c r="D921" s="7">
        <v>44457</v>
      </c>
      <c r="E921" s="6" t="s">
        <v>33</v>
      </c>
      <c r="F921" s="6" t="s">
        <v>51</v>
      </c>
      <c r="G921" s="6" t="s">
        <v>52</v>
      </c>
      <c r="H921" s="6" t="s">
        <v>20</v>
      </c>
      <c r="I921" s="8">
        <v>0.45</v>
      </c>
      <c r="J921" s="9">
        <v>4000</v>
      </c>
      <c r="K921" s="10">
        <f t="shared" si="0"/>
        <v>1800</v>
      </c>
      <c r="L921" s="10">
        <f t="shared" si="1"/>
        <v>719.99999999999989</v>
      </c>
      <c r="M921" s="11">
        <v>0.39999999999999997</v>
      </c>
      <c r="O921" s="16"/>
      <c r="P921" s="17"/>
      <c r="Q921" s="12"/>
      <c r="R921" s="13"/>
    </row>
    <row r="922" spans="1:18" ht="15.75" customHeight="1">
      <c r="A922" s="1"/>
      <c r="B922" s="6" t="s">
        <v>31</v>
      </c>
      <c r="C922" s="6">
        <v>1189833</v>
      </c>
      <c r="D922" s="7">
        <v>44457</v>
      </c>
      <c r="E922" s="6" t="s">
        <v>33</v>
      </c>
      <c r="F922" s="6" t="s">
        <v>51</v>
      </c>
      <c r="G922" s="6" t="s">
        <v>52</v>
      </c>
      <c r="H922" s="6" t="s">
        <v>21</v>
      </c>
      <c r="I922" s="8">
        <v>0.54999999999999993</v>
      </c>
      <c r="J922" s="9">
        <v>4000</v>
      </c>
      <c r="K922" s="10">
        <f t="shared" si="0"/>
        <v>2199.9999999999995</v>
      </c>
      <c r="L922" s="10">
        <f t="shared" si="1"/>
        <v>1320</v>
      </c>
      <c r="M922" s="11">
        <v>0.60000000000000009</v>
      </c>
      <c r="O922" s="16"/>
      <c r="P922" s="17"/>
      <c r="Q922" s="12"/>
      <c r="R922" s="13"/>
    </row>
    <row r="923" spans="1:18" ht="15.75" customHeight="1">
      <c r="A923" s="1"/>
      <c r="B923" s="6" t="s">
        <v>31</v>
      </c>
      <c r="C923" s="6">
        <v>1189833</v>
      </c>
      <c r="D923" s="7">
        <v>44457</v>
      </c>
      <c r="E923" s="6" t="s">
        <v>33</v>
      </c>
      <c r="F923" s="6" t="s">
        <v>51</v>
      </c>
      <c r="G923" s="6" t="s">
        <v>52</v>
      </c>
      <c r="H923" s="6" t="s">
        <v>22</v>
      </c>
      <c r="I923" s="8">
        <v>0.6</v>
      </c>
      <c r="J923" s="9">
        <v>4500</v>
      </c>
      <c r="K923" s="10">
        <f t="shared" si="0"/>
        <v>2700</v>
      </c>
      <c r="L923" s="10">
        <f t="shared" si="1"/>
        <v>675</v>
      </c>
      <c r="M923" s="11">
        <v>0.25</v>
      </c>
      <c r="O923" s="16"/>
      <c r="P923" s="17"/>
      <c r="Q923" s="12"/>
      <c r="R923" s="13"/>
    </row>
    <row r="924" spans="1:18" ht="15.75" customHeight="1">
      <c r="A924" s="1"/>
      <c r="B924" s="6" t="s">
        <v>31</v>
      </c>
      <c r="C924" s="6">
        <v>1189833</v>
      </c>
      <c r="D924" s="7">
        <v>44486</v>
      </c>
      <c r="E924" s="6" t="s">
        <v>33</v>
      </c>
      <c r="F924" s="6" t="s">
        <v>51</v>
      </c>
      <c r="G924" s="6" t="s">
        <v>52</v>
      </c>
      <c r="H924" s="6" t="s">
        <v>17</v>
      </c>
      <c r="I924" s="8">
        <v>0.45</v>
      </c>
      <c r="J924" s="9">
        <v>5500</v>
      </c>
      <c r="K924" s="10">
        <f t="shared" si="0"/>
        <v>2475</v>
      </c>
      <c r="L924" s="10">
        <f t="shared" si="1"/>
        <v>1113.75</v>
      </c>
      <c r="M924" s="11">
        <v>0.45</v>
      </c>
      <c r="O924" s="16"/>
      <c r="P924" s="17"/>
      <c r="Q924" s="12"/>
      <c r="R924" s="13"/>
    </row>
    <row r="925" spans="1:18" ht="15.75" customHeight="1">
      <c r="A925" s="1"/>
      <c r="B925" s="6" t="s">
        <v>31</v>
      </c>
      <c r="C925" s="6">
        <v>1189833</v>
      </c>
      <c r="D925" s="7">
        <v>44486</v>
      </c>
      <c r="E925" s="6" t="s">
        <v>33</v>
      </c>
      <c r="F925" s="6" t="s">
        <v>51</v>
      </c>
      <c r="G925" s="6" t="s">
        <v>52</v>
      </c>
      <c r="H925" s="6" t="s">
        <v>18</v>
      </c>
      <c r="I925" s="8">
        <v>0.5</v>
      </c>
      <c r="J925" s="9">
        <v>5500</v>
      </c>
      <c r="K925" s="10">
        <f t="shared" si="0"/>
        <v>2750</v>
      </c>
      <c r="L925" s="10">
        <f t="shared" si="1"/>
        <v>825</v>
      </c>
      <c r="M925" s="11">
        <v>0.3</v>
      </c>
      <c r="O925" s="16"/>
      <c r="P925" s="17"/>
      <c r="Q925" s="12"/>
      <c r="R925" s="13"/>
    </row>
    <row r="926" spans="1:18" ht="15.75" customHeight="1">
      <c r="A926" s="1"/>
      <c r="B926" s="6" t="s">
        <v>31</v>
      </c>
      <c r="C926" s="6">
        <v>1189833</v>
      </c>
      <c r="D926" s="7">
        <v>44486</v>
      </c>
      <c r="E926" s="6" t="s">
        <v>33</v>
      </c>
      <c r="F926" s="6" t="s">
        <v>51</v>
      </c>
      <c r="G926" s="6" t="s">
        <v>52</v>
      </c>
      <c r="H926" s="6" t="s">
        <v>19</v>
      </c>
      <c r="I926" s="8">
        <v>0.45</v>
      </c>
      <c r="J926" s="9">
        <v>4000</v>
      </c>
      <c r="K926" s="10">
        <f t="shared" si="0"/>
        <v>1800</v>
      </c>
      <c r="L926" s="10">
        <f t="shared" si="1"/>
        <v>810</v>
      </c>
      <c r="M926" s="11">
        <v>0.45</v>
      </c>
      <c r="O926" s="16"/>
      <c r="P926" s="17"/>
      <c r="Q926" s="12"/>
      <c r="R926" s="13"/>
    </row>
    <row r="927" spans="1:18" ht="15.75" customHeight="1">
      <c r="A927" s="1"/>
      <c r="B927" s="6" t="s">
        <v>31</v>
      </c>
      <c r="C927" s="6">
        <v>1189833</v>
      </c>
      <c r="D927" s="7">
        <v>44486</v>
      </c>
      <c r="E927" s="6" t="s">
        <v>33</v>
      </c>
      <c r="F927" s="6" t="s">
        <v>51</v>
      </c>
      <c r="G927" s="6" t="s">
        <v>52</v>
      </c>
      <c r="H927" s="6" t="s">
        <v>20</v>
      </c>
      <c r="I927" s="8">
        <v>0.45</v>
      </c>
      <c r="J927" s="9">
        <v>3750</v>
      </c>
      <c r="K927" s="10">
        <f t="shared" si="0"/>
        <v>1687.5</v>
      </c>
      <c r="L927" s="10">
        <f t="shared" si="1"/>
        <v>675</v>
      </c>
      <c r="M927" s="11">
        <v>0.39999999999999997</v>
      </c>
      <c r="O927" s="16"/>
      <c r="P927" s="17"/>
      <c r="Q927" s="12"/>
      <c r="R927" s="13"/>
    </row>
    <row r="928" spans="1:18" ht="15.75" customHeight="1">
      <c r="A928" s="1"/>
      <c r="B928" s="6" t="s">
        <v>31</v>
      </c>
      <c r="C928" s="6">
        <v>1189833</v>
      </c>
      <c r="D928" s="7">
        <v>44486</v>
      </c>
      <c r="E928" s="6" t="s">
        <v>33</v>
      </c>
      <c r="F928" s="6" t="s">
        <v>51</v>
      </c>
      <c r="G928" s="6" t="s">
        <v>52</v>
      </c>
      <c r="H928" s="6" t="s">
        <v>21</v>
      </c>
      <c r="I928" s="8">
        <v>0.54999999999999993</v>
      </c>
      <c r="J928" s="9">
        <v>3500</v>
      </c>
      <c r="K928" s="10">
        <f t="shared" si="0"/>
        <v>1924.9999999999998</v>
      </c>
      <c r="L928" s="10">
        <f t="shared" si="1"/>
        <v>1155</v>
      </c>
      <c r="M928" s="11">
        <v>0.60000000000000009</v>
      </c>
      <c r="O928" s="16"/>
      <c r="P928" s="17"/>
      <c r="Q928" s="12"/>
      <c r="R928" s="13"/>
    </row>
    <row r="929" spans="1:18" ht="15.75" customHeight="1">
      <c r="A929" s="1"/>
      <c r="B929" s="6" t="s">
        <v>31</v>
      </c>
      <c r="C929" s="6">
        <v>1189833</v>
      </c>
      <c r="D929" s="7">
        <v>44486</v>
      </c>
      <c r="E929" s="6" t="s">
        <v>33</v>
      </c>
      <c r="F929" s="6" t="s">
        <v>51</v>
      </c>
      <c r="G929" s="6" t="s">
        <v>52</v>
      </c>
      <c r="H929" s="6" t="s">
        <v>22</v>
      </c>
      <c r="I929" s="8">
        <v>0.6</v>
      </c>
      <c r="J929" s="9">
        <v>4000</v>
      </c>
      <c r="K929" s="10">
        <f t="shared" si="0"/>
        <v>2400</v>
      </c>
      <c r="L929" s="10">
        <f t="shared" si="1"/>
        <v>600</v>
      </c>
      <c r="M929" s="11">
        <v>0.25</v>
      </c>
      <c r="O929" s="16"/>
      <c r="P929" s="17"/>
      <c r="Q929" s="12"/>
      <c r="R929" s="13"/>
    </row>
    <row r="930" spans="1:18" ht="15.75" customHeight="1">
      <c r="A930" s="1"/>
      <c r="B930" s="6" t="s">
        <v>31</v>
      </c>
      <c r="C930" s="6">
        <v>1189833</v>
      </c>
      <c r="D930" s="7">
        <v>44517</v>
      </c>
      <c r="E930" s="6" t="s">
        <v>33</v>
      </c>
      <c r="F930" s="6" t="s">
        <v>51</v>
      </c>
      <c r="G930" s="6" t="s">
        <v>52</v>
      </c>
      <c r="H930" s="6" t="s">
        <v>17</v>
      </c>
      <c r="I930" s="8">
        <v>0.4</v>
      </c>
      <c r="J930" s="9">
        <v>5750</v>
      </c>
      <c r="K930" s="10">
        <f t="shared" si="0"/>
        <v>2300</v>
      </c>
      <c r="L930" s="10">
        <f t="shared" si="1"/>
        <v>1035</v>
      </c>
      <c r="M930" s="11">
        <v>0.45</v>
      </c>
      <c r="O930" s="16"/>
      <c r="P930" s="17"/>
      <c r="Q930" s="12"/>
      <c r="R930" s="13"/>
    </row>
    <row r="931" spans="1:18" ht="15.75" customHeight="1">
      <c r="A931" s="1"/>
      <c r="B931" s="6" t="s">
        <v>31</v>
      </c>
      <c r="C931" s="6">
        <v>1189833</v>
      </c>
      <c r="D931" s="7">
        <v>44517</v>
      </c>
      <c r="E931" s="6" t="s">
        <v>33</v>
      </c>
      <c r="F931" s="6" t="s">
        <v>51</v>
      </c>
      <c r="G931" s="6" t="s">
        <v>52</v>
      </c>
      <c r="H931" s="6" t="s">
        <v>18</v>
      </c>
      <c r="I931" s="8">
        <v>0.45000000000000007</v>
      </c>
      <c r="J931" s="9">
        <v>5750</v>
      </c>
      <c r="K931" s="10">
        <f t="shared" si="0"/>
        <v>2587.5000000000005</v>
      </c>
      <c r="L931" s="10">
        <f t="shared" si="1"/>
        <v>776.25000000000011</v>
      </c>
      <c r="M931" s="11">
        <v>0.3</v>
      </c>
      <c r="O931" s="16"/>
      <c r="P931" s="17"/>
      <c r="Q931" s="12"/>
      <c r="R931" s="13"/>
    </row>
    <row r="932" spans="1:18" ht="15.75" customHeight="1">
      <c r="A932" s="1"/>
      <c r="B932" s="6" t="s">
        <v>31</v>
      </c>
      <c r="C932" s="6">
        <v>1189833</v>
      </c>
      <c r="D932" s="7">
        <v>44517</v>
      </c>
      <c r="E932" s="6" t="s">
        <v>33</v>
      </c>
      <c r="F932" s="6" t="s">
        <v>51</v>
      </c>
      <c r="G932" s="6" t="s">
        <v>52</v>
      </c>
      <c r="H932" s="6" t="s">
        <v>19</v>
      </c>
      <c r="I932" s="8">
        <v>0.4</v>
      </c>
      <c r="J932" s="9">
        <v>4250</v>
      </c>
      <c r="K932" s="10">
        <f t="shared" si="0"/>
        <v>1700</v>
      </c>
      <c r="L932" s="10">
        <f t="shared" si="1"/>
        <v>765</v>
      </c>
      <c r="M932" s="11">
        <v>0.45</v>
      </c>
      <c r="O932" s="16"/>
      <c r="P932" s="17"/>
      <c r="Q932" s="12"/>
      <c r="R932" s="13"/>
    </row>
    <row r="933" spans="1:18" ht="15.75" customHeight="1">
      <c r="A933" s="1"/>
      <c r="B933" s="6" t="s">
        <v>31</v>
      </c>
      <c r="C933" s="6">
        <v>1189833</v>
      </c>
      <c r="D933" s="7">
        <v>44517</v>
      </c>
      <c r="E933" s="6" t="s">
        <v>33</v>
      </c>
      <c r="F933" s="6" t="s">
        <v>51</v>
      </c>
      <c r="G933" s="6" t="s">
        <v>52</v>
      </c>
      <c r="H933" s="6" t="s">
        <v>20</v>
      </c>
      <c r="I933" s="8">
        <v>0.4</v>
      </c>
      <c r="J933" s="9">
        <v>4250</v>
      </c>
      <c r="K933" s="10">
        <f t="shared" si="0"/>
        <v>1700</v>
      </c>
      <c r="L933" s="10">
        <f t="shared" si="1"/>
        <v>680</v>
      </c>
      <c r="M933" s="11">
        <v>0.39999999999999997</v>
      </c>
      <c r="O933" s="16"/>
      <c r="P933" s="17"/>
      <c r="Q933" s="12"/>
      <c r="R933" s="13"/>
    </row>
    <row r="934" spans="1:18" ht="15.75" customHeight="1">
      <c r="A934" s="1"/>
      <c r="B934" s="6" t="s">
        <v>31</v>
      </c>
      <c r="C934" s="6">
        <v>1189833</v>
      </c>
      <c r="D934" s="7">
        <v>44517</v>
      </c>
      <c r="E934" s="6" t="s">
        <v>33</v>
      </c>
      <c r="F934" s="6" t="s">
        <v>51</v>
      </c>
      <c r="G934" s="6" t="s">
        <v>52</v>
      </c>
      <c r="H934" s="6" t="s">
        <v>21</v>
      </c>
      <c r="I934" s="8">
        <v>0.54999999999999993</v>
      </c>
      <c r="J934" s="9">
        <v>3750</v>
      </c>
      <c r="K934" s="10">
        <f t="shared" si="0"/>
        <v>2062.4999999999995</v>
      </c>
      <c r="L934" s="10">
        <f t="shared" si="1"/>
        <v>1237.5</v>
      </c>
      <c r="M934" s="11">
        <v>0.60000000000000009</v>
      </c>
      <c r="O934" s="16"/>
      <c r="P934" s="17"/>
      <c r="Q934" s="12"/>
      <c r="R934" s="13"/>
    </row>
    <row r="935" spans="1:18" ht="15.75" customHeight="1">
      <c r="A935" s="1"/>
      <c r="B935" s="6" t="s">
        <v>31</v>
      </c>
      <c r="C935" s="6">
        <v>1189833</v>
      </c>
      <c r="D935" s="7">
        <v>44517</v>
      </c>
      <c r="E935" s="6" t="s">
        <v>33</v>
      </c>
      <c r="F935" s="6" t="s">
        <v>51</v>
      </c>
      <c r="G935" s="6" t="s">
        <v>52</v>
      </c>
      <c r="H935" s="6" t="s">
        <v>22</v>
      </c>
      <c r="I935" s="8">
        <v>0.6</v>
      </c>
      <c r="J935" s="9">
        <v>4750</v>
      </c>
      <c r="K935" s="10">
        <f t="shared" si="0"/>
        <v>2850</v>
      </c>
      <c r="L935" s="10">
        <f t="shared" si="1"/>
        <v>712.5</v>
      </c>
      <c r="M935" s="11">
        <v>0.25</v>
      </c>
      <c r="O935" s="16"/>
      <c r="P935" s="17"/>
      <c r="Q935" s="12"/>
      <c r="R935" s="13"/>
    </row>
    <row r="936" spans="1:18" ht="15.75" customHeight="1">
      <c r="A936" s="1"/>
      <c r="B936" s="6" t="s">
        <v>31</v>
      </c>
      <c r="C936" s="6">
        <v>1189833</v>
      </c>
      <c r="D936" s="7">
        <v>44546</v>
      </c>
      <c r="E936" s="6" t="s">
        <v>33</v>
      </c>
      <c r="F936" s="6" t="s">
        <v>51</v>
      </c>
      <c r="G936" s="6" t="s">
        <v>52</v>
      </c>
      <c r="H936" s="6" t="s">
        <v>17</v>
      </c>
      <c r="I936" s="8">
        <v>0.45</v>
      </c>
      <c r="J936" s="9">
        <v>6750</v>
      </c>
      <c r="K936" s="10">
        <f t="shared" si="0"/>
        <v>3037.5</v>
      </c>
      <c r="L936" s="10">
        <f t="shared" si="1"/>
        <v>1366.875</v>
      </c>
      <c r="M936" s="11">
        <v>0.45</v>
      </c>
      <c r="O936" s="16"/>
      <c r="P936" s="17"/>
      <c r="Q936" s="12"/>
      <c r="R936" s="13"/>
    </row>
    <row r="937" spans="1:18" ht="15.75" customHeight="1">
      <c r="A937" s="1"/>
      <c r="B937" s="6" t="s">
        <v>31</v>
      </c>
      <c r="C937" s="6">
        <v>1189833</v>
      </c>
      <c r="D937" s="7">
        <v>44546</v>
      </c>
      <c r="E937" s="6" t="s">
        <v>33</v>
      </c>
      <c r="F937" s="6" t="s">
        <v>51</v>
      </c>
      <c r="G937" s="6" t="s">
        <v>52</v>
      </c>
      <c r="H937" s="6" t="s">
        <v>18</v>
      </c>
      <c r="I937" s="8">
        <v>0.5</v>
      </c>
      <c r="J937" s="9">
        <v>6750</v>
      </c>
      <c r="K937" s="10">
        <f t="shared" si="0"/>
        <v>3375</v>
      </c>
      <c r="L937" s="10">
        <f t="shared" si="1"/>
        <v>1012.5</v>
      </c>
      <c r="M937" s="11">
        <v>0.3</v>
      </c>
      <c r="O937" s="16"/>
      <c r="P937" s="17"/>
      <c r="Q937" s="12"/>
      <c r="R937" s="13"/>
    </row>
    <row r="938" spans="1:18" ht="15.75" customHeight="1">
      <c r="A938" s="1"/>
      <c r="B938" s="6" t="s">
        <v>31</v>
      </c>
      <c r="C938" s="6">
        <v>1189833</v>
      </c>
      <c r="D938" s="7">
        <v>44546</v>
      </c>
      <c r="E938" s="6" t="s">
        <v>33</v>
      </c>
      <c r="F938" s="6" t="s">
        <v>51</v>
      </c>
      <c r="G938" s="6" t="s">
        <v>52</v>
      </c>
      <c r="H938" s="6" t="s">
        <v>19</v>
      </c>
      <c r="I938" s="8">
        <v>0.45</v>
      </c>
      <c r="J938" s="9">
        <v>4750</v>
      </c>
      <c r="K938" s="10">
        <f t="shared" si="0"/>
        <v>2137.5</v>
      </c>
      <c r="L938" s="10">
        <f t="shared" si="1"/>
        <v>961.875</v>
      </c>
      <c r="M938" s="11">
        <v>0.45</v>
      </c>
      <c r="O938" s="16"/>
      <c r="P938" s="17"/>
      <c r="Q938" s="12"/>
      <c r="R938" s="13"/>
    </row>
    <row r="939" spans="1:18" ht="15.75" customHeight="1">
      <c r="A939" s="1"/>
      <c r="B939" s="6" t="s">
        <v>31</v>
      </c>
      <c r="C939" s="6">
        <v>1189833</v>
      </c>
      <c r="D939" s="7">
        <v>44546</v>
      </c>
      <c r="E939" s="6" t="s">
        <v>33</v>
      </c>
      <c r="F939" s="6" t="s">
        <v>51</v>
      </c>
      <c r="G939" s="6" t="s">
        <v>52</v>
      </c>
      <c r="H939" s="6" t="s">
        <v>20</v>
      </c>
      <c r="I939" s="8">
        <v>0.45</v>
      </c>
      <c r="J939" s="9">
        <v>4750</v>
      </c>
      <c r="K939" s="10">
        <f t="shared" si="0"/>
        <v>2137.5</v>
      </c>
      <c r="L939" s="10">
        <f t="shared" si="1"/>
        <v>854.99999999999989</v>
      </c>
      <c r="M939" s="11">
        <v>0.39999999999999997</v>
      </c>
      <c r="O939" s="16"/>
      <c r="P939" s="17"/>
      <c r="Q939" s="12"/>
      <c r="R939" s="13"/>
    </row>
    <row r="940" spans="1:18" ht="15.75" customHeight="1">
      <c r="A940" s="1"/>
      <c r="B940" s="6" t="s">
        <v>31</v>
      </c>
      <c r="C940" s="6">
        <v>1189833</v>
      </c>
      <c r="D940" s="7">
        <v>44546</v>
      </c>
      <c r="E940" s="6" t="s">
        <v>33</v>
      </c>
      <c r="F940" s="6" t="s">
        <v>51</v>
      </c>
      <c r="G940" s="6" t="s">
        <v>52</v>
      </c>
      <c r="H940" s="6" t="s">
        <v>21</v>
      </c>
      <c r="I940" s="8">
        <v>0.54999999999999993</v>
      </c>
      <c r="J940" s="9">
        <v>4000</v>
      </c>
      <c r="K940" s="10">
        <f t="shared" si="0"/>
        <v>2199.9999999999995</v>
      </c>
      <c r="L940" s="10">
        <f t="shared" si="1"/>
        <v>1320</v>
      </c>
      <c r="M940" s="11">
        <v>0.60000000000000009</v>
      </c>
      <c r="O940" s="16"/>
      <c r="P940" s="17"/>
      <c r="Q940" s="12"/>
      <c r="R940" s="13"/>
    </row>
    <row r="941" spans="1:18" ht="15.75" customHeight="1">
      <c r="A941" s="1"/>
      <c r="B941" s="6" t="s">
        <v>31</v>
      </c>
      <c r="C941" s="6">
        <v>1189833</v>
      </c>
      <c r="D941" s="7">
        <v>44546</v>
      </c>
      <c r="E941" s="6" t="s">
        <v>33</v>
      </c>
      <c r="F941" s="6" t="s">
        <v>51</v>
      </c>
      <c r="G941" s="6" t="s">
        <v>52</v>
      </c>
      <c r="H941" s="6" t="s">
        <v>22</v>
      </c>
      <c r="I941" s="8">
        <v>0.6</v>
      </c>
      <c r="J941" s="9">
        <v>5000</v>
      </c>
      <c r="K941" s="10">
        <f t="shared" si="0"/>
        <v>3000</v>
      </c>
      <c r="L941" s="10">
        <f t="shared" si="1"/>
        <v>750</v>
      </c>
      <c r="M941" s="11">
        <v>0.25</v>
      </c>
      <c r="O941" s="16"/>
      <c r="P941" s="17"/>
      <c r="Q941" s="12"/>
      <c r="R941" s="13"/>
    </row>
    <row r="942" spans="1:18" ht="15.75" customHeight="1">
      <c r="A942" s="1" t="s">
        <v>39</v>
      </c>
      <c r="B942" s="6" t="s">
        <v>23</v>
      </c>
      <c r="C942" s="6">
        <v>1197831</v>
      </c>
      <c r="D942" s="7">
        <v>44200</v>
      </c>
      <c r="E942" s="6" t="s">
        <v>24</v>
      </c>
      <c r="F942" s="6" t="s">
        <v>53</v>
      </c>
      <c r="G942" s="6" t="s">
        <v>54</v>
      </c>
      <c r="H942" s="6" t="s">
        <v>17</v>
      </c>
      <c r="I942" s="8">
        <v>0.2</v>
      </c>
      <c r="J942" s="9">
        <v>7000</v>
      </c>
      <c r="K942" s="10">
        <f t="shared" si="0"/>
        <v>1400</v>
      </c>
      <c r="L942" s="10">
        <f t="shared" si="1"/>
        <v>489.99999999999994</v>
      </c>
      <c r="M942" s="11">
        <v>0.35</v>
      </c>
      <c r="O942" s="16"/>
      <c r="P942" s="17"/>
      <c r="Q942" s="12"/>
      <c r="R942" s="13"/>
    </row>
    <row r="943" spans="1:18" ht="15.75" customHeight="1">
      <c r="A943" s="1"/>
      <c r="B943" s="6" t="s">
        <v>23</v>
      </c>
      <c r="C943" s="6">
        <v>1197831</v>
      </c>
      <c r="D943" s="7">
        <v>44200</v>
      </c>
      <c r="E943" s="6" t="s">
        <v>24</v>
      </c>
      <c r="F943" s="6" t="s">
        <v>53</v>
      </c>
      <c r="G943" s="6" t="s">
        <v>54</v>
      </c>
      <c r="H943" s="6" t="s">
        <v>18</v>
      </c>
      <c r="I943" s="8">
        <v>0.3</v>
      </c>
      <c r="J943" s="9">
        <v>7000</v>
      </c>
      <c r="K943" s="10">
        <f t="shared" si="0"/>
        <v>2100</v>
      </c>
      <c r="L943" s="10">
        <f t="shared" si="1"/>
        <v>735</v>
      </c>
      <c r="M943" s="11">
        <v>0.35</v>
      </c>
      <c r="O943" s="16"/>
      <c r="P943" s="17"/>
      <c r="Q943" s="12"/>
      <c r="R943" s="13"/>
    </row>
    <row r="944" spans="1:18" ht="15.75" customHeight="1">
      <c r="A944" s="1"/>
      <c r="B944" s="6" t="s">
        <v>23</v>
      </c>
      <c r="C944" s="6">
        <v>1197831</v>
      </c>
      <c r="D944" s="7">
        <v>44200</v>
      </c>
      <c r="E944" s="6" t="s">
        <v>24</v>
      </c>
      <c r="F944" s="6" t="s">
        <v>53</v>
      </c>
      <c r="G944" s="6" t="s">
        <v>54</v>
      </c>
      <c r="H944" s="6" t="s">
        <v>19</v>
      </c>
      <c r="I944" s="8">
        <v>0.3</v>
      </c>
      <c r="J944" s="9">
        <v>5000</v>
      </c>
      <c r="K944" s="10">
        <f t="shared" si="0"/>
        <v>1500</v>
      </c>
      <c r="L944" s="10">
        <f t="shared" si="1"/>
        <v>525</v>
      </c>
      <c r="M944" s="11">
        <v>0.35</v>
      </c>
      <c r="O944" s="16"/>
      <c r="P944" s="17"/>
      <c r="Q944" s="12"/>
      <c r="R944" s="13"/>
    </row>
    <row r="945" spans="1:18" ht="15.75" customHeight="1">
      <c r="A945" s="1"/>
      <c r="B945" s="6" t="s">
        <v>23</v>
      </c>
      <c r="C945" s="6">
        <v>1197831</v>
      </c>
      <c r="D945" s="7">
        <v>44200</v>
      </c>
      <c r="E945" s="6" t="s">
        <v>24</v>
      </c>
      <c r="F945" s="6" t="s">
        <v>53</v>
      </c>
      <c r="G945" s="6" t="s">
        <v>54</v>
      </c>
      <c r="H945" s="6" t="s">
        <v>20</v>
      </c>
      <c r="I945" s="8">
        <v>0.35</v>
      </c>
      <c r="J945" s="9">
        <v>5000</v>
      </c>
      <c r="K945" s="10">
        <f t="shared" si="0"/>
        <v>1750</v>
      </c>
      <c r="L945" s="10">
        <f t="shared" si="1"/>
        <v>787.5</v>
      </c>
      <c r="M945" s="11">
        <v>0.45</v>
      </c>
      <c r="O945" s="16"/>
      <c r="P945" s="17"/>
      <c r="Q945" s="12"/>
      <c r="R945" s="13"/>
    </row>
    <row r="946" spans="1:18" ht="15.75" customHeight="1">
      <c r="A946" s="1"/>
      <c r="B946" s="6" t="s">
        <v>23</v>
      </c>
      <c r="C946" s="6">
        <v>1197831</v>
      </c>
      <c r="D946" s="7">
        <v>44200</v>
      </c>
      <c r="E946" s="6" t="s">
        <v>24</v>
      </c>
      <c r="F946" s="6" t="s">
        <v>53</v>
      </c>
      <c r="G946" s="6" t="s">
        <v>54</v>
      </c>
      <c r="H946" s="6" t="s">
        <v>21</v>
      </c>
      <c r="I946" s="8">
        <v>0.4</v>
      </c>
      <c r="J946" s="9">
        <v>3500</v>
      </c>
      <c r="K946" s="10">
        <f t="shared" si="0"/>
        <v>1400</v>
      </c>
      <c r="L946" s="10">
        <f t="shared" si="1"/>
        <v>420</v>
      </c>
      <c r="M946" s="11">
        <v>0.3</v>
      </c>
      <c r="O946" s="16"/>
      <c r="P946" s="17"/>
      <c r="Q946" s="12"/>
      <c r="R946" s="13"/>
    </row>
    <row r="947" spans="1:18" ht="15.75" customHeight="1">
      <c r="A947" s="1"/>
      <c r="B947" s="6" t="s">
        <v>23</v>
      </c>
      <c r="C947" s="6">
        <v>1197831</v>
      </c>
      <c r="D947" s="7">
        <v>44200</v>
      </c>
      <c r="E947" s="6" t="s">
        <v>24</v>
      </c>
      <c r="F947" s="6" t="s">
        <v>53</v>
      </c>
      <c r="G947" s="6" t="s">
        <v>54</v>
      </c>
      <c r="H947" s="6" t="s">
        <v>22</v>
      </c>
      <c r="I947" s="8">
        <v>0.35</v>
      </c>
      <c r="J947" s="9">
        <v>5000</v>
      </c>
      <c r="K947" s="10">
        <f t="shared" si="0"/>
        <v>1750</v>
      </c>
      <c r="L947" s="10">
        <f t="shared" si="1"/>
        <v>875</v>
      </c>
      <c r="M947" s="11">
        <v>0.5</v>
      </c>
      <c r="O947" s="16"/>
      <c r="P947" s="17"/>
      <c r="Q947" s="12"/>
      <c r="R947" s="13"/>
    </row>
    <row r="948" spans="1:18" ht="15.75" customHeight="1">
      <c r="A948" s="1"/>
      <c r="B948" s="6" t="s">
        <v>23</v>
      </c>
      <c r="C948" s="6">
        <v>1197831</v>
      </c>
      <c r="D948" s="7">
        <v>44230</v>
      </c>
      <c r="E948" s="6" t="s">
        <v>24</v>
      </c>
      <c r="F948" s="6" t="s">
        <v>53</v>
      </c>
      <c r="G948" s="6" t="s">
        <v>54</v>
      </c>
      <c r="H948" s="6" t="s">
        <v>17</v>
      </c>
      <c r="I948" s="8">
        <v>0.25</v>
      </c>
      <c r="J948" s="9">
        <v>6500</v>
      </c>
      <c r="K948" s="10">
        <f t="shared" si="0"/>
        <v>1625</v>
      </c>
      <c r="L948" s="10">
        <f t="shared" si="1"/>
        <v>568.75</v>
      </c>
      <c r="M948" s="11">
        <v>0.35</v>
      </c>
      <c r="O948" s="16"/>
      <c r="P948" s="17"/>
      <c r="Q948" s="12"/>
      <c r="R948" s="13"/>
    </row>
    <row r="949" spans="1:18" ht="15.75" customHeight="1">
      <c r="A949" s="1"/>
      <c r="B949" s="6" t="s">
        <v>23</v>
      </c>
      <c r="C949" s="6">
        <v>1197831</v>
      </c>
      <c r="D949" s="7">
        <v>44230</v>
      </c>
      <c r="E949" s="6" t="s">
        <v>24</v>
      </c>
      <c r="F949" s="6" t="s">
        <v>53</v>
      </c>
      <c r="G949" s="6" t="s">
        <v>54</v>
      </c>
      <c r="H949" s="6" t="s">
        <v>18</v>
      </c>
      <c r="I949" s="8">
        <v>0.35</v>
      </c>
      <c r="J949" s="9">
        <v>6250</v>
      </c>
      <c r="K949" s="10">
        <f t="shared" si="0"/>
        <v>2187.5</v>
      </c>
      <c r="L949" s="10">
        <f t="shared" si="1"/>
        <v>765.625</v>
      </c>
      <c r="M949" s="11">
        <v>0.35</v>
      </c>
      <c r="O949" s="16"/>
      <c r="P949" s="17"/>
      <c r="Q949" s="12"/>
      <c r="R949" s="13"/>
    </row>
    <row r="950" spans="1:18" ht="15.75" customHeight="1">
      <c r="A950" s="1"/>
      <c r="B950" s="6" t="s">
        <v>23</v>
      </c>
      <c r="C950" s="6">
        <v>1197831</v>
      </c>
      <c r="D950" s="7">
        <v>44230</v>
      </c>
      <c r="E950" s="6" t="s">
        <v>24</v>
      </c>
      <c r="F950" s="6" t="s">
        <v>53</v>
      </c>
      <c r="G950" s="6" t="s">
        <v>54</v>
      </c>
      <c r="H950" s="6" t="s">
        <v>19</v>
      </c>
      <c r="I950" s="8">
        <v>0.35</v>
      </c>
      <c r="J950" s="9">
        <v>4500</v>
      </c>
      <c r="K950" s="10">
        <f t="shared" si="0"/>
        <v>1575</v>
      </c>
      <c r="L950" s="10">
        <f t="shared" si="1"/>
        <v>551.25</v>
      </c>
      <c r="M950" s="11">
        <v>0.35</v>
      </c>
      <c r="O950" s="16"/>
      <c r="P950" s="17"/>
      <c r="Q950" s="12"/>
      <c r="R950" s="13"/>
    </row>
    <row r="951" spans="1:18" ht="15.75" customHeight="1">
      <c r="A951" s="1"/>
      <c r="B951" s="6" t="s">
        <v>23</v>
      </c>
      <c r="C951" s="6">
        <v>1197831</v>
      </c>
      <c r="D951" s="7">
        <v>44230</v>
      </c>
      <c r="E951" s="6" t="s">
        <v>24</v>
      </c>
      <c r="F951" s="6" t="s">
        <v>53</v>
      </c>
      <c r="G951" s="6" t="s">
        <v>54</v>
      </c>
      <c r="H951" s="6" t="s">
        <v>20</v>
      </c>
      <c r="I951" s="8">
        <v>0.35</v>
      </c>
      <c r="J951" s="9">
        <v>4000</v>
      </c>
      <c r="K951" s="10">
        <f t="shared" si="0"/>
        <v>1400</v>
      </c>
      <c r="L951" s="10">
        <f t="shared" si="1"/>
        <v>630</v>
      </c>
      <c r="M951" s="11">
        <v>0.45</v>
      </c>
      <c r="O951" s="16"/>
      <c r="P951" s="17"/>
      <c r="Q951" s="12"/>
      <c r="R951" s="13"/>
    </row>
    <row r="952" spans="1:18" ht="15.75" customHeight="1">
      <c r="A952" s="1"/>
      <c r="B952" s="6" t="s">
        <v>23</v>
      </c>
      <c r="C952" s="6">
        <v>1197831</v>
      </c>
      <c r="D952" s="7">
        <v>44230</v>
      </c>
      <c r="E952" s="6" t="s">
        <v>24</v>
      </c>
      <c r="F952" s="6" t="s">
        <v>53</v>
      </c>
      <c r="G952" s="6" t="s">
        <v>54</v>
      </c>
      <c r="H952" s="6" t="s">
        <v>21</v>
      </c>
      <c r="I952" s="8">
        <v>0.4</v>
      </c>
      <c r="J952" s="9">
        <v>2750</v>
      </c>
      <c r="K952" s="10">
        <f t="shared" si="0"/>
        <v>1100</v>
      </c>
      <c r="L952" s="10">
        <f t="shared" si="1"/>
        <v>330</v>
      </c>
      <c r="M952" s="11">
        <v>0.3</v>
      </c>
      <c r="O952" s="16"/>
      <c r="P952" s="17"/>
      <c r="Q952" s="12"/>
      <c r="R952" s="13"/>
    </row>
    <row r="953" spans="1:18" ht="15.75" customHeight="1">
      <c r="A953" s="1"/>
      <c r="B953" s="6" t="s">
        <v>23</v>
      </c>
      <c r="C953" s="6">
        <v>1197831</v>
      </c>
      <c r="D953" s="7">
        <v>44230</v>
      </c>
      <c r="E953" s="6" t="s">
        <v>24</v>
      </c>
      <c r="F953" s="6" t="s">
        <v>53</v>
      </c>
      <c r="G953" s="6" t="s">
        <v>54</v>
      </c>
      <c r="H953" s="6" t="s">
        <v>22</v>
      </c>
      <c r="I953" s="8">
        <v>0.35</v>
      </c>
      <c r="J953" s="9">
        <v>4750</v>
      </c>
      <c r="K953" s="10">
        <f t="shared" si="0"/>
        <v>1662.5</v>
      </c>
      <c r="L953" s="10">
        <f t="shared" si="1"/>
        <v>831.25</v>
      </c>
      <c r="M953" s="11">
        <v>0.5</v>
      </c>
      <c r="O953" s="16"/>
      <c r="P953" s="17"/>
      <c r="Q953" s="12"/>
      <c r="R953" s="13"/>
    </row>
    <row r="954" spans="1:18" ht="15.75" customHeight="1">
      <c r="A954" s="1"/>
      <c r="B954" s="6" t="s">
        <v>23</v>
      </c>
      <c r="C954" s="6">
        <v>1197831</v>
      </c>
      <c r="D954" s="7">
        <v>44260</v>
      </c>
      <c r="E954" s="6" t="s">
        <v>24</v>
      </c>
      <c r="F954" s="6" t="s">
        <v>53</v>
      </c>
      <c r="G954" s="6" t="s">
        <v>54</v>
      </c>
      <c r="H954" s="6" t="s">
        <v>17</v>
      </c>
      <c r="I954" s="8">
        <v>0.3</v>
      </c>
      <c r="J954" s="9">
        <v>6500</v>
      </c>
      <c r="K954" s="10">
        <f t="shared" si="0"/>
        <v>1950</v>
      </c>
      <c r="L954" s="10">
        <f t="shared" si="1"/>
        <v>779.99999999999989</v>
      </c>
      <c r="M954" s="11">
        <v>0.39999999999999997</v>
      </c>
      <c r="O954" s="16"/>
      <c r="P954" s="17"/>
      <c r="Q954" s="12"/>
      <c r="R954" s="13"/>
    </row>
    <row r="955" spans="1:18" ht="15.75" customHeight="1">
      <c r="A955" s="1"/>
      <c r="B955" s="6" t="s">
        <v>23</v>
      </c>
      <c r="C955" s="6">
        <v>1197831</v>
      </c>
      <c r="D955" s="7">
        <v>44260</v>
      </c>
      <c r="E955" s="6" t="s">
        <v>24</v>
      </c>
      <c r="F955" s="6" t="s">
        <v>53</v>
      </c>
      <c r="G955" s="6" t="s">
        <v>54</v>
      </c>
      <c r="H955" s="6" t="s">
        <v>18</v>
      </c>
      <c r="I955" s="8">
        <v>0.4</v>
      </c>
      <c r="J955" s="9">
        <v>6500</v>
      </c>
      <c r="K955" s="10">
        <f t="shared" si="0"/>
        <v>2600</v>
      </c>
      <c r="L955" s="10">
        <f t="shared" si="1"/>
        <v>1040</v>
      </c>
      <c r="M955" s="11">
        <v>0.39999999999999997</v>
      </c>
      <c r="O955" s="16"/>
      <c r="P955" s="17"/>
      <c r="Q955" s="12"/>
      <c r="R955" s="13"/>
    </row>
    <row r="956" spans="1:18" ht="15.75" customHeight="1">
      <c r="A956" s="1"/>
      <c r="B956" s="6" t="s">
        <v>23</v>
      </c>
      <c r="C956" s="6">
        <v>1197831</v>
      </c>
      <c r="D956" s="7">
        <v>44260</v>
      </c>
      <c r="E956" s="6" t="s">
        <v>24</v>
      </c>
      <c r="F956" s="6" t="s">
        <v>53</v>
      </c>
      <c r="G956" s="6" t="s">
        <v>54</v>
      </c>
      <c r="H956" s="6" t="s">
        <v>19</v>
      </c>
      <c r="I956" s="8">
        <v>0.3</v>
      </c>
      <c r="J956" s="9">
        <v>4750</v>
      </c>
      <c r="K956" s="10">
        <f t="shared" si="0"/>
        <v>1425</v>
      </c>
      <c r="L956" s="10">
        <f t="shared" si="1"/>
        <v>570</v>
      </c>
      <c r="M956" s="11">
        <v>0.39999999999999997</v>
      </c>
      <c r="O956" s="16"/>
      <c r="P956" s="17"/>
      <c r="Q956" s="12"/>
      <c r="R956" s="13"/>
    </row>
    <row r="957" spans="1:18" ht="15.75" customHeight="1">
      <c r="A957" s="1"/>
      <c r="B957" s="6" t="s">
        <v>23</v>
      </c>
      <c r="C957" s="6">
        <v>1197831</v>
      </c>
      <c r="D957" s="7">
        <v>44260</v>
      </c>
      <c r="E957" s="6" t="s">
        <v>24</v>
      </c>
      <c r="F957" s="6" t="s">
        <v>53</v>
      </c>
      <c r="G957" s="6" t="s">
        <v>54</v>
      </c>
      <c r="H957" s="6" t="s">
        <v>20</v>
      </c>
      <c r="I957" s="8">
        <v>0.35000000000000003</v>
      </c>
      <c r="J957" s="9">
        <v>3750</v>
      </c>
      <c r="K957" s="10">
        <f t="shared" si="0"/>
        <v>1312.5000000000002</v>
      </c>
      <c r="L957" s="10">
        <f t="shared" si="1"/>
        <v>656.25000000000011</v>
      </c>
      <c r="M957" s="11">
        <v>0.5</v>
      </c>
      <c r="O957" s="16"/>
      <c r="P957" s="17"/>
      <c r="Q957" s="12"/>
      <c r="R957" s="13"/>
    </row>
    <row r="958" spans="1:18" ht="15.75" customHeight="1">
      <c r="A958" s="1"/>
      <c r="B958" s="6" t="s">
        <v>23</v>
      </c>
      <c r="C958" s="6">
        <v>1197831</v>
      </c>
      <c r="D958" s="7">
        <v>44260</v>
      </c>
      <c r="E958" s="6" t="s">
        <v>24</v>
      </c>
      <c r="F958" s="6" t="s">
        <v>53</v>
      </c>
      <c r="G958" s="6" t="s">
        <v>54</v>
      </c>
      <c r="H958" s="6" t="s">
        <v>21</v>
      </c>
      <c r="I958" s="8">
        <v>0.4</v>
      </c>
      <c r="J958" s="9">
        <v>2750</v>
      </c>
      <c r="K958" s="10">
        <f t="shared" si="0"/>
        <v>1100</v>
      </c>
      <c r="L958" s="10">
        <f t="shared" si="1"/>
        <v>385</v>
      </c>
      <c r="M958" s="11">
        <v>0.35</v>
      </c>
      <c r="O958" s="16"/>
      <c r="P958" s="17"/>
      <c r="Q958" s="12"/>
      <c r="R958" s="13"/>
    </row>
    <row r="959" spans="1:18" ht="15.75" customHeight="1">
      <c r="A959" s="1"/>
      <c r="B959" s="6" t="s">
        <v>23</v>
      </c>
      <c r="C959" s="6">
        <v>1197831</v>
      </c>
      <c r="D959" s="7">
        <v>44260</v>
      </c>
      <c r="E959" s="6" t="s">
        <v>24</v>
      </c>
      <c r="F959" s="6" t="s">
        <v>53</v>
      </c>
      <c r="G959" s="6" t="s">
        <v>54</v>
      </c>
      <c r="H959" s="6" t="s">
        <v>22</v>
      </c>
      <c r="I959" s="8">
        <v>0.35000000000000003</v>
      </c>
      <c r="J959" s="9">
        <v>4250</v>
      </c>
      <c r="K959" s="10">
        <f t="shared" si="0"/>
        <v>1487.5000000000002</v>
      </c>
      <c r="L959" s="10">
        <f t="shared" si="1"/>
        <v>818.12500000000023</v>
      </c>
      <c r="M959" s="11">
        <v>0.55000000000000004</v>
      </c>
      <c r="O959" s="16"/>
      <c r="P959" s="17"/>
      <c r="Q959" s="12"/>
      <c r="R959" s="13"/>
    </row>
    <row r="960" spans="1:18" ht="15.75" customHeight="1">
      <c r="A960" s="1"/>
      <c r="B960" s="6" t="s">
        <v>23</v>
      </c>
      <c r="C960" s="6">
        <v>1197831</v>
      </c>
      <c r="D960" s="7">
        <v>44290</v>
      </c>
      <c r="E960" s="6" t="s">
        <v>24</v>
      </c>
      <c r="F960" s="6" t="s">
        <v>53</v>
      </c>
      <c r="G960" s="6" t="s">
        <v>54</v>
      </c>
      <c r="H960" s="6" t="s">
        <v>17</v>
      </c>
      <c r="I960" s="8">
        <v>0.19999999999999998</v>
      </c>
      <c r="J960" s="9">
        <v>6750</v>
      </c>
      <c r="K960" s="10">
        <f t="shared" si="0"/>
        <v>1350</v>
      </c>
      <c r="L960" s="10">
        <f t="shared" si="1"/>
        <v>540</v>
      </c>
      <c r="M960" s="11">
        <v>0.39999999999999997</v>
      </c>
      <c r="O960" s="16"/>
      <c r="P960" s="17"/>
      <c r="Q960" s="12"/>
      <c r="R960" s="13"/>
    </row>
    <row r="961" spans="1:18" ht="15.75" customHeight="1">
      <c r="A961" s="1"/>
      <c r="B961" s="6" t="s">
        <v>23</v>
      </c>
      <c r="C961" s="6">
        <v>1197831</v>
      </c>
      <c r="D961" s="7">
        <v>44290</v>
      </c>
      <c r="E961" s="6" t="s">
        <v>24</v>
      </c>
      <c r="F961" s="6" t="s">
        <v>53</v>
      </c>
      <c r="G961" s="6" t="s">
        <v>54</v>
      </c>
      <c r="H961" s="6" t="s">
        <v>18</v>
      </c>
      <c r="I961" s="8">
        <v>0.25000000000000006</v>
      </c>
      <c r="J961" s="9">
        <v>6750</v>
      </c>
      <c r="K961" s="10">
        <f t="shared" si="0"/>
        <v>1687.5000000000005</v>
      </c>
      <c r="L961" s="10">
        <f t="shared" si="1"/>
        <v>675.00000000000011</v>
      </c>
      <c r="M961" s="11">
        <v>0.39999999999999997</v>
      </c>
      <c r="O961" s="16"/>
      <c r="P961" s="17"/>
      <c r="Q961" s="12"/>
      <c r="R961" s="13"/>
    </row>
    <row r="962" spans="1:18" ht="15.75" customHeight="1">
      <c r="A962" s="1"/>
      <c r="B962" s="6" t="s">
        <v>23</v>
      </c>
      <c r="C962" s="6">
        <v>1197831</v>
      </c>
      <c r="D962" s="7">
        <v>44290</v>
      </c>
      <c r="E962" s="6" t="s">
        <v>24</v>
      </c>
      <c r="F962" s="6" t="s">
        <v>53</v>
      </c>
      <c r="G962" s="6" t="s">
        <v>54</v>
      </c>
      <c r="H962" s="6" t="s">
        <v>19</v>
      </c>
      <c r="I962" s="8">
        <v>0.19999999999999996</v>
      </c>
      <c r="J962" s="9">
        <v>5000</v>
      </c>
      <c r="K962" s="10">
        <f t="shared" si="0"/>
        <v>999.99999999999977</v>
      </c>
      <c r="L962" s="10">
        <f t="shared" si="1"/>
        <v>399.99999999999989</v>
      </c>
      <c r="M962" s="11">
        <v>0.39999999999999997</v>
      </c>
      <c r="O962" s="16"/>
      <c r="P962" s="17"/>
      <c r="Q962" s="12"/>
      <c r="R962" s="13"/>
    </row>
    <row r="963" spans="1:18" ht="15.75" customHeight="1">
      <c r="A963" s="1"/>
      <c r="B963" s="6" t="s">
        <v>23</v>
      </c>
      <c r="C963" s="6">
        <v>1197831</v>
      </c>
      <c r="D963" s="7">
        <v>44290</v>
      </c>
      <c r="E963" s="6" t="s">
        <v>24</v>
      </c>
      <c r="F963" s="6" t="s">
        <v>53</v>
      </c>
      <c r="G963" s="6" t="s">
        <v>54</v>
      </c>
      <c r="H963" s="6" t="s">
        <v>20</v>
      </c>
      <c r="I963" s="8">
        <v>0.25000000000000006</v>
      </c>
      <c r="J963" s="9">
        <v>4000</v>
      </c>
      <c r="K963" s="10">
        <f t="shared" si="0"/>
        <v>1000.0000000000002</v>
      </c>
      <c r="L963" s="10">
        <f t="shared" si="1"/>
        <v>500.00000000000011</v>
      </c>
      <c r="M963" s="11">
        <v>0.5</v>
      </c>
      <c r="O963" s="16"/>
      <c r="P963" s="17"/>
      <c r="Q963" s="12"/>
      <c r="R963" s="13"/>
    </row>
    <row r="964" spans="1:18" ht="15.75" customHeight="1">
      <c r="A964" s="1"/>
      <c r="B964" s="6" t="s">
        <v>23</v>
      </c>
      <c r="C964" s="6">
        <v>1197831</v>
      </c>
      <c r="D964" s="7">
        <v>44290</v>
      </c>
      <c r="E964" s="6" t="s">
        <v>24</v>
      </c>
      <c r="F964" s="6" t="s">
        <v>53</v>
      </c>
      <c r="G964" s="6" t="s">
        <v>54</v>
      </c>
      <c r="H964" s="6" t="s">
        <v>21</v>
      </c>
      <c r="I964" s="8">
        <v>0.3</v>
      </c>
      <c r="J964" s="9">
        <v>3000</v>
      </c>
      <c r="K964" s="10">
        <f t="shared" si="0"/>
        <v>900</v>
      </c>
      <c r="L964" s="10">
        <f t="shared" si="1"/>
        <v>315</v>
      </c>
      <c r="M964" s="11">
        <v>0.35</v>
      </c>
      <c r="O964" s="16"/>
      <c r="P964" s="17"/>
      <c r="Q964" s="12"/>
      <c r="R964" s="13"/>
    </row>
    <row r="965" spans="1:18" ht="15.75" customHeight="1">
      <c r="A965" s="1"/>
      <c r="B965" s="6" t="s">
        <v>23</v>
      </c>
      <c r="C965" s="6">
        <v>1197831</v>
      </c>
      <c r="D965" s="7">
        <v>44290</v>
      </c>
      <c r="E965" s="6" t="s">
        <v>24</v>
      </c>
      <c r="F965" s="6" t="s">
        <v>53</v>
      </c>
      <c r="G965" s="6" t="s">
        <v>54</v>
      </c>
      <c r="H965" s="6" t="s">
        <v>22</v>
      </c>
      <c r="I965" s="8">
        <v>0.25000000000000006</v>
      </c>
      <c r="J965" s="9">
        <v>5750</v>
      </c>
      <c r="K965" s="10">
        <f t="shared" si="0"/>
        <v>1437.5000000000002</v>
      </c>
      <c r="L965" s="10">
        <f t="shared" si="1"/>
        <v>790.62500000000023</v>
      </c>
      <c r="M965" s="11">
        <v>0.55000000000000004</v>
      </c>
      <c r="O965" s="16"/>
      <c r="P965" s="17"/>
      <c r="Q965" s="12"/>
      <c r="R965" s="13"/>
    </row>
    <row r="966" spans="1:18" ht="15.75" customHeight="1">
      <c r="A966" s="1"/>
      <c r="B966" s="6" t="s">
        <v>23</v>
      </c>
      <c r="C966" s="6">
        <v>1197831</v>
      </c>
      <c r="D966" s="7">
        <v>44320</v>
      </c>
      <c r="E966" s="6" t="s">
        <v>24</v>
      </c>
      <c r="F966" s="6" t="s">
        <v>53</v>
      </c>
      <c r="G966" s="6" t="s">
        <v>54</v>
      </c>
      <c r="H966" s="6" t="s">
        <v>17</v>
      </c>
      <c r="I966" s="8">
        <v>0.14999999999999997</v>
      </c>
      <c r="J966" s="9">
        <v>7250</v>
      </c>
      <c r="K966" s="10">
        <f t="shared" si="0"/>
        <v>1087.4999999999998</v>
      </c>
      <c r="L966" s="10">
        <f t="shared" si="1"/>
        <v>434.99999999999989</v>
      </c>
      <c r="M966" s="11">
        <v>0.39999999999999997</v>
      </c>
      <c r="O966" s="16"/>
      <c r="P966" s="17"/>
      <c r="Q966" s="12"/>
      <c r="R966" s="13"/>
    </row>
    <row r="967" spans="1:18" ht="15.75" customHeight="1">
      <c r="A967" s="1"/>
      <c r="B967" s="6" t="s">
        <v>23</v>
      </c>
      <c r="C967" s="6">
        <v>1197831</v>
      </c>
      <c r="D967" s="7">
        <v>44320</v>
      </c>
      <c r="E967" s="6" t="s">
        <v>24</v>
      </c>
      <c r="F967" s="6" t="s">
        <v>53</v>
      </c>
      <c r="G967" s="6" t="s">
        <v>54</v>
      </c>
      <c r="H967" s="6" t="s">
        <v>18</v>
      </c>
      <c r="I967" s="8">
        <v>0.25000000000000006</v>
      </c>
      <c r="J967" s="9">
        <v>7500</v>
      </c>
      <c r="K967" s="10">
        <f t="shared" si="0"/>
        <v>1875.0000000000005</v>
      </c>
      <c r="L967" s="10">
        <f t="shared" si="1"/>
        <v>750.00000000000011</v>
      </c>
      <c r="M967" s="11">
        <v>0.39999999999999997</v>
      </c>
      <c r="O967" s="16"/>
      <c r="P967" s="17"/>
      <c r="Q967" s="12"/>
      <c r="R967" s="13"/>
    </row>
    <row r="968" spans="1:18" ht="15.75" customHeight="1">
      <c r="A968" s="1"/>
      <c r="B968" s="6" t="s">
        <v>23</v>
      </c>
      <c r="C968" s="6">
        <v>1197831</v>
      </c>
      <c r="D968" s="7">
        <v>44320</v>
      </c>
      <c r="E968" s="6" t="s">
        <v>24</v>
      </c>
      <c r="F968" s="6" t="s">
        <v>53</v>
      </c>
      <c r="G968" s="6" t="s">
        <v>54</v>
      </c>
      <c r="H968" s="6" t="s">
        <v>19</v>
      </c>
      <c r="I968" s="8">
        <v>0.19999999999999996</v>
      </c>
      <c r="J968" s="9">
        <v>6000</v>
      </c>
      <c r="K968" s="10">
        <f t="shared" si="0"/>
        <v>1199.9999999999998</v>
      </c>
      <c r="L968" s="10">
        <f t="shared" si="1"/>
        <v>479.99999999999989</v>
      </c>
      <c r="M968" s="11">
        <v>0.39999999999999997</v>
      </c>
      <c r="O968" s="16"/>
      <c r="P968" s="17"/>
      <c r="Q968" s="12"/>
      <c r="R968" s="13"/>
    </row>
    <row r="969" spans="1:18" ht="15.75" customHeight="1">
      <c r="A969" s="1"/>
      <c r="B969" s="6" t="s">
        <v>23</v>
      </c>
      <c r="C969" s="6">
        <v>1197831</v>
      </c>
      <c r="D969" s="7">
        <v>44320</v>
      </c>
      <c r="E969" s="6" t="s">
        <v>24</v>
      </c>
      <c r="F969" s="6" t="s">
        <v>53</v>
      </c>
      <c r="G969" s="6" t="s">
        <v>54</v>
      </c>
      <c r="H969" s="6" t="s">
        <v>20</v>
      </c>
      <c r="I969" s="8">
        <v>0.30000000000000004</v>
      </c>
      <c r="J969" s="9">
        <v>5250</v>
      </c>
      <c r="K969" s="10">
        <f t="shared" si="0"/>
        <v>1575.0000000000002</v>
      </c>
      <c r="L969" s="10">
        <f t="shared" si="1"/>
        <v>787.50000000000011</v>
      </c>
      <c r="M969" s="11">
        <v>0.5</v>
      </c>
      <c r="O969" s="16"/>
      <c r="P969" s="17"/>
      <c r="Q969" s="12"/>
      <c r="R969" s="13"/>
    </row>
    <row r="970" spans="1:18" ht="15.75" customHeight="1">
      <c r="A970" s="1"/>
      <c r="B970" s="6" t="s">
        <v>23</v>
      </c>
      <c r="C970" s="6">
        <v>1197831</v>
      </c>
      <c r="D970" s="7">
        <v>44320</v>
      </c>
      <c r="E970" s="6" t="s">
        <v>24</v>
      </c>
      <c r="F970" s="6" t="s">
        <v>53</v>
      </c>
      <c r="G970" s="6" t="s">
        <v>54</v>
      </c>
      <c r="H970" s="6" t="s">
        <v>21</v>
      </c>
      <c r="I970" s="8">
        <v>0.45</v>
      </c>
      <c r="J970" s="9">
        <v>4250</v>
      </c>
      <c r="K970" s="10">
        <f t="shared" si="0"/>
        <v>1912.5</v>
      </c>
      <c r="L970" s="10">
        <f t="shared" si="1"/>
        <v>669.375</v>
      </c>
      <c r="M970" s="11">
        <v>0.35</v>
      </c>
      <c r="O970" s="16"/>
      <c r="P970" s="17"/>
      <c r="Q970" s="12"/>
      <c r="R970" s="13"/>
    </row>
    <row r="971" spans="1:18" ht="15.75" customHeight="1">
      <c r="A971" s="1"/>
      <c r="B971" s="6" t="s">
        <v>23</v>
      </c>
      <c r="C971" s="6">
        <v>1197831</v>
      </c>
      <c r="D971" s="7">
        <v>44320</v>
      </c>
      <c r="E971" s="6" t="s">
        <v>24</v>
      </c>
      <c r="F971" s="6" t="s">
        <v>53</v>
      </c>
      <c r="G971" s="6" t="s">
        <v>54</v>
      </c>
      <c r="H971" s="6" t="s">
        <v>22</v>
      </c>
      <c r="I971" s="8">
        <v>0.4</v>
      </c>
      <c r="J971" s="9">
        <v>7750</v>
      </c>
      <c r="K971" s="10">
        <f t="shared" si="0"/>
        <v>3100</v>
      </c>
      <c r="L971" s="10">
        <f t="shared" si="1"/>
        <v>1705.0000000000002</v>
      </c>
      <c r="M971" s="11">
        <v>0.55000000000000004</v>
      </c>
      <c r="O971" s="16"/>
      <c r="P971" s="17"/>
      <c r="Q971" s="12"/>
      <c r="R971" s="13"/>
    </row>
    <row r="972" spans="1:18" ht="15.75" customHeight="1">
      <c r="A972" s="1"/>
      <c r="B972" s="6" t="s">
        <v>23</v>
      </c>
      <c r="C972" s="6">
        <v>1197831</v>
      </c>
      <c r="D972" s="7">
        <v>44350</v>
      </c>
      <c r="E972" s="6" t="s">
        <v>24</v>
      </c>
      <c r="F972" s="6" t="s">
        <v>53</v>
      </c>
      <c r="G972" s="6" t="s">
        <v>54</v>
      </c>
      <c r="H972" s="6" t="s">
        <v>17</v>
      </c>
      <c r="I972" s="8">
        <v>0.4</v>
      </c>
      <c r="J972" s="9">
        <v>7750</v>
      </c>
      <c r="K972" s="10">
        <f t="shared" si="0"/>
        <v>3100</v>
      </c>
      <c r="L972" s="10">
        <f t="shared" si="1"/>
        <v>1240</v>
      </c>
      <c r="M972" s="11">
        <v>0.39999999999999997</v>
      </c>
      <c r="O972" s="16"/>
      <c r="P972" s="17"/>
      <c r="Q972" s="12"/>
      <c r="R972" s="13"/>
    </row>
    <row r="973" spans="1:18" ht="15.75" customHeight="1">
      <c r="A973" s="1"/>
      <c r="B973" s="6" t="s">
        <v>23</v>
      </c>
      <c r="C973" s="6">
        <v>1197831</v>
      </c>
      <c r="D973" s="7">
        <v>44350</v>
      </c>
      <c r="E973" s="6" t="s">
        <v>24</v>
      </c>
      <c r="F973" s="6" t="s">
        <v>53</v>
      </c>
      <c r="G973" s="6" t="s">
        <v>54</v>
      </c>
      <c r="H973" s="6" t="s">
        <v>18</v>
      </c>
      <c r="I973" s="8">
        <v>0.45</v>
      </c>
      <c r="J973" s="9">
        <v>7750</v>
      </c>
      <c r="K973" s="10">
        <f t="shared" si="0"/>
        <v>3487.5</v>
      </c>
      <c r="L973" s="10">
        <f t="shared" si="1"/>
        <v>1394.9999999999998</v>
      </c>
      <c r="M973" s="11">
        <v>0.39999999999999997</v>
      </c>
      <c r="O973" s="16"/>
      <c r="P973" s="17"/>
      <c r="Q973" s="12"/>
      <c r="R973" s="13"/>
    </row>
    <row r="974" spans="1:18" ht="15.75" customHeight="1">
      <c r="A974" s="1"/>
      <c r="B974" s="6" t="s">
        <v>23</v>
      </c>
      <c r="C974" s="6">
        <v>1197831</v>
      </c>
      <c r="D974" s="7">
        <v>44350</v>
      </c>
      <c r="E974" s="6" t="s">
        <v>24</v>
      </c>
      <c r="F974" s="6" t="s">
        <v>53</v>
      </c>
      <c r="G974" s="6" t="s">
        <v>54</v>
      </c>
      <c r="H974" s="6" t="s">
        <v>19</v>
      </c>
      <c r="I974" s="8">
        <v>0.4</v>
      </c>
      <c r="J974" s="9">
        <v>6500</v>
      </c>
      <c r="K974" s="10">
        <f t="shared" si="0"/>
        <v>2600</v>
      </c>
      <c r="L974" s="10">
        <f t="shared" si="1"/>
        <v>1040</v>
      </c>
      <c r="M974" s="11">
        <v>0.39999999999999997</v>
      </c>
      <c r="O974" s="16"/>
      <c r="P974" s="17"/>
      <c r="Q974" s="12"/>
      <c r="R974" s="13"/>
    </row>
    <row r="975" spans="1:18" ht="15.75" customHeight="1">
      <c r="A975" s="1"/>
      <c r="B975" s="6" t="s">
        <v>23</v>
      </c>
      <c r="C975" s="6">
        <v>1197831</v>
      </c>
      <c r="D975" s="7">
        <v>44350</v>
      </c>
      <c r="E975" s="6" t="s">
        <v>24</v>
      </c>
      <c r="F975" s="6" t="s">
        <v>53</v>
      </c>
      <c r="G975" s="6" t="s">
        <v>54</v>
      </c>
      <c r="H975" s="6" t="s">
        <v>20</v>
      </c>
      <c r="I975" s="8">
        <v>0.4</v>
      </c>
      <c r="J975" s="9">
        <v>6000</v>
      </c>
      <c r="K975" s="10">
        <f t="shared" si="0"/>
        <v>2400</v>
      </c>
      <c r="L975" s="10">
        <f t="shared" si="1"/>
        <v>1200</v>
      </c>
      <c r="M975" s="11">
        <v>0.5</v>
      </c>
      <c r="O975" s="16"/>
      <c r="P975" s="17"/>
      <c r="Q975" s="12"/>
      <c r="R975" s="13"/>
    </row>
    <row r="976" spans="1:18" ht="15.75" customHeight="1">
      <c r="A976" s="1"/>
      <c r="B976" s="6" t="s">
        <v>23</v>
      </c>
      <c r="C976" s="6">
        <v>1197831</v>
      </c>
      <c r="D976" s="7">
        <v>44350</v>
      </c>
      <c r="E976" s="6" t="s">
        <v>24</v>
      </c>
      <c r="F976" s="6" t="s">
        <v>53</v>
      </c>
      <c r="G976" s="6" t="s">
        <v>54</v>
      </c>
      <c r="H976" s="6" t="s">
        <v>21</v>
      </c>
      <c r="I976" s="8">
        <v>0.45</v>
      </c>
      <c r="J976" s="9">
        <v>5000</v>
      </c>
      <c r="K976" s="10">
        <f t="shared" si="0"/>
        <v>2250</v>
      </c>
      <c r="L976" s="10">
        <f t="shared" si="1"/>
        <v>787.5</v>
      </c>
      <c r="M976" s="11">
        <v>0.35</v>
      </c>
      <c r="O976" s="16"/>
      <c r="P976" s="17"/>
      <c r="Q976" s="12"/>
      <c r="R976" s="13"/>
    </row>
    <row r="977" spans="1:18" ht="15.75" customHeight="1">
      <c r="A977" s="1"/>
      <c r="B977" s="6" t="s">
        <v>23</v>
      </c>
      <c r="C977" s="6">
        <v>1197831</v>
      </c>
      <c r="D977" s="7">
        <v>44350</v>
      </c>
      <c r="E977" s="6" t="s">
        <v>24</v>
      </c>
      <c r="F977" s="6" t="s">
        <v>53</v>
      </c>
      <c r="G977" s="6" t="s">
        <v>54</v>
      </c>
      <c r="H977" s="6" t="s">
        <v>22</v>
      </c>
      <c r="I977" s="8">
        <v>0.5</v>
      </c>
      <c r="J977" s="9">
        <v>8750</v>
      </c>
      <c r="K977" s="10">
        <f t="shared" si="0"/>
        <v>4375</v>
      </c>
      <c r="L977" s="10">
        <f t="shared" si="1"/>
        <v>2406.25</v>
      </c>
      <c r="M977" s="11">
        <v>0.55000000000000004</v>
      </c>
      <c r="O977" s="16"/>
      <c r="P977" s="17"/>
      <c r="Q977" s="12"/>
      <c r="R977" s="13"/>
    </row>
    <row r="978" spans="1:18" ht="15.75" customHeight="1">
      <c r="A978" s="1"/>
      <c r="B978" s="6" t="s">
        <v>23</v>
      </c>
      <c r="C978" s="6">
        <v>1197831</v>
      </c>
      <c r="D978" s="7">
        <v>44382</v>
      </c>
      <c r="E978" s="6" t="s">
        <v>24</v>
      </c>
      <c r="F978" s="6" t="s">
        <v>53</v>
      </c>
      <c r="G978" s="6" t="s">
        <v>54</v>
      </c>
      <c r="H978" s="6" t="s">
        <v>17</v>
      </c>
      <c r="I978" s="8">
        <v>0.4</v>
      </c>
      <c r="J978" s="9">
        <v>8250</v>
      </c>
      <c r="K978" s="10">
        <f t="shared" si="0"/>
        <v>3300</v>
      </c>
      <c r="L978" s="10">
        <f t="shared" si="1"/>
        <v>1484.9999999999998</v>
      </c>
      <c r="M978" s="11">
        <v>0.44999999999999996</v>
      </c>
      <c r="O978" s="16"/>
      <c r="P978" s="17"/>
      <c r="Q978" s="12"/>
      <c r="R978" s="13"/>
    </row>
    <row r="979" spans="1:18" ht="15.75" customHeight="1">
      <c r="A979" s="1"/>
      <c r="B979" s="6" t="s">
        <v>23</v>
      </c>
      <c r="C979" s="6">
        <v>1197831</v>
      </c>
      <c r="D979" s="7">
        <v>44382</v>
      </c>
      <c r="E979" s="6" t="s">
        <v>24</v>
      </c>
      <c r="F979" s="6" t="s">
        <v>53</v>
      </c>
      <c r="G979" s="6" t="s">
        <v>54</v>
      </c>
      <c r="H979" s="6" t="s">
        <v>18</v>
      </c>
      <c r="I979" s="8">
        <v>0.45</v>
      </c>
      <c r="J979" s="9">
        <v>8250</v>
      </c>
      <c r="K979" s="10">
        <f t="shared" si="0"/>
        <v>3712.5</v>
      </c>
      <c r="L979" s="10">
        <f t="shared" si="1"/>
        <v>1670.6249999999998</v>
      </c>
      <c r="M979" s="11">
        <v>0.44999999999999996</v>
      </c>
      <c r="O979" s="16"/>
      <c r="P979" s="17"/>
      <c r="Q979" s="12"/>
      <c r="R979" s="13"/>
    </row>
    <row r="980" spans="1:18" ht="15.75" customHeight="1">
      <c r="A980" s="1"/>
      <c r="B980" s="6" t="s">
        <v>23</v>
      </c>
      <c r="C980" s="6">
        <v>1197831</v>
      </c>
      <c r="D980" s="7">
        <v>44382</v>
      </c>
      <c r="E980" s="6" t="s">
        <v>24</v>
      </c>
      <c r="F980" s="6" t="s">
        <v>53</v>
      </c>
      <c r="G980" s="6" t="s">
        <v>54</v>
      </c>
      <c r="H980" s="6" t="s">
        <v>19</v>
      </c>
      <c r="I980" s="8">
        <v>0.4</v>
      </c>
      <c r="J980" s="9">
        <v>9750</v>
      </c>
      <c r="K980" s="10">
        <f t="shared" si="0"/>
        <v>3900</v>
      </c>
      <c r="L980" s="10">
        <f t="shared" si="1"/>
        <v>1754.9999999999998</v>
      </c>
      <c r="M980" s="11">
        <v>0.44999999999999996</v>
      </c>
      <c r="O980" s="16"/>
      <c r="P980" s="17"/>
      <c r="Q980" s="12"/>
      <c r="R980" s="13"/>
    </row>
    <row r="981" spans="1:18" ht="15.75" customHeight="1">
      <c r="A981" s="1"/>
      <c r="B981" s="6" t="s">
        <v>23</v>
      </c>
      <c r="C981" s="6">
        <v>1197831</v>
      </c>
      <c r="D981" s="7">
        <v>44382</v>
      </c>
      <c r="E981" s="6" t="s">
        <v>24</v>
      </c>
      <c r="F981" s="6" t="s">
        <v>53</v>
      </c>
      <c r="G981" s="6" t="s">
        <v>54</v>
      </c>
      <c r="H981" s="6" t="s">
        <v>20</v>
      </c>
      <c r="I981" s="8">
        <v>0.4</v>
      </c>
      <c r="J981" s="9">
        <v>5750</v>
      </c>
      <c r="K981" s="10">
        <f t="shared" si="0"/>
        <v>2300</v>
      </c>
      <c r="L981" s="10">
        <f t="shared" si="1"/>
        <v>1265</v>
      </c>
      <c r="M981" s="11">
        <v>0.55000000000000004</v>
      </c>
      <c r="O981" s="16"/>
      <c r="P981" s="17"/>
      <c r="Q981" s="12"/>
      <c r="R981" s="13"/>
    </row>
    <row r="982" spans="1:18" ht="15.75" customHeight="1">
      <c r="A982" s="1"/>
      <c r="B982" s="6" t="s">
        <v>23</v>
      </c>
      <c r="C982" s="6">
        <v>1197831</v>
      </c>
      <c r="D982" s="7">
        <v>44382</v>
      </c>
      <c r="E982" s="6" t="s">
        <v>24</v>
      </c>
      <c r="F982" s="6" t="s">
        <v>53</v>
      </c>
      <c r="G982" s="6" t="s">
        <v>54</v>
      </c>
      <c r="H982" s="6" t="s">
        <v>21</v>
      </c>
      <c r="I982" s="8">
        <v>0.45</v>
      </c>
      <c r="J982" s="9">
        <v>5500</v>
      </c>
      <c r="K982" s="10">
        <f t="shared" si="0"/>
        <v>2475</v>
      </c>
      <c r="L982" s="10">
        <f t="shared" si="1"/>
        <v>989.99999999999989</v>
      </c>
      <c r="M982" s="11">
        <v>0.39999999999999997</v>
      </c>
      <c r="O982" s="16"/>
      <c r="P982" s="17"/>
      <c r="Q982" s="12"/>
      <c r="R982" s="13"/>
    </row>
    <row r="983" spans="1:18" ht="15.75" customHeight="1">
      <c r="A983" s="1"/>
      <c r="B983" s="6" t="s">
        <v>23</v>
      </c>
      <c r="C983" s="6">
        <v>1197831</v>
      </c>
      <c r="D983" s="7">
        <v>44382</v>
      </c>
      <c r="E983" s="6" t="s">
        <v>24</v>
      </c>
      <c r="F983" s="6" t="s">
        <v>53</v>
      </c>
      <c r="G983" s="6" t="s">
        <v>54</v>
      </c>
      <c r="H983" s="6" t="s">
        <v>22</v>
      </c>
      <c r="I983" s="8">
        <v>0.54999999999999993</v>
      </c>
      <c r="J983" s="9">
        <v>8250</v>
      </c>
      <c r="K983" s="10">
        <f t="shared" si="0"/>
        <v>4537.4999999999991</v>
      </c>
      <c r="L983" s="10">
        <f t="shared" si="1"/>
        <v>2722.5</v>
      </c>
      <c r="M983" s="11">
        <v>0.60000000000000009</v>
      </c>
      <c r="O983" s="16"/>
      <c r="P983" s="17"/>
      <c r="Q983" s="12"/>
      <c r="R983" s="13"/>
    </row>
    <row r="984" spans="1:18" ht="15.75" customHeight="1">
      <c r="A984" s="1"/>
      <c r="B984" s="6" t="s">
        <v>23</v>
      </c>
      <c r="C984" s="6">
        <v>1197831</v>
      </c>
      <c r="D984" s="7">
        <v>44415</v>
      </c>
      <c r="E984" s="6" t="s">
        <v>24</v>
      </c>
      <c r="F984" s="6" t="s">
        <v>53</v>
      </c>
      <c r="G984" s="6" t="s">
        <v>54</v>
      </c>
      <c r="H984" s="6" t="s">
        <v>17</v>
      </c>
      <c r="I984" s="8">
        <v>0.45</v>
      </c>
      <c r="J984" s="9">
        <v>7750</v>
      </c>
      <c r="K984" s="10">
        <f t="shared" si="0"/>
        <v>3487.5</v>
      </c>
      <c r="L984" s="10">
        <f t="shared" si="1"/>
        <v>1569.3749999999998</v>
      </c>
      <c r="M984" s="11">
        <v>0.44999999999999996</v>
      </c>
      <c r="O984" s="16"/>
      <c r="P984" s="17"/>
      <c r="Q984" s="12"/>
      <c r="R984" s="13"/>
    </row>
    <row r="985" spans="1:18" ht="15.75" customHeight="1">
      <c r="A985" s="1"/>
      <c r="B985" s="6" t="s">
        <v>23</v>
      </c>
      <c r="C985" s="6">
        <v>1197831</v>
      </c>
      <c r="D985" s="7">
        <v>44415</v>
      </c>
      <c r="E985" s="6" t="s">
        <v>24</v>
      </c>
      <c r="F985" s="6" t="s">
        <v>53</v>
      </c>
      <c r="G985" s="6" t="s">
        <v>54</v>
      </c>
      <c r="H985" s="6" t="s">
        <v>18</v>
      </c>
      <c r="I985" s="8">
        <v>0.55000000000000004</v>
      </c>
      <c r="J985" s="9">
        <v>7750</v>
      </c>
      <c r="K985" s="10">
        <f t="shared" si="0"/>
        <v>4262.5</v>
      </c>
      <c r="L985" s="10">
        <f t="shared" si="1"/>
        <v>1918.1249999999998</v>
      </c>
      <c r="M985" s="11">
        <v>0.44999999999999996</v>
      </c>
      <c r="O985" s="16"/>
      <c r="P985" s="17"/>
      <c r="Q985" s="12"/>
      <c r="R985" s="13"/>
    </row>
    <row r="986" spans="1:18" ht="15.75" customHeight="1">
      <c r="A986" s="1"/>
      <c r="B986" s="6" t="s">
        <v>23</v>
      </c>
      <c r="C986" s="6">
        <v>1197831</v>
      </c>
      <c r="D986" s="7">
        <v>44415</v>
      </c>
      <c r="E986" s="6" t="s">
        <v>24</v>
      </c>
      <c r="F986" s="6" t="s">
        <v>53</v>
      </c>
      <c r="G986" s="6" t="s">
        <v>54</v>
      </c>
      <c r="H986" s="6" t="s">
        <v>19</v>
      </c>
      <c r="I986" s="8">
        <v>0.5</v>
      </c>
      <c r="J986" s="9">
        <v>9500</v>
      </c>
      <c r="K986" s="10">
        <f t="shared" si="0"/>
        <v>4750</v>
      </c>
      <c r="L986" s="10">
        <f t="shared" si="1"/>
        <v>2137.5</v>
      </c>
      <c r="M986" s="11">
        <v>0.44999999999999996</v>
      </c>
      <c r="O986" s="16"/>
      <c r="P986" s="17"/>
      <c r="Q986" s="12"/>
      <c r="R986" s="13"/>
    </row>
    <row r="987" spans="1:18" ht="15.75" customHeight="1">
      <c r="A987" s="1"/>
      <c r="B987" s="6" t="s">
        <v>23</v>
      </c>
      <c r="C987" s="6">
        <v>1197831</v>
      </c>
      <c r="D987" s="7">
        <v>44415</v>
      </c>
      <c r="E987" s="6" t="s">
        <v>24</v>
      </c>
      <c r="F987" s="6" t="s">
        <v>53</v>
      </c>
      <c r="G987" s="6" t="s">
        <v>54</v>
      </c>
      <c r="H987" s="6" t="s">
        <v>20</v>
      </c>
      <c r="I987" s="8">
        <v>0.45</v>
      </c>
      <c r="J987" s="9">
        <v>4750</v>
      </c>
      <c r="K987" s="10">
        <f t="shared" si="0"/>
        <v>2137.5</v>
      </c>
      <c r="L987" s="10">
        <f t="shared" si="1"/>
        <v>1175.625</v>
      </c>
      <c r="M987" s="11">
        <v>0.55000000000000004</v>
      </c>
      <c r="O987" s="16"/>
      <c r="P987" s="17"/>
      <c r="Q987" s="12"/>
      <c r="R987" s="13"/>
    </row>
    <row r="988" spans="1:18" ht="15.75" customHeight="1">
      <c r="A988" s="1"/>
      <c r="B988" s="6" t="s">
        <v>23</v>
      </c>
      <c r="C988" s="6">
        <v>1197831</v>
      </c>
      <c r="D988" s="7">
        <v>44415</v>
      </c>
      <c r="E988" s="6" t="s">
        <v>24</v>
      </c>
      <c r="F988" s="6" t="s">
        <v>53</v>
      </c>
      <c r="G988" s="6" t="s">
        <v>54</v>
      </c>
      <c r="H988" s="6" t="s">
        <v>21</v>
      </c>
      <c r="I988" s="8">
        <v>0.5</v>
      </c>
      <c r="J988" s="9">
        <v>4750</v>
      </c>
      <c r="K988" s="10">
        <f t="shared" si="0"/>
        <v>2375</v>
      </c>
      <c r="L988" s="10">
        <f t="shared" si="1"/>
        <v>949.99999999999989</v>
      </c>
      <c r="M988" s="11">
        <v>0.39999999999999997</v>
      </c>
      <c r="O988" s="16"/>
      <c r="P988" s="17"/>
      <c r="Q988" s="12"/>
      <c r="R988" s="13"/>
    </row>
    <row r="989" spans="1:18" ht="15.75" customHeight="1">
      <c r="A989" s="1"/>
      <c r="B989" s="6" t="s">
        <v>23</v>
      </c>
      <c r="C989" s="6">
        <v>1197831</v>
      </c>
      <c r="D989" s="7">
        <v>44415</v>
      </c>
      <c r="E989" s="6" t="s">
        <v>24</v>
      </c>
      <c r="F989" s="6" t="s">
        <v>53</v>
      </c>
      <c r="G989" s="6" t="s">
        <v>54</v>
      </c>
      <c r="H989" s="6" t="s">
        <v>22</v>
      </c>
      <c r="I989" s="8">
        <v>0.54999999999999993</v>
      </c>
      <c r="J989" s="9">
        <v>7250</v>
      </c>
      <c r="K989" s="10">
        <f t="shared" si="0"/>
        <v>3987.4999999999995</v>
      </c>
      <c r="L989" s="10">
        <f t="shared" si="1"/>
        <v>2392.5</v>
      </c>
      <c r="M989" s="11">
        <v>0.60000000000000009</v>
      </c>
      <c r="O989" s="16"/>
      <c r="P989" s="17"/>
      <c r="Q989" s="12"/>
      <c r="R989" s="13"/>
    </row>
    <row r="990" spans="1:18" ht="15.75" customHeight="1">
      <c r="A990" s="1"/>
      <c r="B990" s="6" t="s">
        <v>23</v>
      </c>
      <c r="C990" s="6">
        <v>1197831</v>
      </c>
      <c r="D990" s="7">
        <v>44443</v>
      </c>
      <c r="E990" s="6" t="s">
        <v>24</v>
      </c>
      <c r="F990" s="6" t="s">
        <v>53</v>
      </c>
      <c r="G990" s="6" t="s">
        <v>54</v>
      </c>
      <c r="H990" s="6" t="s">
        <v>17</v>
      </c>
      <c r="I990" s="8">
        <v>0.5</v>
      </c>
      <c r="J990" s="9">
        <v>6750</v>
      </c>
      <c r="K990" s="10">
        <f t="shared" si="0"/>
        <v>3375</v>
      </c>
      <c r="L990" s="10">
        <f t="shared" si="1"/>
        <v>1518.7499999999998</v>
      </c>
      <c r="M990" s="11">
        <v>0.44999999999999996</v>
      </c>
      <c r="O990" s="16"/>
      <c r="P990" s="17"/>
      <c r="Q990" s="12"/>
      <c r="R990" s="13"/>
    </row>
    <row r="991" spans="1:18" ht="15.75" customHeight="1">
      <c r="A991" s="1"/>
      <c r="B991" s="6" t="s">
        <v>23</v>
      </c>
      <c r="C991" s="6">
        <v>1197831</v>
      </c>
      <c r="D991" s="7">
        <v>44443</v>
      </c>
      <c r="E991" s="6" t="s">
        <v>24</v>
      </c>
      <c r="F991" s="6" t="s">
        <v>53</v>
      </c>
      <c r="G991" s="6" t="s">
        <v>54</v>
      </c>
      <c r="H991" s="6" t="s">
        <v>18</v>
      </c>
      <c r="I991" s="8">
        <v>0.5</v>
      </c>
      <c r="J991" s="9">
        <v>6250</v>
      </c>
      <c r="K991" s="10">
        <f t="shared" si="0"/>
        <v>3125</v>
      </c>
      <c r="L991" s="10">
        <f t="shared" si="1"/>
        <v>1406.2499999999998</v>
      </c>
      <c r="M991" s="11">
        <v>0.44999999999999996</v>
      </c>
      <c r="O991" s="16"/>
      <c r="P991" s="17"/>
      <c r="Q991" s="12"/>
      <c r="R991" s="13"/>
    </row>
    <row r="992" spans="1:18" ht="15.75" customHeight="1">
      <c r="A992" s="1"/>
      <c r="B992" s="6" t="s">
        <v>23</v>
      </c>
      <c r="C992" s="6">
        <v>1197831</v>
      </c>
      <c r="D992" s="7">
        <v>44443</v>
      </c>
      <c r="E992" s="6" t="s">
        <v>24</v>
      </c>
      <c r="F992" s="6" t="s">
        <v>53</v>
      </c>
      <c r="G992" s="6" t="s">
        <v>54</v>
      </c>
      <c r="H992" s="6" t="s">
        <v>19</v>
      </c>
      <c r="I992" s="8">
        <v>0.54999999999999993</v>
      </c>
      <c r="J992" s="9">
        <v>6750</v>
      </c>
      <c r="K992" s="10">
        <f t="shared" si="0"/>
        <v>3712.4999999999995</v>
      </c>
      <c r="L992" s="10">
        <f t="shared" si="1"/>
        <v>1670.6249999999995</v>
      </c>
      <c r="M992" s="11">
        <v>0.44999999999999996</v>
      </c>
      <c r="O992" s="16"/>
      <c r="P992" s="17"/>
      <c r="Q992" s="12"/>
      <c r="R992" s="13"/>
    </row>
    <row r="993" spans="1:18" ht="15.75" customHeight="1">
      <c r="A993" s="1"/>
      <c r="B993" s="6" t="s">
        <v>23</v>
      </c>
      <c r="C993" s="6">
        <v>1197831</v>
      </c>
      <c r="D993" s="7">
        <v>44443</v>
      </c>
      <c r="E993" s="6" t="s">
        <v>24</v>
      </c>
      <c r="F993" s="6" t="s">
        <v>53</v>
      </c>
      <c r="G993" s="6" t="s">
        <v>54</v>
      </c>
      <c r="H993" s="6" t="s">
        <v>20</v>
      </c>
      <c r="I993" s="8">
        <v>0.54999999999999993</v>
      </c>
      <c r="J993" s="9">
        <v>4000</v>
      </c>
      <c r="K993" s="10">
        <f t="shared" si="0"/>
        <v>2199.9999999999995</v>
      </c>
      <c r="L993" s="10">
        <f t="shared" si="1"/>
        <v>1209.9999999999998</v>
      </c>
      <c r="M993" s="11">
        <v>0.55000000000000004</v>
      </c>
      <c r="O993" s="16"/>
      <c r="P993" s="17"/>
      <c r="Q993" s="12"/>
      <c r="R993" s="13"/>
    </row>
    <row r="994" spans="1:18" ht="15.75" customHeight="1">
      <c r="A994" s="1"/>
      <c r="B994" s="6" t="s">
        <v>23</v>
      </c>
      <c r="C994" s="6">
        <v>1197831</v>
      </c>
      <c r="D994" s="7">
        <v>44443</v>
      </c>
      <c r="E994" s="6" t="s">
        <v>24</v>
      </c>
      <c r="F994" s="6" t="s">
        <v>53</v>
      </c>
      <c r="G994" s="6" t="s">
        <v>54</v>
      </c>
      <c r="H994" s="6" t="s">
        <v>21</v>
      </c>
      <c r="I994" s="8">
        <v>0.5</v>
      </c>
      <c r="J994" s="9">
        <v>4000</v>
      </c>
      <c r="K994" s="10">
        <f t="shared" si="0"/>
        <v>2000</v>
      </c>
      <c r="L994" s="10">
        <f t="shared" si="1"/>
        <v>799.99999999999989</v>
      </c>
      <c r="M994" s="11">
        <v>0.39999999999999997</v>
      </c>
      <c r="O994" s="16"/>
      <c r="P994" s="17"/>
      <c r="Q994" s="12"/>
      <c r="R994" s="13"/>
    </row>
    <row r="995" spans="1:18" ht="15.75" customHeight="1">
      <c r="A995" s="1"/>
      <c r="B995" s="6" t="s">
        <v>23</v>
      </c>
      <c r="C995" s="6">
        <v>1197831</v>
      </c>
      <c r="D995" s="7">
        <v>44443</v>
      </c>
      <c r="E995" s="6" t="s">
        <v>24</v>
      </c>
      <c r="F995" s="6" t="s">
        <v>53</v>
      </c>
      <c r="G995" s="6" t="s">
        <v>54</v>
      </c>
      <c r="H995" s="6" t="s">
        <v>22</v>
      </c>
      <c r="I995" s="8">
        <v>0.45</v>
      </c>
      <c r="J995" s="9">
        <v>6250</v>
      </c>
      <c r="K995" s="10">
        <f t="shared" si="0"/>
        <v>2812.5</v>
      </c>
      <c r="L995" s="10">
        <f t="shared" si="1"/>
        <v>1687.5000000000002</v>
      </c>
      <c r="M995" s="11">
        <v>0.60000000000000009</v>
      </c>
      <c r="O995" s="16"/>
      <c r="P995" s="17"/>
      <c r="Q995" s="12"/>
      <c r="R995" s="13"/>
    </row>
    <row r="996" spans="1:18" ht="15.75" customHeight="1">
      <c r="A996" s="1"/>
      <c r="B996" s="6" t="s">
        <v>23</v>
      </c>
      <c r="C996" s="6">
        <v>1197831</v>
      </c>
      <c r="D996" s="7">
        <v>44472</v>
      </c>
      <c r="E996" s="6" t="s">
        <v>24</v>
      </c>
      <c r="F996" s="6" t="s">
        <v>53</v>
      </c>
      <c r="G996" s="6" t="s">
        <v>54</v>
      </c>
      <c r="H996" s="6" t="s">
        <v>17</v>
      </c>
      <c r="I996" s="8">
        <v>0.35000000000000003</v>
      </c>
      <c r="J996" s="9">
        <v>5750</v>
      </c>
      <c r="K996" s="10">
        <f t="shared" si="0"/>
        <v>2012.5000000000002</v>
      </c>
      <c r="L996" s="10">
        <f t="shared" si="1"/>
        <v>905.625</v>
      </c>
      <c r="M996" s="11">
        <v>0.44999999999999996</v>
      </c>
      <c r="O996" s="16"/>
      <c r="P996" s="17"/>
      <c r="Q996" s="12"/>
      <c r="R996" s="13"/>
    </row>
    <row r="997" spans="1:18" ht="15.75" customHeight="1">
      <c r="A997" s="1"/>
      <c r="B997" s="6" t="s">
        <v>23</v>
      </c>
      <c r="C997" s="6">
        <v>1197831</v>
      </c>
      <c r="D997" s="7">
        <v>44472</v>
      </c>
      <c r="E997" s="6" t="s">
        <v>24</v>
      </c>
      <c r="F997" s="6" t="s">
        <v>53</v>
      </c>
      <c r="G997" s="6" t="s">
        <v>54</v>
      </c>
      <c r="H997" s="6" t="s">
        <v>18</v>
      </c>
      <c r="I997" s="8">
        <v>0.35000000000000003</v>
      </c>
      <c r="J997" s="9">
        <v>5750</v>
      </c>
      <c r="K997" s="10">
        <f t="shared" si="0"/>
        <v>2012.5000000000002</v>
      </c>
      <c r="L997" s="10">
        <f t="shared" si="1"/>
        <v>905.625</v>
      </c>
      <c r="M997" s="11">
        <v>0.44999999999999996</v>
      </c>
      <c r="O997" s="16"/>
      <c r="P997" s="17"/>
      <c r="Q997" s="12"/>
      <c r="R997" s="13"/>
    </row>
    <row r="998" spans="1:18" ht="15.75" customHeight="1">
      <c r="A998" s="1"/>
      <c r="B998" s="6" t="s">
        <v>23</v>
      </c>
      <c r="C998" s="6">
        <v>1197831</v>
      </c>
      <c r="D998" s="7">
        <v>44472</v>
      </c>
      <c r="E998" s="6" t="s">
        <v>24</v>
      </c>
      <c r="F998" s="6" t="s">
        <v>53</v>
      </c>
      <c r="G998" s="6" t="s">
        <v>54</v>
      </c>
      <c r="H998" s="6" t="s">
        <v>19</v>
      </c>
      <c r="I998" s="8">
        <v>0.4</v>
      </c>
      <c r="J998" s="9">
        <v>5250</v>
      </c>
      <c r="K998" s="10">
        <f t="shared" si="0"/>
        <v>2100</v>
      </c>
      <c r="L998" s="10">
        <f t="shared" si="1"/>
        <v>944.99999999999989</v>
      </c>
      <c r="M998" s="11">
        <v>0.44999999999999996</v>
      </c>
      <c r="O998" s="16"/>
      <c r="P998" s="17"/>
      <c r="Q998" s="12"/>
      <c r="R998" s="13"/>
    </row>
    <row r="999" spans="1:18" ht="15.75" customHeight="1">
      <c r="A999" s="1"/>
      <c r="B999" s="6" t="s">
        <v>23</v>
      </c>
      <c r="C999" s="6">
        <v>1197831</v>
      </c>
      <c r="D999" s="7">
        <v>44472</v>
      </c>
      <c r="E999" s="6" t="s">
        <v>24</v>
      </c>
      <c r="F999" s="6" t="s">
        <v>53</v>
      </c>
      <c r="G999" s="6" t="s">
        <v>54</v>
      </c>
      <c r="H999" s="6" t="s">
        <v>20</v>
      </c>
      <c r="I999" s="8">
        <v>0.4</v>
      </c>
      <c r="J999" s="9">
        <v>3750</v>
      </c>
      <c r="K999" s="10">
        <f t="shared" si="0"/>
        <v>1500</v>
      </c>
      <c r="L999" s="10">
        <f t="shared" si="1"/>
        <v>825.00000000000011</v>
      </c>
      <c r="M999" s="11">
        <v>0.55000000000000004</v>
      </c>
      <c r="O999" s="16"/>
      <c r="P999" s="17"/>
      <c r="Q999" s="12"/>
      <c r="R999" s="13"/>
    </row>
    <row r="1000" spans="1:18" ht="15.75" customHeight="1">
      <c r="A1000" s="1"/>
      <c r="B1000" s="6" t="s">
        <v>23</v>
      </c>
      <c r="C1000" s="6">
        <v>1197831</v>
      </c>
      <c r="D1000" s="7">
        <v>44472</v>
      </c>
      <c r="E1000" s="6" t="s">
        <v>24</v>
      </c>
      <c r="F1000" s="6" t="s">
        <v>53</v>
      </c>
      <c r="G1000" s="6" t="s">
        <v>54</v>
      </c>
      <c r="H1000" s="6" t="s">
        <v>21</v>
      </c>
      <c r="I1000" s="8">
        <v>0.35000000000000003</v>
      </c>
      <c r="J1000" s="9">
        <v>3500</v>
      </c>
      <c r="K1000" s="10">
        <f t="shared" si="0"/>
        <v>1225.0000000000002</v>
      </c>
      <c r="L1000" s="10">
        <f t="shared" si="1"/>
        <v>490.00000000000006</v>
      </c>
      <c r="M1000" s="11">
        <v>0.39999999999999997</v>
      </c>
      <c r="O1000" s="16"/>
      <c r="P1000" s="17"/>
      <c r="Q1000" s="12"/>
      <c r="R1000" s="13"/>
    </row>
    <row r="1001" spans="1:18" ht="15.75" customHeight="1">
      <c r="A1001" s="1"/>
      <c r="B1001" s="6" t="s">
        <v>23</v>
      </c>
      <c r="C1001" s="6">
        <v>1197831</v>
      </c>
      <c r="D1001" s="7">
        <v>44472</v>
      </c>
      <c r="E1001" s="6" t="s">
        <v>24</v>
      </c>
      <c r="F1001" s="6" t="s">
        <v>53</v>
      </c>
      <c r="G1001" s="6" t="s">
        <v>54</v>
      </c>
      <c r="H1001" s="6" t="s">
        <v>22</v>
      </c>
      <c r="I1001" s="8">
        <v>0.45</v>
      </c>
      <c r="J1001" s="9">
        <v>5250</v>
      </c>
      <c r="K1001" s="10">
        <f t="shared" si="0"/>
        <v>2362.5</v>
      </c>
      <c r="L1001" s="10">
        <f t="shared" si="1"/>
        <v>1417.5000000000002</v>
      </c>
      <c r="M1001" s="11">
        <v>0.60000000000000009</v>
      </c>
      <c r="O1001" s="16"/>
      <c r="P1001" s="17"/>
      <c r="Q1001" s="12"/>
      <c r="R1001" s="13"/>
    </row>
    <row r="1002" spans="1:18" ht="15.75" customHeight="1">
      <c r="A1002" s="1"/>
      <c r="B1002" s="6" t="s">
        <v>23</v>
      </c>
      <c r="C1002" s="6">
        <v>1197831</v>
      </c>
      <c r="D1002" s="7">
        <v>44504</v>
      </c>
      <c r="E1002" s="6" t="s">
        <v>24</v>
      </c>
      <c r="F1002" s="6" t="s">
        <v>53</v>
      </c>
      <c r="G1002" s="6" t="s">
        <v>54</v>
      </c>
      <c r="H1002" s="6" t="s">
        <v>17</v>
      </c>
      <c r="I1002" s="8">
        <v>0.30000000000000004</v>
      </c>
      <c r="J1002" s="9">
        <v>6750</v>
      </c>
      <c r="K1002" s="10">
        <f t="shared" si="0"/>
        <v>2025.0000000000002</v>
      </c>
      <c r="L1002" s="10">
        <f t="shared" si="1"/>
        <v>911.25</v>
      </c>
      <c r="M1002" s="11">
        <v>0.44999999999999996</v>
      </c>
      <c r="O1002" s="16"/>
      <c r="P1002" s="17"/>
      <c r="Q1002" s="12"/>
      <c r="R1002" s="13"/>
    </row>
    <row r="1003" spans="1:18" ht="15.75" customHeight="1">
      <c r="A1003" s="1"/>
      <c r="B1003" s="6" t="s">
        <v>23</v>
      </c>
      <c r="C1003" s="6">
        <v>1197831</v>
      </c>
      <c r="D1003" s="7">
        <v>44504</v>
      </c>
      <c r="E1003" s="6" t="s">
        <v>24</v>
      </c>
      <c r="F1003" s="6" t="s">
        <v>53</v>
      </c>
      <c r="G1003" s="6" t="s">
        <v>54</v>
      </c>
      <c r="H1003" s="6" t="s">
        <v>18</v>
      </c>
      <c r="I1003" s="8">
        <v>0.30000000000000004</v>
      </c>
      <c r="J1003" s="9">
        <v>6750</v>
      </c>
      <c r="K1003" s="10">
        <f t="shared" si="0"/>
        <v>2025.0000000000002</v>
      </c>
      <c r="L1003" s="10">
        <f t="shared" si="1"/>
        <v>911.25</v>
      </c>
      <c r="M1003" s="11">
        <v>0.44999999999999996</v>
      </c>
      <c r="O1003" s="16"/>
      <c r="P1003" s="17"/>
      <c r="Q1003" s="12"/>
      <c r="R1003" s="13"/>
    </row>
    <row r="1004" spans="1:18" ht="15.75" customHeight="1">
      <c r="A1004" s="1"/>
      <c r="B1004" s="6" t="s">
        <v>23</v>
      </c>
      <c r="C1004" s="6">
        <v>1197831</v>
      </c>
      <c r="D1004" s="7">
        <v>44504</v>
      </c>
      <c r="E1004" s="6" t="s">
        <v>24</v>
      </c>
      <c r="F1004" s="6" t="s">
        <v>53</v>
      </c>
      <c r="G1004" s="6" t="s">
        <v>54</v>
      </c>
      <c r="H1004" s="6" t="s">
        <v>19</v>
      </c>
      <c r="I1004" s="8">
        <v>0.55000000000000004</v>
      </c>
      <c r="J1004" s="9">
        <v>6000</v>
      </c>
      <c r="K1004" s="10">
        <f t="shared" si="0"/>
        <v>3300.0000000000005</v>
      </c>
      <c r="L1004" s="10">
        <f t="shared" si="1"/>
        <v>1485</v>
      </c>
      <c r="M1004" s="11">
        <v>0.44999999999999996</v>
      </c>
      <c r="O1004" s="16"/>
      <c r="P1004" s="17"/>
      <c r="Q1004" s="12"/>
      <c r="R1004" s="13"/>
    </row>
    <row r="1005" spans="1:18" ht="15.75" customHeight="1">
      <c r="A1005" s="1"/>
      <c r="B1005" s="6" t="s">
        <v>23</v>
      </c>
      <c r="C1005" s="6">
        <v>1197831</v>
      </c>
      <c r="D1005" s="7">
        <v>44504</v>
      </c>
      <c r="E1005" s="6" t="s">
        <v>24</v>
      </c>
      <c r="F1005" s="6" t="s">
        <v>53</v>
      </c>
      <c r="G1005" s="6" t="s">
        <v>54</v>
      </c>
      <c r="H1005" s="6" t="s">
        <v>20</v>
      </c>
      <c r="I1005" s="8">
        <v>0.55000000000000004</v>
      </c>
      <c r="J1005" s="9">
        <v>4750</v>
      </c>
      <c r="K1005" s="10">
        <f t="shared" si="0"/>
        <v>2612.5</v>
      </c>
      <c r="L1005" s="10">
        <f t="shared" si="1"/>
        <v>1436.8750000000002</v>
      </c>
      <c r="M1005" s="11">
        <v>0.55000000000000004</v>
      </c>
      <c r="O1005" s="16"/>
      <c r="P1005" s="17"/>
      <c r="Q1005" s="12"/>
      <c r="R1005" s="13"/>
    </row>
    <row r="1006" spans="1:18" ht="15.75" customHeight="1">
      <c r="A1006" s="1"/>
      <c r="B1006" s="6" t="s">
        <v>23</v>
      </c>
      <c r="C1006" s="6">
        <v>1197831</v>
      </c>
      <c r="D1006" s="7">
        <v>44504</v>
      </c>
      <c r="E1006" s="6" t="s">
        <v>24</v>
      </c>
      <c r="F1006" s="6" t="s">
        <v>53</v>
      </c>
      <c r="G1006" s="6" t="s">
        <v>54</v>
      </c>
      <c r="H1006" s="6" t="s">
        <v>21</v>
      </c>
      <c r="I1006" s="8">
        <v>0.54999999999999993</v>
      </c>
      <c r="J1006" s="9">
        <v>4500</v>
      </c>
      <c r="K1006" s="10">
        <f t="shared" si="0"/>
        <v>2474.9999999999995</v>
      </c>
      <c r="L1006" s="10">
        <f t="shared" si="1"/>
        <v>989.99999999999977</v>
      </c>
      <c r="M1006" s="11">
        <v>0.39999999999999997</v>
      </c>
      <c r="O1006" s="16"/>
      <c r="P1006" s="17"/>
      <c r="Q1006" s="12"/>
      <c r="R1006" s="13"/>
    </row>
    <row r="1007" spans="1:18" ht="15.75" customHeight="1">
      <c r="A1007" s="1"/>
      <c r="B1007" s="6" t="s">
        <v>23</v>
      </c>
      <c r="C1007" s="6">
        <v>1197831</v>
      </c>
      <c r="D1007" s="7">
        <v>44504</v>
      </c>
      <c r="E1007" s="6" t="s">
        <v>24</v>
      </c>
      <c r="F1007" s="6" t="s">
        <v>53</v>
      </c>
      <c r="G1007" s="6" t="s">
        <v>54</v>
      </c>
      <c r="H1007" s="6" t="s">
        <v>22</v>
      </c>
      <c r="I1007" s="8">
        <v>0.65</v>
      </c>
      <c r="J1007" s="9">
        <v>6500</v>
      </c>
      <c r="K1007" s="10">
        <f t="shared" si="0"/>
        <v>4225</v>
      </c>
      <c r="L1007" s="10">
        <f t="shared" si="1"/>
        <v>2535.0000000000005</v>
      </c>
      <c r="M1007" s="11">
        <v>0.60000000000000009</v>
      </c>
      <c r="O1007" s="16"/>
      <c r="P1007" s="17"/>
      <c r="Q1007" s="12"/>
      <c r="R1007" s="13"/>
    </row>
    <row r="1008" spans="1:18" ht="15.75" customHeight="1">
      <c r="A1008" s="1"/>
      <c r="B1008" s="6" t="s">
        <v>23</v>
      </c>
      <c r="C1008" s="6">
        <v>1197831</v>
      </c>
      <c r="D1008" s="7">
        <v>44533</v>
      </c>
      <c r="E1008" s="6" t="s">
        <v>24</v>
      </c>
      <c r="F1008" s="6" t="s">
        <v>53</v>
      </c>
      <c r="G1008" s="6" t="s">
        <v>54</v>
      </c>
      <c r="H1008" s="6" t="s">
        <v>17</v>
      </c>
      <c r="I1008" s="8">
        <v>0.54999999999999993</v>
      </c>
      <c r="J1008" s="9">
        <v>8000</v>
      </c>
      <c r="K1008" s="10">
        <f t="shared" si="0"/>
        <v>4399.9999999999991</v>
      </c>
      <c r="L1008" s="10">
        <f t="shared" si="1"/>
        <v>1979.9999999999993</v>
      </c>
      <c r="M1008" s="11">
        <v>0.44999999999999996</v>
      </c>
      <c r="O1008" s="16"/>
      <c r="P1008" s="17"/>
      <c r="Q1008" s="12"/>
      <c r="R1008" s="13"/>
    </row>
    <row r="1009" spans="1:18" ht="15.75" customHeight="1">
      <c r="A1009" s="1"/>
      <c r="B1009" s="6" t="s">
        <v>23</v>
      </c>
      <c r="C1009" s="6">
        <v>1197831</v>
      </c>
      <c r="D1009" s="7">
        <v>44533</v>
      </c>
      <c r="E1009" s="6" t="s">
        <v>24</v>
      </c>
      <c r="F1009" s="6" t="s">
        <v>53</v>
      </c>
      <c r="G1009" s="6" t="s">
        <v>54</v>
      </c>
      <c r="H1009" s="6" t="s">
        <v>18</v>
      </c>
      <c r="I1009" s="8">
        <v>0.54999999999999993</v>
      </c>
      <c r="J1009" s="9">
        <v>8000</v>
      </c>
      <c r="K1009" s="10">
        <f t="shared" si="0"/>
        <v>4399.9999999999991</v>
      </c>
      <c r="L1009" s="10">
        <f t="shared" si="1"/>
        <v>1979.9999999999993</v>
      </c>
      <c r="M1009" s="11">
        <v>0.44999999999999996</v>
      </c>
      <c r="O1009" s="16"/>
      <c r="P1009" s="17"/>
      <c r="Q1009" s="12"/>
      <c r="R1009" s="13"/>
    </row>
    <row r="1010" spans="1:18" ht="15.75" customHeight="1">
      <c r="A1010" s="1"/>
      <c r="B1010" s="6" t="s">
        <v>23</v>
      </c>
      <c r="C1010" s="6">
        <v>1197831</v>
      </c>
      <c r="D1010" s="7">
        <v>44533</v>
      </c>
      <c r="E1010" s="6" t="s">
        <v>24</v>
      </c>
      <c r="F1010" s="6" t="s">
        <v>53</v>
      </c>
      <c r="G1010" s="6" t="s">
        <v>54</v>
      </c>
      <c r="H1010" s="6" t="s">
        <v>19</v>
      </c>
      <c r="I1010" s="8">
        <v>0.6</v>
      </c>
      <c r="J1010" s="9">
        <v>7000</v>
      </c>
      <c r="K1010" s="10">
        <f t="shared" si="0"/>
        <v>4200</v>
      </c>
      <c r="L1010" s="10">
        <f t="shared" si="1"/>
        <v>1889.9999999999998</v>
      </c>
      <c r="M1010" s="11">
        <v>0.44999999999999996</v>
      </c>
      <c r="O1010" s="16"/>
      <c r="P1010" s="17"/>
      <c r="Q1010" s="12"/>
      <c r="R1010" s="13"/>
    </row>
    <row r="1011" spans="1:18" ht="15.75" customHeight="1">
      <c r="A1011" s="1"/>
      <c r="B1011" s="6" t="s">
        <v>23</v>
      </c>
      <c r="C1011" s="6">
        <v>1197831</v>
      </c>
      <c r="D1011" s="7">
        <v>44533</v>
      </c>
      <c r="E1011" s="6" t="s">
        <v>24</v>
      </c>
      <c r="F1011" s="6" t="s">
        <v>53</v>
      </c>
      <c r="G1011" s="6" t="s">
        <v>54</v>
      </c>
      <c r="H1011" s="6" t="s">
        <v>20</v>
      </c>
      <c r="I1011" s="8">
        <v>0.6</v>
      </c>
      <c r="J1011" s="9">
        <v>5500</v>
      </c>
      <c r="K1011" s="10">
        <f t="shared" si="0"/>
        <v>3300</v>
      </c>
      <c r="L1011" s="10">
        <f t="shared" si="1"/>
        <v>1815.0000000000002</v>
      </c>
      <c r="M1011" s="11">
        <v>0.55000000000000004</v>
      </c>
      <c r="O1011" s="16"/>
      <c r="P1011" s="17"/>
      <c r="Q1011" s="12"/>
      <c r="R1011" s="13"/>
    </row>
    <row r="1012" spans="1:18" ht="15.75" customHeight="1">
      <c r="A1012" s="1"/>
      <c r="B1012" s="6" t="s">
        <v>23</v>
      </c>
      <c r="C1012" s="6">
        <v>1197831</v>
      </c>
      <c r="D1012" s="7">
        <v>44533</v>
      </c>
      <c r="E1012" s="6" t="s">
        <v>24</v>
      </c>
      <c r="F1012" s="6" t="s">
        <v>53</v>
      </c>
      <c r="G1012" s="6" t="s">
        <v>54</v>
      </c>
      <c r="H1012" s="6" t="s">
        <v>21</v>
      </c>
      <c r="I1012" s="8">
        <v>0.54999999999999993</v>
      </c>
      <c r="J1012" s="9">
        <v>5000</v>
      </c>
      <c r="K1012" s="10">
        <f t="shared" si="0"/>
        <v>2749.9999999999995</v>
      </c>
      <c r="L1012" s="10">
        <f t="shared" si="1"/>
        <v>1099.9999999999998</v>
      </c>
      <c r="M1012" s="11">
        <v>0.39999999999999997</v>
      </c>
      <c r="O1012" s="16"/>
      <c r="P1012" s="17"/>
      <c r="Q1012" s="12"/>
      <c r="R1012" s="13"/>
    </row>
    <row r="1013" spans="1:18" ht="15.75" customHeight="1">
      <c r="A1013" s="1"/>
      <c r="B1013" s="6" t="s">
        <v>23</v>
      </c>
      <c r="C1013" s="6">
        <v>1197831</v>
      </c>
      <c r="D1013" s="7">
        <v>44533</v>
      </c>
      <c r="E1013" s="6" t="s">
        <v>24</v>
      </c>
      <c r="F1013" s="6" t="s">
        <v>53</v>
      </c>
      <c r="G1013" s="6" t="s">
        <v>54</v>
      </c>
      <c r="H1013" s="6" t="s">
        <v>22</v>
      </c>
      <c r="I1013" s="8">
        <v>0.65</v>
      </c>
      <c r="J1013" s="9">
        <v>7500</v>
      </c>
      <c r="K1013" s="10">
        <f t="shared" si="0"/>
        <v>4875</v>
      </c>
      <c r="L1013" s="10">
        <f t="shared" si="1"/>
        <v>2925.0000000000005</v>
      </c>
      <c r="M1013" s="11">
        <v>0.60000000000000009</v>
      </c>
      <c r="O1013" s="16"/>
      <c r="P1013" s="17"/>
      <c r="Q1013" s="12"/>
      <c r="R1013" s="13"/>
    </row>
    <row r="1014" spans="1:18" ht="15.75" customHeight="1">
      <c r="A1014" s="1" t="s">
        <v>39</v>
      </c>
      <c r="B1014" s="6" t="s">
        <v>14</v>
      </c>
      <c r="C1014" s="6">
        <v>1185732</v>
      </c>
      <c r="D1014" s="7">
        <v>44207</v>
      </c>
      <c r="E1014" s="6" t="s">
        <v>33</v>
      </c>
      <c r="F1014" s="6" t="s">
        <v>55</v>
      </c>
      <c r="G1014" s="6" t="s">
        <v>56</v>
      </c>
      <c r="H1014" s="6" t="s">
        <v>17</v>
      </c>
      <c r="I1014" s="8">
        <v>0.35</v>
      </c>
      <c r="J1014" s="9">
        <v>4250</v>
      </c>
      <c r="K1014" s="10">
        <f t="shared" si="0"/>
        <v>1487.5</v>
      </c>
      <c r="L1014" s="10">
        <f t="shared" si="1"/>
        <v>595</v>
      </c>
      <c r="M1014" s="11">
        <v>0.4</v>
      </c>
      <c r="O1014" s="16"/>
      <c r="P1014" s="17"/>
      <c r="Q1014" s="12"/>
      <c r="R1014" s="13"/>
    </row>
    <row r="1015" spans="1:18" ht="15.75" customHeight="1">
      <c r="A1015" s="1"/>
      <c r="B1015" s="6" t="s">
        <v>14</v>
      </c>
      <c r="C1015" s="6">
        <v>1185732</v>
      </c>
      <c r="D1015" s="7">
        <v>44207</v>
      </c>
      <c r="E1015" s="6" t="s">
        <v>33</v>
      </c>
      <c r="F1015" s="6" t="s">
        <v>55</v>
      </c>
      <c r="G1015" s="6" t="s">
        <v>56</v>
      </c>
      <c r="H1015" s="6" t="s">
        <v>18</v>
      </c>
      <c r="I1015" s="8">
        <v>0.35</v>
      </c>
      <c r="J1015" s="9">
        <v>2250</v>
      </c>
      <c r="K1015" s="10">
        <f t="shared" si="0"/>
        <v>787.5</v>
      </c>
      <c r="L1015" s="10">
        <f t="shared" si="1"/>
        <v>275.625</v>
      </c>
      <c r="M1015" s="11">
        <v>0.35</v>
      </c>
      <c r="O1015" s="16"/>
      <c r="P1015" s="17"/>
      <c r="Q1015" s="12"/>
      <c r="R1015" s="13"/>
    </row>
    <row r="1016" spans="1:18" ht="15.75" customHeight="1">
      <c r="A1016" s="1"/>
      <c r="B1016" s="6" t="s">
        <v>14</v>
      </c>
      <c r="C1016" s="6">
        <v>1185732</v>
      </c>
      <c r="D1016" s="7">
        <v>44207</v>
      </c>
      <c r="E1016" s="6" t="s">
        <v>33</v>
      </c>
      <c r="F1016" s="6" t="s">
        <v>55</v>
      </c>
      <c r="G1016" s="6" t="s">
        <v>56</v>
      </c>
      <c r="H1016" s="6" t="s">
        <v>19</v>
      </c>
      <c r="I1016" s="8">
        <v>0.25</v>
      </c>
      <c r="J1016" s="9">
        <v>2250</v>
      </c>
      <c r="K1016" s="10">
        <f t="shared" si="0"/>
        <v>562.5</v>
      </c>
      <c r="L1016" s="10">
        <f t="shared" si="1"/>
        <v>196.875</v>
      </c>
      <c r="M1016" s="11">
        <v>0.35</v>
      </c>
      <c r="O1016" s="16"/>
      <c r="P1016" s="17"/>
      <c r="Q1016" s="12"/>
      <c r="R1016" s="13"/>
    </row>
    <row r="1017" spans="1:18" ht="15.75" customHeight="1">
      <c r="A1017" s="1"/>
      <c r="B1017" s="6" t="s">
        <v>14</v>
      </c>
      <c r="C1017" s="6">
        <v>1185732</v>
      </c>
      <c r="D1017" s="7">
        <v>44207</v>
      </c>
      <c r="E1017" s="6" t="s">
        <v>33</v>
      </c>
      <c r="F1017" s="6" t="s">
        <v>55</v>
      </c>
      <c r="G1017" s="6" t="s">
        <v>56</v>
      </c>
      <c r="H1017" s="6" t="s">
        <v>20</v>
      </c>
      <c r="I1017" s="8">
        <v>0.30000000000000004</v>
      </c>
      <c r="J1017" s="9">
        <v>750</v>
      </c>
      <c r="K1017" s="10">
        <f t="shared" si="0"/>
        <v>225.00000000000003</v>
      </c>
      <c r="L1017" s="10">
        <f t="shared" si="1"/>
        <v>90.000000000000014</v>
      </c>
      <c r="M1017" s="11">
        <v>0.4</v>
      </c>
      <c r="O1017" s="16"/>
      <c r="P1017" s="17"/>
      <c r="Q1017" s="12"/>
      <c r="R1017" s="13"/>
    </row>
    <row r="1018" spans="1:18" ht="15.75" customHeight="1">
      <c r="A1018" s="1"/>
      <c r="B1018" s="6" t="s">
        <v>14</v>
      </c>
      <c r="C1018" s="6">
        <v>1185732</v>
      </c>
      <c r="D1018" s="7">
        <v>44207</v>
      </c>
      <c r="E1018" s="6" t="s">
        <v>33</v>
      </c>
      <c r="F1018" s="6" t="s">
        <v>55</v>
      </c>
      <c r="G1018" s="6" t="s">
        <v>56</v>
      </c>
      <c r="H1018" s="6" t="s">
        <v>21</v>
      </c>
      <c r="I1018" s="8">
        <v>0.44999999999999996</v>
      </c>
      <c r="J1018" s="9">
        <v>1250</v>
      </c>
      <c r="K1018" s="10">
        <f t="shared" si="0"/>
        <v>562.5</v>
      </c>
      <c r="L1018" s="10">
        <f t="shared" si="1"/>
        <v>196.875</v>
      </c>
      <c r="M1018" s="11">
        <v>0.35</v>
      </c>
      <c r="O1018" s="16"/>
      <c r="P1018" s="17"/>
      <c r="Q1018" s="12"/>
      <c r="R1018" s="13"/>
    </row>
    <row r="1019" spans="1:18" ht="15.75" customHeight="1">
      <c r="A1019" s="1"/>
      <c r="B1019" s="6" t="s">
        <v>14</v>
      </c>
      <c r="C1019" s="6">
        <v>1185732</v>
      </c>
      <c r="D1019" s="7">
        <v>44207</v>
      </c>
      <c r="E1019" s="6" t="s">
        <v>33</v>
      </c>
      <c r="F1019" s="6" t="s">
        <v>55</v>
      </c>
      <c r="G1019" s="6" t="s">
        <v>56</v>
      </c>
      <c r="H1019" s="6" t="s">
        <v>22</v>
      </c>
      <c r="I1019" s="8">
        <v>0.35</v>
      </c>
      <c r="J1019" s="9">
        <v>2250</v>
      </c>
      <c r="K1019" s="10">
        <f t="shared" si="0"/>
        <v>787.5</v>
      </c>
      <c r="L1019" s="10">
        <f t="shared" si="1"/>
        <v>393.75</v>
      </c>
      <c r="M1019" s="11">
        <v>0.5</v>
      </c>
      <c r="O1019" s="16"/>
      <c r="P1019" s="17"/>
      <c r="Q1019" s="12"/>
      <c r="R1019" s="13"/>
    </row>
    <row r="1020" spans="1:18" ht="15.75" customHeight="1">
      <c r="A1020" s="1"/>
      <c r="B1020" s="6" t="s">
        <v>14</v>
      </c>
      <c r="C1020" s="6">
        <v>1185732</v>
      </c>
      <c r="D1020" s="7">
        <v>44238</v>
      </c>
      <c r="E1020" s="6" t="s">
        <v>33</v>
      </c>
      <c r="F1020" s="6" t="s">
        <v>55</v>
      </c>
      <c r="G1020" s="6" t="s">
        <v>56</v>
      </c>
      <c r="H1020" s="6" t="s">
        <v>17</v>
      </c>
      <c r="I1020" s="8">
        <v>0.35</v>
      </c>
      <c r="J1020" s="9">
        <v>4750</v>
      </c>
      <c r="K1020" s="10">
        <f t="shared" si="0"/>
        <v>1662.5</v>
      </c>
      <c r="L1020" s="10">
        <f t="shared" si="1"/>
        <v>665</v>
      </c>
      <c r="M1020" s="11">
        <v>0.4</v>
      </c>
      <c r="O1020" s="16"/>
      <c r="P1020" s="17"/>
      <c r="Q1020" s="12"/>
      <c r="R1020" s="13"/>
    </row>
    <row r="1021" spans="1:18" ht="15.75" customHeight="1">
      <c r="A1021" s="1"/>
      <c r="B1021" s="6" t="s">
        <v>14</v>
      </c>
      <c r="C1021" s="6">
        <v>1185732</v>
      </c>
      <c r="D1021" s="7">
        <v>44238</v>
      </c>
      <c r="E1021" s="6" t="s">
        <v>33</v>
      </c>
      <c r="F1021" s="6" t="s">
        <v>55</v>
      </c>
      <c r="G1021" s="6" t="s">
        <v>56</v>
      </c>
      <c r="H1021" s="6" t="s">
        <v>18</v>
      </c>
      <c r="I1021" s="8">
        <v>0.35</v>
      </c>
      <c r="J1021" s="9">
        <v>1250</v>
      </c>
      <c r="K1021" s="10">
        <f t="shared" si="0"/>
        <v>437.5</v>
      </c>
      <c r="L1021" s="10">
        <f t="shared" si="1"/>
        <v>153.125</v>
      </c>
      <c r="M1021" s="11">
        <v>0.35</v>
      </c>
      <c r="O1021" s="16"/>
      <c r="P1021" s="17"/>
      <c r="Q1021" s="12"/>
      <c r="R1021" s="13"/>
    </row>
    <row r="1022" spans="1:18" ht="15.75" customHeight="1">
      <c r="A1022" s="1"/>
      <c r="B1022" s="6" t="s">
        <v>14</v>
      </c>
      <c r="C1022" s="6">
        <v>1185732</v>
      </c>
      <c r="D1022" s="7">
        <v>44238</v>
      </c>
      <c r="E1022" s="6" t="s">
        <v>33</v>
      </c>
      <c r="F1022" s="6" t="s">
        <v>55</v>
      </c>
      <c r="G1022" s="6" t="s">
        <v>56</v>
      </c>
      <c r="H1022" s="6" t="s">
        <v>19</v>
      </c>
      <c r="I1022" s="8">
        <v>0.25</v>
      </c>
      <c r="J1022" s="9">
        <v>1750</v>
      </c>
      <c r="K1022" s="10">
        <f t="shared" si="0"/>
        <v>437.5</v>
      </c>
      <c r="L1022" s="10">
        <f t="shared" si="1"/>
        <v>153.125</v>
      </c>
      <c r="M1022" s="11">
        <v>0.35</v>
      </c>
      <c r="O1022" s="16"/>
      <c r="P1022" s="17"/>
      <c r="Q1022" s="12"/>
      <c r="R1022" s="13"/>
    </row>
    <row r="1023" spans="1:18" ht="15.75" customHeight="1">
      <c r="A1023" s="1"/>
      <c r="B1023" s="6" t="s">
        <v>14</v>
      </c>
      <c r="C1023" s="6">
        <v>1185732</v>
      </c>
      <c r="D1023" s="7">
        <v>44238</v>
      </c>
      <c r="E1023" s="6" t="s">
        <v>33</v>
      </c>
      <c r="F1023" s="6" t="s">
        <v>55</v>
      </c>
      <c r="G1023" s="6" t="s">
        <v>56</v>
      </c>
      <c r="H1023" s="6" t="s">
        <v>20</v>
      </c>
      <c r="I1023" s="8">
        <v>0.30000000000000004</v>
      </c>
      <c r="J1023" s="9">
        <v>500</v>
      </c>
      <c r="K1023" s="10">
        <f t="shared" si="0"/>
        <v>150.00000000000003</v>
      </c>
      <c r="L1023" s="10">
        <f t="shared" si="1"/>
        <v>60.000000000000014</v>
      </c>
      <c r="M1023" s="11">
        <v>0.4</v>
      </c>
      <c r="O1023" s="16"/>
      <c r="P1023" s="17"/>
      <c r="Q1023" s="12"/>
      <c r="R1023" s="13"/>
    </row>
    <row r="1024" spans="1:18" ht="15.75" customHeight="1">
      <c r="A1024" s="1"/>
      <c r="B1024" s="6" t="s">
        <v>14</v>
      </c>
      <c r="C1024" s="6">
        <v>1185732</v>
      </c>
      <c r="D1024" s="7">
        <v>44238</v>
      </c>
      <c r="E1024" s="6" t="s">
        <v>33</v>
      </c>
      <c r="F1024" s="6" t="s">
        <v>55</v>
      </c>
      <c r="G1024" s="6" t="s">
        <v>56</v>
      </c>
      <c r="H1024" s="6" t="s">
        <v>21</v>
      </c>
      <c r="I1024" s="8">
        <v>0.44999999999999996</v>
      </c>
      <c r="J1024" s="9">
        <v>1250</v>
      </c>
      <c r="K1024" s="10">
        <f t="shared" si="0"/>
        <v>562.5</v>
      </c>
      <c r="L1024" s="10">
        <f t="shared" si="1"/>
        <v>196.875</v>
      </c>
      <c r="M1024" s="11">
        <v>0.35</v>
      </c>
      <c r="O1024" s="16"/>
      <c r="P1024" s="17"/>
      <c r="Q1024" s="12"/>
      <c r="R1024" s="13"/>
    </row>
    <row r="1025" spans="1:18" ht="15.75" customHeight="1">
      <c r="A1025" s="1"/>
      <c r="B1025" s="6" t="s">
        <v>14</v>
      </c>
      <c r="C1025" s="6">
        <v>1185732</v>
      </c>
      <c r="D1025" s="7">
        <v>44238</v>
      </c>
      <c r="E1025" s="6" t="s">
        <v>33</v>
      </c>
      <c r="F1025" s="6" t="s">
        <v>55</v>
      </c>
      <c r="G1025" s="6" t="s">
        <v>56</v>
      </c>
      <c r="H1025" s="6" t="s">
        <v>22</v>
      </c>
      <c r="I1025" s="8">
        <v>0.35</v>
      </c>
      <c r="J1025" s="9">
        <v>2000</v>
      </c>
      <c r="K1025" s="10">
        <f t="shared" si="0"/>
        <v>700</v>
      </c>
      <c r="L1025" s="10">
        <f t="shared" si="1"/>
        <v>350</v>
      </c>
      <c r="M1025" s="11">
        <v>0.5</v>
      </c>
      <c r="O1025" s="16"/>
      <c r="P1025" s="17"/>
      <c r="Q1025" s="12"/>
      <c r="R1025" s="13"/>
    </row>
    <row r="1026" spans="1:18" ht="15.75" customHeight="1">
      <c r="A1026" s="1"/>
      <c r="B1026" s="6" t="s">
        <v>14</v>
      </c>
      <c r="C1026" s="6">
        <v>1185732</v>
      </c>
      <c r="D1026" s="7">
        <v>44265</v>
      </c>
      <c r="E1026" s="6" t="s">
        <v>33</v>
      </c>
      <c r="F1026" s="6" t="s">
        <v>55</v>
      </c>
      <c r="G1026" s="6" t="s">
        <v>56</v>
      </c>
      <c r="H1026" s="6" t="s">
        <v>17</v>
      </c>
      <c r="I1026" s="8">
        <v>0.4</v>
      </c>
      <c r="J1026" s="9">
        <v>4200</v>
      </c>
      <c r="K1026" s="10">
        <f t="shared" si="0"/>
        <v>1680</v>
      </c>
      <c r="L1026" s="10">
        <f t="shared" si="1"/>
        <v>672</v>
      </c>
      <c r="M1026" s="11">
        <v>0.4</v>
      </c>
      <c r="O1026" s="16"/>
      <c r="P1026" s="17"/>
      <c r="Q1026" s="12"/>
      <c r="R1026" s="13"/>
    </row>
    <row r="1027" spans="1:18" ht="15.75" customHeight="1">
      <c r="A1027" s="1"/>
      <c r="B1027" s="6" t="s">
        <v>14</v>
      </c>
      <c r="C1027" s="6">
        <v>1185732</v>
      </c>
      <c r="D1027" s="7">
        <v>44265</v>
      </c>
      <c r="E1027" s="6" t="s">
        <v>33</v>
      </c>
      <c r="F1027" s="6" t="s">
        <v>55</v>
      </c>
      <c r="G1027" s="6" t="s">
        <v>56</v>
      </c>
      <c r="H1027" s="6" t="s">
        <v>18</v>
      </c>
      <c r="I1027" s="8">
        <v>0.4</v>
      </c>
      <c r="J1027" s="9">
        <v>1000</v>
      </c>
      <c r="K1027" s="10">
        <f t="shared" si="0"/>
        <v>400</v>
      </c>
      <c r="L1027" s="10">
        <f t="shared" si="1"/>
        <v>140</v>
      </c>
      <c r="M1027" s="11">
        <v>0.35</v>
      </c>
      <c r="O1027" s="16"/>
      <c r="P1027" s="17"/>
      <c r="Q1027" s="12"/>
      <c r="R1027" s="13"/>
    </row>
    <row r="1028" spans="1:18" ht="15.75" customHeight="1">
      <c r="A1028" s="1"/>
      <c r="B1028" s="6" t="s">
        <v>14</v>
      </c>
      <c r="C1028" s="6">
        <v>1185732</v>
      </c>
      <c r="D1028" s="7">
        <v>44265</v>
      </c>
      <c r="E1028" s="6" t="s">
        <v>33</v>
      </c>
      <c r="F1028" s="6" t="s">
        <v>55</v>
      </c>
      <c r="G1028" s="6" t="s">
        <v>56</v>
      </c>
      <c r="H1028" s="6" t="s">
        <v>19</v>
      </c>
      <c r="I1028" s="8">
        <v>0.30000000000000004</v>
      </c>
      <c r="J1028" s="9">
        <v>1500</v>
      </c>
      <c r="K1028" s="10">
        <f t="shared" si="0"/>
        <v>450.00000000000006</v>
      </c>
      <c r="L1028" s="10">
        <f t="shared" si="1"/>
        <v>157.5</v>
      </c>
      <c r="M1028" s="11">
        <v>0.35</v>
      </c>
      <c r="O1028" s="16"/>
      <c r="P1028" s="17"/>
      <c r="Q1028" s="12"/>
      <c r="R1028" s="13"/>
    </row>
    <row r="1029" spans="1:18" ht="15.75" customHeight="1">
      <c r="A1029" s="1"/>
      <c r="B1029" s="6" t="s">
        <v>14</v>
      </c>
      <c r="C1029" s="6">
        <v>1185732</v>
      </c>
      <c r="D1029" s="7">
        <v>44265</v>
      </c>
      <c r="E1029" s="6" t="s">
        <v>33</v>
      </c>
      <c r="F1029" s="6" t="s">
        <v>55</v>
      </c>
      <c r="G1029" s="6" t="s">
        <v>56</v>
      </c>
      <c r="H1029" s="6" t="s">
        <v>20</v>
      </c>
      <c r="I1029" s="8">
        <v>0.35</v>
      </c>
      <c r="J1029" s="9">
        <v>0</v>
      </c>
      <c r="K1029" s="10">
        <f t="shared" si="0"/>
        <v>0</v>
      </c>
      <c r="L1029" s="10">
        <f t="shared" si="1"/>
        <v>0</v>
      </c>
      <c r="M1029" s="11">
        <v>0.4</v>
      </c>
      <c r="O1029" s="16"/>
      <c r="P1029" s="17"/>
      <c r="Q1029" s="12"/>
      <c r="R1029" s="13"/>
    </row>
    <row r="1030" spans="1:18" ht="15.75" customHeight="1">
      <c r="A1030" s="1"/>
      <c r="B1030" s="6" t="s">
        <v>14</v>
      </c>
      <c r="C1030" s="6">
        <v>1185732</v>
      </c>
      <c r="D1030" s="7">
        <v>44265</v>
      </c>
      <c r="E1030" s="6" t="s">
        <v>33</v>
      </c>
      <c r="F1030" s="6" t="s">
        <v>55</v>
      </c>
      <c r="G1030" s="6" t="s">
        <v>56</v>
      </c>
      <c r="H1030" s="6" t="s">
        <v>21</v>
      </c>
      <c r="I1030" s="8">
        <v>0.5</v>
      </c>
      <c r="J1030" s="9">
        <v>500</v>
      </c>
      <c r="K1030" s="10">
        <f t="shared" si="0"/>
        <v>250</v>
      </c>
      <c r="L1030" s="10">
        <f t="shared" si="1"/>
        <v>87.5</v>
      </c>
      <c r="M1030" s="11">
        <v>0.35</v>
      </c>
      <c r="O1030" s="16"/>
      <c r="P1030" s="17"/>
      <c r="Q1030" s="12"/>
      <c r="R1030" s="13"/>
    </row>
    <row r="1031" spans="1:18" ht="15.75" customHeight="1">
      <c r="A1031" s="1"/>
      <c r="B1031" s="6" t="s">
        <v>14</v>
      </c>
      <c r="C1031" s="6">
        <v>1185732</v>
      </c>
      <c r="D1031" s="7">
        <v>44265</v>
      </c>
      <c r="E1031" s="6" t="s">
        <v>33</v>
      </c>
      <c r="F1031" s="6" t="s">
        <v>55</v>
      </c>
      <c r="G1031" s="6" t="s">
        <v>56</v>
      </c>
      <c r="H1031" s="6" t="s">
        <v>22</v>
      </c>
      <c r="I1031" s="8">
        <v>0.4</v>
      </c>
      <c r="J1031" s="9">
        <v>1500</v>
      </c>
      <c r="K1031" s="10">
        <f t="shared" si="0"/>
        <v>600</v>
      </c>
      <c r="L1031" s="10">
        <f t="shared" si="1"/>
        <v>300</v>
      </c>
      <c r="M1031" s="11">
        <v>0.5</v>
      </c>
      <c r="O1031" s="16"/>
      <c r="P1031" s="17"/>
      <c r="Q1031" s="12"/>
      <c r="R1031" s="13"/>
    </row>
    <row r="1032" spans="1:18" ht="15.75" customHeight="1">
      <c r="A1032" s="1"/>
      <c r="B1032" s="6" t="s">
        <v>14</v>
      </c>
      <c r="C1032" s="6">
        <v>1185732</v>
      </c>
      <c r="D1032" s="7">
        <v>44297</v>
      </c>
      <c r="E1032" s="6" t="s">
        <v>33</v>
      </c>
      <c r="F1032" s="6" t="s">
        <v>55</v>
      </c>
      <c r="G1032" s="6" t="s">
        <v>56</v>
      </c>
      <c r="H1032" s="6" t="s">
        <v>17</v>
      </c>
      <c r="I1032" s="8">
        <v>0.4</v>
      </c>
      <c r="J1032" s="9">
        <v>3750</v>
      </c>
      <c r="K1032" s="10">
        <f t="shared" si="0"/>
        <v>1500</v>
      </c>
      <c r="L1032" s="10">
        <f t="shared" si="1"/>
        <v>600</v>
      </c>
      <c r="M1032" s="11">
        <v>0.4</v>
      </c>
      <c r="O1032" s="16"/>
      <c r="P1032" s="17"/>
      <c r="Q1032" s="12"/>
      <c r="R1032" s="13"/>
    </row>
    <row r="1033" spans="1:18" ht="15.75" customHeight="1">
      <c r="A1033" s="1"/>
      <c r="B1033" s="6" t="s">
        <v>14</v>
      </c>
      <c r="C1033" s="6">
        <v>1185732</v>
      </c>
      <c r="D1033" s="7">
        <v>44297</v>
      </c>
      <c r="E1033" s="6" t="s">
        <v>33</v>
      </c>
      <c r="F1033" s="6" t="s">
        <v>55</v>
      </c>
      <c r="G1033" s="6" t="s">
        <v>56</v>
      </c>
      <c r="H1033" s="6" t="s">
        <v>18</v>
      </c>
      <c r="I1033" s="8">
        <v>0.35000000000000003</v>
      </c>
      <c r="J1033" s="9">
        <v>750</v>
      </c>
      <c r="K1033" s="10">
        <f t="shared" si="0"/>
        <v>262.5</v>
      </c>
      <c r="L1033" s="10">
        <f t="shared" si="1"/>
        <v>91.875</v>
      </c>
      <c r="M1033" s="11">
        <v>0.35</v>
      </c>
      <c r="O1033" s="16"/>
      <c r="P1033" s="17"/>
      <c r="Q1033" s="12"/>
      <c r="R1033" s="13"/>
    </row>
    <row r="1034" spans="1:18" ht="15.75" customHeight="1">
      <c r="A1034" s="1"/>
      <c r="B1034" s="6" t="s">
        <v>14</v>
      </c>
      <c r="C1034" s="6">
        <v>1185732</v>
      </c>
      <c r="D1034" s="7">
        <v>44297</v>
      </c>
      <c r="E1034" s="6" t="s">
        <v>33</v>
      </c>
      <c r="F1034" s="6" t="s">
        <v>55</v>
      </c>
      <c r="G1034" s="6" t="s">
        <v>56</v>
      </c>
      <c r="H1034" s="6" t="s">
        <v>19</v>
      </c>
      <c r="I1034" s="8">
        <v>0.25000000000000006</v>
      </c>
      <c r="J1034" s="9">
        <v>750</v>
      </c>
      <c r="K1034" s="10">
        <f t="shared" si="0"/>
        <v>187.50000000000003</v>
      </c>
      <c r="L1034" s="10">
        <f t="shared" si="1"/>
        <v>65.625</v>
      </c>
      <c r="M1034" s="11">
        <v>0.35</v>
      </c>
      <c r="O1034" s="16"/>
      <c r="P1034" s="17"/>
      <c r="Q1034" s="12"/>
      <c r="R1034" s="13"/>
    </row>
    <row r="1035" spans="1:18" ht="15.75" customHeight="1">
      <c r="A1035" s="1"/>
      <c r="B1035" s="6" t="s">
        <v>14</v>
      </c>
      <c r="C1035" s="6">
        <v>1185732</v>
      </c>
      <c r="D1035" s="7">
        <v>44297</v>
      </c>
      <c r="E1035" s="6" t="s">
        <v>33</v>
      </c>
      <c r="F1035" s="6" t="s">
        <v>55</v>
      </c>
      <c r="G1035" s="6" t="s">
        <v>56</v>
      </c>
      <c r="H1035" s="6" t="s">
        <v>20</v>
      </c>
      <c r="I1035" s="8">
        <v>0.3</v>
      </c>
      <c r="J1035" s="9">
        <v>0</v>
      </c>
      <c r="K1035" s="10">
        <f t="shared" si="0"/>
        <v>0</v>
      </c>
      <c r="L1035" s="10">
        <f t="shared" si="1"/>
        <v>0</v>
      </c>
      <c r="M1035" s="11">
        <v>0.4</v>
      </c>
      <c r="O1035" s="16"/>
      <c r="P1035" s="17"/>
      <c r="Q1035" s="12"/>
      <c r="R1035" s="13"/>
    </row>
    <row r="1036" spans="1:18" ht="15.75" customHeight="1">
      <c r="A1036" s="1"/>
      <c r="B1036" s="6" t="s">
        <v>14</v>
      </c>
      <c r="C1036" s="6">
        <v>1185732</v>
      </c>
      <c r="D1036" s="7">
        <v>44297</v>
      </c>
      <c r="E1036" s="6" t="s">
        <v>33</v>
      </c>
      <c r="F1036" s="6" t="s">
        <v>55</v>
      </c>
      <c r="G1036" s="6" t="s">
        <v>56</v>
      </c>
      <c r="H1036" s="6" t="s">
        <v>21</v>
      </c>
      <c r="I1036" s="8">
        <v>0.45</v>
      </c>
      <c r="J1036" s="9">
        <v>250</v>
      </c>
      <c r="K1036" s="10">
        <f t="shared" si="0"/>
        <v>112.5</v>
      </c>
      <c r="L1036" s="10">
        <f t="shared" si="1"/>
        <v>39.375</v>
      </c>
      <c r="M1036" s="11">
        <v>0.35</v>
      </c>
      <c r="O1036" s="16"/>
      <c r="P1036" s="17"/>
      <c r="Q1036" s="12"/>
      <c r="R1036" s="13"/>
    </row>
    <row r="1037" spans="1:18" ht="15.75" customHeight="1">
      <c r="A1037" s="1"/>
      <c r="B1037" s="6" t="s">
        <v>14</v>
      </c>
      <c r="C1037" s="6">
        <v>1185732</v>
      </c>
      <c r="D1037" s="7">
        <v>44297</v>
      </c>
      <c r="E1037" s="6" t="s">
        <v>33</v>
      </c>
      <c r="F1037" s="6" t="s">
        <v>55</v>
      </c>
      <c r="G1037" s="6" t="s">
        <v>56</v>
      </c>
      <c r="H1037" s="6" t="s">
        <v>22</v>
      </c>
      <c r="I1037" s="8">
        <v>0.35000000000000003</v>
      </c>
      <c r="J1037" s="9">
        <v>1500</v>
      </c>
      <c r="K1037" s="10">
        <f t="shared" si="0"/>
        <v>525</v>
      </c>
      <c r="L1037" s="10">
        <f t="shared" si="1"/>
        <v>262.5</v>
      </c>
      <c r="M1037" s="11">
        <v>0.5</v>
      </c>
      <c r="O1037" s="16"/>
      <c r="P1037" s="17"/>
      <c r="Q1037" s="12"/>
      <c r="R1037" s="13"/>
    </row>
    <row r="1038" spans="1:18" ht="15.75" customHeight="1">
      <c r="A1038" s="1"/>
      <c r="B1038" s="6" t="s">
        <v>14</v>
      </c>
      <c r="C1038" s="6">
        <v>1185732</v>
      </c>
      <c r="D1038" s="7">
        <v>44328</v>
      </c>
      <c r="E1038" s="6" t="s">
        <v>33</v>
      </c>
      <c r="F1038" s="6" t="s">
        <v>55</v>
      </c>
      <c r="G1038" s="6" t="s">
        <v>56</v>
      </c>
      <c r="H1038" s="6" t="s">
        <v>17</v>
      </c>
      <c r="I1038" s="8">
        <v>0.45</v>
      </c>
      <c r="J1038" s="9">
        <v>4200</v>
      </c>
      <c r="K1038" s="10">
        <f t="shared" si="0"/>
        <v>1890</v>
      </c>
      <c r="L1038" s="10">
        <f t="shared" si="1"/>
        <v>756</v>
      </c>
      <c r="M1038" s="11">
        <v>0.4</v>
      </c>
      <c r="O1038" s="16"/>
      <c r="P1038" s="17"/>
      <c r="Q1038" s="12"/>
      <c r="R1038" s="13"/>
    </row>
    <row r="1039" spans="1:18" ht="15.75" customHeight="1">
      <c r="A1039" s="1"/>
      <c r="B1039" s="6" t="s">
        <v>14</v>
      </c>
      <c r="C1039" s="6">
        <v>1185732</v>
      </c>
      <c r="D1039" s="7">
        <v>44328</v>
      </c>
      <c r="E1039" s="6" t="s">
        <v>33</v>
      </c>
      <c r="F1039" s="6" t="s">
        <v>55</v>
      </c>
      <c r="G1039" s="6" t="s">
        <v>56</v>
      </c>
      <c r="H1039" s="6" t="s">
        <v>18</v>
      </c>
      <c r="I1039" s="8">
        <v>0.40000000000000008</v>
      </c>
      <c r="J1039" s="9">
        <v>1250</v>
      </c>
      <c r="K1039" s="10">
        <f t="shared" si="0"/>
        <v>500.00000000000011</v>
      </c>
      <c r="L1039" s="10">
        <f t="shared" si="1"/>
        <v>175.00000000000003</v>
      </c>
      <c r="M1039" s="11">
        <v>0.35</v>
      </c>
      <c r="O1039" s="16"/>
      <c r="P1039" s="17"/>
      <c r="Q1039" s="12"/>
      <c r="R1039" s="13"/>
    </row>
    <row r="1040" spans="1:18" ht="15.75" customHeight="1">
      <c r="A1040" s="1"/>
      <c r="B1040" s="6" t="s">
        <v>14</v>
      </c>
      <c r="C1040" s="6">
        <v>1185732</v>
      </c>
      <c r="D1040" s="7">
        <v>44328</v>
      </c>
      <c r="E1040" s="6" t="s">
        <v>33</v>
      </c>
      <c r="F1040" s="6" t="s">
        <v>55</v>
      </c>
      <c r="G1040" s="6" t="s">
        <v>56</v>
      </c>
      <c r="H1040" s="6" t="s">
        <v>19</v>
      </c>
      <c r="I1040" s="8">
        <v>0.35000000000000003</v>
      </c>
      <c r="J1040" s="9">
        <v>1000</v>
      </c>
      <c r="K1040" s="10">
        <f t="shared" si="0"/>
        <v>350.00000000000006</v>
      </c>
      <c r="L1040" s="10">
        <f t="shared" si="1"/>
        <v>122.50000000000001</v>
      </c>
      <c r="M1040" s="11">
        <v>0.35</v>
      </c>
      <c r="O1040" s="16"/>
      <c r="P1040" s="17"/>
      <c r="Q1040" s="12"/>
      <c r="R1040" s="13"/>
    </row>
    <row r="1041" spans="1:18" ht="15.75" customHeight="1">
      <c r="A1041" s="1"/>
      <c r="B1041" s="6" t="s">
        <v>14</v>
      </c>
      <c r="C1041" s="6">
        <v>1185732</v>
      </c>
      <c r="D1041" s="7">
        <v>44328</v>
      </c>
      <c r="E1041" s="6" t="s">
        <v>33</v>
      </c>
      <c r="F1041" s="6" t="s">
        <v>55</v>
      </c>
      <c r="G1041" s="6" t="s">
        <v>56</v>
      </c>
      <c r="H1041" s="6" t="s">
        <v>20</v>
      </c>
      <c r="I1041" s="8">
        <v>0.35000000000000003</v>
      </c>
      <c r="J1041" s="9">
        <v>250</v>
      </c>
      <c r="K1041" s="10">
        <f t="shared" si="0"/>
        <v>87.500000000000014</v>
      </c>
      <c r="L1041" s="10">
        <f t="shared" si="1"/>
        <v>35.000000000000007</v>
      </c>
      <c r="M1041" s="11">
        <v>0.4</v>
      </c>
      <c r="O1041" s="16"/>
      <c r="P1041" s="17"/>
      <c r="Q1041" s="12"/>
      <c r="R1041" s="13"/>
    </row>
    <row r="1042" spans="1:18" ht="15.75" customHeight="1">
      <c r="A1042" s="1"/>
      <c r="B1042" s="6" t="s">
        <v>14</v>
      </c>
      <c r="C1042" s="6">
        <v>1185732</v>
      </c>
      <c r="D1042" s="7">
        <v>44328</v>
      </c>
      <c r="E1042" s="6" t="s">
        <v>33</v>
      </c>
      <c r="F1042" s="6" t="s">
        <v>55</v>
      </c>
      <c r="G1042" s="6" t="s">
        <v>56</v>
      </c>
      <c r="H1042" s="6" t="s">
        <v>21</v>
      </c>
      <c r="I1042" s="8">
        <v>0.49999999999999994</v>
      </c>
      <c r="J1042" s="9">
        <v>500</v>
      </c>
      <c r="K1042" s="10">
        <f t="shared" si="0"/>
        <v>249.99999999999997</v>
      </c>
      <c r="L1042" s="10">
        <f t="shared" si="1"/>
        <v>87.499999999999986</v>
      </c>
      <c r="M1042" s="11">
        <v>0.35</v>
      </c>
      <c r="O1042" s="16"/>
      <c r="P1042" s="17"/>
      <c r="Q1042" s="12"/>
      <c r="R1042" s="13"/>
    </row>
    <row r="1043" spans="1:18" ht="15.75" customHeight="1">
      <c r="A1043" s="1"/>
      <c r="B1043" s="6" t="s">
        <v>14</v>
      </c>
      <c r="C1043" s="6">
        <v>1185732</v>
      </c>
      <c r="D1043" s="7">
        <v>44328</v>
      </c>
      <c r="E1043" s="6" t="s">
        <v>33</v>
      </c>
      <c r="F1043" s="6" t="s">
        <v>55</v>
      </c>
      <c r="G1043" s="6" t="s">
        <v>56</v>
      </c>
      <c r="H1043" s="6" t="s">
        <v>22</v>
      </c>
      <c r="I1043" s="8">
        <v>0.54999999999999993</v>
      </c>
      <c r="J1043" s="9">
        <v>1500</v>
      </c>
      <c r="K1043" s="10">
        <f t="shared" si="0"/>
        <v>824.99999999999989</v>
      </c>
      <c r="L1043" s="10">
        <f t="shared" si="1"/>
        <v>412.49999999999994</v>
      </c>
      <c r="M1043" s="11">
        <v>0.5</v>
      </c>
      <c r="O1043" s="16"/>
      <c r="P1043" s="17"/>
      <c r="Q1043" s="12"/>
      <c r="R1043" s="13"/>
    </row>
    <row r="1044" spans="1:18" ht="15.75" customHeight="1">
      <c r="A1044" s="1"/>
      <c r="B1044" s="6" t="s">
        <v>14</v>
      </c>
      <c r="C1044" s="6">
        <v>1185732</v>
      </c>
      <c r="D1044" s="7">
        <v>44358</v>
      </c>
      <c r="E1044" s="6" t="s">
        <v>33</v>
      </c>
      <c r="F1044" s="6" t="s">
        <v>55</v>
      </c>
      <c r="G1044" s="6" t="s">
        <v>56</v>
      </c>
      <c r="H1044" s="6" t="s">
        <v>17</v>
      </c>
      <c r="I1044" s="8">
        <v>0.4</v>
      </c>
      <c r="J1044" s="9">
        <v>4000</v>
      </c>
      <c r="K1044" s="10">
        <f t="shared" si="0"/>
        <v>1600</v>
      </c>
      <c r="L1044" s="10">
        <f t="shared" si="1"/>
        <v>640</v>
      </c>
      <c r="M1044" s="11">
        <v>0.4</v>
      </c>
      <c r="O1044" s="16"/>
      <c r="P1044" s="17"/>
      <c r="Q1044" s="12"/>
      <c r="R1044" s="13"/>
    </row>
    <row r="1045" spans="1:18" ht="15.75" customHeight="1">
      <c r="A1045" s="1"/>
      <c r="B1045" s="6" t="s">
        <v>14</v>
      </c>
      <c r="C1045" s="6">
        <v>1185732</v>
      </c>
      <c r="D1045" s="7">
        <v>44358</v>
      </c>
      <c r="E1045" s="6" t="s">
        <v>33</v>
      </c>
      <c r="F1045" s="6" t="s">
        <v>55</v>
      </c>
      <c r="G1045" s="6" t="s">
        <v>56</v>
      </c>
      <c r="H1045" s="6" t="s">
        <v>18</v>
      </c>
      <c r="I1045" s="8">
        <v>0.35000000000000009</v>
      </c>
      <c r="J1045" s="9">
        <v>1500</v>
      </c>
      <c r="K1045" s="10">
        <f t="shared" si="0"/>
        <v>525.00000000000011</v>
      </c>
      <c r="L1045" s="10">
        <f t="shared" si="1"/>
        <v>183.75000000000003</v>
      </c>
      <c r="M1045" s="11">
        <v>0.35</v>
      </c>
      <c r="O1045" s="16"/>
      <c r="P1045" s="17"/>
      <c r="Q1045" s="12"/>
      <c r="R1045" s="13"/>
    </row>
    <row r="1046" spans="1:18" ht="15.75" customHeight="1">
      <c r="A1046" s="1"/>
      <c r="B1046" s="6" t="s">
        <v>14</v>
      </c>
      <c r="C1046" s="6">
        <v>1185732</v>
      </c>
      <c r="D1046" s="7">
        <v>44358</v>
      </c>
      <c r="E1046" s="6" t="s">
        <v>33</v>
      </c>
      <c r="F1046" s="6" t="s">
        <v>55</v>
      </c>
      <c r="G1046" s="6" t="s">
        <v>56</v>
      </c>
      <c r="H1046" s="6" t="s">
        <v>19</v>
      </c>
      <c r="I1046" s="8">
        <v>0.30000000000000004</v>
      </c>
      <c r="J1046" s="9">
        <v>1750</v>
      </c>
      <c r="K1046" s="10">
        <f t="shared" si="0"/>
        <v>525.00000000000011</v>
      </c>
      <c r="L1046" s="10">
        <f t="shared" si="1"/>
        <v>183.75000000000003</v>
      </c>
      <c r="M1046" s="11">
        <v>0.35</v>
      </c>
      <c r="O1046" s="16"/>
      <c r="P1046" s="17"/>
      <c r="Q1046" s="12"/>
      <c r="R1046" s="13"/>
    </row>
    <row r="1047" spans="1:18" ht="15.75" customHeight="1">
      <c r="A1047" s="1"/>
      <c r="B1047" s="6" t="s">
        <v>14</v>
      </c>
      <c r="C1047" s="6">
        <v>1185732</v>
      </c>
      <c r="D1047" s="7">
        <v>44358</v>
      </c>
      <c r="E1047" s="6" t="s">
        <v>33</v>
      </c>
      <c r="F1047" s="6" t="s">
        <v>55</v>
      </c>
      <c r="G1047" s="6" t="s">
        <v>56</v>
      </c>
      <c r="H1047" s="6" t="s">
        <v>20</v>
      </c>
      <c r="I1047" s="8">
        <v>0.30000000000000004</v>
      </c>
      <c r="J1047" s="9">
        <v>1500</v>
      </c>
      <c r="K1047" s="10">
        <f t="shared" si="0"/>
        <v>450.00000000000006</v>
      </c>
      <c r="L1047" s="10">
        <f t="shared" si="1"/>
        <v>180.00000000000003</v>
      </c>
      <c r="M1047" s="11">
        <v>0.4</v>
      </c>
      <c r="O1047" s="16"/>
      <c r="P1047" s="17"/>
      <c r="Q1047" s="12"/>
      <c r="R1047" s="13"/>
    </row>
    <row r="1048" spans="1:18" ht="15.75" customHeight="1">
      <c r="A1048" s="1"/>
      <c r="B1048" s="6" t="s">
        <v>14</v>
      </c>
      <c r="C1048" s="6">
        <v>1185732</v>
      </c>
      <c r="D1048" s="7">
        <v>44358</v>
      </c>
      <c r="E1048" s="6" t="s">
        <v>33</v>
      </c>
      <c r="F1048" s="6" t="s">
        <v>55</v>
      </c>
      <c r="G1048" s="6" t="s">
        <v>56</v>
      </c>
      <c r="H1048" s="6" t="s">
        <v>21</v>
      </c>
      <c r="I1048" s="8">
        <v>0.45</v>
      </c>
      <c r="J1048" s="9">
        <v>1500</v>
      </c>
      <c r="K1048" s="10">
        <f t="shared" si="0"/>
        <v>675</v>
      </c>
      <c r="L1048" s="10">
        <f t="shared" si="1"/>
        <v>236.24999999999997</v>
      </c>
      <c r="M1048" s="11">
        <v>0.35</v>
      </c>
      <c r="O1048" s="16"/>
      <c r="P1048" s="17"/>
      <c r="Q1048" s="12"/>
      <c r="R1048" s="13"/>
    </row>
    <row r="1049" spans="1:18" ht="15.75" customHeight="1">
      <c r="A1049" s="1"/>
      <c r="B1049" s="6" t="s">
        <v>14</v>
      </c>
      <c r="C1049" s="6">
        <v>1185732</v>
      </c>
      <c r="D1049" s="7">
        <v>44358</v>
      </c>
      <c r="E1049" s="6" t="s">
        <v>33</v>
      </c>
      <c r="F1049" s="6" t="s">
        <v>55</v>
      </c>
      <c r="G1049" s="6" t="s">
        <v>56</v>
      </c>
      <c r="H1049" s="6" t="s">
        <v>22</v>
      </c>
      <c r="I1049" s="8">
        <v>0.5</v>
      </c>
      <c r="J1049" s="9">
        <v>3250</v>
      </c>
      <c r="K1049" s="10">
        <f t="shared" si="0"/>
        <v>1625</v>
      </c>
      <c r="L1049" s="10">
        <f t="shared" si="1"/>
        <v>812.5</v>
      </c>
      <c r="M1049" s="11">
        <v>0.5</v>
      </c>
      <c r="O1049" s="16"/>
      <c r="P1049" s="17"/>
      <c r="Q1049" s="12"/>
      <c r="R1049" s="13"/>
    </row>
    <row r="1050" spans="1:18" ht="15.75" customHeight="1">
      <c r="A1050" s="1"/>
      <c r="B1050" s="6" t="s">
        <v>14</v>
      </c>
      <c r="C1050" s="6">
        <v>1185732</v>
      </c>
      <c r="D1050" s="7">
        <v>44387</v>
      </c>
      <c r="E1050" s="6" t="s">
        <v>33</v>
      </c>
      <c r="F1050" s="6" t="s">
        <v>55</v>
      </c>
      <c r="G1050" s="6" t="s">
        <v>56</v>
      </c>
      <c r="H1050" s="6" t="s">
        <v>17</v>
      </c>
      <c r="I1050" s="8">
        <v>0.45</v>
      </c>
      <c r="J1050" s="9">
        <v>5500</v>
      </c>
      <c r="K1050" s="10">
        <f t="shared" si="0"/>
        <v>2475</v>
      </c>
      <c r="L1050" s="10">
        <f t="shared" si="1"/>
        <v>990</v>
      </c>
      <c r="M1050" s="11">
        <v>0.4</v>
      </c>
      <c r="O1050" s="16"/>
      <c r="P1050" s="17"/>
      <c r="Q1050" s="12"/>
      <c r="R1050" s="13"/>
    </row>
    <row r="1051" spans="1:18" ht="15.75" customHeight="1">
      <c r="A1051" s="1"/>
      <c r="B1051" s="6" t="s">
        <v>14</v>
      </c>
      <c r="C1051" s="6">
        <v>1185732</v>
      </c>
      <c r="D1051" s="7">
        <v>44387</v>
      </c>
      <c r="E1051" s="6" t="s">
        <v>33</v>
      </c>
      <c r="F1051" s="6" t="s">
        <v>55</v>
      </c>
      <c r="G1051" s="6" t="s">
        <v>56</v>
      </c>
      <c r="H1051" s="6" t="s">
        <v>18</v>
      </c>
      <c r="I1051" s="8">
        <v>0.40000000000000008</v>
      </c>
      <c r="J1051" s="9">
        <v>3000</v>
      </c>
      <c r="K1051" s="10">
        <f t="shared" si="0"/>
        <v>1200.0000000000002</v>
      </c>
      <c r="L1051" s="10">
        <f t="shared" si="1"/>
        <v>420.00000000000006</v>
      </c>
      <c r="M1051" s="11">
        <v>0.35</v>
      </c>
      <c r="O1051" s="16"/>
      <c r="P1051" s="17"/>
      <c r="Q1051" s="12"/>
      <c r="R1051" s="13"/>
    </row>
    <row r="1052" spans="1:18" ht="15.75" customHeight="1">
      <c r="A1052" s="1"/>
      <c r="B1052" s="6" t="s">
        <v>14</v>
      </c>
      <c r="C1052" s="6">
        <v>1185732</v>
      </c>
      <c r="D1052" s="7">
        <v>44387</v>
      </c>
      <c r="E1052" s="6" t="s">
        <v>33</v>
      </c>
      <c r="F1052" s="6" t="s">
        <v>55</v>
      </c>
      <c r="G1052" s="6" t="s">
        <v>56</v>
      </c>
      <c r="H1052" s="6" t="s">
        <v>19</v>
      </c>
      <c r="I1052" s="8">
        <v>0.35000000000000003</v>
      </c>
      <c r="J1052" s="9">
        <v>2250</v>
      </c>
      <c r="K1052" s="10">
        <f t="shared" si="0"/>
        <v>787.50000000000011</v>
      </c>
      <c r="L1052" s="10">
        <f t="shared" si="1"/>
        <v>275.625</v>
      </c>
      <c r="M1052" s="11">
        <v>0.35</v>
      </c>
      <c r="O1052" s="16"/>
      <c r="P1052" s="17"/>
      <c r="Q1052" s="12"/>
      <c r="R1052" s="13"/>
    </row>
    <row r="1053" spans="1:18" ht="15.75" customHeight="1">
      <c r="A1053" s="1"/>
      <c r="B1053" s="6" t="s">
        <v>14</v>
      </c>
      <c r="C1053" s="6">
        <v>1185732</v>
      </c>
      <c r="D1053" s="7">
        <v>44387</v>
      </c>
      <c r="E1053" s="6" t="s">
        <v>33</v>
      </c>
      <c r="F1053" s="6" t="s">
        <v>55</v>
      </c>
      <c r="G1053" s="6" t="s">
        <v>56</v>
      </c>
      <c r="H1053" s="6" t="s">
        <v>20</v>
      </c>
      <c r="I1053" s="8">
        <v>0.35000000000000003</v>
      </c>
      <c r="J1053" s="9">
        <v>1750</v>
      </c>
      <c r="K1053" s="10">
        <f t="shared" si="0"/>
        <v>612.50000000000011</v>
      </c>
      <c r="L1053" s="10">
        <f t="shared" si="1"/>
        <v>245.00000000000006</v>
      </c>
      <c r="M1053" s="11">
        <v>0.4</v>
      </c>
      <c r="O1053" s="16"/>
      <c r="P1053" s="17"/>
      <c r="Q1053" s="12"/>
      <c r="R1053" s="13"/>
    </row>
    <row r="1054" spans="1:18" ht="15.75" customHeight="1">
      <c r="A1054" s="1"/>
      <c r="B1054" s="6" t="s">
        <v>14</v>
      </c>
      <c r="C1054" s="6">
        <v>1185732</v>
      </c>
      <c r="D1054" s="7">
        <v>44387</v>
      </c>
      <c r="E1054" s="6" t="s">
        <v>33</v>
      </c>
      <c r="F1054" s="6" t="s">
        <v>55</v>
      </c>
      <c r="G1054" s="6" t="s">
        <v>56</v>
      </c>
      <c r="H1054" s="6" t="s">
        <v>21</v>
      </c>
      <c r="I1054" s="8">
        <v>0.45</v>
      </c>
      <c r="J1054" s="9">
        <v>1750</v>
      </c>
      <c r="K1054" s="10">
        <f t="shared" si="0"/>
        <v>787.5</v>
      </c>
      <c r="L1054" s="10">
        <f t="shared" si="1"/>
        <v>275.625</v>
      </c>
      <c r="M1054" s="11">
        <v>0.35</v>
      </c>
      <c r="O1054" s="16"/>
      <c r="P1054" s="17"/>
      <c r="Q1054" s="12"/>
      <c r="R1054" s="13"/>
    </row>
    <row r="1055" spans="1:18" ht="15.75" customHeight="1">
      <c r="A1055" s="1"/>
      <c r="B1055" s="6" t="s">
        <v>14</v>
      </c>
      <c r="C1055" s="6">
        <v>1185732</v>
      </c>
      <c r="D1055" s="7">
        <v>44387</v>
      </c>
      <c r="E1055" s="6" t="s">
        <v>33</v>
      </c>
      <c r="F1055" s="6" t="s">
        <v>55</v>
      </c>
      <c r="G1055" s="6" t="s">
        <v>56</v>
      </c>
      <c r="H1055" s="6" t="s">
        <v>22</v>
      </c>
      <c r="I1055" s="8">
        <v>0.5</v>
      </c>
      <c r="J1055" s="9">
        <v>3500</v>
      </c>
      <c r="K1055" s="10">
        <f t="shared" si="0"/>
        <v>1750</v>
      </c>
      <c r="L1055" s="10">
        <f t="shared" si="1"/>
        <v>875</v>
      </c>
      <c r="M1055" s="11">
        <v>0.5</v>
      </c>
      <c r="O1055" s="16"/>
      <c r="P1055" s="17"/>
      <c r="Q1055" s="12"/>
      <c r="R1055" s="13"/>
    </row>
    <row r="1056" spans="1:18" ht="15.75" customHeight="1">
      <c r="A1056" s="1"/>
      <c r="B1056" s="6" t="s">
        <v>14</v>
      </c>
      <c r="C1056" s="6">
        <v>1185732</v>
      </c>
      <c r="D1056" s="7">
        <v>44419</v>
      </c>
      <c r="E1056" s="6" t="s">
        <v>33</v>
      </c>
      <c r="F1056" s="6" t="s">
        <v>55</v>
      </c>
      <c r="G1056" s="6" t="s">
        <v>56</v>
      </c>
      <c r="H1056" s="6" t="s">
        <v>17</v>
      </c>
      <c r="I1056" s="8">
        <v>0.45</v>
      </c>
      <c r="J1056" s="9">
        <v>5000</v>
      </c>
      <c r="K1056" s="10">
        <f t="shared" si="0"/>
        <v>2250</v>
      </c>
      <c r="L1056" s="10">
        <f t="shared" si="1"/>
        <v>900</v>
      </c>
      <c r="M1056" s="11">
        <v>0.4</v>
      </c>
      <c r="O1056" s="16"/>
      <c r="P1056" s="17"/>
      <c r="Q1056" s="12"/>
      <c r="R1056" s="13"/>
    </row>
    <row r="1057" spans="1:18" ht="15.75" customHeight="1">
      <c r="A1057" s="1"/>
      <c r="B1057" s="6" t="s">
        <v>14</v>
      </c>
      <c r="C1057" s="6">
        <v>1185732</v>
      </c>
      <c r="D1057" s="7">
        <v>44419</v>
      </c>
      <c r="E1057" s="6" t="s">
        <v>33</v>
      </c>
      <c r="F1057" s="6" t="s">
        <v>55</v>
      </c>
      <c r="G1057" s="6" t="s">
        <v>56</v>
      </c>
      <c r="H1057" s="6" t="s">
        <v>18</v>
      </c>
      <c r="I1057" s="8">
        <v>0.45000000000000007</v>
      </c>
      <c r="J1057" s="9">
        <v>2750</v>
      </c>
      <c r="K1057" s="10">
        <f t="shared" si="0"/>
        <v>1237.5000000000002</v>
      </c>
      <c r="L1057" s="10">
        <f t="shared" si="1"/>
        <v>433.12500000000006</v>
      </c>
      <c r="M1057" s="11">
        <v>0.35</v>
      </c>
      <c r="O1057" s="16"/>
      <c r="P1057" s="17"/>
      <c r="Q1057" s="12"/>
      <c r="R1057" s="13"/>
    </row>
    <row r="1058" spans="1:18" ht="15.75" customHeight="1">
      <c r="A1058" s="1"/>
      <c r="B1058" s="6" t="s">
        <v>14</v>
      </c>
      <c r="C1058" s="6">
        <v>1185732</v>
      </c>
      <c r="D1058" s="7">
        <v>44419</v>
      </c>
      <c r="E1058" s="6" t="s">
        <v>33</v>
      </c>
      <c r="F1058" s="6" t="s">
        <v>55</v>
      </c>
      <c r="G1058" s="6" t="s">
        <v>56</v>
      </c>
      <c r="H1058" s="6" t="s">
        <v>19</v>
      </c>
      <c r="I1058" s="8">
        <v>0.4</v>
      </c>
      <c r="J1058" s="9">
        <v>2000</v>
      </c>
      <c r="K1058" s="10">
        <f t="shared" si="0"/>
        <v>800</v>
      </c>
      <c r="L1058" s="10">
        <f t="shared" si="1"/>
        <v>280</v>
      </c>
      <c r="M1058" s="11">
        <v>0.35</v>
      </c>
      <c r="O1058" s="16"/>
      <c r="P1058" s="17"/>
      <c r="Q1058" s="12"/>
      <c r="R1058" s="13"/>
    </row>
    <row r="1059" spans="1:18" ht="15.75" customHeight="1">
      <c r="A1059" s="1"/>
      <c r="B1059" s="6" t="s">
        <v>14</v>
      </c>
      <c r="C1059" s="6">
        <v>1185732</v>
      </c>
      <c r="D1059" s="7">
        <v>44419</v>
      </c>
      <c r="E1059" s="6" t="s">
        <v>33</v>
      </c>
      <c r="F1059" s="6" t="s">
        <v>55</v>
      </c>
      <c r="G1059" s="6" t="s">
        <v>56</v>
      </c>
      <c r="H1059" s="6" t="s">
        <v>20</v>
      </c>
      <c r="I1059" s="8">
        <v>0.30000000000000004</v>
      </c>
      <c r="J1059" s="9">
        <v>1250</v>
      </c>
      <c r="K1059" s="10">
        <f t="shared" si="0"/>
        <v>375.00000000000006</v>
      </c>
      <c r="L1059" s="10">
        <f t="shared" si="1"/>
        <v>150.00000000000003</v>
      </c>
      <c r="M1059" s="11">
        <v>0.4</v>
      </c>
      <c r="O1059" s="16"/>
      <c r="P1059" s="17"/>
      <c r="Q1059" s="12"/>
      <c r="R1059" s="13"/>
    </row>
    <row r="1060" spans="1:18" ht="15.75" customHeight="1">
      <c r="A1060" s="1"/>
      <c r="B1060" s="6" t="s">
        <v>14</v>
      </c>
      <c r="C1060" s="6">
        <v>1185732</v>
      </c>
      <c r="D1060" s="7">
        <v>44419</v>
      </c>
      <c r="E1060" s="6" t="s">
        <v>33</v>
      </c>
      <c r="F1060" s="6" t="s">
        <v>55</v>
      </c>
      <c r="G1060" s="6" t="s">
        <v>56</v>
      </c>
      <c r="H1060" s="6" t="s">
        <v>21</v>
      </c>
      <c r="I1060" s="8">
        <v>0.4</v>
      </c>
      <c r="J1060" s="9">
        <v>1000</v>
      </c>
      <c r="K1060" s="10">
        <f t="shared" si="0"/>
        <v>400</v>
      </c>
      <c r="L1060" s="10">
        <f t="shared" si="1"/>
        <v>140</v>
      </c>
      <c r="M1060" s="11">
        <v>0.35</v>
      </c>
      <c r="O1060" s="16"/>
      <c r="P1060" s="17"/>
      <c r="Q1060" s="12"/>
      <c r="R1060" s="13"/>
    </row>
    <row r="1061" spans="1:18" ht="15.75" customHeight="1">
      <c r="A1061" s="1"/>
      <c r="B1061" s="6" t="s">
        <v>14</v>
      </c>
      <c r="C1061" s="6">
        <v>1185732</v>
      </c>
      <c r="D1061" s="7">
        <v>44419</v>
      </c>
      <c r="E1061" s="6" t="s">
        <v>33</v>
      </c>
      <c r="F1061" s="6" t="s">
        <v>55</v>
      </c>
      <c r="G1061" s="6" t="s">
        <v>56</v>
      </c>
      <c r="H1061" s="6" t="s">
        <v>22</v>
      </c>
      <c r="I1061" s="8">
        <v>0.45</v>
      </c>
      <c r="J1061" s="9">
        <v>2750</v>
      </c>
      <c r="K1061" s="10">
        <f t="shared" si="0"/>
        <v>1237.5</v>
      </c>
      <c r="L1061" s="10">
        <f t="shared" si="1"/>
        <v>618.75</v>
      </c>
      <c r="M1061" s="11">
        <v>0.5</v>
      </c>
      <c r="O1061" s="16"/>
      <c r="P1061" s="17"/>
      <c r="Q1061" s="12"/>
      <c r="R1061" s="13"/>
    </row>
    <row r="1062" spans="1:18" ht="15.75" customHeight="1">
      <c r="A1062" s="1"/>
      <c r="B1062" s="6" t="s">
        <v>14</v>
      </c>
      <c r="C1062" s="6">
        <v>1185732</v>
      </c>
      <c r="D1062" s="7">
        <v>44451</v>
      </c>
      <c r="E1062" s="6" t="s">
        <v>33</v>
      </c>
      <c r="F1062" s="6" t="s">
        <v>55</v>
      </c>
      <c r="G1062" s="6" t="s">
        <v>56</v>
      </c>
      <c r="H1062" s="6" t="s">
        <v>17</v>
      </c>
      <c r="I1062" s="8">
        <v>0.4</v>
      </c>
      <c r="J1062" s="9">
        <v>4000</v>
      </c>
      <c r="K1062" s="10">
        <f t="shared" si="0"/>
        <v>1600</v>
      </c>
      <c r="L1062" s="10">
        <f t="shared" si="1"/>
        <v>640</v>
      </c>
      <c r="M1062" s="11">
        <v>0.4</v>
      </c>
      <c r="O1062" s="16"/>
      <c r="P1062" s="17"/>
      <c r="Q1062" s="12"/>
      <c r="R1062" s="13"/>
    </row>
    <row r="1063" spans="1:18" ht="15.75" customHeight="1">
      <c r="A1063" s="1"/>
      <c r="B1063" s="6" t="s">
        <v>14</v>
      </c>
      <c r="C1063" s="6">
        <v>1185732</v>
      </c>
      <c r="D1063" s="7">
        <v>44451</v>
      </c>
      <c r="E1063" s="6" t="s">
        <v>33</v>
      </c>
      <c r="F1063" s="6" t="s">
        <v>55</v>
      </c>
      <c r="G1063" s="6" t="s">
        <v>56</v>
      </c>
      <c r="H1063" s="6" t="s">
        <v>18</v>
      </c>
      <c r="I1063" s="8">
        <v>0.35000000000000009</v>
      </c>
      <c r="J1063" s="9">
        <v>2000</v>
      </c>
      <c r="K1063" s="10">
        <f t="shared" si="0"/>
        <v>700.00000000000023</v>
      </c>
      <c r="L1063" s="10">
        <f t="shared" si="1"/>
        <v>245.00000000000006</v>
      </c>
      <c r="M1063" s="11">
        <v>0.35</v>
      </c>
      <c r="O1063" s="16"/>
      <c r="P1063" s="17"/>
      <c r="Q1063" s="12"/>
      <c r="R1063" s="13"/>
    </row>
    <row r="1064" spans="1:18" ht="15.75" customHeight="1">
      <c r="A1064" s="1"/>
      <c r="B1064" s="6" t="s">
        <v>14</v>
      </c>
      <c r="C1064" s="6">
        <v>1185732</v>
      </c>
      <c r="D1064" s="7">
        <v>44451</v>
      </c>
      <c r="E1064" s="6" t="s">
        <v>33</v>
      </c>
      <c r="F1064" s="6" t="s">
        <v>55</v>
      </c>
      <c r="G1064" s="6" t="s">
        <v>56</v>
      </c>
      <c r="H1064" s="6" t="s">
        <v>19</v>
      </c>
      <c r="I1064" s="8">
        <v>0.2</v>
      </c>
      <c r="J1064" s="9">
        <v>1000</v>
      </c>
      <c r="K1064" s="10">
        <f t="shared" si="0"/>
        <v>200</v>
      </c>
      <c r="L1064" s="10">
        <f t="shared" si="1"/>
        <v>70</v>
      </c>
      <c r="M1064" s="11">
        <v>0.35</v>
      </c>
      <c r="O1064" s="16"/>
      <c r="P1064" s="17"/>
      <c r="Q1064" s="12"/>
      <c r="R1064" s="13"/>
    </row>
    <row r="1065" spans="1:18" ht="15.75" customHeight="1">
      <c r="A1065" s="1"/>
      <c r="B1065" s="6" t="s">
        <v>14</v>
      </c>
      <c r="C1065" s="6">
        <v>1185732</v>
      </c>
      <c r="D1065" s="7">
        <v>44451</v>
      </c>
      <c r="E1065" s="6" t="s">
        <v>33</v>
      </c>
      <c r="F1065" s="6" t="s">
        <v>55</v>
      </c>
      <c r="G1065" s="6" t="s">
        <v>56</v>
      </c>
      <c r="H1065" s="6" t="s">
        <v>20</v>
      </c>
      <c r="I1065" s="8">
        <v>0.2</v>
      </c>
      <c r="J1065" s="9">
        <v>750</v>
      </c>
      <c r="K1065" s="10">
        <f t="shared" si="0"/>
        <v>150</v>
      </c>
      <c r="L1065" s="10">
        <f t="shared" si="1"/>
        <v>60</v>
      </c>
      <c r="M1065" s="11">
        <v>0.4</v>
      </c>
      <c r="O1065" s="16"/>
      <c r="P1065" s="17"/>
      <c r="Q1065" s="12"/>
      <c r="R1065" s="13"/>
    </row>
    <row r="1066" spans="1:18" ht="15.75" customHeight="1">
      <c r="A1066" s="1"/>
      <c r="B1066" s="6" t="s">
        <v>14</v>
      </c>
      <c r="C1066" s="6">
        <v>1185732</v>
      </c>
      <c r="D1066" s="7">
        <v>44451</v>
      </c>
      <c r="E1066" s="6" t="s">
        <v>33</v>
      </c>
      <c r="F1066" s="6" t="s">
        <v>55</v>
      </c>
      <c r="G1066" s="6" t="s">
        <v>56</v>
      </c>
      <c r="H1066" s="6" t="s">
        <v>21</v>
      </c>
      <c r="I1066" s="8">
        <v>0.3</v>
      </c>
      <c r="J1066" s="9">
        <v>750</v>
      </c>
      <c r="K1066" s="10">
        <f t="shared" si="0"/>
        <v>225</v>
      </c>
      <c r="L1066" s="10">
        <f t="shared" si="1"/>
        <v>78.75</v>
      </c>
      <c r="M1066" s="11">
        <v>0.35</v>
      </c>
      <c r="O1066" s="16"/>
      <c r="P1066" s="17"/>
      <c r="Q1066" s="12"/>
      <c r="R1066" s="13"/>
    </row>
    <row r="1067" spans="1:18" ht="15.75" customHeight="1">
      <c r="A1067" s="1"/>
      <c r="B1067" s="6" t="s">
        <v>14</v>
      </c>
      <c r="C1067" s="6">
        <v>1185732</v>
      </c>
      <c r="D1067" s="7">
        <v>44451</v>
      </c>
      <c r="E1067" s="6" t="s">
        <v>33</v>
      </c>
      <c r="F1067" s="6" t="s">
        <v>55</v>
      </c>
      <c r="G1067" s="6" t="s">
        <v>56</v>
      </c>
      <c r="H1067" s="6" t="s">
        <v>22</v>
      </c>
      <c r="I1067" s="8">
        <v>0.35000000000000003</v>
      </c>
      <c r="J1067" s="9">
        <v>1500</v>
      </c>
      <c r="K1067" s="10">
        <f t="shared" si="0"/>
        <v>525</v>
      </c>
      <c r="L1067" s="10">
        <f t="shared" si="1"/>
        <v>262.5</v>
      </c>
      <c r="M1067" s="11">
        <v>0.5</v>
      </c>
      <c r="O1067" s="16"/>
      <c r="P1067" s="17"/>
      <c r="Q1067" s="12"/>
      <c r="R1067" s="13"/>
    </row>
    <row r="1068" spans="1:18" ht="15.75" customHeight="1">
      <c r="A1068" s="1"/>
      <c r="B1068" s="6" t="s">
        <v>14</v>
      </c>
      <c r="C1068" s="6">
        <v>1185732</v>
      </c>
      <c r="D1068" s="7">
        <v>44480</v>
      </c>
      <c r="E1068" s="6" t="s">
        <v>33</v>
      </c>
      <c r="F1068" s="6" t="s">
        <v>55</v>
      </c>
      <c r="G1068" s="6" t="s">
        <v>56</v>
      </c>
      <c r="H1068" s="6" t="s">
        <v>17</v>
      </c>
      <c r="I1068" s="8">
        <v>0.39999999999999997</v>
      </c>
      <c r="J1068" s="9">
        <v>3250</v>
      </c>
      <c r="K1068" s="10">
        <f t="shared" si="0"/>
        <v>1300</v>
      </c>
      <c r="L1068" s="10">
        <f t="shared" si="1"/>
        <v>520</v>
      </c>
      <c r="M1068" s="11">
        <v>0.4</v>
      </c>
      <c r="O1068" s="16"/>
      <c r="P1068" s="17"/>
      <c r="Q1068" s="12"/>
      <c r="R1068" s="13"/>
    </row>
    <row r="1069" spans="1:18" ht="15.75" customHeight="1">
      <c r="A1069" s="1"/>
      <c r="B1069" s="6" t="s">
        <v>14</v>
      </c>
      <c r="C1069" s="6">
        <v>1185732</v>
      </c>
      <c r="D1069" s="7">
        <v>44480</v>
      </c>
      <c r="E1069" s="6" t="s">
        <v>33</v>
      </c>
      <c r="F1069" s="6" t="s">
        <v>55</v>
      </c>
      <c r="G1069" s="6" t="s">
        <v>56</v>
      </c>
      <c r="H1069" s="6" t="s">
        <v>18</v>
      </c>
      <c r="I1069" s="8">
        <v>0.3</v>
      </c>
      <c r="J1069" s="9">
        <v>1500</v>
      </c>
      <c r="K1069" s="10">
        <f t="shared" si="0"/>
        <v>450</v>
      </c>
      <c r="L1069" s="10">
        <f t="shared" si="1"/>
        <v>157.5</v>
      </c>
      <c r="M1069" s="11">
        <v>0.35</v>
      </c>
      <c r="O1069" s="16"/>
      <c r="P1069" s="17"/>
      <c r="Q1069" s="12"/>
      <c r="R1069" s="13"/>
    </row>
    <row r="1070" spans="1:18" ht="15.75" customHeight="1">
      <c r="A1070" s="1"/>
      <c r="B1070" s="6" t="s">
        <v>14</v>
      </c>
      <c r="C1070" s="6">
        <v>1185732</v>
      </c>
      <c r="D1070" s="7">
        <v>44480</v>
      </c>
      <c r="E1070" s="6" t="s">
        <v>33</v>
      </c>
      <c r="F1070" s="6" t="s">
        <v>55</v>
      </c>
      <c r="G1070" s="6" t="s">
        <v>56</v>
      </c>
      <c r="H1070" s="6" t="s">
        <v>19</v>
      </c>
      <c r="I1070" s="8">
        <v>0.3</v>
      </c>
      <c r="J1070" s="9">
        <v>500</v>
      </c>
      <c r="K1070" s="10">
        <f t="shared" si="0"/>
        <v>150</v>
      </c>
      <c r="L1070" s="10">
        <f t="shared" si="1"/>
        <v>52.5</v>
      </c>
      <c r="M1070" s="11">
        <v>0.35</v>
      </c>
      <c r="O1070" s="16"/>
      <c r="P1070" s="17"/>
      <c r="Q1070" s="12"/>
      <c r="R1070" s="13"/>
    </row>
    <row r="1071" spans="1:18" ht="15.75" customHeight="1">
      <c r="A1071" s="1"/>
      <c r="B1071" s="6" t="s">
        <v>14</v>
      </c>
      <c r="C1071" s="6">
        <v>1185732</v>
      </c>
      <c r="D1071" s="7">
        <v>44480</v>
      </c>
      <c r="E1071" s="6" t="s">
        <v>33</v>
      </c>
      <c r="F1071" s="6" t="s">
        <v>55</v>
      </c>
      <c r="G1071" s="6" t="s">
        <v>56</v>
      </c>
      <c r="H1071" s="6" t="s">
        <v>20</v>
      </c>
      <c r="I1071" s="8">
        <v>0.3</v>
      </c>
      <c r="J1071" s="9">
        <v>250</v>
      </c>
      <c r="K1071" s="10">
        <f t="shared" si="0"/>
        <v>75</v>
      </c>
      <c r="L1071" s="10">
        <f t="shared" si="1"/>
        <v>30</v>
      </c>
      <c r="M1071" s="11">
        <v>0.4</v>
      </c>
      <c r="O1071" s="16"/>
      <c r="P1071" s="17"/>
      <c r="Q1071" s="12"/>
      <c r="R1071" s="13"/>
    </row>
    <row r="1072" spans="1:18" ht="15.75" customHeight="1">
      <c r="A1072" s="1"/>
      <c r="B1072" s="6" t="s">
        <v>14</v>
      </c>
      <c r="C1072" s="6">
        <v>1185732</v>
      </c>
      <c r="D1072" s="7">
        <v>44480</v>
      </c>
      <c r="E1072" s="6" t="s">
        <v>33</v>
      </c>
      <c r="F1072" s="6" t="s">
        <v>55</v>
      </c>
      <c r="G1072" s="6" t="s">
        <v>56</v>
      </c>
      <c r="H1072" s="6" t="s">
        <v>21</v>
      </c>
      <c r="I1072" s="8">
        <v>0.39999999999999997</v>
      </c>
      <c r="J1072" s="9">
        <v>250</v>
      </c>
      <c r="K1072" s="10">
        <f t="shared" si="0"/>
        <v>99.999999999999986</v>
      </c>
      <c r="L1072" s="10">
        <f t="shared" si="1"/>
        <v>34.999999999999993</v>
      </c>
      <c r="M1072" s="11">
        <v>0.35</v>
      </c>
      <c r="O1072" s="16"/>
      <c r="P1072" s="17"/>
      <c r="Q1072" s="12"/>
      <c r="R1072" s="13"/>
    </row>
    <row r="1073" spans="1:18" ht="15.75" customHeight="1">
      <c r="A1073" s="1"/>
      <c r="B1073" s="6" t="s">
        <v>14</v>
      </c>
      <c r="C1073" s="6">
        <v>1185732</v>
      </c>
      <c r="D1073" s="7">
        <v>44480</v>
      </c>
      <c r="E1073" s="6" t="s">
        <v>33</v>
      </c>
      <c r="F1073" s="6" t="s">
        <v>55</v>
      </c>
      <c r="G1073" s="6" t="s">
        <v>56</v>
      </c>
      <c r="H1073" s="6" t="s">
        <v>22</v>
      </c>
      <c r="I1073" s="8">
        <v>0.4499999999999999</v>
      </c>
      <c r="J1073" s="9">
        <v>1500</v>
      </c>
      <c r="K1073" s="10">
        <f t="shared" si="0"/>
        <v>674.99999999999989</v>
      </c>
      <c r="L1073" s="10">
        <f t="shared" si="1"/>
        <v>337.49999999999994</v>
      </c>
      <c r="M1073" s="11">
        <v>0.5</v>
      </c>
      <c r="O1073" s="16"/>
      <c r="P1073" s="17"/>
      <c r="Q1073" s="12"/>
      <c r="R1073" s="13"/>
    </row>
    <row r="1074" spans="1:18" ht="15.75" customHeight="1">
      <c r="A1074" s="1"/>
      <c r="B1074" s="6" t="s">
        <v>14</v>
      </c>
      <c r="C1074" s="6">
        <v>1185732</v>
      </c>
      <c r="D1074" s="7">
        <v>44511</v>
      </c>
      <c r="E1074" s="6" t="s">
        <v>33</v>
      </c>
      <c r="F1074" s="6" t="s">
        <v>55</v>
      </c>
      <c r="G1074" s="6" t="s">
        <v>56</v>
      </c>
      <c r="H1074" s="6" t="s">
        <v>17</v>
      </c>
      <c r="I1074" s="8">
        <v>0.4</v>
      </c>
      <c r="J1074" s="9">
        <v>3000</v>
      </c>
      <c r="K1074" s="10">
        <f t="shared" si="0"/>
        <v>1200</v>
      </c>
      <c r="L1074" s="10">
        <f t="shared" si="1"/>
        <v>480</v>
      </c>
      <c r="M1074" s="11">
        <v>0.4</v>
      </c>
      <c r="O1074" s="16"/>
      <c r="P1074" s="17"/>
      <c r="Q1074" s="12"/>
      <c r="R1074" s="13"/>
    </row>
    <row r="1075" spans="1:18" ht="15.75" customHeight="1">
      <c r="A1075" s="1"/>
      <c r="B1075" s="6" t="s">
        <v>14</v>
      </c>
      <c r="C1075" s="6">
        <v>1185732</v>
      </c>
      <c r="D1075" s="7">
        <v>44511</v>
      </c>
      <c r="E1075" s="6" t="s">
        <v>33</v>
      </c>
      <c r="F1075" s="6" t="s">
        <v>55</v>
      </c>
      <c r="G1075" s="6" t="s">
        <v>56</v>
      </c>
      <c r="H1075" s="6" t="s">
        <v>18</v>
      </c>
      <c r="I1075" s="8">
        <v>0.30000000000000004</v>
      </c>
      <c r="J1075" s="9">
        <v>1500</v>
      </c>
      <c r="K1075" s="10">
        <f t="shared" si="0"/>
        <v>450.00000000000006</v>
      </c>
      <c r="L1075" s="10">
        <f t="shared" si="1"/>
        <v>157.5</v>
      </c>
      <c r="M1075" s="11">
        <v>0.35</v>
      </c>
      <c r="O1075" s="16"/>
      <c r="P1075" s="17"/>
      <c r="Q1075" s="12"/>
      <c r="R1075" s="13"/>
    </row>
    <row r="1076" spans="1:18" ht="15.75" customHeight="1">
      <c r="A1076" s="1"/>
      <c r="B1076" s="6" t="s">
        <v>14</v>
      </c>
      <c r="C1076" s="6">
        <v>1185732</v>
      </c>
      <c r="D1076" s="7">
        <v>44511</v>
      </c>
      <c r="E1076" s="6" t="s">
        <v>33</v>
      </c>
      <c r="F1076" s="6" t="s">
        <v>55</v>
      </c>
      <c r="G1076" s="6" t="s">
        <v>56</v>
      </c>
      <c r="H1076" s="6" t="s">
        <v>19</v>
      </c>
      <c r="I1076" s="8">
        <v>0.30000000000000004</v>
      </c>
      <c r="J1076" s="9">
        <v>950</v>
      </c>
      <c r="K1076" s="10">
        <f t="shared" si="0"/>
        <v>285.00000000000006</v>
      </c>
      <c r="L1076" s="10">
        <f t="shared" si="1"/>
        <v>99.750000000000014</v>
      </c>
      <c r="M1076" s="11">
        <v>0.35</v>
      </c>
      <c r="O1076" s="16"/>
      <c r="P1076" s="17"/>
      <c r="Q1076" s="12"/>
      <c r="R1076" s="13"/>
    </row>
    <row r="1077" spans="1:18" ht="15.75" customHeight="1">
      <c r="A1077" s="1"/>
      <c r="B1077" s="6" t="s">
        <v>14</v>
      </c>
      <c r="C1077" s="6">
        <v>1185732</v>
      </c>
      <c r="D1077" s="7">
        <v>44511</v>
      </c>
      <c r="E1077" s="6" t="s">
        <v>33</v>
      </c>
      <c r="F1077" s="6" t="s">
        <v>55</v>
      </c>
      <c r="G1077" s="6" t="s">
        <v>56</v>
      </c>
      <c r="H1077" s="6" t="s">
        <v>20</v>
      </c>
      <c r="I1077" s="8">
        <v>0.30000000000000004</v>
      </c>
      <c r="J1077" s="9">
        <v>1250</v>
      </c>
      <c r="K1077" s="10">
        <f t="shared" si="0"/>
        <v>375.00000000000006</v>
      </c>
      <c r="L1077" s="10">
        <f t="shared" si="1"/>
        <v>150.00000000000003</v>
      </c>
      <c r="M1077" s="11">
        <v>0.4</v>
      </c>
      <c r="O1077" s="16"/>
      <c r="P1077" s="17"/>
      <c r="Q1077" s="12"/>
      <c r="R1077" s="13"/>
    </row>
    <row r="1078" spans="1:18" ht="15.75" customHeight="1">
      <c r="A1078" s="1"/>
      <c r="B1078" s="6" t="s">
        <v>14</v>
      </c>
      <c r="C1078" s="6">
        <v>1185732</v>
      </c>
      <c r="D1078" s="7">
        <v>44511</v>
      </c>
      <c r="E1078" s="6" t="s">
        <v>33</v>
      </c>
      <c r="F1078" s="6" t="s">
        <v>55</v>
      </c>
      <c r="G1078" s="6" t="s">
        <v>56</v>
      </c>
      <c r="H1078" s="6" t="s">
        <v>21</v>
      </c>
      <c r="I1078" s="8">
        <v>0.49999999999999994</v>
      </c>
      <c r="J1078" s="9">
        <v>1000</v>
      </c>
      <c r="K1078" s="10">
        <f t="shared" si="0"/>
        <v>499.99999999999994</v>
      </c>
      <c r="L1078" s="10">
        <f t="shared" si="1"/>
        <v>174.99999999999997</v>
      </c>
      <c r="M1078" s="11">
        <v>0.35</v>
      </c>
      <c r="O1078" s="16"/>
      <c r="P1078" s="17"/>
      <c r="Q1078" s="12"/>
      <c r="R1078" s="13"/>
    </row>
    <row r="1079" spans="1:18" ht="15.75" customHeight="1">
      <c r="A1079" s="1"/>
      <c r="B1079" s="6" t="s">
        <v>14</v>
      </c>
      <c r="C1079" s="6">
        <v>1185732</v>
      </c>
      <c r="D1079" s="7">
        <v>44511</v>
      </c>
      <c r="E1079" s="6" t="s">
        <v>33</v>
      </c>
      <c r="F1079" s="6" t="s">
        <v>55</v>
      </c>
      <c r="G1079" s="6" t="s">
        <v>56</v>
      </c>
      <c r="H1079" s="6" t="s">
        <v>22</v>
      </c>
      <c r="I1079" s="8">
        <v>0.54999999999999982</v>
      </c>
      <c r="J1079" s="9">
        <v>2000</v>
      </c>
      <c r="K1079" s="10">
        <f t="shared" si="0"/>
        <v>1099.9999999999995</v>
      </c>
      <c r="L1079" s="10">
        <f t="shared" si="1"/>
        <v>549.99999999999977</v>
      </c>
      <c r="M1079" s="11">
        <v>0.5</v>
      </c>
      <c r="O1079" s="16"/>
      <c r="P1079" s="17"/>
      <c r="Q1079" s="12"/>
      <c r="R1079" s="13"/>
    </row>
    <row r="1080" spans="1:18" ht="15.75" customHeight="1">
      <c r="A1080" s="1"/>
      <c r="B1080" s="6" t="s">
        <v>14</v>
      </c>
      <c r="C1080" s="6">
        <v>1185732</v>
      </c>
      <c r="D1080" s="7">
        <v>44540</v>
      </c>
      <c r="E1080" s="6" t="s">
        <v>33</v>
      </c>
      <c r="F1080" s="6" t="s">
        <v>55</v>
      </c>
      <c r="G1080" s="6" t="s">
        <v>56</v>
      </c>
      <c r="H1080" s="6" t="s">
        <v>17</v>
      </c>
      <c r="I1080" s="8">
        <v>0.49999999999999994</v>
      </c>
      <c r="J1080" s="9">
        <v>4500</v>
      </c>
      <c r="K1080" s="10">
        <f t="shared" si="0"/>
        <v>2249.9999999999995</v>
      </c>
      <c r="L1080" s="10">
        <f t="shared" si="1"/>
        <v>899.99999999999989</v>
      </c>
      <c r="M1080" s="11">
        <v>0.4</v>
      </c>
      <c r="O1080" s="16"/>
      <c r="P1080" s="17"/>
      <c r="Q1080" s="12"/>
      <c r="R1080" s="13"/>
    </row>
    <row r="1081" spans="1:18" ht="15.75" customHeight="1">
      <c r="A1081" s="1"/>
      <c r="B1081" s="6" t="s">
        <v>14</v>
      </c>
      <c r="C1081" s="6">
        <v>1185732</v>
      </c>
      <c r="D1081" s="7">
        <v>44540</v>
      </c>
      <c r="E1081" s="6" t="s">
        <v>33</v>
      </c>
      <c r="F1081" s="6" t="s">
        <v>55</v>
      </c>
      <c r="G1081" s="6" t="s">
        <v>56</v>
      </c>
      <c r="H1081" s="6" t="s">
        <v>18</v>
      </c>
      <c r="I1081" s="8">
        <v>0.4</v>
      </c>
      <c r="J1081" s="9">
        <v>2500</v>
      </c>
      <c r="K1081" s="10">
        <f t="shared" si="0"/>
        <v>1000</v>
      </c>
      <c r="L1081" s="10">
        <f t="shared" si="1"/>
        <v>350</v>
      </c>
      <c r="M1081" s="11">
        <v>0.35</v>
      </c>
      <c r="O1081" s="16"/>
      <c r="P1081" s="17"/>
      <c r="Q1081" s="12"/>
      <c r="R1081" s="13"/>
    </row>
    <row r="1082" spans="1:18" ht="15.75" customHeight="1">
      <c r="A1082" s="1"/>
      <c r="B1082" s="6" t="s">
        <v>14</v>
      </c>
      <c r="C1082" s="6">
        <v>1185732</v>
      </c>
      <c r="D1082" s="7">
        <v>44540</v>
      </c>
      <c r="E1082" s="6" t="s">
        <v>33</v>
      </c>
      <c r="F1082" s="6" t="s">
        <v>55</v>
      </c>
      <c r="G1082" s="6" t="s">
        <v>56</v>
      </c>
      <c r="H1082" s="6" t="s">
        <v>19</v>
      </c>
      <c r="I1082" s="8">
        <v>0.4</v>
      </c>
      <c r="J1082" s="9">
        <v>2000</v>
      </c>
      <c r="K1082" s="10">
        <f t="shared" si="0"/>
        <v>800</v>
      </c>
      <c r="L1082" s="10">
        <f t="shared" si="1"/>
        <v>280</v>
      </c>
      <c r="M1082" s="11">
        <v>0.35</v>
      </c>
      <c r="O1082" s="16"/>
      <c r="P1082" s="17"/>
      <c r="Q1082" s="12"/>
      <c r="R1082" s="13"/>
    </row>
    <row r="1083" spans="1:18" ht="15.75" customHeight="1">
      <c r="A1083" s="1"/>
      <c r="B1083" s="6" t="s">
        <v>14</v>
      </c>
      <c r="C1083" s="6">
        <v>1185732</v>
      </c>
      <c r="D1083" s="7">
        <v>44540</v>
      </c>
      <c r="E1083" s="6" t="s">
        <v>33</v>
      </c>
      <c r="F1083" s="6" t="s">
        <v>55</v>
      </c>
      <c r="G1083" s="6" t="s">
        <v>56</v>
      </c>
      <c r="H1083" s="6" t="s">
        <v>20</v>
      </c>
      <c r="I1083" s="8">
        <v>0.4</v>
      </c>
      <c r="J1083" s="9">
        <v>1500</v>
      </c>
      <c r="K1083" s="10">
        <f t="shared" si="0"/>
        <v>600</v>
      </c>
      <c r="L1083" s="10">
        <f t="shared" si="1"/>
        <v>240</v>
      </c>
      <c r="M1083" s="11">
        <v>0.4</v>
      </c>
      <c r="O1083" s="16"/>
      <c r="P1083" s="17"/>
      <c r="Q1083" s="12"/>
      <c r="R1083" s="13"/>
    </row>
    <row r="1084" spans="1:18" ht="15.75" customHeight="1">
      <c r="A1084" s="1"/>
      <c r="B1084" s="6" t="s">
        <v>14</v>
      </c>
      <c r="C1084" s="6">
        <v>1185732</v>
      </c>
      <c r="D1084" s="7">
        <v>44540</v>
      </c>
      <c r="E1084" s="6" t="s">
        <v>33</v>
      </c>
      <c r="F1084" s="6" t="s">
        <v>55</v>
      </c>
      <c r="G1084" s="6" t="s">
        <v>56</v>
      </c>
      <c r="H1084" s="6" t="s">
        <v>21</v>
      </c>
      <c r="I1084" s="8">
        <v>0.49999999999999994</v>
      </c>
      <c r="J1084" s="9">
        <v>1500</v>
      </c>
      <c r="K1084" s="10">
        <f t="shared" si="0"/>
        <v>749.99999999999989</v>
      </c>
      <c r="L1084" s="10">
        <f t="shared" si="1"/>
        <v>262.49999999999994</v>
      </c>
      <c r="M1084" s="11">
        <v>0.35</v>
      </c>
      <c r="O1084" s="16"/>
      <c r="P1084" s="17"/>
      <c r="Q1084" s="12"/>
      <c r="R1084" s="13"/>
    </row>
    <row r="1085" spans="1:18" ht="15.75" customHeight="1">
      <c r="A1085" s="1"/>
      <c r="B1085" s="6" t="s">
        <v>14</v>
      </c>
      <c r="C1085" s="6">
        <v>1185732</v>
      </c>
      <c r="D1085" s="7">
        <v>44540</v>
      </c>
      <c r="E1085" s="6" t="s">
        <v>33</v>
      </c>
      <c r="F1085" s="6" t="s">
        <v>55</v>
      </c>
      <c r="G1085" s="6" t="s">
        <v>56</v>
      </c>
      <c r="H1085" s="6" t="s">
        <v>22</v>
      </c>
      <c r="I1085" s="8">
        <v>0.54999999999999982</v>
      </c>
      <c r="J1085" s="9">
        <v>2500</v>
      </c>
      <c r="K1085" s="10">
        <f t="shared" si="0"/>
        <v>1374.9999999999995</v>
      </c>
      <c r="L1085" s="10">
        <f t="shared" si="1"/>
        <v>687.49999999999977</v>
      </c>
      <c r="M1085" s="11">
        <v>0.5</v>
      </c>
      <c r="O1085" s="16"/>
      <c r="P1085" s="17"/>
      <c r="Q1085" s="12"/>
      <c r="R1085" s="13"/>
    </row>
    <row r="1086" spans="1:18" ht="15.75" customHeight="1">
      <c r="A1086" s="1" t="s">
        <v>39</v>
      </c>
      <c r="B1086" s="6" t="s">
        <v>23</v>
      </c>
      <c r="C1086" s="6">
        <v>1197831</v>
      </c>
      <c r="D1086" s="7">
        <v>44198</v>
      </c>
      <c r="E1086" s="6" t="s">
        <v>24</v>
      </c>
      <c r="F1086" s="6" t="s">
        <v>57</v>
      </c>
      <c r="G1086" s="6" t="s">
        <v>58</v>
      </c>
      <c r="H1086" s="6" t="s">
        <v>17</v>
      </c>
      <c r="I1086" s="8">
        <v>0.2</v>
      </c>
      <c r="J1086" s="9">
        <v>6750</v>
      </c>
      <c r="K1086" s="10">
        <f t="shared" si="0"/>
        <v>1350</v>
      </c>
      <c r="L1086" s="10">
        <f t="shared" si="1"/>
        <v>540</v>
      </c>
      <c r="M1086" s="11">
        <v>0.39999999999999997</v>
      </c>
      <c r="O1086" s="16"/>
      <c r="P1086" s="17"/>
      <c r="Q1086" s="12"/>
      <c r="R1086" s="13"/>
    </row>
    <row r="1087" spans="1:18" ht="15.75" customHeight="1">
      <c r="A1087" s="1"/>
      <c r="B1087" s="6" t="s">
        <v>23</v>
      </c>
      <c r="C1087" s="6">
        <v>1197831</v>
      </c>
      <c r="D1087" s="7">
        <v>44198</v>
      </c>
      <c r="E1087" s="6" t="s">
        <v>24</v>
      </c>
      <c r="F1087" s="6" t="s">
        <v>57</v>
      </c>
      <c r="G1087" s="6" t="s">
        <v>58</v>
      </c>
      <c r="H1087" s="6" t="s">
        <v>18</v>
      </c>
      <c r="I1087" s="8">
        <v>0.3</v>
      </c>
      <c r="J1087" s="9">
        <v>6750</v>
      </c>
      <c r="K1087" s="10">
        <f t="shared" si="0"/>
        <v>2025</v>
      </c>
      <c r="L1087" s="10">
        <f t="shared" si="1"/>
        <v>809.99999999999989</v>
      </c>
      <c r="M1087" s="11">
        <v>0.39999999999999997</v>
      </c>
      <c r="O1087" s="16"/>
      <c r="P1087" s="17"/>
      <c r="Q1087" s="12"/>
      <c r="R1087" s="13"/>
    </row>
    <row r="1088" spans="1:18" ht="15.75" customHeight="1">
      <c r="A1088" s="1"/>
      <c r="B1088" s="6" t="s">
        <v>23</v>
      </c>
      <c r="C1088" s="6">
        <v>1197831</v>
      </c>
      <c r="D1088" s="7">
        <v>44198</v>
      </c>
      <c r="E1088" s="6" t="s">
        <v>24</v>
      </c>
      <c r="F1088" s="6" t="s">
        <v>57</v>
      </c>
      <c r="G1088" s="6" t="s">
        <v>58</v>
      </c>
      <c r="H1088" s="6" t="s">
        <v>19</v>
      </c>
      <c r="I1088" s="8">
        <v>0.3</v>
      </c>
      <c r="J1088" s="9">
        <v>4750</v>
      </c>
      <c r="K1088" s="10">
        <f t="shared" si="0"/>
        <v>1425</v>
      </c>
      <c r="L1088" s="10">
        <f t="shared" si="1"/>
        <v>570</v>
      </c>
      <c r="M1088" s="11">
        <v>0.39999999999999997</v>
      </c>
      <c r="O1088" s="16"/>
      <c r="P1088" s="17"/>
      <c r="Q1088" s="12"/>
      <c r="R1088" s="13"/>
    </row>
    <row r="1089" spans="1:18" ht="15.75" customHeight="1">
      <c r="A1089" s="1"/>
      <c r="B1089" s="6" t="s">
        <v>23</v>
      </c>
      <c r="C1089" s="6">
        <v>1197831</v>
      </c>
      <c r="D1089" s="7">
        <v>44198</v>
      </c>
      <c r="E1089" s="6" t="s">
        <v>24</v>
      </c>
      <c r="F1089" s="6" t="s">
        <v>57</v>
      </c>
      <c r="G1089" s="6" t="s">
        <v>58</v>
      </c>
      <c r="H1089" s="6" t="s">
        <v>20</v>
      </c>
      <c r="I1089" s="8">
        <v>0.35</v>
      </c>
      <c r="J1089" s="9">
        <v>4750</v>
      </c>
      <c r="K1089" s="10">
        <f t="shared" si="0"/>
        <v>1662.5</v>
      </c>
      <c r="L1089" s="10">
        <f t="shared" si="1"/>
        <v>831.25</v>
      </c>
      <c r="M1089" s="11">
        <v>0.5</v>
      </c>
      <c r="O1089" s="16"/>
      <c r="P1089" s="17"/>
      <c r="Q1089" s="12"/>
      <c r="R1089" s="13"/>
    </row>
    <row r="1090" spans="1:18" ht="15.75" customHeight="1">
      <c r="A1090" s="1"/>
      <c r="B1090" s="6" t="s">
        <v>23</v>
      </c>
      <c r="C1090" s="6">
        <v>1197831</v>
      </c>
      <c r="D1090" s="7">
        <v>44198</v>
      </c>
      <c r="E1090" s="6" t="s">
        <v>24</v>
      </c>
      <c r="F1090" s="6" t="s">
        <v>57</v>
      </c>
      <c r="G1090" s="6" t="s">
        <v>58</v>
      </c>
      <c r="H1090" s="6" t="s">
        <v>21</v>
      </c>
      <c r="I1090" s="8">
        <v>0.4</v>
      </c>
      <c r="J1090" s="9">
        <v>3250</v>
      </c>
      <c r="K1090" s="10">
        <f t="shared" si="0"/>
        <v>1300</v>
      </c>
      <c r="L1090" s="10">
        <f t="shared" si="1"/>
        <v>454.99999999999994</v>
      </c>
      <c r="M1090" s="11">
        <v>0.35</v>
      </c>
      <c r="O1090" s="16"/>
      <c r="P1090" s="17"/>
      <c r="Q1090" s="12"/>
      <c r="R1090" s="13"/>
    </row>
    <row r="1091" spans="1:18" ht="15.75" customHeight="1">
      <c r="A1091" s="1"/>
      <c r="B1091" s="6" t="s">
        <v>23</v>
      </c>
      <c r="C1091" s="6">
        <v>1197831</v>
      </c>
      <c r="D1091" s="7">
        <v>44198</v>
      </c>
      <c r="E1091" s="6" t="s">
        <v>24</v>
      </c>
      <c r="F1091" s="6" t="s">
        <v>57</v>
      </c>
      <c r="G1091" s="6" t="s">
        <v>58</v>
      </c>
      <c r="H1091" s="6" t="s">
        <v>22</v>
      </c>
      <c r="I1091" s="8">
        <v>0.35</v>
      </c>
      <c r="J1091" s="9">
        <v>4750</v>
      </c>
      <c r="K1091" s="10">
        <f t="shared" si="0"/>
        <v>1662.5</v>
      </c>
      <c r="L1091" s="10">
        <f t="shared" si="1"/>
        <v>914.37500000000011</v>
      </c>
      <c r="M1091" s="11">
        <v>0.55000000000000004</v>
      </c>
      <c r="O1091" s="16"/>
      <c r="P1091" s="17"/>
      <c r="Q1091" s="12"/>
      <c r="R1091" s="13"/>
    </row>
    <row r="1092" spans="1:18" ht="15.75" customHeight="1">
      <c r="A1092" s="1"/>
      <c r="B1092" s="6" t="s">
        <v>23</v>
      </c>
      <c r="C1092" s="6">
        <v>1197831</v>
      </c>
      <c r="D1092" s="7">
        <v>44228</v>
      </c>
      <c r="E1092" s="6" t="s">
        <v>24</v>
      </c>
      <c r="F1092" s="6" t="s">
        <v>57</v>
      </c>
      <c r="G1092" s="6" t="s">
        <v>58</v>
      </c>
      <c r="H1092" s="6" t="s">
        <v>17</v>
      </c>
      <c r="I1092" s="8">
        <v>0.25</v>
      </c>
      <c r="J1092" s="9">
        <v>6250</v>
      </c>
      <c r="K1092" s="10">
        <f t="shared" si="0"/>
        <v>1562.5</v>
      </c>
      <c r="L1092" s="10">
        <f t="shared" si="1"/>
        <v>625</v>
      </c>
      <c r="M1092" s="11">
        <v>0.39999999999999997</v>
      </c>
      <c r="O1092" s="16"/>
      <c r="P1092" s="17"/>
      <c r="Q1092" s="12"/>
      <c r="R1092" s="13"/>
    </row>
    <row r="1093" spans="1:18" ht="15.75" customHeight="1">
      <c r="A1093" s="1"/>
      <c r="B1093" s="6" t="s">
        <v>23</v>
      </c>
      <c r="C1093" s="6">
        <v>1197831</v>
      </c>
      <c r="D1093" s="7">
        <v>44228</v>
      </c>
      <c r="E1093" s="6" t="s">
        <v>24</v>
      </c>
      <c r="F1093" s="6" t="s">
        <v>57</v>
      </c>
      <c r="G1093" s="6" t="s">
        <v>58</v>
      </c>
      <c r="H1093" s="6" t="s">
        <v>18</v>
      </c>
      <c r="I1093" s="8">
        <v>0.35</v>
      </c>
      <c r="J1093" s="9">
        <v>6000</v>
      </c>
      <c r="K1093" s="10">
        <f t="shared" si="0"/>
        <v>2100</v>
      </c>
      <c r="L1093" s="10">
        <f t="shared" si="1"/>
        <v>839.99999999999989</v>
      </c>
      <c r="M1093" s="11">
        <v>0.39999999999999997</v>
      </c>
      <c r="O1093" s="16"/>
      <c r="P1093" s="17"/>
      <c r="Q1093" s="12"/>
      <c r="R1093" s="13"/>
    </row>
    <row r="1094" spans="1:18" ht="15.75" customHeight="1">
      <c r="A1094" s="1"/>
      <c r="B1094" s="6" t="s">
        <v>23</v>
      </c>
      <c r="C1094" s="6">
        <v>1197831</v>
      </c>
      <c r="D1094" s="7">
        <v>44228</v>
      </c>
      <c r="E1094" s="6" t="s">
        <v>24</v>
      </c>
      <c r="F1094" s="6" t="s">
        <v>57</v>
      </c>
      <c r="G1094" s="6" t="s">
        <v>58</v>
      </c>
      <c r="H1094" s="6" t="s">
        <v>19</v>
      </c>
      <c r="I1094" s="8">
        <v>0.35</v>
      </c>
      <c r="J1094" s="9">
        <v>4250</v>
      </c>
      <c r="K1094" s="10">
        <f t="shared" si="0"/>
        <v>1487.5</v>
      </c>
      <c r="L1094" s="10">
        <f t="shared" si="1"/>
        <v>595</v>
      </c>
      <c r="M1094" s="11">
        <v>0.39999999999999997</v>
      </c>
      <c r="O1094" s="16"/>
      <c r="P1094" s="17"/>
      <c r="Q1094" s="12"/>
      <c r="R1094" s="13"/>
    </row>
    <row r="1095" spans="1:18" ht="15.75" customHeight="1">
      <c r="A1095" s="1"/>
      <c r="B1095" s="6" t="s">
        <v>23</v>
      </c>
      <c r="C1095" s="6">
        <v>1197831</v>
      </c>
      <c r="D1095" s="7">
        <v>44228</v>
      </c>
      <c r="E1095" s="6" t="s">
        <v>24</v>
      </c>
      <c r="F1095" s="6" t="s">
        <v>57</v>
      </c>
      <c r="G1095" s="6" t="s">
        <v>58</v>
      </c>
      <c r="H1095" s="6" t="s">
        <v>20</v>
      </c>
      <c r="I1095" s="8">
        <v>0.35</v>
      </c>
      <c r="J1095" s="9">
        <v>3750</v>
      </c>
      <c r="K1095" s="10">
        <f t="shared" si="0"/>
        <v>1312.5</v>
      </c>
      <c r="L1095" s="10">
        <f t="shared" si="1"/>
        <v>656.25</v>
      </c>
      <c r="M1095" s="11">
        <v>0.5</v>
      </c>
      <c r="O1095" s="16"/>
      <c r="P1095" s="17"/>
      <c r="Q1095" s="12"/>
      <c r="R1095" s="13"/>
    </row>
    <row r="1096" spans="1:18" ht="15.75" customHeight="1">
      <c r="A1096" s="1"/>
      <c r="B1096" s="6" t="s">
        <v>23</v>
      </c>
      <c r="C1096" s="6">
        <v>1197831</v>
      </c>
      <c r="D1096" s="7">
        <v>44228</v>
      </c>
      <c r="E1096" s="6" t="s">
        <v>24</v>
      </c>
      <c r="F1096" s="6" t="s">
        <v>57</v>
      </c>
      <c r="G1096" s="6" t="s">
        <v>58</v>
      </c>
      <c r="H1096" s="6" t="s">
        <v>21</v>
      </c>
      <c r="I1096" s="8">
        <v>0.4</v>
      </c>
      <c r="J1096" s="9">
        <v>2500</v>
      </c>
      <c r="K1096" s="10">
        <f t="shared" si="0"/>
        <v>1000</v>
      </c>
      <c r="L1096" s="10">
        <f t="shared" si="1"/>
        <v>350</v>
      </c>
      <c r="M1096" s="11">
        <v>0.35</v>
      </c>
      <c r="O1096" s="16"/>
      <c r="P1096" s="17"/>
      <c r="Q1096" s="12"/>
      <c r="R1096" s="13"/>
    </row>
    <row r="1097" spans="1:18" ht="15.75" customHeight="1">
      <c r="A1097" s="1"/>
      <c r="B1097" s="6" t="s">
        <v>23</v>
      </c>
      <c r="C1097" s="6">
        <v>1197831</v>
      </c>
      <c r="D1097" s="7">
        <v>44228</v>
      </c>
      <c r="E1097" s="6" t="s">
        <v>24</v>
      </c>
      <c r="F1097" s="6" t="s">
        <v>57</v>
      </c>
      <c r="G1097" s="6" t="s">
        <v>58</v>
      </c>
      <c r="H1097" s="6" t="s">
        <v>22</v>
      </c>
      <c r="I1097" s="8">
        <v>0.35</v>
      </c>
      <c r="J1097" s="9">
        <v>4500</v>
      </c>
      <c r="K1097" s="10">
        <f t="shared" si="0"/>
        <v>1575</v>
      </c>
      <c r="L1097" s="10">
        <f t="shared" si="1"/>
        <v>866.25000000000011</v>
      </c>
      <c r="M1097" s="11">
        <v>0.55000000000000004</v>
      </c>
      <c r="O1097" s="16"/>
      <c r="P1097" s="17"/>
      <c r="Q1097" s="12"/>
      <c r="R1097" s="13"/>
    </row>
    <row r="1098" spans="1:18" ht="15.75" customHeight="1">
      <c r="A1098" s="1"/>
      <c r="B1098" s="6" t="s">
        <v>23</v>
      </c>
      <c r="C1098" s="6">
        <v>1197831</v>
      </c>
      <c r="D1098" s="7">
        <v>44258</v>
      </c>
      <c r="E1098" s="6" t="s">
        <v>24</v>
      </c>
      <c r="F1098" s="6" t="s">
        <v>57</v>
      </c>
      <c r="G1098" s="6" t="s">
        <v>58</v>
      </c>
      <c r="H1098" s="6" t="s">
        <v>17</v>
      </c>
      <c r="I1098" s="8">
        <v>0.3</v>
      </c>
      <c r="J1098" s="9">
        <v>6250</v>
      </c>
      <c r="K1098" s="10">
        <f t="shared" si="0"/>
        <v>1875</v>
      </c>
      <c r="L1098" s="10">
        <f t="shared" si="1"/>
        <v>843.74999999999989</v>
      </c>
      <c r="M1098" s="11">
        <v>0.44999999999999996</v>
      </c>
      <c r="O1098" s="16"/>
      <c r="P1098" s="17"/>
      <c r="Q1098" s="12"/>
      <c r="R1098" s="13"/>
    </row>
    <row r="1099" spans="1:18" ht="15.75" customHeight="1">
      <c r="A1099" s="1"/>
      <c r="B1099" s="6" t="s">
        <v>23</v>
      </c>
      <c r="C1099" s="6">
        <v>1197831</v>
      </c>
      <c r="D1099" s="7">
        <v>44258</v>
      </c>
      <c r="E1099" s="6" t="s">
        <v>24</v>
      </c>
      <c r="F1099" s="6" t="s">
        <v>57</v>
      </c>
      <c r="G1099" s="6" t="s">
        <v>58</v>
      </c>
      <c r="H1099" s="6" t="s">
        <v>18</v>
      </c>
      <c r="I1099" s="8">
        <v>0.4</v>
      </c>
      <c r="J1099" s="9">
        <v>6250</v>
      </c>
      <c r="K1099" s="10">
        <f t="shared" si="0"/>
        <v>2500</v>
      </c>
      <c r="L1099" s="10">
        <f t="shared" si="1"/>
        <v>1125</v>
      </c>
      <c r="M1099" s="11">
        <v>0.44999999999999996</v>
      </c>
      <c r="O1099" s="16"/>
      <c r="P1099" s="17"/>
      <c r="Q1099" s="12"/>
      <c r="R1099" s="13"/>
    </row>
    <row r="1100" spans="1:18" ht="15.75" customHeight="1">
      <c r="A1100" s="1"/>
      <c r="B1100" s="6" t="s">
        <v>23</v>
      </c>
      <c r="C1100" s="6">
        <v>1197831</v>
      </c>
      <c r="D1100" s="7">
        <v>44258</v>
      </c>
      <c r="E1100" s="6" t="s">
        <v>24</v>
      </c>
      <c r="F1100" s="6" t="s">
        <v>57</v>
      </c>
      <c r="G1100" s="6" t="s">
        <v>58</v>
      </c>
      <c r="H1100" s="6" t="s">
        <v>19</v>
      </c>
      <c r="I1100" s="8">
        <v>0.3</v>
      </c>
      <c r="J1100" s="9">
        <v>4500</v>
      </c>
      <c r="K1100" s="10">
        <f t="shared" si="0"/>
        <v>1350</v>
      </c>
      <c r="L1100" s="10">
        <f t="shared" si="1"/>
        <v>607.49999999999989</v>
      </c>
      <c r="M1100" s="11">
        <v>0.44999999999999996</v>
      </c>
      <c r="O1100" s="16"/>
      <c r="P1100" s="17"/>
      <c r="Q1100" s="12"/>
      <c r="R1100" s="13"/>
    </row>
    <row r="1101" spans="1:18" ht="15.75" customHeight="1">
      <c r="A1101" s="1"/>
      <c r="B1101" s="6" t="s">
        <v>23</v>
      </c>
      <c r="C1101" s="6">
        <v>1197831</v>
      </c>
      <c r="D1101" s="7">
        <v>44258</v>
      </c>
      <c r="E1101" s="6" t="s">
        <v>24</v>
      </c>
      <c r="F1101" s="6" t="s">
        <v>57</v>
      </c>
      <c r="G1101" s="6" t="s">
        <v>58</v>
      </c>
      <c r="H1101" s="6" t="s">
        <v>20</v>
      </c>
      <c r="I1101" s="8">
        <v>0.35000000000000003</v>
      </c>
      <c r="J1101" s="9">
        <v>3500</v>
      </c>
      <c r="K1101" s="10">
        <f t="shared" si="0"/>
        <v>1225.0000000000002</v>
      </c>
      <c r="L1101" s="10">
        <f t="shared" si="1"/>
        <v>673.75000000000023</v>
      </c>
      <c r="M1101" s="11">
        <v>0.55000000000000004</v>
      </c>
      <c r="O1101" s="16"/>
      <c r="P1101" s="17"/>
      <c r="Q1101" s="12"/>
      <c r="R1101" s="13"/>
    </row>
    <row r="1102" spans="1:18" ht="15.75" customHeight="1">
      <c r="A1102" s="1"/>
      <c r="B1102" s="6" t="s">
        <v>23</v>
      </c>
      <c r="C1102" s="6">
        <v>1197831</v>
      </c>
      <c r="D1102" s="7">
        <v>44258</v>
      </c>
      <c r="E1102" s="6" t="s">
        <v>24</v>
      </c>
      <c r="F1102" s="6" t="s">
        <v>57</v>
      </c>
      <c r="G1102" s="6" t="s">
        <v>58</v>
      </c>
      <c r="H1102" s="6" t="s">
        <v>21</v>
      </c>
      <c r="I1102" s="8">
        <v>0.4</v>
      </c>
      <c r="J1102" s="9">
        <v>2500</v>
      </c>
      <c r="K1102" s="10">
        <f t="shared" si="0"/>
        <v>1000</v>
      </c>
      <c r="L1102" s="10">
        <f t="shared" si="1"/>
        <v>399.99999999999994</v>
      </c>
      <c r="M1102" s="11">
        <v>0.39999999999999997</v>
      </c>
      <c r="O1102" s="16"/>
      <c r="P1102" s="17"/>
      <c r="Q1102" s="12"/>
      <c r="R1102" s="13"/>
    </row>
    <row r="1103" spans="1:18" ht="15.75" customHeight="1">
      <c r="A1103" s="1"/>
      <c r="B1103" s="6" t="s">
        <v>23</v>
      </c>
      <c r="C1103" s="6">
        <v>1197831</v>
      </c>
      <c r="D1103" s="7">
        <v>44258</v>
      </c>
      <c r="E1103" s="6" t="s">
        <v>24</v>
      </c>
      <c r="F1103" s="6" t="s">
        <v>57</v>
      </c>
      <c r="G1103" s="6" t="s">
        <v>58</v>
      </c>
      <c r="H1103" s="6" t="s">
        <v>22</v>
      </c>
      <c r="I1103" s="8">
        <v>0.35000000000000003</v>
      </c>
      <c r="J1103" s="9">
        <v>4000</v>
      </c>
      <c r="K1103" s="10">
        <f t="shared" si="0"/>
        <v>1400.0000000000002</v>
      </c>
      <c r="L1103" s="10">
        <f t="shared" si="1"/>
        <v>840.00000000000023</v>
      </c>
      <c r="M1103" s="11">
        <v>0.60000000000000009</v>
      </c>
      <c r="O1103" s="16"/>
      <c r="P1103" s="17"/>
      <c r="Q1103" s="12"/>
      <c r="R1103" s="13"/>
    </row>
    <row r="1104" spans="1:18" ht="15.75" customHeight="1">
      <c r="A1104" s="1"/>
      <c r="B1104" s="6" t="s">
        <v>23</v>
      </c>
      <c r="C1104" s="6">
        <v>1197831</v>
      </c>
      <c r="D1104" s="7">
        <v>44288</v>
      </c>
      <c r="E1104" s="6" t="s">
        <v>24</v>
      </c>
      <c r="F1104" s="6" t="s">
        <v>57</v>
      </c>
      <c r="G1104" s="6" t="s">
        <v>58</v>
      </c>
      <c r="H1104" s="6" t="s">
        <v>17</v>
      </c>
      <c r="I1104" s="8">
        <v>0.19999999999999998</v>
      </c>
      <c r="J1104" s="9">
        <v>6500</v>
      </c>
      <c r="K1104" s="10">
        <f t="shared" si="0"/>
        <v>1300</v>
      </c>
      <c r="L1104" s="10">
        <f t="shared" si="1"/>
        <v>584.99999999999989</v>
      </c>
      <c r="M1104" s="11">
        <v>0.44999999999999996</v>
      </c>
      <c r="O1104" s="16"/>
      <c r="P1104" s="17"/>
      <c r="Q1104" s="12"/>
      <c r="R1104" s="13"/>
    </row>
    <row r="1105" spans="1:18" ht="15.75" customHeight="1">
      <c r="A1105" s="1"/>
      <c r="B1105" s="6" t="s">
        <v>23</v>
      </c>
      <c r="C1105" s="6">
        <v>1197831</v>
      </c>
      <c r="D1105" s="7">
        <v>44288</v>
      </c>
      <c r="E1105" s="6" t="s">
        <v>24</v>
      </c>
      <c r="F1105" s="6" t="s">
        <v>57</v>
      </c>
      <c r="G1105" s="6" t="s">
        <v>58</v>
      </c>
      <c r="H1105" s="6" t="s">
        <v>18</v>
      </c>
      <c r="I1105" s="8">
        <v>0.20000000000000007</v>
      </c>
      <c r="J1105" s="9">
        <v>6500</v>
      </c>
      <c r="K1105" s="10">
        <f t="shared" si="0"/>
        <v>1300.0000000000005</v>
      </c>
      <c r="L1105" s="10">
        <f t="shared" si="1"/>
        <v>585.00000000000011</v>
      </c>
      <c r="M1105" s="11">
        <v>0.44999999999999996</v>
      </c>
      <c r="O1105" s="16"/>
      <c r="P1105" s="17"/>
      <c r="Q1105" s="12"/>
      <c r="R1105" s="13"/>
    </row>
    <row r="1106" spans="1:18" ht="15.75" customHeight="1">
      <c r="A1106" s="1"/>
      <c r="B1106" s="6" t="s">
        <v>23</v>
      </c>
      <c r="C1106" s="6">
        <v>1197831</v>
      </c>
      <c r="D1106" s="7">
        <v>44288</v>
      </c>
      <c r="E1106" s="6" t="s">
        <v>24</v>
      </c>
      <c r="F1106" s="6" t="s">
        <v>57</v>
      </c>
      <c r="G1106" s="6" t="s">
        <v>58</v>
      </c>
      <c r="H1106" s="6" t="s">
        <v>19</v>
      </c>
      <c r="I1106" s="8">
        <v>0.14999999999999997</v>
      </c>
      <c r="J1106" s="9">
        <v>4750</v>
      </c>
      <c r="K1106" s="10">
        <f t="shared" si="0"/>
        <v>712.49999999999989</v>
      </c>
      <c r="L1106" s="10">
        <f t="shared" si="1"/>
        <v>320.62499999999994</v>
      </c>
      <c r="M1106" s="11">
        <v>0.44999999999999996</v>
      </c>
      <c r="O1106" s="16"/>
      <c r="P1106" s="17"/>
      <c r="Q1106" s="12"/>
      <c r="R1106" s="13"/>
    </row>
    <row r="1107" spans="1:18" ht="15.75" customHeight="1">
      <c r="A1107" s="1"/>
      <c r="B1107" s="6" t="s">
        <v>23</v>
      </c>
      <c r="C1107" s="6">
        <v>1197831</v>
      </c>
      <c r="D1107" s="7">
        <v>44288</v>
      </c>
      <c r="E1107" s="6" t="s">
        <v>24</v>
      </c>
      <c r="F1107" s="6" t="s">
        <v>57</v>
      </c>
      <c r="G1107" s="6" t="s">
        <v>58</v>
      </c>
      <c r="H1107" s="6" t="s">
        <v>20</v>
      </c>
      <c r="I1107" s="8">
        <v>0.20000000000000007</v>
      </c>
      <c r="J1107" s="9">
        <v>3750</v>
      </c>
      <c r="K1107" s="10">
        <f t="shared" si="0"/>
        <v>750.00000000000023</v>
      </c>
      <c r="L1107" s="10">
        <f t="shared" si="1"/>
        <v>412.50000000000017</v>
      </c>
      <c r="M1107" s="11">
        <v>0.55000000000000004</v>
      </c>
      <c r="O1107" s="16"/>
      <c r="P1107" s="17"/>
      <c r="Q1107" s="12"/>
      <c r="R1107" s="13"/>
    </row>
    <row r="1108" spans="1:18" ht="15.75" customHeight="1">
      <c r="A1108" s="1"/>
      <c r="B1108" s="6" t="s">
        <v>23</v>
      </c>
      <c r="C1108" s="6">
        <v>1197831</v>
      </c>
      <c r="D1108" s="7">
        <v>44288</v>
      </c>
      <c r="E1108" s="6" t="s">
        <v>24</v>
      </c>
      <c r="F1108" s="6" t="s">
        <v>57</v>
      </c>
      <c r="G1108" s="6" t="s">
        <v>58</v>
      </c>
      <c r="H1108" s="6" t="s">
        <v>21</v>
      </c>
      <c r="I1108" s="8">
        <v>0.25</v>
      </c>
      <c r="J1108" s="9">
        <v>2750</v>
      </c>
      <c r="K1108" s="10">
        <f t="shared" si="0"/>
        <v>687.5</v>
      </c>
      <c r="L1108" s="10">
        <f t="shared" si="1"/>
        <v>275</v>
      </c>
      <c r="M1108" s="11">
        <v>0.39999999999999997</v>
      </c>
      <c r="O1108" s="16"/>
      <c r="P1108" s="17"/>
      <c r="Q1108" s="12"/>
      <c r="R1108" s="13"/>
    </row>
    <row r="1109" spans="1:18" ht="15.75" customHeight="1">
      <c r="A1109" s="1"/>
      <c r="B1109" s="6" t="s">
        <v>23</v>
      </c>
      <c r="C1109" s="6">
        <v>1197831</v>
      </c>
      <c r="D1109" s="7">
        <v>44288</v>
      </c>
      <c r="E1109" s="6" t="s">
        <v>24</v>
      </c>
      <c r="F1109" s="6" t="s">
        <v>57</v>
      </c>
      <c r="G1109" s="6" t="s">
        <v>58</v>
      </c>
      <c r="H1109" s="6" t="s">
        <v>22</v>
      </c>
      <c r="I1109" s="8">
        <v>0.20000000000000007</v>
      </c>
      <c r="J1109" s="9">
        <v>5500</v>
      </c>
      <c r="K1109" s="10">
        <f t="shared" si="0"/>
        <v>1100.0000000000005</v>
      </c>
      <c r="L1109" s="10">
        <f t="shared" si="1"/>
        <v>660.00000000000034</v>
      </c>
      <c r="M1109" s="11">
        <v>0.60000000000000009</v>
      </c>
      <c r="O1109" s="16"/>
      <c r="P1109" s="17"/>
      <c r="Q1109" s="12"/>
      <c r="R1109" s="13"/>
    </row>
    <row r="1110" spans="1:18" ht="15.75" customHeight="1">
      <c r="A1110" s="1"/>
      <c r="B1110" s="6" t="s">
        <v>23</v>
      </c>
      <c r="C1110" s="6">
        <v>1197831</v>
      </c>
      <c r="D1110" s="7">
        <v>44318</v>
      </c>
      <c r="E1110" s="6" t="s">
        <v>24</v>
      </c>
      <c r="F1110" s="6" t="s">
        <v>57</v>
      </c>
      <c r="G1110" s="6" t="s">
        <v>58</v>
      </c>
      <c r="H1110" s="6" t="s">
        <v>17</v>
      </c>
      <c r="I1110" s="8">
        <v>9.9999999999999964E-2</v>
      </c>
      <c r="J1110" s="9">
        <v>7000</v>
      </c>
      <c r="K1110" s="10">
        <f t="shared" si="0"/>
        <v>699.99999999999977</v>
      </c>
      <c r="L1110" s="10">
        <f t="shared" si="1"/>
        <v>314.99999999999989</v>
      </c>
      <c r="M1110" s="11">
        <v>0.44999999999999996</v>
      </c>
      <c r="O1110" s="16"/>
      <c r="P1110" s="17"/>
      <c r="Q1110" s="12"/>
      <c r="R1110" s="13"/>
    </row>
    <row r="1111" spans="1:18" ht="15.75" customHeight="1">
      <c r="A1111" s="1"/>
      <c r="B1111" s="6" t="s">
        <v>23</v>
      </c>
      <c r="C1111" s="6">
        <v>1197831</v>
      </c>
      <c r="D1111" s="7">
        <v>44318</v>
      </c>
      <c r="E1111" s="6" t="s">
        <v>24</v>
      </c>
      <c r="F1111" s="6" t="s">
        <v>57</v>
      </c>
      <c r="G1111" s="6" t="s">
        <v>58</v>
      </c>
      <c r="H1111" s="6" t="s">
        <v>18</v>
      </c>
      <c r="I1111" s="8">
        <v>0.20000000000000007</v>
      </c>
      <c r="J1111" s="9">
        <v>7250</v>
      </c>
      <c r="K1111" s="10">
        <f t="shared" si="0"/>
        <v>1450.0000000000005</v>
      </c>
      <c r="L1111" s="10">
        <f t="shared" si="1"/>
        <v>652.50000000000011</v>
      </c>
      <c r="M1111" s="11">
        <v>0.44999999999999996</v>
      </c>
      <c r="O1111" s="16"/>
      <c r="P1111" s="17"/>
      <c r="Q1111" s="12"/>
      <c r="R1111" s="13"/>
    </row>
    <row r="1112" spans="1:18" ht="15.75" customHeight="1">
      <c r="A1112" s="1"/>
      <c r="B1112" s="6" t="s">
        <v>23</v>
      </c>
      <c r="C1112" s="6">
        <v>1197831</v>
      </c>
      <c r="D1112" s="7">
        <v>44318</v>
      </c>
      <c r="E1112" s="6" t="s">
        <v>24</v>
      </c>
      <c r="F1112" s="6" t="s">
        <v>57</v>
      </c>
      <c r="G1112" s="6" t="s">
        <v>58</v>
      </c>
      <c r="H1112" s="6" t="s">
        <v>19</v>
      </c>
      <c r="I1112" s="8">
        <v>0.14999999999999997</v>
      </c>
      <c r="J1112" s="9">
        <v>5750</v>
      </c>
      <c r="K1112" s="10">
        <f t="shared" si="0"/>
        <v>862.49999999999977</v>
      </c>
      <c r="L1112" s="10">
        <f t="shared" si="1"/>
        <v>388.12499999999989</v>
      </c>
      <c r="M1112" s="11">
        <v>0.44999999999999996</v>
      </c>
      <c r="O1112" s="16"/>
      <c r="P1112" s="17"/>
      <c r="Q1112" s="12"/>
      <c r="R1112" s="13"/>
    </row>
    <row r="1113" spans="1:18" ht="15.75" customHeight="1">
      <c r="A1113" s="1"/>
      <c r="B1113" s="6" t="s">
        <v>23</v>
      </c>
      <c r="C1113" s="6">
        <v>1197831</v>
      </c>
      <c r="D1113" s="7">
        <v>44318</v>
      </c>
      <c r="E1113" s="6" t="s">
        <v>24</v>
      </c>
      <c r="F1113" s="6" t="s">
        <v>57</v>
      </c>
      <c r="G1113" s="6" t="s">
        <v>58</v>
      </c>
      <c r="H1113" s="6" t="s">
        <v>20</v>
      </c>
      <c r="I1113" s="8">
        <v>0.35000000000000003</v>
      </c>
      <c r="J1113" s="9">
        <v>5000</v>
      </c>
      <c r="K1113" s="10">
        <f t="shared" si="0"/>
        <v>1750.0000000000002</v>
      </c>
      <c r="L1113" s="10">
        <f t="shared" si="1"/>
        <v>962.50000000000023</v>
      </c>
      <c r="M1113" s="11">
        <v>0.55000000000000004</v>
      </c>
      <c r="O1113" s="16"/>
      <c r="P1113" s="17"/>
      <c r="Q1113" s="12"/>
      <c r="R1113" s="13"/>
    </row>
    <row r="1114" spans="1:18" ht="15.75" customHeight="1">
      <c r="A1114" s="1"/>
      <c r="B1114" s="6" t="s">
        <v>23</v>
      </c>
      <c r="C1114" s="6">
        <v>1197831</v>
      </c>
      <c r="D1114" s="7">
        <v>44318</v>
      </c>
      <c r="E1114" s="6" t="s">
        <v>24</v>
      </c>
      <c r="F1114" s="6" t="s">
        <v>57</v>
      </c>
      <c r="G1114" s="6" t="s">
        <v>58</v>
      </c>
      <c r="H1114" s="6" t="s">
        <v>21</v>
      </c>
      <c r="I1114" s="8">
        <v>0.5</v>
      </c>
      <c r="J1114" s="9">
        <v>4000</v>
      </c>
      <c r="K1114" s="10">
        <f t="shared" si="0"/>
        <v>2000</v>
      </c>
      <c r="L1114" s="10">
        <f t="shared" si="1"/>
        <v>799.99999999999989</v>
      </c>
      <c r="M1114" s="11">
        <v>0.39999999999999997</v>
      </c>
      <c r="O1114" s="16"/>
      <c r="P1114" s="17"/>
      <c r="Q1114" s="12"/>
      <c r="R1114" s="13"/>
    </row>
    <row r="1115" spans="1:18" ht="15.75" customHeight="1">
      <c r="A1115" s="1"/>
      <c r="B1115" s="6" t="s">
        <v>23</v>
      </c>
      <c r="C1115" s="6">
        <v>1197831</v>
      </c>
      <c r="D1115" s="7">
        <v>44318</v>
      </c>
      <c r="E1115" s="6" t="s">
        <v>24</v>
      </c>
      <c r="F1115" s="6" t="s">
        <v>57</v>
      </c>
      <c r="G1115" s="6" t="s">
        <v>58</v>
      </c>
      <c r="H1115" s="6" t="s">
        <v>22</v>
      </c>
      <c r="I1115" s="8">
        <v>0.45</v>
      </c>
      <c r="J1115" s="9">
        <v>7500</v>
      </c>
      <c r="K1115" s="10">
        <f t="shared" si="0"/>
        <v>3375</v>
      </c>
      <c r="L1115" s="10">
        <f t="shared" si="1"/>
        <v>2025.0000000000002</v>
      </c>
      <c r="M1115" s="11">
        <v>0.60000000000000009</v>
      </c>
      <c r="O1115" s="16"/>
      <c r="P1115" s="17"/>
      <c r="Q1115" s="12"/>
      <c r="R1115" s="13"/>
    </row>
    <row r="1116" spans="1:18" ht="15.75" customHeight="1">
      <c r="A1116" s="1"/>
      <c r="B1116" s="6" t="s">
        <v>23</v>
      </c>
      <c r="C1116" s="6">
        <v>1197831</v>
      </c>
      <c r="D1116" s="7">
        <v>44348</v>
      </c>
      <c r="E1116" s="6" t="s">
        <v>24</v>
      </c>
      <c r="F1116" s="6" t="s">
        <v>57</v>
      </c>
      <c r="G1116" s="6" t="s">
        <v>58</v>
      </c>
      <c r="H1116" s="6" t="s">
        <v>17</v>
      </c>
      <c r="I1116" s="8">
        <v>0.45</v>
      </c>
      <c r="J1116" s="9">
        <v>7500</v>
      </c>
      <c r="K1116" s="10">
        <f t="shared" si="0"/>
        <v>3375</v>
      </c>
      <c r="L1116" s="10">
        <f t="shared" si="1"/>
        <v>1518.7499999999998</v>
      </c>
      <c r="M1116" s="11">
        <v>0.44999999999999996</v>
      </c>
      <c r="O1116" s="16"/>
      <c r="P1116" s="17"/>
      <c r="Q1116" s="12"/>
      <c r="R1116" s="13"/>
    </row>
    <row r="1117" spans="1:18" ht="15.75" customHeight="1">
      <c r="A1117" s="1"/>
      <c r="B1117" s="6" t="s">
        <v>23</v>
      </c>
      <c r="C1117" s="6">
        <v>1197831</v>
      </c>
      <c r="D1117" s="7">
        <v>44348</v>
      </c>
      <c r="E1117" s="6" t="s">
        <v>24</v>
      </c>
      <c r="F1117" s="6" t="s">
        <v>57</v>
      </c>
      <c r="G1117" s="6" t="s">
        <v>58</v>
      </c>
      <c r="H1117" s="6" t="s">
        <v>18</v>
      </c>
      <c r="I1117" s="8">
        <v>0.5</v>
      </c>
      <c r="J1117" s="9">
        <v>7500</v>
      </c>
      <c r="K1117" s="10">
        <f t="shared" si="0"/>
        <v>3750</v>
      </c>
      <c r="L1117" s="10">
        <f t="shared" si="1"/>
        <v>1687.4999999999998</v>
      </c>
      <c r="M1117" s="11">
        <v>0.44999999999999996</v>
      </c>
      <c r="O1117" s="16"/>
      <c r="P1117" s="17"/>
      <c r="Q1117" s="12"/>
      <c r="R1117" s="13"/>
    </row>
    <row r="1118" spans="1:18" ht="15.75" customHeight="1">
      <c r="A1118" s="1"/>
      <c r="B1118" s="6" t="s">
        <v>23</v>
      </c>
      <c r="C1118" s="6">
        <v>1197831</v>
      </c>
      <c r="D1118" s="7">
        <v>44348</v>
      </c>
      <c r="E1118" s="6" t="s">
        <v>24</v>
      </c>
      <c r="F1118" s="6" t="s">
        <v>57</v>
      </c>
      <c r="G1118" s="6" t="s">
        <v>58</v>
      </c>
      <c r="H1118" s="6" t="s">
        <v>19</v>
      </c>
      <c r="I1118" s="8">
        <v>0.45</v>
      </c>
      <c r="J1118" s="9">
        <v>6500</v>
      </c>
      <c r="K1118" s="10">
        <f t="shared" si="0"/>
        <v>2925</v>
      </c>
      <c r="L1118" s="10">
        <f t="shared" si="1"/>
        <v>1316.2499999999998</v>
      </c>
      <c r="M1118" s="11">
        <v>0.44999999999999996</v>
      </c>
      <c r="O1118" s="16"/>
      <c r="P1118" s="17"/>
      <c r="Q1118" s="12"/>
      <c r="R1118" s="13"/>
    </row>
    <row r="1119" spans="1:18" ht="15.75" customHeight="1">
      <c r="A1119" s="1"/>
      <c r="B1119" s="6" t="s">
        <v>23</v>
      </c>
      <c r="C1119" s="6">
        <v>1197831</v>
      </c>
      <c r="D1119" s="7">
        <v>44348</v>
      </c>
      <c r="E1119" s="6" t="s">
        <v>24</v>
      </c>
      <c r="F1119" s="6" t="s">
        <v>57</v>
      </c>
      <c r="G1119" s="6" t="s">
        <v>58</v>
      </c>
      <c r="H1119" s="6" t="s">
        <v>20</v>
      </c>
      <c r="I1119" s="8">
        <v>0.45</v>
      </c>
      <c r="J1119" s="9">
        <v>6000</v>
      </c>
      <c r="K1119" s="10">
        <f t="shared" si="0"/>
        <v>2700</v>
      </c>
      <c r="L1119" s="10">
        <f t="shared" si="1"/>
        <v>1485.0000000000002</v>
      </c>
      <c r="M1119" s="11">
        <v>0.55000000000000004</v>
      </c>
      <c r="O1119" s="16"/>
      <c r="P1119" s="17"/>
      <c r="Q1119" s="12"/>
      <c r="R1119" s="13"/>
    </row>
    <row r="1120" spans="1:18" ht="15.75" customHeight="1">
      <c r="A1120" s="1"/>
      <c r="B1120" s="6" t="s">
        <v>23</v>
      </c>
      <c r="C1120" s="6">
        <v>1197831</v>
      </c>
      <c r="D1120" s="7">
        <v>44348</v>
      </c>
      <c r="E1120" s="6" t="s">
        <v>24</v>
      </c>
      <c r="F1120" s="6" t="s">
        <v>57</v>
      </c>
      <c r="G1120" s="6" t="s">
        <v>58</v>
      </c>
      <c r="H1120" s="6" t="s">
        <v>21</v>
      </c>
      <c r="I1120" s="8">
        <v>0.5</v>
      </c>
      <c r="J1120" s="9">
        <v>5000</v>
      </c>
      <c r="K1120" s="10">
        <f t="shared" si="0"/>
        <v>2500</v>
      </c>
      <c r="L1120" s="10">
        <f t="shared" si="1"/>
        <v>999.99999999999989</v>
      </c>
      <c r="M1120" s="11">
        <v>0.39999999999999997</v>
      </c>
      <c r="O1120" s="16"/>
      <c r="P1120" s="17"/>
      <c r="Q1120" s="12"/>
      <c r="R1120" s="13"/>
    </row>
    <row r="1121" spans="1:18" ht="15.75" customHeight="1">
      <c r="A1121" s="1"/>
      <c r="B1121" s="6" t="s">
        <v>23</v>
      </c>
      <c r="C1121" s="6">
        <v>1197831</v>
      </c>
      <c r="D1121" s="7">
        <v>44348</v>
      </c>
      <c r="E1121" s="6" t="s">
        <v>24</v>
      </c>
      <c r="F1121" s="6" t="s">
        <v>57</v>
      </c>
      <c r="G1121" s="6" t="s">
        <v>58</v>
      </c>
      <c r="H1121" s="6" t="s">
        <v>22</v>
      </c>
      <c r="I1121" s="8">
        <v>0.55000000000000004</v>
      </c>
      <c r="J1121" s="9">
        <v>8750</v>
      </c>
      <c r="K1121" s="10">
        <f t="shared" si="0"/>
        <v>4812.5</v>
      </c>
      <c r="L1121" s="10">
        <f t="shared" si="1"/>
        <v>2887.5000000000005</v>
      </c>
      <c r="M1121" s="11">
        <v>0.60000000000000009</v>
      </c>
      <c r="O1121" s="16"/>
      <c r="P1121" s="17"/>
      <c r="Q1121" s="12"/>
      <c r="R1121" s="13"/>
    </row>
    <row r="1122" spans="1:18" ht="15.75" customHeight="1">
      <c r="A1122" s="1"/>
      <c r="B1122" s="6" t="s">
        <v>23</v>
      </c>
      <c r="C1122" s="6">
        <v>1197831</v>
      </c>
      <c r="D1122" s="7">
        <v>44380</v>
      </c>
      <c r="E1122" s="6" t="s">
        <v>24</v>
      </c>
      <c r="F1122" s="6" t="s">
        <v>57</v>
      </c>
      <c r="G1122" s="6" t="s">
        <v>58</v>
      </c>
      <c r="H1122" s="6" t="s">
        <v>17</v>
      </c>
      <c r="I1122" s="8">
        <v>0.45</v>
      </c>
      <c r="J1122" s="9">
        <v>8250</v>
      </c>
      <c r="K1122" s="10">
        <f t="shared" si="0"/>
        <v>3712.5</v>
      </c>
      <c r="L1122" s="10">
        <f t="shared" si="1"/>
        <v>1856.2499999999998</v>
      </c>
      <c r="M1122" s="11">
        <v>0.49999999999999994</v>
      </c>
      <c r="O1122" s="16"/>
      <c r="P1122" s="17"/>
      <c r="Q1122" s="12"/>
      <c r="R1122" s="13"/>
    </row>
    <row r="1123" spans="1:18" ht="15.75" customHeight="1">
      <c r="A1123" s="1"/>
      <c r="B1123" s="6" t="s">
        <v>23</v>
      </c>
      <c r="C1123" s="6">
        <v>1197831</v>
      </c>
      <c r="D1123" s="7">
        <v>44380</v>
      </c>
      <c r="E1123" s="6" t="s">
        <v>24</v>
      </c>
      <c r="F1123" s="6" t="s">
        <v>57</v>
      </c>
      <c r="G1123" s="6" t="s">
        <v>58</v>
      </c>
      <c r="H1123" s="6" t="s">
        <v>18</v>
      </c>
      <c r="I1123" s="8">
        <v>0.5</v>
      </c>
      <c r="J1123" s="9">
        <v>8250</v>
      </c>
      <c r="K1123" s="10">
        <f t="shared" si="0"/>
        <v>4125</v>
      </c>
      <c r="L1123" s="10">
        <f t="shared" si="1"/>
        <v>2062.4999999999995</v>
      </c>
      <c r="M1123" s="11">
        <v>0.49999999999999994</v>
      </c>
      <c r="O1123" s="16"/>
      <c r="P1123" s="17"/>
      <c r="Q1123" s="12"/>
      <c r="R1123" s="13"/>
    </row>
    <row r="1124" spans="1:18" ht="15.75" customHeight="1">
      <c r="A1124" s="1"/>
      <c r="B1124" s="6" t="s">
        <v>23</v>
      </c>
      <c r="C1124" s="6">
        <v>1197831</v>
      </c>
      <c r="D1124" s="7">
        <v>44380</v>
      </c>
      <c r="E1124" s="6" t="s">
        <v>24</v>
      </c>
      <c r="F1124" s="6" t="s">
        <v>57</v>
      </c>
      <c r="G1124" s="6" t="s">
        <v>58</v>
      </c>
      <c r="H1124" s="6" t="s">
        <v>19</v>
      </c>
      <c r="I1124" s="8">
        <v>0.45</v>
      </c>
      <c r="J1124" s="9">
        <v>9750</v>
      </c>
      <c r="K1124" s="10">
        <f t="shared" si="0"/>
        <v>4387.5</v>
      </c>
      <c r="L1124" s="10">
        <f t="shared" si="1"/>
        <v>2193.7499999999995</v>
      </c>
      <c r="M1124" s="11">
        <v>0.49999999999999994</v>
      </c>
      <c r="O1124" s="16"/>
      <c r="P1124" s="17"/>
      <c r="Q1124" s="12"/>
      <c r="R1124" s="13"/>
    </row>
    <row r="1125" spans="1:18" ht="15.75" customHeight="1">
      <c r="A1125" s="1"/>
      <c r="B1125" s="6" t="s">
        <v>23</v>
      </c>
      <c r="C1125" s="6">
        <v>1197831</v>
      </c>
      <c r="D1125" s="7">
        <v>44380</v>
      </c>
      <c r="E1125" s="6" t="s">
        <v>24</v>
      </c>
      <c r="F1125" s="6" t="s">
        <v>57</v>
      </c>
      <c r="G1125" s="6" t="s">
        <v>58</v>
      </c>
      <c r="H1125" s="6" t="s">
        <v>20</v>
      </c>
      <c r="I1125" s="8">
        <v>0.45</v>
      </c>
      <c r="J1125" s="9">
        <v>5750</v>
      </c>
      <c r="K1125" s="10">
        <f t="shared" si="0"/>
        <v>2587.5</v>
      </c>
      <c r="L1125" s="10">
        <f t="shared" si="1"/>
        <v>1552.5000000000002</v>
      </c>
      <c r="M1125" s="11">
        <v>0.60000000000000009</v>
      </c>
      <c r="O1125" s="16"/>
      <c r="P1125" s="17"/>
      <c r="Q1125" s="12"/>
      <c r="R1125" s="13"/>
    </row>
    <row r="1126" spans="1:18" ht="15.75" customHeight="1">
      <c r="A1126" s="1"/>
      <c r="B1126" s="6" t="s">
        <v>23</v>
      </c>
      <c r="C1126" s="6">
        <v>1197831</v>
      </c>
      <c r="D1126" s="7">
        <v>44380</v>
      </c>
      <c r="E1126" s="6" t="s">
        <v>24</v>
      </c>
      <c r="F1126" s="6" t="s">
        <v>57</v>
      </c>
      <c r="G1126" s="6" t="s">
        <v>58</v>
      </c>
      <c r="H1126" s="6" t="s">
        <v>21</v>
      </c>
      <c r="I1126" s="8">
        <v>0.5</v>
      </c>
      <c r="J1126" s="9">
        <v>5250</v>
      </c>
      <c r="K1126" s="10">
        <f t="shared" si="0"/>
        <v>2625</v>
      </c>
      <c r="L1126" s="10">
        <f t="shared" si="1"/>
        <v>1181.2499999999998</v>
      </c>
      <c r="M1126" s="11">
        <v>0.44999999999999996</v>
      </c>
      <c r="O1126" s="16"/>
      <c r="P1126" s="17"/>
      <c r="Q1126" s="12"/>
      <c r="R1126" s="13"/>
    </row>
    <row r="1127" spans="1:18" ht="15.75" customHeight="1">
      <c r="A1127" s="1"/>
      <c r="B1127" s="6" t="s">
        <v>23</v>
      </c>
      <c r="C1127" s="6">
        <v>1197831</v>
      </c>
      <c r="D1127" s="7">
        <v>44380</v>
      </c>
      <c r="E1127" s="6" t="s">
        <v>24</v>
      </c>
      <c r="F1127" s="6" t="s">
        <v>57</v>
      </c>
      <c r="G1127" s="6" t="s">
        <v>58</v>
      </c>
      <c r="H1127" s="6" t="s">
        <v>22</v>
      </c>
      <c r="I1127" s="8">
        <v>0.6</v>
      </c>
      <c r="J1127" s="9">
        <v>8000</v>
      </c>
      <c r="K1127" s="10">
        <f t="shared" si="0"/>
        <v>4800</v>
      </c>
      <c r="L1127" s="10">
        <f t="shared" si="1"/>
        <v>3120.0000000000005</v>
      </c>
      <c r="M1127" s="11">
        <v>0.65000000000000013</v>
      </c>
      <c r="O1127" s="16"/>
      <c r="P1127" s="17"/>
      <c r="Q1127" s="12"/>
      <c r="R1127" s="13"/>
    </row>
    <row r="1128" spans="1:18" ht="15.75" customHeight="1">
      <c r="A1128" s="1"/>
      <c r="B1128" s="6" t="s">
        <v>23</v>
      </c>
      <c r="C1128" s="6">
        <v>1197831</v>
      </c>
      <c r="D1128" s="7">
        <v>44413</v>
      </c>
      <c r="E1128" s="6" t="s">
        <v>24</v>
      </c>
      <c r="F1128" s="6" t="s">
        <v>57</v>
      </c>
      <c r="G1128" s="6" t="s">
        <v>58</v>
      </c>
      <c r="H1128" s="6" t="s">
        <v>17</v>
      </c>
      <c r="I1128" s="8">
        <v>0.4</v>
      </c>
      <c r="J1128" s="9">
        <v>7500</v>
      </c>
      <c r="K1128" s="10">
        <f t="shared" si="0"/>
        <v>3000</v>
      </c>
      <c r="L1128" s="10">
        <f t="shared" si="1"/>
        <v>1499.9999999999998</v>
      </c>
      <c r="M1128" s="11">
        <v>0.49999999999999994</v>
      </c>
      <c r="O1128" s="16"/>
      <c r="P1128" s="17"/>
      <c r="Q1128" s="12"/>
      <c r="R1128" s="13"/>
    </row>
    <row r="1129" spans="1:18" ht="15.75" customHeight="1">
      <c r="A1129" s="1"/>
      <c r="B1129" s="6" t="s">
        <v>23</v>
      </c>
      <c r="C1129" s="6">
        <v>1197831</v>
      </c>
      <c r="D1129" s="7">
        <v>44413</v>
      </c>
      <c r="E1129" s="6" t="s">
        <v>24</v>
      </c>
      <c r="F1129" s="6" t="s">
        <v>57</v>
      </c>
      <c r="G1129" s="6" t="s">
        <v>58</v>
      </c>
      <c r="H1129" s="6" t="s">
        <v>18</v>
      </c>
      <c r="I1129" s="8">
        <v>0.55000000000000004</v>
      </c>
      <c r="J1129" s="9">
        <v>7500</v>
      </c>
      <c r="K1129" s="10">
        <f t="shared" si="0"/>
        <v>4125</v>
      </c>
      <c r="L1129" s="10">
        <f t="shared" si="1"/>
        <v>2062.4999999999995</v>
      </c>
      <c r="M1129" s="11">
        <v>0.49999999999999994</v>
      </c>
      <c r="O1129" s="16"/>
      <c r="P1129" s="17"/>
      <c r="Q1129" s="12"/>
      <c r="R1129" s="13"/>
    </row>
    <row r="1130" spans="1:18" ht="15.75" customHeight="1">
      <c r="A1130" s="1"/>
      <c r="B1130" s="6" t="s">
        <v>23</v>
      </c>
      <c r="C1130" s="6">
        <v>1197831</v>
      </c>
      <c r="D1130" s="7">
        <v>44413</v>
      </c>
      <c r="E1130" s="6" t="s">
        <v>24</v>
      </c>
      <c r="F1130" s="6" t="s">
        <v>57</v>
      </c>
      <c r="G1130" s="6" t="s">
        <v>58</v>
      </c>
      <c r="H1130" s="6" t="s">
        <v>19</v>
      </c>
      <c r="I1130" s="8">
        <v>0.55000000000000004</v>
      </c>
      <c r="J1130" s="9">
        <v>9250</v>
      </c>
      <c r="K1130" s="10">
        <f t="shared" si="0"/>
        <v>5087.5</v>
      </c>
      <c r="L1130" s="10">
        <f t="shared" si="1"/>
        <v>2543.7499999999995</v>
      </c>
      <c r="M1130" s="11">
        <v>0.49999999999999994</v>
      </c>
      <c r="O1130" s="16"/>
      <c r="P1130" s="17"/>
      <c r="Q1130" s="12"/>
      <c r="R1130" s="13"/>
    </row>
    <row r="1131" spans="1:18" ht="15.75" customHeight="1">
      <c r="A1131" s="1"/>
      <c r="B1131" s="6" t="s">
        <v>23</v>
      </c>
      <c r="C1131" s="6">
        <v>1197831</v>
      </c>
      <c r="D1131" s="7">
        <v>44413</v>
      </c>
      <c r="E1131" s="6" t="s">
        <v>24</v>
      </c>
      <c r="F1131" s="6" t="s">
        <v>57</v>
      </c>
      <c r="G1131" s="6" t="s">
        <v>58</v>
      </c>
      <c r="H1131" s="6" t="s">
        <v>20</v>
      </c>
      <c r="I1131" s="8">
        <v>0.5</v>
      </c>
      <c r="J1131" s="9">
        <v>4250</v>
      </c>
      <c r="K1131" s="10">
        <f t="shared" si="0"/>
        <v>2125</v>
      </c>
      <c r="L1131" s="10">
        <f t="shared" si="1"/>
        <v>1275.0000000000002</v>
      </c>
      <c r="M1131" s="11">
        <v>0.60000000000000009</v>
      </c>
      <c r="O1131" s="16"/>
      <c r="P1131" s="17"/>
      <c r="Q1131" s="12"/>
      <c r="R1131" s="13"/>
    </row>
    <row r="1132" spans="1:18" ht="15.75" customHeight="1">
      <c r="A1132" s="1"/>
      <c r="B1132" s="6" t="s">
        <v>23</v>
      </c>
      <c r="C1132" s="6">
        <v>1197831</v>
      </c>
      <c r="D1132" s="7">
        <v>44413</v>
      </c>
      <c r="E1132" s="6" t="s">
        <v>24</v>
      </c>
      <c r="F1132" s="6" t="s">
        <v>57</v>
      </c>
      <c r="G1132" s="6" t="s">
        <v>58</v>
      </c>
      <c r="H1132" s="6" t="s">
        <v>21</v>
      </c>
      <c r="I1132" s="8">
        <v>0.55000000000000004</v>
      </c>
      <c r="J1132" s="9">
        <v>4250</v>
      </c>
      <c r="K1132" s="10">
        <f t="shared" si="0"/>
        <v>2337.5</v>
      </c>
      <c r="L1132" s="10">
        <f t="shared" si="1"/>
        <v>1051.875</v>
      </c>
      <c r="M1132" s="11">
        <v>0.44999999999999996</v>
      </c>
      <c r="O1132" s="16"/>
      <c r="P1132" s="17"/>
      <c r="Q1132" s="12"/>
      <c r="R1132" s="13"/>
    </row>
    <row r="1133" spans="1:18" ht="15.75" customHeight="1">
      <c r="A1133" s="1"/>
      <c r="B1133" s="6" t="s">
        <v>23</v>
      </c>
      <c r="C1133" s="6">
        <v>1197831</v>
      </c>
      <c r="D1133" s="7">
        <v>44413</v>
      </c>
      <c r="E1133" s="6" t="s">
        <v>24</v>
      </c>
      <c r="F1133" s="6" t="s">
        <v>57</v>
      </c>
      <c r="G1133" s="6" t="s">
        <v>58</v>
      </c>
      <c r="H1133" s="6" t="s">
        <v>22</v>
      </c>
      <c r="I1133" s="8">
        <v>0.6</v>
      </c>
      <c r="J1133" s="9">
        <v>6750</v>
      </c>
      <c r="K1133" s="10">
        <f t="shared" si="0"/>
        <v>4050</v>
      </c>
      <c r="L1133" s="10">
        <f t="shared" si="1"/>
        <v>2632.5000000000005</v>
      </c>
      <c r="M1133" s="11">
        <v>0.65000000000000013</v>
      </c>
      <c r="O1133" s="16"/>
      <c r="P1133" s="17"/>
      <c r="Q1133" s="12"/>
      <c r="R1133" s="13"/>
    </row>
    <row r="1134" spans="1:18" ht="15.75" customHeight="1">
      <c r="A1134" s="1"/>
      <c r="B1134" s="6" t="s">
        <v>23</v>
      </c>
      <c r="C1134" s="6">
        <v>1197831</v>
      </c>
      <c r="D1134" s="7">
        <v>44441</v>
      </c>
      <c r="E1134" s="6" t="s">
        <v>24</v>
      </c>
      <c r="F1134" s="6" t="s">
        <v>57</v>
      </c>
      <c r="G1134" s="6" t="s">
        <v>58</v>
      </c>
      <c r="H1134" s="6" t="s">
        <v>17</v>
      </c>
      <c r="I1134" s="8">
        <v>0.55000000000000004</v>
      </c>
      <c r="J1134" s="9">
        <v>6250</v>
      </c>
      <c r="K1134" s="10">
        <f t="shared" si="0"/>
        <v>3437.5000000000005</v>
      </c>
      <c r="L1134" s="10">
        <f t="shared" si="1"/>
        <v>1718.75</v>
      </c>
      <c r="M1134" s="11">
        <v>0.49999999999999994</v>
      </c>
      <c r="O1134" s="16"/>
      <c r="P1134" s="17"/>
      <c r="Q1134" s="12"/>
      <c r="R1134" s="13"/>
    </row>
    <row r="1135" spans="1:18" ht="15.75" customHeight="1">
      <c r="A1135" s="1"/>
      <c r="B1135" s="6" t="s">
        <v>23</v>
      </c>
      <c r="C1135" s="6">
        <v>1197831</v>
      </c>
      <c r="D1135" s="7">
        <v>44441</v>
      </c>
      <c r="E1135" s="6" t="s">
        <v>24</v>
      </c>
      <c r="F1135" s="6" t="s">
        <v>57</v>
      </c>
      <c r="G1135" s="6" t="s">
        <v>58</v>
      </c>
      <c r="H1135" s="6" t="s">
        <v>18</v>
      </c>
      <c r="I1135" s="8">
        <v>0.55000000000000004</v>
      </c>
      <c r="J1135" s="9">
        <v>5750</v>
      </c>
      <c r="K1135" s="10">
        <f t="shared" si="0"/>
        <v>3162.5000000000005</v>
      </c>
      <c r="L1135" s="10">
        <f t="shared" si="1"/>
        <v>1581.25</v>
      </c>
      <c r="M1135" s="11">
        <v>0.49999999999999994</v>
      </c>
      <c r="O1135" s="16"/>
      <c r="P1135" s="17"/>
      <c r="Q1135" s="12"/>
      <c r="R1135" s="13"/>
    </row>
    <row r="1136" spans="1:18" ht="15.75" customHeight="1">
      <c r="A1136" s="1"/>
      <c r="B1136" s="6" t="s">
        <v>23</v>
      </c>
      <c r="C1136" s="6">
        <v>1197831</v>
      </c>
      <c r="D1136" s="7">
        <v>44441</v>
      </c>
      <c r="E1136" s="6" t="s">
        <v>24</v>
      </c>
      <c r="F1136" s="6" t="s">
        <v>57</v>
      </c>
      <c r="G1136" s="6" t="s">
        <v>58</v>
      </c>
      <c r="H1136" s="6" t="s">
        <v>19</v>
      </c>
      <c r="I1136" s="8">
        <v>0.6</v>
      </c>
      <c r="J1136" s="9">
        <v>6250</v>
      </c>
      <c r="K1136" s="10">
        <f t="shared" si="0"/>
        <v>3750</v>
      </c>
      <c r="L1136" s="10">
        <f t="shared" si="1"/>
        <v>1874.9999999999998</v>
      </c>
      <c r="M1136" s="11">
        <v>0.49999999999999994</v>
      </c>
      <c r="O1136" s="16"/>
      <c r="P1136" s="17"/>
      <c r="Q1136" s="12"/>
      <c r="R1136" s="13"/>
    </row>
    <row r="1137" spans="1:18" ht="15.75" customHeight="1">
      <c r="A1137" s="1"/>
      <c r="B1137" s="6" t="s">
        <v>23</v>
      </c>
      <c r="C1137" s="6">
        <v>1197831</v>
      </c>
      <c r="D1137" s="7">
        <v>44441</v>
      </c>
      <c r="E1137" s="6" t="s">
        <v>24</v>
      </c>
      <c r="F1137" s="6" t="s">
        <v>57</v>
      </c>
      <c r="G1137" s="6" t="s">
        <v>58</v>
      </c>
      <c r="H1137" s="6" t="s">
        <v>20</v>
      </c>
      <c r="I1137" s="8">
        <v>0.6</v>
      </c>
      <c r="J1137" s="9">
        <v>3500</v>
      </c>
      <c r="K1137" s="10">
        <f t="shared" si="0"/>
        <v>2100</v>
      </c>
      <c r="L1137" s="10">
        <f t="shared" si="1"/>
        <v>1260.0000000000002</v>
      </c>
      <c r="M1137" s="11">
        <v>0.60000000000000009</v>
      </c>
      <c r="O1137" s="16"/>
      <c r="P1137" s="17"/>
      <c r="Q1137" s="12"/>
      <c r="R1137" s="13"/>
    </row>
    <row r="1138" spans="1:18" ht="15.75" customHeight="1">
      <c r="A1138" s="1"/>
      <c r="B1138" s="6" t="s">
        <v>23</v>
      </c>
      <c r="C1138" s="6">
        <v>1197831</v>
      </c>
      <c r="D1138" s="7">
        <v>44441</v>
      </c>
      <c r="E1138" s="6" t="s">
        <v>24</v>
      </c>
      <c r="F1138" s="6" t="s">
        <v>57</v>
      </c>
      <c r="G1138" s="6" t="s">
        <v>58</v>
      </c>
      <c r="H1138" s="6" t="s">
        <v>21</v>
      </c>
      <c r="I1138" s="8">
        <v>0.45</v>
      </c>
      <c r="J1138" s="9">
        <v>3500</v>
      </c>
      <c r="K1138" s="10">
        <f t="shared" si="0"/>
        <v>1575</v>
      </c>
      <c r="L1138" s="10">
        <f t="shared" si="1"/>
        <v>708.74999999999989</v>
      </c>
      <c r="M1138" s="11">
        <v>0.44999999999999996</v>
      </c>
      <c r="O1138" s="16"/>
      <c r="P1138" s="17"/>
      <c r="Q1138" s="12"/>
      <c r="R1138" s="13"/>
    </row>
    <row r="1139" spans="1:18" ht="15.75" customHeight="1">
      <c r="A1139" s="1"/>
      <c r="B1139" s="6" t="s">
        <v>23</v>
      </c>
      <c r="C1139" s="6">
        <v>1197831</v>
      </c>
      <c r="D1139" s="7">
        <v>44441</v>
      </c>
      <c r="E1139" s="6" t="s">
        <v>24</v>
      </c>
      <c r="F1139" s="6" t="s">
        <v>57</v>
      </c>
      <c r="G1139" s="6" t="s">
        <v>58</v>
      </c>
      <c r="H1139" s="6" t="s">
        <v>22</v>
      </c>
      <c r="I1139" s="8">
        <v>0.4</v>
      </c>
      <c r="J1139" s="9">
        <v>5750</v>
      </c>
      <c r="K1139" s="10">
        <f t="shared" si="0"/>
        <v>2300</v>
      </c>
      <c r="L1139" s="10">
        <f t="shared" si="1"/>
        <v>1495.0000000000002</v>
      </c>
      <c r="M1139" s="11">
        <v>0.65000000000000013</v>
      </c>
      <c r="O1139" s="16"/>
      <c r="P1139" s="17"/>
      <c r="Q1139" s="12"/>
      <c r="R1139" s="13"/>
    </row>
    <row r="1140" spans="1:18" ht="15.75" customHeight="1">
      <c r="A1140" s="1"/>
      <c r="B1140" s="6" t="s">
        <v>23</v>
      </c>
      <c r="C1140" s="6">
        <v>1197831</v>
      </c>
      <c r="D1140" s="7">
        <v>44470</v>
      </c>
      <c r="E1140" s="6" t="s">
        <v>24</v>
      </c>
      <c r="F1140" s="6" t="s">
        <v>57</v>
      </c>
      <c r="G1140" s="6" t="s">
        <v>58</v>
      </c>
      <c r="H1140" s="6" t="s">
        <v>17</v>
      </c>
      <c r="I1140" s="8">
        <v>0.30000000000000004</v>
      </c>
      <c r="J1140" s="9">
        <v>5250</v>
      </c>
      <c r="K1140" s="10">
        <f t="shared" si="0"/>
        <v>1575.0000000000002</v>
      </c>
      <c r="L1140" s="10">
        <f t="shared" si="1"/>
        <v>787.5</v>
      </c>
      <c r="M1140" s="11">
        <v>0.49999999999999994</v>
      </c>
      <c r="O1140" s="16"/>
      <c r="P1140" s="17"/>
      <c r="Q1140" s="12"/>
      <c r="R1140" s="13"/>
    </row>
    <row r="1141" spans="1:18" ht="15.75" customHeight="1">
      <c r="A1141" s="1"/>
      <c r="B1141" s="6" t="s">
        <v>23</v>
      </c>
      <c r="C1141" s="6">
        <v>1197831</v>
      </c>
      <c r="D1141" s="7">
        <v>44470</v>
      </c>
      <c r="E1141" s="6" t="s">
        <v>24</v>
      </c>
      <c r="F1141" s="6" t="s">
        <v>57</v>
      </c>
      <c r="G1141" s="6" t="s">
        <v>58</v>
      </c>
      <c r="H1141" s="6" t="s">
        <v>18</v>
      </c>
      <c r="I1141" s="8">
        <v>0.30000000000000004</v>
      </c>
      <c r="J1141" s="9">
        <v>5250</v>
      </c>
      <c r="K1141" s="10">
        <f t="shared" si="0"/>
        <v>1575.0000000000002</v>
      </c>
      <c r="L1141" s="10">
        <f t="shared" si="1"/>
        <v>787.5</v>
      </c>
      <c r="M1141" s="11">
        <v>0.49999999999999994</v>
      </c>
      <c r="O1141" s="16"/>
      <c r="P1141" s="17"/>
      <c r="Q1141" s="12"/>
      <c r="R1141" s="13"/>
    </row>
    <row r="1142" spans="1:18" ht="15.75" customHeight="1">
      <c r="A1142" s="1"/>
      <c r="B1142" s="6" t="s">
        <v>23</v>
      </c>
      <c r="C1142" s="6">
        <v>1197831</v>
      </c>
      <c r="D1142" s="7">
        <v>44470</v>
      </c>
      <c r="E1142" s="6" t="s">
        <v>24</v>
      </c>
      <c r="F1142" s="6" t="s">
        <v>57</v>
      </c>
      <c r="G1142" s="6" t="s">
        <v>58</v>
      </c>
      <c r="H1142" s="6" t="s">
        <v>19</v>
      </c>
      <c r="I1142" s="8">
        <v>0.35000000000000003</v>
      </c>
      <c r="J1142" s="9">
        <v>4750</v>
      </c>
      <c r="K1142" s="10">
        <f t="shared" si="0"/>
        <v>1662.5000000000002</v>
      </c>
      <c r="L1142" s="10">
        <f t="shared" si="1"/>
        <v>831.25</v>
      </c>
      <c r="M1142" s="11">
        <v>0.49999999999999994</v>
      </c>
      <c r="O1142" s="16"/>
      <c r="P1142" s="17"/>
      <c r="Q1142" s="12"/>
      <c r="R1142" s="13"/>
    </row>
    <row r="1143" spans="1:18" ht="15.75" customHeight="1">
      <c r="A1143" s="1"/>
      <c r="B1143" s="6" t="s">
        <v>23</v>
      </c>
      <c r="C1143" s="6">
        <v>1197831</v>
      </c>
      <c r="D1143" s="7">
        <v>44470</v>
      </c>
      <c r="E1143" s="6" t="s">
        <v>24</v>
      </c>
      <c r="F1143" s="6" t="s">
        <v>57</v>
      </c>
      <c r="G1143" s="6" t="s">
        <v>58</v>
      </c>
      <c r="H1143" s="6" t="s">
        <v>20</v>
      </c>
      <c r="I1143" s="8">
        <v>0.35000000000000003</v>
      </c>
      <c r="J1143" s="9">
        <v>3250</v>
      </c>
      <c r="K1143" s="10">
        <f t="shared" si="0"/>
        <v>1137.5</v>
      </c>
      <c r="L1143" s="10">
        <f t="shared" si="1"/>
        <v>682.50000000000011</v>
      </c>
      <c r="M1143" s="11">
        <v>0.60000000000000009</v>
      </c>
      <c r="O1143" s="16"/>
      <c r="P1143" s="17"/>
      <c r="Q1143" s="12"/>
      <c r="R1143" s="13"/>
    </row>
    <row r="1144" spans="1:18" ht="15.75" customHeight="1">
      <c r="A1144" s="1"/>
      <c r="B1144" s="6" t="s">
        <v>23</v>
      </c>
      <c r="C1144" s="6">
        <v>1197831</v>
      </c>
      <c r="D1144" s="7">
        <v>44470</v>
      </c>
      <c r="E1144" s="6" t="s">
        <v>24</v>
      </c>
      <c r="F1144" s="6" t="s">
        <v>57</v>
      </c>
      <c r="G1144" s="6" t="s">
        <v>58</v>
      </c>
      <c r="H1144" s="6" t="s">
        <v>21</v>
      </c>
      <c r="I1144" s="8">
        <v>0.30000000000000004</v>
      </c>
      <c r="J1144" s="9">
        <v>3000</v>
      </c>
      <c r="K1144" s="10">
        <f t="shared" si="0"/>
        <v>900.00000000000011</v>
      </c>
      <c r="L1144" s="10">
        <f t="shared" si="1"/>
        <v>405</v>
      </c>
      <c r="M1144" s="11">
        <v>0.44999999999999996</v>
      </c>
      <c r="O1144" s="16"/>
      <c r="P1144" s="17"/>
      <c r="Q1144" s="12"/>
      <c r="R1144" s="13"/>
    </row>
    <row r="1145" spans="1:18" ht="15.75" customHeight="1">
      <c r="A1145" s="1"/>
      <c r="B1145" s="6" t="s">
        <v>23</v>
      </c>
      <c r="C1145" s="6">
        <v>1197831</v>
      </c>
      <c r="D1145" s="7">
        <v>44470</v>
      </c>
      <c r="E1145" s="6" t="s">
        <v>24</v>
      </c>
      <c r="F1145" s="6" t="s">
        <v>57</v>
      </c>
      <c r="G1145" s="6" t="s">
        <v>58</v>
      </c>
      <c r="H1145" s="6" t="s">
        <v>22</v>
      </c>
      <c r="I1145" s="8">
        <v>0.4</v>
      </c>
      <c r="J1145" s="9">
        <v>4750</v>
      </c>
      <c r="K1145" s="10">
        <f t="shared" si="0"/>
        <v>1900</v>
      </c>
      <c r="L1145" s="10">
        <f t="shared" si="1"/>
        <v>1235.0000000000002</v>
      </c>
      <c r="M1145" s="11">
        <v>0.65000000000000013</v>
      </c>
      <c r="O1145" s="16"/>
      <c r="P1145" s="17"/>
      <c r="Q1145" s="12"/>
      <c r="R1145" s="13"/>
    </row>
    <row r="1146" spans="1:18" ht="15.75" customHeight="1">
      <c r="A1146" s="1"/>
      <c r="B1146" s="6" t="s">
        <v>23</v>
      </c>
      <c r="C1146" s="6">
        <v>1197831</v>
      </c>
      <c r="D1146" s="7">
        <v>44502</v>
      </c>
      <c r="E1146" s="6" t="s">
        <v>24</v>
      </c>
      <c r="F1146" s="6" t="s">
        <v>57</v>
      </c>
      <c r="G1146" s="6" t="s">
        <v>58</v>
      </c>
      <c r="H1146" s="6" t="s">
        <v>17</v>
      </c>
      <c r="I1146" s="8">
        <v>0.20000000000000004</v>
      </c>
      <c r="J1146" s="9">
        <v>6250</v>
      </c>
      <c r="K1146" s="10">
        <f t="shared" si="0"/>
        <v>1250.0000000000002</v>
      </c>
      <c r="L1146" s="10">
        <f t="shared" si="1"/>
        <v>625</v>
      </c>
      <c r="M1146" s="11">
        <v>0.49999999999999994</v>
      </c>
      <c r="O1146" s="16"/>
      <c r="P1146" s="17"/>
      <c r="Q1146" s="12"/>
      <c r="R1146" s="13"/>
    </row>
    <row r="1147" spans="1:18" ht="15.75" customHeight="1">
      <c r="A1147" s="1"/>
      <c r="B1147" s="6" t="s">
        <v>23</v>
      </c>
      <c r="C1147" s="6">
        <v>1197831</v>
      </c>
      <c r="D1147" s="7">
        <v>44502</v>
      </c>
      <c r="E1147" s="6" t="s">
        <v>24</v>
      </c>
      <c r="F1147" s="6" t="s">
        <v>57</v>
      </c>
      <c r="G1147" s="6" t="s">
        <v>58</v>
      </c>
      <c r="H1147" s="6" t="s">
        <v>18</v>
      </c>
      <c r="I1147" s="8">
        <v>0.20000000000000004</v>
      </c>
      <c r="J1147" s="9">
        <v>6250</v>
      </c>
      <c r="K1147" s="10">
        <f t="shared" si="0"/>
        <v>1250.0000000000002</v>
      </c>
      <c r="L1147" s="10">
        <f t="shared" si="1"/>
        <v>625</v>
      </c>
      <c r="M1147" s="11">
        <v>0.49999999999999994</v>
      </c>
      <c r="O1147" s="16"/>
      <c r="P1147" s="17"/>
      <c r="Q1147" s="12"/>
      <c r="R1147" s="13"/>
    </row>
    <row r="1148" spans="1:18" ht="15.75" customHeight="1">
      <c r="A1148" s="1"/>
      <c r="B1148" s="6" t="s">
        <v>23</v>
      </c>
      <c r="C1148" s="6">
        <v>1197831</v>
      </c>
      <c r="D1148" s="7">
        <v>44502</v>
      </c>
      <c r="E1148" s="6" t="s">
        <v>24</v>
      </c>
      <c r="F1148" s="6" t="s">
        <v>57</v>
      </c>
      <c r="G1148" s="6" t="s">
        <v>58</v>
      </c>
      <c r="H1148" s="6" t="s">
        <v>19</v>
      </c>
      <c r="I1148" s="8">
        <v>0.45000000000000007</v>
      </c>
      <c r="J1148" s="9">
        <v>5750</v>
      </c>
      <c r="K1148" s="10">
        <f t="shared" si="0"/>
        <v>2587.5000000000005</v>
      </c>
      <c r="L1148" s="10">
        <f t="shared" si="1"/>
        <v>1293.75</v>
      </c>
      <c r="M1148" s="11">
        <v>0.49999999999999994</v>
      </c>
      <c r="O1148" s="16"/>
      <c r="P1148" s="17"/>
      <c r="Q1148" s="12"/>
      <c r="R1148" s="13"/>
    </row>
    <row r="1149" spans="1:18" ht="15.75" customHeight="1">
      <c r="A1149" s="1"/>
      <c r="B1149" s="6" t="s">
        <v>23</v>
      </c>
      <c r="C1149" s="6">
        <v>1197831</v>
      </c>
      <c r="D1149" s="7">
        <v>44502</v>
      </c>
      <c r="E1149" s="6" t="s">
        <v>24</v>
      </c>
      <c r="F1149" s="6" t="s">
        <v>57</v>
      </c>
      <c r="G1149" s="6" t="s">
        <v>58</v>
      </c>
      <c r="H1149" s="6" t="s">
        <v>20</v>
      </c>
      <c r="I1149" s="8">
        <v>0.45000000000000007</v>
      </c>
      <c r="J1149" s="9">
        <v>4500</v>
      </c>
      <c r="K1149" s="10">
        <f t="shared" si="0"/>
        <v>2025.0000000000002</v>
      </c>
      <c r="L1149" s="10">
        <f t="shared" si="1"/>
        <v>1215.0000000000002</v>
      </c>
      <c r="M1149" s="11">
        <v>0.60000000000000009</v>
      </c>
      <c r="O1149" s="16"/>
      <c r="P1149" s="17"/>
      <c r="Q1149" s="12"/>
      <c r="R1149" s="13"/>
    </row>
    <row r="1150" spans="1:18" ht="15.75" customHeight="1">
      <c r="A1150" s="1"/>
      <c r="B1150" s="6" t="s">
        <v>23</v>
      </c>
      <c r="C1150" s="6">
        <v>1197831</v>
      </c>
      <c r="D1150" s="7">
        <v>44502</v>
      </c>
      <c r="E1150" s="6" t="s">
        <v>24</v>
      </c>
      <c r="F1150" s="6" t="s">
        <v>57</v>
      </c>
      <c r="G1150" s="6" t="s">
        <v>58</v>
      </c>
      <c r="H1150" s="6" t="s">
        <v>21</v>
      </c>
      <c r="I1150" s="8">
        <v>0.49999999999999994</v>
      </c>
      <c r="J1150" s="9">
        <v>4250</v>
      </c>
      <c r="K1150" s="10">
        <f t="shared" si="0"/>
        <v>2124.9999999999995</v>
      </c>
      <c r="L1150" s="10">
        <f t="shared" si="1"/>
        <v>956.24999999999966</v>
      </c>
      <c r="M1150" s="11">
        <v>0.44999999999999996</v>
      </c>
      <c r="O1150" s="16"/>
      <c r="P1150" s="17"/>
      <c r="Q1150" s="12"/>
      <c r="R1150" s="13"/>
    </row>
    <row r="1151" spans="1:18" ht="15.75" customHeight="1">
      <c r="A1151" s="1"/>
      <c r="B1151" s="6" t="s">
        <v>23</v>
      </c>
      <c r="C1151" s="6">
        <v>1197831</v>
      </c>
      <c r="D1151" s="7">
        <v>44502</v>
      </c>
      <c r="E1151" s="6" t="s">
        <v>24</v>
      </c>
      <c r="F1151" s="6" t="s">
        <v>57</v>
      </c>
      <c r="G1151" s="6" t="s">
        <v>58</v>
      </c>
      <c r="H1151" s="6" t="s">
        <v>22</v>
      </c>
      <c r="I1151" s="8">
        <v>0.6</v>
      </c>
      <c r="J1151" s="9">
        <v>6250</v>
      </c>
      <c r="K1151" s="10">
        <f t="shared" si="0"/>
        <v>3750</v>
      </c>
      <c r="L1151" s="10">
        <f t="shared" si="1"/>
        <v>2437.5000000000005</v>
      </c>
      <c r="M1151" s="11">
        <v>0.65000000000000013</v>
      </c>
      <c r="O1151" s="16"/>
      <c r="P1151" s="17"/>
      <c r="Q1151" s="12"/>
      <c r="R1151" s="13"/>
    </row>
    <row r="1152" spans="1:18" ht="15.75" customHeight="1">
      <c r="A1152" s="1"/>
      <c r="B1152" s="6" t="s">
        <v>23</v>
      </c>
      <c r="C1152" s="6">
        <v>1197831</v>
      </c>
      <c r="D1152" s="7">
        <v>44531</v>
      </c>
      <c r="E1152" s="6" t="s">
        <v>24</v>
      </c>
      <c r="F1152" s="6" t="s">
        <v>57</v>
      </c>
      <c r="G1152" s="6" t="s">
        <v>58</v>
      </c>
      <c r="H1152" s="6" t="s">
        <v>17</v>
      </c>
      <c r="I1152" s="8">
        <v>0.6</v>
      </c>
      <c r="J1152" s="9">
        <v>7750</v>
      </c>
      <c r="K1152" s="10">
        <f t="shared" si="0"/>
        <v>4650</v>
      </c>
      <c r="L1152" s="10">
        <f t="shared" si="1"/>
        <v>2324.9999999999995</v>
      </c>
      <c r="M1152" s="11">
        <v>0.49999999999999994</v>
      </c>
      <c r="O1152" s="16"/>
      <c r="P1152" s="17"/>
      <c r="Q1152" s="12"/>
      <c r="R1152" s="13"/>
    </row>
    <row r="1153" spans="1:18" ht="15.75" customHeight="1">
      <c r="A1153" s="1"/>
      <c r="B1153" s="6" t="s">
        <v>23</v>
      </c>
      <c r="C1153" s="6">
        <v>1197831</v>
      </c>
      <c r="D1153" s="7">
        <v>44531</v>
      </c>
      <c r="E1153" s="6" t="s">
        <v>24</v>
      </c>
      <c r="F1153" s="6" t="s">
        <v>57</v>
      </c>
      <c r="G1153" s="6" t="s">
        <v>58</v>
      </c>
      <c r="H1153" s="6" t="s">
        <v>18</v>
      </c>
      <c r="I1153" s="8">
        <v>0.6</v>
      </c>
      <c r="J1153" s="9">
        <v>7750</v>
      </c>
      <c r="K1153" s="10">
        <f t="shared" si="0"/>
        <v>4650</v>
      </c>
      <c r="L1153" s="10">
        <f t="shared" si="1"/>
        <v>2324.9999999999995</v>
      </c>
      <c r="M1153" s="11">
        <v>0.49999999999999994</v>
      </c>
      <c r="O1153" s="16"/>
      <c r="P1153" s="17"/>
      <c r="Q1153" s="12"/>
      <c r="R1153" s="13"/>
    </row>
    <row r="1154" spans="1:18" ht="15.75" customHeight="1">
      <c r="A1154" s="1"/>
      <c r="B1154" s="6" t="s">
        <v>23</v>
      </c>
      <c r="C1154" s="6">
        <v>1197831</v>
      </c>
      <c r="D1154" s="7">
        <v>44531</v>
      </c>
      <c r="E1154" s="6" t="s">
        <v>24</v>
      </c>
      <c r="F1154" s="6" t="s">
        <v>57</v>
      </c>
      <c r="G1154" s="6" t="s">
        <v>58</v>
      </c>
      <c r="H1154" s="6" t="s">
        <v>19</v>
      </c>
      <c r="I1154" s="8">
        <v>0.65</v>
      </c>
      <c r="J1154" s="9">
        <v>7000</v>
      </c>
      <c r="K1154" s="10">
        <f t="shared" si="0"/>
        <v>4550</v>
      </c>
      <c r="L1154" s="10">
        <f t="shared" si="1"/>
        <v>2274.9999999999995</v>
      </c>
      <c r="M1154" s="11">
        <v>0.49999999999999994</v>
      </c>
      <c r="O1154" s="16"/>
      <c r="P1154" s="17"/>
      <c r="Q1154" s="12"/>
      <c r="R1154" s="13"/>
    </row>
    <row r="1155" spans="1:18" ht="15.75" customHeight="1">
      <c r="A1155" s="1"/>
      <c r="B1155" s="6" t="s">
        <v>23</v>
      </c>
      <c r="C1155" s="6">
        <v>1197831</v>
      </c>
      <c r="D1155" s="7">
        <v>44531</v>
      </c>
      <c r="E1155" s="6" t="s">
        <v>24</v>
      </c>
      <c r="F1155" s="6" t="s">
        <v>57</v>
      </c>
      <c r="G1155" s="6" t="s">
        <v>58</v>
      </c>
      <c r="H1155" s="6" t="s">
        <v>20</v>
      </c>
      <c r="I1155" s="8">
        <v>0.65</v>
      </c>
      <c r="J1155" s="9">
        <v>5500</v>
      </c>
      <c r="K1155" s="10">
        <f t="shared" si="0"/>
        <v>3575</v>
      </c>
      <c r="L1155" s="10">
        <f t="shared" si="1"/>
        <v>2145.0000000000005</v>
      </c>
      <c r="M1155" s="11">
        <v>0.60000000000000009</v>
      </c>
      <c r="O1155" s="16"/>
      <c r="P1155" s="17"/>
      <c r="Q1155" s="12"/>
      <c r="R1155" s="13"/>
    </row>
    <row r="1156" spans="1:18" ht="15.75" customHeight="1">
      <c r="A1156" s="1"/>
      <c r="B1156" s="6" t="s">
        <v>23</v>
      </c>
      <c r="C1156" s="6">
        <v>1197831</v>
      </c>
      <c r="D1156" s="7">
        <v>44531</v>
      </c>
      <c r="E1156" s="6" t="s">
        <v>24</v>
      </c>
      <c r="F1156" s="6" t="s">
        <v>57</v>
      </c>
      <c r="G1156" s="6" t="s">
        <v>58</v>
      </c>
      <c r="H1156" s="6" t="s">
        <v>21</v>
      </c>
      <c r="I1156" s="8">
        <v>0.6</v>
      </c>
      <c r="J1156" s="9">
        <v>5000</v>
      </c>
      <c r="K1156" s="10">
        <f t="shared" si="0"/>
        <v>3000</v>
      </c>
      <c r="L1156" s="10">
        <f t="shared" si="1"/>
        <v>1349.9999999999998</v>
      </c>
      <c r="M1156" s="11">
        <v>0.44999999999999996</v>
      </c>
      <c r="O1156" s="16"/>
      <c r="P1156" s="17"/>
      <c r="Q1156" s="12"/>
      <c r="R1156" s="13"/>
    </row>
    <row r="1157" spans="1:18" ht="15.75" customHeight="1">
      <c r="A1157" s="1"/>
      <c r="B1157" s="6" t="s">
        <v>23</v>
      </c>
      <c r="C1157" s="6">
        <v>1197831</v>
      </c>
      <c r="D1157" s="7">
        <v>44531</v>
      </c>
      <c r="E1157" s="6" t="s">
        <v>24</v>
      </c>
      <c r="F1157" s="6" t="s">
        <v>57</v>
      </c>
      <c r="G1157" s="6" t="s">
        <v>58</v>
      </c>
      <c r="H1157" s="6" t="s">
        <v>22</v>
      </c>
      <c r="I1157" s="8">
        <v>0.70000000000000007</v>
      </c>
      <c r="J1157" s="9">
        <v>7500</v>
      </c>
      <c r="K1157" s="10">
        <f t="shared" si="0"/>
        <v>5250.0000000000009</v>
      </c>
      <c r="L1157" s="10">
        <f t="shared" si="1"/>
        <v>3412.5000000000014</v>
      </c>
      <c r="M1157" s="11">
        <v>0.65000000000000013</v>
      </c>
      <c r="O1157" s="16"/>
      <c r="P1157" s="17"/>
      <c r="Q1157" s="12"/>
      <c r="R1157" s="13"/>
    </row>
    <row r="1158" spans="1:18" ht="15.75" customHeight="1">
      <c r="A1158" s="1" t="s">
        <v>39</v>
      </c>
      <c r="B1158" s="6" t="s">
        <v>14</v>
      </c>
      <c r="C1158" s="6">
        <v>1185732</v>
      </c>
      <c r="D1158" s="7">
        <v>44217</v>
      </c>
      <c r="E1158" s="6" t="s">
        <v>15</v>
      </c>
      <c r="F1158" s="6" t="s">
        <v>59</v>
      </c>
      <c r="G1158" s="6" t="s">
        <v>60</v>
      </c>
      <c r="H1158" s="6" t="s">
        <v>17</v>
      </c>
      <c r="I1158" s="8">
        <v>0.4</v>
      </c>
      <c r="J1158" s="9">
        <v>4500</v>
      </c>
      <c r="K1158" s="10">
        <f t="shared" si="0"/>
        <v>1800</v>
      </c>
      <c r="L1158" s="10">
        <f t="shared" si="1"/>
        <v>630</v>
      </c>
      <c r="M1158" s="11">
        <v>0.35</v>
      </c>
      <c r="O1158" s="16"/>
      <c r="P1158" s="17"/>
      <c r="Q1158" s="12"/>
      <c r="R1158" s="13"/>
    </row>
    <row r="1159" spans="1:18" ht="15.75" customHeight="1">
      <c r="A1159" s="1"/>
      <c r="B1159" s="6" t="s">
        <v>14</v>
      </c>
      <c r="C1159" s="6">
        <v>1185732</v>
      </c>
      <c r="D1159" s="7">
        <v>44217</v>
      </c>
      <c r="E1159" s="6" t="s">
        <v>15</v>
      </c>
      <c r="F1159" s="6" t="s">
        <v>59</v>
      </c>
      <c r="G1159" s="6" t="s">
        <v>60</v>
      </c>
      <c r="H1159" s="6" t="s">
        <v>18</v>
      </c>
      <c r="I1159" s="8">
        <v>0.4</v>
      </c>
      <c r="J1159" s="9">
        <v>2500</v>
      </c>
      <c r="K1159" s="10">
        <f t="shared" si="0"/>
        <v>1000</v>
      </c>
      <c r="L1159" s="10">
        <f t="shared" si="1"/>
        <v>350</v>
      </c>
      <c r="M1159" s="11">
        <v>0.35</v>
      </c>
      <c r="O1159" s="16"/>
      <c r="P1159" s="17"/>
      <c r="Q1159" s="12"/>
      <c r="R1159" s="13"/>
    </row>
    <row r="1160" spans="1:18" ht="15.75" customHeight="1">
      <c r="A1160" s="1"/>
      <c r="B1160" s="6" t="s">
        <v>14</v>
      </c>
      <c r="C1160" s="6">
        <v>1185732</v>
      </c>
      <c r="D1160" s="7">
        <v>44217</v>
      </c>
      <c r="E1160" s="6" t="s">
        <v>15</v>
      </c>
      <c r="F1160" s="6" t="s">
        <v>59</v>
      </c>
      <c r="G1160" s="6" t="s">
        <v>60</v>
      </c>
      <c r="H1160" s="6" t="s">
        <v>19</v>
      </c>
      <c r="I1160" s="8">
        <v>0.30000000000000004</v>
      </c>
      <c r="J1160" s="9">
        <v>2500</v>
      </c>
      <c r="K1160" s="10">
        <f t="shared" si="0"/>
        <v>750.00000000000011</v>
      </c>
      <c r="L1160" s="10">
        <f t="shared" si="1"/>
        <v>300</v>
      </c>
      <c r="M1160" s="11">
        <v>0.39999999999999997</v>
      </c>
      <c r="O1160" s="16"/>
      <c r="P1160" s="17"/>
      <c r="Q1160" s="12"/>
      <c r="R1160" s="13"/>
    </row>
    <row r="1161" spans="1:18" ht="15.75" customHeight="1">
      <c r="A1161" s="1"/>
      <c r="B1161" s="6" t="s">
        <v>14</v>
      </c>
      <c r="C1161" s="6">
        <v>1185732</v>
      </c>
      <c r="D1161" s="7">
        <v>44217</v>
      </c>
      <c r="E1161" s="6" t="s">
        <v>15</v>
      </c>
      <c r="F1161" s="6" t="s">
        <v>59</v>
      </c>
      <c r="G1161" s="6" t="s">
        <v>60</v>
      </c>
      <c r="H1161" s="6" t="s">
        <v>20</v>
      </c>
      <c r="I1161" s="8">
        <v>0.35</v>
      </c>
      <c r="J1161" s="9">
        <v>1000</v>
      </c>
      <c r="K1161" s="10">
        <f t="shared" si="0"/>
        <v>350</v>
      </c>
      <c r="L1161" s="10">
        <f t="shared" si="1"/>
        <v>105</v>
      </c>
      <c r="M1161" s="11">
        <v>0.3</v>
      </c>
      <c r="O1161" s="16"/>
      <c r="P1161" s="17"/>
      <c r="Q1161" s="12"/>
      <c r="R1161" s="13"/>
    </row>
    <row r="1162" spans="1:18" ht="15.75" customHeight="1">
      <c r="A1162" s="1"/>
      <c r="B1162" s="6" t="s">
        <v>14</v>
      </c>
      <c r="C1162" s="6">
        <v>1185732</v>
      </c>
      <c r="D1162" s="7">
        <v>44217</v>
      </c>
      <c r="E1162" s="6" t="s">
        <v>15</v>
      </c>
      <c r="F1162" s="6" t="s">
        <v>59</v>
      </c>
      <c r="G1162" s="6" t="s">
        <v>60</v>
      </c>
      <c r="H1162" s="6" t="s">
        <v>21</v>
      </c>
      <c r="I1162" s="8">
        <v>0.5</v>
      </c>
      <c r="J1162" s="9">
        <v>1500</v>
      </c>
      <c r="K1162" s="10">
        <f t="shared" si="0"/>
        <v>750</v>
      </c>
      <c r="L1162" s="10">
        <f t="shared" si="1"/>
        <v>187.5</v>
      </c>
      <c r="M1162" s="11">
        <v>0.25</v>
      </c>
      <c r="O1162" s="16"/>
      <c r="P1162" s="17"/>
      <c r="Q1162" s="12"/>
      <c r="R1162" s="13"/>
    </row>
    <row r="1163" spans="1:18" ht="15.75" customHeight="1">
      <c r="A1163" s="1"/>
      <c r="B1163" s="6" t="s">
        <v>14</v>
      </c>
      <c r="C1163" s="6">
        <v>1185732</v>
      </c>
      <c r="D1163" s="7">
        <v>44217</v>
      </c>
      <c r="E1163" s="6" t="s">
        <v>15</v>
      </c>
      <c r="F1163" s="6" t="s">
        <v>59</v>
      </c>
      <c r="G1163" s="6" t="s">
        <v>60</v>
      </c>
      <c r="H1163" s="6" t="s">
        <v>22</v>
      </c>
      <c r="I1163" s="8">
        <v>0.4</v>
      </c>
      <c r="J1163" s="9">
        <v>2500</v>
      </c>
      <c r="K1163" s="10">
        <f t="shared" si="0"/>
        <v>1000</v>
      </c>
      <c r="L1163" s="10">
        <f t="shared" si="1"/>
        <v>400</v>
      </c>
      <c r="M1163" s="11">
        <v>0.4</v>
      </c>
      <c r="O1163" s="16"/>
      <c r="P1163" s="17"/>
      <c r="Q1163" s="12"/>
      <c r="R1163" s="13"/>
    </row>
    <row r="1164" spans="1:18" ht="15.75" customHeight="1">
      <c r="A1164" s="1"/>
      <c r="B1164" s="6" t="s">
        <v>14</v>
      </c>
      <c r="C1164" s="6">
        <v>1185732</v>
      </c>
      <c r="D1164" s="7">
        <v>44246</v>
      </c>
      <c r="E1164" s="6" t="s">
        <v>15</v>
      </c>
      <c r="F1164" s="6" t="s">
        <v>59</v>
      </c>
      <c r="G1164" s="6" t="s">
        <v>60</v>
      </c>
      <c r="H1164" s="6" t="s">
        <v>17</v>
      </c>
      <c r="I1164" s="8">
        <v>0.4</v>
      </c>
      <c r="J1164" s="9">
        <v>5000</v>
      </c>
      <c r="K1164" s="10">
        <f t="shared" si="0"/>
        <v>2000</v>
      </c>
      <c r="L1164" s="10">
        <f t="shared" si="1"/>
        <v>700</v>
      </c>
      <c r="M1164" s="11">
        <v>0.35</v>
      </c>
      <c r="O1164" s="16"/>
      <c r="P1164" s="17"/>
      <c r="Q1164" s="12"/>
      <c r="R1164" s="13"/>
    </row>
    <row r="1165" spans="1:18" ht="15.75" customHeight="1">
      <c r="A1165" s="1"/>
      <c r="B1165" s="6" t="s">
        <v>14</v>
      </c>
      <c r="C1165" s="6">
        <v>1185732</v>
      </c>
      <c r="D1165" s="7">
        <v>44246</v>
      </c>
      <c r="E1165" s="6" t="s">
        <v>15</v>
      </c>
      <c r="F1165" s="6" t="s">
        <v>59</v>
      </c>
      <c r="G1165" s="6" t="s">
        <v>60</v>
      </c>
      <c r="H1165" s="6" t="s">
        <v>18</v>
      </c>
      <c r="I1165" s="8">
        <v>0.4</v>
      </c>
      <c r="J1165" s="9">
        <v>1500</v>
      </c>
      <c r="K1165" s="10">
        <f t="shared" si="0"/>
        <v>600</v>
      </c>
      <c r="L1165" s="10">
        <f t="shared" si="1"/>
        <v>210</v>
      </c>
      <c r="M1165" s="11">
        <v>0.35</v>
      </c>
      <c r="O1165" s="16"/>
      <c r="P1165" s="17"/>
      <c r="Q1165" s="12"/>
      <c r="R1165" s="13"/>
    </row>
    <row r="1166" spans="1:18" ht="15.75" customHeight="1">
      <c r="A1166" s="1"/>
      <c r="B1166" s="6" t="s">
        <v>14</v>
      </c>
      <c r="C1166" s="6">
        <v>1185732</v>
      </c>
      <c r="D1166" s="7">
        <v>44246</v>
      </c>
      <c r="E1166" s="6" t="s">
        <v>15</v>
      </c>
      <c r="F1166" s="6" t="s">
        <v>59</v>
      </c>
      <c r="G1166" s="6" t="s">
        <v>60</v>
      </c>
      <c r="H1166" s="6" t="s">
        <v>19</v>
      </c>
      <c r="I1166" s="8">
        <v>0.30000000000000004</v>
      </c>
      <c r="J1166" s="9">
        <v>2000</v>
      </c>
      <c r="K1166" s="10">
        <f t="shared" si="0"/>
        <v>600.00000000000011</v>
      </c>
      <c r="L1166" s="10">
        <f t="shared" si="1"/>
        <v>240.00000000000003</v>
      </c>
      <c r="M1166" s="11">
        <v>0.39999999999999997</v>
      </c>
      <c r="O1166" s="16"/>
      <c r="P1166" s="17"/>
      <c r="Q1166" s="12"/>
      <c r="R1166" s="13"/>
    </row>
    <row r="1167" spans="1:18" ht="15.75" customHeight="1">
      <c r="A1167" s="1"/>
      <c r="B1167" s="6" t="s">
        <v>14</v>
      </c>
      <c r="C1167" s="6">
        <v>1185732</v>
      </c>
      <c r="D1167" s="7">
        <v>44246</v>
      </c>
      <c r="E1167" s="6" t="s">
        <v>15</v>
      </c>
      <c r="F1167" s="6" t="s">
        <v>59</v>
      </c>
      <c r="G1167" s="6" t="s">
        <v>60</v>
      </c>
      <c r="H1167" s="6" t="s">
        <v>20</v>
      </c>
      <c r="I1167" s="8">
        <v>0.35</v>
      </c>
      <c r="J1167" s="9">
        <v>750</v>
      </c>
      <c r="K1167" s="10">
        <f t="shared" si="0"/>
        <v>262.5</v>
      </c>
      <c r="L1167" s="10">
        <f t="shared" si="1"/>
        <v>78.75</v>
      </c>
      <c r="M1167" s="11">
        <v>0.3</v>
      </c>
      <c r="O1167" s="16"/>
      <c r="P1167" s="17"/>
      <c r="Q1167" s="12"/>
      <c r="R1167" s="13"/>
    </row>
    <row r="1168" spans="1:18" ht="15.75" customHeight="1">
      <c r="A1168" s="1"/>
      <c r="B1168" s="6" t="s">
        <v>14</v>
      </c>
      <c r="C1168" s="6">
        <v>1185732</v>
      </c>
      <c r="D1168" s="7">
        <v>44246</v>
      </c>
      <c r="E1168" s="6" t="s">
        <v>15</v>
      </c>
      <c r="F1168" s="6" t="s">
        <v>59</v>
      </c>
      <c r="G1168" s="6" t="s">
        <v>60</v>
      </c>
      <c r="H1168" s="6" t="s">
        <v>21</v>
      </c>
      <c r="I1168" s="8">
        <v>0.5</v>
      </c>
      <c r="J1168" s="9">
        <v>1500</v>
      </c>
      <c r="K1168" s="10">
        <f t="shared" si="0"/>
        <v>750</v>
      </c>
      <c r="L1168" s="10">
        <f t="shared" si="1"/>
        <v>187.5</v>
      </c>
      <c r="M1168" s="11">
        <v>0.25</v>
      </c>
      <c r="O1168" s="16"/>
      <c r="P1168" s="17"/>
      <c r="Q1168" s="12"/>
      <c r="R1168" s="13"/>
    </row>
    <row r="1169" spans="1:18" ht="15.75" customHeight="1">
      <c r="A1169" s="1"/>
      <c r="B1169" s="6" t="s">
        <v>14</v>
      </c>
      <c r="C1169" s="6">
        <v>1185732</v>
      </c>
      <c r="D1169" s="7">
        <v>44246</v>
      </c>
      <c r="E1169" s="6" t="s">
        <v>15</v>
      </c>
      <c r="F1169" s="6" t="s">
        <v>59</v>
      </c>
      <c r="G1169" s="6" t="s">
        <v>60</v>
      </c>
      <c r="H1169" s="6" t="s">
        <v>22</v>
      </c>
      <c r="I1169" s="8">
        <v>0.4</v>
      </c>
      <c r="J1169" s="9">
        <v>2500</v>
      </c>
      <c r="K1169" s="10">
        <f t="shared" si="0"/>
        <v>1000</v>
      </c>
      <c r="L1169" s="10">
        <f t="shared" si="1"/>
        <v>400</v>
      </c>
      <c r="M1169" s="11">
        <v>0.4</v>
      </c>
      <c r="O1169" s="16"/>
      <c r="P1169" s="17"/>
      <c r="Q1169" s="12"/>
      <c r="R1169" s="13"/>
    </row>
    <row r="1170" spans="1:18" ht="15.75" customHeight="1">
      <c r="A1170" s="1"/>
      <c r="B1170" s="6" t="s">
        <v>14</v>
      </c>
      <c r="C1170" s="6">
        <v>1185732</v>
      </c>
      <c r="D1170" s="7">
        <v>44272</v>
      </c>
      <c r="E1170" s="6" t="s">
        <v>15</v>
      </c>
      <c r="F1170" s="6" t="s">
        <v>59</v>
      </c>
      <c r="G1170" s="6" t="s">
        <v>60</v>
      </c>
      <c r="H1170" s="6" t="s">
        <v>17</v>
      </c>
      <c r="I1170" s="8">
        <v>0.4</v>
      </c>
      <c r="J1170" s="9">
        <v>4700</v>
      </c>
      <c r="K1170" s="10">
        <f t="shared" si="0"/>
        <v>1880</v>
      </c>
      <c r="L1170" s="10">
        <f t="shared" si="1"/>
        <v>658</v>
      </c>
      <c r="M1170" s="11">
        <v>0.35</v>
      </c>
      <c r="O1170" s="16"/>
      <c r="P1170" s="17"/>
      <c r="Q1170" s="12"/>
      <c r="R1170" s="13"/>
    </row>
    <row r="1171" spans="1:18" ht="15.75" customHeight="1">
      <c r="A1171" s="1"/>
      <c r="B1171" s="6" t="s">
        <v>14</v>
      </c>
      <c r="C1171" s="6">
        <v>1185732</v>
      </c>
      <c r="D1171" s="7">
        <v>44272</v>
      </c>
      <c r="E1171" s="6" t="s">
        <v>15</v>
      </c>
      <c r="F1171" s="6" t="s">
        <v>59</v>
      </c>
      <c r="G1171" s="6" t="s">
        <v>60</v>
      </c>
      <c r="H1171" s="6" t="s">
        <v>18</v>
      </c>
      <c r="I1171" s="8">
        <v>0.4</v>
      </c>
      <c r="J1171" s="9">
        <v>1750</v>
      </c>
      <c r="K1171" s="10">
        <f t="shared" si="0"/>
        <v>700</v>
      </c>
      <c r="L1171" s="10">
        <f t="shared" si="1"/>
        <v>244.99999999999997</v>
      </c>
      <c r="M1171" s="11">
        <v>0.35</v>
      </c>
      <c r="O1171" s="16"/>
      <c r="P1171" s="17"/>
      <c r="Q1171" s="12"/>
      <c r="R1171" s="13"/>
    </row>
    <row r="1172" spans="1:18" ht="15.75" customHeight="1">
      <c r="A1172" s="1"/>
      <c r="B1172" s="6" t="s">
        <v>14</v>
      </c>
      <c r="C1172" s="6">
        <v>1185732</v>
      </c>
      <c r="D1172" s="7">
        <v>44272</v>
      </c>
      <c r="E1172" s="6" t="s">
        <v>15</v>
      </c>
      <c r="F1172" s="6" t="s">
        <v>59</v>
      </c>
      <c r="G1172" s="6" t="s">
        <v>60</v>
      </c>
      <c r="H1172" s="6" t="s">
        <v>19</v>
      </c>
      <c r="I1172" s="8">
        <v>0.30000000000000004</v>
      </c>
      <c r="J1172" s="9">
        <v>2000</v>
      </c>
      <c r="K1172" s="10">
        <f t="shared" si="0"/>
        <v>600.00000000000011</v>
      </c>
      <c r="L1172" s="10">
        <f t="shared" si="1"/>
        <v>240.00000000000003</v>
      </c>
      <c r="M1172" s="11">
        <v>0.39999999999999997</v>
      </c>
      <c r="O1172" s="16"/>
      <c r="P1172" s="17"/>
      <c r="Q1172" s="12"/>
      <c r="R1172" s="13"/>
    </row>
    <row r="1173" spans="1:18" ht="15.75" customHeight="1">
      <c r="A1173" s="1"/>
      <c r="B1173" s="6" t="s">
        <v>14</v>
      </c>
      <c r="C1173" s="6">
        <v>1185732</v>
      </c>
      <c r="D1173" s="7">
        <v>44272</v>
      </c>
      <c r="E1173" s="6" t="s">
        <v>15</v>
      </c>
      <c r="F1173" s="6" t="s">
        <v>59</v>
      </c>
      <c r="G1173" s="6" t="s">
        <v>60</v>
      </c>
      <c r="H1173" s="6" t="s">
        <v>20</v>
      </c>
      <c r="I1173" s="8">
        <v>0.35</v>
      </c>
      <c r="J1173" s="9">
        <v>500</v>
      </c>
      <c r="K1173" s="10">
        <f t="shared" si="0"/>
        <v>175</v>
      </c>
      <c r="L1173" s="10">
        <f t="shared" si="1"/>
        <v>52.5</v>
      </c>
      <c r="M1173" s="11">
        <v>0.3</v>
      </c>
      <c r="O1173" s="16"/>
      <c r="P1173" s="17"/>
      <c r="Q1173" s="12"/>
      <c r="R1173" s="13"/>
    </row>
    <row r="1174" spans="1:18" ht="15.75" customHeight="1">
      <c r="A1174" s="1"/>
      <c r="B1174" s="6" t="s">
        <v>14</v>
      </c>
      <c r="C1174" s="6">
        <v>1185732</v>
      </c>
      <c r="D1174" s="7">
        <v>44272</v>
      </c>
      <c r="E1174" s="6" t="s">
        <v>15</v>
      </c>
      <c r="F1174" s="6" t="s">
        <v>59</v>
      </c>
      <c r="G1174" s="6" t="s">
        <v>60</v>
      </c>
      <c r="H1174" s="6" t="s">
        <v>21</v>
      </c>
      <c r="I1174" s="8">
        <v>0.5</v>
      </c>
      <c r="J1174" s="9">
        <v>1000</v>
      </c>
      <c r="K1174" s="10">
        <f t="shared" si="0"/>
        <v>500</v>
      </c>
      <c r="L1174" s="10">
        <f t="shared" si="1"/>
        <v>125</v>
      </c>
      <c r="M1174" s="11">
        <v>0.25</v>
      </c>
      <c r="O1174" s="16"/>
      <c r="P1174" s="17"/>
      <c r="Q1174" s="12"/>
      <c r="R1174" s="13"/>
    </row>
    <row r="1175" spans="1:18" ht="15.75" customHeight="1">
      <c r="A1175" s="1"/>
      <c r="B1175" s="6" t="s">
        <v>14</v>
      </c>
      <c r="C1175" s="6">
        <v>1185732</v>
      </c>
      <c r="D1175" s="7">
        <v>44272</v>
      </c>
      <c r="E1175" s="6" t="s">
        <v>15</v>
      </c>
      <c r="F1175" s="6" t="s">
        <v>59</v>
      </c>
      <c r="G1175" s="6" t="s">
        <v>60</v>
      </c>
      <c r="H1175" s="6" t="s">
        <v>22</v>
      </c>
      <c r="I1175" s="8">
        <v>0.4</v>
      </c>
      <c r="J1175" s="9">
        <v>2000</v>
      </c>
      <c r="K1175" s="10">
        <f t="shared" si="0"/>
        <v>800</v>
      </c>
      <c r="L1175" s="10">
        <f t="shared" si="1"/>
        <v>320</v>
      </c>
      <c r="M1175" s="11">
        <v>0.4</v>
      </c>
      <c r="O1175" s="16"/>
      <c r="P1175" s="17"/>
      <c r="Q1175" s="12"/>
      <c r="R1175" s="13"/>
    </row>
    <row r="1176" spans="1:18" ht="15.75" customHeight="1">
      <c r="A1176" s="1"/>
      <c r="B1176" s="6" t="s">
        <v>14</v>
      </c>
      <c r="C1176" s="6">
        <v>1185732</v>
      </c>
      <c r="D1176" s="7">
        <v>44304</v>
      </c>
      <c r="E1176" s="6" t="s">
        <v>15</v>
      </c>
      <c r="F1176" s="6" t="s">
        <v>59</v>
      </c>
      <c r="G1176" s="6" t="s">
        <v>60</v>
      </c>
      <c r="H1176" s="6" t="s">
        <v>17</v>
      </c>
      <c r="I1176" s="8">
        <v>0.4</v>
      </c>
      <c r="J1176" s="9">
        <v>4500</v>
      </c>
      <c r="K1176" s="10">
        <f t="shared" si="0"/>
        <v>1800</v>
      </c>
      <c r="L1176" s="10">
        <f t="shared" si="1"/>
        <v>630</v>
      </c>
      <c r="M1176" s="11">
        <v>0.35</v>
      </c>
      <c r="O1176" s="16"/>
      <c r="P1176" s="17"/>
      <c r="Q1176" s="12"/>
      <c r="R1176" s="13"/>
    </row>
    <row r="1177" spans="1:18" ht="15.75" customHeight="1">
      <c r="A1177" s="1"/>
      <c r="B1177" s="6" t="s">
        <v>14</v>
      </c>
      <c r="C1177" s="6">
        <v>1185732</v>
      </c>
      <c r="D1177" s="7">
        <v>44304</v>
      </c>
      <c r="E1177" s="6" t="s">
        <v>15</v>
      </c>
      <c r="F1177" s="6" t="s">
        <v>59</v>
      </c>
      <c r="G1177" s="6" t="s">
        <v>60</v>
      </c>
      <c r="H1177" s="6" t="s">
        <v>18</v>
      </c>
      <c r="I1177" s="8">
        <v>0.4</v>
      </c>
      <c r="J1177" s="9">
        <v>1500</v>
      </c>
      <c r="K1177" s="10">
        <f t="shared" si="0"/>
        <v>600</v>
      </c>
      <c r="L1177" s="10">
        <f t="shared" si="1"/>
        <v>210</v>
      </c>
      <c r="M1177" s="11">
        <v>0.35</v>
      </c>
      <c r="O1177" s="16"/>
      <c r="P1177" s="17"/>
      <c r="Q1177" s="12"/>
      <c r="R1177" s="13"/>
    </row>
    <row r="1178" spans="1:18" ht="15.75" customHeight="1">
      <c r="A1178" s="1"/>
      <c r="B1178" s="6" t="s">
        <v>14</v>
      </c>
      <c r="C1178" s="6">
        <v>1185732</v>
      </c>
      <c r="D1178" s="7">
        <v>44304</v>
      </c>
      <c r="E1178" s="6" t="s">
        <v>15</v>
      </c>
      <c r="F1178" s="6" t="s">
        <v>59</v>
      </c>
      <c r="G1178" s="6" t="s">
        <v>60</v>
      </c>
      <c r="H1178" s="6" t="s">
        <v>19</v>
      </c>
      <c r="I1178" s="8">
        <v>0.30000000000000004</v>
      </c>
      <c r="J1178" s="9">
        <v>1500</v>
      </c>
      <c r="K1178" s="10">
        <f t="shared" si="0"/>
        <v>450.00000000000006</v>
      </c>
      <c r="L1178" s="10">
        <f t="shared" si="1"/>
        <v>180</v>
      </c>
      <c r="M1178" s="11">
        <v>0.39999999999999997</v>
      </c>
      <c r="O1178" s="16"/>
      <c r="P1178" s="17"/>
      <c r="Q1178" s="12"/>
      <c r="R1178" s="13"/>
    </row>
    <row r="1179" spans="1:18" ht="15.75" customHeight="1">
      <c r="A1179" s="1"/>
      <c r="B1179" s="6" t="s">
        <v>14</v>
      </c>
      <c r="C1179" s="6">
        <v>1185732</v>
      </c>
      <c r="D1179" s="7">
        <v>44304</v>
      </c>
      <c r="E1179" s="6" t="s">
        <v>15</v>
      </c>
      <c r="F1179" s="6" t="s">
        <v>59</v>
      </c>
      <c r="G1179" s="6" t="s">
        <v>60</v>
      </c>
      <c r="H1179" s="6" t="s">
        <v>20</v>
      </c>
      <c r="I1179" s="8">
        <v>0.35</v>
      </c>
      <c r="J1179" s="9">
        <v>750</v>
      </c>
      <c r="K1179" s="10">
        <f t="shared" si="0"/>
        <v>262.5</v>
      </c>
      <c r="L1179" s="10">
        <f t="shared" si="1"/>
        <v>78.75</v>
      </c>
      <c r="M1179" s="11">
        <v>0.3</v>
      </c>
      <c r="O1179" s="16"/>
      <c r="P1179" s="17"/>
      <c r="Q1179" s="12"/>
      <c r="R1179" s="13"/>
    </row>
    <row r="1180" spans="1:18" ht="15.75" customHeight="1">
      <c r="A1180" s="1"/>
      <c r="B1180" s="6" t="s">
        <v>14</v>
      </c>
      <c r="C1180" s="6">
        <v>1185732</v>
      </c>
      <c r="D1180" s="7">
        <v>44304</v>
      </c>
      <c r="E1180" s="6" t="s">
        <v>15</v>
      </c>
      <c r="F1180" s="6" t="s">
        <v>59</v>
      </c>
      <c r="G1180" s="6" t="s">
        <v>60</v>
      </c>
      <c r="H1180" s="6" t="s">
        <v>21</v>
      </c>
      <c r="I1180" s="8">
        <v>0.5</v>
      </c>
      <c r="J1180" s="9">
        <v>750</v>
      </c>
      <c r="K1180" s="10">
        <f t="shared" si="0"/>
        <v>375</v>
      </c>
      <c r="L1180" s="10">
        <f t="shared" si="1"/>
        <v>93.75</v>
      </c>
      <c r="M1180" s="11">
        <v>0.25</v>
      </c>
      <c r="O1180" s="16"/>
      <c r="P1180" s="17"/>
      <c r="Q1180" s="12"/>
      <c r="R1180" s="13"/>
    </row>
    <row r="1181" spans="1:18" ht="15.75" customHeight="1">
      <c r="A1181" s="1"/>
      <c r="B1181" s="6" t="s">
        <v>14</v>
      </c>
      <c r="C1181" s="6">
        <v>1185732</v>
      </c>
      <c r="D1181" s="7">
        <v>44304</v>
      </c>
      <c r="E1181" s="6" t="s">
        <v>15</v>
      </c>
      <c r="F1181" s="6" t="s">
        <v>59</v>
      </c>
      <c r="G1181" s="6" t="s">
        <v>60</v>
      </c>
      <c r="H1181" s="6" t="s">
        <v>22</v>
      </c>
      <c r="I1181" s="8">
        <v>0.4</v>
      </c>
      <c r="J1181" s="9">
        <v>2250</v>
      </c>
      <c r="K1181" s="10">
        <f t="shared" si="0"/>
        <v>900</v>
      </c>
      <c r="L1181" s="10">
        <f t="shared" si="1"/>
        <v>360</v>
      </c>
      <c r="M1181" s="11">
        <v>0.4</v>
      </c>
      <c r="O1181" s="16"/>
      <c r="P1181" s="17"/>
      <c r="Q1181" s="12"/>
      <c r="R1181" s="13"/>
    </row>
    <row r="1182" spans="1:18" ht="15.75" customHeight="1">
      <c r="A1182" s="1"/>
      <c r="B1182" s="6" t="s">
        <v>14</v>
      </c>
      <c r="C1182" s="6">
        <v>1185732</v>
      </c>
      <c r="D1182" s="7">
        <v>44333</v>
      </c>
      <c r="E1182" s="6" t="s">
        <v>15</v>
      </c>
      <c r="F1182" s="6" t="s">
        <v>59</v>
      </c>
      <c r="G1182" s="6" t="s">
        <v>60</v>
      </c>
      <c r="H1182" s="6" t="s">
        <v>17</v>
      </c>
      <c r="I1182" s="8">
        <v>0.54999999999999993</v>
      </c>
      <c r="J1182" s="9">
        <v>4950</v>
      </c>
      <c r="K1182" s="10">
        <f t="shared" si="0"/>
        <v>2722.4999999999995</v>
      </c>
      <c r="L1182" s="10">
        <f t="shared" si="1"/>
        <v>952.87499999999977</v>
      </c>
      <c r="M1182" s="11">
        <v>0.35</v>
      </c>
      <c r="O1182" s="16"/>
      <c r="P1182" s="17"/>
      <c r="Q1182" s="12"/>
      <c r="R1182" s="13"/>
    </row>
    <row r="1183" spans="1:18" ht="15.75" customHeight="1">
      <c r="A1183" s="1"/>
      <c r="B1183" s="6" t="s">
        <v>14</v>
      </c>
      <c r="C1183" s="6">
        <v>1185732</v>
      </c>
      <c r="D1183" s="7">
        <v>44333</v>
      </c>
      <c r="E1183" s="6" t="s">
        <v>15</v>
      </c>
      <c r="F1183" s="6" t="s">
        <v>59</v>
      </c>
      <c r="G1183" s="6" t="s">
        <v>60</v>
      </c>
      <c r="H1183" s="6" t="s">
        <v>18</v>
      </c>
      <c r="I1183" s="8">
        <v>0.5</v>
      </c>
      <c r="J1183" s="9">
        <v>2000</v>
      </c>
      <c r="K1183" s="10">
        <f t="shared" si="0"/>
        <v>1000</v>
      </c>
      <c r="L1183" s="10">
        <f t="shared" si="1"/>
        <v>350</v>
      </c>
      <c r="M1183" s="11">
        <v>0.35</v>
      </c>
      <c r="O1183" s="16"/>
      <c r="P1183" s="17"/>
      <c r="Q1183" s="12"/>
      <c r="R1183" s="13"/>
    </row>
    <row r="1184" spans="1:18" ht="15.75" customHeight="1">
      <c r="A1184" s="1"/>
      <c r="B1184" s="6" t="s">
        <v>14</v>
      </c>
      <c r="C1184" s="6">
        <v>1185732</v>
      </c>
      <c r="D1184" s="7">
        <v>44333</v>
      </c>
      <c r="E1184" s="6" t="s">
        <v>15</v>
      </c>
      <c r="F1184" s="6" t="s">
        <v>59</v>
      </c>
      <c r="G1184" s="6" t="s">
        <v>60</v>
      </c>
      <c r="H1184" s="6" t="s">
        <v>19</v>
      </c>
      <c r="I1184" s="8">
        <v>0.45</v>
      </c>
      <c r="J1184" s="9">
        <v>1750</v>
      </c>
      <c r="K1184" s="10">
        <f t="shared" si="0"/>
        <v>787.5</v>
      </c>
      <c r="L1184" s="10">
        <f t="shared" si="1"/>
        <v>315</v>
      </c>
      <c r="M1184" s="11">
        <v>0.39999999999999997</v>
      </c>
      <c r="O1184" s="16"/>
      <c r="P1184" s="17"/>
      <c r="Q1184" s="12"/>
      <c r="R1184" s="13"/>
    </row>
    <row r="1185" spans="1:18" ht="15.75" customHeight="1">
      <c r="A1185" s="1"/>
      <c r="B1185" s="6" t="s">
        <v>14</v>
      </c>
      <c r="C1185" s="6">
        <v>1185732</v>
      </c>
      <c r="D1185" s="7">
        <v>44333</v>
      </c>
      <c r="E1185" s="6" t="s">
        <v>15</v>
      </c>
      <c r="F1185" s="6" t="s">
        <v>59</v>
      </c>
      <c r="G1185" s="6" t="s">
        <v>60</v>
      </c>
      <c r="H1185" s="6" t="s">
        <v>20</v>
      </c>
      <c r="I1185" s="8">
        <v>0.45</v>
      </c>
      <c r="J1185" s="9">
        <v>1250</v>
      </c>
      <c r="K1185" s="10">
        <f t="shared" si="0"/>
        <v>562.5</v>
      </c>
      <c r="L1185" s="10">
        <f t="shared" si="1"/>
        <v>168.75</v>
      </c>
      <c r="M1185" s="11">
        <v>0.3</v>
      </c>
      <c r="O1185" s="16"/>
      <c r="P1185" s="17"/>
      <c r="Q1185" s="12"/>
      <c r="R1185" s="13"/>
    </row>
    <row r="1186" spans="1:18" ht="15.75" customHeight="1">
      <c r="A1186" s="1"/>
      <c r="B1186" s="6" t="s">
        <v>14</v>
      </c>
      <c r="C1186" s="6">
        <v>1185732</v>
      </c>
      <c r="D1186" s="7">
        <v>44333</v>
      </c>
      <c r="E1186" s="6" t="s">
        <v>15</v>
      </c>
      <c r="F1186" s="6" t="s">
        <v>59</v>
      </c>
      <c r="G1186" s="6" t="s">
        <v>60</v>
      </c>
      <c r="H1186" s="6" t="s">
        <v>21</v>
      </c>
      <c r="I1186" s="8">
        <v>0.54999999999999993</v>
      </c>
      <c r="J1186" s="9">
        <v>1500</v>
      </c>
      <c r="K1186" s="10">
        <f t="shared" si="0"/>
        <v>824.99999999999989</v>
      </c>
      <c r="L1186" s="10">
        <f t="shared" si="1"/>
        <v>206.24999999999997</v>
      </c>
      <c r="M1186" s="11">
        <v>0.25</v>
      </c>
      <c r="O1186" s="16"/>
      <c r="P1186" s="17"/>
      <c r="Q1186" s="12"/>
      <c r="R1186" s="13"/>
    </row>
    <row r="1187" spans="1:18" ht="15.75" customHeight="1">
      <c r="A1187" s="1"/>
      <c r="B1187" s="6" t="s">
        <v>14</v>
      </c>
      <c r="C1187" s="6">
        <v>1185732</v>
      </c>
      <c r="D1187" s="7">
        <v>44333</v>
      </c>
      <c r="E1187" s="6" t="s">
        <v>15</v>
      </c>
      <c r="F1187" s="6" t="s">
        <v>59</v>
      </c>
      <c r="G1187" s="6" t="s">
        <v>60</v>
      </c>
      <c r="H1187" s="6" t="s">
        <v>22</v>
      </c>
      <c r="I1187" s="8">
        <v>0.6</v>
      </c>
      <c r="J1187" s="9">
        <v>2750</v>
      </c>
      <c r="K1187" s="10">
        <f t="shared" si="0"/>
        <v>1650</v>
      </c>
      <c r="L1187" s="10">
        <f t="shared" si="1"/>
        <v>660</v>
      </c>
      <c r="M1187" s="11">
        <v>0.4</v>
      </c>
      <c r="O1187" s="16"/>
      <c r="P1187" s="17"/>
      <c r="Q1187" s="12"/>
      <c r="R1187" s="13"/>
    </row>
    <row r="1188" spans="1:18" ht="15.75" customHeight="1">
      <c r="A1188" s="1"/>
      <c r="B1188" s="6" t="s">
        <v>14</v>
      </c>
      <c r="C1188" s="6">
        <v>1185732</v>
      </c>
      <c r="D1188" s="7">
        <v>44366</v>
      </c>
      <c r="E1188" s="6" t="s">
        <v>15</v>
      </c>
      <c r="F1188" s="6" t="s">
        <v>59</v>
      </c>
      <c r="G1188" s="6" t="s">
        <v>60</v>
      </c>
      <c r="H1188" s="6" t="s">
        <v>17</v>
      </c>
      <c r="I1188" s="8">
        <v>0.54999999999999993</v>
      </c>
      <c r="J1188" s="9">
        <v>5250</v>
      </c>
      <c r="K1188" s="10">
        <f t="shared" si="0"/>
        <v>2887.4999999999995</v>
      </c>
      <c r="L1188" s="10">
        <f t="shared" si="1"/>
        <v>1010.6249999999998</v>
      </c>
      <c r="M1188" s="11">
        <v>0.35</v>
      </c>
      <c r="O1188" s="16"/>
      <c r="P1188" s="17"/>
      <c r="Q1188" s="12"/>
      <c r="R1188" s="13"/>
    </row>
    <row r="1189" spans="1:18" ht="15.75" customHeight="1">
      <c r="A1189" s="1"/>
      <c r="B1189" s="6" t="s">
        <v>14</v>
      </c>
      <c r="C1189" s="6">
        <v>1185732</v>
      </c>
      <c r="D1189" s="7">
        <v>44366</v>
      </c>
      <c r="E1189" s="6" t="s">
        <v>15</v>
      </c>
      <c r="F1189" s="6" t="s">
        <v>59</v>
      </c>
      <c r="G1189" s="6" t="s">
        <v>60</v>
      </c>
      <c r="H1189" s="6" t="s">
        <v>18</v>
      </c>
      <c r="I1189" s="8">
        <v>0.5</v>
      </c>
      <c r="J1189" s="9">
        <v>2750</v>
      </c>
      <c r="K1189" s="10">
        <f t="shared" si="0"/>
        <v>1375</v>
      </c>
      <c r="L1189" s="10">
        <f t="shared" si="1"/>
        <v>481.24999999999994</v>
      </c>
      <c r="M1189" s="11">
        <v>0.35</v>
      </c>
      <c r="O1189" s="16"/>
      <c r="P1189" s="17"/>
      <c r="Q1189" s="12"/>
      <c r="R1189" s="13"/>
    </row>
    <row r="1190" spans="1:18" ht="15.75" customHeight="1">
      <c r="A1190" s="1"/>
      <c r="B1190" s="6" t="s">
        <v>14</v>
      </c>
      <c r="C1190" s="6">
        <v>1185732</v>
      </c>
      <c r="D1190" s="7">
        <v>44366</v>
      </c>
      <c r="E1190" s="6" t="s">
        <v>15</v>
      </c>
      <c r="F1190" s="6" t="s">
        <v>59</v>
      </c>
      <c r="G1190" s="6" t="s">
        <v>60</v>
      </c>
      <c r="H1190" s="6" t="s">
        <v>19</v>
      </c>
      <c r="I1190" s="8">
        <v>0.45</v>
      </c>
      <c r="J1190" s="9">
        <v>2000</v>
      </c>
      <c r="K1190" s="10">
        <f t="shared" si="0"/>
        <v>900</v>
      </c>
      <c r="L1190" s="10">
        <f t="shared" si="1"/>
        <v>359.99999999999994</v>
      </c>
      <c r="M1190" s="11">
        <v>0.39999999999999997</v>
      </c>
      <c r="O1190" s="16"/>
      <c r="P1190" s="17"/>
      <c r="Q1190" s="12"/>
      <c r="R1190" s="13"/>
    </row>
    <row r="1191" spans="1:18" ht="15.75" customHeight="1">
      <c r="A1191" s="1"/>
      <c r="B1191" s="6" t="s">
        <v>14</v>
      </c>
      <c r="C1191" s="6">
        <v>1185732</v>
      </c>
      <c r="D1191" s="7">
        <v>44366</v>
      </c>
      <c r="E1191" s="6" t="s">
        <v>15</v>
      </c>
      <c r="F1191" s="6" t="s">
        <v>59</v>
      </c>
      <c r="G1191" s="6" t="s">
        <v>60</v>
      </c>
      <c r="H1191" s="6" t="s">
        <v>20</v>
      </c>
      <c r="I1191" s="8">
        <v>0.45</v>
      </c>
      <c r="J1191" s="9">
        <v>1750</v>
      </c>
      <c r="K1191" s="10">
        <f t="shared" si="0"/>
        <v>787.5</v>
      </c>
      <c r="L1191" s="10">
        <f t="shared" si="1"/>
        <v>236.25</v>
      </c>
      <c r="M1191" s="11">
        <v>0.3</v>
      </c>
      <c r="O1191" s="16"/>
      <c r="P1191" s="17"/>
      <c r="Q1191" s="12"/>
      <c r="R1191" s="13"/>
    </row>
    <row r="1192" spans="1:18" ht="15.75" customHeight="1">
      <c r="A1192" s="1"/>
      <c r="B1192" s="6" t="s">
        <v>14</v>
      </c>
      <c r="C1192" s="6">
        <v>1185732</v>
      </c>
      <c r="D1192" s="7">
        <v>44366</v>
      </c>
      <c r="E1192" s="6" t="s">
        <v>15</v>
      </c>
      <c r="F1192" s="6" t="s">
        <v>59</v>
      </c>
      <c r="G1192" s="6" t="s">
        <v>60</v>
      </c>
      <c r="H1192" s="6" t="s">
        <v>21</v>
      </c>
      <c r="I1192" s="8">
        <v>0.54999999999999993</v>
      </c>
      <c r="J1192" s="9">
        <v>1750</v>
      </c>
      <c r="K1192" s="10">
        <f t="shared" si="0"/>
        <v>962.49999999999989</v>
      </c>
      <c r="L1192" s="10">
        <f t="shared" si="1"/>
        <v>240.62499999999997</v>
      </c>
      <c r="M1192" s="11">
        <v>0.25</v>
      </c>
      <c r="O1192" s="16"/>
      <c r="P1192" s="17"/>
      <c r="Q1192" s="12"/>
      <c r="R1192" s="13"/>
    </row>
    <row r="1193" spans="1:18" ht="15.75" customHeight="1">
      <c r="A1193" s="1"/>
      <c r="B1193" s="6" t="s">
        <v>14</v>
      </c>
      <c r="C1193" s="6">
        <v>1185732</v>
      </c>
      <c r="D1193" s="7">
        <v>44366</v>
      </c>
      <c r="E1193" s="6" t="s">
        <v>15</v>
      </c>
      <c r="F1193" s="6" t="s">
        <v>59</v>
      </c>
      <c r="G1193" s="6" t="s">
        <v>60</v>
      </c>
      <c r="H1193" s="6" t="s">
        <v>22</v>
      </c>
      <c r="I1193" s="8">
        <v>0.6</v>
      </c>
      <c r="J1193" s="9">
        <v>3250</v>
      </c>
      <c r="K1193" s="10">
        <f t="shared" si="0"/>
        <v>1950</v>
      </c>
      <c r="L1193" s="10">
        <f t="shared" si="1"/>
        <v>780</v>
      </c>
      <c r="M1193" s="11">
        <v>0.4</v>
      </c>
      <c r="O1193" s="16"/>
      <c r="P1193" s="17"/>
      <c r="Q1193" s="12"/>
      <c r="R1193" s="13"/>
    </row>
    <row r="1194" spans="1:18" ht="15.75" customHeight="1">
      <c r="A1194" s="1"/>
      <c r="B1194" s="6" t="s">
        <v>14</v>
      </c>
      <c r="C1194" s="6">
        <v>1185732</v>
      </c>
      <c r="D1194" s="7">
        <v>44394</v>
      </c>
      <c r="E1194" s="6" t="s">
        <v>15</v>
      </c>
      <c r="F1194" s="6" t="s">
        <v>59</v>
      </c>
      <c r="G1194" s="6" t="s">
        <v>60</v>
      </c>
      <c r="H1194" s="6" t="s">
        <v>17</v>
      </c>
      <c r="I1194" s="8">
        <v>0.54999999999999993</v>
      </c>
      <c r="J1194" s="9">
        <v>5500</v>
      </c>
      <c r="K1194" s="10">
        <f t="shared" si="0"/>
        <v>3024.9999999999995</v>
      </c>
      <c r="L1194" s="10">
        <f t="shared" si="1"/>
        <v>1058.7499999999998</v>
      </c>
      <c r="M1194" s="11">
        <v>0.35</v>
      </c>
      <c r="O1194" s="16"/>
      <c r="P1194" s="17"/>
      <c r="Q1194" s="12"/>
      <c r="R1194" s="13"/>
    </row>
    <row r="1195" spans="1:18" ht="15.75" customHeight="1">
      <c r="A1195" s="1"/>
      <c r="B1195" s="6" t="s">
        <v>14</v>
      </c>
      <c r="C1195" s="6">
        <v>1185732</v>
      </c>
      <c r="D1195" s="7">
        <v>44394</v>
      </c>
      <c r="E1195" s="6" t="s">
        <v>15</v>
      </c>
      <c r="F1195" s="6" t="s">
        <v>59</v>
      </c>
      <c r="G1195" s="6" t="s">
        <v>60</v>
      </c>
      <c r="H1195" s="6" t="s">
        <v>18</v>
      </c>
      <c r="I1195" s="8">
        <v>0.5</v>
      </c>
      <c r="J1195" s="9">
        <v>3000</v>
      </c>
      <c r="K1195" s="10">
        <f t="shared" si="0"/>
        <v>1500</v>
      </c>
      <c r="L1195" s="10">
        <f t="shared" si="1"/>
        <v>525</v>
      </c>
      <c r="M1195" s="11">
        <v>0.35</v>
      </c>
      <c r="O1195" s="16"/>
      <c r="P1195" s="17"/>
      <c r="Q1195" s="12"/>
      <c r="R1195" s="13"/>
    </row>
    <row r="1196" spans="1:18" ht="15.75" customHeight="1">
      <c r="A1196" s="1"/>
      <c r="B1196" s="6" t="s">
        <v>14</v>
      </c>
      <c r="C1196" s="6">
        <v>1185732</v>
      </c>
      <c r="D1196" s="7">
        <v>44394</v>
      </c>
      <c r="E1196" s="6" t="s">
        <v>15</v>
      </c>
      <c r="F1196" s="6" t="s">
        <v>59</v>
      </c>
      <c r="G1196" s="6" t="s">
        <v>60</v>
      </c>
      <c r="H1196" s="6" t="s">
        <v>19</v>
      </c>
      <c r="I1196" s="8">
        <v>0.45</v>
      </c>
      <c r="J1196" s="9">
        <v>2250</v>
      </c>
      <c r="K1196" s="10">
        <f t="shared" si="0"/>
        <v>1012.5</v>
      </c>
      <c r="L1196" s="10">
        <f t="shared" si="1"/>
        <v>404.99999999999994</v>
      </c>
      <c r="M1196" s="11">
        <v>0.39999999999999997</v>
      </c>
      <c r="O1196" s="16"/>
      <c r="P1196" s="17"/>
      <c r="Q1196" s="12"/>
      <c r="R1196" s="13"/>
    </row>
    <row r="1197" spans="1:18" ht="15.75" customHeight="1">
      <c r="A1197" s="1"/>
      <c r="B1197" s="6" t="s">
        <v>14</v>
      </c>
      <c r="C1197" s="6">
        <v>1185732</v>
      </c>
      <c r="D1197" s="7">
        <v>44394</v>
      </c>
      <c r="E1197" s="6" t="s">
        <v>15</v>
      </c>
      <c r="F1197" s="6" t="s">
        <v>59</v>
      </c>
      <c r="G1197" s="6" t="s">
        <v>60</v>
      </c>
      <c r="H1197" s="6" t="s">
        <v>20</v>
      </c>
      <c r="I1197" s="8">
        <v>0.45</v>
      </c>
      <c r="J1197" s="9">
        <v>1750</v>
      </c>
      <c r="K1197" s="10">
        <f t="shared" si="0"/>
        <v>787.5</v>
      </c>
      <c r="L1197" s="10">
        <f t="shared" si="1"/>
        <v>236.25</v>
      </c>
      <c r="M1197" s="11">
        <v>0.3</v>
      </c>
      <c r="O1197" s="16"/>
      <c r="P1197" s="17"/>
      <c r="Q1197" s="12"/>
      <c r="R1197" s="13"/>
    </row>
    <row r="1198" spans="1:18" ht="15.75" customHeight="1">
      <c r="A1198" s="1"/>
      <c r="B1198" s="6" t="s">
        <v>14</v>
      </c>
      <c r="C1198" s="6">
        <v>1185732</v>
      </c>
      <c r="D1198" s="7">
        <v>44394</v>
      </c>
      <c r="E1198" s="6" t="s">
        <v>15</v>
      </c>
      <c r="F1198" s="6" t="s">
        <v>59</v>
      </c>
      <c r="G1198" s="6" t="s">
        <v>60</v>
      </c>
      <c r="H1198" s="6" t="s">
        <v>21</v>
      </c>
      <c r="I1198" s="8">
        <v>0.54999999999999993</v>
      </c>
      <c r="J1198" s="9">
        <v>2000</v>
      </c>
      <c r="K1198" s="10">
        <f t="shared" si="0"/>
        <v>1099.9999999999998</v>
      </c>
      <c r="L1198" s="10">
        <f t="shared" si="1"/>
        <v>274.99999999999994</v>
      </c>
      <c r="M1198" s="11">
        <v>0.25</v>
      </c>
      <c r="O1198" s="16"/>
      <c r="P1198" s="17"/>
      <c r="Q1198" s="12"/>
      <c r="R1198" s="13"/>
    </row>
    <row r="1199" spans="1:18" ht="15.75" customHeight="1">
      <c r="A1199" s="1"/>
      <c r="B1199" s="6" t="s">
        <v>14</v>
      </c>
      <c r="C1199" s="6">
        <v>1185732</v>
      </c>
      <c r="D1199" s="7">
        <v>44394</v>
      </c>
      <c r="E1199" s="6" t="s">
        <v>15</v>
      </c>
      <c r="F1199" s="6" t="s">
        <v>59</v>
      </c>
      <c r="G1199" s="6" t="s">
        <v>60</v>
      </c>
      <c r="H1199" s="6" t="s">
        <v>22</v>
      </c>
      <c r="I1199" s="8">
        <v>0.6</v>
      </c>
      <c r="J1199" s="9">
        <v>3750</v>
      </c>
      <c r="K1199" s="10">
        <f t="shared" si="0"/>
        <v>2250</v>
      </c>
      <c r="L1199" s="10">
        <f t="shared" si="1"/>
        <v>900</v>
      </c>
      <c r="M1199" s="11">
        <v>0.4</v>
      </c>
      <c r="O1199" s="16"/>
      <c r="P1199" s="17"/>
      <c r="Q1199" s="12"/>
      <c r="R1199" s="13"/>
    </row>
    <row r="1200" spans="1:18" ht="15.75" customHeight="1">
      <c r="A1200" s="1"/>
      <c r="B1200" s="6" t="s">
        <v>14</v>
      </c>
      <c r="C1200" s="6">
        <v>1185732</v>
      </c>
      <c r="D1200" s="7">
        <v>44426</v>
      </c>
      <c r="E1200" s="6" t="s">
        <v>15</v>
      </c>
      <c r="F1200" s="6" t="s">
        <v>59</v>
      </c>
      <c r="G1200" s="6" t="s">
        <v>60</v>
      </c>
      <c r="H1200" s="6" t="s">
        <v>17</v>
      </c>
      <c r="I1200" s="8">
        <v>0.54999999999999993</v>
      </c>
      <c r="J1200" s="9">
        <v>5250</v>
      </c>
      <c r="K1200" s="10">
        <f t="shared" si="0"/>
        <v>2887.4999999999995</v>
      </c>
      <c r="L1200" s="10">
        <f t="shared" si="1"/>
        <v>1010.6249999999998</v>
      </c>
      <c r="M1200" s="11">
        <v>0.35</v>
      </c>
      <c r="O1200" s="16"/>
      <c r="P1200" s="17"/>
      <c r="Q1200" s="12"/>
      <c r="R1200" s="13"/>
    </row>
    <row r="1201" spans="1:18" ht="15.75" customHeight="1">
      <c r="A1201" s="1"/>
      <c r="B1201" s="6" t="s">
        <v>14</v>
      </c>
      <c r="C1201" s="6">
        <v>1185732</v>
      </c>
      <c r="D1201" s="7">
        <v>44426</v>
      </c>
      <c r="E1201" s="6" t="s">
        <v>15</v>
      </c>
      <c r="F1201" s="6" t="s">
        <v>59</v>
      </c>
      <c r="G1201" s="6" t="s">
        <v>60</v>
      </c>
      <c r="H1201" s="6" t="s">
        <v>18</v>
      </c>
      <c r="I1201" s="8">
        <v>0.5</v>
      </c>
      <c r="J1201" s="9">
        <v>3000</v>
      </c>
      <c r="K1201" s="10">
        <f t="shared" si="0"/>
        <v>1500</v>
      </c>
      <c r="L1201" s="10">
        <f t="shared" si="1"/>
        <v>525</v>
      </c>
      <c r="M1201" s="11">
        <v>0.35</v>
      </c>
      <c r="O1201" s="16"/>
      <c r="P1201" s="17"/>
      <c r="Q1201" s="12"/>
      <c r="R1201" s="13"/>
    </row>
    <row r="1202" spans="1:18" ht="15.75" customHeight="1">
      <c r="A1202" s="1"/>
      <c r="B1202" s="6" t="s">
        <v>14</v>
      </c>
      <c r="C1202" s="6">
        <v>1185732</v>
      </c>
      <c r="D1202" s="7">
        <v>44426</v>
      </c>
      <c r="E1202" s="6" t="s">
        <v>15</v>
      </c>
      <c r="F1202" s="6" t="s">
        <v>59</v>
      </c>
      <c r="G1202" s="6" t="s">
        <v>60</v>
      </c>
      <c r="H1202" s="6" t="s">
        <v>19</v>
      </c>
      <c r="I1202" s="8">
        <v>0.45</v>
      </c>
      <c r="J1202" s="9">
        <v>2250</v>
      </c>
      <c r="K1202" s="10">
        <f t="shared" si="0"/>
        <v>1012.5</v>
      </c>
      <c r="L1202" s="10">
        <f t="shared" si="1"/>
        <v>404.99999999999994</v>
      </c>
      <c r="M1202" s="11">
        <v>0.39999999999999997</v>
      </c>
      <c r="O1202" s="16"/>
      <c r="P1202" s="17"/>
      <c r="Q1202" s="12"/>
      <c r="R1202" s="13"/>
    </row>
    <row r="1203" spans="1:18" ht="15.75" customHeight="1">
      <c r="A1203" s="1"/>
      <c r="B1203" s="6" t="s">
        <v>14</v>
      </c>
      <c r="C1203" s="6">
        <v>1185732</v>
      </c>
      <c r="D1203" s="7">
        <v>44426</v>
      </c>
      <c r="E1203" s="6" t="s">
        <v>15</v>
      </c>
      <c r="F1203" s="6" t="s">
        <v>59</v>
      </c>
      <c r="G1203" s="6" t="s">
        <v>60</v>
      </c>
      <c r="H1203" s="6" t="s">
        <v>20</v>
      </c>
      <c r="I1203" s="8">
        <v>0.45</v>
      </c>
      <c r="J1203" s="9">
        <v>1750</v>
      </c>
      <c r="K1203" s="10">
        <f t="shared" si="0"/>
        <v>787.5</v>
      </c>
      <c r="L1203" s="10">
        <f t="shared" si="1"/>
        <v>236.25</v>
      </c>
      <c r="M1203" s="11">
        <v>0.3</v>
      </c>
      <c r="O1203" s="16"/>
      <c r="P1203" s="17"/>
      <c r="Q1203" s="12"/>
      <c r="R1203" s="13"/>
    </row>
    <row r="1204" spans="1:18" ht="15.75" customHeight="1">
      <c r="A1204" s="1"/>
      <c r="B1204" s="6" t="s">
        <v>14</v>
      </c>
      <c r="C1204" s="6">
        <v>1185732</v>
      </c>
      <c r="D1204" s="7">
        <v>44426</v>
      </c>
      <c r="E1204" s="6" t="s">
        <v>15</v>
      </c>
      <c r="F1204" s="6" t="s">
        <v>59</v>
      </c>
      <c r="G1204" s="6" t="s">
        <v>60</v>
      </c>
      <c r="H1204" s="6" t="s">
        <v>21</v>
      </c>
      <c r="I1204" s="8">
        <v>0.54999999999999993</v>
      </c>
      <c r="J1204" s="9">
        <v>1500</v>
      </c>
      <c r="K1204" s="10">
        <f t="shared" si="0"/>
        <v>824.99999999999989</v>
      </c>
      <c r="L1204" s="10">
        <f t="shared" si="1"/>
        <v>206.24999999999997</v>
      </c>
      <c r="M1204" s="11">
        <v>0.25</v>
      </c>
      <c r="O1204" s="16"/>
      <c r="P1204" s="17"/>
      <c r="Q1204" s="12"/>
      <c r="R1204" s="13"/>
    </row>
    <row r="1205" spans="1:18" ht="15.75" customHeight="1">
      <c r="A1205" s="1"/>
      <c r="B1205" s="6" t="s">
        <v>14</v>
      </c>
      <c r="C1205" s="6">
        <v>1185732</v>
      </c>
      <c r="D1205" s="7">
        <v>44426</v>
      </c>
      <c r="E1205" s="6" t="s">
        <v>15</v>
      </c>
      <c r="F1205" s="6" t="s">
        <v>59</v>
      </c>
      <c r="G1205" s="6" t="s">
        <v>60</v>
      </c>
      <c r="H1205" s="6" t="s">
        <v>22</v>
      </c>
      <c r="I1205" s="8">
        <v>0.6</v>
      </c>
      <c r="J1205" s="9">
        <v>3250</v>
      </c>
      <c r="K1205" s="10">
        <f t="shared" si="0"/>
        <v>1950</v>
      </c>
      <c r="L1205" s="10">
        <f t="shared" si="1"/>
        <v>780</v>
      </c>
      <c r="M1205" s="11">
        <v>0.4</v>
      </c>
      <c r="O1205" s="16"/>
      <c r="P1205" s="17"/>
      <c r="Q1205" s="12"/>
      <c r="R1205" s="13"/>
    </row>
    <row r="1206" spans="1:18" ht="15.75" customHeight="1">
      <c r="A1206" s="1"/>
      <c r="B1206" s="6" t="s">
        <v>14</v>
      </c>
      <c r="C1206" s="6">
        <v>1185732</v>
      </c>
      <c r="D1206" s="7">
        <v>44456</v>
      </c>
      <c r="E1206" s="6" t="s">
        <v>15</v>
      </c>
      <c r="F1206" s="6" t="s">
        <v>59</v>
      </c>
      <c r="G1206" s="6" t="s">
        <v>60</v>
      </c>
      <c r="H1206" s="6" t="s">
        <v>17</v>
      </c>
      <c r="I1206" s="8">
        <v>0.54999999999999993</v>
      </c>
      <c r="J1206" s="9">
        <v>4500</v>
      </c>
      <c r="K1206" s="10">
        <f t="shared" si="0"/>
        <v>2474.9999999999995</v>
      </c>
      <c r="L1206" s="10">
        <f t="shared" si="1"/>
        <v>866.24999999999977</v>
      </c>
      <c r="M1206" s="11">
        <v>0.35</v>
      </c>
      <c r="O1206" s="16"/>
      <c r="P1206" s="17"/>
      <c r="Q1206" s="12"/>
      <c r="R1206" s="13"/>
    </row>
    <row r="1207" spans="1:18" ht="15.75" customHeight="1">
      <c r="A1207" s="1"/>
      <c r="B1207" s="6" t="s">
        <v>14</v>
      </c>
      <c r="C1207" s="6">
        <v>1185732</v>
      </c>
      <c r="D1207" s="7">
        <v>44456</v>
      </c>
      <c r="E1207" s="6" t="s">
        <v>15</v>
      </c>
      <c r="F1207" s="6" t="s">
        <v>59</v>
      </c>
      <c r="G1207" s="6" t="s">
        <v>60</v>
      </c>
      <c r="H1207" s="6" t="s">
        <v>18</v>
      </c>
      <c r="I1207" s="8">
        <v>0.5</v>
      </c>
      <c r="J1207" s="9">
        <v>2500</v>
      </c>
      <c r="K1207" s="10">
        <f t="shared" si="0"/>
        <v>1250</v>
      </c>
      <c r="L1207" s="10">
        <f t="shared" si="1"/>
        <v>437.5</v>
      </c>
      <c r="M1207" s="11">
        <v>0.35</v>
      </c>
      <c r="O1207" s="16"/>
      <c r="P1207" s="17"/>
      <c r="Q1207" s="12"/>
      <c r="R1207" s="13"/>
    </row>
    <row r="1208" spans="1:18" ht="15.75" customHeight="1">
      <c r="A1208" s="1"/>
      <c r="B1208" s="6" t="s">
        <v>14</v>
      </c>
      <c r="C1208" s="6">
        <v>1185732</v>
      </c>
      <c r="D1208" s="7">
        <v>44456</v>
      </c>
      <c r="E1208" s="6" t="s">
        <v>15</v>
      </c>
      <c r="F1208" s="6" t="s">
        <v>59</v>
      </c>
      <c r="G1208" s="6" t="s">
        <v>60</v>
      </c>
      <c r="H1208" s="6" t="s">
        <v>19</v>
      </c>
      <c r="I1208" s="8">
        <v>0.45</v>
      </c>
      <c r="J1208" s="9">
        <v>1500</v>
      </c>
      <c r="K1208" s="10">
        <f t="shared" si="0"/>
        <v>675</v>
      </c>
      <c r="L1208" s="10">
        <f t="shared" si="1"/>
        <v>270</v>
      </c>
      <c r="M1208" s="11">
        <v>0.39999999999999997</v>
      </c>
      <c r="O1208" s="16"/>
      <c r="P1208" s="17"/>
      <c r="Q1208" s="12"/>
      <c r="R1208" s="13"/>
    </row>
    <row r="1209" spans="1:18" ht="15.75" customHeight="1">
      <c r="A1209" s="1"/>
      <c r="B1209" s="6" t="s">
        <v>14</v>
      </c>
      <c r="C1209" s="6">
        <v>1185732</v>
      </c>
      <c r="D1209" s="7">
        <v>44456</v>
      </c>
      <c r="E1209" s="6" t="s">
        <v>15</v>
      </c>
      <c r="F1209" s="6" t="s">
        <v>59</v>
      </c>
      <c r="G1209" s="6" t="s">
        <v>60</v>
      </c>
      <c r="H1209" s="6" t="s">
        <v>20</v>
      </c>
      <c r="I1209" s="8">
        <v>0.45</v>
      </c>
      <c r="J1209" s="9">
        <v>1250</v>
      </c>
      <c r="K1209" s="10">
        <f t="shared" si="0"/>
        <v>562.5</v>
      </c>
      <c r="L1209" s="10">
        <f t="shared" si="1"/>
        <v>168.75</v>
      </c>
      <c r="M1209" s="11">
        <v>0.3</v>
      </c>
      <c r="O1209" s="16"/>
      <c r="P1209" s="17"/>
      <c r="Q1209" s="12"/>
      <c r="R1209" s="13"/>
    </row>
    <row r="1210" spans="1:18" ht="15.75" customHeight="1">
      <c r="A1210" s="1"/>
      <c r="B1210" s="6" t="s">
        <v>14</v>
      </c>
      <c r="C1210" s="6">
        <v>1185732</v>
      </c>
      <c r="D1210" s="7">
        <v>44456</v>
      </c>
      <c r="E1210" s="6" t="s">
        <v>15</v>
      </c>
      <c r="F1210" s="6" t="s">
        <v>59</v>
      </c>
      <c r="G1210" s="6" t="s">
        <v>60</v>
      </c>
      <c r="H1210" s="6" t="s">
        <v>21</v>
      </c>
      <c r="I1210" s="8">
        <v>0.54999999999999993</v>
      </c>
      <c r="J1210" s="9">
        <v>1250</v>
      </c>
      <c r="K1210" s="10">
        <f t="shared" si="0"/>
        <v>687.49999999999989</v>
      </c>
      <c r="L1210" s="10">
        <f t="shared" si="1"/>
        <v>171.87499999999997</v>
      </c>
      <c r="M1210" s="11">
        <v>0.25</v>
      </c>
      <c r="O1210" s="16"/>
      <c r="P1210" s="17"/>
      <c r="Q1210" s="12"/>
      <c r="R1210" s="13"/>
    </row>
    <row r="1211" spans="1:18" ht="15.75" customHeight="1">
      <c r="A1211" s="1"/>
      <c r="B1211" s="6" t="s">
        <v>14</v>
      </c>
      <c r="C1211" s="6">
        <v>1185732</v>
      </c>
      <c r="D1211" s="7">
        <v>44456</v>
      </c>
      <c r="E1211" s="6" t="s">
        <v>15</v>
      </c>
      <c r="F1211" s="6" t="s">
        <v>59</v>
      </c>
      <c r="G1211" s="6" t="s">
        <v>60</v>
      </c>
      <c r="H1211" s="6" t="s">
        <v>22</v>
      </c>
      <c r="I1211" s="8">
        <v>0.6</v>
      </c>
      <c r="J1211" s="9">
        <v>2250</v>
      </c>
      <c r="K1211" s="10">
        <f t="shared" si="0"/>
        <v>1350</v>
      </c>
      <c r="L1211" s="10">
        <f t="shared" si="1"/>
        <v>540</v>
      </c>
      <c r="M1211" s="11">
        <v>0.4</v>
      </c>
      <c r="O1211" s="16"/>
      <c r="P1211" s="17"/>
      <c r="Q1211" s="12"/>
      <c r="R1211" s="13"/>
    </row>
    <row r="1212" spans="1:18" ht="15.75" customHeight="1">
      <c r="A1212" s="1"/>
      <c r="B1212" s="6" t="s">
        <v>14</v>
      </c>
      <c r="C1212" s="6">
        <v>1185732</v>
      </c>
      <c r="D1212" s="7">
        <v>44488</v>
      </c>
      <c r="E1212" s="6" t="s">
        <v>15</v>
      </c>
      <c r="F1212" s="6" t="s">
        <v>59</v>
      </c>
      <c r="G1212" s="6" t="s">
        <v>60</v>
      </c>
      <c r="H1212" s="6" t="s">
        <v>17</v>
      </c>
      <c r="I1212" s="8">
        <v>0.6</v>
      </c>
      <c r="J1212" s="9">
        <v>4000</v>
      </c>
      <c r="K1212" s="10">
        <f t="shared" si="0"/>
        <v>2400</v>
      </c>
      <c r="L1212" s="10">
        <f t="shared" si="1"/>
        <v>840</v>
      </c>
      <c r="M1212" s="11">
        <v>0.35</v>
      </c>
      <c r="O1212" s="16"/>
      <c r="P1212" s="17"/>
      <c r="Q1212" s="12"/>
      <c r="R1212" s="13"/>
    </row>
    <row r="1213" spans="1:18" ht="15.75" customHeight="1">
      <c r="A1213" s="1"/>
      <c r="B1213" s="6" t="s">
        <v>14</v>
      </c>
      <c r="C1213" s="6">
        <v>1185732</v>
      </c>
      <c r="D1213" s="7">
        <v>44488</v>
      </c>
      <c r="E1213" s="6" t="s">
        <v>15</v>
      </c>
      <c r="F1213" s="6" t="s">
        <v>59</v>
      </c>
      <c r="G1213" s="6" t="s">
        <v>60</v>
      </c>
      <c r="H1213" s="6" t="s">
        <v>18</v>
      </c>
      <c r="I1213" s="8">
        <v>0.55000000000000004</v>
      </c>
      <c r="J1213" s="9">
        <v>2250</v>
      </c>
      <c r="K1213" s="10">
        <f t="shared" si="0"/>
        <v>1237.5</v>
      </c>
      <c r="L1213" s="10">
        <f t="shared" si="1"/>
        <v>433.125</v>
      </c>
      <c r="M1213" s="11">
        <v>0.35</v>
      </c>
      <c r="O1213" s="16"/>
      <c r="P1213" s="17"/>
      <c r="Q1213" s="12"/>
      <c r="R1213" s="13"/>
    </row>
    <row r="1214" spans="1:18" ht="15.75" customHeight="1">
      <c r="A1214" s="1"/>
      <c r="B1214" s="6" t="s">
        <v>14</v>
      </c>
      <c r="C1214" s="6">
        <v>1185732</v>
      </c>
      <c r="D1214" s="7">
        <v>44488</v>
      </c>
      <c r="E1214" s="6" t="s">
        <v>15</v>
      </c>
      <c r="F1214" s="6" t="s">
        <v>59</v>
      </c>
      <c r="G1214" s="6" t="s">
        <v>60</v>
      </c>
      <c r="H1214" s="6" t="s">
        <v>19</v>
      </c>
      <c r="I1214" s="8">
        <v>0.55000000000000004</v>
      </c>
      <c r="J1214" s="9">
        <v>1250</v>
      </c>
      <c r="K1214" s="10">
        <f t="shared" si="0"/>
        <v>687.5</v>
      </c>
      <c r="L1214" s="10">
        <f t="shared" si="1"/>
        <v>275</v>
      </c>
      <c r="M1214" s="11">
        <v>0.39999999999999997</v>
      </c>
      <c r="O1214" s="16"/>
      <c r="P1214" s="17"/>
      <c r="Q1214" s="12"/>
      <c r="R1214" s="13"/>
    </row>
    <row r="1215" spans="1:18" ht="15.75" customHeight="1">
      <c r="A1215" s="1"/>
      <c r="B1215" s="6" t="s">
        <v>14</v>
      </c>
      <c r="C1215" s="6">
        <v>1185732</v>
      </c>
      <c r="D1215" s="7">
        <v>44488</v>
      </c>
      <c r="E1215" s="6" t="s">
        <v>15</v>
      </c>
      <c r="F1215" s="6" t="s">
        <v>59</v>
      </c>
      <c r="G1215" s="6" t="s">
        <v>60</v>
      </c>
      <c r="H1215" s="6" t="s">
        <v>20</v>
      </c>
      <c r="I1215" s="8">
        <v>0.55000000000000004</v>
      </c>
      <c r="J1215" s="9">
        <v>1000</v>
      </c>
      <c r="K1215" s="10">
        <f t="shared" si="0"/>
        <v>550</v>
      </c>
      <c r="L1215" s="10">
        <f t="shared" si="1"/>
        <v>165</v>
      </c>
      <c r="M1215" s="11">
        <v>0.3</v>
      </c>
      <c r="O1215" s="16"/>
      <c r="P1215" s="17"/>
      <c r="Q1215" s="12"/>
      <c r="R1215" s="13"/>
    </row>
    <row r="1216" spans="1:18" ht="15.75" customHeight="1">
      <c r="A1216" s="1"/>
      <c r="B1216" s="6" t="s">
        <v>14</v>
      </c>
      <c r="C1216" s="6">
        <v>1185732</v>
      </c>
      <c r="D1216" s="7">
        <v>44488</v>
      </c>
      <c r="E1216" s="6" t="s">
        <v>15</v>
      </c>
      <c r="F1216" s="6" t="s">
        <v>59</v>
      </c>
      <c r="G1216" s="6" t="s">
        <v>60</v>
      </c>
      <c r="H1216" s="6" t="s">
        <v>21</v>
      </c>
      <c r="I1216" s="8">
        <v>0.65</v>
      </c>
      <c r="J1216" s="9">
        <v>1000</v>
      </c>
      <c r="K1216" s="10">
        <f t="shared" si="0"/>
        <v>650</v>
      </c>
      <c r="L1216" s="10">
        <f t="shared" si="1"/>
        <v>162.5</v>
      </c>
      <c r="M1216" s="11">
        <v>0.25</v>
      </c>
      <c r="O1216" s="16"/>
      <c r="P1216" s="17"/>
      <c r="Q1216" s="12"/>
      <c r="R1216" s="13"/>
    </row>
    <row r="1217" spans="1:18" ht="15.75" customHeight="1">
      <c r="A1217" s="1"/>
      <c r="B1217" s="6" t="s">
        <v>14</v>
      </c>
      <c r="C1217" s="6">
        <v>1185732</v>
      </c>
      <c r="D1217" s="7">
        <v>44488</v>
      </c>
      <c r="E1217" s="6" t="s">
        <v>15</v>
      </c>
      <c r="F1217" s="6" t="s">
        <v>59</v>
      </c>
      <c r="G1217" s="6" t="s">
        <v>60</v>
      </c>
      <c r="H1217" s="6" t="s">
        <v>22</v>
      </c>
      <c r="I1217" s="8">
        <v>0.7</v>
      </c>
      <c r="J1217" s="9">
        <v>2250</v>
      </c>
      <c r="K1217" s="10">
        <f t="shared" si="0"/>
        <v>1575</v>
      </c>
      <c r="L1217" s="10">
        <f t="shared" si="1"/>
        <v>630</v>
      </c>
      <c r="M1217" s="11">
        <v>0.4</v>
      </c>
      <c r="O1217" s="16"/>
      <c r="P1217" s="17"/>
      <c r="Q1217" s="12"/>
      <c r="R1217" s="13"/>
    </row>
    <row r="1218" spans="1:18" ht="15.75" customHeight="1">
      <c r="A1218" s="1"/>
      <c r="B1218" s="6" t="s">
        <v>14</v>
      </c>
      <c r="C1218" s="6">
        <v>1185732</v>
      </c>
      <c r="D1218" s="7">
        <v>44518</v>
      </c>
      <c r="E1218" s="6" t="s">
        <v>15</v>
      </c>
      <c r="F1218" s="6" t="s">
        <v>59</v>
      </c>
      <c r="G1218" s="6" t="s">
        <v>60</v>
      </c>
      <c r="H1218" s="6" t="s">
        <v>17</v>
      </c>
      <c r="I1218" s="8">
        <v>0.65</v>
      </c>
      <c r="J1218" s="9">
        <v>3750</v>
      </c>
      <c r="K1218" s="10">
        <f t="shared" si="0"/>
        <v>2437.5</v>
      </c>
      <c r="L1218" s="10">
        <f t="shared" si="1"/>
        <v>853.125</v>
      </c>
      <c r="M1218" s="11">
        <v>0.35</v>
      </c>
      <c r="O1218" s="16"/>
      <c r="P1218" s="17"/>
      <c r="Q1218" s="12"/>
      <c r="R1218" s="13"/>
    </row>
    <row r="1219" spans="1:18" ht="15.75" customHeight="1">
      <c r="A1219" s="1"/>
      <c r="B1219" s="6" t="s">
        <v>14</v>
      </c>
      <c r="C1219" s="6">
        <v>1185732</v>
      </c>
      <c r="D1219" s="7">
        <v>44518</v>
      </c>
      <c r="E1219" s="6" t="s">
        <v>15</v>
      </c>
      <c r="F1219" s="6" t="s">
        <v>59</v>
      </c>
      <c r="G1219" s="6" t="s">
        <v>60</v>
      </c>
      <c r="H1219" s="6" t="s">
        <v>18</v>
      </c>
      <c r="I1219" s="8">
        <v>0.55000000000000004</v>
      </c>
      <c r="J1219" s="9">
        <v>2000</v>
      </c>
      <c r="K1219" s="10">
        <f t="shared" si="0"/>
        <v>1100</v>
      </c>
      <c r="L1219" s="10">
        <f t="shared" si="1"/>
        <v>385</v>
      </c>
      <c r="M1219" s="11">
        <v>0.35</v>
      </c>
      <c r="O1219" s="16"/>
      <c r="P1219" s="17"/>
      <c r="Q1219" s="12"/>
      <c r="R1219" s="13"/>
    </row>
    <row r="1220" spans="1:18" ht="15.75" customHeight="1">
      <c r="A1220" s="1"/>
      <c r="B1220" s="6" t="s">
        <v>14</v>
      </c>
      <c r="C1220" s="6">
        <v>1185732</v>
      </c>
      <c r="D1220" s="7">
        <v>44518</v>
      </c>
      <c r="E1220" s="6" t="s">
        <v>15</v>
      </c>
      <c r="F1220" s="6" t="s">
        <v>59</v>
      </c>
      <c r="G1220" s="6" t="s">
        <v>60</v>
      </c>
      <c r="H1220" s="6" t="s">
        <v>19</v>
      </c>
      <c r="I1220" s="8">
        <v>0.55000000000000004</v>
      </c>
      <c r="J1220" s="9">
        <v>1950</v>
      </c>
      <c r="K1220" s="10">
        <f t="shared" si="0"/>
        <v>1072.5</v>
      </c>
      <c r="L1220" s="10">
        <f t="shared" si="1"/>
        <v>428.99999999999994</v>
      </c>
      <c r="M1220" s="11">
        <v>0.39999999999999997</v>
      </c>
      <c r="O1220" s="16"/>
      <c r="P1220" s="17"/>
      <c r="Q1220" s="12"/>
      <c r="R1220" s="13"/>
    </row>
    <row r="1221" spans="1:18" ht="15.75" customHeight="1">
      <c r="A1221" s="1"/>
      <c r="B1221" s="6" t="s">
        <v>14</v>
      </c>
      <c r="C1221" s="6">
        <v>1185732</v>
      </c>
      <c r="D1221" s="7">
        <v>44518</v>
      </c>
      <c r="E1221" s="6" t="s">
        <v>15</v>
      </c>
      <c r="F1221" s="6" t="s">
        <v>59</v>
      </c>
      <c r="G1221" s="6" t="s">
        <v>60</v>
      </c>
      <c r="H1221" s="6" t="s">
        <v>20</v>
      </c>
      <c r="I1221" s="8">
        <v>0.55000000000000004</v>
      </c>
      <c r="J1221" s="9">
        <v>1750</v>
      </c>
      <c r="K1221" s="10">
        <f t="shared" si="0"/>
        <v>962.50000000000011</v>
      </c>
      <c r="L1221" s="10">
        <f t="shared" si="1"/>
        <v>288.75</v>
      </c>
      <c r="M1221" s="11">
        <v>0.3</v>
      </c>
      <c r="O1221" s="16"/>
      <c r="P1221" s="17"/>
      <c r="Q1221" s="12"/>
      <c r="R1221" s="13"/>
    </row>
    <row r="1222" spans="1:18" ht="15.75" customHeight="1">
      <c r="A1222" s="1"/>
      <c r="B1222" s="6" t="s">
        <v>14</v>
      </c>
      <c r="C1222" s="6">
        <v>1185732</v>
      </c>
      <c r="D1222" s="7">
        <v>44518</v>
      </c>
      <c r="E1222" s="6" t="s">
        <v>15</v>
      </c>
      <c r="F1222" s="6" t="s">
        <v>59</v>
      </c>
      <c r="G1222" s="6" t="s">
        <v>60</v>
      </c>
      <c r="H1222" s="6" t="s">
        <v>21</v>
      </c>
      <c r="I1222" s="8">
        <v>0.65</v>
      </c>
      <c r="J1222" s="9">
        <v>1500</v>
      </c>
      <c r="K1222" s="10">
        <f t="shared" si="0"/>
        <v>975</v>
      </c>
      <c r="L1222" s="10">
        <f t="shared" si="1"/>
        <v>243.75</v>
      </c>
      <c r="M1222" s="11">
        <v>0.25</v>
      </c>
      <c r="O1222" s="16"/>
      <c r="P1222" s="17"/>
      <c r="Q1222" s="12"/>
      <c r="R1222" s="13"/>
    </row>
    <row r="1223" spans="1:18" ht="15.75" customHeight="1">
      <c r="A1223" s="1"/>
      <c r="B1223" s="6" t="s">
        <v>14</v>
      </c>
      <c r="C1223" s="6">
        <v>1185732</v>
      </c>
      <c r="D1223" s="7">
        <v>44518</v>
      </c>
      <c r="E1223" s="6" t="s">
        <v>15</v>
      </c>
      <c r="F1223" s="6" t="s">
        <v>59</v>
      </c>
      <c r="G1223" s="6" t="s">
        <v>60</v>
      </c>
      <c r="H1223" s="6" t="s">
        <v>22</v>
      </c>
      <c r="I1223" s="8">
        <v>0.7</v>
      </c>
      <c r="J1223" s="9">
        <v>2500</v>
      </c>
      <c r="K1223" s="10">
        <f t="shared" si="0"/>
        <v>1750</v>
      </c>
      <c r="L1223" s="10">
        <f t="shared" si="1"/>
        <v>700</v>
      </c>
      <c r="M1223" s="11">
        <v>0.4</v>
      </c>
      <c r="O1223" s="16"/>
      <c r="P1223" s="17"/>
      <c r="Q1223" s="12"/>
      <c r="R1223" s="13"/>
    </row>
    <row r="1224" spans="1:18" ht="15.75" customHeight="1">
      <c r="A1224" s="1"/>
      <c r="B1224" s="6" t="s">
        <v>14</v>
      </c>
      <c r="C1224" s="6">
        <v>1185732</v>
      </c>
      <c r="D1224" s="7">
        <v>44547</v>
      </c>
      <c r="E1224" s="6" t="s">
        <v>15</v>
      </c>
      <c r="F1224" s="6" t="s">
        <v>59</v>
      </c>
      <c r="G1224" s="6" t="s">
        <v>60</v>
      </c>
      <c r="H1224" s="6" t="s">
        <v>17</v>
      </c>
      <c r="I1224" s="8">
        <v>0.65</v>
      </c>
      <c r="J1224" s="9">
        <v>4750</v>
      </c>
      <c r="K1224" s="10">
        <f t="shared" si="0"/>
        <v>3087.5</v>
      </c>
      <c r="L1224" s="10">
        <f t="shared" si="1"/>
        <v>1080.625</v>
      </c>
      <c r="M1224" s="11">
        <v>0.35</v>
      </c>
      <c r="O1224" s="16"/>
      <c r="P1224" s="17"/>
      <c r="Q1224" s="12"/>
      <c r="R1224" s="13"/>
    </row>
    <row r="1225" spans="1:18" ht="15.75" customHeight="1">
      <c r="A1225" s="1"/>
      <c r="B1225" s="6" t="s">
        <v>14</v>
      </c>
      <c r="C1225" s="6">
        <v>1185732</v>
      </c>
      <c r="D1225" s="7">
        <v>44547</v>
      </c>
      <c r="E1225" s="6" t="s">
        <v>15</v>
      </c>
      <c r="F1225" s="6" t="s">
        <v>59</v>
      </c>
      <c r="G1225" s="6" t="s">
        <v>60</v>
      </c>
      <c r="H1225" s="6" t="s">
        <v>18</v>
      </c>
      <c r="I1225" s="8">
        <v>0.55000000000000004</v>
      </c>
      <c r="J1225" s="9">
        <v>2750</v>
      </c>
      <c r="K1225" s="10">
        <f t="shared" si="0"/>
        <v>1512.5000000000002</v>
      </c>
      <c r="L1225" s="10">
        <f t="shared" si="1"/>
        <v>529.375</v>
      </c>
      <c r="M1225" s="11">
        <v>0.35</v>
      </c>
      <c r="O1225" s="16"/>
      <c r="P1225" s="17"/>
      <c r="Q1225" s="12"/>
      <c r="R1225" s="13"/>
    </row>
    <row r="1226" spans="1:18" ht="15.75" customHeight="1">
      <c r="A1226" s="1"/>
      <c r="B1226" s="6" t="s">
        <v>14</v>
      </c>
      <c r="C1226" s="6">
        <v>1185732</v>
      </c>
      <c r="D1226" s="7">
        <v>44547</v>
      </c>
      <c r="E1226" s="6" t="s">
        <v>15</v>
      </c>
      <c r="F1226" s="6" t="s">
        <v>59</v>
      </c>
      <c r="G1226" s="6" t="s">
        <v>60</v>
      </c>
      <c r="H1226" s="6" t="s">
        <v>19</v>
      </c>
      <c r="I1226" s="8">
        <v>0.55000000000000004</v>
      </c>
      <c r="J1226" s="9">
        <v>2500</v>
      </c>
      <c r="K1226" s="10">
        <f t="shared" si="0"/>
        <v>1375</v>
      </c>
      <c r="L1226" s="10">
        <f t="shared" si="1"/>
        <v>550</v>
      </c>
      <c r="M1226" s="11">
        <v>0.39999999999999997</v>
      </c>
      <c r="O1226" s="16"/>
      <c r="P1226" s="17"/>
      <c r="Q1226" s="12"/>
      <c r="R1226" s="13"/>
    </row>
    <row r="1227" spans="1:18" ht="15.75" customHeight="1">
      <c r="A1227" s="1"/>
      <c r="B1227" s="6" t="s">
        <v>14</v>
      </c>
      <c r="C1227" s="6">
        <v>1185732</v>
      </c>
      <c r="D1227" s="7">
        <v>44547</v>
      </c>
      <c r="E1227" s="6" t="s">
        <v>15</v>
      </c>
      <c r="F1227" s="6" t="s">
        <v>59</v>
      </c>
      <c r="G1227" s="6" t="s">
        <v>60</v>
      </c>
      <c r="H1227" s="6" t="s">
        <v>20</v>
      </c>
      <c r="I1227" s="8">
        <v>0.55000000000000004</v>
      </c>
      <c r="J1227" s="9">
        <v>2000</v>
      </c>
      <c r="K1227" s="10">
        <f t="shared" si="0"/>
        <v>1100</v>
      </c>
      <c r="L1227" s="10">
        <f t="shared" si="1"/>
        <v>330</v>
      </c>
      <c r="M1227" s="11">
        <v>0.3</v>
      </c>
      <c r="O1227" s="16"/>
      <c r="P1227" s="17"/>
      <c r="Q1227" s="12"/>
      <c r="R1227" s="13"/>
    </row>
    <row r="1228" spans="1:18" ht="15.75" customHeight="1">
      <c r="A1228" s="1"/>
      <c r="B1228" s="6" t="s">
        <v>14</v>
      </c>
      <c r="C1228" s="6">
        <v>1185732</v>
      </c>
      <c r="D1228" s="7">
        <v>44547</v>
      </c>
      <c r="E1228" s="6" t="s">
        <v>15</v>
      </c>
      <c r="F1228" s="6" t="s">
        <v>59</v>
      </c>
      <c r="G1228" s="6" t="s">
        <v>60</v>
      </c>
      <c r="H1228" s="6" t="s">
        <v>21</v>
      </c>
      <c r="I1228" s="8">
        <v>0.65</v>
      </c>
      <c r="J1228" s="9">
        <v>2000</v>
      </c>
      <c r="K1228" s="10">
        <f t="shared" si="0"/>
        <v>1300</v>
      </c>
      <c r="L1228" s="10">
        <f t="shared" si="1"/>
        <v>325</v>
      </c>
      <c r="M1228" s="11">
        <v>0.25</v>
      </c>
      <c r="O1228" s="16"/>
      <c r="P1228" s="17"/>
      <c r="Q1228" s="12"/>
      <c r="R1228" s="13"/>
    </row>
    <row r="1229" spans="1:18" ht="15.75" customHeight="1">
      <c r="A1229" s="1"/>
      <c r="B1229" s="6" t="s">
        <v>14</v>
      </c>
      <c r="C1229" s="6">
        <v>1185732</v>
      </c>
      <c r="D1229" s="7">
        <v>44547</v>
      </c>
      <c r="E1229" s="6" t="s">
        <v>15</v>
      </c>
      <c r="F1229" s="6" t="s">
        <v>59</v>
      </c>
      <c r="G1229" s="6" t="s">
        <v>60</v>
      </c>
      <c r="H1229" s="6" t="s">
        <v>22</v>
      </c>
      <c r="I1229" s="8">
        <v>0.7</v>
      </c>
      <c r="J1229" s="9">
        <v>3000</v>
      </c>
      <c r="K1229" s="10">
        <f t="shared" si="0"/>
        <v>2100</v>
      </c>
      <c r="L1229" s="10">
        <f t="shared" si="1"/>
        <v>840</v>
      </c>
      <c r="M1229" s="11">
        <v>0.4</v>
      </c>
      <c r="O1229" s="16"/>
      <c r="P1229" s="17"/>
      <c r="Q1229" s="12"/>
      <c r="R1229" s="13"/>
    </row>
    <row r="1230" spans="1:18" ht="15.75" customHeight="1">
      <c r="A1230" s="1" t="s">
        <v>39</v>
      </c>
      <c r="B1230" s="6" t="s">
        <v>27</v>
      </c>
      <c r="C1230" s="6">
        <v>1128299</v>
      </c>
      <c r="D1230" s="7">
        <v>44206</v>
      </c>
      <c r="E1230" s="6" t="s">
        <v>28</v>
      </c>
      <c r="F1230" s="6" t="s">
        <v>61</v>
      </c>
      <c r="G1230" s="6" t="s">
        <v>62</v>
      </c>
      <c r="H1230" s="6" t="s">
        <v>17</v>
      </c>
      <c r="I1230" s="8">
        <v>0.35000000000000003</v>
      </c>
      <c r="J1230" s="9">
        <v>3750</v>
      </c>
      <c r="K1230" s="10">
        <f t="shared" si="0"/>
        <v>1312.5000000000002</v>
      </c>
      <c r="L1230" s="10">
        <f t="shared" si="1"/>
        <v>328.12500000000006</v>
      </c>
      <c r="M1230" s="11">
        <v>0.25</v>
      </c>
      <c r="O1230" s="16"/>
      <c r="P1230" s="17"/>
      <c r="Q1230" s="12"/>
      <c r="R1230" s="13"/>
    </row>
    <row r="1231" spans="1:18" ht="15.75" customHeight="1">
      <c r="A1231" s="1"/>
      <c r="B1231" s="6" t="s">
        <v>27</v>
      </c>
      <c r="C1231" s="6">
        <v>1128299</v>
      </c>
      <c r="D1231" s="7">
        <v>44206</v>
      </c>
      <c r="E1231" s="6" t="s">
        <v>28</v>
      </c>
      <c r="F1231" s="6" t="s">
        <v>61</v>
      </c>
      <c r="G1231" s="6" t="s">
        <v>62</v>
      </c>
      <c r="H1231" s="6" t="s">
        <v>18</v>
      </c>
      <c r="I1231" s="8">
        <v>0.45</v>
      </c>
      <c r="J1231" s="9">
        <v>3750</v>
      </c>
      <c r="K1231" s="10">
        <f t="shared" si="0"/>
        <v>1687.5</v>
      </c>
      <c r="L1231" s="10">
        <f t="shared" si="1"/>
        <v>337.5</v>
      </c>
      <c r="M1231" s="11">
        <v>0.2</v>
      </c>
      <c r="O1231" s="16"/>
      <c r="P1231" s="17"/>
      <c r="Q1231" s="12"/>
      <c r="R1231" s="13"/>
    </row>
    <row r="1232" spans="1:18" ht="15.75" customHeight="1">
      <c r="A1232" s="1"/>
      <c r="B1232" s="6" t="s">
        <v>27</v>
      </c>
      <c r="C1232" s="6">
        <v>1128299</v>
      </c>
      <c r="D1232" s="7">
        <v>44206</v>
      </c>
      <c r="E1232" s="6" t="s">
        <v>28</v>
      </c>
      <c r="F1232" s="6" t="s">
        <v>61</v>
      </c>
      <c r="G1232" s="6" t="s">
        <v>62</v>
      </c>
      <c r="H1232" s="6" t="s">
        <v>19</v>
      </c>
      <c r="I1232" s="8">
        <v>0.45</v>
      </c>
      <c r="J1232" s="9">
        <v>3750</v>
      </c>
      <c r="K1232" s="10">
        <f t="shared" si="0"/>
        <v>1687.5</v>
      </c>
      <c r="L1232" s="10">
        <f t="shared" si="1"/>
        <v>421.875</v>
      </c>
      <c r="M1232" s="11">
        <v>0.25</v>
      </c>
      <c r="O1232" s="16"/>
      <c r="P1232" s="17"/>
      <c r="Q1232" s="12"/>
      <c r="R1232" s="13"/>
    </row>
    <row r="1233" spans="1:18" ht="15.75" customHeight="1">
      <c r="A1233" s="1"/>
      <c r="B1233" s="6" t="s">
        <v>27</v>
      </c>
      <c r="C1233" s="6">
        <v>1128299</v>
      </c>
      <c r="D1233" s="7">
        <v>44206</v>
      </c>
      <c r="E1233" s="6" t="s">
        <v>28</v>
      </c>
      <c r="F1233" s="6" t="s">
        <v>61</v>
      </c>
      <c r="G1233" s="6" t="s">
        <v>62</v>
      </c>
      <c r="H1233" s="6" t="s">
        <v>20</v>
      </c>
      <c r="I1233" s="8">
        <v>0.45</v>
      </c>
      <c r="J1233" s="9">
        <v>2250</v>
      </c>
      <c r="K1233" s="10">
        <f t="shared" si="0"/>
        <v>1012.5</v>
      </c>
      <c r="L1233" s="10">
        <f t="shared" si="1"/>
        <v>253.125</v>
      </c>
      <c r="M1233" s="11">
        <v>0.25</v>
      </c>
      <c r="O1233" s="16"/>
      <c r="P1233" s="17"/>
      <c r="Q1233" s="12"/>
      <c r="R1233" s="13"/>
    </row>
    <row r="1234" spans="1:18" ht="15.75" customHeight="1">
      <c r="A1234" s="1"/>
      <c r="B1234" s="6" t="s">
        <v>27</v>
      </c>
      <c r="C1234" s="6">
        <v>1128299</v>
      </c>
      <c r="D1234" s="7">
        <v>44206</v>
      </c>
      <c r="E1234" s="6" t="s">
        <v>28</v>
      </c>
      <c r="F1234" s="6" t="s">
        <v>61</v>
      </c>
      <c r="G1234" s="6" t="s">
        <v>62</v>
      </c>
      <c r="H1234" s="6" t="s">
        <v>21</v>
      </c>
      <c r="I1234" s="8">
        <v>0.5</v>
      </c>
      <c r="J1234" s="9">
        <v>1750</v>
      </c>
      <c r="K1234" s="10">
        <f t="shared" si="0"/>
        <v>875</v>
      </c>
      <c r="L1234" s="10">
        <f t="shared" si="1"/>
        <v>131.25</v>
      </c>
      <c r="M1234" s="11">
        <v>0.15</v>
      </c>
      <c r="O1234" s="16"/>
      <c r="P1234" s="17"/>
      <c r="Q1234" s="12"/>
      <c r="R1234" s="13"/>
    </row>
    <row r="1235" spans="1:18" ht="15.75" customHeight="1">
      <c r="A1235" s="1"/>
      <c r="B1235" s="6" t="s">
        <v>27</v>
      </c>
      <c r="C1235" s="6">
        <v>1128299</v>
      </c>
      <c r="D1235" s="7">
        <v>44206</v>
      </c>
      <c r="E1235" s="6" t="s">
        <v>28</v>
      </c>
      <c r="F1235" s="6" t="s">
        <v>61</v>
      </c>
      <c r="G1235" s="6" t="s">
        <v>62</v>
      </c>
      <c r="H1235" s="6" t="s">
        <v>22</v>
      </c>
      <c r="I1235" s="8">
        <v>0.45</v>
      </c>
      <c r="J1235" s="9">
        <v>4250</v>
      </c>
      <c r="K1235" s="10">
        <f t="shared" si="0"/>
        <v>1912.5</v>
      </c>
      <c r="L1235" s="10">
        <f t="shared" si="1"/>
        <v>765</v>
      </c>
      <c r="M1235" s="11">
        <v>0.4</v>
      </c>
      <c r="O1235" s="16"/>
      <c r="P1235" s="17"/>
      <c r="Q1235" s="12"/>
      <c r="R1235" s="13"/>
    </row>
    <row r="1236" spans="1:18" ht="15.75" customHeight="1">
      <c r="A1236" s="1"/>
      <c r="B1236" s="6" t="s">
        <v>27</v>
      </c>
      <c r="C1236" s="6">
        <v>1128299</v>
      </c>
      <c r="D1236" s="7">
        <v>44237</v>
      </c>
      <c r="E1236" s="6" t="s">
        <v>28</v>
      </c>
      <c r="F1236" s="6" t="s">
        <v>61</v>
      </c>
      <c r="G1236" s="6" t="s">
        <v>62</v>
      </c>
      <c r="H1236" s="6" t="s">
        <v>17</v>
      </c>
      <c r="I1236" s="8">
        <v>0.35000000000000003</v>
      </c>
      <c r="J1236" s="9">
        <v>4750</v>
      </c>
      <c r="K1236" s="10">
        <f t="shared" si="0"/>
        <v>1662.5000000000002</v>
      </c>
      <c r="L1236" s="10">
        <f t="shared" si="1"/>
        <v>415.62500000000006</v>
      </c>
      <c r="M1236" s="11">
        <v>0.25</v>
      </c>
      <c r="O1236" s="16"/>
      <c r="P1236" s="17"/>
      <c r="Q1236" s="12"/>
      <c r="R1236" s="13"/>
    </row>
    <row r="1237" spans="1:18" ht="15.75" customHeight="1">
      <c r="A1237" s="1"/>
      <c r="B1237" s="6" t="s">
        <v>27</v>
      </c>
      <c r="C1237" s="6">
        <v>1128299</v>
      </c>
      <c r="D1237" s="7">
        <v>44237</v>
      </c>
      <c r="E1237" s="6" t="s">
        <v>28</v>
      </c>
      <c r="F1237" s="6" t="s">
        <v>61</v>
      </c>
      <c r="G1237" s="6" t="s">
        <v>62</v>
      </c>
      <c r="H1237" s="6" t="s">
        <v>18</v>
      </c>
      <c r="I1237" s="8">
        <v>0.45</v>
      </c>
      <c r="J1237" s="9">
        <v>3750</v>
      </c>
      <c r="K1237" s="10">
        <f t="shared" si="0"/>
        <v>1687.5</v>
      </c>
      <c r="L1237" s="10">
        <f t="shared" si="1"/>
        <v>337.5</v>
      </c>
      <c r="M1237" s="11">
        <v>0.2</v>
      </c>
      <c r="O1237" s="16"/>
      <c r="P1237" s="17"/>
      <c r="Q1237" s="12"/>
      <c r="R1237" s="13"/>
    </row>
    <row r="1238" spans="1:18" ht="15.75" customHeight="1">
      <c r="A1238" s="1"/>
      <c r="B1238" s="6" t="s">
        <v>27</v>
      </c>
      <c r="C1238" s="6">
        <v>1128299</v>
      </c>
      <c r="D1238" s="7">
        <v>44237</v>
      </c>
      <c r="E1238" s="6" t="s">
        <v>28</v>
      </c>
      <c r="F1238" s="6" t="s">
        <v>61</v>
      </c>
      <c r="G1238" s="6" t="s">
        <v>62</v>
      </c>
      <c r="H1238" s="6" t="s">
        <v>19</v>
      </c>
      <c r="I1238" s="8">
        <v>0.45</v>
      </c>
      <c r="J1238" s="9">
        <v>3750</v>
      </c>
      <c r="K1238" s="10">
        <f t="shared" si="0"/>
        <v>1687.5</v>
      </c>
      <c r="L1238" s="10">
        <f t="shared" si="1"/>
        <v>421.875</v>
      </c>
      <c r="M1238" s="11">
        <v>0.25</v>
      </c>
      <c r="O1238" s="16"/>
      <c r="P1238" s="17"/>
      <c r="Q1238" s="12"/>
      <c r="R1238" s="13"/>
    </row>
    <row r="1239" spans="1:18" ht="15.75" customHeight="1">
      <c r="A1239" s="1"/>
      <c r="B1239" s="6" t="s">
        <v>27</v>
      </c>
      <c r="C1239" s="6">
        <v>1128299</v>
      </c>
      <c r="D1239" s="7">
        <v>44237</v>
      </c>
      <c r="E1239" s="6" t="s">
        <v>28</v>
      </c>
      <c r="F1239" s="6" t="s">
        <v>61</v>
      </c>
      <c r="G1239" s="6" t="s">
        <v>62</v>
      </c>
      <c r="H1239" s="6" t="s">
        <v>20</v>
      </c>
      <c r="I1239" s="8">
        <v>0.45</v>
      </c>
      <c r="J1239" s="9">
        <v>2250</v>
      </c>
      <c r="K1239" s="10">
        <f t="shared" si="0"/>
        <v>1012.5</v>
      </c>
      <c r="L1239" s="10">
        <f t="shared" si="1"/>
        <v>253.125</v>
      </c>
      <c r="M1239" s="11">
        <v>0.25</v>
      </c>
      <c r="O1239" s="16"/>
      <c r="P1239" s="17"/>
      <c r="Q1239" s="12"/>
      <c r="R1239" s="13"/>
    </row>
    <row r="1240" spans="1:18" ht="15.75" customHeight="1">
      <c r="A1240" s="1"/>
      <c r="B1240" s="6" t="s">
        <v>27</v>
      </c>
      <c r="C1240" s="6">
        <v>1128299</v>
      </c>
      <c r="D1240" s="7">
        <v>44237</v>
      </c>
      <c r="E1240" s="6" t="s">
        <v>28</v>
      </c>
      <c r="F1240" s="6" t="s">
        <v>61</v>
      </c>
      <c r="G1240" s="6" t="s">
        <v>62</v>
      </c>
      <c r="H1240" s="6" t="s">
        <v>21</v>
      </c>
      <c r="I1240" s="8">
        <v>0.5</v>
      </c>
      <c r="J1240" s="9">
        <v>1500</v>
      </c>
      <c r="K1240" s="10">
        <f t="shared" si="0"/>
        <v>750</v>
      </c>
      <c r="L1240" s="10">
        <f t="shared" si="1"/>
        <v>112.5</v>
      </c>
      <c r="M1240" s="11">
        <v>0.15</v>
      </c>
      <c r="O1240" s="16"/>
      <c r="P1240" s="17"/>
      <c r="Q1240" s="12"/>
      <c r="R1240" s="13"/>
    </row>
    <row r="1241" spans="1:18" ht="15.75" customHeight="1">
      <c r="A1241" s="1"/>
      <c r="B1241" s="6" t="s">
        <v>27</v>
      </c>
      <c r="C1241" s="6">
        <v>1128299</v>
      </c>
      <c r="D1241" s="7">
        <v>44237</v>
      </c>
      <c r="E1241" s="6" t="s">
        <v>28</v>
      </c>
      <c r="F1241" s="6" t="s">
        <v>61</v>
      </c>
      <c r="G1241" s="6" t="s">
        <v>62</v>
      </c>
      <c r="H1241" s="6" t="s">
        <v>22</v>
      </c>
      <c r="I1241" s="8">
        <v>0.45</v>
      </c>
      <c r="J1241" s="9">
        <v>3500</v>
      </c>
      <c r="K1241" s="10">
        <f t="shared" si="0"/>
        <v>1575</v>
      </c>
      <c r="L1241" s="10">
        <f t="shared" si="1"/>
        <v>630</v>
      </c>
      <c r="M1241" s="11">
        <v>0.4</v>
      </c>
      <c r="O1241" s="16"/>
      <c r="P1241" s="17"/>
      <c r="Q1241" s="12"/>
      <c r="R1241" s="13"/>
    </row>
    <row r="1242" spans="1:18" ht="15.75" customHeight="1">
      <c r="A1242" s="1"/>
      <c r="B1242" s="6" t="s">
        <v>27</v>
      </c>
      <c r="C1242" s="6">
        <v>1128299</v>
      </c>
      <c r="D1242" s="7">
        <v>44264</v>
      </c>
      <c r="E1242" s="6" t="s">
        <v>28</v>
      </c>
      <c r="F1242" s="6" t="s">
        <v>61</v>
      </c>
      <c r="G1242" s="6" t="s">
        <v>62</v>
      </c>
      <c r="H1242" s="6" t="s">
        <v>17</v>
      </c>
      <c r="I1242" s="8">
        <v>0.45</v>
      </c>
      <c r="J1242" s="9">
        <v>5000</v>
      </c>
      <c r="K1242" s="10">
        <f t="shared" si="0"/>
        <v>2250</v>
      </c>
      <c r="L1242" s="10">
        <f t="shared" si="1"/>
        <v>562.5</v>
      </c>
      <c r="M1242" s="11">
        <v>0.25</v>
      </c>
      <c r="O1242" s="16"/>
      <c r="P1242" s="17"/>
      <c r="Q1242" s="12"/>
      <c r="R1242" s="13"/>
    </row>
    <row r="1243" spans="1:18" ht="15.75" customHeight="1">
      <c r="A1243" s="1"/>
      <c r="B1243" s="6" t="s">
        <v>27</v>
      </c>
      <c r="C1243" s="6">
        <v>1128299</v>
      </c>
      <c r="D1243" s="7">
        <v>44264</v>
      </c>
      <c r="E1243" s="6" t="s">
        <v>28</v>
      </c>
      <c r="F1243" s="6" t="s">
        <v>61</v>
      </c>
      <c r="G1243" s="6" t="s">
        <v>62</v>
      </c>
      <c r="H1243" s="6" t="s">
        <v>18</v>
      </c>
      <c r="I1243" s="8">
        <v>0.54999999999999993</v>
      </c>
      <c r="J1243" s="9">
        <v>3500</v>
      </c>
      <c r="K1243" s="10">
        <f t="shared" si="0"/>
        <v>1924.9999999999998</v>
      </c>
      <c r="L1243" s="10">
        <f t="shared" si="1"/>
        <v>385</v>
      </c>
      <c r="M1243" s="11">
        <v>0.2</v>
      </c>
      <c r="O1243" s="16"/>
      <c r="P1243" s="17"/>
      <c r="Q1243" s="12"/>
      <c r="R1243" s="13"/>
    </row>
    <row r="1244" spans="1:18" ht="15.75" customHeight="1">
      <c r="A1244" s="1"/>
      <c r="B1244" s="6" t="s">
        <v>27</v>
      </c>
      <c r="C1244" s="6">
        <v>1128299</v>
      </c>
      <c r="D1244" s="7">
        <v>44264</v>
      </c>
      <c r="E1244" s="6" t="s">
        <v>28</v>
      </c>
      <c r="F1244" s="6" t="s">
        <v>61</v>
      </c>
      <c r="G1244" s="6" t="s">
        <v>62</v>
      </c>
      <c r="H1244" s="6" t="s">
        <v>19</v>
      </c>
      <c r="I1244" s="8">
        <v>0.59999999999999987</v>
      </c>
      <c r="J1244" s="9">
        <v>3750</v>
      </c>
      <c r="K1244" s="10">
        <f t="shared" si="0"/>
        <v>2249.9999999999995</v>
      </c>
      <c r="L1244" s="10">
        <f t="shared" si="1"/>
        <v>562.49999999999989</v>
      </c>
      <c r="M1244" s="11">
        <v>0.25</v>
      </c>
      <c r="O1244" s="16"/>
      <c r="P1244" s="17"/>
      <c r="Q1244" s="12"/>
      <c r="R1244" s="13"/>
    </row>
    <row r="1245" spans="1:18" ht="15.75" customHeight="1">
      <c r="A1245" s="1"/>
      <c r="B1245" s="6" t="s">
        <v>27</v>
      </c>
      <c r="C1245" s="6">
        <v>1128299</v>
      </c>
      <c r="D1245" s="7">
        <v>44264</v>
      </c>
      <c r="E1245" s="6" t="s">
        <v>28</v>
      </c>
      <c r="F1245" s="6" t="s">
        <v>61</v>
      </c>
      <c r="G1245" s="6" t="s">
        <v>62</v>
      </c>
      <c r="H1245" s="6" t="s">
        <v>20</v>
      </c>
      <c r="I1245" s="8">
        <v>0.54999999999999993</v>
      </c>
      <c r="J1245" s="9">
        <v>2750</v>
      </c>
      <c r="K1245" s="10">
        <f t="shared" si="0"/>
        <v>1512.4999999999998</v>
      </c>
      <c r="L1245" s="10">
        <f t="shared" si="1"/>
        <v>378.12499999999994</v>
      </c>
      <c r="M1245" s="11">
        <v>0.25</v>
      </c>
      <c r="O1245" s="16"/>
      <c r="P1245" s="17"/>
      <c r="Q1245" s="12"/>
      <c r="R1245" s="13"/>
    </row>
    <row r="1246" spans="1:18" ht="15.75" customHeight="1">
      <c r="A1246" s="1"/>
      <c r="B1246" s="6" t="s">
        <v>27</v>
      </c>
      <c r="C1246" s="6">
        <v>1128299</v>
      </c>
      <c r="D1246" s="7">
        <v>44264</v>
      </c>
      <c r="E1246" s="6" t="s">
        <v>28</v>
      </c>
      <c r="F1246" s="6" t="s">
        <v>61</v>
      </c>
      <c r="G1246" s="6" t="s">
        <v>62</v>
      </c>
      <c r="H1246" s="6" t="s">
        <v>21</v>
      </c>
      <c r="I1246" s="8">
        <v>0.6</v>
      </c>
      <c r="J1246" s="9">
        <v>1250</v>
      </c>
      <c r="K1246" s="10">
        <f t="shared" si="0"/>
        <v>750</v>
      </c>
      <c r="L1246" s="10">
        <f t="shared" si="1"/>
        <v>112.5</v>
      </c>
      <c r="M1246" s="11">
        <v>0.15</v>
      </c>
      <c r="O1246" s="16"/>
      <c r="P1246" s="17"/>
      <c r="Q1246" s="12"/>
      <c r="R1246" s="13"/>
    </row>
    <row r="1247" spans="1:18" ht="15.75" customHeight="1">
      <c r="A1247" s="1"/>
      <c r="B1247" s="6" t="s">
        <v>27</v>
      </c>
      <c r="C1247" s="6">
        <v>1128299</v>
      </c>
      <c r="D1247" s="7">
        <v>44264</v>
      </c>
      <c r="E1247" s="6" t="s">
        <v>28</v>
      </c>
      <c r="F1247" s="6" t="s">
        <v>61</v>
      </c>
      <c r="G1247" s="6" t="s">
        <v>62</v>
      </c>
      <c r="H1247" s="6" t="s">
        <v>22</v>
      </c>
      <c r="I1247" s="8">
        <v>0.54999999999999993</v>
      </c>
      <c r="J1247" s="9">
        <v>3250</v>
      </c>
      <c r="K1247" s="10">
        <f t="shared" si="0"/>
        <v>1787.4999999999998</v>
      </c>
      <c r="L1247" s="10">
        <f t="shared" si="1"/>
        <v>715</v>
      </c>
      <c r="M1247" s="11">
        <v>0.4</v>
      </c>
      <c r="O1247" s="16"/>
      <c r="P1247" s="17"/>
      <c r="Q1247" s="12"/>
      <c r="R1247" s="13"/>
    </row>
    <row r="1248" spans="1:18" ht="15.75" customHeight="1">
      <c r="A1248" s="1"/>
      <c r="B1248" s="6" t="s">
        <v>27</v>
      </c>
      <c r="C1248" s="6">
        <v>1128299</v>
      </c>
      <c r="D1248" s="7">
        <v>44296</v>
      </c>
      <c r="E1248" s="6" t="s">
        <v>28</v>
      </c>
      <c r="F1248" s="6" t="s">
        <v>61</v>
      </c>
      <c r="G1248" s="6" t="s">
        <v>62</v>
      </c>
      <c r="H1248" s="6" t="s">
        <v>17</v>
      </c>
      <c r="I1248" s="8">
        <v>0.6</v>
      </c>
      <c r="J1248" s="9">
        <v>5000</v>
      </c>
      <c r="K1248" s="10">
        <f t="shared" si="0"/>
        <v>3000</v>
      </c>
      <c r="L1248" s="10">
        <f t="shared" si="1"/>
        <v>750</v>
      </c>
      <c r="M1248" s="11">
        <v>0.25</v>
      </c>
      <c r="O1248" s="16"/>
      <c r="P1248" s="17"/>
      <c r="Q1248" s="12"/>
      <c r="R1248" s="13"/>
    </row>
    <row r="1249" spans="1:18" ht="15.75" customHeight="1">
      <c r="A1249" s="1"/>
      <c r="B1249" s="6" t="s">
        <v>27</v>
      </c>
      <c r="C1249" s="6">
        <v>1128299</v>
      </c>
      <c r="D1249" s="7">
        <v>44296</v>
      </c>
      <c r="E1249" s="6" t="s">
        <v>28</v>
      </c>
      <c r="F1249" s="6" t="s">
        <v>61</v>
      </c>
      <c r="G1249" s="6" t="s">
        <v>62</v>
      </c>
      <c r="H1249" s="6" t="s">
        <v>18</v>
      </c>
      <c r="I1249" s="8">
        <v>0.65</v>
      </c>
      <c r="J1249" s="9">
        <v>3000</v>
      </c>
      <c r="K1249" s="10">
        <f t="shared" si="0"/>
        <v>1950</v>
      </c>
      <c r="L1249" s="10">
        <f t="shared" si="1"/>
        <v>390</v>
      </c>
      <c r="M1249" s="11">
        <v>0.2</v>
      </c>
      <c r="O1249" s="16"/>
      <c r="P1249" s="17"/>
      <c r="Q1249" s="12"/>
      <c r="R1249" s="13"/>
    </row>
    <row r="1250" spans="1:18" ht="15.75" customHeight="1">
      <c r="A1250" s="1"/>
      <c r="B1250" s="6" t="s">
        <v>27</v>
      </c>
      <c r="C1250" s="6">
        <v>1128299</v>
      </c>
      <c r="D1250" s="7">
        <v>44296</v>
      </c>
      <c r="E1250" s="6" t="s">
        <v>28</v>
      </c>
      <c r="F1250" s="6" t="s">
        <v>61</v>
      </c>
      <c r="G1250" s="6" t="s">
        <v>62</v>
      </c>
      <c r="H1250" s="6" t="s">
        <v>19</v>
      </c>
      <c r="I1250" s="8">
        <v>0.65</v>
      </c>
      <c r="J1250" s="9">
        <v>3500</v>
      </c>
      <c r="K1250" s="10">
        <f t="shared" si="0"/>
        <v>2275</v>
      </c>
      <c r="L1250" s="10">
        <f t="shared" si="1"/>
        <v>568.75</v>
      </c>
      <c r="M1250" s="11">
        <v>0.25</v>
      </c>
      <c r="O1250" s="16"/>
      <c r="P1250" s="17"/>
      <c r="Q1250" s="12"/>
      <c r="R1250" s="13"/>
    </row>
    <row r="1251" spans="1:18" ht="15.75" customHeight="1">
      <c r="A1251" s="1"/>
      <c r="B1251" s="6" t="s">
        <v>27</v>
      </c>
      <c r="C1251" s="6">
        <v>1128299</v>
      </c>
      <c r="D1251" s="7">
        <v>44296</v>
      </c>
      <c r="E1251" s="6" t="s">
        <v>28</v>
      </c>
      <c r="F1251" s="6" t="s">
        <v>61</v>
      </c>
      <c r="G1251" s="6" t="s">
        <v>62</v>
      </c>
      <c r="H1251" s="6" t="s">
        <v>20</v>
      </c>
      <c r="I1251" s="8">
        <v>0.5</v>
      </c>
      <c r="J1251" s="9">
        <v>2500</v>
      </c>
      <c r="K1251" s="10">
        <f t="shared" si="0"/>
        <v>1250</v>
      </c>
      <c r="L1251" s="10">
        <f t="shared" si="1"/>
        <v>312.5</v>
      </c>
      <c r="M1251" s="11">
        <v>0.25</v>
      </c>
      <c r="O1251" s="16"/>
      <c r="P1251" s="17"/>
      <c r="Q1251" s="12"/>
      <c r="R1251" s="13"/>
    </row>
    <row r="1252" spans="1:18" ht="15.75" customHeight="1">
      <c r="A1252" s="1"/>
      <c r="B1252" s="6" t="s">
        <v>27</v>
      </c>
      <c r="C1252" s="6">
        <v>1128299</v>
      </c>
      <c r="D1252" s="7">
        <v>44296</v>
      </c>
      <c r="E1252" s="6" t="s">
        <v>28</v>
      </c>
      <c r="F1252" s="6" t="s">
        <v>61</v>
      </c>
      <c r="G1252" s="6" t="s">
        <v>62</v>
      </c>
      <c r="H1252" s="6" t="s">
        <v>21</v>
      </c>
      <c r="I1252" s="8">
        <v>0.55000000000000004</v>
      </c>
      <c r="J1252" s="9">
        <v>1500</v>
      </c>
      <c r="K1252" s="10">
        <f t="shared" si="0"/>
        <v>825.00000000000011</v>
      </c>
      <c r="L1252" s="10">
        <f t="shared" si="1"/>
        <v>123.75000000000001</v>
      </c>
      <c r="M1252" s="11">
        <v>0.15</v>
      </c>
      <c r="O1252" s="16"/>
      <c r="P1252" s="17"/>
      <c r="Q1252" s="12"/>
      <c r="R1252" s="13"/>
    </row>
    <row r="1253" spans="1:18" ht="15.75" customHeight="1">
      <c r="A1253" s="1"/>
      <c r="B1253" s="6" t="s">
        <v>27</v>
      </c>
      <c r="C1253" s="6">
        <v>1128299</v>
      </c>
      <c r="D1253" s="7">
        <v>44296</v>
      </c>
      <c r="E1253" s="6" t="s">
        <v>28</v>
      </c>
      <c r="F1253" s="6" t="s">
        <v>61</v>
      </c>
      <c r="G1253" s="6" t="s">
        <v>62</v>
      </c>
      <c r="H1253" s="6" t="s">
        <v>22</v>
      </c>
      <c r="I1253" s="8">
        <v>0.70000000000000007</v>
      </c>
      <c r="J1253" s="9">
        <v>3250</v>
      </c>
      <c r="K1253" s="10">
        <f t="shared" si="0"/>
        <v>2275</v>
      </c>
      <c r="L1253" s="10">
        <f t="shared" si="1"/>
        <v>910</v>
      </c>
      <c r="M1253" s="11">
        <v>0.4</v>
      </c>
      <c r="O1253" s="16"/>
      <c r="P1253" s="17"/>
      <c r="Q1253" s="12"/>
      <c r="R1253" s="13"/>
    </row>
    <row r="1254" spans="1:18" ht="15.75" customHeight="1">
      <c r="A1254" s="1"/>
      <c r="B1254" s="6" t="s">
        <v>27</v>
      </c>
      <c r="C1254" s="6">
        <v>1128299</v>
      </c>
      <c r="D1254" s="7">
        <v>44327</v>
      </c>
      <c r="E1254" s="6" t="s">
        <v>28</v>
      </c>
      <c r="F1254" s="6" t="s">
        <v>61</v>
      </c>
      <c r="G1254" s="6" t="s">
        <v>62</v>
      </c>
      <c r="H1254" s="6" t="s">
        <v>17</v>
      </c>
      <c r="I1254" s="8">
        <v>0.54999999999999993</v>
      </c>
      <c r="J1254" s="9">
        <v>5250</v>
      </c>
      <c r="K1254" s="10">
        <f t="shared" si="0"/>
        <v>2887.4999999999995</v>
      </c>
      <c r="L1254" s="10">
        <f t="shared" si="1"/>
        <v>721.87499999999989</v>
      </c>
      <c r="M1254" s="11">
        <v>0.25</v>
      </c>
      <c r="O1254" s="16"/>
      <c r="P1254" s="17"/>
      <c r="Q1254" s="12"/>
      <c r="R1254" s="13"/>
    </row>
    <row r="1255" spans="1:18" ht="15.75" customHeight="1">
      <c r="A1255" s="1"/>
      <c r="B1255" s="6" t="s">
        <v>27</v>
      </c>
      <c r="C1255" s="6">
        <v>1128299</v>
      </c>
      <c r="D1255" s="7">
        <v>44327</v>
      </c>
      <c r="E1255" s="6" t="s">
        <v>28</v>
      </c>
      <c r="F1255" s="6" t="s">
        <v>61</v>
      </c>
      <c r="G1255" s="6" t="s">
        <v>62</v>
      </c>
      <c r="H1255" s="6" t="s">
        <v>18</v>
      </c>
      <c r="I1255" s="8">
        <v>0.6</v>
      </c>
      <c r="J1255" s="9">
        <v>3750</v>
      </c>
      <c r="K1255" s="10">
        <f t="shared" si="0"/>
        <v>2250</v>
      </c>
      <c r="L1255" s="10">
        <f t="shared" si="1"/>
        <v>450</v>
      </c>
      <c r="M1255" s="11">
        <v>0.2</v>
      </c>
      <c r="O1255" s="16"/>
      <c r="P1255" s="17"/>
      <c r="Q1255" s="12"/>
      <c r="R1255" s="13"/>
    </row>
    <row r="1256" spans="1:18" ht="15.75" customHeight="1">
      <c r="A1256" s="1"/>
      <c r="B1256" s="6" t="s">
        <v>27</v>
      </c>
      <c r="C1256" s="6">
        <v>1128299</v>
      </c>
      <c r="D1256" s="7">
        <v>44327</v>
      </c>
      <c r="E1256" s="6" t="s">
        <v>28</v>
      </c>
      <c r="F1256" s="6" t="s">
        <v>61</v>
      </c>
      <c r="G1256" s="6" t="s">
        <v>62</v>
      </c>
      <c r="H1256" s="6" t="s">
        <v>19</v>
      </c>
      <c r="I1256" s="8">
        <v>0.6</v>
      </c>
      <c r="J1256" s="9">
        <v>3750</v>
      </c>
      <c r="K1256" s="10">
        <f t="shared" si="0"/>
        <v>2250</v>
      </c>
      <c r="L1256" s="10">
        <f t="shared" si="1"/>
        <v>562.5</v>
      </c>
      <c r="M1256" s="11">
        <v>0.25</v>
      </c>
      <c r="O1256" s="16"/>
      <c r="P1256" s="17"/>
      <c r="Q1256" s="12"/>
      <c r="R1256" s="13"/>
    </row>
    <row r="1257" spans="1:18" ht="15.75" customHeight="1">
      <c r="A1257" s="1"/>
      <c r="B1257" s="6" t="s">
        <v>27</v>
      </c>
      <c r="C1257" s="6">
        <v>1128299</v>
      </c>
      <c r="D1257" s="7">
        <v>44327</v>
      </c>
      <c r="E1257" s="6" t="s">
        <v>28</v>
      </c>
      <c r="F1257" s="6" t="s">
        <v>61</v>
      </c>
      <c r="G1257" s="6" t="s">
        <v>62</v>
      </c>
      <c r="H1257" s="6" t="s">
        <v>20</v>
      </c>
      <c r="I1257" s="8">
        <v>0.54999999999999993</v>
      </c>
      <c r="J1257" s="9">
        <v>2750</v>
      </c>
      <c r="K1257" s="10">
        <f t="shared" si="0"/>
        <v>1512.4999999999998</v>
      </c>
      <c r="L1257" s="10">
        <f t="shared" si="1"/>
        <v>378.12499999999994</v>
      </c>
      <c r="M1257" s="11">
        <v>0.25</v>
      </c>
      <c r="O1257" s="16"/>
      <c r="P1257" s="17"/>
      <c r="Q1257" s="12"/>
      <c r="R1257" s="13"/>
    </row>
    <row r="1258" spans="1:18" ht="15.75" customHeight="1">
      <c r="A1258" s="1"/>
      <c r="B1258" s="6" t="s">
        <v>27</v>
      </c>
      <c r="C1258" s="6">
        <v>1128299</v>
      </c>
      <c r="D1258" s="7">
        <v>44327</v>
      </c>
      <c r="E1258" s="6" t="s">
        <v>28</v>
      </c>
      <c r="F1258" s="6" t="s">
        <v>61</v>
      </c>
      <c r="G1258" s="6" t="s">
        <v>62</v>
      </c>
      <c r="H1258" s="6" t="s">
        <v>21</v>
      </c>
      <c r="I1258" s="8">
        <v>0.6</v>
      </c>
      <c r="J1258" s="9">
        <v>1750</v>
      </c>
      <c r="K1258" s="10">
        <f t="shared" si="0"/>
        <v>1050</v>
      </c>
      <c r="L1258" s="10">
        <f t="shared" si="1"/>
        <v>157.5</v>
      </c>
      <c r="M1258" s="11">
        <v>0.15</v>
      </c>
      <c r="O1258" s="16"/>
      <c r="P1258" s="17"/>
      <c r="Q1258" s="12"/>
      <c r="R1258" s="13"/>
    </row>
    <row r="1259" spans="1:18" ht="15.75" customHeight="1">
      <c r="A1259" s="1"/>
      <c r="B1259" s="6" t="s">
        <v>27</v>
      </c>
      <c r="C1259" s="6">
        <v>1128299</v>
      </c>
      <c r="D1259" s="7">
        <v>44327</v>
      </c>
      <c r="E1259" s="6" t="s">
        <v>28</v>
      </c>
      <c r="F1259" s="6" t="s">
        <v>61</v>
      </c>
      <c r="G1259" s="6" t="s">
        <v>62</v>
      </c>
      <c r="H1259" s="6" t="s">
        <v>22</v>
      </c>
      <c r="I1259" s="8">
        <v>0.75</v>
      </c>
      <c r="J1259" s="9">
        <v>4750</v>
      </c>
      <c r="K1259" s="10">
        <f t="shared" si="0"/>
        <v>3562.5</v>
      </c>
      <c r="L1259" s="10">
        <f t="shared" si="1"/>
        <v>1425</v>
      </c>
      <c r="M1259" s="11">
        <v>0.4</v>
      </c>
      <c r="O1259" s="16"/>
      <c r="P1259" s="17"/>
      <c r="Q1259" s="12"/>
      <c r="R1259" s="13"/>
    </row>
    <row r="1260" spans="1:18" ht="15.75" customHeight="1">
      <c r="A1260" s="1"/>
      <c r="B1260" s="6" t="s">
        <v>27</v>
      </c>
      <c r="C1260" s="6">
        <v>1128299</v>
      </c>
      <c r="D1260" s="7">
        <v>44357</v>
      </c>
      <c r="E1260" s="6" t="s">
        <v>28</v>
      </c>
      <c r="F1260" s="6" t="s">
        <v>61</v>
      </c>
      <c r="G1260" s="6" t="s">
        <v>62</v>
      </c>
      <c r="H1260" s="6" t="s">
        <v>17</v>
      </c>
      <c r="I1260" s="8">
        <v>0.7</v>
      </c>
      <c r="J1260" s="9">
        <v>7250</v>
      </c>
      <c r="K1260" s="10">
        <f t="shared" si="0"/>
        <v>5075</v>
      </c>
      <c r="L1260" s="10">
        <f t="shared" si="1"/>
        <v>1268.75</v>
      </c>
      <c r="M1260" s="11">
        <v>0.25</v>
      </c>
      <c r="O1260" s="16"/>
      <c r="P1260" s="17"/>
      <c r="Q1260" s="12"/>
      <c r="R1260" s="13"/>
    </row>
    <row r="1261" spans="1:18" ht="15.75" customHeight="1">
      <c r="A1261" s="1"/>
      <c r="B1261" s="6" t="s">
        <v>27</v>
      </c>
      <c r="C1261" s="6">
        <v>1128299</v>
      </c>
      <c r="D1261" s="7">
        <v>44357</v>
      </c>
      <c r="E1261" s="6" t="s">
        <v>28</v>
      </c>
      <c r="F1261" s="6" t="s">
        <v>61</v>
      </c>
      <c r="G1261" s="6" t="s">
        <v>62</v>
      </c>
      <c r="H1261" s="6" t="s">
        <v>18</v>
      </c>
      <c r="I1261" s="8">
        <v>0.75</v>
      </c>
      <c r="J1261" s="9">
        <v>6000</v>
      </c>
      <c r="K1261" s="10">
        <f t="shared" si="0"/>
        <v>4500</v>
      </c>
      <c r="L1261" s="10">
        <f t="shared" si="1"/>
        <v>900</v>
      </c>
      <c r="M1261" s="11">
        <v>0.2</v>
      </c>
      <c r="O1261" s="16"/>
      <c r="P1261" s="17"/>
      <c r="Q1261" s="12"/>
      <c r="R1261" s="13"/>
    </row>
    <row r="1262" spans="1:18" ht="15.75" customHeight="1">
      <c r="A1262" s="1"/>
      <c r="B1262" s="6" t="s">
        <v>27</v>
      </c>
      <c r="C1262" s="6">
        <v>1128299</v>
      </c>
      <c r="D1262" s="7">
        <v>44357</v>
      </c>
      <c r="E1262" s="6" t="s">
        <v>28</v>
      </c>
      <c r="F1262" s="6" t="s">
        <v>61</v>
      </c>
      <c r="G1262" s="6" t="s">
        <v>62</v>
      </c>
      <c r="H1262" s="6" t="s">
        <v>19</v>
      </c>
      <c r="I1262" s="8">
        <v>0.75</v>
      </c>
      <c r="J1262" s="9">
        <v>6000</v>
      </c>
      <c r="K1262" s="10">
        <f t="shared" si="0"/>
        <v>4500</v>
      </c>
      <c r="L1262" s="10">
        <f t="shared" si="1"/>
        <v>1125</v>
      </c>
      <c r="M1262" s="11">
        <v>0.25</v>
      </c>
      <c r="O1262" s="16"/>
      <c r="P1262" s="17"/>
      <c r="Q1262" s="12"/>
      <c r="R1262" s="13"/>
    </row>
    <row r="1263" spans="1:18" ht="15.75" customHeight="1">
      <c r="A1263" s="1"/>
      <c r="B1263" s="6" t="s">
        <v>27</v>
      </c>
      <c r="C1263" s="6">
        <v>1128299</v>
      </c>
      <c r="D1263" s="7">
        <v>44357</v>
      </c>
      <c r="E1263" s="6" t="s">
        <v>28</v>
      </c>
      <c r="F1263" s="6" t="s">
        <v>61</v>
      </c>
      <c r="G1263" s="6" t="s">
        <v>62</v>
      </c>
      <c r="H1263" s="6" t="s">
        <v>20</v>
      </c>
      <c r="I1263" s="8">
        <v>0.75</v>
      </c>
      <c r="J1263" s="9">
        <v>4750</v>
      </c>
      <c r="K1263" s="10">
        <f t="shared" si="0"/>
        <v>3562.5</v>
      </c>
      <c r="L1263" s="10">
        <f t="shared" si="1"/>
        <v>890.625</v>
      </c>
      <c r="M1263" s="11">
        <v>0.25</v>
      </c>
      <c r="O1263" s="16"/>
      <c r="P1263" s="17"/>
      <c r="Q1263" s="12"/>
      <c r="R1263" s="13"/>
    </row>
    <row r="1264" spans="1:18" ht="15.75" customHeight="1">
      <c r="A1264" s="1"/>
      <c r="B1264" s="6" t="s">
        <v>27</v>
      </c>
      <c r="C1264" s="6">
        <v>1128299</v>
      </c>
      <c r="D1264" s="7">
        <v>44357</v>
      </c>
      <c r="E1264" s="6" t="s">
        <v>28</v>
      </c>
      <c r="F1264" s="6" t="s">
        <v>61</v>
      </c>
      <c r="G1264" s="6" t="s">
        <v>62</v>
      </c>
      <c r="H1264" s="6" t="s">
        <v>21</v>
      </c>
      <c r="I1264" s="8">
        <v>0.85000000000000009</v>
      </c>
      <c r="J1264" s="9">
        <v>3500</v>
      </c>
      <c r="K1264" s="10">
        <f t="shared" si="0"/>
        <v>2975.0000000000005</v>
      </c>
      <c r="L1264" s="10">
        <f t="shared" si="1"/>
        <v>446.25000000000006</v>
      </c>
      <c r="M1264" s="11">
        <v>0.15</v>
      </c>
      <c r="O1264" s="16"/>
      <c r="P1264" s="17"/>
      <c r="Q1264" s="12"/>
      <c r="R1264" s="13"/>
    </row>
    <row r="1265" spans="1:18" ht="15.75" customHeight="1">
      <c r="A1265" s="1"/>
      <c r="B1265" s="6" t="s">
        <v>27</v>
      </c>
      <c r="C1265" s="6">
        <v>1128299</v>
      </c>
      <c r="D1265" s="7">
        <v>44357</v>
      </c>
      <c r="E1265" s="6" t="s">
        <v>28</v>
      </c>
      <c r="F1265" s="6" t="s">
        <v>61</v>
      </c>
      <c r="G1265" s="6" t="s">
        <v>62</v>
      </c>
      <c r="H1265" s="6" t="s">
        <v>22</v>
      </c>
      <c r="I1265" s="8">
        <v>1</v>
      </c>
      <c r="J1265" s="9">
        <v>6500</v>
      </c>
      <c r="K1265" s="10">
        <f t="shared" si="0"/>
        <v>6500</v>
      </c>
      <c r="L1265" s="10">
        <f t="shared" si="1"/>
        <v>2600</v>
      </c>
      <c r="M1265" s="11">
        <v>0.4</v>
      </c>
      <c r="O1265" s="16"/>
      <c r="P1265" s="17"/>
      <c r="Q1265" s="12"/>
      <c r="R1265" s="13"/>
    </row>
    <row r="1266" spans="1:18" ht="15.75" customHeight="1">
      <c r="A1266" s="1"/>
      <c r="B1266" s="6" t="s">
        <v>27</v>
      </c>
      <c r="C1266" s="6">
        <v>1128299</v>
      </c>
      <c r="D1266" s="7">
        <v>44386</v>
      </c>
      <c r="E1266" s="6" t="s">
        <v>28</v>
      </c>
      <c r="F1266" s="6" t="s">
        <v>61</v>
      </c>
      <c r="G1266" s="6" t="s">
        <v>62</v>
      </c>
      <c r="H1266" s="6" t="s">
        <v>17</v>
      </c>
      <c r="I1266" s="8">
        <v>0.8</v>
      </c>
      <c r="J1266" s="9">
        <v>8000</v>
      </c>
      <c r="K1266" s="10">
        <f t="shared" si="0"/>
        <v>6400</v>
      </c>
      <c r="L1266" s="10">
        <f t="shared" si="1"/>
        <v>1600</v>
      </c>
      <c r="M1266" s="11">
        <v>0.25</v>
      </c>
      <c r="O1266" s="16"/>
      <c r="P1266" s="17"/>
      <c r="Q1266" s="12"/>
      <c r="R1266" s="13"/>
    </row>
    <row r="1267" spans="1:18" ht="15.75" customHeight="1">
      <c r="A1267" s="1"/>
      <c r="B1267" s="6" t="s">
        <v>27</v>
      </c>
      <c r="C1267" s="6">
        <v>1128299</v>
      </c>
      <c r="D1267" s="7">
        <v>44386</v>
      </c>
      <c r="E1267" s="6" t="s">
        <v>28</v>
      </c>
      <c r="F1267" s="6" t="s">
        <v>61</v>
      </c>
      <c r="G1267" s="6" t="s">
        <v>62</v>
      </c>
      <c r="H1267" s="6" t="s">
        <v>18</v>
      </c>
      <c r="I1267" s="8">
        <v>0.85000000000000009</v>
      </c>
      <c r="J1267" s="9">
        <v>6500</v>
      </c>
      <c r="K1267" s="10">
        <f t="shared" si="0"/>
        <v>5525.0000000000009</v>
      </c>
      <c r="L1267" s="10">
        <f t="shared" si="1"/>
        <v>1105.0000000000002</v>
      </c>
      <c r="M1267" s="11">
        <v>0.2</v>
      </c>
      <c r="O1267" s="16"/>
      <c r="P1267" s="17"/>
      <c r="Q1267" s="12"/>
      <c r="R1267" s="13"/>
    </row>
    <row r="1268" spans="1:18" ht="15.75" customHeight="1">
      <c r="A1268" s="1"/>
      <c r="B1268" s="6" t="s">
        <v>27</v>
      </c>
      <c r="C1268" s="6">
        <v>1128299</v>
      </c>
      <c r="D1268" s="7">
        <v>44386</v>
      </c>
      <c r="E1268" s="6" t="s">
        <v>28</v>
      </c>
      <c r="F1268" s="6" t="s">
        <v>61</v>
      </c>
      <c r="G1268" s="6" t="s">
        <v>62</v>
      </c>
      <c r="H1268" s="6" t="s">
        <v>19</v>
      </c>
      <c r="I1268" s="8">
        <v>0.85000000000000009</v>
      </c>
      <c r="J1268" s="9">
        <v>6000</v>
      </c>
      <c r="K1268" s="10">
        <f t="shared" si="0"/>
        <v>5100.0000000000009</v>
      </c>
      <c r="L1268" s="10">
        <f t="shared" si="1"/>
        <v>1275.0000000000002</v>
      </c>
      <c r="M1268" s="11">
        <v>0.25</v>
      </c>
      <c r="O1268" s="16"/>
      <c r="P1268" s="17"/>
      <c r="Q1268" s="12"/>
      <c r="R1268" s="13"/>
    </row>
    <row r="1269" spans="1:18" ht="15.75" customHeight="1">
      <c r="A1269" s="1"/>
      <c r="B1269" s="6" t="s">
        <v>27</v>
      </c>
      <c r="C1269" s="6">
        <v>1128299</v>
      </c>
      <c r="D1269" s="7">
        <v>44386</v>
      </c>
      <c r="E1269" s="6" t="s">
        <v>28</v>
      </c>
      <c r="F1269" s="6" t="s">
        <v>61</v>
      </c>
      <c r="G1269" s="6" t="s">
        <v>62</v>
      </c>
      <c r="H1269" s="6" t="s">
        <v>20</v>
      </c>
      <c r="I1269" s="8">
        <v>0.8</v>
      </c>
      <c r="J1269" s="9">
        <v>5000</v>
      </c>
      <c r="K1269" s="10">
        <f t="shared" si="0"/>
        <v>4000</v>
      </c>
      <c r="L1269" s="10">
        <f t="shared" si="1"/>
        <v>1000</v>
      </c>
      <c r="M1269" s="11">
        <v>0.25</v>
      </c>
      <c r="O1269" s="16"/>
      <c r="P1269" s="17"/>
      <c r="Q1269" s="12"/>
      <c r="R1269" s="13"/>
    </row>
    <row r="1270" spans="1:18" ht="15.75" customHeight="1">
      <c r="A1270" s="1"/>
      <c r="B1270" s="6" t="s">
        <v>27</v>
      </c>
      <c r="C1270" s="6">
        <v>1128299</v>
      </c>
      <c r="D1270" s="7">
        <v>44386</v>
      </c>
      <c r="E1270" s="6" t="s">
        <v>28</v>
      </c>
      <c r="F1270" s="6" t="s">
        <v>61</v>
      </c>
      <c r="G1270" s="6" t="s">
        <v>62</v>
      </c>
      <c r="H1270" s="6" t="s">
        <v>21</v>
      </c>
      <c r="I1270" s="8">
        <v>0.85000000000000009</v>
      </c>
      <c r="J1270" s="9">
        <v>5500</v>
      </c>
      <c r="K1270" s="10">
        <f t="shared" si="0"/>
        <v>4675.0000000000009</v>
      </c>
      <c r="L1270" s="10">
        <f t="shared" si="1"/>
        <v>701.25000000000011</v>
      </c>
      <c r="M1270" s="11">
        <v>0.15</v>
      </c>
      <c r="O1270" s="16"/>
      <c r="P1270" s="17"/>
      <c r="Q1270" s="12"/>
      <c r="R1270" s="13"/>
    </row>
    <row r="1271" spans="1:18" ht="15.75" customHeight="1">
      <c r="A1271" s="1"/>
      <c r="B1271" s="6" t="s">
        <v>27</v>
      </c>
      <c r="C1271" s="6">
        <v>1128299</v>
      </c>
      <c r="D1271" s="7">
        <v>44386</v>
      </c>
      <c r="E1271" s="6" t="s">
        <v>28</v>
      </c>
      <c r="F1271" s="6" t="s">
        <v>61</v>
      </c>
      <c r="G1271" s="6" t="s">
        <v>62</v>
      </c>
      <c r="H1271" s="6" t="s">
        <v>22</v>
      </c>
      <c r="I1271" s="8">
        <v>1</v>
      </c>
      <c r="J1271" s="9">
        <v>5500</v>
      </c>
      <c r="K1271" s="10">
        <f t="shared" si="0"/>
        <v>5500</v>
      </c>
      <c r="L1271" s="10">
        <f t="shared" si="1"/>
        <v>2200</v>
      </c>
      <c r="M1271" s="11">
        <v>0.4</v>
      </c>
      <c r="O1271" s="16"/>
      <c r="P1271" s="17"/>
      <c r="Q1271" s="12"/>
      <c r="R1271" s="13"/>
    </row>
    <row r="1272" spans="1:18" ht="15.75" customHeight="1">
      <c r="A1272" s="1"/>
      <c r="B1272" s="6" t="s">
        <v>27</v>
      </c>
      <c r="C1272" s="6">
        <v>1128299</v>
      </c>
      <c r="D1272" s="7">
        <v>44418</v>
      </c>
      <c r="E1272" s="6" t="s">
        <v>28</v>
      </c>
      <c r="F1272" s="6" t="s">
        <v>61</v>
      </c>
      <c r="G1272" s="6" t="s">
        <v>62</v>
      </c>
      <c r="H1272" s="6" t="s">
        <v>17</v>
      </c>
      <c r="I1272" s="8">
        <v>0.85000000000000009</v>
      </c>
      <c r="J1272" s="9">
        <v>7500</v>
      </c>
      <c r="K1272" s="10">
        <f t="shared" si="0"/>
        <v>6375.0000000000009</v>
      </c>
      <c r="L1272" s="10">
        <f t="shared" si="1"/>
        <v>1593.7500000000002</v>
      </c>
      <c r="M1272" s="11">
        <v>0.25</v>
      </c>
      <c r="O1272" s="16"/>
      <c r="P1272" s="17"/>
      <c r="Q1272" s="12"/>
      <c r="R1272" s="13"/>
    </row>
    <row r="1273" spans="1:18" ht="15.75" customHeight="1">
      <c r="A1273" s="1"/>
      <c r="B1273" s="6" t="s">
        <v>27</v>
      </c>
      <c r="C1273" s="6">
        <v>1128299</v>
      </c>
      <c r="D1273" s="7">
        <v>44418</v>
      </c>
      <c r="E1273" s="6" t="s">
        <v>28</v>
      </c>
      <c r="F1273" s="6" t="s">
        <v>61</v>
      </c>
      <c r="G1273" s="6" t="s">
        <v>62</v>
      </c>
      <c r="H1273" s="6" t="s">
        <v>18</v>
      </c>
      <c r="I1273" s="8">
        <v>0.75000000000000011</v>
      </c>
      <c r="J1273" s="9">
        <v>7250</v>
      </c>
      <c r="K1273" s="10">
        <f t="shared" si="0"/>
        <v>5437.5000000000009</v>
      </c>
      <c r="L1273" s="10">
        <f t="shared" si="1"/>
        <v>1087.5000000000002</v>
      </c>
      <c r="M1273" s="11">
        <v>0.2</v>
      </c>
      <c r="O1273" s="16"/>
      <c r="P1273" s="17"/>
      <c r="Q1273" s="12"/>
      <c r="R1273" s="13"/>
    </row>
    <row r="1274" spans="1:18" ht="15.75" customHeight="1">
      <c r="A1274" s="1"/>
      <c r="B1274" s="6" t="s">
        <v>27</v>
      </c>
      <c r="C1274" s="6">
        <v>1128299</v>
      </c>
      <c r="D1274" s="7">
        <v>44418</v>
      </c>
      <c r="E1274" s="6" t="s">
        <v>28</v>
      </c>
      <c r="F1274" s="6" t="s">
        <v>61</v>
      </c>
      <c r="G1274" s="6" t="s">
        <v>62</v>
      </c>
      <c r="H1274" s="6" t="s">
        <v>19</v>
      </c>
      <c r="I1274" s="8">
        <v>0.70000000000000007</v>
      </c>
      <c r="J1274" s="9">
        <v>6000</v>
      </c>
      <c r="K1274" s="10">
        <f t="shared" si="0"/>
        <v>4200</v>
      </c>
      <c r="L1274" s="10">
        <f t="shared" si="1"/>
        <v>1050</v>
      </c>
      <c r="M1274" s="11">
        <v>0.25</v>
      </c>
      <c r="O1274" s="16"/>
      <c r="P1274" s="17"/>
      <c r="Q1274" s="12"/>
      <c r="R1274" s="13"/>
    </row>
    <row r="1275" spans="1:18" ht="15.75" customHeight="1">
      <c r="A1275" s="1"/>
      <c r="B1275" s="6" t="s">
        <v>27</v>
      </c>
      <c r="C1275" s="6">
        <v>1128299</v>
      </c>
      <c r="D1275" s="7">
        <v>44418</v>
      </c>
      <c r="E1275" s="6" t="s">
        <v>28</v>
      </c>
      <c r="F1275" s="6" t="s">
        <v>61</v>
      </c>
      <c r="G1275" s="6" t="s">
        <v>62</v>
      </c>
      <c r="H1275" s="6" t="s">
        <v>20</v>
      </c>
      <c r="I1275" s="8">
        <v>0.70000000000000007</v>
      </c>
      <c r="J1275" s="9">
        <v>5250</v>
      </c>
      <c r="K1275" s="10">
        <f t="shared" si="0"/>
        <v>3675.0000000000005</v>
      </c>
      <c r="L1275" s="10">
        <f t="shared" si="1"/>
        <v>918.75000000000011</v>
      </c>
      <c r="M1275" s="11">
        <v>0.25</v>
      </c>
      <c r="O1275" s="16"/>
      <c r="P1275" s="17"/>
      <c r="Q1275" s="12"/>
      <c r="R1275" s="13"/>
    </row>
    <row r="1276" spans="1:18" ht="15.75" customHeight="1">
      <c r="A1276" s="1"/>
      <c r="B1276" s="6" t="s">
        <v>27</v>
      </c>
      <c r="C1276" s="6">
        <v>1128299</v>
      </c>
      <c r="D1276" s="7">
        <v>44418</v>
      </c>
      <c r="E1276" s="6" t="s">
        <v>28</v>
      </c>
      <c r="F1276" s="6" t="s">
        <v>61</v>
      </c>
      <c r="G1276" s="6" t="s">
        <v>62</v>
      </c>
      <c r="H1276" s="6" t="s">
        <v>21</v>
      </c>
      <c r="I1276" s="8">
        <v>0.7</v>
      </c>
      <c r="J1276" s="9">
        <v>5250</v>
      </c>
      <c r="K1276" s="10">
        <f t="shared" si="0"/>
        <v>3674.9999999999995</v>
      </c>
      <c r="L1276" s="10">
        <f t="shared" si="1"/>
        <v>551.24999999999989</v>
      </c>
      <c r="M1276" s="11">
        <v>0.15</v>
      </c>
      <c r="O1276" s="16"/>
      <c r="P1276" s="17"/>
      <c r="Q1276" s="12"/>
      <c r="R1276" s="13"/>
    </row>
    <row r="1277" spans="1:18" ht="15.75" customHeight="1">
      <c r="A1277" s="1"/>
      <c r="B1277" s="6" t="s">
        <v>27</v>
      </c>
      <c r="C1277" s="6">
        <v>1128299</v>
      </c>
      <c r="D1277" s="7">
        <v>44418</v>
      </c>
      <c r="E1277" s="6" t="s">
        <v>28</v>
      </c>
      <c r="F1277" s="6" t="s">
        <v>61</v>
      </c>
      <c r="G1277" s="6" t="s">
        <v>62</v>
      </c>
      <c r="H1277" s="6" t="s">
        <v>22</v>
      </c>
      <c r="I1277" s="8">
        <v>0.75</v>
      </c>
      <c r="J1277" s="9">
        <v>3500</v>
      </c>
      <c r="K1277" s="10">
        <f t="shared" si="0"/>
        <v>2625</v>
      </c>
      <c r="L1277" s="10">
        <f t="shared" si="1"/>
        <v>1050</v>
      </c>
      <c r="M1277" s="11">
        <v>0.4</v>
      </c>
      <c r="O1277" s="16"/>
      <c r="P1277" s="17"/>
      <c r="Q1277" s="12"/>
      <c r="R1277" s="13"/>
    </row>
    <row r="1278" spans="1:18" ht="15.75" customHeight="1">
      <c r="A1278" s="1"/>
      <c r="B1278" s="6" t="s">
        <v>27</v>
      </c>
      <c r="C1278" s="6">
        <v>1128299</v>
      </c>
      <c r="D1278" s="7">
        <v>44450</v>
      </c>
      <c r="E1278" s="6" t="s">
        <v>28</v>
      </c>
      <c r="F1278" s="6" t="s">
        <v>61</v>
      </c>
      <c r="G1278" s="6" t="s">
        <v>62</v>
      </c>
      <c r="H1278" s="6" t="s">
        <v>17</v>
      </c>
      <c r="I1278" s="8">
        <v>0.65000000000000013</v>
      </c>
      <c r="J1278" s="9">
        <v>5500</v>
      </c>
      <c r="K1278" s="10">
        <f t="shared" si="0"/>
        <v>3575.0000000000009</v>
      </c>
      <c r="L1278" s="10">
        <f t="shared" si="1"/>
        <v>893.75000000000023</v>
      </c>
      <c r="M1278" s="11">
        <v>0.25</v>
      </c>
      <c r="O1278" s="16"/>
      <c r="P1278" s="17"/>
      <c r="Q1278" s="12"/>
      <c r="R1278" s="13"/>
    </row>
    <row r="1279" spans="1:18" ht="15.75" customHeight="1">
      <c r="A1279" s="1"/>
      <c r="B1279" s="6" t="s">
        <v>27</v>
      </c>
      <c r="C1279" s="6">
        <v>1128299</v>
      </c>
      <c r="D1279" s="7">
        <v>44450</v>
      </c>
      <c r="E1279" s="6" t="s">
        <v>28</v>
      </c>
      <c r="F1279" s="6" t="s">
        <v>61</v>
      </c>
      <c r="G1279" s="6" t="s">
        <v>62</v>
      </c>
      <c r="H1279" s="6" t="s">
        <v>18</v>
      </c>
      <c r="I1279" s="8">
        <v>0.70000000000000018</v>
      </c>
      <c r="J1279" s="9">
        <v>5500</v>
      </c>
      <c r="K1279" s="10">
        <f t="shared" si="0"/>
        <v>3850.0000000000009</v>
      </c>
      <c r="L1279" s="10">
        <f t="shared" si="1"/>
        <v>770.00000000000023</v>
      </c>
      <c r="M1279" s="11">
        <v>0.2</v>
      </c>
      <c r="O1279" s="16"/>
      <c r="P1279" s="17"/>
      <c r="Q1279" s="12"/>
      <c r="R1279" s="13"/>
    </row>
    <row r="1280" spans="1:18" ht="15.75" customHeight="1">
      <c r="A1280" s="1"/>
      <c r="B1280" s="6" t="s">
        <v>27</v>
      </c>
      <c r="C1280" s="6">
        <v>1128299</v>
      </c>
      <c r="D1280" s="7">
        <v>44450</v>
      </c>
      <c r="E1280" s="6" t="s">
        <v>28</v>
      </c>
      <c r="F1280" s="6" t="s">
        <v>61</v>
      </c>
      <c r="G1280" s="6" t="s">
        <v>62</v>
      </c>
      <c r="H1280" s="6" t="s">
        <v>19</v>
      </c>
      <c r="I1280" s="8">
        <v>0.65000000000000013</v>
      </c>
      <c r="J1280" s="9">
        <v>3750</v>
      </c>
      <c r="K1280" s="10">
        <f t="shared" si="0"/>
        <v>2437.5000000000005</v>
      </c>
      <c r="L1280" s="10">
        <f t="shared" si="1"/>
        <v>609.37500000000011</v>
      </c>
      <c r="M1280" s="11">
        <v>0.25</v>
      </c>
      <c r="O1280" s="16"/>
      <c r="P1280" s="17"/>
      <c r="Q1280" s="12"/>
      <c r="R1280" s="13"/>
    </row>
    <row r="1281" spans="1:18" ht="15.75" customHeight="1">
      <c r="A1281" s="1"/>
      <c r="B1281" s="6" t="s">
        <v>27</v>
      </c>
      <c r="C1281" s="6">
        <v>1128299</v>
      </c>
      <c r="D1281" s="7">
        <v>44450</v>
      </c>
      <c r="E1281" s="6" t="s">
        <v>28</v>
      </c>
      <c r="F1281" s="6" t="s">
        <v>61</v>
      </c>
      <c r="G1281" s="6" t="s">
        <v>62</v>
      </c>
      <c r="H1281" s="6" t="s">
        <v>20</v>
      </c>
      <c r="I1281" s="8">
        <v>0.65000000000000013</v>
      </c>
      <c r="J1281" s="9">
        <v>3250</v>
      </c>
      <c r="K1281" s="10">
        <f t="shared" si="0"/>
        <v>2112.5000000000005</v>
      </c>
      <c r="L1281" s="10">
        <f t="shared" si="1"/>
        <v>528.12500000000011</v>
      </c>
      <c r="M1281" s="11">
        <v>0.25</v>
      </c>
      <c r="O1281" s="16"/>
      <c r="P1281" s="17"/>
      <c r="Q1281" s="12"/>
      <c r="R1281" s="13"/>
    </row>
    <row r="1282" spans="1:18" ht="15.75" customHeight="1">
      <c r="A1282" s="1"/>
      <c r="B1282" s="6" t="s">
        <v>27</v>
      </c>
      <c r="C1282" s="6">
        <v>1128299</v>
      </c>
      <c r="D1282" s="7">
        <v>44450</v>
      </c>
      <c r="E1282" s="6" t="s">
        <v>28</v>
      </c>
      <c r="F1282" s="6" t="s">
        <v>61</v>
      </c>
      <c r="G1282" s="6" t="s">
        <v>62</v>
      </c>
      <c r="H1282" s="6" t="s">
        <v>21</v>
      </c>
      <c r="I1282" s="8">
        <v>0.75000000000000011</v>
      </c>
      <c r="J1282" s="9">
        <v>3500</v>
      </c>
      <c r="K1282" s="10">
        <f t="shared" si="0"/>
        <v>2625.0000000000005</v>
      </c>
      <c r="L1282" s="10">
        <f t="shared" si="1"/>
        <v>393.75000000000006</v>
      </c>
      <c r="M1282" s="11">
        <v>0.15</v>
      </c>
      <c r="O1282" s="16"/>
      <c r="P1282" s="17"/>
      <c r="Q1282" s="12"/>
      <c r="R1282" s="13"/>
    </row>
    <row r="1283" spans="1:18" ht="15.75" customHeight="1">
      <c r="A1283" s="1"/>
      <c r="B1283" s="6" t="s">
        <v>27</v>
      </c>
      <c r="C1283" s="6">
        <v>1128299</v>
      </c>
      <c r="D1283" s="7">
        <v>44450</v>
      </c>
      <c r="E1283" s="6" t="s">
        <v>28</v>
      </c>
      <c r="F1283" s="6" t="s">
        <v>61</v>
      </c>
      <c r="G1283" s="6" t="s">
        <v>62</v>
      </c>
      <c r="H1283" s="6" t="s">
        <v>22</v>
      </c>
      <c r="I1283" s="8">
        <v>0.6</v>
      </c>
      <c r="J1283" s="9">
        <v>3750</v>
      </c>
      <c r="K1283" s="10">
        <f t="shared" si="0"/>
        <v>2250</v>
      </c>
      <c r="L1283" s="10">
        <f t="shared" si="1"/>
        <v>900</v>
      </c>
      <c r="M1283" s="11">
        <v>0.4</v>
      </c>
      <c r="O1283" s="16"/>
      <c r="P1283" s="17"/>
      <c r="Q1283" s="12"/>
      <c r="R1283" s="13"/>
    </row>
    <row r="1284" spans="1:18" ht="15.75" customHeight="1">
      <c r="A1284" s="1"/>
      <c r="B1284" s="6" t="s">
        <v>27</v>
      </c>
      <c r="C1284" s="6">
        <v>1128299</v>
      </c>
      <c r="D1284" s="7">
        <v>44479</v>
      </c>
      <c r="E1284" s="6" t="s">
        <v>28</v>
      </c>
      <c r="F1284" s="6" t="s">
        <v>61</v>
      </c>
      <c r="G1284" s="6" t="s">
        <v>62</v>
      </c>
      <c r="H1284" s="6" t="s">
        <v>17</v>
      </c>
      <c r="I1284" s="8">
        <v>0.55000000000000004</v>
      </c>
      <c r="J1284" s="9">
        <v>4750</v>
      </c>
      <c r="K1284" s="10">
        <f t="shared" si="0"/>
        <v>2612.5</v>
      </c>
      <c r="L1284" s="10">
        <f t="shared" si="1"/>
        <v>653.125</v>
      </c>
      <c r="M1284" s="11">
        <v>0.25</v>
      </c>
      <c r="O1284" s="16"/>
      <c r="P1284" s="17"/>
      <c r="Q1284" s="12"/>
      <c r="R1284" s="13"/>
    </row>
    <row r="1285" spans="1:18" ht="15.75" customHeight="1">
      <c r="A1285" s="1"/>
      <c r="B1285" s="6" t="s">
        <v>27</v>
      </c>
      <c r="C1285" s="6">
        <v>1128299</v>
      </c>
      <c r="D1285" s="7">
        <v>44479</v>
      </c>
      <c r="E1285" s="6" t="s">
        <v>28</v>
      </c>
      <c r="F1285" s="6" t="s">
        <v>61</v>
      </c>
      <c r="G1285" s="6" t="s">
        <v>62</v>
      </c>
      <c r="H1285" s="6" t="s">
        <v>18</v>
      </c>
      <c r="I1285" s="8">
        <v>0.65000000000000013</v>
      </c>
      <c r="J1285" s="9">
        <v>4750</v>
      </c>
      <c r="K1285" s="10">
        <f t="shared" si="0"/>
        <v>3087.5000000000005</v>
      </c>
      <c r="L1285" s="10">
        <f t="shared" si="1"/>
        <v>617.50000000000011</v>
      </c>
      <c r="M1285" s="11">
        <v>0.2</v>
      </c>
      <c r="O1285" s="16"/>
      <c r="P1285" s="17"/>
      <c r="Q1285" s="12"/>
      <c r="R1285" s="13"/>
    </row>
    <row r="1286" spans="1:18" ht="15.75" customHeight="1">
      <c r="A1286" s="1"/>
      <c r="B1286" s="6" t="s">
        <v>27</v>
      </c>
      <c r="C1286" s="6">
        <v>1128299</v>
      </c>
      <c r="D1286" s="7">
        <v>44479</v>
      </c>
      <c r="E1286" s="6" t="s">
        <v>28</v>
      </c>
      <c r="F1286" s="6" t="s">
        <v>61</v>
      </c>
      <c r="G1286" s="6" t="s">
        <v>62</v>
      </c>
      <c r="H1286" s="6" t="s">
        <v>19</v>
      </c>
      <c r="I1286" s="8">
        <v>0.60000000000000009</v>
      </c>
      <c r="J1286" s="9">
        <v>3000</v>
      </c>
      <c r="K1286" s="10">
        <f t="shared" si="0"/>
        <v>1800.0000000000002</v>
      </c>
      <c r="L1286" s="10">
        <f t="shared" si="1"/>
        <v>450.00000000000006</v>
      </c>
      <c r="M1286" s="11">
        <v>0.25</v>
      </c>
      <c r="O1286" s="16"/>
      <c r="P1286" s="17"/>
      <c r="Q1286" s="12"/>
      <c r="R1286" s="13"/>
    </row>
    <row r="1287" spans="1:18" ht="15.75" customHeight="1">
      <c r="A1287" s="1"/>
      <c r="B1287" s="6" t="s">
        <v>27</v>
      </c>
      <c r="C1287" s="6">
        <v>1128299</v>
      </c>
      <c r="D1287" s="7">
        <v>44479</v>
      </c>
      <c r="E1287" s="6" t="s">
        <v>28</v>
      </c>
      <c r="F1287" s="6" t="s">
        <v>61</v>
      </c>
      <c r="G1287" s="6" t="s">
        <v>62</v>
      </c>
      <c r="H1287" s="6" t="s">
        <v>20</v>
      </c>
      <c r="I1287" s="8">
        <v>0.55000000000000004</v>
      </c>
      <c r="J1287" s="9">
        <v>2750</v>
      </c>
      <c r="K1287" s="10">
        <f t="shared" si="0"/>
        <v>1512.5000000000002</v>
      </c>
      <c r="L1287" s="10">
        <f t="shared" si="1"/>
        <v>378.12500000000006</v>
      </c>
      <c r="M1287" s="11">
        <v>0.25</v>
      </c>
      <c r="O1287" s="16"/>
      <c r="P1287" s="17"/>
      <c r="Q1287" s="12"/>
      <c r="R1287" s="13"/>
    </row>
    <row r="1288" spans="1:18" ht="15.75" customHeight="1">
      <c r="A1288" s="1"/>
      <c r="B1288" s="6" t="s">
        <v>27</v>
      </c>
      <c r="C1288" s="6">
        <v>1128299</v>
      </c>
      <c r="D1288" s="7">
        <v>44479</v>
      </c>
      <c r="E1288" s="6" t="s">
        <v>28</v>
      </c>
      <c r="F1288" s="6" t="s">
        <v>61</v>
      </c>
      <c r="G1288" s="6" t="s">
        <v>62</v>
      </c>
      <c r="H1288" s="6" t="s">
        <v>21</v>
      </c>
      <c r="I1288" s="8">
        <v>0.65</v>
      </c>
      <c r="J1288" s="9">
        <v>2500</v>
      </c>
      <c r="K1288" s="10">
        <f t="shared" si="0"/>
        <v>1625</v>
      </c>
      <c r="L1288" s="10">
        <f t="shared" si="1"/>
        <v>243.75</v>
      </c>
      <c r="M1288" s="11">
        <v>0.15</v>
      </c>
      <c r="O1288" s="16"/>
      <c r="P1288" s="17"/>
      <c r="Q1288" s="12"/>
      <c r="R1288" s="13"/>
    </row>
    <row r="1289" spans="1:18" ht="15.75" customHeight="1">
      <c r="A1289" s="1"/>
      <c r="B1289" s="6" t="s">
        <v>27</v>
      </c>
      <c r="C1289" s="6">
        <v>1128299</v>
      </c>
      <c r="D1289" s="7">
        <v>44479</v>
      </c>
      <c r="E1289" s="6" t="s">
        <v>28</v>
      </c>
      <c r="F1289" s="6" t="s">
        <v>61</v>
      </c>
      <c r="G1289" s="6" t="s">
        <v>62</v>
      </c>
      <c r="H1289" s="6" t="s">
        <v>22</v>
      </c>
      <c r="I1289" s="8">
        <v>0.70000000000000007</v>
      </c>
      <c r="J1289" s="9">
        <v>3000</v>
      </c>
      <c r="K1289" s="10">
        <f t="shared" si="0"/>
        <v>2100</v>
      </c>
      <c r="L1289" s="10">
        <f t="shared" si="1"/>
        <v>840</v>
      </c>
      <c r="M1289" s="11">
        <v>0.4</v>
      </c>
      <c r="O1289" s="16"/>
      <c r="P1289" s="17"/>
      <c r="Q1289" s="12"/>
      <c r="R1289" s="13"/>
    </row>
    <row r="1290" spans="1:18" ht="15.75" customHeight="1">
      <c r="A1290" s="1"/>
      <c r="B1290" s="6" t="s">
        <v>27</v>
      </c>
      <c r="C1290" s="6">
        <v>1128299</v>
      </c>
      <c r="D1290" s="7">
        <v>44510</v>
      </c>
      <c r="E1290" s="6" t="s">
        <v>28</v>
      </c>
      <c r="F1290" s="6" t="s">
        <v>61</v>
      </c>
      <c r="G1290" s="6" t="s">
        <v>62</v>
      </c>
      <c r="H1290" s="6" t="s">
        <v>17</v>
      </c>
      <c r="I1290" s="8">
        <v>0.55000000000000004</v>
      </c>
      <c r="J1290" s="9">
        <v>5250</v>
      </c>
      <c r="K1290" s="10">
        <f t="shared" si="0"/>
        <v>2887.5000000000005</v>
      </c>
      <c r="L1290" s="10">
        <f t="shared" si="1"/>
        <v>721.87500000000011</v>
      </c>
      <c r="M1290" s="11">
        <v>0.25</v>
      </c>
      <c r="O1290" s="16"/>
      <c r="P1290" s="17"/>
      <c r="Q1290" s="12"/>
      <c r="R1290" s="13"/>
    </row>
    <row r="1291" spans="1:18" ht="15.75" customHeight="1">
      <c r="A1291" s="1"/>
      <c r="B1291" s="6" t="s">
        <v>27</v>
      </c>
      <c r="C1291" s="6">
        <v>1128299</v>
      </c>
      <c r="D1291" s="7">
        <v>44510</v>
      </c>
      <c r="E1291" s="6" t="s">
        <v>28</v>
      </c>
      <c r="F1291" s="6" t="s">
        <v>61</v>
      </c>
      <c r="G1291" s="6" t="s">
        <v>62</v>
      </c>
      <c r="H1291" s="6" t="s">
        <v>18</v>
      </c>
      <c r="I1291" s="8">
        <v>0.60000000000000009</v>
      </c>
      <c r="J1291" s="9">
        <v>6000</v>
      </c>
      <c r="K1291" s="10">
        <f t="shared" si="0"/>
        <v>3600.0000000000005</v>
      </c>
      <c r="L1291" s="10">
        <f t="shared" si="1"/>
        <v>720.00000000000011</v>
      </c>
      <c r="M1291" s="11">
        <v>0.2</v>
      </c>
      <c r="O1291" s="16"/>
      <c r="P1291" s="17"/>
      <c r="Q1291" s="12"/>
      <c r="R1291" s="13"/>
    </row>
    <row r="1292" spans="1:18" ht="15.75" customHeight="1">
      <c r="A1292" s="1"/>
      <c r="B1292" s="6" t="s">
        <v>27</v>
      </c>
      <c r="C1292" s="6">
        <v>1128299</v>
      </c>
      <c r="D1292" s="7">
        <v>44510</v>
      </c>
      <c r="E1292" s="6" t="s">
        <v>28</v>
      </c>
      <c r="F1292" s="6" t="s">
        <v>61</v>
      </c>
      <c r="G1292" s="6" t="s">
        <v>62</v>
      </c>
      <c r="H1292" s="6" t="s">
        <v>19</v>
      </c>
      <c r="I1292" s="8">
        <v>0.55000000000000004</v>
      </c>
      <c r="J1292" s="9">
        <v>4250</v>
      </c>
      <c r="K1292" s="10">
        <f t="shared" si="0"/>
        <v>2337.5</v>
      </c>
      <c r="L1292" s="10">
        <f t="shared" si="1"/>
        <v>584.375</v>
      </c>
      <c r="M1292" s="11">
        <v>0.25</v>
      </c>
      <c r="O1292" s="16"/>
      <c r="P1292" s="17"/>
      <c r="Q1292" s="12"/>
      <c r="R1292" s="13"/>
    </row>
    <row r="1293" spans="1:18" ht="15.75" customHeight="1">
      <c r="A1293" s="1"/>
      <c r="B1293" s="6" t="s">
        <v>27</v>
      </c>
      <c r="C1293" s="6">
        <v>1128299</v>
      </c>
      <c r="D1293" s="7">
        <v>44510</v>
      </c>
      <c r="E1293" s="6" t="s">
        <v>28</v>
      </c>
      <c r="F1293" s="6" t="s">
        <v>61</v>
      </c>
      <c r="G1293" s="6" t="s">
        <v>62</v>
      </c>
      <c r="H1293" s="6" t="s">
        <v>20</v>
      </c>
      <c r="I1293" s="8">
        <v>0.65000000000000013</v>
      </c>
      <c r="J1293" s="9">
        <v>4000</v>
      </c>
      <c r="K1293" s="10">
        <f t="shared" si="0"/>
        <v>2600.0000000000005</v>
      </c>
      <c r="L1293" s="10">
        <f t="shared" si="1"/>
        <v>650.00000000000011</v>
      </c>
      <c r="M1293" s="11">
        <v>0.25</v>
      </c>
      <c r="O1293" s="16"/>
      <c r="P1293" s="17"/>
      <c r="Q1293" s="12"/>
      <c r="R1293" s="13"/>
    </row>
    <row r="1294" spans="1:18" ht="15.75" customHeight="1">
      <c r="A1294" s="1"/>
      <c r="B1294" s="6" t="s">
        <v>27</v>
      </c>
      <c r="C1294" s="6">
        <v>1128299</v>
      </c>
      <c r="D1294" s="7">
        <v>44510</v>
      </c>
      <c r="E1294" s="6" t="s">
        <v>28</v>
      </c>
      <c r="F1294" s="6" t="s">
        <v>61</v>
      </c>
      <c r="G1294" s="6" t="s">
        <v>62</v>
      </c>
      <c r="H1294" s="6" t="s">
        <v>21</v>
      </c>
      <c r="I1294" s="8">
        <v>0.85000000000000009</v>
      </c>
      <c r="J1294" s="9">
        <v>3750</v>
      </c>
      <c r="K1294" s="10">
        <f t="shared" si="0"/>
        <v>3187.5000000000005</v>
      </c>
      <c r="L1294" s="10">
        <f t="shared" si="1"/>
        <v>478.12500000000006</v>
      </c>
      <c r="M1294" s="11">
        <v>0.15</v>
      </c>
      <c r="O1294" s="16"/>
      <c r="P1294" s="17"/>
      <c r="Q1294" s="12"/>
      <c r="R1294" s="13"/>
    </row>
    <row r="1295" spans="1:18" ht="15.75" customHeight="1">
      <c r="A1295" s="1"/>
      <c r="B1295" s="6" t="s">
        <v>27</v>
      </c>
      <c r="C1295" s="6">
        <v>1128299</v>
      </c>
      <c r="D1295" s="7">
        <v>44510</v>
      </c>
      <c r="E1295" s="6" t="s">
        <v>28</v>
      </c>
      <c r="F1295" s="6" t="s">
        <v>61</v>
      </c>
      <c r="G1295" s="6" t="s">
        <v>62</v>
      </c>
      <c r="H1295" s="6" t="s">
        <v>22</v>
      </c>
      <c r="I1295" s="8">
        <v>0.90000000000000013</v>
      </c>
      <c r="J1295" s="9">
        <v>5000</v>
      </c>
      <c r="K1295" s="10">
        <f t="shared" si="0"/>
        <v>4500.0000000000009</v>
      </c>
      <c r="L1295" s="10">
        <f t="shared" si="1"/>
        <v>1800.0000000000005</v>
      </c>
      <c r="M1295" s="11">
        <v>0.4</v>
      </c>
      <c r="O1295" s="16"/>
      <c r="P1295" s="17"/>
      <c r="Q1295" s="12"/>
      <c r="R1295" s="13"/>
    </row>
    <row r="1296" spans="1:18" ht="15.75" customHeight="1">
      <c r="A1296" s="1"/>
      <c r="B1296" s="6" t="s">
        <v>27</v>
      </c>
      <c r="C1296" s="6">
        <v>1128299</v>
      </c>
      <c r="D1296" s="7">
        <v>44539</v>
      </c>
      <c r="E1296" s="6" t="s">
        <v>28</v>
      </c>
      <c r="F1296" s="6" t="s">
        <v>61</v>
      </c>
      <c r="G1296" s="6" t="s">
        <v>62</v>
      </c>
      <c r="H1296" s="6" t="s">
        <v>17</v>
      </c>
      <c r="I1296" s="8">
        <v>0.75000000000000011</v>
      </c>
      <c r="J1296" s="9">
        <v>7000</v>
      </c>
      <c r="K1296" s="10">
        <f t="shared" si="0"/>
        <v>5250.0000000000009</v>
      </c>
      <c r="L1296" s="10">
        <f t="shared" si="1"/>
        <v>1312.5000000000002</v>
      </c>
      <c r="M1296" s="11">
        <v>0.25</v>
      </c>
      <c r="O1296" s="16"/>
      <c r="P1296" s="17"/>
      <c r="Q1296" s="12"/>
      <c r="R1296" s="13"/>
    </row>
    <row r="1297" spans="1:18" ht="15.75" customHeight="1">
      <c r="A1297" s="1"/>
      <c r="B1297" s="6" t="s">
        <v>27</v>
      </c>
      <c r="C1297" s="6">
        <v>1128299</v>
      </c>
      <c r="D1297" s="7">
        <v>44539</v>
      </c>
      <c r="E1297" s="6" t="s">
        <v>28</v>
      </c>
      <c r="F1297" s="6" t="s">
        <v>61</v>
      </c>
      <c r="G1297" s="6" t="s">
        <v>62</v>
      </c>
      <c r="H1297" s="6" t="s">
        <v>18</v>
      </c>
      <c r="I1297" s="8">
        <v>0.8500000000000002</v>
      </c>
      <c r="J1297" s="9">
        <v>7000</v>
      </c>
      <c r="K1297" s="10">
        <f t="shared" si="0"/>
        <v>5950.0000000000018</v>
      </c>
      <c r="L1297" s="10">
        <f t="shared" si="1"/>
        <v>1190.0000000000005</v>
      </c>
      <c r="M1297" s="11">
        <v>0.2</v>
      </c>
      <c r="O1297" s="16"/>
      <c r="P1297" s="17"/>
      <c r="Q1297" s="12"/>
      <c r="R1297" s="13"/>
    </row>
    <row r="1298" spans="1:18" ht="15.75" customHeight="1">
      <c r="A1298" s="1"/>
      <c r="B1298" s="6" t="s">
        <v>27</v>
      </c>
      <c r="C1298" s="6">
        <v>1128299</v>
      </c>
      <c r="D1298" s="7">
        <v>44539</v>
      </c>
      <c r="E1298" s="6" t="s">
        <v>28</v>
      </c>
      <c r="F1298" s="6" t="s">
        <v>61</v>
      </c>
      <c r="G1298" s="6" t="s">
        <v>62</v>
      </c>
      <c r="H1298" s="6" t="s">
        <v>19</v>
      </c>
      <c r="I1298" s="8">
        <v>0.80000000000000016</v>
      </c>
      <c r="J1298" s="9">
        <v>5000</v>
      </c>
      <c r="K1298" s="10">
        <f t="shared" si="0"/>
        <v>4000.0000000000009</v>
      </c>
      <c r="L1298" s="10">
        <f t="shared" si="1"/>
        <v>1000.0000000000002</v>
      </c>
      <c r="M1298" s="11">
        <v>0.25</v>
      </c>
      <c r="O1298" s="16"/>
      <c r="P1298" s="17"/>
      <c r="Q1298" s="12"/>
      <c r="R1298" s="13"/>
    </row>
    <row r="1299" spans="1:18" ht="15.75" customHeight="1">
      <c r="A1299" s="1"/>
      <c r="B1299" s="6" t="s">
        <v>27</v>
      </c>
      <c r="C1299" s="6">
        <v>1128299</v>
      </c>
      <c r="D1299" s="7">
        <v>44539</v>
      </c>
      <c r="E1299" s="6" t="s">
        <v>28</v>
      </c>
      <c r="F1299" s="6" t="s">
        <v>61</v>
      </c>
      <c r="G1299" s="6" t="s">
        <v>62</v>
      </c>
      <c r="H1299" s="6" t="s">
        <v>20</v>
      </c>
      <c r="I1299" s="8">
        <v>0.80000000000000016</v>
      </c>
      <c r="J1299" s="9">
        <v>5000</v>
      </c>
      <c r="K1299" s="10">
        <f t="shared" si="0"/>
        <v>4000.0000000000009</v>
      </c>
      <c r="L1299" s="10">
        <f t="shared" si="1"/>
        <v>1000.0000000000002</v>
      </c>
      <c r="M1299" s="11">
        <v>0.25</v>
      </c>
      <c r="O1299" s="16"/>
      <c r="P1299" s="17"/>
      <c r="Q1299" s="12"/>
      <c r="R1299" s="13"/>
    </row>
    <row r="1300" spans="1:18" ht="15.75" customHeight="1">
      <c r="A1300" s="1"/>
      <c r="B1300" s="6" t="s">
        <v>27</v>
      </c>
      <c r="C1300" s="6">
        <v>1128299</v>
      </c>
      <c r="D1300" s="7">
        <v>44539</v>
      </c>
      <c r="E1300" s="6" t="s">
        <v>28</v>
      </c>
      <c r="F1300" s="6" t="s">
        <v>61</v>
      </c>
      <c r="G1300" s="6" t="s">
        <v>62</v>
      </c>
      <c r="H1300" s="6" t="s">
        <v>21</v>
      </c>
      <c r="I1300" s="8">
        <v>0.90000000000000013</v>
      </c>
      <c r="J1300" s="9">
        <v>4250</v>
      </c>
      <c r="K1300" s="10">
        <f t="shared" si="0"/>
        <v>3825.0000000000005</v>
      </c>
      <c r="L1300" s="10">
        <f t="shared" si="1"/>
        <v>573.75</v>
      </c>
      <c r="M1300" s="11">
        <v>0.15</v>
      </c>
      <c r="O1300" s="16"/>
      <c r="P1300" s="17"/>
      <c r="Q1300" s="12"/>
      <c r="R1300" s="13"/>
    </row>
    <row r="1301" spans="1:18" ht="15.75" customHeight="1">
      <c r="A1301" s="1"/>
      <c r="B1301" s="6" t="s">
        <v>27</v>
      </c>
      <c r="C1301" s="6">
        <v>1128299</v>
      </c>
      <c r="D1301" s="7">
        <v>44539</v>
      </c>
      <c r="E1301" s="6" t="s">
        <v>28</v>
      </c>
      <c r="F1301" s="6" t="s">
        <v>61</v>
      </c>
      <c r="G1301" s="6" t="s">
        <v>62</v>
      </c>
      <c r="H1301" s="6" t="s">
        <v>22</v>
      </c>
      <c r="I1301" s="8">
        <v>0.95000000000000018</v>
      </c>
      <c r="J1301" s="9">
        <v>5250</v>
      </c>
      <c r="K1301" s="10">
        <f t="shared" si="0"/>
        <v>4987.5000000000009</v>
      </c>
      <c r="L1301" s="10">
        <f t="shared" si="1"/>
        <v>1995.0000000000005</v>
      </c>
      <c r="M1301" s="11">
        <v>0.4</v>
      </c>
      <c r="O1301" s="16"/>
      <c r="P1301" s="17"/>
      <c r="Q1301" s="12"/>
      <c r="R1301" s="13"/>
    </row>
    <row r="1302" spans="1:18" ht="15.75" customHeight="1">
      <c r="A1302" s="1" t="s">
        <v>39</v>
      </c>
      <c r="B1302" s="6" t="s">
        <v>27</v>
      </c>
      <c r="C1302" s="6">
        <v>1128299</v>
      </c>
      <c r="D1302" s="7">
        <v>44213</v>
      </c>
      <c r="E1302" s="6" t="s">
        <v>28</v>
      </c>
      <c r="F1302" s="6" t="s">
        <v>63</v>
      </c>
      <c r="G1302" s="6" t="s">
        <v>64</v>
      </c>
      <c r="H1302" s="6" t="s">
        <v>17</v>
      </c>
      <c r="I1302" s="8">
        <v>0.4</v>
      </c>
      <c r="J1302" s="9">
        <v>4250</v>
      </c>
      <c r="K1302" s="10">
        <f t="shared" si="0"/>
        <v>1700</v>
      </c>
      <c r="L1302" s="10">
        <f t="shared" si="1"/>
        <v>510</v>
      </c>
      <c r="M1302" s="11">
        <v>0.3</v>
      </c>
      <c r="O1302" s="16"/>
      <c r="P1302" s="17">
        <f>Data!$I1302+0.05</f>
        <v>0.45</v>
      </c>
      <c r="Q1302" s="12">
        <f>Data!$J1302+500</f>
        <v>4750</v>
      </c>
      <c r="R1302" s="13">
        <f>Data!$M1302+5%</f>
        <v>0.35</v>
      </c>
    </row>
    <row r="1303" spans="1:18" ht="15.75" customHeight="1">
      <c r="A1303" s="1"/>
      <c r="B1303" s="6" t="s">
        <v>27</v>
      </c>
      <c r="C1303" s="6">
        <v>1128299</v>
      </c>
      <c r="D1303" s="7">
        <v>44213</v>
      </c>
      <c r="E1303" s="6" t="s">
        <v>28</v>
      </c>
      <c r="F1303" s="6" t="s">
        <v>63</v>
      </c>
      <c r="G1303" s="6" t="s">
        <v>64</v>
      </c>
      <c r="H1303" s="6" t="s">
        <v>18</v>
      </c>
      <c r="I1303" s="8">
        <v>0.5</v>
      </c>
      <c r="J1303" s="9">
        <v>4250</v>
      </c>
      <c r="K1303" s="10">
        <f t="shared" si="0"/>
        <v>2125</v>
      </c>
      <c r="L1303" s="10">
        <f t="shared" si="1"/>
        <v>531.25</v>
      </c>
      <c r="M1303" s="11">
        <v>0.25</v>
      </c>
      <c r="O1303" s="16"/>
      <c r="P1303" s="17">
        <f>Data!$I1303+0.05</f>
        <v>0.55000000000000004</v>
      </c>
      <c r="Q1303" s="12">
        <f>Data!$J1303+500</f>
        <v>4750</v>
      </c>
      <c r="R1303" s="13">
        <f>Data!$M1303+5%</f>
        <v>0.3</v>
      </c>
    </row>
    <row r="1304" spans="1:18" ht="15.75" customHeight="1">
      <c r="A1304" s="1"/>
      <c r="B1304" s="6" t="s">
        <v>27</v>
      </c>
      <c r="C1304" s="6">
        <v>1128299</v>
      </c>
      <c r="D1304" s="7">
        <v>44213</v>
      </c>
      <c r="E1304" s="6" t="s">
        <v>28</v>
      </c>
      <c r="F1304" s="6" t="s">
        <v>63</v>
      </c>
      <c r="G1304" s="6" t="s">
        <v>64</v>
      </c>
      <c r="H1304" s="6" t="s">
        <v>19</v>
      </c>
      <c r="I1304" s="8">
        <v>0.5</v>
      </c>
      <c r="J1304" s="9">
        <v>4250</v>
      </c>
      <c r="K1304" s="10">
        <f t="shared" si="0"/>
        <v>2125</v>
      </c>
      <c r="L1304" s="10">
        <f t="shared" si="1"/>
        <v>637.5</v>
      </c>
      <c r="M1304" s="11">
        <v>0.3</v>
      </c>
      <c r="O1304" s="16"/>
      <c r="P1304" s="17">
        <f>Data!$I1304+0.05</f>
        <v>0.55000000000000004</v>
      </c>
      <c r="Q1304" s="12">
        <f>Data!$J1304+500</f>
        <v>4750</v>
      </c>
      <c r="R1304" s="13">
        <f>Data!$M1304+5%</f>
        <v>0.35</v>
      </c>
    </row>
    <row r="1305" spans="1:18" ht="15.75" customHeight="1">
      <c r="A1305" s="1"/>
      <c r="B1305" s="6" t="s">
        <v>27</v>
      </c>
      <c r="C1305" s="6">
        <v>1128299</v>
      </c>
      <c r="D1305" s="7">
        <v>44213</v>
      </c>
      <c r="E1305" s="6" t="s">
        <v>28</v>
      </c>
      <c r="F1305" s="6" t="s">
        <v>63</v>
      </c>
      <c r="G1305" s="6" t="s">
        <v>64</v>
      </c>
      <c r="H1305" s="6" t="s">
        <v>20</v>
      </c>
      <c r="I1305" s="8">
        <v>0.5</v>
      </c>
      <c r="J1305" s="9">
        <v>2750</v>
      </c>
      <c r="K1305" s="10">
        <f t="shared" si="0"/>
        <v>1375</v>
      </c>
      <c r="L1305" s="10">
        <f t="shared" si="1"/>
        <v>412.5</v>
      </c>
      <c r="M1305" s="11">
        <v>0.3</v>
      </c>
      <c r="O1305" s="16"/>
      <c r="P1305" s="17">
        <f>Data!$I1305+0.05</f>
        <v>0.55000000000000004</v>
      </c>
      <c r="Q1305" s="12">
        <f>Data!$J1305+500</f>
        <v>3250</v>
      </c>
      <c r="R1305" s="13">
        <f>Data!$M1305+5%</f>
        <v>0.35</v>
      </c>
    </row>
    <row r="1306" spans="1:18" ht="15.75" customHeight="1">
      <c r="A1306" s="1"/>
      <c r="B1306" s="6" t="s">
        <v>27</v>
      </c>
      <c r="C1306" s="6">
        <v>1128299</v>
      </c>
      <c r="D1306" s="7">
        <v>44213</v>
      </c>
      <c r="E1306" s="6" t="s">
        <v>28</v>
      </c>
      <c r="F1306" s="6" t="s">
        <v>63</v>
      </c>
      <c r="G1306" s="6" t="s">
        <v>64</v>
      </c>
      <c r="H1306" s="6" t="s">
        <v>21</v>
      </c>
      <c r="I1306" s="8">
        <v>0.55000000000000004</v>
      </c>
      <c r="J1306" s="9">
        <v>2250</v>
      </c>
      <c r="K1306" s="10">
        <f t="shared" si="0"/>
        <v>1237.5</v>
      </c>
      <c r="L1306" s="10">
        <f t="shared" si="1"/>
        <v>247.5</v>
      </c>
      <c r="M1306" s="11">
        <v>0.2</v>
      </c>
      <c r="O1306" s="16"/>
      <c r="P1306" s="17">
        <f>Data!$I1306+0.05</f>
        <v>0.60000000000000009</v>
      </c>
      <c r="Q1306" s="12">
        <f>Data!$J1306+500</f>
        <v>2750</v>
      </c>
      <c r="R1306" s="13">
        <f>Data!$M1306+5%</f>
        <v>0.25</v>
      </c>
    </row>
    <row r="1307" spans="1:18" ht="15.75" customHeight="1">
      <c r="A1307" s="1"/>
      <c r="B1307" s="6" t="s">
        <v>27</v>
      </c>
      <c r="C1307" s="6">
        <v>1128299</v>
      </c>
      <c r="D1307" s="7">
        <v>44213</v>
      </c>
      <c r="E1307" s="6" t="s">
        <v>28</v>
      </c>
      <c r="F1307" s="6" t="s">
        <v>63</v>
      </c>
      <c r="G1307" s="6" t="s">
        <v>64</v>
      </c>
      <c r="H1307" s="6" t="s">
        <v>22</v>
      </c>
      <c r="I1307" s="8">
        <v>0.5</v>
      </c>
      <c r="J1307" s="9">
        <v>4750</v>
      </c>
      <c r="K1307" s="10">
        <f t="shared" si="0"/>
        <v>2375</v>
      </c>
      <c r="L1307" s="10">
        <f t="shared" si="1"/>
        <v>1068.75</v>
      </c>
      <c r="M1307" s="11">
        <v>0.45</v>
      </c>
      <c r="O1307" s="16"/>
      <c r="P1307" s="17">
        <f>Data!$I1307+0.05</f>
        <v>0.55000000000000004</v>
      </c>
      <c r="Q1307" s="12">
        <f>Data!$J1307+500</f>
        <v>5250</v>
      </c>
      <c r="R1307" s="13">
        <f>Data!$M1307+5%</f>
        <v>0.5</v>
      </c>
    </row>
    <row r="1308" spans="1:18" ht="15.75" customHeight="1">
      <c r="A1308" s="1"/>
      <c r="B1308" s="6" t="s">
        <v>27</v>
      </c>
      <c r="C1308" s="6">
        <v>1128299</v>
      </c>
      <c r="D1308" s="7">
        <v>44244</v>
      </c>
      <c r="E1308" s="6" t="s">
        <v>28</v>
      </c>
      <c r="F1308" s="6" t="s">
        <v>63</v>
      </c>
      <c r="G1308" s="6" t="s">
        <v>64</v>
      </c>
      <c r="H1308" s="6" t="s">
        <v>17</v>
      </c>
      <c r="I1308" s="8">
        <v>0.4</v>
      </c>
      <c r="J1308" s="9">
        <v>5250</v>
      </c>
      <c r="K1308" s="10">
        <f t="shared" si="0"/>
        <v>2100</v>
      </c>
      <c r="L1308" s="10">
        <f t="shared" si="1"/>
        <v>630</v>
      </c>
      <c r="M1308" s="11">
        <v>0.3</v>
      </c>
      <c r="O1308" s="16"/>
      <c r="P1308" s="17">
        <f>Data!$I1308+0.05</f>
        <v>0.45</v>
      </c>
      <c r="Q1308" s="12">
        <f>Data!$J1308+500</f>
        <v>5750</v>
      </c>
      <c r="R1308" s="13">
        <f>Data!$M1308+5%</f>
        <v>0.35</v>
      </c>
    </row>
    <row r="1309" spans="1:18" ht="15.75" customHeight="1">
      <c r="A1309" s="1"/>
      <c r="B1309" s="6" t="s">
        <v>27</v>
      </c>
      <c r="C1309" s="6">
        <v>1128299</v>
      </c>
      <c r="D1309" s="7">
        <v>44244</v>
      </c>
      <c r="E1309" s="6" t="s">
        <v>28</v>
      </c>
      <c r="F1309" s="6" t="s">
        <v>63</v>
      </c>
      <c r="G1309" s="6" t="s">
        <v>64</v>
      </c>
      <c r="H1309" s="6" t="s">
        <v>18</v>
      </c>
      <c r="I1309" s="8">
        <v>0.5</v>
      </c>
      <c r="J1309" s="9">
        <v>4250</v>
      </c>
      <c r="K1309" s="10">
        <f t="shared" si="0"/>
        <v>2125</v>
      </c>
      <c r="L1309" s="10">
        <f t="shared" si="1"/>
        <v>531.25</v>
      </c>
      <c r="M1309" s="11">
        <v>0.25</v>
      </c>
      <c r="O1309" s="16"/>
      <c r="P1309" s="17">
        <f>Data!$I1309+0.05</f>
        <v>0.55000000000000004</v>
      </c>
      <c r="Q1309" s="12">
        <f>Data!$J1309+500</f>
        <v>4750</v>
      </c>
      <c r="R1309" s="13">
        <f>Data!$M1309+5%</f>
        <v>0.3</v>
      </c>
    </row>
    <row r="1310" spans="1:18" ht="15.75" customHeight="1">
      <c r="A1310" s="1"/>
      <c r="B1310" s="6" t="s">
        <v>27</v>
      </c>
      <c r="C1310" s="6">
        <v>1128299</v>
      </c>
      <c r="D1310" s="7">
        <v>44244</v>
      </c>
      <c r="E1310" s="6" t="s">
        <v>28</v>
      </c>
      <c r="F1310" s="6" t="s">
        <v>63</v>
      </c>
      <c r="G1310" s="6" t="s">
        <v>64</v>
      </c>
      <c r="H1310" s="6" t="s">
        <v>19</v>
      </c>
      <c r="I1310" s="8">
        <v>0.5</v>
      </c>
      <c r="J1310" s="9">
        <v>4250</v>
      </c>
      <c r="K1310" s="10">
        <f t="shared" si="0"/>
        <v>2125</v>
      </c>
      <c r="L1310" s="10">
        <f t="shared" si="1"/>
        <v>637.5</v>
      </c>
      <c r="M1310" s="11">
        <v>0.3</v>
      </c>
      <c r="O1310" s="16"/>
      <c r="P1310" s="17">
        <f>Data!$I1310+0.05</f>
        <v>0.55000000000000004</v>
      </c>
      <c r="Q1310" s="12">
        <f>Data!$J1310+500</f>
        <v>4750</v>
      </c>
      <c r="R1310" s="13">
        <f>Data!$M1310+5%</f>
        <v>0.35</v>
      </c>
    </row>
    <row r="1311" spans="1:18" ht="15.75" customHeight="1">
      <c r="A1311" s="1"/>
      <c r="B1311" s="6" t="s">
        <v>27</v>
      </c>
      <c r="C1311" s="6">
        <v>1128299</v>
      </c>
      <c r="D1311" s="7">
        <v>44244</v>
      </c>
      <c r="E1311" s="6" t="s">
        <v>28</v>
      </c>
      <c r="F1311" s="6" t="s">
        <v>63</v>
      </c>
      <c r="G1311" s="6" t="s">
        <v>64</v>
      </c>
      <c r="H1311" s="6" t="s">
        <v>20</v>
      </c>
      <c r="I1311" s="8">
        <v>0.5</v>
      </c>
      <c r="J1311" s="9">
        <v>2750</v>
      </c>
      <c r="K1311" s="10">
        <f t="shared" si="0"/>
        <v>1375</v>
      </c>
      <c r="L1311" s="10">
        <f t="shared" si="1"/>
        <v>412.5</v>
      </c>
      <c r="M1311" s="11">
        <v>0.3</v>
      </c>
      <c r="O1311" s="16"/>
      <c r="P1311" s="17">
        <f>Data!$I1311+0.05</f>
        <v>0.55000000000000004</v>
      </c>
      <c r="Q1311" s="12">
        <f>Data!$J1311+500</f>
        <v>3250</v>
      </c>
      <c r="R1311" s="13">
        <f>Data!$M1311+5%</f>
        <v>0.35</v>
      </c>
    </row>
    <row r="1312" spans="1:18" ht="15.75" customHeight="1">
      <c r="A1312" s="1"/>
      <c r="B1312" s="6" t="s">
        <v>27</v>
      </c>
      <c r="C1312" s="6">
        <v>1128299</v>
      </c>
      <c r="D1312" s="7">
        <v>44244</v>
      </c>
      <c r="E1312" s="6" t="s">
        <v>28</v>
      </c>
      <c r="F1312" s="6" t="s">
        <v>63</v>
      </c>
      <c r="G1312" s="6" t="s">
        <v>64</v>
      </c>
      <c r="H1312" s="6" t="s">
        <v>21</v>
      </c>
      <c r="I1312" s="8">
        <v>0.55000000000000004</v>
      </c>
      <c r="J1312" s="9">
        <v>2000</v>
      </c>
      <c r="K1312" s="10">
        <f t="shared" si="0"/>
        <v>1100</v>
      </c>
      <c r="L1312" s="10">
        <f t="shared" si="1"/>
        <v>220</v>
      </c>
      <c r="M1312" s="11">
        <v>0.2</v>
      </c>
      <c r="O1312" s="16"/>
      <c r="P1312" s="17">
        <f>Data!$I1312+0.05</f>
        <v>0.60000000000000009</v>
      </c>
      <c r="Q1312" s="12">
        <f>Data!$J1312+500</f>
        <v>2500</v>
      </c>
      <c r="R1312" s="13">
        <f>Data!$M1312+5%</f>
        <v>0.25</v>
      </c>
    </row>
    <row r="1313" spans="1:18" ht="15.75" customHeight="1">
      <c r="A1313" s="1"/>
      <c r="B1313" s="6" t="s">
        <v>27</v>
      </c>
      <c r="C1313" s="6">
        <v>1128299</v>
      </c>
      <c r="D1313" s="7">
        <v>44244</v>
      </c>
      <c r="E1313" s="6" t="s">
        <v>28</v>
      </c>
      <c r="F1313" s="6" t="s">
        <v>63</v>
      </c>
      <c r="G1313" s="6" t="s">
        <v>64</v>
      </c>
      <c r="H1313" s="6" t="s">
        <v>22</v>
      </c>
      <c r="I1313" s="8">
        <v>0.5</v>
      </c>
      <c r="J1313" s="9">
        <v>4000</v>
      </c>
      <c r="K1313" s="10">
        <f t="shared" si="0"/>
        <v>2000</v>
      </c>
      <c r="L1313" s="10">
        <f t="shared" si="1"/>
        <v>900</v>
      </c>
      <c r="M1313" s="11">
        <v>0.45</v>
      </c>
      <c r="O1313" s="16"/>
      <c r="P1313" s="17">
        <f>Data!$I1313+0.05</f>
        <v>0.55000000000000004</v>
      </c>
      <c r="Q1313" s="12">
        <f>Data!$J1313+500</f>
        <v>4500</v>
      </c>
      <c r="R1313" s="13">
        <f>Data!$M1313+5%</f>
        <v>0.5</v>
      </c>
    </row>
    <row r="1314" spans="1:18" ht="15.75" customHeight="1">
      <c r="A1314" s="1"/>
      <c r="B1314" s="6" t="s">
        <v>27</v>
      </c>
      <c r="C1314" s="6">
        <v>1128299</v>
      </c>
      <c r="D1314" s="7">
        <v>44271</v>
      </c>
      <c r="E1314" s="6" t="s">
        <v>28</v>
      </c>
      <c r="F1314" s="6" t="s">
        <v>63</v>
      </c>
      <c r="G1314" s="6" t="s">
        <v>64</v>
      </c>
      <c r="H1314" s="6" t="s">
        <v>17</v>
      </c>
      <c r="I1314" s="8">
        <v>0.5</v>
      </c>
      <c r="J1314" s="9">
        <v>5500</v>
      </c>
      <c r="K1314" s="10">
        <f t="shared" si="0"/>
        <v>2750</v>
      </c>
      <c r="L1314" s="10">
        <f t="shared" si="1"/>
        <v>825</v>
      </c>
      <c r="M1314" s="11">
        <v>0.3</v>
      </c>
      <c r="O1314" s="16"/>
      <c r="P1314" s="17">
        <f>Data!$I1314+0.05</f>
        <v>0.55000000000000004</v>
      </c>
      <c r="Q1314" s="12">
        <f>Data!$J1314+500</f>
        <v>6000</v>
      </c>
      <c r="R1314" s="13">
        <f>Data!$M1314+5%</f>
        <v>0.35</v>
      </c>
    </row>
    <row r="1315" spans="1:18" ht="15.75" customHeight="1">
      <c r="A1315" s="1"/>
      <c r="B1315" s="6" t="s">
        <v>27</v>
      </c>
      <c r="C1315" s="6">
        <v>1128299</v>
      </c>
      <c r="D1315" s="7">
        <v>44271</v>
      </c>
      <c r="E1315" s="6" t="s">
        <v>28</v>
      </c>
      <c r="F1315" s="6" t="s">
        <v>63</v>
      </c>
      <c r="G1315" s="6" t="s">
        <v>64</v>
      </c>
      <c r="H1315" s="6" t="s">
        <v>18</v>
      </c>
      <c r="I1315" s="8">
        <v>0.6</v>
      </c>
      <c r="J1315" s="9">
        <v>4000</v>
      </c>
      <c r="K1315" s="10">
        <f t="shared" si="0"/>
        <v>2400</v>
      </c>
      <c r="L1315" s="10">
        <f t="shared" si="1"/>
        <v>600</v>
      </c>
      <c r="M1315" s="11">
        <v>0.25</v>
      </c>
      <c r="O1315" s="16"/>
      <c r="P1315" s="17">
        <f>Data!$I1315+0.05</f>
        <v>0.65</v>
      </c>
      <c r="Q1315" s="12">
        <f>Data!$J1315+500</f>
        <v>4500</v>
      </c>
      <c r="R1315" s="13">
        <f>Data!$M1315+5%</f>
        <v>0.3</v>
      </c>
    </row>
    <row r="1316" spans="1:18" ht="15.75" customHeight="1">
      <c r="A1316" s="1"/>
      <c r="B1316" s="6" t="s">
        <v>27</v>
      </c>
      <c r="C1316" s="6">
        <v>1128299</v>
      </c>
      <c r="D1316" s="7">
        <v>44271</v>
      </c>
      <c r="E1316" s="6" t="s">
        <v>28</v>
      </c>
      <c r="F1316" s="6" t="s">
        <v>63</v>
      </c>
      <c r="G1316" s="6" t="s">
        <v>64</v>
      </c>
      <c r="H1316" s="6" t="s">
        <v>19</v>
      </c>
      <c r="I1316" s="8">
        <v>0.64999999999999991</v>
      </c>
      <c r="J1316" s="9">
        <v>4250</v>
      </c>
      <c r="K1316" s="10">
        <f t="shared" si="0"/>
        <v>2762.4999999999995</v>
      </c>
      <c r="L1316" s="10">
        <f t="shared" si="1"/>
        <v>828.74999999999989</v>
      </c>
      <c r="M1316" s="11">
        <v>0.3</v>
      </c>
      <c r="O1316" s="16"/>
      <c r="P1316" s="17">
        <f>Data!$I1316+0.05</f>
        <v>0.7</v>
      </c>
      <c r="Q1316" s="12">
        <f>Data!$J1316+500</f>
        <v>4750</v>
      </c>
      <c r="R1316" s="13">
        <f>Data!$M1316+5%</f>
        <v>0.35</v>
      </c>
    </row>
    <row r="1317" spans="1:18" ht="15.75" customHeight="1">
      <c r="A1317" s="1"/>
      <c r="B1317" s="6" t="s">
        <v>27</v>
      </c>
      <c r="C1317" s="6">
        <v>1128299</v>
      </c>
      <c r="D1317" s="7">
        <v>44271</v>
      </c>
      <c r="E1317" s="6" t="s">
        <v>28</v>
      </c>
      <c r="F1317" s="6" t="s">
        <v>63</v>
      </c>
      <c r="G1317" s="6" t="s">
        <v>64</v>
      </c>
      <c r="H1317" s="6" t="s">
        <v>20</v>
      </c>
      <c r="I1317" s="8">
        <v>0.6</v>
      </c>
      <c r="J1317" s="9">
        <v>3250</v>
      </c>
      <c r="K1317" s="10">
        <f t="shared" si="0"/>
        <v>1950</v>
      </c>
      <c r="L1317" s="10">
        <f t="shared" si="1"/>
        <v>585</v>
      </c>
      <c r="M1317" s="11">
        <v>0.3</v>
      </c>
      <c r="O1317" s="16"/>
      <c r="P1317" s="17">
        <f>Data!$I1317+0.05</f>
        <v>0.65</v>
      </c>
      <c r="Q1317" s="12">
        <f>Data!$J1317+500</f>
        <v>3750</v>
      </c>
      <c r="R1317" s="13">
        <f>Data!$M1317+5%</f>
        <v>0.35</v>
      </c>
    </row>
    <row r="1318" spans="1:18" ht="15.75" customHeight="1">
      <c r="A1318" s="1"/>
      <c r="B1318" s="6" t="s">
        <v>27</v>
      </c>
      <c r="C1318" s="6">
        <v>1128299</v>
      </c>
      <c r="D1318" s="7">
        <v>44271</v>
      </c>
      <c r="E1318" s="6" t="s">
        <v>28</v>
      </c>
      <c r="F1318" s="6" t="s">
        <v>63</v>
      </c>
      <c r="G1318" s="6" t="s">
        <v>64</v>
      </c>
      <c r="H1318" s="6" t="s">
        <v>21</v>
      </c>
      <c r="I1318" s="8">
        <v>0.65</v>
      </c>
      <c r="J1318" s="9">
        <v>1750</v>
      </c>
      <c r="K1318" s="10">
        <f t="shared" si="0"/>
        <v>1137.5</v>
      </c>
      <c r="L1318" s="10">
        <f t="shared" si="1"/>
        <v>227.5</v>
      </c>
      <c r="M1318" s="11">
        <v>0.2</v>
      </c>
      <c r="O1318" s="16"/>
      <c r="P1318" s="17">
        <f>Data!$I1318+0.05</f>
        <v>0.70000000000000007</v>
      </c>
      <c r="Q1318" s="12">
        <f>Data!$J1318+500</f>
        <v>2250</v>
      </c>
      <c r="R1318" s="13">
        <f>Data!$M1318+5%</f>
        <v>0.25</v>
      </c>
    </row>
    <row r="1319" spans="1:18" ht="15.75" customHeight="1">
      <c r="A1319" s="1"/>
      <c r="B1319" s="6" t="s">
        <v>27</v>
      </c>
      <c r="C1319" s="6">
        <v>1128299</v>
      </c>
      <c r="D1319" s="7">
        <v>44271</v>
      </c>
      <c r="E1319" s="6" t="s">
        <v>28</v>
      </c>
      <c r="F1319" s="6" t="s">
        <v>63</v>
      </c>
      <c r="G1319" s="6" t="s">
        <v>64</v>
      </c>
      <c r="H1319" s="6" t="s">
        <v>22</v>
      </c>
      <c r="I1319" s="8">
        <v>0.6</v>
      </c>
      <c r="J1319" s="9">
        <v>3750</v>
      </c>
      <c r="K1319" s="10">
        <f t="shared" si="0"/>
        <v>2250</v>
      </c>
      <c r="L1319" s="10">
        <f t="shared" si="1"/>
        <v>1012.5</v>
      </c>
      <c r="M1319" s="11">
        <v>0.45</v>
      </c>
      <c r="O1319" s="16"/>
      <c r="P1319" s="17">
        <f>Data!$I1319+0.05</f>
        <v>0.65</v>
      </c>
      <c r="Q1319" s="12">
        <f>Data!$J1319+500</f>
        <v>4250</v>
      </c>
      <c r="R1319" s="13">
        <f>Data!$M1319+5%</f>
        <v>0.5</v>
      </c>
    </row>
    <row r="1320" spans="1:18" ht="15.75" customHeight="1">
      <c r="A1320" s="1"/>
      <c r="B1320" s="6" t="s">
        <v>27</v>
      </c>
      <c r="C1320" s="6">
        <v>1128299</v>
      </c>
      <c r="D1320" s="7">
        <v>44303</v>
      </c>
      <c r="E1320" s="6" t="s">
        <v>28</v>
      </c>
      <c r="F1320" s="6" t="s">
        <v>63</v>
      </c>
      <c r="G1320" s="6" t="s">
        <v>64</v>
      </c>
      <c r="H1320" s="6" t="s">
        <v>17</v>
      </c>
      <c r="I1320" s="8">
        <v>0.65</v>
      </c>
      <c r="J1320" s="9">
        <v>5500</v>
      </c>
      <c r="K1320" s="10">
        <f t="shared" si="0"/>
        <v>3575</v>
      </c>
      <c r="L1320" s="10">
        <f t="shared" si="1"/>
        <v>1072.5</v>
      </c>
      <c r="M1320" s="11">
        <v>0.3</v>
      </c>
      <c r="O1320" s="16"/>
      <c r="P1320" s="17">
        <f>Data!$I1320+0.05</f>
        <v>0.70000000000000007</v>
      </c>
      <c r="Q1320" s="12">
        <f>Data!$J1320+500</f>
        <v>6000</v>
      </c>
      <c r="R1320" s="13">
        <f>Data!$M1320+5%</f>
        <v>0.35</v>
      </c>
    </row>
    <row r="1321" spans="1:18" ht="15.75" customHeight="1">
      <c r="A1321" s="1"/>
      <c r="B1321" s="6" t="s">
        <v>27</v>
      </c>
      <c r="C1321" s="6">
        <v>1128299</v>
      </c>
      <c r="D1321" s="7">
        <v>44303</v>
      </c>
      <c r="E1321" s="6" t="s">
        <v>28</v>
      </c>
      <c r="F1321" s="6" t="s">
        <v>63</v>
      </c>
      <c r="G1321" s="6" t="s">
        <v>64</v>
      </c>
      <c r="H1321" s="6" t="s">
        <v>18</v>
      </c>
      <c r="I1321" s="8">
        <v>0.70000000000000007</v>
      </c>
      <c r="J1321" s="9">
        <v>3500</v>
      </c>
      <c r="K1321" s="10">
        <f t="shared" si="0"/>
        <v>2450.0000000000005</v>
      </c>
      <c r="L1321" s="10">
        <f t="shared" si="1"/>
        <v>612.50000000000011</v>
      </c>
      <c r="M1321" s="11">
        <v>0.25</v>
      </c>
      <c r="O1321" s="16"/>
      <c r="P1321" s="17">
        <f>Data!$I1321+0.05</f>
        <v>0.75000000000000011</v>
      </c>
      <c r="Q1321" s="12">
        <f>Data!$J1321+500</f>
        <v>4000</v>
      </c>
      <c r="R1321" s="13">
        <f>Data!$M1321+5%</f>
        <v>0.3</v>
      </c>
    </row>
    <row r="1322" spans="1:18" ht="15.75" customHeight="1">
      <c r="A1322" s="1"/>
      <c r="B1322" s="6" t="s">
        <v>27</v>
      </c>
      <c r="C1322" s="6">
        <v>1128299</v>
      </c>
      <c r="D1322" s="7">
        <v>44303</v>
      </c>
      <c r="E1322" s="6" t="s">
        <v>28</v>
      </c>
      <c r="F1322" s="6" t="s">
        <v>63</v>
      </c>
      <c r="G1322" s="6" t="s">
        <v>64</v>
      </c>
      <c r="H1322" s="6" t="s">
        <v>19</v>
      </c>
      <c r="I1322" s="8">
        <v>0.70000000000000007</v>
      </c>
      <c r="J1322" s="9">
        <v>4000</v>
      </c>
      <c r="K1322" s="10">
        <f t="shared" si="0"/>
        <v>2800.0000000000005</v>
      </c>
      <c r="L1322" s="10">
        <f t="shared" si="1"/>
        <v>840.00000000000011</v>
      </c>
      <c r="M1322" s="11">
        <v>0.3</v>
      </c>
      <c r="O1322" s="16"/>
      <c r="P1322" s="17">
        <f>Data!$I1322+0.05</f>
        <v>0.75000000000000011</v>
      </c>
      <c r="Q1322" s="12">
        <f>Data!$J1322+500</f>
        <v>4500</v>
      </c>
      <c r="R1322" s="13">
        <f>Data!$M1322+5%</f>
        <v>0.35</v>
      </c>
    </row>
    <row r="1323" spans="1:18" ht="15.75" customHeight="1">
      <c r="A1323" s="1"/>
      <c r="B1323" s="6" t="s">
        <v>27</v>
      </c>
      <c r="C1323" s="6">
        <v>1128299</v>
      </c>
      <c r="D1323" s="7">
        <v>44303</v>
      </c>
      <c r="E1323" s="6" t="s">
        <v>28</v>
      </c>
      <c r="F1323" s="6" t="s">
        <v>63</v>
      </c>
      <c r="G1323" s="6" t="s">
        <v>64</v>
      </c>
      <c r="H1323" s="6" t="s">
        <v>20</v>
      </c>
      <c r="I1323" s="8">
        <v>0.55000000000000004</v>
      </c>
      <c r="J1323" s="9">
        <v>3000</v>
      </c>
      <c r="K1323" s="10">
        <f t="shared" si="0"/>
        <v>1650.0000000000002</v>
      </c>
      <c r="L1323" s="10">
        <f t="shared" si="1"/>
        <v>495.00000000000006</v>
      </c>
      <c r="M1323" s="11">
        <v>0.3</v>
      </c>
      <c r="O1323" s="16"/>
      <c r="P1323" s="17">
        <f>Data!$I1323+0.05</f>
        <v>0.60000000000000009</v>
      </c>
      <c r="Q1323" s="12">
        <f>Data!$J1323+500</f>
        <v>3500</v>
      </c>
      <c r="R1323" s="13">
        <f>Data!$M1323+5%</f>
        <v>0.35</v>
      </c>
    </row>
    <row r="1324" spans="1:18" ht="15.75" customHeight="1">
      <c r="A1324" s="1"/>
      <c r="B1324" s="6" t="s">
        <v>27</v>
      </c>
      <c r="C1324" s="6">
        <v>1128299</v>
      </c>
      <c r="D1324" s="7">
        <v>44303</v>
      </c>
      <c r="E1324" s="6" t="s">
        <v>28</v>
      </c>
      <c r="F1324" s="6" t="s">
        <v>63</v>
      </c>
      <c r="G1324" s="6" t="s">
        <v>64</v>
      </c>
      <c r="H1324" s="6" t="s">
        <v>21</v>
      </c>
      <c r="I1324" s="8">
        <v>0.60000000000000009</v>
      </c>
      <c r="J1324" s="9">
        <v>2000</v>
      </c>
      <c r="K1324" s="10">
        <f t="shared" si="0"/>
        <v>1200.0000000000002</v>
      </c>
      <c r="L1324" s="10">
        <f t="shared" si="1"/>
        <v>240.00000000000006</v>
      </c>
      <c r="M1324" s="11">
        <v>0.2</v>
      </c>
      <c r="O1324" s="16"/>
      <c r="P1324" s="17">
        <f>Data!$I1324+0.05</f>
        <v>0.65000000000000013</v>
      </c>
      <c r="Q1324" s="12">
        <f>Data!$J1324+500</f>
        <v>2500</v>
      </c>
      <c r="R1324" s="13">
        <f>Data!$M1324+5%</f>
        <v>0.25</v>
      </c>
    </row>
    <row r="1325" spans="1:18" ht="15.75" customHeight="1">
      <c r="A1325" s="1"/>
      <c r="B1325" s="6" t="s">
        <v>27</v>
      </c>
      <c r="C1325" s="6">
        <v>1128299</v>
      </c>
      <c r="D1325" s="7">
        <v>44303</v>
      </c>
      <c r="E1325" s="6" t="s">
        <v>28</v>
      </c>
      <c r="F1325" s="6" t="s">
        <v>63</v>
      </c>
      <c r="G1325" s="6" t="s">
        <v>64</v>
      </c>
      <c r="H1325" s="6" t="s">
        <v>22</v>
      </c>
      <c r="I1325" s="8">
        <v>0.75000000000000011</v>
      </c>
      <c r="J1325" s="9">
        <v>3750</v>
      </c>
      <c r="K1325" s="10">
        <f t="shared" si="0"/>
        <v>2812.5000000000005</v>
      </c>
      <c r="L1325" s="10">
        <f t="shared" si="1"/>
        <v>1265.6250000000002</v>
      </c>
      <c r="M1325" s="11">
        <v>0.45</v>
      </c>
      <c r="O1325" s="16"/>
      <c r="P1325" s="17">
        <f>Data!$I1325+0.05</f>
        <v>0.80000000000000016</v>
      </c>
      <c r="Q1325" s="12">
        <f>Data!$J1325+500</f>
        <v>4250</v>
      </c>
      <c r="R1325" s="13">
        <f>Data!$M1325+5%</f>
        <v>0.5</v>
      </c>
    </row>
    <row r="1326" spans="1:18" ht="15.75" customHeight="1">
      <c r="A1326" s="1"/>
      <c r="B1326" s="6" t="s">
        <v>27</v>
      </c>
      <c r="C1326" s="6">
        <v>1128299</v>
      </c>
      <c r="D1326" s="7">
        <v>44334</v>
      </c>
      <c r="E1326" s="6" t="s">
        <v>28</v>
      </c>
      <c r="F1326" s="6" t="s">
        <v>63</v>
      </c>
      <c r="G1326" s="6" t="s">
        <v>64</v>
      </c>
      <c r="H1326" s="6" t="s">
        <v>17</v>
      </c>
      <c r="I1326" s="8">
        <v>0.6</v>
      </c>
      <c r="J1326" s="9">
        <v>5750</v>
      </c>
      <c r="K1326" s="10">
        <f t="shared" si="0"/>
        <v>3450</v>
      </c>
      <c r="L1326" s="10">
        <f t="shared" si="1"/>
        <v>1035</v>
      </c>
      <c r="M1326" s="11">
        <v>0.3</v>
      </c>
      <c r="O1326" s="16"/>
      <c r="P1326" s="17">
        <f>Data!$I1326+0.05</f>
        <v>0.65</v>
      </c>
      <c r="Q1326" s="12">
        <f>Data!$J1326+500</f>
        <v>6250</v>
      </c>
      <c r="R1326" s="13">
        <f>Data!$M1326+5%</f>
        <v>0.35</v>
      </c>
    </row>
    <row r="1327" spans="1:18" ht="15.75" customHeight="1">
      <c r="A1327" s="1"/>
      <c r="B1327" s="6" t="s">
        <v>27</v>
      </c>
      <c r="C1327" s="6">
        <v>1128299</v>
      </c>
      <c r="D1327" s="7">
        <v>44334</v>
      </c>
      <c r="E1327" s="6" t="s">
        <v>28</v>
      </c>
      <c r="F1327" s="6" t="s">
        <v>63</v>
      </c>
      <c r="G1327" s="6" t="s">
        <v>64</v>
      </c>
      <c r="H1327" s="6" t="s">
        <v>18</v>
      </c>
      <c r="I1327" s="8">
        <v>0.65</v>
      </c>
      <c r="J1327" s="9">
        <v>4250</v>
      </c>
      <c r="K1327" s="10">
        <f t="shared" si="0"/>
        <v>2762.5</v>
      </c>
      <c r="L1327" s="10">
        <f t="shared" si="1"/>
        <v>690.625</v>
      </c>
      <c r="M1327" s="11">
        <v>0.25</v>
      </c>
      <c r="O1327" s="16"/>
      <c r="P1327" s="17">
        <f>Data!$I1327+0.05</f>
        <v>0.70000000000000007</v>
      </c>
      <c r="Q1327" s="12">
        <f>Data!$J1327+500</f>
        <v>4750</v>
      </c>
      <c r="R1327" s="13">
        <f>Data!$M1327+5%</f>
        <v>0.3</v>
      </c>
    </row>
    <row r="1328" spans="1:18" ht="15.75" customHeight="1">
      <c r="A1328" s="1"/>
      <c r="B1328" s="6" t="s">
        <v>27</v>
      </c>
      <c r="C1328" s="6">
        <v>1128299</v>
      </c>
      <c r="D1328" s="7">
        <v>44334</v>
      </c>
      <c r="E1328" s="6" t="s">
        <v>28</v>
      </c>
      <c r="F1328" s="6" t="s">
        <v>63</v>
      </c>
      <c r="G1328" s="6" t="s">
        <v>64</v>
      </c>
      <c r="H1328" s="6" t="s">
        <v>19</v>
      </c>
      <c r="I1328" s="8">
        <v>0.65</v>
      </c>
      <c r="J1328" s="9">
        <v>4250</v>
      </c>
      <c r="K1328" s="10">
        <f t="shared" si="0"/>
        <v>2762.5</v>
      </c>
      <c r="L1328" s="10">
        <f t="shared" si="1"/>
        <v>828.75</v>
      </c>
      <c r="M1328" s="11">
        <v>0.3</v>
      </c>
      <c r="O1328" s="16"/>
      <c r="P1328" s="17">
        <f>Data!$I1328+0.05</f>
        <v>0.70000000000000007</v>
      </c>
      <c r="Q1328" s="12">
        <f>Data!$J1328+500</f>
        <v>4750</v>
      </c>
      <c r="R1328" s="13">
        <f>Data!$M1328+5%</f>
        <v>0.35</v>
      </c>
    </row>
    <row r="1329" spans="1:18" ht="15.75" customHeight="1">
      <c r="A1329" s="1"/>
      <c r="B1329" s="6" t="s">
        <v>27</v>
      </c>
      <c r="C1329" s="6">
        <v>1128299</v>
      </c>
      <c r="D1329" s="7">
        <v>44334</v>
      </c>
      <c r="E1329" s="6" t="s">
        <v>28</v>
      </c>
      <c r="F1329" s="6" t="s">
        <v>63</v>
      </c>
      <c r="G1329" s="6" t="s">
        <v>64</v>
      </c>
      <c r="H1329" s="6" t="s">
        <v>20</v>
      </c>
      <c r="I1329" s="8">
        <v>0.6</v>
      </c>
      <c r="J1329" s="9">
        <v>3250</v>
      </c>
      <c r="K1329" s="10">
        <f t="shared" si="0"/>
        <v>1950</v>
      </c>
      <c r="L1329" s="10">
        <f t="shared" si="1"/>
        <v>585</v>
      </c>
      <c r="M1329" s="11">
        <v>0.3</v>
      </c>
      <c r="O1329" s="16"/>
      <c r="P1329" s="17">
        <f>Data!$I1329+0.05</f>
        <v>0.65</v>
      </c>
      <c r="Q1329" s="12">
        <f>Data!$J1329+500</f>
        <v>3750</v>
      </c>
      <c r="R1329" s="13">
        <f>Data!$M1329+5%</f>
        <v>0.35</v>
      </c>
    </row>
    <row r="1330" spans="1:18" ht="15.75" customHeight="1">
      <c r="A1330" s="1"/>
      <c r="B1330" s="6" t="s">
        <v>27</v>
      </c>
      <c r="C1330" s="6">
        <v>1128299</v>
      </c>
      <c r="D1330" s="7">
        <v>44334</v>
      </c>
      <c r="E1330" s="6" t="s">
        <v>28</v>
      </c>
      <c r="F1330" s="6" t="s">
        <v>63</v>
      </c>
      <c r="G1330" s="6" t="s">
        <v>64</v>
      </c>
      <c r="H1330" s="6" t="s">
        <v>21</v>
      </c>
      <c r="I1330" s="8">
        <v>0.54999999999999993</v>
      </c>
      <c r="J1330" s="9">
        <v>2250</v>
      </c>
      <c r="K1330" s="10">
        <f t="shared" si="0"/>
        <v>1237.4999999999998</v>
      </c>
      <c r="L1330" s="10">
        <f t="shared" si="1"/>
        <v>247.49999999999997</v>
      </c>
      <c r="M1330" s="11">
        <v>0.2</v>
      </c>
      <c r="O1330" s="16"/>
      <c r="P1330" s="17">
        <f>Data!$I1330-0.05</f>
        <v>0.49999999999999994</v>
      </c>
      <c r="Q1330" s="12">
        <f>Data!$J1330+500</f>
        <v>2750</v>
      </c>
      <c r="R1330" s="13">
        <f>Data!$M1330+5%</f>
        <v>0.25</v>
      </c>
    </row>
    <row r="1331" spans="1:18" ht="15.75" customHeight="1">
      <c r="A1331" s="1"/>
      <c r="B1331" s="6" t="s">
        <v>27</v>
      </c>
      <c r="C1331" s="6">
        <v>1128299</v>
      </c>
      <c r="D1331" s="7">
        <v>44334</v>
      </c>
      <c r="E1331" s="6" t="s">
        <v>28</v>
      </c>
      <c r="F1331" s="6" t="s">
        <v>63</v>
      </c>
      <c r="G1331" s="6" t="s">
        <v>64</v>
      </c>
      <c r="H1331" s="6" t="s">
        <v>22</v>
      </c>
      <c r="I1331" s="8">
        <v>0.7</v>
      </c>
      <c r="J1331" s="9">
        <v>5750</v>
      </c>
      <c r="K1331" s="10">
        <f t="shared" si="0"/>
        <v>4024.9999999999995</v>
      </c>
      <c r="L1331" s="10">
        <f t="shared" si="1"/>
        <v>1811.2499999999998</v>
      </c>
      <c r="M1331" s="11">
        <v>0.45</v>
      </c>
      <c r="O1331" s="16"/>
      <c r="P1331" s="17">
        <f>Data!$I1331-0.05</f>
        <v>0.64999999999999991</v>
      </c>
      <c r="Q1331" s="12">
        <f>Data!$J1331+1000</f>
        <v>6750</v>
      </c>
      <c r="R1331" s="13">
        <f>Data!$M1331+5%</f>
        <v>0.5</v>
      </c>
    </row>
    <row r="1332" spans="1:18" ht="15.75" customHeight="1">
      <c r="A1332" s="1"/>
      <c r="B1332" s="6" t="s">
        <v>27</v>
      </c>
      <c r="C1332" s="6">
        <v>1128299</v>
      </c>
      <c r="D1332" s="7">
        <v>44364</v>
      </c>
      <c r="E1332" s="6" t="s">
        <v>28</v>
      </c>
      <c r="F1332" s="6" t="s">
        <v>63</v>
      </c>
      <c r="G1332" s="6" t="s">
        <v>64</v>
      </c>
      <c r="H1332" s="6" t="s">
        <v>17</v>
      </c>
      <c r="I1332" s="8">
        <v>0.64999999999999991</v>
      </c>
      <c r="J1332" s="9">
        <v>8250</v>
      </c>
      <c r="K1332" s="10">
        <f t="shared" si="0"/>
        <v>5362.4999999999991</v>
      </c>
      <c r="L1332" s="10">
        <f t="shared" si="1"/>
        <v>1608.7499999999998</v>
      </c>
      <c r="M1332" s="11">
        <v>0.3</v>
      </c>
      <c r="O1332" s="16"/>
      <c r="P1332" s="17">
        <f>Data!$I1332-0.05</f>
        <v>0.59999999999999987</v>
      </c>
      <c r="Q1332" s="12">
        <f>Data!$J1332+1000</f>
        <v>9250</v>
      </c>
      <c r="R1332" s="13">
        <f>Data!$M1332+5%</f>
        <v>0.35</v>
      </c>
    </row>
    <row r="1333" spans="1:18" ht="15.75" customHeight="1">
      <c r="A1333" s="1"/>
      <c r="B1333" s="6" t="s">
        <v>27</v>
      </c>
      <c r="C1333" s="6">
        <v>1128299</v>
      </c>
      <c r="D1333" s="7">
        <v>44364</v>
      </c>
      <c r="E1333" s="6" t="s">
        <v>28</v>
      </c>
      <c r="F1333" s="6" t="s">
        <v>63</v>
      </c>
      <c r="G1333" s="6" t="s">
        <v>64</v>
      </c>
      <c r="H1333" s="6" t="s">
        <v>18</v>
      </c>
      <c r="I1333" s="8">
        <v>0.7</v>
      </c>
      <c r="J1333" s="9">
        <v>7000</v>
      </c>
      <c r="K1333" s="10">
        <f t="shared" si="0"/>
        <v>4900</v>
      </c>
      <c r="L1333" s="10">
        <f t="shared" si="1"/>
        <v>1225</v>
      </c>
      <c r="M1333" s="11">
        <v>0.25</v>
      </c>
      <c r="O1333" s="16"/>
      <c r="P1333" s="17">
        <f>Data!$I1333-0.05</f>
        <v>0.64999999999999991</v>
      </c>
      <c r="Q1333" s="12">
        <f>Data!$J1333+1000</f>
        <v>8000</v>
      </c>
      <c r="R1333" s="13">
        <f>Data!$M1333+5%</f>
        <v>0.3</v>
      </c>
    </row>
    <row r="1334" spans="1:18" ht="15.75" customHeight="1">
      <c r="A1334" s="1"/>
      <c r="B1334" s="6" t="s">
        <v>27</v>
      </c>
      <c r="C1334" s="6">
        <v>1128299</v>
      </c>
      <c r="D1334" s="7">
        <v>44364</v>
      </c>
      <c r="E1334" s="6" t="s">
        <v>28</v>
      </c>
      <c r="F1334" s="6" t="s">
        <v>63</v>
      </c>
      <c r="G1334" s="6" t="s">
        <v>64</v>
      </c>
      <c r="H1334" s="6" t="s">
        <v>19</v>
      </c>
      <c r="I1334" s="8">
        <v>0.85</v>
      </c>
      <c r="J1334" s="9">
        <v>7000</v>
      </c>
      <c r="K1334" s="10">
        <f t="shared" si="0"/>
        <v>5950</v>
      </c>
      <c r="L1334" s="10">
        <f t="shared" si="1"/>
        <v>1785</v>
      </c>
      <c r="M1334" s="11">
        <v>0.3</v>
      </c>
      <c r="O1334" s="16"/>
      <c r="P1334" s="17">
        <f>Data!$I1334+0.1</f>
        <v>0.95</v>
      </c>
      <c r="Q1334" s="12">
        <f>Data!$J1334+1000</f>
        <v>8000</v>
      </c>
      <c r="R1334" s="13">
        <f>Data!$M1334+5%</f>
        <v>0.35</v>
      </c>
    </row>
    <row r="1335" spans="1:18" ht="15.75" customHeight="1">
      <c r="A1335" s="1"/>
      <c r="B1335" s="6" t="s">
        <v>27</v>
      </c>
      <c r="C1335" s="6">
        <v>1128299</v>
      </c>
      <c r="D1335" s="7">
        <v>44364</v>
      </c>
      <c r="E1335" s="6" t="s">
        <v>28</v>
      </c>
      <c r="F1335" s="6" t="s">
        <v>63</v>
      </c>
      <c r="G1335" s="6" t="s">
        <v>64</v>
      </c>
      <c r="H1335" s="6" t="s">
        <v>20</v>
      </c>
      <c r="I1335" s="8">
        <v>0.85</v>
      </c>
      <c r="J1335" s="9">
        <v>5750</v>
      </c>
      <c r="K1335" s="10">
        <f t="shared" si="0"/>
        <v>4887.5</v>
      </c>
      <c r="L1335" s="10">
        <f t="shared" si="1"/>
        <v>1466.25</v>
      </c>
      <c r="M1335" s="11">
        <v>0.3</v>
      </c>
      <c r="O1335" s="16"/>
      <c r="P1335" s="17">
        <f>Data!$I1335+0.1</f>
        <v>0.95</v>
      </c>
      <c r="Q1335" s="12">
        <f>Data!$J1335+1000</f>
        <v>6750</v>
      </c>
      <c r="R1335" s="13">
        <f>Data!$M1335+5%</f>
        <v>0.35</v>
      </c>
    </row>
    <row r="1336" spans="1:18" ht="15.75" customHeight="1">
      <c r="A1336" s="1"/>
      <c r="B1336" s="6" t="s">
        <v>27</v>
      </c>
      <c r="C1336" s="6">
        <v>1128299</v>
      </c>
      <c r="D1336" s="7">
        <v>44364</v>
      </c>
      <c r="E1336" s="6" t="s">
        <v>28</v>
      </c>
      <c r="F1336" s="6" t="s">
        <v>63</v>
      </c>
      <c r="G1336" s="6" t="s">
        <v>64</v>
      </c>
      <c r="H1336" s="6" t="s">
        <v>21</v>
      </c>
      <c r="I1336" s="8">
        <v>0.95000000000000007</v>
      </c>
      <c r="J1336" s="9">
        <v>4500</v>
      </c>
      <c r="K1336" s="10">
        <f t="shared" si="0"/>
        <v>4275</v>
      </c>
      <c r="L1336" s="10">
        <f t="shared" si="1"/>
        <v>855</v>
      </c>
      <c r="M1336" s="11">
        <v>0.2</v>
      </c>
      <c r="O1336" s="16"/>
      <c r="P1336" s="17">
        <f>Data!$I1336+0.1</f>
        <v>1.05</v>
      </c>
      <c r="Q1336" s="12">
        <f>Data!$J1336+1000</f>
        <v>5500</v>
      </c>
      <c r="R1336" s="13">
        <f>Data!$M1336+5%</f>
        <v>0.25</v>
      </c>
    </row>
    <row r="1337" spans="1:18" ht="15.75" customHeight="1">
      <c r="A1337" s="1"/>
      <c r="B1337" s="6" t="s">
        <v>27</v>
      </c>
      <c r="C1337" s="6">
        <v>1128299</v>
      </c>
      <c r="D1337" s="7">
        <v>44364</v>
      </c>
      <c r="E1337" s="6" t="s">
        <v>28</v>
      </c>
      <c r="F1337" s="6" t="s">
        <v>63</v>
      </c>
      <c r="G1337" s="6" t="s">
        <v>64</v>
      </c>
      <c r="H1337" s="6" t="s">
        <v>22</v>
      </c>
      <c r="I1337" s="8">
        <v>1.1000000000000001</v>
      </c>
      <c r="J1337" s="9">
        <v>7500</v>
      </c>
      <c r="K1337" s="10">
        <f t="shared" si="0"/>
        <v>8250</v>
      </c>
      <c r="L1337" s="10">
        <f t="shared" si="1"/>
        <v>3712.5</v>
      </c>
      <c r="M1337" s="11">
        <v>0.45</v>
      </c>
      <c r="O1337" s="16"/>
      <c r="P1337" s="17">
        <f>Data!$I1337+0.1</f>
        <v>1.2000000000000002</v>
      </c>
      <c r="Q1337" s="12">
        <f>Data!$J1337+1000</f>
        <v>8500</v>
      </c>
      <c r="R1337" s="13">
        <f>Data!$M1337+5%</f>
        <v>0.5</v>
      </c>
    </row>
    <row r="1338" spans="1:18" ht="15.75" customHeight="1">
      <c r="A1338" s="1"/>
      <c r="B1338" s="6" t="s">
        <v>27</v>
      </c>
      <c r="C1338" s="6">
        <v>1128299</v>
      </c>
      <c r="D1338" s="7">
        <v>44393</v>
      </c>
      <c r="E1338" s="6" t="s">
        <v>28</v>
      </c>
      <c r="F1338" s="6" t="s">
        <v>63</v>
      </c>
      <c r="G1338" s="6" t="s">
        <v>64</v>
      </c>
      <c r="H1338" s="6" t="s">
        <v>17</v>
      </c>
      <c r="I1338" s="8">
        <v>0.9</v>
      </c>
      <c r="J1338" s="9">
        <v>9000</v>
      </c>
      <c r="K1338" s="10">
        <f t="shared" si="0"/>
        <v>8100</v>
      </c>
      <c r="L1338" s="10">
        <f t="shared" si="1"/>
        <v>2430</v>
      </c>
      <c r="M1338" s="11">
        <v>0.3</v>
      </c>
      <c r="O1338" s="16"/>
      <c r="P1338" s="17">
        <f>Data!$I1338+0.1</f>
        <v>1</v>
      </c>
      <c r="Q1338" s="12">
        <f>Data!$J1338+1000</f>
        <v>10000</v>
      </c>
      <c r="R1338" s="13">
        <f>Data!$M1338+5%</f>
        <v>0.35</v>
      </c>
    </row>
    <row r="1339" spans="1:18" ht="15.75" customHeight="1">
      <c r="A1339" s="1"/>
      <c r="B1339" s="6" t="s">
        <v>27</v>
      </c>
      <c r="C1339" s="6">
        <v>1128299</v>
      </c>
      <c r="D1339" s="7">
        <v>44393</v>
      </c>
      <c r="E1339" s="6" t="s">
        <v>28</v>
      </c>
      <c r="F1339" s="6" t="s">
        <v>63</v>
      </c>
      <c r="G1339" s="6" t="s">
        <v>64</v>
      </c>
      <c r="H1339" s="6" t="s">
        <v>18</v>
      </c>
      <c r="I1339" s="8">
        <v>0.95000000000000007</v>
      </c>
      <c r="J1339" s="9">
        <v>7500</v>
      </c>
      <c r="K1339" s="10">
        <f t="shared" si="0"/>
        <v>7125.0000000000009</v>
      </c>
      <c r="L1339" s="10">
        <f t="shared" si="1"/>
        <v>1781.2500000000002</v>
      </c>
      <c r="M1339" s="11">
        <v>0.25</v>
      </c>
      <c r="O1339" s="16"/>
      <c r="P1339" s="17">
        <f>Data!$I1339+0.1</f>
        <v>1.05</v>
      </c>
      <c r="Q1339" s="12">
        <f>Data!$J1339+1000</f>
        <v>8500</v>
      </c>
      <c r="R1339" s="13">
        <f>Data!$M1339+5%</f>
        <v>0.3</v>
      </c>
    </row>
    <row r="1340" spans="1:18" ht="15.75" customHeight="1">
      <c r="A1340" s="1"/>
      <c r="B1340" s="6" t="s">
        <v>27</v>
      </c>
      <c r="C1340" s="6">
        <v>1128299</v>
      </c>
      <c r="D1340" s="7">
        <v>44393</v>
      </c>
      <c r="E1340" s="6" t="s">
        <v>28</v>
      </c>
      <c r="F1340" s="6" t="s">
        <v>63</v>
      </c>
      <c r="G1340" s="6" t="s">
        <v>64</v>
      </c>
      <c r="H1340" s="6" t="s">
        <v>19</v>
      </c>
      <c r="I1340" s="8">
        <v>0.95000000000000007</v>
      </c>
      <c r="J1340" s="9">
        <v>7000</v>
      </c>
      <c r="K1340" s="10">
        <f t="shared" si="0"/>
        <v>6650.0000000000009</v>
      </c>
      <c r="L1340" s="10">
        <f t="shared" si="1"/>
        <v>1995.0000000000002</v>
      </c>
      <c r="M1340" s="11">
        <v>0.3</v>
      </c>
      <c r="O1340" s="16"/>
      <c r="P1340" s="17">
        <f>Data!$I1340+0.1</f>
        <v>1.05</v>
      </c>
      <c r="Q1340" s="12">
        <f>Data!$J1340+1000</f>
        <v>8000</v>
      </c>
      <c r="R1340" s="13">
        <f>Data!$M1340+5%</f>
        <v>0.35</v>
      </c>
    </row>
    <row r="1341" spans="1:18" ht="15.75" customHeight="1">
      <c r="A1341" s="1"/>
      <c r="B1341" s="6" t="s">
        <v>27</v>
      </c>
      <c r="C1341" s="6">
        <v>1128299</v>
      </c>
      <c r="D1341" s="7">
        <v>44393</v>
      </c>
      <c r="E1341" s="6" t="s">
        <v>28</v>
      </c>
      <c r="F1341" s="6" t="s">
        <v>63</v>
      </c>
      <c r="G1341" s="6" t="s">
        <v>64</v>
      </c>
      <c r="H1341" s="6" t="s">
        <v>20</v>
      </c>
      <c r="I1341" s="8">
        <v>0.9</v>
      </c>
      <c r="J1341" s="9">
        <v>6000</v>
      </c>
      <c r="K1341" s="10">
        <f t="shared" si="0"/>
        <v>5400</v>
      </c>
      <c r="L1341" s="10">
        <f t="shared" si="1"/>
        <v>1620</v>
      </c>
      <c r="M1341" s="11">
        <v>0.3</v>
      </c>
      <c r="O1341" s="16"/>
      <c r="P1341" s="17">
        <f>Data!$I1341+0.1</f>
        <v>1</v>
      </c>
      <c r="Q1341" s="12">
        <f>Data!$J1341+1000</f>
        <v>7000</v>
      </c>
      <c r="R1341" s="13">
        <f>Data!$M1341+5%</f>
        <v>0.35</v>
      </c>
    </row>
    <row r="1342" spans="1:18" ht="15.75" customHeight="1">
      <c r="A1342" s="1"/>
      <c r="B1342" s="6" t="s">
        <v>27</v>
      </c>
      <c r="C1342" s="6">
        <v>1128299</v>
      </c>
      <c r="D1342" s="7">
        <v>44393</v>
      </c>
      <c r="E1342" s="6" t="s">
        <v>28</v>
      </c>
      <c r="F1342" s="6" t="s">
        <v>63</v>
      </c>
      <c r="G1342" s="6" t="s">
        <v>64</v>
      </c>
      <c r="H1342" s="6" t="s">
        <v>21</v>
      </c>
      <c r="I1342" s="8">
        <v>0.95000000000000007</v>
      </c>
      <c r="J1342" s="9">
        <v>6500</v>
      </c>
      <c r="K1342" s="10">
        <f t="shared" si="0"/>
        <v>6175</v>
      </c>
      <c r="L1342" s="10">
        <f t="shared" si="1"/>
        <v>1235</v>
      </c>
      <c r="M1342" s="11">
        <v>0.2</v>
      </c>
      <c r="O1342" s="16"/>
      <c r="P1342" s="17">
        <f>Data!$I1342+0.1</f>
        <v>1.05</v>
      </c>
      <c r="Q1342" s="12">
        <f>Data!$J1342+1000</f>
        <v>7500</v>
      </c>
      <c r="R1342" s="13">
        <f>Data!$M1342+5%</f>
        <v>0.25</v>
      </c>
    </row>
    <row r="1343" spans="1:18" ht="15.75" customHeight="1">
      <c r="A1343" s="1"/>
      <c r="B1343" s="6" t="s">
        <v>27</v>
      </c>
      <c r="C1343" s="6">
        <v>1128299</v>
      </c>
      <c r="D1343" s="7">
        <v>44393</v>
      </c>
      <c r="E1343" s="6" t="s">
        <v>28</v>
      </c>
      <c r="F1343" s="6" t="s">
        <v>63</v>
      </c>
      <c r="G1343" s="6" t="s">
        <v>64</v>
      </c>
      <c r="H1343" s="6" t="s">
        <v>22</v>
      </c>
      <c r="I1343" s="8">
        <v>1.1000000000000001</v>
      </c>
      <c r="J1343" s="9">
        <v>6500</v>
      </c>
      <c r="K1343" s="10">
        <f t="shared" si="0"/>
        <v>7150.0000000000009</v>
      </c>
      <c r="L1343" s="10">
        <f t="shared" si="1"/>
        <v>3217.5000000000005</v>
      </c>
      <c r="M1343" s="11">
        <v>0.45</v>
      </c>
      <c r="O1343" s="16"/>
      <c r="P1343" s="17">
        <f>Data!$I1343+0.1</f>
        <v>1.2000000000000002</v>
      </c>
      <c r="Q1343" s="12">
        <f>Data!$J1343+1000</f>
        <v>7500</v>
      </c>
      <c r="R1343" s="13">
        <f>Data!$M1343+5%</f>
        <v>0.5</v>
      </c>
    </row>
    <row r="1344" spans="1:18" ht="15.75" customHeight="1">
      <c r="A1344" s="1"/>
      <c r="B1344" s="6" t="s">
        <v>27</v>
      </c>
      <c r="C1344" s="6">
        <v>1128299</v>
      </c>
      <c r="D1344" s="7">
        <v>44425</v>
      </c>
      <c r="E1344" s="6" t="s">
        <v>28</v>
      </c>
      <c r="F1344" s="6" t="s">
        <v>63</v>
      </c>
      <c r="G1344" s="6" t="s">
        <v>64</v>
      </c>
      <c r="H1344" s="6" t="s">
        <v>17</v>
      </c>
      <c r="I1344" s="8">
        <v>0.95000000000000007</v>
      </c>
      <c r="J1344" s="9">
        <v>8500</v>
      </c>
      <c r="K1344" s="10">
        <f t="shared" si="0"/>
        <v>8075.0000000000009</v>
      </c>
      <c r="L1344" s="10">
        <f t="shared" si="1"/>
        <v>2422.5</v>
      </c>
      <c r="M1344" s="11">
        <v>0.3</v>
      </c>
      <c r="O1344" s="16"/>
      <c r="P1344" s="17">
        <f>Data!$I1344+0.1</f>
        <v>1.05</v>
      </c>
      <c r="Q1344" s="12">
        <f>Data!$J1344+1000</f>
        <v>9500</v>
      </c>
      <c r="R1344" s="13">
        <f>Data!$M1344+5%</f>
        <v>0.35</v>
      </c>
    </row>
    <row r="1345" spans="1:18" ht="15.75" customHeight="1">
      <c r="A1345" s="1"/>
      <c r="B1345" s="6" t="s">
        <v>27</v>
      </c>
      <c r="C1345" s="6">
        <v>1128299</v>
      </c>
      <c r="D1345" s="7">
        <v>44425</v>
      </c>
      <c r="E1345" s="6" t="s">
        <v>28</v>
      </c>
      <c r="F1345" s="6" t="s">
        <v>63</v>
      </c>
      <c r="G1345" s="6" t="s">
        <v>64</v>
      </c>
      <c r="H1345" s="6" t="s">
        <v>18</v>
      </c>
      <c r="I1345" s="8">
        <v>0.85000000000000009</v>
      </c>
      <c r="J1345" s="9">
        <v>8250</v>
      </c>
      <c r="K1345" s="10">
        <f t="shared" si="0"/>
        <v>7012.5000000000009</v>
      </c>
      <c r="L1345" s="10">
        <f t="shared" si="1"/>
        <v>1753.1250000000002</v>
      </c>
      <c r="M1345" s="11">
        <v>0.25</v>
      </c>
      <c r="O1345" s="16"/>
      <c r="P1345" s="17">
        <f>Data!$I1345+0.1</f>
        <v>0.95000000000000007</v>
      </c>
      <c r="Q1345" s="12">
        <f>Data!$J1345+1000</f>
        <v>9250</v>
      </c>
      <c r="R1345" s="13">
        <f>Data!$M1345+5%</f>
        <v>0.3</v>
      </c>
    </row>
    <row r="1346" spans="1:18" ht="15.75" customHeight="1">
      <c r="A1346" s="1"/>
      <c r="B1346" s="6" t="s">
        <v>27</v>
      </c>
      <c r="C1346" s="6">
        <v>1128299</v>
      </c>
      <c r="D1346" s="7">
        <v>44425</v>
      </c>
      <c r="E1346" s="6" t="s">
        <v>28</v>
      </c>
      <c r="F1346" s="6" t="s">
        <v>63</v>
      </c>
      <c r="G1346" s="6" t="s">
        <v>64</v>
      </c>
      <c r="H1346" s="6" t="s">
        <v>19</v>
      </c>
      <c r="I1346" s="8">
        <v>0.8</v>
      </c>
      <c r="J1346" s="9">
        <v>7000</v>
      </c>
      <c r="K1346" s="10">
        <f t="shared" si="0"/>
        <v>5600</v>
      </c>
      <c r="L1346" s="10">
        <f t="shared" si="1"/>
        <v>1680</v>
      </c>
      <c r="M1346" s="11">
        <v>0.3</v>
      </c>
      <c r="O1346" s="16"/>
      <c r="P1346" s="17">
        <f>Data!$I1346+0.1</f>
        <v>0.9</v>
      </c>
      <c r="Q1346" s="12">
        <f>Data!$J1346+1000</f>
        <v>8000</v>
      </c>
      <c r="R1346" s="13">
        <f>Data!$M1346+5%</f>
        <v>0.35</v>
      </c>
    </row>
    <row r="1347" spans="1:18" ht="15.75" customHeight="1">
      <c r="A1347" s="1"/>
      <c r="B1347" s="6" t="s">
        <v>27</v>
      </c>
      <c r="C1347" s="6">
        <v>1128299</v>
      </c>
      <c r="D1347" s="7">
        <v>44425</v>
      </c>
      <c r="E1347" s="6" t="s">
        <v>28</v>
      </c>
      <c r="F1347" s="6" t="s">
        <v>63</v>
      </c>
      <c r="G1347" s="6" t="s">
        <v>64</v>
      </c>
      <c r="H1347" s="6" t="s">
        <v>20</v>
      </c>
      <c r="I1347" s="8">
        <v>0.8</v>
      </c>
      <c r="J1347" s="9">
        <v>4750</v>
      </c>
      <c r="K1347" s="10">
        <f t="shared" si="0"/>
        <v>3800</v>
      </c>
      <c r="L1347" s="10">
        <f t="shared" si="1"/>
        <v>1140</v>
      </c>
      <c r="M1347" s="11">
        <v>0.3</v>
      </c>
      <c r="O1347" s="16"/>
      <c r="P1347" s="17">
        <f>Data!$I1347+0.1</f>
        <v>0.9</v>
      </c>
      <c r="Q1347" s="12">
        <f>Data!$J1347-500</f>
        <v>4250</v>
      </c>
      <c r="R1347" s="13">
        <f>Data!$M1347+5%</f>
        <v>0.35</v>
      </c>
    </row>
    <row r="1348" spans="1:18" ht="15.75" customHeight="1">
      <c r="A1348" s="1"/>
      <c r="B1348" s="6" t="s">
        <v>27</v>
      </c>
      <c r="C1348" s="6">
        <v>1128299</v>
      </c>
      <c r="D1348" s="7">
        <v>44425</v>
      </c>
      <c r="E1348" s="6" t="s">
        <v>28</v>
      </c>
      <c r="F1348" s="6" t="s">
        <v>63</v>
      </c>
      <c r="G1348" s="6" t="s">
        <v>64</v>
      </c>
      <c r="H1348" s="6" t="s">
        <v>21</v>
      </c>
      <c r="I1348" s="8">
        <v>0.79999999999999993</v>
      </c>
      <c r="J1348" s="9">
        <v>4750</v>
      </c>
      <c r="K1348" s="10">
        <f t="shared" si="0"/>
        <v>3799.9999999999995</v>
      </c>
      <c r="L1348" s="10">
        <f t="shared" si="1"/>
        <v>760</v>
      </c>
      <c r="M1348" s="11">
        <v>0.2</v>
      </c>
      <c r="O1348" s="16"/>
      <c r="P1348" s="17">
        <f>Data!$I1348+0.1</f>
        <v>0.89999999999999991</v>
      </c>
      <c r="Q1348" s="12">
        <f>Data!$J1348-500</f>
        <v>4250</v>
      </c>
      <c r="R1348" s="13">
        <f>Data!$M1348+5%</f>
        <v>0.25</v>
      </c>
    </row>
    <row r="1349" spans="1:18" ht="15.75" customHeight="1">
      <c r="A1349" s="1"/>
      <c r="B1349" s="6" t="s">
        <v>27</v>
      </c>
      <c r="C1349" s="6">
        <v>1128299</v>
      </c>
      <c r="D1349" s="7">
        <v>44425</v>
      </c>
      <c r="E1349" s="6" t="s">
        <v>28</v>
      </c>
      <c r="F1349" s="6" t="s">
        <v>63</v>
      </c>
      <c r="G1349" s="6" t="s">
        <v>64</v>
      </c>
      <c r="H1349" s="6" t="s">
        <v>22</v>
      </c>
      <c r="I1349" s="8">
        <v>0.85</v>
      </c>
      <c r="J1349" s="9">
        <v>3000</v>
      </c>
      <c r="K1349" s="10">
        <f t="shared" si="0"/>
        <v>2550</v>
      </c>
      <c r="L1349" s="10">
        <f t="shared" si="1"/>
        <v>1147.5</v>
      </c>
      <c r="M1349" s="11">
        <v>0.45</v>
      </c>
      <c r="O1349" s="16"/>
      <c r="P1349" s="17">
        <f>Data!$I1349+0.1</f>
        <v>0.95</v>
      </c>
      <c r="Q1349" s="12">
        <f>Data!$J1349-500</f>
        <v>2500</v>
      </c>
      <c r="R1349" s="13">
        <f>Data!$M1349+5%</f>
        <v>0.5</v>
      </c>
    </row>
    <row r="1350" spans="1:18" ht="15.75" customHeight="1">
      <c r="A1350" s="1"/>
      <c r="B1350" s="6" t="s">
        <v>27</v>
      </c>
      <c r="C1350" s="6">
        <v>1128299</v>
      </c>
      <c r="D1350" s="7">
        <v>44457</v>
      </c>
      <c r="E1350" s="6" t="s">
        <v>28</v>
      </c>
      <c r="F1350" s="6" t="s">
        <v>63</v>
      </c>
      <c r="G1350" s="6" t="s">
        <v>64</v>
      </c>
      <c r="H1350" s="6" t="s">
        <v>17</v>
      </c>
      <c r="I1350" s="8">
        <v>0.60000000000000009</v>
      </c>
      <c r="J1350" s="9">
        <v>5000</v>
      </c>
      <c r="K1350" s="10">
        <f t="shared" si="0"/>
        <v>3000.0000000000005</v>
      </c>
      <c r="L1350" s="10">
        <f t="shared" si="1"/>
        <v>900.00000000000011</v>
      </c>
      <c r="M1350" s="11">
        <v>0.3</v>
      </c>
      <c r="O1350" s="16"/>
      <c r="P1350" s="17">
        <f>Data!$I1350-0.05</f>
        <v>0.55000000000000004</v>
      </c>
      <c r="Q1350" s="12">
        <f>Data!$J1350-500</f>
        <v>4500</v>
      </c>
      <c r="R1350" s="13">
        <f>Data!$M1350+5%</f>
        <v>0.35</v>
      </c>
    </row>
    <row r="1351" spans="1:18" ht="15.75" customHeight="1">
      <c r="A1351" s="1"/>
      <c r="B1351" s="6" t="s">
        <v>27</v>
      </c>
      <c r="C1351" s="6">
        <v>1128299</v>
      </c>
      <c r="D1351" s="7">
        <v>44457</v>
      </c>
      <c r="E1351" s="6" t="s">
        <v>28</v>
      </c>
      <c r="F1351" s="6" t="s">
        <v>63</v>
      </c>
      <c r="G1351" s="6" t="s">
        <v>64</v>
      </c>
      <c r="H1351" s="6" t="s">
        <v>18</v>
      </c>
      <c r="I1351" s="8">
        <v>0.65000000000000013</v>
      </c>
      <c r="J1351" s="9">
        <v>5000</v>
      </c>
      <c r="K1351" s="10">
        <f t="shared" si="0"/>
        <v>3250.0000000000005</v>
      </c>
      <c r="L1351" s="10">
        <f t="shared" si="1"/>
        <v>812.50000000000011</v>
      </c>
      <c r="M1351" s="11">
        <v>0.25</v>
      </c>
      <c r="O1351" s="16"/>
      <c r="P1351" s="17">
        <f>Data!$I1351-0.05</f>
        <v>0.60000000000000009</v>
      </c>
      <c r="Q1351" s="12">
        <f>Data!$J1351-500</f>
        <v>4500</v>
      </c>
      <c r="R1351" s="13">
        <f>Data!$M1351+5%</f>
        <v>0.3</v>
      </c>
    </row>
    <row r="1352" spans="1:18" ht="15.75" customHeight="1">
      <c r="A1352" s="1"/>
      <c r="B1352" s="6" t="s">
        <v>27</v>
      </c>
      <c r="C1352" s="6">
        <v>1128299</v>
      </c>
      <c r="D1352" s="7">
        <v>44457</v>
      </c>
      <c r="E1352" s="6" t="s">
        <v>28</v>
      </c>
      <c r="F1352" s="6" t="s">
        <v>63</v>
      </c>
      <c r="G1352" s="6" t="s">
        <v>64</v>
      </c>
      <c r="H1352" s="6" t="s">
        <v>19</v>
      </c>
      <c r="I1352" s="8">
        <v>0.60000000000000009</v>
      </c>
      <c r="J1352" s="9">
        <v>3000</v>
      </c>
      <c r="K1352" s="10">
        <f t="shared" si="0"/>
        <v>1800.0000000000002</v>
      </c>
      <c r="L1352" s="10">
        <f t="shared" si="1"/>
        <v>540</v>
      </c>
      <c r="M1352" s="11">
        <v>0.3</v>
      </c>
      <c r="O1352" s="16"/>
      <c r="P1352" s="17">
        <f>Data!$I1352-0.05</f>
        <v>0.55000000000000004</v>
      </c>
      <c r="Q1352" s="12">
        <f>Data!$J1352-750</f>
        <v>2250</v>
      </c>
      <c r="R1352" s="13">
        <f>Data!$M1352+5%</f>
        <v>0.35</v>
      </c>
    </row>
    <row r="1353" spans="1:18" ht="15.75" customHeight="1">
      <c r="A1353" s="1"/>
      <c r="B1353" s="6" t="s">
        <v>27</v>
      </c>
      <c r="C1353" s="6">
        <v>1128299</v>
      </c>
      <c r="D1353" s="7">
        <v>44457</v>
      </c>
      <c r="E1353" s="6" t="s">
        <v>28</v>
      </c>
      <c r="F1353" s="6" t="s">
        <v>63</v>
      </c>
      <c r="G1353" s="6" t="s">
        <v>64</v>
      </c>
      <c r="H1353" s="6" t="s">
        <v>20</v>
      </c>
      <c r="I1353" s="8">
        <v>0.60000000000000009</v>
      </c>
      <c r="J1353" s="9">
        <v>2500</v>
      </c>
      <c r="K1353" s="10">
        <f t="shared" si="0"/>
        <v>1500.0000000000002</v>
      </c>
      <c r="L1353" s="10">
        <f t="shared" si="1"/>
        <v>450.00000000000006</v>
      </c>
      <c r="M1353" s="11">
        <v>0.3</v>
      </c>
      <c r="O1353" s="16"/>
      <c r="P1353" s="17">
        <f>Data!$I1353-0.05</f>
        <v>0.55000000000000004</v>
      </c>
      <c r="Q1353" s="12">
        <f>Data!$J1353-750</f>
        <v>1750</v>
      </c>
      <c r="R1353" s="13">
        <f>Data!$M1353+5%</f>
        <v>0.35</v>
      </c>
    </row>
    <row r="1354" spans="1:18" ht="15.75" customHeight="1">
      <c r="A1354" s="1"/>
      <c r="B1354" s="6" t="s">
        <v>27</v>
      </c>
      <c r="C1354" s="6">
        <v>1128299</v>
      </c>
      <c r="D1354" s="7">
        <v>44457</v>
      </c>
      <c r="E1354" s="6" t="s">
        <v>28</v>
      </c>
      <c r="F1354" s="6" t="s">
        <v>63</v>
      </c>
      <c r="G1354" s="6" t="s">
        <v>64</v>
      </c>
      <c r="H1354" s="6" t="s">
        <v>21</v>
      </c>
      <c r="I1354" s="8">
        <v>0.70000000000000007</v>
      </c>
      <c r="J1354" s="9">
        <v>2750</v>
      </c>
      <c r="K1354" s="10">
        <f t="shared" si="0"/>
        <v>1925.0000000000002</v>
      </c>
      <c r="L1354" s="10">
        <f t="shared" si="1"/>
        <v>385.00000000000006</v>
      </c>
      <c r="M1354" s="11">
        <v>0.2</v>
      </c>
      <c r="O1354" s="16"/>
      <c r="P1354" s="17">
        <f>Data!$I1354-0.05</f>
        <v>0.65</v>
      </c>
      <c r="Q1354" s="12">
        <f>Data!$J1354-750</f>
        <v>2000</v>
      </c>
      <c r="R1354" s="13">
        <f>Data!$M1354+5%</f>
        <v>0.25</v>
      </c>
    </row>
    <row r="1355" spans="1:18" ht="15.75" customHeight="1">
      <c r="A1355" s="1"/>
      <c r="B1355" s="6" t="s">
        <v>27</v>
      </c>
      <c r="C1355" s="6">
        <v>1128299</v>
      </c>
      <c r="D1355" s="7">
        <v>44457</v>
      </c>
      <c r="E1355" s="6" t="s">
        <v>28</v>
      </c>
      <c r="F1355" s="6" t="s">
        <v>63</v>
      </c>
      <c r="G1355" s="6" t="s">
        <v>64</v>
      </c>
      <c r="H1355" s="6" t="s">
        <v>22</v>
      </c>
      <c r="I1355" s="8">
        <v>0.54999999999999993</v>
      </c>
      <c r="J1355" s="9">
        <v>3000</v>
      </c>
      <c r="K1355" s="10">
        <f t="shared" si="0"/>
        <v>1649.9999999999998</v>
      </c>
      <c r="L1355" s="10">
        <f t="shared" si="1"/>
        <v>742.49999999999989</v>
      </c>
      <c r="M1355" s="11">
        <v>0.45</v>
      </c>
      <c r="O1355" s="16"/>
      <c r="P1355" s="17">
        <f>Data!$I1355-0.05</f>
        <v>0.49999999999999994</v>
      </c>
      <c r="Q1355" s="12">
        <f>Data!$J1355-750</f>
        <v>2250</v>
      </c>
      <c r="R1355" s="13">
        <f>Data!$M1355+5%</f>
        <v>0.5</v>
      </c>
    </row>
    <row r="1356" spans="1:18" ht="15.75" customHeight="1">
      <c r="A1356" s="1"/>
      <c r="B1356" s="6" t="s">
        <v>27</v>
      </c>
      <c r="C1356" s="6">
        <v>1128299</v>
      </c>
      <c r="D1356" s="7">
        <v>44486</v>
      </c>
      <c r="E1356" s="6" t="s">
        <v>28</v>
      </c>
      <c r="F1356" s="6" t="s">
        <v>63</v>
      </c>
      <c r="G1356" s="6" t="s">
        <v>64</v>
      </c>
      <c r="H1356" s="6" t="s">
        <v>17</v>
      </c>
      <c r="I1356" s="8">
        <v>0.5</v>
      </c>
      <c r="J1356" s="9">
        <v>4000</v>
      </c>
      <c r="K1356" s="10">
        <f t="shared" si="0"/>
        <v>2000</v>
      </c>
      <c r="L1356" s="10">
        <f t="shared" si="1"/>
        <v>600</v>
      </c>
      <c r="M1356" s="11">
        <v>0.3</v>
      </c>
      <c r="O1356" s="16"/>
      <c r="P1356" s="17">
        <f>Data!$I1356-0.05</f>
        <v>0.45</v>
      </c>
      <c r="Q1356" s="12">
        <f>Data!$J1356-750</f>
        <v>3250</v>
      </c>
      <c r="R1356" s="13">
        <f>Data!$M1356+5%</f>
        <v>0.35</v>
      </c>
    </row>
    <row r="1357" spans="1:18" ht="15.75" customHeight="1">
      <c r="A1357" s="1"/>
      <c r="B1357" s="6" t="s">
        <v>27</v>
      </c>
      <c r="C1357" s="6">
        <v>1128299</v>
      </c>
      <c r="D1357" s="7">
        <v>44486</v>
      </c>
      <c r="E1357" s="6" t="s">
        <v>28</v>
      </c>
      <c r="F1357" s="6" t="s">
        <v>63</v>
      </c>
      <c r="G1357" s="6" t="s">
        <v>64</v>
      </c>
      <c r="H1357" s="6" t="s">
        <v>18</v>
      </c>
      <c r="I1357" s="8">
        <v>0.65000000000000013</v>
      </c>
      <c r="J1357" s="9">
        <v>5750</v>
      </c>
      <c r="K1357" s="10">
        <f t="shared" si="0"/>
        <v>3737.5000000000009</v>
      </c>
      <c r="L1357" s="10">
        <f t="shared" si="1"/>
        <v>934.37500000000023</v>
      </c>
      <c r="M1357" s="11">
        <v>0.25</v>
      </c>
      <c r="O1357" s="16"/>
      <c r="P1357" s="17">
        <f>Data!$I1357-0</f>
        <v>0.65000000000000013</v>
      </c>
      <c r="Q1357" s="12">
        <f>Data!$J1357+1000</f>
        <v>6750</v>
      </c>
      <c r="R1357" s="13">
        <f>Data!$M1357+5%</f>
        <v>0.3</v>
      </c>
    </row>
    <row r="1358" spans="1:18" ht="15.75" customHeight="1">
      <c r="A1358" s="1"/>
      <c r="B1358" s="6" t="s">
        <v>27</v>
      </c>
      <c r="C1358" s="6">
        <v>1128299</v>
      </c>
      <c r="D1358" s="7">
        <v>44486</v>
      </c>
      <c r="E1358" s="6" t="s">
        <v>28</v>
      </c>
      <c r="F1358" s="6" t="s">
        <v>63</v>
      </c>
      <c r="G1358" s="6" t="s">
        <v>64</v>
      </c>
      <c r="H1358" s="6" t="s">
        <v>19</v>
      </c>
      <c r="I1358" s="8">
        <v>0.60000000000000009</v>
      </c>
      <c r="J1358" s="9">
        <v>4000</v>
      </c>
      <c r="K1358" s="10">
        <f t="shared" si="0"/>
        <v>2400.0000000000005</v>
      </c>
      <c r="L1358" s="10">
        <f t="shared" si="1"/>
        <v>720.00000000000011</v>
      </c>
      <c r="M1358" s="11">
        <v>0.3</v>
      </c>
      <c r="O1358" s="16"/>
      <c r="P1358" s="17">
        <f>Data!$I1358-0</f>
        <v>0.60000000000000009</v>
      </c>
      <c r="Q1358" s="12">
        <f>Data!$J1358+1000</f>
        <v>5000</v>
      </c>
      <c r="R1358" s="13">
        <f>Data!$M1358+5%</f>
        <v>0.35</v>
      </c>
    </row>
    <row r="1359" spans="1:18" ht="15.75" customHeight="1">
      <c r="A1359" s="1"/>
      <c r="B1359" s="6" t="s">
        <v>27</v>
      </c>
      <c r="C1359" s="6">
        <v>1128299</v>
      </c>
      <c r="D1359" s="7">
        <v>44486</v>
      </c>
      <c r="E1359" s="6" t="s">
        <v>28</v>
      </c>
      <c r="F1359" s="6" t="s">
        <v>63</v>
      </c>
      <c r="G1359" s="6" t="s">
        <v>64</v>
      </c>
      <c r="H1359" s="6" t="s">
        <v>20</v>
      </c>
      <c r="I1359" s="8">
        <v>0.55000000000000004</v>
      </c>
      <c r="J1359" s="9">
        <v>3750</v>
      </c>
      <c r="K1359" s="10">
        <f t="shared" si="0"/>
        <v>2062.5</v>
      </c>
      <c r="L1359" s="10">
        <f t="shared" si="1"/>
        <v>618.75</v>
      </c>
      <c r="M1359" s="11">
        <v>0.3</v>
      </c>
      <c r="O1359" s="16"/>
      <c r="P1359" s="17">
        <f>Data!$I1359-0</f>
        <v>0.55000000000000004</v>
      </c>
      <c r="Q1359" s="12">
        <f>Data!$J1359+1000</f>
        <v>4750</v>
      </c>
      <c r="R1359" s="13">
        <f>Data!$M1359+5%</f>
        <v>0.35</v>
      </c>
    </row>
    <row r="1360" spans="1:18" ht="15.75" customHeight="1">
      <c r="A1360" s="1"/>
      <c r="B1360" s="6" t="s">
        <v>27</v>
      </c>
      <c r="C1360" s="6">
        <v>1128299</v>
      </c>
      <c r="D1360" s="7">
        <v>44486</v>
      </c>
      <c r="E1360" s="6" t="s">
        <v>28</v>
      </c>
      <c r="F1360" s="6" t="s">
        <v>63</v>
      </c>
      <c r="G1360" s="6" t="s">
        <v>64</v>
      </c>
      <c r="H1360" s="6" t="s">
        <v>21</v>
      </c>
      <c r="I1360" s="8">
        <v>0.65</v>
      </c>
      <c r="J1360" s="9">
        <v>3500</v>
      </c>
      <c r="K1360" s="10">
        <f t="shared" si="0"/>
        <v>2275</v>
      </c>
      <c r="L1360" s="10">
        <f t="shared" si="1"/>
        <v>455</v>
      </c>
      <c r="M1360" s="11">
        <v>0.2</v>
      </c>
      <c r="O1360" s="16"/>
      <c r="P1360" s="17">
        <f>Data!$I1360-0</f>
        <v>0.65</v>
      </c>
      <c r="Q1360" s="12">
        <f>Data!$J1360+1000</f>
        <v>4500</v>
      </c>
      <c r="R1360" s="13">
        <f>Data!$M1360+5%</f>
        <v>0.25</v>
      </c>
    </row>
    <row r="1361" spans="1:18" ht="15.75" customHeight="1">
      <c r="A1361" s="1"/>
      <c r="B1361" s="6" t="s">
        <v>27</v>
      </c>
      <c r="C1361" s="6">
        <v>1128299</v>
      </c>
      <c r="D1361" s="7">
        <v>44486</v>
      </c>
      <c r="E1361" s="6" t="s">
        <v>28</v>
      </c>
      <c r="F1361" s="6" t="s">
        <v>63</v>
      </c>
      <c r="G1361" s="6" t="s">
        <v>64</v>
      </c>
      <c r="H1361" s="6" t="s">
        <v>22</v>
      </c>
      <c r="I1361" s="8">
        <v>0.70000000000000007</v>
      </c>
      <c r="J1361" s="9">
        <v>4000</v>
      </c>
      <c r="K1361" s="10">
        <f t="shared" si="0"/>
        <v>2800.0000000000005</v>
      </c>
      <c r="L1361" s="10">
        <f t="shared" si="1"/>
        <v>1260.0000000000002</v>
      </c>
      <c r="M1361" s="11">
        <v>0.45</v>
      </c>
      <c r="O1361" s="16"/>
      <c r="P1361" s="17">
        <f>Data!$I1361-0</f>
        <v>0.70000000000000007</v>
      </c>
      <c r="Q1361" s="12">
        <f>Data!$J1361+1000</f>
        <v>5000</v>
      </c>
      <c r="R1361" s="13">
        <f>Data!$M1361+5%</f>
        <v>0.5</v>
      </c>
    </row>
    <row r="1362" spans="1:18" ht="15.75" customHeight="1">
      <c r="A1362" s="1"/>
      <c r="B1362" s="6" t="s">
        <v>27</v>
      </c>
      <c r="C1362" s="6">
        <v>1128299</v>
      </c>
      <c r="D1362" s="7">
        <v>44517</v>
      </c>
      <c r="E1362" s="6" t="s">
        <v>28</v>
      </c>
      <c r="F1362" s="6" t="s">
        <v>63</v>
      </c>
      <c r="G1362" s="6" t="s">
        <v>64</v>
      </c>
      <c r="H1362" s="6" t="s">
        <v>17</v>
      </c>
      <c r="I1362" s="8">
        <v>0.55000000000000004</v>
      </c>
      <c r="J1362" s="9">
        <v>6250</v>
      </c>
      <c r="K1362" s="10">
        <f t="shared" si="0"/>
        <v>3437.5000000000005</v>
      </c>
      <c r="L1362" s="10">
        <f t="shared" si="1"/>
        <v>1031.25</v>
      </c>
      <c r="M1362" s="11">
        <v>0.3</v>
      </c>
      <c r="O1362" s="16"/>
      <c r="P1362" s="17">
        <f>Data!$I1362-0</f>
        <v>0.55000000000000004</v>
      </c>
      <c r="Q1362" s="12">
        <f>Data!$J1362+1000</f>
        <v>7250</v>
      </c>
      <c r="R1362" s="13">
        <f>Data!$M1362+5%</f>
        <v>0.35</v>
      </c>
    </row>
    <row r="1363" spans="1:18" ht="15.75" customHeight="1">
      <c r="A1363" s="1"/>
      <c r="B1363" s="6" t="s">
        <v>27</v>
      </c>
      <c r="C1363" s="6">
        <v>1128299</v>
      </c>
      <c r="D1363" s="7">
        <v>44517</v>
      </c>
      <c r="E1363" s="6" t="s">
        <v>28</v>
      </c>
      <c r="F1363" s="6" t="s">
        <v>63</v>
      </c>
      <c r="G1363" s="6" t="s">
        <v>64</v>
      </c>
      <c r="H1363" s="6" t="s">
        <v>18</v>
      </c>
      <c r="I1363" s="8">
        <v>0.60000000000000009</v>
      </c>
      <c r="J1363" s="9">
        <v>7000</v>
      </c>
      <c r="K1363" s="10">
        <f t="shared" si="0"/>
        <v>4200.0000000000009</v>
      </c>
      <c r="L1363" s="10">
        <f t="shared" si="1"/>
        <v>1050.0000000000002</v>
      </c>
      <c r="M1363" s="11">
        <v>0.25</v>
      </c>
      <c r="O1363" s="16"/>
      <c r="P1363" s="17">
        <f>Data!$I1363-0</f>
        <v>0.60000000000000009</v>
      </c>
      <c r="Q1363" s="12">
        <f>Data!$J1363+1000</f>
        <v>8000</v>
      </c>
      <c r="R1363" s="13">
        <f>Data!$M1363+5%</f>
        <v>0.3</v>
      </c>
    </row>
    <row r="1364" spans="1:18" ht="15.75" customHeight="1">
      <c r="A1364" s="1"/>
      <c r="B1364" s="6" t="s">
        <v>27</v>
      </c>
      <c r="C1364" s="6">
        <v>1128299</v>
      </c>
      <c r="D1364" s="7">
        <v>44517</v>
      </c>
      <c r="E1364" s="6" t="s">
        <v>28</v>
      </c>
      <c r="F1364" s="6" t="s">
        <v>63</v>
      </c>
      <c r="G1364" s="6" t="s">
        <v>64</v>
      </c>
      <c r="H1364" s="6" t="s">
        <v>19</v>
      </c>
      <c r="I1364" s="8">
        <v>0.55000000000000004</v>
      </c>
      <c r="J1364" s="9">
        <v>5250</v>
      </c>
      <c r="K1364" s="10">
        <f t="shared" si="0"/>
        <v>2887.5000000000005</v>
      </c>
      <c r="L1364" s="10">
        <f t="shared" si="1"/>
        <v>866.25000000000011</v>
      </c>
      <c r="M1364" s="11">
        <v>0.3</v>
      </c>
      <c r="O1364" s="16"/>
      <c r="P1364" s="17">
        <f>Data!$I1364-0</f>
        <v>0.55000000000000004</v>
      </c>
      <c r="Q1364" s="12">
        <f>Data!$J1364+1000</f>
        <v>6250</v>
      </c>
      <c r="R1364" s="13">
        <f>Data!$M1364+5%</f>
        <v>0.35</v>
      </c>
    </row>
    <row r="1365" spans="1:18" ht="15.75" customHeight="1">
      <c r="A1365" s="1"/>
      <c r="B1365" s="6" t="s">
        <v>27</v>
      </c>
      <c r="C1365" s="6">
        <v>1128299</v>
      </c>
      <c r="D1365" s="7">
        <v>44517</v>
      </c>
      <c r="E1365" s="6" t="s">
        <v>28</v>
      </c>
      <c r="F1365" s="6" t="s">
        <v>63</v>
      </c>
      <c r="G1365" s="6" t="s">
        <v>64</v>
      </c>
      <c r="H1365" s="6" t="s">
        <v>20</v>
      </c>
      <c r="I1365" s="8">
        <v>0.65000000000000013</v>
      </c>
      <c r="J1365" s="9">
        <v>5000</v>
      </c>
      <c r="K1365" s="10">
        <f t="shared" si="0"/>
        <v>3250.0000000000005</v>
      </c>
      <c r="L1365" s="10">
        <f t="shared" si="1"/>
        <v>975.00000000000011</v>
      </c>
      <c r="M1365" s="11">
        <v>0.3</v>
      </c>
      <c r="O1365" s="16"/>
      <c r="P1365" s="17">
        <f>Data!$I1365-0</f>
        <v>0.65000000000000013</v>
      </c>
      <c r="Q1365" s="12">
        <f>Data!$J1365+1000</f>
        <v>6000</v>
      </c>
      <c r="R1365" s="13">
        <f>Data!$M1365+5%</f>
        <v>0.35</v>
      </c>
    </row>
    <row r="1366" spans="1:18" ht="15.75" customHeight="1">
      <c r="A1366" s="1"/>
      <c r="B1366" s="6" t="s">
        <v>27</v>
      </c>
      <c r="C1366" s="6">
        <v>1128299</v>
      </c>
      <c r="D1366" s="7">
        <v>44517</v>
      </c>
      <c r="E1366" s="6" t="s">
        <v>28</v>
      </c>
      <c r="F1366" s="6" t="s">
        <v>63</v>
      </c>
      <c r="G1366" s="6" t="s">
        <v>64</v>
      </c>
      <c r="H1366" s="6" t="s">
        <v>21</v>
      </c>
      <c r="I1366" s="8">
        <v>0.85000000000000009</v>
      </c>
      <c r="J1366" s="9">
        <v>4750</v>
      </c>
      <c r="K1366" s="10">
        <f t="shared" si="0"/>
        <v>4037.5000000000005</v>
      </c>
      <c r="L1366" s="10">
        <f t="shared" si="1"/>
        <v>807.50000000000011</v>
      </c>
      <c r="M1366" s="11">
        <v>0.2</v>
      </c>
      <c r="O1366" s="16"/>
      <c r="P1366" s="17">
        <f>Data!$I1366-0</f>
        <v>0.85000000000000009</v>
      </c>
      <c r="Q1366" s="12">
        <f>Data!$J1366+1000</f>
        <v>5750</v>
      </c>
      <c r="R1366" s="13">
        <f>Data!$M1366+5%</f>
        <v>0.25</v>
      </c>
    </row>
    <row r="1367" spans="1:18" ht="15.75" customHeight="1">
      <c r="A1367" s="1"/>
      <c r="B1367" s="6" t="s">
        <v>27</v>
      </c>
      <c r="C1367" s="6">
        <v>1128299</v>
      </c>
      <c r="D1367" s="7">
        <v>44517</v>
      </c>
      <c r="E1367" s="6" t="s">
        <v>28</v>
      </c>
      <c r="F1367" s="6" t="s">
        <v>63</v>
      </c>
      <c r="G1367" s="6" t="s">
        <v>64</v>
      </c>
      <c r="H1367" s="6" t="s">
        <v>22</v>
      </c>
      <c r="I1367" s="8">
        <v>0.90000000000000013</v>
      </c>
      <c r="J1367" s="9">
        <v>6000</v>
      </c>
      <c r="K1367" s="10">
        <f t="shared" si="0"/>
        <v>5400.0000000000009</v>
      </c>
      <c r="L1367" s="10">
        <f t="shared" si="1"/>
        <v>2430.0000000000005</v>
      </c>
      <c r="M1367" s="11">
        <v>0.45</v>
      </c>
      <c r="O1367" s="16"/>
      <c r="P1367" s="17">
        <f>Data!$I1367-0</f>
        <v>0.90000000000000013</v>
      </c>
      <c r="Q1367" s="12">
        <f>Data!$J1367+1000</f>
        <v>7000</v>
      </c>
      <c r="R1367" s="13">
        <f>Data!$M1367+5%</f>
        <v>0.5</v>
      </c>
    </row>
    <row r="1368" spans="1:18" ht="15.75" customHeight="1">
      <c r="A1368" s="1"/>
      <c r="B1368" s="6" t="s">
        <v>27</v>
      </c>
      <c r="C1368" s="6">
        <v>1128299</v>
      </c>
      <c r="D1368" s="7">
        <v>44546</v>
      </c>
      <c r="E1368" s="6" t="s">
        <v>28</v>
      </c>
      <c r="F1368" s="6" t="s">
        <v>63</v>
      </c>
      <c r="G1368" s="6" t="s">
        <v>64</v>
      </c>
      <c r="H1368" s="6" t="s">
        <v>17</v>
      </c>
      <c r="I1368" s="8">
        <v>0.75000000000000011</v>
      </c>
      <c r="J1368" s="9">
        <v>8000</v>
      </c>
      <c r="K1368" s="10">
        <f t="shared" si="0"/>
        <v>6000.0000000000009</v>
      </c>
      <c r="L1368" s="10">
        <f t="shared" si="1"/>
        <v>1800.0000000000002</v>
      </c>
      <c r="M1368" s="11">
        <v>0.3</v>
      </c>
      <c r="O1368" s="16"/>
      <c r="P1368" s="17">
        <f>Data!$I1368-0</f>
        <v>0.75000000000000011</v>
      </c>
      <c r="Q1368" s="12">
        <f>Data!$J1368+1000</f>
        <v>9000</v>
      </c>
      <c r="R1368" s="13">
        <f>Data!$M1368+5%</f>
        <v>0.35</v>
      </c>
    </row>
    <row r="1369" spans="1:18" ht="15.75" customHeight="1">
      <c r="A1369" s="1"/>
      <c r="B1369" s="6" t="s">
        <v>27</v>
      </c>
      <c r="C1369" s="6">
        <v>1128299</v>
      </c>
      <c r="D1369" s="7">
        <v>44546</v>
      </c>
      <c r="E1369" s="6" t="s">
        <v>28</v>
      </c>
      <c r="F1369" s="6" t="s">
        <v>63</v>
      </c>
      <c r="G1369" s="6" t="s">
        <v>64</v>
      </c>
      <c r="H1369" s="6" t="s">
        <v>18</v>
      </c>
      <c r="I1369" s="8">
        <v>0.8500000000000002</v>
      </c>
      <c r="J1369" s="9">
        <v>8000</v>
      </c>
      <c r="K1369" s="10">
        <f t="shared" si="0"/>
        <v>6800.0000000000018</v>
      </c>
      <c r="L1369" s="10">
        <f t="shared" si="1"/>
        <v>1700.0000000000005</v>
      </c>
      <c r="M1369" s="11">
        <v>0.25</v>
      </c>
      <c r="O1369" s="16"/>
      <c r="P1369" s="17">
        <f>Data!$I1369-0</f>
        <v>0.8500000000000002</v>
      </c>
      <c r="Q1369" s="12">
        <f>Data!$J1369+1000</f>
        <v>9000</v>
      </c>
      <c r="R1369" s="13">
        <f>Data!$M1369+5%</f>
        <v>0.3</v>
      </c>
    </row>
    <row r="1370" spans="1:18" ht="15.75" customHeight="1">
      <c r="A1370" s="1"/>
      <c r="B1370" s="6" t="s">
        <v>27</v>
      </c>
      <c r="C1370" s="6">
        <v>1128299</v>
      </c>
      <c r="D1370" s="7">
        <v>44546</v>
      </c>
      <c r="E1370" s="6" t="s">
        <v>28</v>
      </c>
      <c r="F1370" s="6" t="s">
        <v>63</v>
      </c>
      <c r="G1370" s="6" t="s">
        <v>64</v>
      </c>
      <c r="H1370" s="6" t="s">
        <v>19</v>
      </c>
      <c r="I1370" s="8">
        <v>0.80000000000000016</v>
      </c>
      <c r="J1370" s="9">
        <v>6000</v>
      </c>
      <c r="K1370" s="10">
        <f t="shared" si="0"/>
        <v>4800.0000000000009</v>
      </c>
      <c r="L1370" s="10">
        <f t="shared" si="1"/>
        <v>1440.0000000000002</v>
      </c>
      <c r="M1370" s="11">
        <v>0.3</v>
      </c>
      <c r="O1370" s="16"/>
      <c r="P1370" s="17">
        <f>Data!$I1370-0</f>
        <v>0.80000000000000016</v>
      </c>
      <c r="Q1370" s="12">
        <f>Data!$J1370+1000</f>
        <v>7000</v>
      </c>
      <c r="R1370" s="13">
        <f>Data!$M1370+5%</f>
        <v>0.35</v>
      </c>
    </row>
    <row r="1371" spans="1:18" ht="15.75" customHeight="1">
      <c r="A1371" s="1"/>
      <c r="B1371" s="6" t="s">
        <v>27</v>
      </c>
      <c r="C1371" s="6">
        <v>1128299</v>
      </c>
      <c r="D1371" s="7">
        <v>44546</v>
      </c>
      <c r="E1371" s="6" t="s">
        <v>28</v>
      </c>
      <c r="F1371" s="6" t="s">
        <v>63</v>
      </c>
      <c r="G1371" s="6" t="s">
        <v>64</v>
      </c>
      <c r="H1371" s="6" t="s">
        <v>20</v>
      </c>
      <c r="I1371" s="8">
        <v>0.80000000000000016</v>
      </c>
      <c r="J1371" s="9">
        <v>6000</v>
      </c>
      <c r="K1371" s="10">
        <f t="shared" si="0"/>
        <v>4800.0000000000009</v>
      </c>
      <c r="L1371" s="10">
        <f t="shared" si="1"/>
        <v>1440.0000000000002</v>
      </c>
      <c r="M1371" s="11">
        <v>0.3</v>
      </c>
      <c r="O1371" s="16"/>
      <c r="P1371" s="17">
        <f>Data!$I1371-0</f>
        <v>0.80000000000000016</v>
      </c>
      <c r="Q1371" s="12">
        <f>Data!$J1371+1000</f>
        <v>7000</v>
      </c>
      <c r="R1371" s="13">
        <f>Data!$M1371+5%</f>
        <v>0.35</v>
      </c>
    </row>
    <row r="1372" spans="1:18" ht="15.75" customHeight="1">
      <c r="A1372" s="1"/>
      <c r="B1372" s="6" t="s">
        <v>27</v>
      </c>
      <c r="C1372" s="6">
        <v>1128299</v>
      </c>
      <c r="D1372" s="7">
        <v>44546</v>
      </c>
      <c r="E1372" s="6" t="s">
        <v>28</v>
      </c>
      <c r="F1372" s="6" t="s">
        <v>63</v>
      </c>
      <c r="G1372" s="6" t="s">
        <v>64</v>
      </c>
      <c r="H1372" s="6" t="s">
        <v>21</v>
      </c>
      <c r="I1372" s="8">
        <v>0.90000000000000013</v>
      </c>
      <c r="J1372" s="9">
        <v>5250</v>
      </c>
      <c r="K1372" s="10">
        <f t="shared" si="0"/>
        <v>4725.0000000000009</v>
      </c>
      <c r="L1372" s="10">
        <f t="shared" si="1"/>
        <v>945.00000000000023</v>
      </c>
      <c r="M1372" s="11">
        <v>0.2</v>
      </c>
      <c r="O1372" s="16"/>
      <c r="P1372" s="17">
        <f>Data!$I1372-0</f>
        <v>0.90000000000000013</v>
      </c>
      <c r="Q1372" s="12">
        <f>Data!$J1372+1000</f>
        <v>6250</v>
      </c>
      <c r="R1372" s="13">
        <f>Data!$M1372+5%</f>
        <v>0.25</v>
      </c>
    </row>
    <row r="1373" spans="1:18" ht="15.75" customHeight="1">
      <c r="A1373" s="1"/>
      <c r="B1373" s="6" t="s">
        <v>27</v>
      </c>
      <c r="C1373" s="6">
        <v>1128299</v>
      </c>
      <c r="D1373" s="7">
        <v>44546</v>
      </c>
      <c r="E1373" s="6" t="s">
        <v>28</v>
      </c>
      <c r="F1373" s="6" t="s">
        <v>63</v>
      </c>
      <c r="G1373" s="6" t="s">
        <v>64</v>
      </c>
      <c r="H1373" s="6" t="s">
        <v>22</v>
      </c>
      <c r="I1373" s="8">
        <v>0.95000000000000018</v>
      </c>
      <c r="J1373" s="9">
        <v>6250</v>
      </c>
      <c r="K1373" s="10">
        <f t="shared" si="0"/>
        <v>5937.5000000000009</v>
      </c>
      <c r="L1373" s="10">
        <f t="shared" si="1"/>
        <v>2671.8750000000005</v>
      </c>
      <c r="M1373" s="11">
        <v>0.45</v>
      </c>
      <c r="O1373" s="16"/>
      <c r="P1373" s="17">
        <f>Data!$I1373-0</f>
        <v>0.95000000000000018</v>
      </c>
      <c r="Q1373" s="12">
        <f>Data!$J1373+1000</f>
        <v>7250</v>
      </c>
      <c r="R1373" s="13">
        <f>Data!$M1373+5%</f>
        <v>0.5</v>
      </c>
    </row>
    <row r="1374" spans="1:18" ht="15.75" customHeight="1">
      <c r="A1374" s="1" t="s">
        <v>39</v>
      </c>
      <c r="B1374" s="6" t="s">
        <v>14</v>
      </c>
      <c r="C1374" s="6">
        <v>1185732</v>
      </c>
      <c r="D1374" s="7">
        <v>44208</v>
      </c>
      <c r="E1374" s="6" t="s">
        <v>46</v>
      </c>
      <c r="F1374" s="6" t="s">
        <v>47</v>
      </c>
      <c r="G1374" s="6" t="s">
        <v>65</v>
      </c>
      <c r="H1374" s="6" t="s">
        <v>17</v>
      </c>
      <c r="I1374" s="8">
        <v>0.45</v>
      </c>
      <c r="J1374" s="9">
        <v>8500</v>
      </c>
      <c r="K1374" s="10">
        <f t="shared" si="0"/>
        <v>3825</v>
      </c>
      <c r="L1374" s="10">
        <f t="shared" si="1"/>
        <v>1721.25</v>
      </c>
      <c r="M1374" s="11">
        <v>0.45</v>
      </c>
      <c r="P1374" s="12"/>
    </row>
    <row r="1375" spans="1:18" ht="15.75" customHeight="1">
      <c r="A1375" s="1"/>
      <c r="B1375" s="6" t="s">
        <v>14</v>
      </c>
      <c r="C1375" s="6">
        <v>1185732</v>
      </c>
      <c r="D1375" s="7">
        <v>44208</v>
      </c>
      <c r="E1375" s="6" t="s">
        <v>46</v>
      </c>
      <c r="F1375" s="6" t="s">
        <v>47</v>
      </c>
      <c r="G1375" s="6" t="s">
        <v>65</v>
      </c>
      <c r="H1375" s="6" t="s">
        <v>18</v>
      </c>
      <c r="I1375" s="8">
        <v>0.45</v>
      </c>
      <c r="J1375" s="9">
        <v>6500</v>
      </c>
      <c r="K1375" s="10">
        <f t="shared" si="0"/>
        <v>2925</v>
      </c>
      <c r="L1375" s="10">
        <f t="shared" si="1"/>
        <v>1023.7499999999999</v>
      </c>
      <c r="M1375" s="11">
        <v>0.35</v>
      </c>
      <c r="P1375" s="12"/>
    </row>
    <row r="1376" spans="1:18" ht="15.75" customHeight="1">
      <c r="A1376" s="1"/>
      <c r="B1376" s="6" t="s">
        <v>14</v>
      </c>
      <c r="C1376" s="6">
        <v>1185732</v>
      </c>
      <c r="D1376" s="7">
        <v>44208</v>
      </c>
      <c r="E1376" s="6" t="s">
        <v>46</v>
      </c>
      <c r="F1376" s="6" t="s">
        <v>47</v>
      </c>
      <c r="G1376" s="6" t="s">
        <v>65</v>
      </c>
      <c r="H1376" s="6" t="s">
        <v>19</v>
      </c>
      <c r="I1376" s="8">
        <v>0.35000000000000003</v>
      </c>
      <c r="J1376" s="9">
        <v>6500</v>
      </c>
      <c r="K1376" s="10">
        <f t="shared" si="0"/>
        <v>2275</v>
      </c>
      <c r="L1376" s="10">
        <f t="shared" si="1"/>
        <v>568.75</v>
      </c>
      <c r="M1376" s="11">
        <v>0.25</v>
      </c>
      <c r="P1376" s="12"/>
    </row>
    <row r="1377" spans="1:16" ht="15.75" customHeight="1">
      <c r="A1377" s="1"/>
      <c r="B1377" s="6" t="s">
        <v>14</v>
      </c>
      <c r="C1377" s="6">
        <v>1185732</v>
      </c>
      <c r="D1377" s="7">
        <v>44208</v>
      </c>
      <c r="E1377" s="6" t="s">
        <v>46</v>
      </c>
      <c r="F1377" s="6" t="s">
        <v>47</v>
      </c>
      <c r="G1377" s="6" t="s">
        <v>65</v>
      </c>
      <c r="H1377" s="6" t="s">
        <v>20</v>
      </c>
      <c r="I1377" s="8">
        <v>0.39999999999999997</v>
      </c>
      <c r="J1377" s="9">
        <v>5000</v>
      </c>
      <c r="K1377" s="10">
        <f t="shared" si="0"/>
        <v>1999.9999999999998</v>
      </c>
      <c r="L1377" s="10">
        <f t="shared" si="1"/>
        <v>599.99999999999989</v>
      </c>
      <c r="M1377" s="11">
        <v>0.3</v>
      </c>
      <c r="P1377" s="12"/>
    </row>
    <row r="1378" spans="1:16" ht="15.75" customHeight="1">
      <c r="A1378" s="1"/>
      <c r="B1378" s="6" t="s">
        <v>14</v>
      </c>
      <c r="C1378" s="6">
        <v>1185732</v>
      </c>
      <c r="D1378" s="7">
        <v>44208</v>
      </c>
      <c r="E1378" s="6" t="s">
        <v>46</v>
      </c>
      <c r="F1378" s="6" t="s">
        <v>47</v>
      </c>
      <c r="G1378" s="6" t="s">
        <v>65</v>
      </c>
      <c r="H1378" s="6" t="s">
        <v>21</v>
      </c>
      <c r="I1378" s="8">
        <v>0.55000000000000004</v>
      </c>
      <c r="J1378" s="9">
        <v>5500</v>
      </c>
      <c r="K1378" s="10">
        <f t="shared" si="0"/>
        <v>3025.0000000000005</v>
      </c>
      <c r="L1378" s="10">
        <f t="shared" si="1"/>
        <v>1058.75</v>
      </c>
      <c r="M1378" s="11">
        <v>0.35</v>
      </c>
      <c r="P1378" s="12"/>
    </row>
    <row r="1379" spans="1:16" ht="15.75" customHeight="1">
      <c r="A1379" s="1"/>
      <c r="B1379" s="6" t="s">
        <v>14</v>
      </c>
      <c r="C1379" s="6">
        <v>1185732</v>
      </c>
      <c r="D1379" s="7">
        <v>44208</v>
      </c>
      <c r="E1379" s="6" t="s">
        <v>46</v>
      </c>
      <c r="F1379" s="6" t="s">
        <v>47</v>
      </c>
      <c r="G1379" s="6" t="s">
        <v>65</v>
      </c>
      <c r="H1379" s="6" t="s">
        <v>22</v>
      </c>
      <c r="I1379" s="8">
        <v>0.45</v>
      </c>
      <c r="J1379" s="9">
        <v>6500</v>
      </c>
      <c r="K1379" s="10">
        <f t="shared" si="0"/>
        <v>2925</v>
      </c>
      <c r="L1379" s="10">
        <f t="shared" si="1"/>
        <v>1462.5</v>
      </c>
      <c r="M1379" s="11">
        <v>0.5</v>
      </c>
      <c r="P1379" s="12"/>
    </row>
    <row r="1380" spans="1:16" ht="15.75" customHeight="1">
      <c r="A1380" s="1"/>
      <c r="B1380" s="6" t="s">
        <v>14</v>
      </c>
      <c r="C1380" s="6">
        <v>1185732</v>
      </c>
      <c r="D1380" s="7">
        <v>44237</v>
      </c>
      <c r="E1380" s="6" t="s">
        <v>46</v>
      </c>
      <c r="F1380" s="6" t="s">
        <v>47</v>
      </c>
      <c r="G1380" s="6" t="s">
        <v>65</v>
      </c>
      <c r="H1380" s="6" t="s">
        <v>17</v>
      </c>
      <c r="I1380" s="8">
        <v>0.45</v>
      </c>
      <c r="J1380" s="9">
        <v>9000</v>
      </c>
      <c r="K1380" s="10">
        <f t="shared" si="0"/>
        <v>4050</v>
      </c>
      <c r="L1380" s="10">
        <f t="shared" si="1"/>
        <v>1822.5</v>
      </c>
      <c r="M1380" s="11">
        <v>0.45</v>
      </c>
      <c r="P1380" s="12"/>
    </row>
    <row r="1381" spans="1:16" ht="15.75" customHeight="1">
      <c r="A1381" s="1"/>
      <c r="B1381" s="6" t="s">
        <v>14</v>
      </c>
      <c r="C1381" s="6">
        <v>1185732</v>
      </c>
      <c r="D1381" s="7">
        <v>44237</v>
      </c>
      <c r="E1381" s="6" t="s">
        <v>46</v>
      </c>
      <c r="F1381" s="6" t="s">
        <v>47</v>
      </c>
      <c r="G1381" s="6" t="s">
        <v>65</v>
      </c>
      <c r="H1381" s="6" t="s">
        <v>18</v>
      </c>
      <c r="I1381" s="8">
        <v>0.45</v>
      </c>
      <c r="J1381" s="9">
        <v>5500</v>
      </c>
      <c r="K1381" s="10">
        <f t="shared" si="0"/>
        <v>2475</v>
      </c>
      <c r="L1381" s="10">
        <f t="shared" si="1"/>
        <v>866.25</v>
      </c>
      <c r="M1381" s="11">
        <v>0.35</v>
      </c>
      <c r="P1381" s="12"/>
    </row>
    <row r="1382" spans="1:16" ht="15.75" customHeight="1">
      <c r="A1382" s="1"/>
      <c r="B1382" s="6" t="s">
        <v>14</v>
      </c>
      <c r="C1382" s="6">
        <v>1185732</v>
      </c>
      <c r="D1382" s="7">
        <v>44237</v>
      </c>
      <c r="E1382" s="6" t="s">
        <v>46</v>
      </c>
      <c r="F1382" s="6" t="s">
        <v>47</v>
      </c>
      <c r="G1382" s="6" t="s">
        <v>65</v>
      </c>
      <c r="H1382" s="6" t="s">
        <v>19</v>
      </c>
      <c r="I1382" s="8">
        <v>0.35000000000000003</v>
      </c>
      <c r="J1382" s="9">
        <v>6000</v>
      </c>
      <c r="K1382" s="10">
        <f t="shared" si="0"/>
        <v>2100</v>
      </c>
      <c r="L1382" s="10">
        <f t="shared" si="1"/>
        <v>525</v>
      </c>
      <c r="M1382" s="11">
        <v>0.25</v>
      </c>
      <c r="P1382" s="12"/>
    </row>
    <row r="1383" spans="1:16" ht="15.75" customHeight="1">
      <c r="A1383" s="1"/>
      <c r="B1383" s="6" t="s">
        <v>14</v>
      </c>
      <c r="C1383" s="6">
        <v>1185732</v>
      </c>
      <c r="D1383" s="7">
        <v>44237</v>
      </c>
      <c r="E1383" s="6" t="s">
        <v>46</v>
      </c>
      <c r="F1383" s="6" t="s">
        <v>47</v>
      </c>
      <c r="G1383" s="6" t="s">
        <v>65</v>
      </c>
      <c r="H1383" s="6" t="s">
        <v>20</v>
      </c>
      <c r="I1383" s="8">
        <v>0.39999999999999997</v>
      </c>
      <c r="J1383" s="9">
        <v>4750</v>
      </c>
      <c r="K1383" s="10">
        <f t="shared" si="0"/>
        <v>1899.9999999999998</v>
      </c>
      <c r="L1383" s="10">
        <f t="shared" si="1"/>
        <v>569.99999999999989</v>
      </c>
      <c r="M1383" s="11">
        <v>0.3</v>
      </c>
      <c r="P1383" s="12"/>
    </row>
    <row r="1384" spans="1:16" ht="15.75" customHeight="1">
      <c r="A1384" s="1"/>
      <c r="B1384" s="6" t="s">
        <v>14</v>
      </c>
      <c r="C1384" s="6">
        <v>1185732</v>
      </c>
      <c r="D1384" s="7">
        <v>44237</v>
      </c>
      <c r="E1384" s="6" t="s">
        <v>46</v>
      </c>
      <c r="F1384" s="6" t="s">
        <v>47</v>
      </c>
      <c r="G1384" s="6" t="s">
        <v>65</v>
      </c>
      <c r="H1384" s="6" t="s">
        <v>21</v>
      </c>
      <c r="I1384" s="8">
        <v>0.55000000000000004</v>
      </c>
      <c r="J1384" s="9">
        <v>5500</v>
      </c>
      <c r="K1384" s="10">
        <f t="shared" si="0"/>
        <v>3025.0000000000005</v>
      </c>
      <c r="L1384" s="10">
        <f t="shared" si="1"/>
        <v>1058.75</v>
      </c>
      <c r="M1384" s="11">
        <v>0.35</v>
      </c>
      <c r="P1384" s="12"/>
    </row>
    <row r="1385" spans="1:16" ht="15.75" customHeight="1">
      <c r="A1385" s="1"/>
      <c r="B1385" s="6" t="s">
        <v>14</v>
      </c>
      <c r="C1385" s="6">
        <v>1185732</v>
      </c>
      <c r="D1385" s="7">
        <v>44237</v>
      </c>
      <c r="E1385" s="6" t="s">
        <v>46</v>
      </c>
      <c r="F1385" s="6" t="s">
        <v>47</v>
      </c>
      <c r="G1385" s="6" t="s">
        <v>65</v>
      </c>
      <c r="H1385" s="6" t="s">
        <v>22</v>
      </c>
      <c r="I1385" s="8">
        <v>0.45</v>
      </c>
      <c r="J1385" s="9">
        <v>6500</v>
      </c>
      <c r="K1385" s="10">
        <f t="shared" si="0"/>
        <v>2925</v>
      </c>
      <c r="L1385" s="10">
        <f t="shared" si="1"/>
        <v>1462.5</v>
      </c>
      <c r="M1385" s="11">
        <v>0.5</v>
      </c>
      <c r="P1385" s="12"/>
    </row>
    <row r="1386" spans="1:16" ht="15.75" customHeight="1">
      <c r="A1386" s="1"/>
      <c r="B1386" s="6" t="s">
        <v>14</v>
      </c>
      <c r="C1386" s="6">
        <v>1185732</v>
      </c>
      <c r="D1386" s="7">
        <v>44263</v>
      </c>
      <c r="E1386" s="6" t="s">
        <v>46</v>
      </c>
      <c r="F1386" s="6" t="s">
        <v>47</v>
      </c>
      <c r="G1386" s="6" t="s">
        <v>65</v>
      </c>
      <c r="H1386" s="6" t="s">
        <v>17</v>
      </c>
      <c r="I1386" s="8">
        <v>0.45</v>
      </c>
      <c r="J1386" s="9">
        <v>8700</v>
      </c>
      <c r="K1386" s="10">
        <f t="shared" si="0"/>
        <v>3915</v>
      </c>
      <c r="L1386" s="10">
        <f t="shared" si="1"/>
        <v>1761.75</v>
      </c>
      <c r="M1386" s="11">
        <v>0.45</v>
      </c>
      <c r="P1386" s="12"/>
    </row>
    <row r="1387" spans="1:16" ht="15.75" customHeight="1">
      <c r="A1387" s="1"/>
      <c r="B1387" s="6" t="s">
        <v>14</v>
      </c>
      <c r="C1387" s="6">
        <v>1185732</v>
      </c>
      <c r="D1387" s="7">
        <v>44263</v>
      </c>
      <c r="E1387" s="6" t="s">
        <v>46</v>
      </c>
      <c r="F1387" s="6" t="s">
        <v>47</v>
      </c>
      <c r="G1387" s="6" t="s">
        <v>65</v>
      </c>
      <c r="H1387" s="6" t="s">
        <v>18</v>
      </c>
      <c r="I1387" s="8">
        <v>0.45</v>
      </c>
      <c r="J1387" s="9">
        <v>5500</v>
      </c>
      <c r="K1387" s="10">
        <f t="shared" si="0"/>
        <v>2475</v>
      </c>
      <c r="L1387" s="10">
        <f t="shared" si="1"/>
        <v>866.25</v>
      </c>
      <c r="M1387" s="11">
        <v>0.35</v>
      </c>
      <c r="P1387" s="12"/>
    </row>
    <row r="1388" spans="1:16" ht="15.75" customHeight="1">
      <c r="A1388" s="1"/>
      <c r="B1388" s="6" t="s">
        <v>14</v>
      </c>
      <c r="C1388" s="6">
        <v>1185732</v>
      </c>
      <c r="D1388" s="7">
        <v>44263</v>
      </c>
      <c r="E1388" s="6" t="s">
        <v>46</v>
      </c>
      <c r="F1388" s="6" t="s">
        <v>47</v>
      </c>
      <c r="G1388" s="6" t="s">
        <v>65</v>
      </c>
      <c r="H1388" s="6" t="s">
        <v>19</v>
      </c>
      <c r="I1388" s="8">
        <v>0.35000000000000003</v>
      </c>
      <c r="J1388" s="9">
        <v>5750</v>
      </c>
      <c r="K1388" s="10">
        <f t="shared" si="0"/>
        <v>2012.5000000000002</v>
      </c>
      <c r="L1388" s="10">
        <f t="shared" si="1"/>
        <v>503.12500000000006</v>
      </c>
      <c r="M1388" s="11">
        <v>0.25</v>
      </c>
      <c r="P1388" s="12"/>
    </row>
    <row r="1389" spans="1:16" ht="15.75" customHeight="1">
      <c r="A1389" s="1"/>
      <c r="B1389" s="6" t="s">
        <v>14</v>
      </c>
      <c r="C1389" s="6">
        <v>1185732</v>
      </c>
      <c r="D1389" s="7">
        <v>44263</v>
      </c>
      <c r="E1389" s="6" t="s">
        <v>46</v>
      </c>
      <c r="F1389" s="6" t="s">
        <v>47</v>
      </c>
      <c r="G1389" s="6" t="s">
        <v>65</v>
      </c>
      <c r="H1389" s="6" t="s">
        <v>20</v>
      </c>
      <c r="I1389" s="8">
        <v>0.39999999999999997</v>
      </c>
      <c r="J1389" s="9">
        <v>4250</v>
      </c>
      <c r="K1389" s="10">
        <f t="shared" si="0"/>
        <v>1699.9999999999998</v>
      </c>
      <c r="L1389" s="10">
        <f t="shared" si="1"/>
        <v>509.99999999999989</v>
      </c>
      <c r="M1389" s="11">
        <v>0.3</v>
      </c>
      <c r="P1389" s="12"/>
    </row>
    <row r="1390" spans="1:16" ht="15.75" customHeight="1">
      <c r="A1390" s="1"/>
      <c r="B1390" s="6" t="s">
        <v>14</v>
      </c>
      <c r="C1390" s="6">
        <v>1185732</v>
      </c>
      <c r="D1390" s="7">
        <v>44263</v>
      </c>
      <c r="E1390" s="6" t="s">
        <v>46</v>
      </c>
      <c r="F1390" s="6" t="s">
        <v>47</v>
      </c>
      <c r="G1390" s="6" t="s">
        <v>65</v>
      </c>
      <c r="H1390" s="6" t="s">
        <v>21</v>
      </c>
      <c r="I1390" s="8">
        <v>0.55000000000000004</v>
      </c>
      <c r="J1390" s="9">
        <v>4750</v>
      </c>
      <c r="K1390" s="10">
        <f t="shared" si="0"/>
        <v>2612.5</v>
      </c>
      <c r="L1390" s="10">
        <f t="shared" si="1"/>
        <v>914.37499999999989</v>
      </c>
      <c r="M1390" s="11">
        <v>0.35</v>
      </c>
      <c r="P1390" s="12"/>
    </row>
    <row r="1391" spans="1:16" ht="15.75" customHeight="1">
      <c r="A1391" s="1"/>
      <c r="B1391" s="6" t="s">
        <v>14</v>
      </c>
      <c r="C1391" s="6">
        <v>1185732</v>
      </c>
      <c r="D1391" s="7">
        <v>44263</v>
      </c>
      <c r="E1391" s="6" t="s">
        <v>46</v>
      </c>
      <c r="F1391" s="6" t="s">
        <v>47</v>
      </c>
      <c r="G1391" s="6" t="s">
        <v>65</v>
      </c>
      <c r="H1391" s="6" t="s">
        <v>22</v>
      </c>
      <c r="I1391" s="8">
        <v>0.45</v>
      </c>
      <c r="J1391" s="9">
        <v>5750</v>
      </c>
      <c r="K1391" s="10">
        <f t="shared" si="0"/>
        <v>2587.5</v>
      </c>
      <c r="L1391" s="10">
        <f t="shared" si="1"/>
        <v>1293.75</v>
      </c>
      <c r="M1391" s="11">
        <v>0.5</v>
      </c>
      <c r="P1391" s="12"/>
    </row>
    <row r="1392" spans="1:16" ht="15.75" customHeight="1">
      <c r="A1392" s="1"/>
      <c r="B1392" s="6" t="s">
        <v>14</v>
      </c>
      <c r="C1392" s="6">
        <v>1185732</v>
      </c>
      <c r="D1392" s="7">
        <v>44295</v>
      </c>
      <c r="E1392" s="6" t="s">
        <v>46</v>
      </c>
      <c r="F1392" s="6" t="s">
        <v>47</v>
      </c>
      <c r="G1392" s="6" t="s">
        <v>65</v>
      </c>
      <c r="H1392" s="6" t="s">
        <v>17</v>
      </c>
      <c r="I1392" s="8">
        <v>0.45</v>
      </c>
      <c r="J1392" s="9">
        <v>8250</v>
      </c>
      <c r="K1392" s="10">
        <f t="shared" si="0"/>
        <v>3712.5</v>
      </c>
      <c r="L1392" s="10">
        <f t="shared" si="1"/>
        <v>1670.625</v>
      </c>
      <c r="M1392" s="11">
        <v>0.45</v>
      </c>
      <c r="P1392" s="12"/>
    </row>
    <row r="1393" spans="1:16" ht="15.75" customHeight="1">
      <c r="A1393" s="1"/>
      <c r="B1393" s="6" t="s">
        <v>14</v>
      </c>
      <c r="C1393" s="6">
        <v>1185732</v>
      </c>
      <c r="D1393" s="7">
        <v>44295</v>
      </c>
      <c r="E1393" s="6" t="s">
        <v>46</v>
      </c>
      <c r="F1393" s="6" t="s">
        <v>47</v>
      </c>
      <c r="G1393" s="6" t="s">
        <v>65</v>
      </c>
      <c r="H1393" s="6" t="s">
        <v>18</v>
      </c>
      <c r="I1393" s="8">
        <v>0.45</v>
      </c>
      <c r="J1393" s="9">
        <v>5250</v>
      </c>
      <c r="K1393" s="10">
        <f t="shared" si="0"/>
        <v>2362.5</v>
      </c>
      <c r="L1393" s="10">
        <f t="shared" si="1"/>
        <v>826.875</v>
      </c>
      <c r="M1393" s="11">
        <v>0.35</v>
      </c>
      <c r="P1393" s="12"/>
    </row>
    <row r="1394" spans="1:16" ht="15.75" customHeight="1">
      <c r="A1394" s="1"/>
      <c r="B1394" s="6" t="s">
        <v>14</v>
      </c>
      <c r="C1394" s="6">
        <v>1185732</v>
      </c>
      <c r="D1394" s="7">
        <v>44295</v>
      </c>
      <c r="E1394" s="6" t="s">
        <v>46</v>
      </c>
      <c r="F1394" s="6" t="s">
        <v>47</v>
      </c>
      <c r="G1394" s="6" t="s">
        <v>65</v>
      </c>
      <c r="H1394" s="6" t="s">
        <v>19</v>
      </c>
      <c r="I1394" s="8">
        <v>0.35000000000000003</v>
      </c>
      <c r="J1394" s="9">
        <v>5250</v>
      </c>
      <c r="K1394" s="10">
        <f t="shared" si="0"/>
        <v>1837.5000000000002</v>
      </c>
      <c r="L1394" s="10">
        <f t="shared" si="1"/>
        <v>459.37500000000006</v>
      </c>
      <c r="M1394" s="11">
        <v>0.25</v>
      </c>
      <c r="P1394" s="12"/>
    </row>
    <row r="1395" spans="1:16" ht="15.75" customHeight="1">
      <c r="A1395" s="1"/>
      <c r="B1395" s="6" t="s">
        <v>14</v>
      </c>
      <c r="C1395" s="6">
        <v>1185732</v>
      </c>
      <c r="D1395" s="7">
        <v>44295</v>
      </c>
      <c r="E1395" s="6" t="s">
        <v>46</v>
      </c>
      <c r="F1395" s="6" t="s">
        <v>47</v>
      </c>
      <c r="G1395" s="6" t="s">
        <v>65</v>
      </c>
      <c r="H1395" s="6" t="s">
        <v>20</v>
      </c>
      <c r="I1395" s="8">
        <v>0.39999999999999997</v>
      </c>
      <c r="J1395" s="9">
        <v>4500</v>
      </c>
      <c r="K1395" s="10">
        <f t="shared" si="0"/>
        <v>1799.9999999999998</v>
      </c>
      <c r="L1395" s="10">
        <f t="shared" si="1"/>
        <v>539.99999999999989</v>
      </c>
      <c r="M1395" s="11">
        <v>0.3</v>
      </c>
      <c r="P1395" s="12"/>
    </row>
    <row r="1396" spans="1:16" ht="15.75" customHeight="1">
      <c r="A1396" s="1"/>
      <c r="B1396" s="6" t="s">
        <v>14</v>
      </c>
      <c r="C1396" s="6">
        <v>1185732</v>
      </c>
      <c r="D1396" s="7">
        <v>44295</v>
      </c>
      <c r="E1396" s="6" t="s">
        <v>46</v>
      </c>
      <c r="F1396" s="6" t="s">
        <v>47</v>
      </c>
      <c r="G1396" s="6" t="s">
        <v>65</v>
      </c>
      <c r="H1396" s="6" t="s">
        <v>21</v>
      </c>
      <c r="I1396" s="8">
        <v>0.55000000000000004</v>
      </c>
      <c r="J1396" s="9">
        <v>4750</v>
      </c>
      <c r="K1396" s="10">
        <f t="shared" si="0"/>
        <v>2612.5</v>
      </c>
      <c r="L1396" s="10">
        <f t="shared" si="1"/>
        <v>914.37499999999989</v>
      </c>
      <c r="M1396" s="11">
        <v>0.35</v>
      </c>
      <c r="P1396" s="12"/>
    </row>
    <row r="1397" spans="1:16" ht="15.75" customHeight="1">
      <c r="A1397" s="1"/>
      <c r="B1397" s="6" t="s">
        <v>14</v>
      </c>
      <c r="C1397" s="6">
        <v>1185732</v>
      </c>
      <c r="D1397" s="7">
        <v>44295</v>
      </c>
      <c r="E1397" s="6" t="s">
        <v>46</v>
      </c>
      <c r="F1397" s="6" t="s">
        <v>47</v>
      </c>
      <c r="G1397" s="6" t="s">
        <v>65</v>
      </c>
      <c r="H1397" s="6" t="s">
        <v>22</v>
      </c>
      <c r="I1397" s="8">
        <v>0.45</v>
      </c>
      <c r="J1397" s="9">
        <v>6000</v>
      </c>
      <c r="K1397" s="10">
        <f t="shared" si="0"/>
        <v>2700</v>
      </c>
      <c r="L1397" s="10">
        <f t="shared" si="1"/>
        <v>1350</v>
      </c>
      <c r="M1397" s="11">
        <v>0.5</v>
      </c>
      <c r="P1397" s="12"/>
    </row>
    <row r="1398" spans="1:16" ht="15.75" customHeight="1">
      <c r="A1398" s="1"/>
      <c r="B1398" s="6" t="s">
        <v>14</v>
      </c>
      <c r="C1398" s="6">
        <v>1185732</v>
      </c>
      <c r="D1398" s="7">
        <v>44324</v>
      </c>
      <c r="E1398" s="6" t="s">
        <v>46</v>
      </c>
      <c r="F1398" s="6" t="s">
        <v>47</v>
      </c>
      <c r="G1398" s="6" t="s">
        <v>65</v>
      </c>
      <c r="H1398" s="6" t="s">
        <v>17</v>
      </c>
      <c r="I1398" s="8">
        <v>0.55000000000000004</v>
      </c>
      <c r="J1398" s="9">
        <v>8700</v>
      </c>
      <c r="K1398" s="10">
        <f t="shared" si="0"/>
        <v>4785</v>
      </c>
      <c r="L1398" s="10">
        <f t="shared" si="1"/>
        <v>2153.25</v>
      </c>
      <c r="M1398" s="11">
        <v>0.45</v>
      </c>
      <c r="P1398" s="12"/>
    </row>
    <row r="1399" spans="1:16" ht="15.75" customHeight="1">
      <c r="A1399" s="1"/>
      <c r="B1399" s="6" t="s">
        <v>14</v>
      </c>
      <c r="C1399" s="6">
        <v>1185732</v>
      </c>
      <c r="D1399" s="7">
        <v>44324</v>
      </c>
      <c r="E1399" s="6" t="s">
        <v>46</v>
      </c>
      <c r="F1399" s="6" t="s">
        <v>47</v>
      </c>
      <c r="G1399" s="6" t="s">
        <v>65</v>
      </c>
      <c r="H1399" s="6" t="s">
        <v>18</v>
      </c>
      <c r="I1399" s="8">
        <v>0.55000000000000004</v>
      </c>
      <c r="J1399" s="9">
        <v>5750</v>
      </c>
      <c r="K1399" s="10">
        <f t="shared" si="0"/>
        <v>3162.5000000000005</v>
      </c>
      <c r="L1399" s="10">
        <f t="shared" si="1"/>
        <v>1106.875</v>
      </c>
      <c r="M1399" s="11">
        <v>0.35</v>
      </c>
      <c r="P1399" s="12"/>
    </row>
    <row r="1400" spans="1:16" ht="15.75" customHeight="1">
      <c r="A1400" s="1"/>
      <c r="B1400" s="6" t="s">
        <v>14</v>
      </c>
      <c r="C1400" s="6">
        <v>1185732</v>
      </c>
      <c r="D1400" s="7">
        <v>44324</v>
      </c>
      <c r="E1400" s="6" t="s">
        <v>46</v>
      </c>
      <c r="F1400" s="6" t="s">
        <v>47</v>
      </c>
      <c r="G1400" s="6" t="s">
        <v>65</v>
      </c>
      <c r="H1400" s="6" t="s">
        <v>19</v>
      </c>
      <c r="I1400" s="8">
        <v>0.5</v>
      </c>
      <c r="J1400" s="9">
        <v>5500</v>
      </c>
      <c r="K1400" s="10">
        <f t="shared" si="0"/>
        <v>2750</v>
      </c>
      <c r="L1400" s="10">
        <f t="shared" si="1"/>
        <v>687.5</v>
      </c>
      <c r="M1400" s="11">
        <v>0.25</v>
      </c>
      <c r="P1400" s="12"/>
    </row>
    <row r="1401" spans="1:16" ht="15.75" customHeight="1">
      <c r="A1401" s="1"/>
      <c r="B1401" s="6" t="s">
        <v>14</v>
      </c>
      <c r="C1401" s="6">
        <v>1185732</v>
      </c>
      <c r="D1401" s="7">
        <v>44324</v>
      </c>
      <c r="E1401" s="6" t="s">
        <v>46</v>
      </c>
      <c r="F1401" s="6" t="s">
        <v>47</v>
      </c>
      <c r="G1401" s="6" t="s">
        <v>65</v>
      </c>
      <c r="H1401" s="6" t="s">
        <v>20</v>
      </c>
      <c r="I1401" s="8">
        <v>0.5</v>
      </c>
      <c r="J1401" s="9">
        <v>5000</v>
      </c>
      <c r="K1401" s="10">
        <f t="shared" si="0"/>
        <v>2500</v>
      </c>
      <c r="L1401" s="10">
        <f t="shared" si="1"/>
        <v>750</v>
      </c>
      <c r="M1401" s="11">
        <v>0.3</v>
      </c>
      <c r="P1401" s="12"/>
    </row>
    <row r="1402" spans="1:16" ht="15.75" customHeight="1">
      <c r="A1402" s="1"/>
      <c r="B1402" s="6" t="s">
        <v>14</v>
      </c>
      <c r="C1402" s="6">
        <v>1185732</v>
      </c>
      <c r="D1402" s="7">
        <v>44324</v>
      </c>
      <c r="E1402" s="6" t="s">
        <v>46</v>
      </c>
      <c r="F1402" s="6" t="s">
        <v>47</v>
      </c>
      <c r="G1402" s="6" t="s">
        <v>65</v>
      </c>
      <c r="H1402" s="6" t="s">
        <v>21</v>
      </c>
      <c r="I1402" s="8">
        <v>0.6</v>
      </c>
      <c r="J1402" s="9">
        <v>5250</v>
      </c>
      <c r="K1402" s="10">
        <f t="shared" si="0"/>
        <v>3150</v>
      </c>
      <c r="L1402" s="10">
        <f t="shared" si="1"/>
        <v>1102.5</v>
      </c>
      <c r="M1402" s="11">
        <v>0.35</v>
      </c>
      <c r="P1402" s="12"/>
    </row>
    <row r="1403" spans="1:16" ht="15.75" customHeight="1">
      <c r="A1403" s="1"/>
      <c r="B1403" s="6" t="s">
        <v>14</v>
      </c>
      <c r="C1403" s="6">
        <v>1185732</v>
      </c>
      <c r="D1403" s="7">
        <v>44324</v>
      </c>
      <c r="E1403" s="6" t="s">
        <v>46</v>
      </c>
      <c r="F1403" s="6" t="s">
        <v>47</v>
      </c>
      <c r="G1403" s="6" t="s">
        <v>65</v>
      </c>
      <c r="H1403" s="6" t="s">
        <v>22</v>
      </c>
      <c r="I1403" s="8">
        <v>0.65</v>
      </c>
      <c r="J1403" s="9">
        <v>6250</v>
      </c>
      <c r="K1403" s="10">
        <f t="shared" si="0"/>
        <v>4062.5</v>
      </c>
      <c r="L1403" s="10">
        <f t="shared" si="1"/>
        <v>2031.25</v>
      </c>
      <c r="M1403" s="11">
        <v>0.5</v>
      </c>
      <c r="P1403" s="12"/>
    </row>
    <row r="1404" spans="1:16" ht="15.75" customHeight="1">
      <c r="A1404" s="1"/>
      <c r="B1404" s="6" t="s">
        <v>14</v>
      </c>
      <c r="C1404" s="6">
        <v>1185732</v>
      </c>
      <c r="D1404" s="7">
        <v>44357</v>
      </c>
      <c r="E1404" s="6" t="s">
        <v>46</v>
      </c>
      <c r="F1404" s="6" t="s">
        <v>47</v>
      </c>
      <c r="G1404" s="6" t="s">
        <v>65</v>
      </c>
      <c r="H1404" s="6" t="s">
        <v>17</v>
      </c>
      <c r="I1404" s="8">
        <v>0.6</v>
      </c>
      <c r="J1404" s="9">
        <v>8750</v>
      </c>
      <c r="K1404" s="10">
        <f t="shared" si="0"/>
        <v>5250</v>
      </c>
      <c r="L1404" s="10">
        <f t="shared" si="1"/>
        <v>2362.5</v>
      </c>
      <c r="M1404" s="11">
        <v>0.45</v>
      </c>
      <c r="P1404" s="12"/>
    </row>
    <row r="1405" spans="1:16" ht="15.75" customHeight="1">
      <c r="A1405" s="1"/>
      <c r="B1405" s="6" t="s">
        <v>14</v>
      </c>
      <c r="C1405" s="6">
        <v>1185732</v>
      </c>
      <c r="D1405" s="7">
        <v>44357</v>
      </c>
      <c r="E1405" s="6" t="s">
        <v>46</v>
      </c>
      <c r="F1405" s="6" t="s">
        <v>47</v>
      </c>
      <c r="G1405" s="6" t="s">
        <v>65</v>
      </c>
      <c r="H1405" s="6" t="s">
        <v>18</v>
      </c>
      <c r="I1405" s="8">
        <v>0.55000000000000004</v>
      </c>
      <c r="J1405" s="9">
        <v>6250</v>
      </c>
      <c r="K1405" s="10">
        <f t="shared" si="0"/>
        <v>3437.5000000000005</v>
      </c>
      <c r="L1405" s="10">
        <f t="shared" si="1"/>
        <v>1203.125</v>
      </c>
      <c r="M1405" s="11">
        <v>0.35</v>
      </c>
      <c r="P1405" s="12"/>
    </row>
    <row r="1406" spans="1:16" ht="15.75" customHeight="1">
      <c r="A1406" s="1"/>
      <c r="B1406" s="6" t="s">
        <v>14</v>
      </c>
      <c r="C1406" s="6">
        <v>1185732</v>
      </c>
      <c r="D1406" s="7">
        <v>44357</v>
      </c>
      <c r="E1406" s="6" t="s">
        <v>46</v>
      </c>
      <c r="F1406" s="6" t="s">
        <v>47</v>
      </c>
      <c r="G1406" s="6" t="s">
        <v>65</v>
      </c>
      <c r="H1406" s="6" t="s">
        <v>19</v>
      </c>
      <c r="I1406" s="8">
        <v>0.5</v>
      </c>
      <c r="J1406" s="9">
        <v>6000</v>
      </c>
      <c r="K1406" s="10">
        <f t="shared" si="0"/>
        <v>3000</v>
      </c>
      <c r="L1406" s="10">
        <f t="shared" si="1"/>
        <v>750</v>
      </c>
      <c r="M1406" s="11">
        <v>0.25</v>
      </c>
      <c r="P1406" s="12"/>
    </row>
    <row r="1407" spans="1:16" ht="15.75" customHeight="1">
      <c r="A1407" s="1"/>
      <c r="B1407" s="6" t="s">
        <v>14</v>
      </c>
      <c r="C1407" s="6">
        <v>1185732</v>
      </c>
      <c r="D1407" s="7">
        <v>44357</v>
      </c>
      <c r="E1407" s="6" t="s">
        <v>46</v>
      </c>
      <c r="F1407" s="6" t="s">
        <v>47</v>
      </c>
      <c r="G1407" s="6" t="s">
        <v>65</v>
      </c>
      <c r="H1407" s="6" t="s">
        <v>20</v>
      </c>
      <c r="I1407" s="8">
        <v>0.5</v>
      </c>
      <c r="J1407" s="9">
        <v>5750</v>
      </c>
      <c r="K1407" s="10">
        <f t="shared" si="0"/>
        <v>2875</v>
      </c>
      <c r="L1407" s="10">
        <f t="shared" si="1"/>
        <v>862.5</v>
      </c>
      <c r="M1407" s="11">
        <v>0.3</v>
      </c>
      <c r="P1407" s="12"/>
    </row>
    <row r="1408" spans="1:16" ht="15.75" customHeight="1">
      <c r="A1408" s="1"/>
      <c r="B1408" s="6" t="s">
        <v>14</v>
      </c>
      <c r="C1408" s="6">
        <v>1185732</v>
      </c>
      <c r="D1408" s="7">
        <v>44357</v>
      </c>
      <c r="E1408" s="6" t="s">
        <v>46</v>
      </c>
      <c r="F1408" s="6" t="s">
        <v>47</v>
      </c>
      <c r="G1408" s="6" t="s">
        <v>65</v>
      </c>
      <c r="H1408" s="6" t="s">
        <v>21</v>
      </c>
      <c r="I1408" s="8">
        <v>0.65</v>
      </c>
      <c r="J1408" s="9">
        <v>5750</v>
      </c>
      <c r="K1408" s="10">
        <f t="shared" si="0"/>
        <v>3737.5</v>
      </c>
      <c r="L1408" s="10">
        <f t="shared" si="1"/>
        <v>1308.125</v>
      </c>
      <c r="M1408" s="11">
        <v>0.35</v>
      </c>
      <c r="P1408" s="12"/>
    </row>
    <row r="1409" spans="1:16" ht="15.75" customHeight="1">
      <c r="A1409" s="1"/>
      <c r="B1409" s="6" t="s">
        <v>14</v>
      </c>
      <c r="C1409" s="6">
        <v>1185732</v>
      </c>
      <c r="D1409" s="7">
        <v>44357</v>
      </c>
      <c r="E1409" s="6" t="s">
        <v>46</v>
      </c>
      <c r="F1409" s="6" t="s">
        <v>47</v>
      </c>
      <c r="G1409" s="6" t="s">
        <v>65</v>
      </c>
      <c r="H1409" s="6" t="s">
        <v>22</v>
      </c>
      <c r="I1409" s="8">
        <v>0.70000000000000007</v>
      </c>
      <c r="J1409" s="9">
        <v>7250</v>
      </c>
      <c r="K1409" s="10">
        <f t="shared" si="0"/>
        <v>5075.0000000000009</v>
      </c>
      <c r="L1409" s="10">
        <f t="shared" si="1"/>
        <v>2537.5000000000005</v>
      </c>
      <c r="M1409" s="11">
        <v>0.5</v>
      </c>
      <c r="P1409" s="12"/>
    </row>
    <row r="1410" spans="1:16" ht="15.75" customHeight="1">
      <c r="A1410" s="1"/>
      <c r="B1410" s="6" t="s">
        <v>14</v>
      </c>
      <c r="C1410" s="6">
        <v>1185732</v>
      </c>
      <c r="D1410" s="7">
        <v>44385</v>
      </c>
      <c r="E1410" s="6" t="s">
        <v>46</v>
      </c>
      <c r="F1410" s="6" t="s">
        <v>47</v>
      </c>
      <c r="G1410" s="6" t="s">
        <v>65</v>
      </c>
      <c r="H1410" s="6" t="s">
        <v>17</v>
      </c>
      <c r="I1410" s="8">
        <v>0.65</v>
      </c>
      <c r="J1410" s="9">
        <v>9500</v>
      </c>
      <c r="K1410" s="10">
        <f t="shared" si="0"/>
        <v>6175</v>
      </c>
      <c r="L1410" s="10">
        <f t="shared" si="1"/>
        <v>2778.75</v>
      </c>
      <c r="M1410" s="11">
        <v>0.45</v>
      </c>
      <c r="P1410" s="12"/>
    </row>
    <row r="1411" spans="1:16" ht="15.75" customHeight="1">
      <c r="A1411" s="1"/>
      <c r="B1411" s="6" t="s">
        <v>14</v>
      </c>
      <c r="C1411" s="6">
        <v>1185732</v>
      </c>
      <c r="D1411" s="7">
        <v>44385</v>
      </c>
      <c r="E1411" s="6" t="s">
        <v>46</v>
      </c>
      <c r="F1411" s="6" t="s">
        <v>47</v>
      </c>
      <c r="G1411" s="6" t="s">
        <v>65</v>
      </c>
      <c r="H1411" s="6" t="s">
        <v>18</v>
      </c>
      <c r="I1411" s="8">
        <v>0.60000000000000009</v>
      </c>
      <c r="J1411" s="9">
        <v>7000</v>
      </c>
      <c r="K1411" s="10">
        <f t="shared" si="0"/>
        <v>4200.0000000000009</v>
      </c>
      <c r="L1411" s="10">
        <f t="shared" si="1"/>
        <v>1470.0000000000002</v>
      </c>
      <c r="M1411" s="11">
        <v>0.35</v>
      </c>
      <c r="P1411" s="12"/>
    </row>
    <row r="1412" spans="1:16" ht="15.75" customHeight="1">
      <c r="A1412" s="1"/>
      <c r="B1412" s="6" t="s">
        <v>14</v>
      </c>
      <c r="C1412" s="6">
        <v>1185732</v>
      </c>
      <c r="D1412" s="7">
        <v>44385</v>
      </c>
      <c r="E1412" s="6" t="s">
        <v>46</v>
      </c>
      <c r="F1412" s="6" t="s">
        <v>47</v>
      </c>
      <c r="G1412" s="6" t="s">
        <v>65</v>
      </c>
      <c r="H1412" s="6" t="s">
        <v>19</v>
      </c>
      <c r="I1412" s="8">
        <v>0.55000000000000004</v>
      </c>
      <c r="J1412" s="9">
        <v>6250</v>
      </c>
      <c r="K1412" s="10">
        <f t="shared" si="0"/>
        <v>3437.5000000000005</v>
      </c>
      <c r="L1412" s="10">
        <f t="shared" si="1"/>
        <v>859.37500000000011</v>
      </c>
      <c r="M1412" s="11">
        <v>0.25</v>
      </c>
      <c r="P1412" s="12"/>
    </row>
    <row r="1413" spans="1:16" ht="15.75" customHeight="1">
      <c r="A1413" s="1"/>
      <c r="B1413" s="6" t="s">
        <v>14</v>
      </c>
      <c r="C1413" s="6">
        <v>1185732</v>
      </c>
      <c r="D1413" s="7">
        <v>44385</v>
      </c>
      <c r="E1413" s="6" t="s">
        <v>46</v>
      </c>
      <c r="F1413" s="6" t="s">
        <v>47</v>
      </c>
      <c r="G1413" s="6" t="s">
        <v>65</v>
      </c>
      <c r="H1413" s="6" t="s">
        <v>20</v>
      </c>
      <c r="I1413" s="8">
        <v>0.55000000000000004</v>
      </c>
      <c r="J1413" s="9">
        <v>5750</v>
      </c>
      <c r="K1413" s="10">
        <f t="shared" si="0"/>
        <v>3162.5000000000005</v>
      </c>
      <c r="L1413" s="10">
        <f t="shared" si="1"/>
        <v>948.75000000000011</v>
      </c>
      <c r="M1413" s="11">
        <v>0.3</v>
      </c>
      <c r="P1413" s="12"/>
    </row>
    <row r="1414" spans="1:16" ht="15.75" customHeight="1">
      <c r="A1414" s="1"/>
      <c r="B1414" s="6" t="s">
        <v>14</v>
      </c>
      <c r="C1414" s="6">
        <v>1185732</v>
      </c>
      <c r="D1414" s="7">
        <v>44385</v>
      </c>
      <c r="E1414" s="6" t="s">
        <v>46</v>
      </c>
      <c r="F1414" s="6" t="s">
        <v>47</v>
      </c>
      <c r="G1414" s="6" t="s">
        <v>65</v>
      </c>
      <c r="H1414" s="6" t="s">
        <v>21</v>
      </c>
      <c r="I1414" s="8">
        <v>0.65</v>
      </c>
      <c r="J1414" s="9">
        <v>6000</v>
      </c>
      <c r="K1414" s="10">
        <f t="shared" si="0"/>
        <v>3900</v>
      </c>
      <c r="L1414" s="10">
        <f t="shared" si="1"/>
        <v>1365</v>
      </c>
      <c r="M1414" s="11">
        <v>0.35</v>
      </c>
      <c r="P1414" s="12"/>
    </row>
    <row r="1415" spans="1:16" ht="15.75" customHeight="1">
      <c r="A1415" s="1"/>
      <c r="B1415" s="6" t="s">
        <v>14</v>
      </c>
      <c r="C1415" s="6">
        <v>1185732</v>
      </c>
      <c r="D1415" s="7">
        <v>44385</v>
      </c>
      <c r="E1415" s="6" t="s">
        <v>46</v>
      </c>
      <c r="F1415" s="6" t="s">
        <v>47</v>
      </c>
      <c r="G1415" s="6" t="s">
        <v>65</v>
      </c>
      <c r="H1415" s="6" t="s">
        <v>22</v>
      </c>
      <c r="I1415" s="8">
        <v>0.70000000000000007</v>
      </c>
      <c r="J1415" s="9">
        <v>7750</v>
      </c>
      <c r="K1415" s="10">
        <f t="shared" si="0"/>
        <v>5425.0000000000009</v>
      </c>
      <c r="L1415" s="10">
        <f t="shared" si="1"/>
        <v>2712.5000000000005</v>
      </c>
      <c r="M1415" s="11">
        <v>0.5</v>
      </c>
      <c r="P1415" s="12"/>
    </row>
    <row r="1416" spans="1:16" ht="15.75" customHeight="1">
      <c r="A1416" s="1"/>
      <c r="B1416" s="6" t="s">
        <v>14</v>
      </c>
      <c r="C1416" s="6">
        <v>1185732</v>
      </c>
      <c r="D1416" s="7">
        <v>44417</v>
      </c>
      <c r="E1416" s="6" t="s">
        <v>46</v>
      </c>
      <c r="F1416" s="6" t="s">
        <v>47</v>
      </c>
      <c r="G1416" s="6" t="s">
        <v>65</v>
      </c>
      <c r="H1416" s="6" t="s">
        <v>17</v>
      </c>
      <c r="I1416" s="8">
        <v>0.65</v>
      </c>
      <c r="J1416" s="9">
        <v>9250</v>
      </c>
      <c r="K1416" s="10">
        <f t="shared" si="0"/>
        <v>6012.5</v>
      </c>
      <c r="L1416" s="10">
        <f t="shared" si="1"/>
        <v>2705.625</v>
      </c>
      <c r="M1416" s="11">
        <v>0.45</v>
      </c>
      <c r="P1416" s="12"/>
    </row>
    <row r="1417" spans="1:16" ht="15.75" customHeight="1">
      <c r="A1417" s="1"/>
      <c r="B1417" s="6" t="s">
        <v>14</v>
      </c>
      <c r="C1417" s="6">
        <v>1185732</v>
      </c>
      <c r="D1417" s="7">
        <v>44417</v>
      </c>
      <c r="E1417" s="6" t="s">
        <v>46</v>
      </c>
      <c r="F1417" s="6" t="s">
        <v>47</v>
      </c>
      <c r="G1417" s="6" t="s">
        <v>65</v>
      </c>
      <c r="H1417" s="6" t="s">
        <v>18</v>
      </c>
      <c r="I1417" s="8">
        <v>0.60000000000000009</v>
      </c>
      <c r="J1417" s="9">
        <v>7000</v>
      </c>
      <c r="K1417" s="10">
        <f t="shared" si="0"/>
        <v>4200.0000000000009</v>
      </c>
      <c r="L1417" s="10">
        <f t="shared" si="1"/>
        <v>1470.0000000000002</v>
      </c>
      <c r="M1417" s="11">
        <v>0.35</v>
      </c>
      <c r="P1417" s="12"/>
    </row>
    <row r="1418" spans="1:16" ht="15.75" customHeight="1">
      <c r="A1418" s="1"/>
      <c r="B1418" s="6" t="s">
        <v>14</v>
      </c>
      <c r="C1418" s="6">
        <v>1185732</v>
      </c>
      <c r="D1418" s="7">
        <v>44417</v>
      </c>
      <c r="E1418" s="6" t="s">
        <v>46</v>
      </c>
      <c r="F1418" s="6" t="s">
        <v>47</v>
      </c>
      <c r="G1418" s="6" t="s">
        <v>65</v>
      </c>
      <c r="H1418" s="6" t="s">
        <v>19</v>
      </c>
      <c r="I1418" s="8">
        <v>0.55000000000000004</v>
      </c>
      <c r="J1418" s="9">
        <v>6250</v>
      </c>
      <c r="K1418" s="10">
        <f t="shared" si="0"/>
        <v>3437.5000000000005</v>
      </c>
      <c r="L1418" s="10">
        <f t="shared" si="1"/>
        <v>859.37500000000011</v>
      </c>
      <c r="M1418" s="11">
        <v>0.25</v>
      </c>
      <c r="P1418" s="12"/>
    </row>
    <row r="1419" spans="1:16" ht="15.75" customHeight="1">
      <c r="A1419" s="1"/>
      <c r="B1419" s="6" t="s">
        <v>14</v>
      </c>
      <c r="C1419" s="6">
        <v>1185732</v>
      </c>
      <c r="D1419" s="7">
        <v>44417</v>
      </c>
      <c r="E1419" s="6" t="s">
        <v>46</v>
      </c>
      <c r="F1419" s="6" t="s">
        <v>47</v>
      </c>
      <c r="G1419" s="6" t="s">
        <v>65</v>
      </c>
      <c r="H1419" s="6" t="s">
        <v>20</v>
      </c>
      <c r="I1419" s="8">
        <v>0.45</v>
      </c>
      <c r="J1419" s="9">
        <v>5750</v>
      </c>
      <c r="K1419" s="10">
        <f t="shared" si="0"/>
        <v>2587.5</v>
      </c>
      <c r="L1419" s="10">
        <f t="shared" si="1"/>
        <v>776.25</v>
      </c>
      <c r="M1419" s="11">
        <v>0.3</v>
      </c>
      <c r="P1419" s="12"/>
    </row>
    <row r="1420" spans="1:16" ht="15.75" customHeight="1">
      <c r="A1420" s="1"/>
      <c r="B1420" s="6" t="s">
        <v>14</v>
      </c>
      <c r="C1420" s="6">
        <v>1185732</v>
      </c>
      <c r="D1420" s="7">
        <v>44417</v>
      </c>
      <c r="E1420" s="6" t="s">
        <v>46</v>
      </c>
      <c r="F1420" s="6" t="s">
        <v>47</v>
      </c>
      <c r="G1420" s="6" t="s">
        <v>65</v>
      </c>
      <c r="H1420" s="6" t="s">
        <v>21</v>
      </c>
      <c r="I1420" s="8">
        <v>0.55000000000000004</v>
      </c>
      <c r="J1420" s="9">
        <v>5500</v>
      </c>
      <c r="K1420" s="10">
        <f t="shared" si="0"/>
        <v>3025.0000000000005</v>
      </c>
      <c r="L1420" s="10">
        <f t="shared" si="1"/>
        <v>1058.75</v>
      </c>
      <c r="M1420" s="11">
        <v>0.35</v>
      </c>
      <c r="P1420" s="12"/>
    </row>
    <row r="1421" spans="1:16" ht="15.75" customHeight="1">
      <c r="A1421" s="1"/>
      <c r="B1421" s="6" t="s">
        <v>14</v>
      </c>
      <c r="C1421" s="6">
        <v>1185732</v>
      </c>
      <c r="D1421" s="7">
        <v>44417</v>
      </c>
      <c r="E1421" s="6" t="s">
        <v>46</v>
      </c>
      <c r="F1421" s="6" t="s">
        <v>47</v>
      </c>
      <c r="G1421" s="6" t="s">
        <v>65</v>
      </c>
      <c r="H1421" s="6" t="s">
        <v>22</v>
      </c>
      <c r="I1421" s="8">
        <v>0.60000000000000009</v>
      </c>
      <c r="J1421" s="9">
        <v>7250</v>
      </c>
      <c r="K1421" s="10">
        <f t="shared" si="0"/>
        <v>4350.0000000000009</v>
      </c>
      <c r="L1421" s="10">
        <f t="shared" si="1"/>
        <v>2175.0000000000005</v>
      </c>
      <c r="M1421" s="11">
        <v>0.5</v>
      </c>
      <c r="P1421" s="12"/>
    </row>
    <row r="1422" spans="1:16" ht="15.75" customHeight="1">
      <c r="A1422" s="1"/>
      <c r="B1422" s="6" t="s">
        <v>14</v>
      </c>
      <c r="C1422" s="6">
        <v>1185732</v>
      </c>
      <c r="D1422" s="7">
        <v>44447</v>
      </c>
      <c r="E1422" s="6" t="s">
        <v>46</v>
      </c>
      <c r="F1422" s="6" t="s">
        <v>47</v>
      </c>
      <c r="G1422" s="6" t="s">
        <v>65</v>
      </c>
      <c r="H1422" s="6" t="s">
        <v>17</v>
      </c>
      <c r="I1422" s="8">
        <v>0.55000000000000004</v>
      </c>
      <c r="J1422" s="9">
        <v>8500</v>
      </c>
      <c r="K1422" s="10">
        <f t="shared" si="0"/>
        <v>4675</v>
      </c>
      <c r="L1422" s="10">
        <f t="shared" si="1"/>
        <v>2103.75</v>
      </c>
      <c r="M1422" s="11">
        <v>0.45</v>
      </c>
      <c r="P1422" s="12"/>
    </row>
    <row r="1423" spans="1:16" ht="15.75" customHeight="1">
      <c r="A1423" s="1"/>
      <c r="B1423" s="6" t="s">
        <v>14</v>
      </c>
      <c r="C1423" s="6">
        <v>1185732</v>
      </c>
      <c r="D1423" s="7">
        <v>44447</v>
      </c>
      <c r="E1423" s="6" t="s">
        <v>46</v>
      </c>
      <c r="F1423" s="6" t="s">
        <v>47</v>
      </c>
      <c r="G1423" s="6" t="s">
        <v>65</v>
      </c>
      <c r="H1423" s="6" t="s">
        <v>18</v>
      </c>
      <c r="I1423" s="8">
        <v>0.50000000000000011</v>
      </c>
      <c r="J1423" s="9">
        <v>6500</v>
      </c>
      <c r="K1423" s="10">
        <f t="shared" si="0"/>
        <v>3250.0000000000009</v>
      </c>
      <c r="L1423" s="10">
        <f t="shared" si="1"/>
        <v>1137.5000000000002</v>
      </c>
      <c r="M1423" s="11">
        <v>0.35</v>
      </c>
      <c r="P1423" s="12"/>
    </row>
    <row r="1424" spans="1:16" ht="15.75" customHeight="1">
      <c r="A1424" s="1"/>
      <c r="B1424" s="6" t="s">
        <v>14</v>
      </c>
      <c r="C1424" s="6">
        <v>1185732</v>
      </c>
      <c r="D1424" s="7">
        <v>44447</v>
      </c>
      <c r="E1424" s="6" t="s">
        <v>46</v>
      </c>
      <c r="F1424" s="6" t="s">
        <v>47</v>
      </c>
      <c r="G1424" s="6" t="s">
        <v>65</v>
      </c>
      <c r="H1424" s="6" t="s">
        <v>19</v>
      </c>
      <c r="I1424" s="8">
        <v>0.45</v>
      </c>
      <c r="J1424" s="9">
        <v>5500</v>
      </c>
      <c r="K1424" s="10">
        <f t="shared" si="0"/>
        <v>2475</v>
      </c>
      <c r="L1424" s="10">
        <f t="shared" si="1"/>
        <v>618.75</v>
      </c>
      <c r="M1424" s="11">
        <v>0.25</v>
      </c>
      <c r="P1424" s="12"/>
    </row>
    <row r="1425" spans="1:16" ht="15.75" customHeight="1">
      <c r="A1425" s="1"/>
      <c r="B1425" s="6" t="s">
        <v>14</v>
      </c>
      <c r="C1425" s="6">
        <v>1185732</v>
      </c>
      <c r="D1425" s="7">
        <v>44447</v>
      </c>
      <c r="E1425" s="6" t="s">
        <v>46</v>
      </c>
      <c r="F1425" s="6" t="s">
        <v>47</v>
      </c>
      <c r="G1425" s="6" t="s">
        <v>65</v>
      </c>
      <c r="H1425" s="6" t="s">
        <v>20</v>
      </c>
      <c r="I1425" s="8">
        <v>0.45</v>
      </c>
      <c r="J1425" s="9">
        <v>5250</v>
      </c>
      <c r="K1425" s="10">
        <f t="shared" si="0"/>
        <v>2362.5</v>
      </c>
      <c r="L1425" s="10">
        <f t="shared" si="1"/>
        <v>708.75</v>
      </c>
      <c r="M1425" s="11">
        <v>0.3</v>
      </c>
      <c r="P1425" s="12"/>
    </row>
    <row r="1426" spans="1:16" ht="15.75" customHeight="1">
      <c r="A1426" s="1"/>
      <c r="B1426" s="6" t="s">
        <v>14</v>
      </c>
      <c r="C1426" s="6">
        <v>1185732</v>
      </c>
      <c r="D1426" s="7">
        <v>44447</v>
      </c>
      <c r="E1426" s="6" t="s">
        <v>46</v>
      </c>
      <c r="F1426" s="6" t="s">
        <v>47</v>
      </c>
      <c r="G1426" s="6" t="s">
        <v>65</v>
      </c>
      <c r="H1426" s="6" t="s">
        <v>21</v>
      </c>
      <c r="I1426" s="8">
        <v>0.55000000000000004</v>
      </c>
      <c r="J1426" s="9">
        <v>5250</v>
      </c>
      <c r="K1426" s="10">
        <f t="shared" si="0"/>
        <v>2887.5000000000005</v>
      </c>
      <c r="L1426" s="10">
        <f t="shared" si="1"/>
        <v>1010.6250000000001</v>
      </c>
      <c r="M1426" s="11">
        <v>0.35</v>
      </c>
      <c r="P1426" s="12"/>
    </row>
    <row r="1427" spans="1:16" ht="15.75" customHeight="1">
      <c r="A1427" s="1"/>
      <c r="B1427" s="6" t="s">
        <v>14</v>
      </c>
      <c r="C1427" s="6">
        <v>1185732</v>
      </c>
      <c r="D1427" s="7">
        <v>44447</v>
      </c>
      <c r="E1427" s="6" t="s">
        <v>46</v>
      </c>
      <c r="F1427" s="6" t="s">
        <v>47</v>
      </c>
      <c r="G1427" s="6" t="s">
        <v>65</v>
      </c>
      <c r="H1427" s="6" t="s">
        <v>22</v>
      </c>
      <c r="I1427" s="8">
        <v>0.60000000000000009</v>
      </c>
      <c r="J1427" s="9">
        <v>6250</v>
      </c>
      <c r="K1427" s="10">
        <f t="shared" si="0"/>
        <v>3750.0000000000005</v>
      </c>
      <c r="L1427" s="10">
        <f t="shared" si="1"/>
        <v>1875.0000000000002</v>
      </c>
      <c r="M1427" s="11">
        <v>0.5</v>
      </c>
      <c r="P1427" s="12"/>
    </row>
    <row r="1428" spans="1:16" ht="15.75" customHeight="1">
      <c r="A1428" s="1"/>
      <c r="B1428" s="6" t="s">
        <v>14</v>
      </c>
      <c r="C1428" s="6">
        <v>1185732</v>
      </c>
      <c r="D1428" s="7">
        <v>44479</v>
      </c>
      <c r="E1428" s="6" t="s">
        <v>46</v>
      </c>
      <c r="F1428" s="6" t="s">
        <v>47</v>
      </c>
      <c r="G1428" s="6" t="s">
        <v>65</v>
      </c>
      <c r="H1428" s="6" t="s">
        <v>17</v>
      </c>
      <c r="I1428" s="8">
        <v>0.60000000000000009</v>
      </c>
      <c r="J1428" s="9">
        <v>8000</v>
      </c>
      <c r="K1428" s="10">
        <f t="shared" si="0"/>
        <v>4800.0000000000009</v>
      </c>
      <c r="L1428" s="10">
        <f t="shared" si="1"/>
        <v>2160.0000000000005</v>
      </c>
      <c r="M1428" s="11">
        <v>0.45</v>
      </c>
      <c r="P1428" s="12"/>
    </row>
    <row r="1429" spans="1:16" ht="15.75" customHeight="1">
      <c r="A1429" s="1"/>
      <c r="B1429" s="6" t="s">
        <v>14</v>
      </c>
      <c r="C1429" s="6">
        <v>1185732</v>
      </c>
      <c r="D1429" s="7">
        <v>44479</v>
      </c>
      <c r="E1429" s="6" t="s">
        <v>46</v>
      </c>
      <c r="F1429" s="6" t="s">
        <v>47</v>
      </c>
      <c r="G1429" s="6" t="s">
        <v>65</v>
      </c>
      <c r="H1429" s="6" t="s">
        <v>18</v>
      </c>
      <c r="I1429" s="8">
        <v>0.50000000000000011</v>
      </c>
      <c r="J1429" s="9">
        <v>6250</v>
      </c>
      <c r="K1429" s="10">
        <f t="shared" si="0"/>
        <v>3125.0000000000009</v>
      </c>
      <c r="L1429" s="10">
        <f t="shared" si="1"/>
        <v>1093.7500000000002</v>
      </c>
      <c r="M1429" s="11">
        <v>0.35</v>
      </c>
      <c r="P1429" s="12"/>
    </row>
    <row r="1430" spans="1:16" ht="15.75" customHeight="1">
      <c r="A1430" s="1"/>
      <c r="B1430" s="6" t="s">
        <v>14</v>
      </c>
      <c r="C1430" s="6">
        <v>1185732</v>
      </c>
      <c r="D1430" s="7">
        <v>44479</v>
      </c>
      <c r="E1430" s="6" t="s">
        <v>46</v>
      </c>
      <c r="F1430" s="6" t="s">
        <v>47</v>
      </c>
      <c r="G1430" s="6" t="s">
        <v>65</v>
      </c>
      <c r="H1430" s="6" t="s">
        <v>19</v>
      </c>
      <c r="I1430" s="8">
        <v>0.50000000000000011</v>
      </c>
      <c r="J1430" s="9">
        <v>5250</v>
      </c>
      <c r="K1430" s="10">
        <f t="shared" si="0"/>
        <v>2625.0000000000005</v>
      </c>
      <c r="L1430" s="10">
        <f t="shared" si="1"/>
        <v>656.25000000000011</v>
      </c>
      <c r="M1430" s="11">
        <v>0.25</v>
      </c>
      <c r="P1430" s="12"/>
    </row>
    <row r="1431" spans="1:16" ht="15.75" customHeight="1">
      <c r="A1431" s="1"/>
      <c r="B1431" s="6" t="s">
        <v>14</v>
      </c>
      <c r="C1431" s="6">
        <v>1185732</v>
      </c>
      <c r="D1431" s="7">
        <v>44479</v>
      </c>
      <c r="E1431" s="6" t="s">
        <v>46</v>
      </c>
      <c r="F1431" s="6" t="s">
        <v>47</v>
      </c>
      <c r="G1431" s="6" t="s">
        <v>65</v>
      </c>
      <c r="H1431" s="6" t="s">
        <v>20</v>
      </c>
      <c r="I1431" s="8">
        <v>0.50000000000000011</v>
      </c>
      <c r="J1431" s="9">
        <v>5000</v>
      </c>
      <c r="K1431" s="10">
        <f t="shared" si="0"/>
        <v>2500.0000000000005</v>
      </c>
      <c r="L1431" s="10">
        <f t="shared" si="1"/>
        <v>750.00000000000011</v>
      </c>
      <c r="M1431" s="11">
        <v>0.3</v>
      </c>
      <c r="P1431" s="12"/>
    </row>
    <row r="1432" spans="1:16" ht="15.75" customHeight="1">
      <c r="A1432" s="1"/>
      <c r="B1432" s="6" t="s">
        <v>14</v>
      </c>
      <c r="C1432" s="6">
        <v>1185732</v>
      </c>
      <c r="D1432" s="7">
        <v>44479</v>
      </c>
      <c r="E1432" s="6" t="s">
        <v>46</v>
      </c>
      <c r="F1432" s="6" t="s">
        <v>47</v>
      </c>
      <c r="G1432" s="6" t="s">
        <v>65</v>
      </c>
      <c r="H1432" s="6" t="s">
        <v>21</v>
      </c>
      <c r="I1432" s="8">
        <v>0.60000000000000009</v>
      </c>
      <c r="J1432" s="9">
        <v>5000</v>
      </c>
      <c r="K1432" s="10">
        <f t="shared" si="0"/>
        <v>3000.0000000000005</v>
      </c>
      <c r="L1432" s="10">
        <f t="shared" si="1"/>
        <v>1050</v>
      </c>
      <c r="M1432" s="11">
        <v>0.35</v>
      </c>
      <c r="P1432" s="12"/>
    </row>
    <row r="1433" spans="1:16" ht="15.75" customHeight="1">
      <c r="A1433" s="1"/>
      <c r="B1433" s="6" t="s">
        <v>14</v>
      </c>
      <c r="C1433" s="6">
        <v>1185732</v>
      </c>
      <c r="D1433" s="7">
        <v>44479</v>
      </c>
      <c r="E1433" s="6" t="s">
        <v>46</v>
      </c>
      <c r="F1433" s="6" t="s">
        <v>47</v>
      </c>
      <c r="G1433" s="6" t="s">
        <v>65</v>
      </c>
      <c r="H1433" s="6" t="s">
        <v>22</v>
      </c>
      <c r="I1433" s="8">
        <v>0.65</v>
      </c>
      <c r="J1433" s="9">
        <v>6250</v>
      </c>
      <c r="K1433" s="10">
        <f t="shared" si="0"/>
        <v>4062.5</v>
      </c>
      <c r="L1433" s="10">
        <f t="shared" si="1"/>
        <v>2031.25</v>
      </c>
      <c r="M1433" s="11">
        <v>0.5</v>
      </c>
      <c r="P1433" s="12"/>
    </row>
    <row r="1434" spans="1:16" ht="15.75" customHeight="1">
      <c r="A1434" s="1"/>
      <c r="B1434" s="6" t="s">
        <v>14</v>
      </c>
      <c r="C1434" s="6">
        <v>1185732</v>
      </c>
      <c r="D1434" s="7">
        <v>44509</v>
      </c>
      <c r="E1434" s="6" t="s">
        <v>46</v>
      </c>
      <c r="F1434" s="6" t="s">
        <v>47</v>
      </c>
      <c r="G1434" s="6" t="s">
        <v>65</v>
      </c>
      <c r="H1434" s="6" t="s">
        <v>17</v>
      </c>
      <c r="I1434" s="8">
        <v>0.60000000000000009</v>
      </c>
      <c r="J1434" s="9">
        <v>7750</v>
      </c>
      <c r="K1434" s="10">
        <f t="shared" si="0"/>
        <v>4650.0000000000009</v>
      </c>
      <c r="L1434" s="10">
        <f t="shared" si="1"/>
        <v>2092.5000000000005</v>
      </c>
      <c r="M1434" s="11">
        <v>0.45</v>
      </c>
      <c r="P1434" s="12"/>
    </row>
    <row r="1435" spans="1:16" ht="15.75" customHeight="1">
      <c r="A1435" s="1"/>
      <c r="B1435" s="6" t="s">
        <v>14</v>
      </c>
      <c r="C1435" s="6">
        <v>1185732</v>
      </c>
      <c r="D1435" s="7">
        <v>44509</v>
      </c>
      <c r="E1435" s="6" t="s">
        <v>46</v>
      </c>
      <c r="F1435" s="6" t="s">
        <v>47</v>
      </c>
      <c r="G1435" s="6" t="s">
        <v>65</v>
      </c>
      <c r="H1435" s="6" t="s">
        <v>18</v>
      </c>
      <c r="I1435" s="8">
        <v>0.50000000000000011</v>
      </c>
      <c r="J1435" s="9">
        <v>6000</v>
      </c>
      <c r="K1435" s="10">
        <f t="shared" si="0"/>
        <v>3000.0000000000005</v>
      </c>
      <c r="L1435" s="10">
        <f t="shared" si="1"/>
        <v>1050</v>
      </c>
      <c r="M1435" s="11">
        <v>0.35</v>
      </c>
      <c r="P1435" s="12"/>
    </row>
    <row r="1436" spans="1:16" ht="15.75" customHeight="1">
      <c r="A1436" s="1"/>
      <c r="B1436" s="6" t="s">
        <v>14</v>
      </c>
      <c r="C1436" s="6">
        <v>1185732</v>
      </c>
      <c r="D1436" s="7">
        <v>44509</v>
      </c>
      <c r="E1436" s="6" t="s">
        <v>46</v>
      </c>
      <c r="F1436" s="6" t="s">
        <v>47</v>
      </c>
      <c r="G1436" s="6" t="s">
        <v>65</v>
      </c>
      <c r="H1436" s="6" t="s">
        <v>19</v>
      </c>
      <c r="I1436" s="8">
        <v>0.50000000000000011</v>
      </c>
      <c r="J1436" s="9">
        <v>5450</v>
      </c>
      <c r="K1436" s="10">
        <f t="shared" si="0"/>
        <v>2725.0000000000005</v>
      </c>
      <c r="L1436" s="10">
        <f t="shared" si="1"/>
        <v>681.25000000000011</v>
      </c>
      <c r="M1436" s="11">
        <v>0.25</v>
      </c>
      <c r="P1436" s="12"/>
    </row>
    <row r="1437" spans="1:16" ht="15.75" customHeight="1">
      <c r="A1437" s="1"/>
      <c r="B1437" s="6" t="s">
        <v>14</v>
      </c>
      <c r="C1437" s="6">
        <v>1185732</v>
      </c>
      <c r="D1437" s="7">
        <v>44509</v>
      </c>
      <c r="E1437" s="6" t="s">
        <v>46</v>
      </c>
      <c r="F1437" s="6" t="s">
        <v>47</v>
      </c>
      <c r="G1437" s="6" t="s">
        <v>65</v>
      </c>
      <c r="H1437" s="6" t="s">
        <v>20</v>
      </c>
      <c r="I1437" s="8">
        <v>0.50000000000000011</v>
      </c>
      <c r="J1437" s="9">
        <v>5750</v>
      </c>
      <c r="K1437" s="10">
        <f t="shared" si="0"/>
        <v>2875.0000000000005</v>
      </c>
      <c r="L1437" s="10">
        <f t="shared" si="1"/>
        <v>862.50000000000011</v>
      </c>
      <c r="M1437" s="11">
        <v>0.3</v>
      </c>
      <c r="P1437" s="12"/>
    </row>
    <row r="1438" spans="1:16" ht="15.75" customHeight="1">
      <c r="A1438" s="1"/>
      <c r="B1438" s="6" t="s">
        <v>14</v>
      </c>
      <c r="C1438" s="6">
        <v>1185732</v>
      </c>
      <c r="D1438" s="7">
        <v>44509</v>
      </c>
      <c r="E1438" s="6" t="s">
        <v>46</v>
      </c>
      <c r="F1438" s="6" t="s">
        <v>47</v>
      </c>
      <c r="G1438" s="6" t="s">
        <v>65</v>
      </c>
      <c r="H1438" s="6" t="s">
        <v>21</v>
      </c>
      <c r="I1438" s="8">
        <v>0.65</v>
      </c>
      <c r="J1438" s="9">
        <v>5500</v>
      </c>
      <c r="K1438" s="10">
        <f t="shared" si="0"/>
        <v>3575</v>
      </c>
      <c r="L1438" s="10">
        <f t="shared" si="1"/>
        <v>1251.25</v>
      </c>
      <c r="M1438" s="11">
        <v>0.35</v>
      </c>
      <c r="P1438" s="12"/>
    </row>
    <row r="1439" spans="1:16" ht="15.75" customHeight="1">
      <c r="A1439" s="1"/>
      <c r="B1439" s="6" t="s">
        <v>14</v>
      </c>
      <c r="C1439" s="6">
        <v>1185732</v>
      </c>
      <c r="D1439" s="7">
        <v>44509</v>
      </c>
      <c r="E1439" s="6" t="s">
        <v>46</v>
      </c>
      <c r="F1439" s="6" t="s">
        <v>47</v>
      </c>
      <c r="G1439" s="6" t="s">
        <v>65</v>
      </c>
      <c r="H1439" s="6" t="s">
        <v>22</v>
      </c>
      <c r="I1439" s="8">
        <v>0.7</v>
      </c>
      <c r="J1439" s="9">
        <v>6500</v>
      </c>
      <c r="K1439" s="10">
        <f t="shared" si="0"/>
        <v>4550</v>
      </c>
      <c r="L1439" s="10">
        <f t="shared" si="1"/>
        <v>2275</v>
      </c>
      <c r="M1439" s="11">
        <v>0.5</v>
      </c>
      <c r="P1439" s="12"/>
    </row>
    <row r="1440" spans="1:16" ht="15.75" customHeight="1">
      <c r="A1440" s="1"/>
      <c r="B1440" s="6" t="s">
        <v>14</v>
      </c>
      <c r="C1440" s="6">
        <v>1185732</v>
      </c>
      <c r="D1440" s="7">
        <v>44538</v>
      </c>
      <c r="E1440" s="6" t="s">
        <v>46</v>
      </c>
      <c r="F1440" s="6" t="s">
        <v>47</v>
      </c>
      <c r="G1440" s="6" t="s">
        <v>65</v>
      </c>
      <c r="H1440" s="6" t="s">
        <v>17</v>
      </c>
      <c r="I1440" s="8">
        <v>0.65</v>
      </c>
      <c r="J1440" s="9">
        <v>8750</v>
      </c>
      <c r="K1440" s="10">
        <f t="shared" si="0"/>
        <v>5687.5</v>
      </c>
      <c r="L1440" s="10">
        <f t="shared" si="1"/>
        <v>2559.375</v>
      </c>
      <c r="M1440" s="11">
        <v>0.45</v>
      </c>
      <c r="P1440" s="12"/>
    </row>
    <row r="1441" spans="1:18" ht="15.75" customHeight="1">
      <c r="A1441" s="1"/>
      <c r="B1441" s="6" t="s">
        <v>14</v>
      </c>
      <c r="C1441" s="6">
        <v>1185732</v>
      </c>
      <c r="D1441" s="7">
        <v>44538</v>
      </c>
      <c r="E1441" s="6" t="s">
        <v>46</v>
      </c>
      <c r="F1441" s="6" t="s">
        <v>47</v>
      </c>
      <c r="G1441" s="6" t="s">
        <v>65</v>
      </c>
      <c r="H1441" s="6" t="s">
        <v>18</v>
      </c>
      <c r="I1441" s="8">
        <v>0.55000000000000004</v>
      </c>
      <c r="J1441" s="9">
        <v>6750</v>
      </c>
      <c r="K1441" s="10">
        <f t="shared" si="0"/>
        <v>3712.5000000000005</v>
      </c>
      <c r="L1441" s="10">
        <f t="shared" si="1"/>
        <v>1299.375</v>
      </c>
      <c r="M1441" s="11">
        <v>0.35</v>
      </c>
      <c r="P1441" s="12"/>
    </row>
    <row r="1442" spans="1:18" ht="15.75" customHeight="1">
      <c r="A1442" s="1"/>
      <c r="B1442" s="6" t="s">
        <v>14</v>
      </c>
      <c r="C1442" s="6">
        <v>1185732</v>
      </c>
      <c r="D1442" s="7">
        <v>44538</v>
      </c>
      <c r="E1442" s="6" t="s">
        <v>46</v>
      </c>
      <c r="F1442" s="6" t="s">
        <v>47</v>
      </c>
      <c r="G1442" s="6" t="s">
        <v>65</v>
      </c>
      <c r="H1442" s="6" t="s">
        <v>19</v>
      </c>
      <c r="I1442" s="8">
        <v>0.55000000000000004</v>
      </c>
      <c r="J1442" s="9">
        <v>6250</v>
      </c>
      <c r="K1442" s="10">
        <f t="shared" si="0"/>
        <v>3437.5000000000005</v>
      </c>
      <c r="L1442" s="10">
        <f t="shared" si="1"/>
        <v>859.37500000000011</v>
      </c>
      <c r="M1442" s="11">
        <v>0.25</v>
      </c>
      <c r="P1442" s="12"/>
    </row>
    <row r="1443" spans="1:18" ht="15.75" customHeight="1">
      <c r="A1443" s="1"/>
      <c r="B1443" s="6" t="s">
        <v>14</v>
      </c>
      <c r="C1443" s="6">
        <v>1185732</v>
      </c>
      <c r="D1443" s="7">
        <v>44538</v>
      </c>
      <c r="E1443" s="6" t="s">
        <v>46</v>
      </c>
      <c r="F1443" s="6" t="s">
        <v>47</v>
      </c>
      <c r="G1443" s="6" t="s">
        <v>65</v>
      </c>
      <c r="H1443" s="6" t="s">
        <v>20</v>
      </c>
      <c r="I1443" s="8">
        <v>0.55000000000000004</v>
      </c>
      <c r="J1443" s="9">
        <v>5750</v>
      </c>
      <c r="K1443" s="10">
        <f t="shared" si="0"/>
        <v>3162.5000000000005</v>
      </c>
      <c r="L1443" s="10">
        <f t="shared" si="1"/>
        <v>948.75000000000011</v>
      </c>
      <c r="M1443" s="11">
        <v>0.3</v>
      </c>
      <c r="P1443" s="12"/>
    </row>
    <row r="1444" spans="1:18" ht="15.75" customHeight="1">
      <c r="A1444" s="1"/>
      <c r="B1444" s="6" t="s">
        <v>14</v>
      </c>
      <c r="C1444" s="6">
        <v>1185732</v>
      </c>
      <c r="D1444" s="7">
        <v>44538</v>
      </c>
      <c r="E1444" s="6" t="s">
        <v>46</v>
      </c>
      <c r="F1444" s="6" t="s">
        <v>47</v>
      </c>
      <c r="G1444" s="6" t="s">
        <v>65</v>
      </c>
      <c r="H1444" s="6" t="s">
        <v>21</v>
      </c>
      <c r="I1444" s="8">
        <v>0.65</v>
      </c>
      <c r="J1444" s="9">
        <v>5750</v>
      </c>
      <c r="K1444" s="10">
        <f t="shared" si="0"/>
        <v>3737.5</v>
      </c>
      <c r="L1444" s="10">
        <f t="shared" si="1"/>
        <v>1308.125</v>
      </c>
      <c r="M1444" s="11">
        <v>0.35</v>
      </c>
      <c r="P1444" s="12"/>
    </row>
    <row r="1445" spans="1:18" ht="15.75" customHeight="1">
      <c r="A1445" s="1"/>
      <c r="B1445" s="6" t="s">
        <v>14</v>
      </c>
      <c r="C1445" s="6">
        <v>1185732</v>
      </c>
      <c r="D1445" s="7">
        <v>44538</v>
      </c>
      <c r="E1445" s="6" t="s">
        <v>46</v>
      </c>
      <c r="F1445" s="6" t="s">
        <v>47</v>
      </c>
      <c r="G1445" s="6" t="s">
        <v>65</v>
      </c>
      <c r="H1445" s="6" t="s">
        <v>22</v>
      </c>
      <c r="I1445" s="8">
        <v>0.7</v>
      </c>
      <c r="J1445" s="9">
        <v>6750</v>
      </c>
      <c r="K1445" s="10">
        <f t="shared" si="0"/>
        <v>4725</v>
      </c>
      <c r="L1445" s="10">
        <f t="shared" si="1"/>
        <v>2362.5</v>
      </c>
      <c r="M1445" s="11">
        <v>0.5</v>
      </c>
      <c r="P1445" s="12"/>
    </row>
    <row r="1446" spans="1:18" ht="15.75" customHeight="1">
      <c r="A1446" s="1" t="s">
        <v>39</v>
      </c>
      <c r="B1446" s="6" t="s">
        <v>14</v>
      </c>
      <c r="C1446" s="6">
        <v>1185732</v>
      </c>
      <c r="D1446" s="7">
        <v>44210</v>
      </c>
      <c r="E1446" s="6" t="s">
        <v>15</v>
      </c>
      <c r="F1446" s="6" t="s">
        <v>16</v>
      </c>
      <c r="G1446" s="6" t="s">
        <v>66</v>
      </c>
      <c r="H1446" s="6" t="s">
        <v>17</v>
      </c>
      <c r="I1446" s="8">
        <v>0.4</v>
      </c>
      <c r="J1446" s="9">
        <v>8000</v>
      </c>
      <c r="K1446" s="10">
        <f t="shared" si="0"/>
        <v>3200</v>
      </c>
      <c r="L1446" s="10">
        <f t="shared" si="1"/>
        <v>1600</v>
      </c>
      <c r="M1446" s="11">
        <v>0.5</v>
      </c>
      <c r="O1446" s="16"/>
      <c r="P1446" s="17"/>
      <c r="Q1446" s="12"/>
      <c r="R1446" s="13"/>
    </row>
    <row r="1447" spans="1:18" ht="15.75" customHeight="1">
      <c r="A1447" s="1"/>
      <c r="B1447" s="6" t="s">
        <v>14</v>
      </c>
      <c r="C1447" s="6">
        <v>1185732</v>
      </c>
      <c r="D1447" s="7">
        <v>44210</v>
      </c>
      <c r="E1447" s="6" t="s">
        <v>15</v>
      </c>
      <c r="F1447" s="6" t="s">
        <v>16</v>
      </c>
      <c r="G1447" s="6" t="s">
        <v>66</v>
      </c>
      <c r="H1447" s="6" t="s">
        <v>18</v>
      </c>
      <c r="I1447" s="8">
        <v>0.4</v>
      </c>
      <c r="J1447" s="9">
        <v>6000</v>
      </c>
      <c r="K1447" s="10">
        <f t="shared" si="0"/>
        <v>2400</v>
      </c>
      <c r="L1447" s="10">
        <f t="shared" si="1"/>
        <v>720</v>
      </c>
      <c r="M1447" s="11">
        <v>0.3</v>
      </c>
      <c r="O1447" s="16"/>
      <c r="P1447" s="17"/>
      <c r="Q1447" s="12"/>
      <c r="R1447" s="13"/>
    </row>
    <row r="1448" spans="1:18" ht="15.75" customHeight="1">
      <c r="A1448" s="1"/>
      <c r="B1448" s="6" t="s">
        <v>14</v>
      </c>
      <c r="C1448" s="6">
        <v>1185732</v>
      </c>
      <c r="D1448" s="7">
        <v>44210</v>
      </c>
      <c r="E1448" s="6" t="s">
        <v>15</v>
      </c>
      <c r="F1448" s="6" t="s">
        <v>16</v>
      </c>
      <c r="G1448" s="6" t="s">
        <v>66</v>
      </c>
      <c r="H1448" s="6" t="s">
        <v>19</v>
      </c>
      <c r="I1448" s="8">
        <v>0.30000000000000004</v>
      </c>
      <c r="J1448" s="9">
        <v>6000</v>
      </c>
      <c r="K1448" s="10">
        <f t="shared" si="0"/>
        <v>1800.0000000000002</v>
      </c>
      <c r="L1448" s="10">
        <f t="shared" si="1"/>
        <v>630</v>
      </c>
      <c r="M1448" s="11">
        <v>0.35</v>
      </c>
      <c r="O1448" s="16"/>
      <c r="P1448" s="17"/>
      <c r="Q1448" s="12"/>
      <c r="R1448" s="13"/>
    </row>
    <row r="1449" spans="1:18" ht="15.75" customHeight="1">
      <c r="A1449" s="1"/>
      <c r="B1449" s="6" t="s">
        <v>14</v>
      </c>
      <c r="C1449" s="6">
        <v>1185732</v>
      </c>
      <c r="D1449" s="7">
        <v>44210</v>
      </c>
      <c r="E1449" s="6" t="s">
        <v>15</v>
      </c>
      <c r="F1449" s="6" t="s">
        <v>16</v>
      </c>
      <c r="G1449" s="6" t="s">
        <v>66</v>
      </c>
      <c r="H1449" s="6" t="s">
        <v>20</v>
      </c>
      <c r="I1449" s="8">
        <v>0.35</v>
      </c>
      <c r="J1449" s="9">
        <v>4500</v>
      </c>
      <c r="K1449" s="10">
        <f t="shared" si="0"/>
        <v>1575</v>
      </c>
      <c r="L1449" s="10">
        <f t="shared" si="1"/>
        <v>551.25</v>
      </c>
      <c r="M1449" s="11">
        <v>0.35</v>
      </c>
      <c r="O1449" s="16"/>
      <c r="P1449" s="17"/>
      <c r="Q1449" s="12"/>
      <c r="R1449" s="13"/>
    </row>
    <row r="1450" spans="1:18" ht="15.75" customHeight="1">
      <c r="A1450" s="1"/>
      <c r="B1450" s="6" t="s">
        <v>14</v>
      </c>
      <c r="C1450" s="6">
        <v>1185732</v>
      </c>
      <c r="D1450" s="7">
        <v>44210</v>
      </c>
      <c r="E1450" s="6" t="s">
        <v>15</v>
      </c>
      <c r="F1450" s="6" t="s">
        <v>16</v>
      </c>
      <c r="G1450" s="6" t="s">
        <v>66</v>
      </c>
      <c r="H1450" s="6" t="s">
        <v>21</v>
      </c>
      <c r="I1450" s="8">
        <v>0.5</v>
      </c>
      <c r="J1450" s="9">
        <v>5000</v>
      </c>
      <c r="K1450" s="10">
        <f t="shared" si="0"/>
        <v>2500</v>
      </c>
      <c r="L1450" s="10">
        <f t="shared" si="1"/>
        <v>750</v>
      </c>
      <c r="M1450" s="11">
        <v>0.3</v>
      </c>
      <c r="O1450" s="16"/>
      <c r="P1450" s="17"/>
      <c r="Q1450" s="12"/>
      <c r="R1450" s="13"/>
    </row>
    <row r="1451" spans="1:18" ht="15.75" customHeight="1">
      <c r="A1451" s="1"/>
      <c r="B1451" s="6" t="s">
        <v>14</v>
      </c>
      <c r="C1451" s="6">
        <v>1185732</v>
      </c>
      <c r="D1451" s="7">
        <v>44210</v>
      </c>
      <c r="E1451" s="6" t="s">
        <v>15</v>
      </c>
      <c r="F1451" s="6" t="s">
        <v>16</v>
      </c>
      <c r="G1451" s="6" t="s">
        <v>66</v>
      </c>
      <c r="H1451" s="6" t="s">
        <v>22</v>
      </c>
      <c r="I1451" s="8">
        <v>0.4</v>
      </c>
      <c r="J1451" s="9">
        <v>6000</v>
      </c>
      <c r="K1451" s="10">
        <f t="shared" si="0"/>
        <v>2400</v>
      </c>
      <c r="L1451" s="10">
        <f t="shared" si="1"/>
        <v>600</v>
      </c>
      <c r="M1451" s="11">
        <v>0.25</v>
      </c>
      <c r="O1451" s="16"/>
      <c r="P1451" s="17"/>
      <c r="Q1451" s="12"/>
      <c r="R1451" s="13"/>
    </row>
    <row r="1452" spans="1:18" ht="15.75" customHeight="1">
      <c r="A1452" s="1"/>
      <c r="B1452" s="6" t="s">
        <v>14</v>
      </c>
      <c r="C1452" s="6">
        <v>1185732</v>
      </c>
      <c r="D1452" s="7">
        <v>44239</v>
      </c>
      <c r="E1452" s="6" t="s">
        <v>15</v>
      </c>
      <c r="F1452" s="6" t="s">
        <v>16</v>
      </c>
      <c r="G1452" s="6" t="s">
        <v>66</v>
      </c>
      <c r="H1452" s="6" t="s">
        <v>17</v>
      </c>
      <c r="I1452" s="8">
        <v>0.4</v>
      </c>
      <c r="J1452" s="9">
        <v>8500</v>
      </c>
      <c r="K1452" s="10">
        <f t="shared" si="0"/>
        <v>3400</v>
      </c>
      <c r="L1452" s="10">
        <f t="shared" si="1"/>
        <v>1700</v>
      </c>
      <c r="M1452" s="11">
        <v>0.5</v>
      </c>
      <c r="O1452" s="16"/>
      <c r="P1452" s="17"/>
      <c r="Q1452" s="12"/>
      <c r="R1452" s="13"/>
    </row>
    <row r="1453" spans="1:18" ht="15.75" customHeight="1">
      <c r="A1453" s="1"/>
      <c r="B1453" s="6" t="s">
        <v>14</v>
      </c>
      <c r="C1453" s="6">
        <v>1185732</v>
      </c>
      <c r="D1453" s="7">
        <v>44239</v>
      </c>
      <c r="E1453" s="6" t="s">
        <v>15</v>
      </c>
      <c r="F1453" s="6" t="s">
        <v>16</v>
      </c>
      <c r="G1453" s="6" t="s">
        <v>66</v>
      </c>
      <c r="H1453" s="6" t="s">
        <v>18</v>
      </c>
      <c r="I1453" s="8">
        <v>0.4</v>
      </c>
      <c r="J1453" s="9">
        <v>5000</v>
      </c>
      <c r="K1453" s="10">
        <f t="shared" si="0"/>
        <v>2000</v>
      </c>
      <c r="L1453" s="10">
        <f t="shared" si="1"/>
        <v>600</v>
      </c>
      <c r="M1453" s="11">
        <v>0.3</v>
      </c>
      <c r="O1453" s="16"/>
      <c r="P1453" s="17"/>
      <c r="Q1453" s="12"/>
      <c r="R1453" s="13"/>
    </row>
    <row r="1454" spans="1:18" ht="15.75" customHeight="1">
      <c r="A1454" s="1"/>
      <c r="B1454" s="6" t="s">
        <v>14</v>
      </c>
      <c r="C1454" s="6">
        <v>1185732</v>
      </c>
      <c r="D1454" s="7">
        <v>44239</v>
      </c>
      <c r="E1454" s="6" t="s">
        <v>15</v>
      </c>
      <c r="F1454" s="6" t="s">
        <v>16</v>
      </c>
      <c r="G1454" s="6" t="s">
        <v>66</v>
      </c>
      <c r="H1454" s="6" t="s">
        <v>19</v>
      </c>
      <c r="I1454" s="8">
        <v>0.30000000000000004</v>
      </c>
      <c r="J1454" s="9">
        <v>5500</v>
      </c>
      <c r="K1454" s="10">
        <f t="shared" si="0"/>
        <v>1650.0000000000002</v>
      </c>
      <c r="L1454" s="10">
        <f t="shared" si="1"/>
        <v>577.5</v>
      </c>
      <c r="M1454" s="11">
        <v>0.35</v>
      </c>
      <c r="O1454" s="16"/>
      <c r="P1454" s="17"/>
      <c r="Q1454" s="12"/>
      <c r="R1454" s="13"/>
    </row>
    <row r="1455" spans="1:18" ht="15.75" customHeight="1">
      <c r="A1455" s="1"/>
      <c r="B1455" s="6" t="s">
        <v>14</v>
      </c>
      <c r="C1455" s="6">
        <v>1185732</v>
      </c>
      <c r="D1455" s="7">
        <v>44239</v>
      </c>
      <c r="E1455" s="6" t="s">
        <v>15</v>
      </c>
      <c r="F1455" s="6" t="s">
        <v>16</v>
      </c>
      <c r="G1455" s="6" t="s">
        <v>66</v>
      </c>
      <c r="H1455" s="6" t="s">
        <v>20</v>
      </c>
      <c r="I1455" s="8">
        <v>0.35</v>
      </c>
      <c r="J1455" s="9">
        <v>4250</v>
      </c>
      <c r="K1455" s="10">
        <f t="shared" si="0"/>
        <v>1487.5</v>
      </c>
      <c r="L1455" s="10">
        <f t="shared" si="1"/>
        <v>520.625</v>
      </c>
      <c r="M1455" s="11">
        <v>0.35</v>
      </c>
      <c r="O1455" s="16"/>
      <c r="P1455" s="17"/>
      <c r="Q1455" s="12"/>
      <c r="R1455" s="13"/>
    </row>
    <row r="1456" spans="1:18" ht="15.75" customHeight="1">
      <c r="A1456" s="1"/>
      <c r="B1456" s="6" t="s">
        <v>14</v>
      </c>
      <c r="C1456" s="6">
        <v>1185732</v>
      </c>
      <c r="D1456" s="7">
        <v>44239</v>
      </c>
      <c r="E1456" s="6" t="s">
        <v>15</v>
      </c>
      <c r="F1456" s="6" t="s">
        <v>16</v>
      </c>
      <c r="G1456" s="6" t="s">
        <v>66</v>
      </c>
      <c r="H1456" s="6" t="s">
        <v>21</v>
      </c>
      <c r="I1456" s="8">
        <v>0.5</v>
      </c>
      <c r="J1456" s="9">
        <v>5000</v>
      </c>
      <c r="K1456" s="10">
        <f t="shared" si="0"/>
        <v>2500</v>
      </c>
      <c r="L1456" s="10">
        <f t="shared" si="1"/>
        <v>750</v>
      </c>
      <c r="M1456" s="11">
        <v>0.3</v>
      </c>
      <c r="O1456" s="16"/>
      <c r="P1456" s="17"/>
      <c r="Q1456" s="12"/>
      <c r="R1456" s="13"/>
    </row>
    <row r="1457" spans="1:18" ht="15.75" customHeight="1">
      <c r="A1457" s="1"/>
      <c r="B1457" s="6" t="s">
        <v>14</v>
      </c>
      <c r="C1457" s="6">
        <v>1185732</v>
      </c>
      <c r="D1457" s="7">
        <v>44239</v>
      </c>
      <c r="E1457" s="6" t="s">
        <v>15</v>
      </c>
      <c r="F1457" s="6" t="s">
        <v>16</v>
      </c>
      <c r="G1457" s="6" t="s">
        <v>66</v>
      </c>
      <c r="H1457" s="6" t="s">
        <v>22</v>
      </c>
      <c r="I1457" s="8">
        <v>0.4</v>
      </c>
      <c r="J1457" s="9">
        <v>6000</v>
      </c>
      <c r="K1457" s="10">
        <f t="shared" si="0"/>
        <v>2400</v>
      </c>
      <c r="L1457" s="10">
        <f t="shared" si="1"/>
        <v>600</v>
      </c>
      <c r="M1457" s="11">
        <v>0.25</v>
      </c>
      <c r="O1457" s="16"/>
      <c r="P1457" s="17"/>
      <c r="Q1457" s="12"/>
      <c r="R1457" s="13"/>
    </row>
    <row r="1458" spans="1:18" ht="15.75" customHeight="1">
      <c r="A1458" s="1"/>
      <c r="B1458" s="6" t="s">
        <v>14</v>
      </c>
      <c r="C1458" s="6">
        <v>1185732</v>
      </c>
      <c r="D1458" s="7">
        <v>44265</v>
      </c>
      <c r="E1458" s="6" t="s">
        <v>15</v>
      </c>
      <c r="F1458" s="6" t="s">
        <v>16</v>
      </c>
      <c r="G1458" s="6" t="s">
        <v>66</v>
      </c>
      <c r="H1458" s="6" t="s">
        <v>17</v>
      </c>
      <c r="I1458" s="8">
        <v>0.4</v>
      </c>
      <c r="J1458" s="9">
        <v>8200</v>
      </c>
      <c r="K1458" s="10">
        <f t="shared" si="0"/>
        <v>3280</v>
      </c>
      <c r="L1458" s="10">
        <f t="shared" si="1"/>
        <v>1640</v>
      </c>
      <c r="M1458" s="11">
        <v>0.5</v>
      </c>
      <c r="O1458" s="16"/>
      <c r="P1458" s="17"/>
      <c r="Q1458" s="12"/>
      <c r="R1458" s="13"/>
    </row>
    <row r="1459" spans="1:18" ht="15.75" customHeight="1">
      <c r="A1459" s="1"/>
      <c r="B1459" s="6" t="s">
        <v>14</v>
      </c>
      <c r="C1459" s="6">
        <v>1185732</v>
      </c>
      <c r="D1459" s="7">
        <v>44265</v>
      </c>
      <c r="E1459" s="6" t="s">
        <v>15</v>
      </c>
      <c r="F1459" s="6" t="s">
        <v>16</v>
      </c>
      <c r="G1459" s="6" t="s">
        <v>66</v>
      </c>
      <c r="H1459" s="6" t="s">
        <v>18</v>
      </c>
      <c r="I1459" s="8">
        <v>0.4</v>
      </c>
      <c r="J1459" s="9">
        <v>5250</v>
      </c>
      <c r="K1459" s="10">
        <f t="shared" si="0"/>
        <v>2100</v>
      </c>
      <c r="L1459" s="10">
        <f t="shared" si="1"/>
        <v>630</v>
      </c>
      <c r="M1459" s="11">
        <v>0.3</v>
      </c>
      <c r="O1459" s="16"/>
      <c r="P1459" s="17"/>
      <c r="Q1459" s="12"/>
      <c r="R1459" s="13"/>
    </row>
    <row r="1460" spans="1:18" ht="15.75" customHeight="1">
      <c r="A1460" s="1"/>
      <c r="B1460" s="6" t="s">
        <v>14</v>
      </c>
      <c r="C1460" s="6">
        <v>1185732</v>
      </c>
      <c r="D1460" s="7">
        <v>44265</v>
      </c>
      <c r="E1460" s="6" t="s">
        <v>15</v>
      </c>
      <c r="F1460" s="6" t="s">
        <v>16</v>
      </c>
      <c r="G1460" s="6" t="s">
        <v>66</v>
      </c>
      <c r="H1460" s="6" t="s">
        <v>19</v>
      </c>
      <c r="I1460" s="8">
        <v>0.30000000000000004</v>
      </c>
      <c r="J1460" s="9">
        <v>5500</v>
      </c>
      <c r="K1460" s="10">
        <f t="shared" si="0"/>
        <v>1650.0000000000002</v>
      </c>
      <c r="L1460" s="10">
        <f t="shared" si="1"/>
        <v>577.5</v>
      </c>
      <c r="M1460" s="11">
        <v>0.35</v>
      </c>
      <c r="O1460" s="16"/>
      <c r="P1460" s="17"/>
      <c r="Q1460" s="12"/>
      <c r="R1460" s="13"/>
    </row>
    <row r="1461" spans="1:18" ht="15.75" customHeight="1">
      <c r="A1461" s="1"/>
      <c r="B1461" s="6" t="s">
        <v>14</v>
      </c>
      <c r="C1461" s="6">
        <v>1185732</v>
      </c>
      <c r="D1461" s="7">
        <v>44265</v>
      </c>
      <c r="E1461" s="6" t="s">
        <v>15</v>
      </c>
      <c r="F1461" s="6" t="s">
        <v>16</v>
      </c>
      <c r="G1461" s="6" t="s">
        <v>66</v>
      </c>
      <c r="H1461" s="6" t="s">
        <v>20</v>
      </c>
      <c r="I1461" s="8">
        <v>0.35</v>
      </c>
      <c r="J1461" s="9">
        <v>4000</v>
      </c>
      <c r="K1461" s="10">
        <f t="shared" si="0"/>
        <v>1400</v>
      </c>
      <c r="L1461" s="10">
        <f t="shared" si="1"/>
        <v>489.99999999999994</v>
      </c>
      <c r="M1461" s="11">
        <v>0.35</v>
      </c>
      <c r="O1461" s="16"/>
      <c r="P1461" s="17"/>
      <c r="Q1461" s="12"/>
      <c r="R1461" s="13"/>
    </row>
    <row r="1462" spans="1:18" ht="15.75" customHeight="1">
      <c r="A1462" s="1"/>
      <c r="B1462" s="6" t="s">
        <v>14</v>
      </c>
      <c r="C1462" s="6">
        <v>1185732</v>
      </c>
      <c r="D1462" s="7">
        <v>44265</v>
      </c>
      <c r="E1462" s="6" t="s">
        <v>15</v>
      </c>
      <c r="F1462" s="6" t="s">
        <v>16</v>
      </c>
      <c r="G1462" s="6" t="s">
        <v>66</v>
      </c>
      <c r="H1462" s="6" t="s">
        <v>21</v>
      </c>
      <c r="I1462" s="8">
        <v>0.5</v>
      </c>
      <c r="J1462" s="9">
        <v>4500</v>
      </c>
      <c r="K1462" s="10">
        <f t="shared" si="0"/>
        <v>2250</v>
      </c>
      <c r="L1462" s="10">
        <f t="shared" si="1"/>
        <v>675</v>
      </c>
      <c r="M1462" s="11">
        <v>0.3</v>
      </c>
      <c r="O1462" s="16"/>
      <c r="P1462" s="17"/>
      <c r="Q1462" s="12"/>
      <c r="R1462" s="13"/>
    </row>
    <row r="1463" spans="1:18" ht="15.75" customHeight="1">
      <c r="A1463" s="1"/>
      <c r="B1463" s="6" t="s">
        <v>14</v>
      </c>
      <c r="C1463" s="6">
        <v>1185732</v>
      </c>
      <c r="D1463" s="7">
        <v>44265</v>
      </c>
      <c r="E1463" s="6" t="s">
        <v>15</v>
      </c>
      <c r="F1463" s="6" t="s">
        <v>16</v>
      </c>
      <c r="G1463" s="6" t="s">
        <v>66</v>
      </c>
      <c r="H1463" s="6" t="s">
        <v>22</v>
      </c>
      <c r="I1463" s="8">
        <v>0.4</v>
      </c>
      <c r="J1463" s="9">
        <v>5500</v>
      </c>
      <c r="K1463" s="10">
        <f t="shared" si="0"/>
        <v>2200</v>
      </c>
      <c r="L1463" s="10">
        <f t="shared" si="1"/>
        <v>550</v>
      </c>
      <c r="M1463" s="11">
        <v>0.25</v>
      </c>
      <c r="O1463" s="16"/>
      <c r="P1463" s="17"/>
      <c r="Q1463" s="12"/>
      <c r="R1463" s="13"/>
    </row>
    <row r="1464" spans="1:18" ht="15.75" customHeight="1">
      <c r="A1464" s="1"/>
      <c r="B1464" s="6" t="s">
        <v>14</v>
      </c>
      <c r="C1464" s="6">
        <v>1185732</v>
      </c>
      <c r="D1464" s="7">
        <v>44297</v>
      </c>
      <c r="E1464" s="6" t="s">
        <v>15</v>
      </c>
      <c r="F1464" s="6" t="s">
        <v>16</v>
      </c>
      <c r="G1464" s="6" t="s">
        <v>66</v>
      </c>
      <c r="H1464" s="6" t="s">
        <v>17</v>
      </c>
      <c r="I1464" s="8">
        <v>0.4</v>
      </c>
      <c r="J1464" s="9">
        <v>8000</v>
      </c>
      <c r="K1464" s="10">
        <f t="shared" si="0"/>
        <v>3200</v>
      </c>
      <c r="L1464" s="10">
        <f t="shared" si="1"/>
        <v>1600</v>
      </c>
      <c r="M1464" s="11">
        <v>0.5</v>
      </c>
      <c r="O1464" s="16"/>
      <c r="P1464" s="17"/>
      <c r="Q1464" s="12"/>
      <c r="R1464" s="13"/>
    </row>
    <row r="1465" spans="1:18" ht="15.75" customHeight="1">
      <c r="A1465" s="1"/>
      <c r="B1465" s="6" t="s">
        <v>14</v>
      </c>
      <c r="C1465" s="6">
        <v>1185732</v>
      </c>
      <c r="D1465" s="7">
        <v>44297</v>
      </c>
      <c r="E1465" s="6" t="s">
        <v>15</v>
      </c>
      <c r="F1465" s="6" t="s">
        <v>16</v>
      </c>
      <c r="G1465" s="6" t="s">
        <v>66</v>
      </c>
      <c r="H1465" s="6" t="s">
        <v>18</v>
      </c>
      <c r="I1465" s="8">
        <v>0.4</v>
      </c>
      <c r="J1465" s="9">
        <v>5000</v>
      </c>
      <c r="K1465" s="10">
        <f t="shared" si="0"/>
        <v>2000</v>
      </c>
      <c r="L1465" s="10">
        <f t="shared" si="1"/>
        <v>600</v>
      </c>
      <c r="M1465" s="11">
        <v>0.3</v>
      </c>
      <c r="O1465" s="16"/>
      <c r="P1465" s="17"/>
      <c r="Q1465" s="12"/>
      <c r="R1465" s="13"/>
    </row>
    <row r="1466" spans="1:18" ht="15.75" customHeight="1">
      <c r="A1466" s="1"/>
      <c r="B1466" s="6" t="s">
        <v>14</v>
      </c>
      <c r="C1466" s="6">
        <v>1185732</v>
      </c>
      <c r="D1466" s="7">
        <v>44297</v>
      </c>
      <c r="E1466" s="6" t="s">
        <v>15</v>
      </c>
      <c r="F1466" s="6" t="s">
        <v>16</v>
      </c>
      <c r="G1466" s="6" t="s">
        <v>66</v>
      </c>
      <c r="H1466" s="6" t="s">
        <v>19</v>
      </c>
      <c r="I1466" s="8">
        <v>0.30000000000000004</v>
      </c>
      <c r="J1466" s="9">
        <v>5000</v>
      </c>
      <c r="K1466" s="10">
        <f t="shared" si="0"/>
        <v>1500.0000000000002</v>
      </c>
      <c r="L1466" s="10">
        <f t="shared" si="1"/>
        <v>525</v>
      </c>
      <c r="M1466" s="11">
        <v>0.35</v>
      </c>
      <c r="O1466" s="16"/>
      <c r="P1466" s="17"/>
      <c r="Q1466" s="12"/>
      <c r="R1466" s="13"/>
    </row>
    <row r="1467" spans="1:18" ht="15.75" customHeight="1">
      <c r="A1467" s="1"/>
      <c r="B1467" s="6" t="s">
        <v>14</v>
      </c>
      <c r="C1467" s="6">
        <v>1185732</v>
      </c>
      <c r="D1467" s="7">
        <v>44297</v>
      </c>
      <c r="E1467" s="6" t="s">
        <v>15</v>
      </c>
      <c r="F1467" s="6" t="s">
        <v>16</v>
      </c>
      <c r="G1467" s="6" t="s">
        <v>66</v>
      </c>
      <c r="H1467" s="6" t="s">
        <v>20</v>
      </c>
      <c r="I1467" s="8">
        <v>0.35</v>
      </c>
      <c r="J1467" s="9">
        <v>4250</v>
      </c>
      <c r="K1467" s="10">
        <f t="shared" si="0"/>
        <v>1487.5</v>
      </c>
      <c r="L1467" s="10">
        <f t="shared" si="1"/>
        <v>520.625</v>
      </c>
      <c r="M1467" s="11">
        <v>0.35</v>
      </c>
      <c r="O1467" s="16"/>
      <c r="P1467" s="17"/>
      <c r="Q1467" s="12"/>
      <c r="R1467" s="13"/>
    </row>
    <row r="1468" spans="1:18" ht="15.75" customHeight="1">
      <c r="A1468" s="1"/>
      <c r="B1468" s="6" t="s">
        <v>14</v>
      </c>
      <c r="C1468" s="6">
        <v>1185732</v>
      </c>
      <c r="D1468" s="7">
        <v>44297</v>
      </c>
      <c r="E1468" s="6" t="s">
        <v>15</v>
      </c>
      <c r="F1468" s="6" t="s">
        <v>16</v>
      </c>
      <c r="G1468" s="6" t="s">
        <v>66</v>
      </c>
      <c r="H1468" s="6" t="s">
        <v>21</v>
      </c>
      <c r="I1468" s="8">
        <v>0.5</v>
      </c>
      <c r="J1468" s="9">
        <v>4250</v>
      </c>
      <c r="K1468" s="10">
        <f t="shared" si="0"/>
        <v>2125</v>
      </c>
      <c r="L1468" s="10">
        <f t="shared" si="1"/>
        <v>637.5</v>
      </c>
      <c r="M1468" s="11">
        <v>0.3</v>
      </c>
      <c r="O1468" s="16"/>
      <c r="P1468" s="17"/>
      <c r="Q1468" s="12"/>
      <c r="R1468" s="13"/>
    </row>
    <row r="1469" spans="1:18" ht="15.75" customHeight="1">
      <c r="A1469" s="1"/>
      <c r="B1469" s="6" t="s">
        <v>14</v>
      </c>
      <c r="C1469" s="6">
        <v>1185732</v>
      </c>
      <c r="D1469" s="7">
        <v>44297</v>
      </c>
      <c r="E1469" s="6" t="s">
        <v>15</v>
      </c>
      <c r="F1469" s="6" t="s">
        <v>16</v>
      </c>
      <c r="G1469" s="6" t="s">
        <v>66</v>
      </c>
      <c r="H1469" s="6" t="s">
        <v>22</v>
      </c>
      <c r="I1469" s="8">
        <v>0.4</v>
      </c>
      <c r="J1469" s="9">
        <v>5500</v>
      </c>
      <c r="K1469" s="10">
        <f t="shared" si="0"/>
        <v>2200</v>
      </c>
      <c r="L1469" s="10">
        <f t="shared" si="1"/>
        <v>550</v>
      </c>
      <c r="M1469" s="11">
        <v>0.25</v>
      </c>
      <c r="O1469" s="16"/>
      <c r="P1469" s="17"/>
      <c r="Q1469" s="12"/>
      <c r="R1469" s="13"/>
    </row>
    <row r="1470" spans="1:18" ht="15.75" customHeight="1">
      <c r="A1470" s="1"/>
      <c r="B1470" s="6" t="s">
        <v>14</v>
      </c>
      <c r="C1470" s="6">
        <v>1185732</v>
      </c>
      <c r="D1470" s="7">
        <v>44326</v>
      </c>
      <c r="E1470" s="6" t="s">
        <v>15</v>
      </c>
      <c r="F1470" s="6" t="s">
        <v>16</v>
      </c>
      <c r="G1470" s="6" t="s">
        <v>66</v>
      </c>
      <c r="H1470" s="6" t="s">
        <v>17</v>
      </c>
      <c r="I1470" s="8">
        <v>0.5</v>
      </c>
      <c r="J1470" s="9">
        <v>8200</v>
      </c>
      <c r="K1470" s="10">
        <f t="shared" si="0"/>
        <v>4100</v>
      </c>
      <c r="L1470" s="10">
        <f t="shared" si="1"/>
        <v>2050</v>
      </c>
      <c r="M1470" s="11">
        <v>0.5</v>
      </c>
      <c r="O1470" s="16"/>
      <c r="P1470" s="17"/>
      <c r="Q1470" s="12"/>
      <c r="R1470" s="13"/>
    </row>
    <row r="1471" spans="1:18" ht="15.75" customHeight="1">
      <c r="A1471" s="1"/>
      <c r="B1471" s="6" t="s">
        <v>14</v>
      </c>
      <c r="C1471" s="6">
        <v>1185732</v>
      </c>
      <c r="D1471" s="7">
        <v>44326</v>
      </c>
      <c r="E1471" s="6" t="s">
        <v>15</v>
      </c>
      <c r="F1471" s="6" t="s">
        <v>16</v>
      </c>
      <c r="G1471" s="6" t="s">
        <v>66</v>
      </c>
      <c r="H1471" s="6" t="s">
        <v>18</v>
      </c>
      <c r="I1471" s="8">
        <v>0.45000000000000007</v>
      </c>
      <c r="J1471" s="9">
        <v>5250</v>
      </c>
      <c r="K1471" s="10">
        <f t="shared" si="0"/>
        <v>2362.5000000000005</v>
      </c>
      <c r="L1471" s="10">
        <f t="shared" si="1"/>
        <v>708.75000000000011</v>
      </c>
      <c r="M1471" s="11">
        <v>0.3</v>
      </c>
      <c r="O1471" s="16"/>
      <c r="P1471" s="17"/>
      <c r="Q1471" s="12"/>
      <c r="R1471" s="13"/>
    </row>
    <row r="1472" spans="1:18" ht="15.75" customHeight="1">
      <c r="A1472" s="1"/>
      <c r="B1472" s="6" t="s">
        <v>14</v>
      </c>
      <c r="C1472" s="6">
        <v>1185732</v>
      </c>
      <c r="D1472" s="7">
        <v>44326</v>
      </c>
      <c r="E1472" s="6" t="s">
        <v>15</v>
      </c>
      <c r="F1472" s="6" t="s">
        <v>16</v>
      </c>
      <c r="G1472" s="6" t="s">
        <v>66</v>
      </c>
      <c r="H1472" s="6" t="s">
        <v>19</v>
      </c>
      <c r="I1472" s="8">
        <v>0.4</v>
      </c>
      <c r="J1472" s="9">
        <v>5000</v>
      </c>
      <c r="K1472" s="10">
        <f t="shared" si="0"/>
        <v>2000</v>
      </c>
      <c r="L1472" s="10">
        <f t="shared" si="1"/>
        <v>700</v>
      </c>
      <c r="M1472" s="11">
        <v>0.35</v>
      </c>
      <c r="O1472" s="16"/>
      <c r="P1472" s="17"/>
      <c r="Q1472" s="12"/>
      <c r="R1472" s="13"/>
    </row>
    <row r="1473" spans="1:18" ht="15.75" customHeight="1">
      <c r="A1473" s="1"/>
      <c r="B1473" s="6" t="s">
        <v>14</v>
      </c>
      <c r="C1473" s="6">
        <v>1185732</v>
      </c>
      <c r="D1473" s="7">
        <v>44326</v>
      </c>
      <c r="E1473" s="6" t="s">
        <v>15</v>
      </c>
      <c r="F1473" s="6" t="s">
        <v>16</v>
      </c>
      <c r="G1473" s="6" t="s">
        <v>66</v>
      </c>
      <c r="H1473" s="6" t="s">
        <v>20</v>
      </c>
      <c r="I1473" s="8">
        <v>0.4</v>
      </c>
      <c r="J1473" s="9">
        <v>4500</v>
      </c>
      <c r="K1473" s="10">
        <f t="shared" si="0"/>
        <v>1800</v>
      </c>
      <c r="L1473" s="10">
        <f t="shared" si="1"/>
        <v>630</v>
      </c>
      <c r="M1473" s="11">
        <v>0.35</v>
      </c>
      <c r="O1473" s="16"/>
      <c r="P1473" s="17"/>
      <c r="Q1473" s="12"/>
      <c r="R1473" s="13"/>
    </row>
    <row r="1474" spans="1:18" ht="15.75" customHeight="1">
      <c r="A1474" s="1"/>
      <c r="B1474" s="6" t="s">
        <v>14</v>
      </c>
      <c r="C1474" s="6">
        <v>1185732</v>
      </c>
      <c r="D1474" s="7">
        <v>44326</v>
      </c>
      <c r="E1474" s="6" t="s">
        <v>15</v>
      </c>
      <c r="F1474" s="6" t="s">
        <v>16</v>
      </c>
      <c r="G1474" s="6" t="s">
        <v>66</v>
      </c>
      <c r="H1474" s="6" t="s">
        <v>21</v>
      </c>
      <c r="I1474" s="8">
        <v>0.5</v>
      </c>
      <c r="J1474" s="9">
        <v>4750</v>
      </c>
      <c r="K1474" s="10">
        <f t="shared" si="0"/>
        <v>2375</v>
      </c>
      <c r="L1474" s="10">
        <f t="shared" si="1"/>
        <v>712.5</v>
      </c>
      <c r="M1474" s="11">
        <v>0.3</v>
      </c>
      <c r="O1474" s="16"/>
      <c r="P1474" s="17"/>
      <c r="Q1474" s="12"/>
      <c r="R1474" s="13"/>
    </row>
    <row r="1475" spans="1:18" ht="15.75" customHeight="1">
      <c r="A1475" s="1"/>
      <c r="B1475" s="6" t="s">
        <v>14</v>
      </c>
      <c r="C1475" s="6">
        <v>1185732</v>
      </c>
      <c r="D1475" s="7">
        <v>44326</v>
      </c>
      <c r="E1475" s="6" t="s">
        <v>15</v>
      </c>
      <c r="F1475" s="6" t="s">
        <v>16</v>
      </c>
      <c r="G1475" s="6" t="s">
        <v>66</v>
      </c>
      <c r="H1475" s="6" t="s">
        <v>22</v>
      </c>
      <c r="I1475" s="8">
        <v>0.55000000000000004</v>
      </c>
      <c r="J1475" s="9">
        <v>6000</v>
      </c>
      <c r="K1475" s="10">
        <f t="shared" si="0"/>
        <v>3300.0000000000005</v>
      </c>
      <c r="L1475" s="10">
        <f t="shared" si="1"/>
        <v>825.00000000000011</v>
      </c>
      <c r="M1475" s="11">
        <v>0.25</v>
      </c>
      <c r="O1475" s="16"/>
      <c r="P1475" s="17"/>
      <c r="Q1475" s="12"/>
      <c r="R1475" s="13"/>
    </row>
    <row r="1476" spans="1:18" ht="15.75" customHeight="1">
      <c r="A1476" s="1"/>
      <c r="B1476" s="6" t="s">
        <v>14</v>
      </c>
      <c r="C1476" s="6">
        <v>1185732</v>
      </c>
      <c r="D1476" s="7">
        <v>44359</v>
      </c>
      <c r="E1476" s="6" t="s">
        <v>15</v>
      </c>
      <c r="F1476" s="6" t="s">
        <v>16</v>
      </c>
      <c r="G1476" s="6" t="s">
        <v>66</v>
      </c>
      <c r="H1476" s="6" t="s">
        <v>17</v>
      </c>
      <c r="I1476" s="8">
        <v>0.5</v>
      </c>
      <c r="J1476" s="9">
        <v>8500</v>
      </c>
      <c r="K1476" s="10">
        <f t="shared" si="0"/>
        <v>4250</v>
      </c>
      <c r="L1476" s="10">
        <f t="shared" si="1"/>
        <v>2125</v>
      </c>
      <c r="M1476" s="11">
        <v>0.5</v>
      </c>
      <c r="O1476" s="16"/>
      <c r="P1476" s="17"/>
      <c r="Q1476" s="12"/>
      <c r="R1476" s="13"/>
    </row>
    <row r="1477" spans="1:18" ht="15.75" customHeight="1">
      <c r="A1477" s="1"/>
      <c r="B1477" s="6" t="s">
        <v>14</v>
      </c>
      <c r="C1477" s="6">
        <v>1185732</v>
      </c>
      <c r="D1477" s="7">
        <v>44359</v>
      </c>
      <c r="E1477" s="6" t="s">
        <v>15</v>
      </c>
      <c r="F1477" s="6" t="s">
        <v>16</v>
      </c>
      <c r="G1477" s="6" t="s">
        <v>66</v>
      </c>
      <c r="H1477" s="6" t="s">
        <v>18</v>
      </c>
      <c r="I1477" s="8">
        <v>0.45000000000000007</v>
      </c>
      <c r="J1477" s="9">
        <v>6000</v>
      </c>
      <c r="K1477" s="10">
        <f t="shared" si="0"/>
        <v>2700.0000000000005</v>
      </c>
      <c r="L1477" s="10">
        <f t="shared" si="1"/>
        <v>810.00000000000011</v>
      </c>
      <c r="M1477" s="11">
        <v>0.3</v>
      </c>
      <c r="O1477" s="16"/>
      <c r="P1477" s="17"/>
      <c r="Q1477" s="12"/>
      <c r="R1477" s="13"/>
    </row>
    <row r="1478" spans="1:18" ht="15.75" customHeight="1">
      <c r="A1478" s="1"/>
      <c r="B1478" s="6" t="s">
        <v>14</v>
      </c>
      <c r="C1478" s="6">
        <v>1185732</v>
      </c>
      <c r="D1478" s="7">
        <v>44359</v>
      </c>
      <c r="E1478" s="6" t="s">
        <v>15</v>
      </c>
      <c r="F1478" s="6" t="s">
        <v>16</v>
      </c>
      <c r="G1478" s="6" t="s">
        <v>66</v>
      </c>
      <c r="H1478" s="6" t="s">
        <v>19</v>
      </c>
      <c r="I1478" s="8">
        <v>0.4</v>
      </c>
      <c r="J1478" s="9">
        <v>5250</v>
      </c>
      <c r="K1478" s="10">
        <f t="shared" si="0"/>
        <v>2100</v>
      </c>
      <c r="L1478" s="10">
        <f t="shared" si="1"/>
        <v>735</v>
      </c>
      <c r="M1478" s="11">
        <v>0.35</v>
      </c>
      <c r="O1478" s="16"/>
      <c r="P1478" s="17"/>
      <c r="Q1478" s="12"/>
      <c r="R1478" s="13"/>
    </row>
    <row r="1479" spans="1:18" ht="15.75" customHeight="1">
      <c r="A1479" s="1"/>
      <c r="B1479" s="6" t="s">
        <v>14</v>
      </c>
      <c r="C1479" s="6">
        <v>1185732</v>
      </c>
      <c r="D1479" s="7">
        <v>44359</v>
      </c>
      <c r="E1479" s="6" t="s">
        <v>15</v>
      </c>
      <c r="F1479" s="6" t="s">
        <v>16</v>
      </c>
      <c r="G1479" s="6" t="s">
        <v>66</v>
      </c>
      <c r="H1479" s="6" t="s">
        <v>20</v>
      </c>
      <c r="I1479" s="8">
        <v>0.4</v>
      </c>
      <c r="J1479" s="9">
        <v>5000</v>
      </c>
      <c r="K1479" s="10">
        <f t="shared" si="0"/>
        <v>2000</v>
      </c>
      <c r="L1479" s="10">
        <f t="shared" si="1"/>
        <v>700</v>
      </c>
      <c r="M1479" s="11">
        <v>0.35</v>
      </c>
      <c r="O1479" s="16"/>
      <c r="P1479" s="17"/>
      <c r="Q1479" s="12"/>
      <c r="R1479" s="13"/>
    </row>
    <row r="1480" spans="1:18" ht="15.75" customHeight="1">
      <c r="A1480" s="1"/>
      <c r="B1480" s="6" t="s">
        <v>14</v>
      </c>
      <c r="C1480" s="6">
        <v>1185732</v>
      </c>
      <c r="D1480" s="7">
        <v>44359</v>
      </c>
      <c r="E1480" s="6" t="s">
        <v>15</v>
      </c>
      <c r="F1480" s="6" t="s">
        <v>16</v>
      </c>
      <c r="G1480" s="6" t="s">
        <v>66</v>
      </c>
      <c r="H1480" s="6" t="s">
        <v>21</v>
      </c>
      <c r="I1480" s="8">
        <v>0.5</v>
      </c>
      <c r="J1480" s="9">
        <v>5000</v>
      </c>
      <c r="K1480" s="10">
        <f t="shared" si="0"/>
        <v>2500</v>
      </c>
      <c r="L1480" s="10">
        <f t="shared" si="1"/>
        <v>750</v>
      </c>
      <c r="M1480" s="11">
        <v>0.3</v>
      </c>
      <c r="O1480" s="16"/>
      <c r="P1480" s="17"/>
      <c r="Q1480" s="12"/>
      <c r="R1480" s="13"/>
    </row>
    <row r="1481" spans="1:18" ht="15.75" customHeight="1">
      <c r="A1481" s="1"/>
      <c r="B1481" s="6" t="s">
        <v>14</v>
      </c>
      <c r="C1481" s="6">
        <v>1185732</v>
      </c>
      <c r="D1481" s="7">
        <v>44359</v>
      </c>
      <c r="E1481" s="6" t="s">
        <v>15</v>
      </c>
      <c r="F1481" s="6" t="s">
        <v>16</v>
      </c>
      <c r="G1481" s="6" t="s">
        <v>66</v>
      </c>
      <c r="H1481" s="6" t="s">
        <v>22</v>
      </c>
      <c r="I1481" s="8">
        <v>0.55000000000000004</v>
      </c>
      <c r="J1481" s="9">
        <v>6500</v>
      </c>
      <c r="K1481" s="10">
        <f t="shared" si="0"/>
        <v>3575.0000000000005</v>
      </c>
      <c r="L1481" s="10">
        <f t="shared" si="1"/>
        <v>893.75000000000011</v>
      </c>
      <c r="M1481" s="11">
        <v>0.25</v>
      </c>
      <c r="O1481" s="16"/>
      <c r="P1481" s="17"/>
      <c r="Q1481" s="12"/>
      <c r="R1481" s="13"/>
    </row>
    <row r="1482" spans="1:18" ht="15.75" customHeight="1">
      <c r="A1482" s="1"/>
      <c r="B1482" s="6" t="s">
        <v>14</v>
      </c>
      <c r="C1482" s="6">
        <v>1185732</v>
      </c>
      <c r="D1482" s="7">
        <v>44387</v>
      </c>
      <c r="E1482" s="6" t="s">
        <v>15</v>
      </c>
      <c r="F1482" s="6" t="s">
        <v>16</v>
      </c>
      <c r="G1482" s="6" t="s">
        <v>66</v>
      </c>
      <c r="H1482" s="6" t="s">
        <v>17</v>
      </c>
      <c r="I1482" s="8">
        <v>0.5</v>
      </c>
      <c r="J1482" s="9">
        <v>8750</v>
      </c>
      <c r="K1482" s="10">
        <f t="shared" si="0"/>
        <v>4375</v>
      </c>
      <c r="L1482" s="10">
        <f t="shared" si="1"/>
        <v>2187.5</v>
      </c>
      <c r="M1482" s="11">
        <v>0.5</v>
      </c>
      <c r="O1482" s="16"/>
      <c r="P1482" s="17"/>
      <c r="Q1482" s="12"/>
      <c r="R1482" s="13"/>
    </row>
    <row r="1483" spans="1:18" ht="15.75" customHeight="1">
      <c r="A1483" s="1"/>
      <c r="B1483" s="6" t="s">
        <v>14</v>
      </c>
      <c r="C1483" s="6">
        <v>1185732</v>
      </c>
      <c r="D1483" s="7">
        <v>44387</v>
      </c>
      <c r="E1483" s="6" t="s">
        <v>15</v>
      </c>
      <c r="F1483" s="6" t="s">
        <v>16</v>
      </c>
      <c r="G1483" s="6" t="s">
        <v>66</v>
      </c>
      <c r="H1483" s="6" t="s">
        <v>18</v>
      </c>
      <c r="I1483" s="8">
        <v>0.45000000000000007</v>
      </c>
      <c r="J1483" s="9">
        <v>6250</v>
      </c>
      <c r="K1483" s="10">
        <f t="shared" si="0"/>
        <v>2812.5000000000005</v>
      </c>
      <c r="L1483" s="10">
        <f t="shared" si="1"/>
        <v>843.75000000000011</v>
      </c>
      <c r="M1483" s="11">
        <v>0.3</v>
      </c>
      <c r="O1483" s="16"/>
      <c r="P1483" s="17"/>
      <c r="Q1483" s="12"/>
      <c r="R1483" s="13"/>
    </row>
    <row r="1484" spans="1:18" ht="15.75" customHeight="1">
      <c r="A1484" s="1"/>
      <c r="B1484" s="6" t="s">
        <v>14</v>
      </c>
      <c r="C1484" s="6">
        <v>1185732</v>
      </c>
      <c r="D1484" s="7">
        <v>44387</v>
      </c>
      <c r="E1484" s="6" t="s">
        <v>15</v>
      </c>
      <c r="F1484" s="6" t="s">
        <v>16</v>
      </c>
      <c r="G1484" s="6" t="s">
        <v>66</v>
      </c>
      <c r="H1484" s="6" t="s">
        <v>19</v>
      </c>
      <c r="I1484" s="8">
        <v>0.4</v>
      </c>
      <c r="J1484" s="9">
        <v>5500</v>
      </c>
      <c r="K1484" s="10">
        <f t="shared" si="0"/>
        <v>2200</v>
      </c>
      <c r="L1484" s="10">
        <f t="shared" si="1"/>
        <v>770</v>
      </c>
      <c r="M1484" s="11">
        <v>0.35</v>
      </c>
      <c r="O1484" s="16"/>
      <c r="P1484" s="17"/>
      <c r="Q1484" s="12"/>
      <c r="R1484" s="13"/>
    </row>
    <row r="1485" spans="1:18" ht="15.75" customHeight="1">
      <c r="A1485" s="1"/>
      <c r="B1485" s="6" t="s">
        <v>14</v>
      </c>
      <c r="C1485" s="6">
        <v>1185732</v>
      </c>
      <c r="D1485" s="7">
        <v>44387</v>
      </c>
      <c r="E1485" s="6" t="s">
        <v>15</v>
      </c>
      <c r="F1485" s="6" t="s">
        <v>16</v>
      </c>
      <c r="G1485" s="6" t="s">
        <v>66</v>
      </c>
      <c r="H1485" s="6" t="s">
        <v>20</v>
      </c>
      <c r="I1485" s="8">
        <v>0.4</v>
      </c>
      <c r="J1485" s="9">
        <v>5000</v>
      </c>
      <c r="K1485" s="10">
        <f t="shared" si="0"/>
        <v>2000</v>
      </c>
      <c r="L1485" s="10">
        <f t="shared" si="1"/>
        <v>700</v>
      </c>
      <c r="M1485" s="11">
        <v>0.35</v>
      </c>
      <c r="O1485" s="16"/>
      <c r="P1485" s="17"/>
      <c r="Q1485" s="12"/>
      <c r="R1485" s="13"/>
    </row>
    <row r="1486" spans="1:18" ht="15.75" customHeight="1">
      <c r="A1486" s="1"/>
      <c r="B1486" s="6" t="s">
        <v>14</v>
      </c>
      <c r="C1486" s="6">
        <v>1185732</v>
      </c>
      <c r="D1486" s="7">
        <v>44387</v>
      </c>
      <c r="E1486" s="6" t="s">
        <v>15</v>
      </c>
      <c r="F1486" s="6" t="s">
        <v>16</v>
      </c>
      <c r="G1486" s="6" t="s">
        <v>66</v>
      </c>
      <c r="H1486" s="6" t="s">
        <v>21</v>
      </c>
      <c r="I1486" s="8">
        <v>0.5</v>
      </c>
      <c r="J1486" s="9">
        <v>5250</v>
      </c>
      <c r="K1486" s="10">
        <f t="shared" si="0"/>
        <v>2625</v>
      </c>
      <c r="L1486" s="10">
        <f t="shared" si="1"/>
        <v>787.5</v>
      </c>
      <c r="M1486" s="11">
        <v>0.3</v>
      </c>
      <c r="O1486" s="16"/>
      <c r="P1486" s="17"/>
      <c r="Q1486" s="12"/>
      <c r="R1486" s="13"/>
    </row>
    <row r="1487" spans="1:18" ht="15.75" customHeight="1">
      <c r="A1487" s="1"/>
      <c r="B1487" s="6" t="s">
        <v>14</v>
      </c>
      <c r="C1487" s="6">
        <v>1185732</v>
      </c>
      <c r="D1487" s="7">
        <v>44387</v>
      </c>
      <c r="E1487" s="6" t="s">
        <v>15</v>
      </c>
      <c r="F1487" s="6" t="s">
        <v>16</v>
      </c>
      <c r="G1487" s="6" t="s">
        <v>66</v>
      </c>
      <c r="H1487" s="6" t="s">
        <v>22</v>
      </c>
      <c r="I1487" s="8">
        <v>0.55000000000000004</v>
      </c>
      <c r="J1487" s="9">
        <v>7000</v>
      </c>
      <c r="K1487" s="10">
        <f t="shared" si="0"/>
        <v>3850.0000000000005</v>
      </c>
      <c r="L1487" s="10">
        <f t="shared" si="1"/>
        <v>962.50000000000011</v>
      </c>
      <c r="M1487" s="11">
        <v>0.25</v>
      </c>
      <c r="O1487" s="16"/>
      <c r="P1487" s="17"/>
      <c r="Q1487" s="12"/>
      <c r="R1487" s="13"/>
    </row>
    <row r="1488" spans="1:18" ht="15.75" customHeight="1">
      <c r="A1488" s="1"/>
      <c r="B1488" s="6" t="s">
        <v>14</v>
      </c>
      <c r="C1488" s="6">
        <v>1185732</v>
      </c>
      <c r="D1488" s="7">
        <v>44419</v>
      </c>
      <c r="E1488" s="6" t="s">
        <v>15</v>
      </c>
      <c r="F1488" s="6" t="s">
        <v>16</v>
      </c>
      <c r="G1488" s="6" t="s">
        <v>66</v>
      </c>
      <c r="H1488" s="6" t="s">
        <v>17</v>
      </c>
      <c r="I1488" s="8">
        <v>0.5</v>
      </c>
      <c r="J1488" s="9">
        <v>8500</v>
      </c>
      <c r="K1488" s="10">
        <f t="shared" si="0"/>
        <v>4250</v>
      </c>
      <c r="L1488" s="10">
        <f t="shared" si="1"/>
        <v>2125</v>
      </c>
      <c r="M1488" s="11">
        <v>0.5</v>
      </c>
      <c r="O1488" s="16"/>
      <c r="P1488" s="17"/>
      <c r="Q1488" s="12"/>
      <c r="R1488" s="13"/>
    </row>
    <row r="1489" spans="1:18" ht="15.75" customHeight="1">
      <c r="A1489" s="1"/>
      <c r="B1489" s="6" t="s">
        <v>14</v>
      </c>
      <c r="C1489" s="6">
        <v>1185732</v>
      </c>
      <c r="D1489" s="7">
        <v>44419</v>
      </c>
      <c r="E1489" s="6" t="s">
        <v>15</v>
      </c>
      <c r="F1489" s="6" t="s">
        <v>16</v>
      </c>
      <c r="G1489" s="6" t="s">
        <v>66</v>
      </c>
      <c r="H1489" s="6" t="s">
        <v>18</v>
      </c>
      <c r="I1489" s="8">
        <v>0.45000000000000007</v>
      </c>
      <c r="J1489" s="9">
        <v>6250</v>
      </c>
      <c r="K1489" s="10">
        <f t="shared" si="0"/>
        <v>2812.5000000000005</v>
      </c>
      <c r="L1489" s="10">
        <f t="shared" si="1"/>
        <v>843.75000000000011</v>
      </c>
      <c r="M1489" s="11">
        <v>0.3</v>
      </c>
      <c r="O1489" s="16"/>
      <c r="P1489" s="17"/>
      <c r="Q1489" s="12"/>
      <c r="R1489" s="13"/>
    </row>
    <row r="1490" spans="1:18" ht="15.75" customHeight="1">
      <c r="A1490" s="1"/>
      <c r="B1490" s="6" t="s">
        <v>14</v>
      </c>
      <c r="C1490" s="6">
        <v>1185732</v>
      </c>
      <c r="D1490" s="7">
        <v>44419</v>
      </c>
      <c r="E1490" s="6" t="s">
        <v>15</v>
      </c>
      <c r="F1490" s="6" t="s">
        <v>16</v>
      </c>
      <c r="G1490" s="6" t="s">
        <v>66</v>
      </c>
      <c r="H1490" s="6" t="s">
        <v>19</v>
      </c>
      <c r="I1490" s="8">
        <v>0.4</v>
      </c>
      <c r="J1490" s="9">
        <v>5500</v>
      </c>
      <c r="K1490" s="10">
        <f t="shared" si="0"/>
        <v>2200</v>
      </c>
      <c r="L1490" s="10">
        <f t="shared" si="1"/>
        <v>770</v>
      </c>
      <c r="M1490" s="11">
        <v>0.35</v>
      </c>
      <c r="O1490" s="16"/>
      <c r="P1490" s="17"/>
      <c r="Q1490" s="12"/>
      <c r="R1490" s="13"/>
    </row>
    <row r="1491" spans="1:18" ht="15.75" customHeight="1">
      <c r="A1491" s="1"/>
      <c r="B1491" s="6" t="s">
        <v>14</v>
      </c>
      <c r="C1491" s="6">
        <v>1185732</v>
      </c>
      <c r="D1491" s="7">
        <v>44419</v>
      </c>
      <c r="E1491" s="6" t="s">
        <v>15</v>
      </c>
      <c r="F1491" s="6" t="s">
        <v>16</v>
      </c>
      <c r="G1491" s="6" t="s">
        <v>66</v>
      </c>
      <c r="H1491" s="6" t="s">
        <v>20</v>
      </c>
      <c r="I1491" s="8">
        <v>0.4</v>
      </c>
      <c r="J1491" s="9">
        <v>5250</v>
      </c>
      <c r="K1491" s="10">
        <f t="shared" si="0"/>
        <v>2100</v>
      </c>
      <c r="L1491" s="10">
        <f t="shared" si="1"/>
        <v>735</v>
      </c>
      <c r="M1491" s="11">
        <v>0.35</v>
      </c>
      <c r="O1491" s="16"/>
      <c r="P1491" s="17"/>
      <c r="Q1491" s="12"/>
      <c r="R1491" s="13"/>
    </row>
    <row r="1492" spans="1:18" ht="15.75" customHeight="1">
      <c r="A1492" s="1"/>
      <c r="B1492" s="6" t="s">
        <v>14</v>
      </c>
      <c r="C1492" s="6">
        <v>1185732</v>
      </c>
      <c r="D1492" s="7">
        <v>44419</v>
      </c>
      <c r="E1492" s="6" t="s">
        <v>15</v>
      </c>
      <c r="F1492" s="6" t="s">
        <v>16</v>
      </c>
      <c r="G1492" s="6" t="s">
        <v>66</v>
      </c>
      <c r="H1492" s="6" t="s">
        <v>21</v>
      </c>
      <c r="I1492" s="8">
        <v>0.5</v>
      </c>
      <c r="J1492" s="9">
        <v>5000</v>
      </c>
      <c r="K1492" s="10">
        <f t="shared" si="0"/>
        <v>2500</v>
      </c>
      <c r="L1492" s="10">
        <f t="shared" si="1"/>
        <v>750</v>
      </c>
      <c r="M1492" s="11">
        <v>0.3</v>
      </c>
      <c r="O1492" s="16"/>
      <c r="P1492" s="17"/>
      <c r="Q1492" s="12"/>
      <c r="R1492" s="13"/>
    </row>
    <row r="1493" spans="1:18" ht="15.75" customHeight="1">
      <c r="A1493" s="1"/>
      <c r="B1493" s="6" t="s">
        <v>14</v>
      </c>
      <c r="C1493" s="6">
        <v>1185732</v>
      </c>
      <c r="D1493" s="7">
        <v>44419</v>
      </c>
      <c r="E1493" s="6" t="s">
        <v>15</v>
      </c>
      <c r="F1493" s="6" t="s">
        <v>16</v>
      </c>
      <c r="G1493" s="6" t="s">
        <v>66</v>
      </c>
      <c r="H1493" s="6" t="s">
        <v>22</v>
      </c>
      <c r="I1493" s="8">
        <v>0.55000000000000004</v>
      </c>
      <c r="J1493" s="9">
        <v>6750</v>
      </c>
      <c r="K1493" s="10">
        <f t="shared" si="0"/>
        <v>3712.5000000000005</v>
      </c>
      <c r="L1493" s="10">
        <f t="shared" si="1"/>
        <v>928.12500000000011</v>
      </c>
      <c r="M1493" s="11">
        <v>0.25</v>
      </c>
      <c r="O1493" s="16"/>
      <c r="P1493" s="17"/>
      <c r="Q1493" s="12"/>
      <c r="R1493" s="13"/>
    </row>
    <row r="1494" spans="1:18" ht="15.75" customHeight="1">
      <c r="A1494" s="1"/>
      <c r="B1494" s="6" t="s">
        <v>14</v>
      </c>
      <c r="C1494" s="6">
        <v>1185732</v>
      </c>
      <c r="D1494" s="7">
        <v>44449</v>
      </c>
      <c r="E1494" s="6" t="s">
        <v>15</v>
      </c>
      <c r="F1494" s="6" t="s">
        <v>16</v>
      </c>
      <c r="G1494" s="6" t="s">
        <v>66</v>
      </c>
      <c r="H1494" s="6" t="s">
        <v>17</v>
      </c>
      <c r="I1494" s="8">
        <v>0.5</v>
      </c>
      <c r="J1494" s="9">
        <v>8000</v>
      </c>
      <c r="K1494" s="10">
        <f t="shared" si="0"/>
        <v>4000</v>
      </c>
      <c r="L1494" s="10">
        <f t="shared" si="1"/>
        <v>2000</v>
      </c>
      <c r="M1494" s="11">
        <v>0.5</v>
      </c>
      <c r="O1494" s="16"/>
      <c r="P1494" s="17"/>
      <c r="Q1494" s="12"/>
      <c r="R1494" s="13"/>
    </row>
    <row r="1495" spans="1:18" ht="15.75" customHeight="1">
      <c r="A1495" s="1"/>
      <c r="B1495" s="6" t="s">
        <v>14</v>
      </c>
      <c r="C1495" s="6">
        <v>1185732</v>
      </c>
      <c r="D1495" s="7">
        <v>44449</v>
      </c>
      <c r="E1495" s="6" t="s">
        <v>15</v>
      </c>
      <c r="F1495" s="6" t="s">
        <v>16</v>
      </c>
      <c r="G1495" s="6" t="s">
        <v>66</v>
      </c>
      <c r="H1495" s="6" t="s">
        <v>18</v>
      </c>
      <c r="I1495" s="8">
        <v>0.45000000000000007</v>
      </c>
      <c r="J1495" s="9">
        <v>6000</v>
      </c>
      <c r="K1495" s="10">
        <f t="shared" si="0"/>
        <v>2700.0000000000005</v>
      </c>
      <c r="L1495" s="10">
        <f t="shared" si="1"/>
        <v>810.00000000000011</v>
      </c>
      <c r="M1495" s="11">
        <v>0.3</v>
      </c>
      <c r="O1495" s="16"/>
      <c r="P1495" s="17"/>
      <c r="Q1495" s="12"/>
      <c r="R1495" s="13"/>
    </row>
    <row r="1496" spans="1:18" ht="15.75" customHeight="1">
      <c r="A1496" s="1"/>
      <c r="B1496" s="6" t="s">
        <v>14</v>
      </c>
      <c r="C1496" s="6">
        <v>1185732</v>
      </c>
      <c r="D1496" s="7">
        <v>44449</v>
      </c>
      <c r="E1496" s="6" t="s">
        <v>15</v>
      </c>
      <c r="F1496" s="6" t="s">
        <v>16</v>
      </c>
      <c r="G1496" s="6" t="s">
        <v>66</v>
      </c>
      <c r="H1496" s="6" t="s">
        <v>19</v>
      </c>
      <c r="I1496" s="8">
        <v>0.4</v>
      </c>
      <c r="J1496" s="9">
        <v>5250</v>
      </c>
      <c r="K1496" s="10">
        <f t="shared" si="0"/>
        <v>2100</v>
      </c>
      <c r="L1496" s="10">
        <f t="shared" si="1"/>
        <v>735</v>
      </c>
      <c r="M1496" s="11">
        <v>0.35</v>
      </c>
      <c r="O1496" s="16"/>
      <c r="P1496" s="17"/>
      <c r="Q1496" s="12"/>
      <c r="R1496" s="13"/>
    </row>
    <row r="1497" spans="1:18" ht="15.75" customHeight="1">
      <c r="A1497" s="1"/>
      <c r="B1497" s="6" t="s">
        <v>14</v>
      </c>
      <c r="C1497" s="6">
        <v>1185732</v>
      </c>
      <c r="D1497" s="7">
        <v>44449</v>
      </c>
      <c r="E1497" s="6" t="s">
        <v>15</v>
      </c>
      <c r="F1497" s="6" t="s">
        <v>16</v>
      </c>
      <c r="G1497" s="6" t="s">
        <v>66</v>
      </c>
      <c r="H1497" s="6" t="s">
        <v>20</v>
      </c>
      <c r="I1497" s="8">
        <v>0.4</v>
      </c>
      <c r="J1497" s="9">
        <v>5000</v>
      </c>
      <c r="K1497" s="10">
        <f t="shared" si="0"/>
        <v>2000</v>
      </c>
      <c r="L1497" s="10">
        <f t="shared" si="1"/>
        <v>700</v>
      </c>
      <c r="M1497" s="11">
        <v>0.35</v>
      </c>
      <c r="O1497" s="16"/>
      <c r="P1497" s="17"/>
      <c r="Q1497" s="12"/>
      <c r="R1497" s="13"/>
    </row>
    <row r="1498" spans="1:18" ht="15.75" customHeight="1">
      <c r="A1498" s="1"/>
      <c r="B1498" s="6" t="s">
        <v>14</v>
      </c>
      <c r="C1498" s="6">
        <v>1185732</v>
      </c>
      <c r="D1498" s="7">
        <v>44449</v>
      </c>
      <c r="E1498" s="6" t="s">
        <v>15</v>
      </c>
      <c r="F1498" s="6" t="s">
        <v>16</v>
      </c>
      <c r="G1498" s="6" t="s">
        <v>66</v>
      </c>
      <c r="H1498" s="6" t="s">
        <v>21</v>
      </c>
      <c r="I1498" s="8">
        <v>0.5</v>
      </c>
      <c r="J1498" s="9">
        <v>5000</v>
      </c>
      <c r="K1498" s="10">
        <f t="shared" si="0"/>
        <v>2500</v>
      </c>
      <c r="L1498" s="10">
        <f t="shared" si="1"/>
        <v>750</v>
      </c>
      <c r="M1498" s="11">
        <v>0.3</v>
      </c>
      <c r="O1498" s="16"/>
      <c r="P1498" s="17"/>
      <c r="Q1498" s="12"/>
      <c r="R1498" s="13"/>
    </row>
    <row r="1499" spans="1:18" ht="15.75" customHeight="1">
      <c r="A1499" s="1"/>
      <c r="B1499" s="6" t="s">
        <v>14</v>
      </c>
      <c r="C1499" s="6">
        <v>1185732</v>
      </c>
      <c r="D1499" s="7">
        <v>44449</v>
      </c>
      <c r="E1499" s="6" t="s">
        <v>15</v>
      </c>
      <c r="F1499" s="6" t="s">
        <v>16</v>
      </c>
      <c r="G1499" s="6" t="s">
        <v>66</v>
      </c>
      <c r="H1499" s="6" t="s">
        <v>22</v>
      </c>
      <c r="I1499" s="8">
        <v>0.55000000000000004</v>
      </c>
      <c r="J1499" s="9">
        <v>6000</v>
      </c>
      <c r="K1499" s="10">
        <f t="shared" si="0"/>
        <v>3300.0000000000005</v>
      </c>
      <c r="L1499" s="10">
        <f t="shared" si="1"/>
        <v>825.00000000000011</v>
      </c>
      <c r="M1499" s="11">
        <v>0.25</v>
      </c>
      <c r="O1499" s="16"/>
      <c r="P1499" s="17"/>
      <c r="Q1499" s="12"/>
      <c r="R1499" s="13"/>
    </row>
    <row r="1500" spans="1:18" ht="15.75" customHeight="1">
      <c r="A1500" s="1"/>
      <c r="B1500" s="6" t="s">
        <v>14</v>
      </c>
      <c r="C1500" s="6">
        <v>1185732</v>
      </c>
      <c r="D1500" s="7">
        <v>44481</v>
      </c>
      <c r="E1500" s="6" t="s">
        <v>15</v>
      </c>
      <c r="F1500" s="6" t="s">
        <v>16</v>
      </c>
      <c r="G1500" s="6" t="s">
        <v>66</v>
      </c>
      <c r="H1500" s="6" t="s">
        <v>17</v>
      </c>
      <c r="I1500" s="8">
        <v>0.55000000000000004</v>
      </c>
      <c r="J1500" s="9">
        <v>7750</v>
      </c>
      <c r="K1500" s="10">
        <f t="shared" si="0"/>
        <v>4262.5</v>
      </c>
      <c r="L1500" s="10">
        <f t="shared" si="1"/>
        <v>2131.25</v>
      </c>
      <c r="M1500" s="11">
        <v>0.5</v>
      </c>
      <c r="O1500" s="16"/>
      <c r="P1500" s="17"/>
      <c r="Q1500" s="12"/>
      <c r="R1500" s="13"/>
    </row>
    <row r="1501" spans="1:18" ht="15.75" customHeight="1">
      <c r="A1501" s="1"/>
      <c r="B1501" s="6" t="s">
        <v>14</v>
      </c>
      <c r="C1501" s="6">
        <v>1185732</v>
      </c>
      <c r="D1501" s="7">
        <v>44481</v>
      </c>
      <c r="E1501" s="6" t="s">
        <v>15</v>
      </c>
      <c r="F1501" s="6" t="s">
        <v>16</v>
      </c>
      <c r="G1501" s="6" t="s">
        <v>66</v>
      </c>
      <c r="H1501" s="6" t="s">
        <v>18</v>
      </c>
      <c r="I1501" s="8">
        <v>0.45000000000000007</v>
      </c>
      <c r="J1501" s="9">
        <v>6000</v>
      </c>
      <c r="K1501" s="10">
        <f t="shared" si="0"/>
        <v>2700.0000000000005</v>
      </c>
      <c r="L1501" s="10">
        <f t="shared" si="1"/>
        <v>810.00000000000011</v>
      </c>
      <c r="M1501" s="11">
        <v>0.3</v>
      </c>
      <c r="O1501" s="16"/>
      <c r="P1501" s="17"/>
      <c r="Q1501" s="12"/>
      <c r="R1501" s="13"/>
    </row>
    <row r="1502" spans="1:18" ht="15.75" customHeight="1">
      <c r="A1502" s="1"/>
      <c r="B1502" s="6" t="s">
        <v>14</v>
      </c>
      <c r="C1502" s="6">
        <v>1185732</v>
      </c>
      <c r="D1502" s="7">
        <v>44481</v>
      </c>
      <c r="E1502" s="6" t="s">
        <v>15</v>
      </c>
      <c r="F1502" s="6" t="s">
        <v>16</v>
      </c>
      <c r="G1502" s="6" t="s">
        <v>66</v>
      </c>
      <c r="H1502" s="6" t="s">
        <v>19</v>
      </c>
      <c r="I1502" s="8">
        <v>0.45000000000000007</v>
      </c>
      <c r="J1502" s="9">
        <v>5000</v>
      </c>
      <c r="K1502" s="10">
        <f t="shared" si="0"/>
        <v>2250.0000000000005</v>
      </c>
      <c r="L1502" s="10">
        <f t="shared" si="1"/>
        <v>787.50000000000011</v>
      </c>
      <c r="M1502" s="11">
        <v>0.35</v>
      </c>
      <c r="O1502" s="16"/>
      <c r="P1502" s="17"/>
      <c r="Q1502" s="12"/>
      <c r="R1502" s="13"/>
    </row>
    <row r="1503" spans="1:18" ht="15.75" customHeight="1">
      <c r="A1503" s="1"/>
      <c r="B1503" s="6" t="s">
        <v>14</v>
      </c>
      <c r="C1503" s="6">
        <v>1185732</v>
      </c>
      <c r="D1503" s="7">
        <v>44481</v>
      </c>
      <c r="E1503" s="6" t="s">
        <v>15</v>
      </c>
      <c r="F1503" s="6" t="s">
        <v>16</v>
      </c>
      <c r="G1503" s="6" t="s">
        <v>66</v>
      </c>
      <c r="H1503" s="6" t="s">
        <v>20</v>
      </c>
      <c r="I1503" s="8">
        <v>0.45000000000000007</v>
      </c>
      <c r="J1503" s="9">
        <v>4750</v>
      </c>
      <c r="K1503" s="10">
        <f t="shared" si="0"/>
        <v>2137.5000000000005</v>
      </c>
      <c r="L1503" s="10">
        <f t="shared" si="1"/>
        <v>748.12500000000011</v>
      </c>
      <c r="M1503" s="11">
        <v>0.35</v>
      </c>
      <c r="O1503" s="16"/>
      <c r="P1503" s="17"/>
      <c r="Q1503" s="12"/>
      <c r="R1503" s="13"/>
    </row>
    <row r="1504" spans="1:18" ht="15.75" customHeight="1">
      <c r="A1504" s="1"/>
      <c r="B1504" s="6" t="s">
        <v>14</v>
      </c>
      <c r="C1504" s="6">
        <v>1185732</v>
      </c>
      <c r="D1504" s="7">
        <v>44481</v>
      </c>
      <c r="E1504" s="6" t="s">
        <v>15</v>
      </c>
      <c r="F1504" s="6" t="s">
        <v>16</v>
      </c>
      <c r="G1504" s="6" t="s">
        <v>66</v>
      </c>
      <c r="H1504" s="6" t="s">
        <v>21</v>
      </c>
      <c r="I1504" s="8">
        <v>0.55000000000000004</v>
      </c>
      <c r="J1504" s="9">
        <v>4750</v>
      </c>
      <c r="K1504" s="10">
        <f t="shared" si="0"/>
        <v>2612.5</v>
      </c>
      <c r="L1504" s="10">
        <f t="shared" si="1"/>
        <v>783.75</v>
      </c>
      <c r="M1504" s="11">
        <v>0.3</v>
      </c>
      <c r="O1504" s="16"/>
      <c r="P1504" s="17"/>
      <c r="Q1504" s="12"/>
      <c r="R1504" s="13"/>
    </row>
    <row r="1505" spans="1:18" ht="15.75" customHeight="1">
      <c r="A1505" s="1"/>
      <c r="B1505" s="6" t="s">
        <v>14</v>
      </c>
      <c r="C1505" s="6">
        <v>1185732</v>
      </c>
      <c r="D1505" s="7">
        <v>44481</v>
      </c>
      <c r="E1505" s="6" t="s">
        <v>15</v>
      </c>
      <c r="F1505" s="6" t="s">
        <v>16</v>
      </c>
      <c r="G1505" s="6" t="s">
        <v>66</v>
      </c>
      <c r="H1505" s="6" t="s">
        <v>22</v>
      </c>
      <c r="I1505" s="8">
        <v>0.6</v>
      </c>
      <c r="J1505" s="9">
        <v>6000</v>
      </c>
      <c r="K1505" s="10">
        <f t="shared" si="0"/>
        <v>3600</v>
      </c>
      <c r="L1505" s="10">
        <f t="shared" si="1"/>
        <v>900</v>
      </c>
      <c r="M1505" s="11">
        <v>0.25</v>
      </c>
      <c r="O1505" s="16"/>
      <c r="P1505" s="17"/>
      <c r="Q1505" s="12"/>
      <c r="R1505" s="13"/>
    </row>
    <row r="1506" spans="1:18" ht="15.75" customHeight="1">
      <c r="A1506" s="1"/>
      <c r="B1506" s="6" t="s">
        <v>14</v>
      </c>
      <c r="C1506" s="6">
        <v>1185732</v>
      </c>
      <c r="D1506" s="7">
        <v>44511</v>
      </c>
      <c r="E1506" s="6" t="s">
        <v>15</v>
      </c>
      <c r="F1506" s="6" t="s">
        <v>16</v>
      </c>
      <c r="G1506" s="6" t="s">
        <v>66</v>
      </c>
      <c r="H1506" s="6" t="s">
        <v>17</v>
      </c>
      <c r="I1506" s="8">
        <v>0.55000000000000004</v>
      </c>
      <c r="J1506" s="9">
        <v>7500</v>
      </c>
      <c r="K1506" s="10">
        <f t="shared" si="0"/>
        <v>4125</v>
      </c>
      <c r="L1506" s="10">
        <f t="shared" si="1"/>
        <v>2062.5</v>
      </c>
      <c r="M1506" s="11">
        <v>0.5</v>
      </c>
      <c r="O1506" s="16"/>
      <c r="P1506" s="17"/>
      <c r="Q1506" s="12"/>
      <c r="R1506" s="13"/>
    </row>
    <row r="1507" spans="1:18" ht="15.75" customHeight="1">
      <c r="A1507" s="1"/>
      <c r="B1507" s="6" t="s">
        <v>14</v>
      </c>
      <c r="C1507" s="6">
        <v>1185732</v>
      </c>
      <c r="D1507" s="7">
        <v>44511</v>
      </c>
      <c r="E1507" s="6" t="s">
        <v>15</v>
      </c>
      <c r="F1507" s="6" t="s">
        <v>16</v>
      </c>
      <c r="G1507" s="6" t="s">
        <v>66</v>
      </c>
      <c r="H1507" s="6" t="s">
        <v>18</v>
      </c>
      <c r="I1507" s="8">
        <v>0.45000000000000007</v>
      </c>
      <c r="J1507" s="9">
        <v>5750</v>
      </c>
      <c r="K1507" s="10">
        <f t="shared" si="0"/>
        <v>2587.5000000000005</v>
      </c>
      <c r="L1507" s="10">
        <f t="shared" si="1"/>
        <v>776.25000000000011</v>
      </c>
      <c r="M1507" s="11">
        <v>0.3</v>
      </c>
      <c r="O1507" s="16"/>
      <c r="P1507" s="17"/>
      <c r="Q1507" s="12"/>
      <c r="R1507" s="13"/>
    </row>
    <row r="1508" spans="1:18" ht="15.75" customHeight="1">
      <c r="A1508" s="1"/>
      <c r="B1508" s="6" t="s">
        <v>14</v>
      </c>
      <c r="C1508" s="6">
        <v>1185732</v>
      </c>
      <c r="D1508" s="7">
        <v>44511</v>
      </c>
      <c r="E1508" s="6" t="s">
        <v>15</v>
      </c>
      <c r="F1508" s="6" t="s">
        <v>16</v>
      </c>
      <c r="G1508" s="6" t="s">
        <v>66</v>
      </c>
      <c r="H1508" s="6" t="s">
        <v>19</v>
      </c>
      <c r="I1508" s="8">
        <v>0.45000000000000007</v>
      </c>
      <c r="J1508" s="9">
        <v>5200</v>
      </c>
      <c r="K1508" s="10">
        <f t="shared" si="0"/>
        <v>2340.0000000000005</v>
      </c>
      <c r="L1508" s="10">
        <f t="shared" si="1"/>
        <v>819.00000000000011</v>
      </c>
      <c r="M1508" s="11">
        <v>0.35</v>
      </c>
      <c r="O1508" s="16"/>
      <c r="P1508" s="17"/>
      <c r="Q1508" s="12"/>
      <c r="R1508" s="13"/>
    </row>
    <row r="1509" spans="1:18" ht="15.75" customHeight="1">
      <c r="A1509" s="1"/>
      <c r="B1509" s="6" t="s">
        <v>14</v>
      </c>
      <c r="C1509" s="6">
        <v>1185732</v>
      </c>
      <c r="D1509" s="7">
        <v>44511</v>
      </c>
      <c r="E1509" s="6" t="s">
        <v>15</v>
      </c>
      <c r="F1509" s="6" t="s">
        <v>16</v>
      </c>
      <c r="G1509" s="6" t="s">
        <v>66</v>
      </c>
      <c r="H1509" s="6" t="s">
        <v>20</v>
      </c>
      <c r="I1509" s="8">
        <v>0.45000000000000007</v>
      </c>
      <c r="J1509" s="9">
        <v>5000</v>
      </c>
      <c r="K1509" s="10">
        <f t="shared" si="0"/>
        <v>2250.0000000000005</v>
      </c>
      <c r="L1509" s="10">
        <f t="shared" si="1"/>
        <v>787.50000000000011</v>
      </c>
      <c r="M1509" s="11">
        <v>0.35</v>
      </c>
      <c r="O1509" s="16"/>
      <c r="P1509" s="17"/>
      <c r="Q1509" s="12"/>
      <c r="R1509" s="13"/>
    </row>
    <row r="1510" spans="1:18" ht="15.75" customHeight="1">
      <c r="A1510" s="1"/>
      <c r="B1510" s="6" t="s">
        <v>14</v>
      </c>
      <c r="C1510" s="6">
        <v>1185732</v>
      </c>
      <c r="D1510" s="7">
        <v>44511</v>
      </c>
      <c r="E1510" s="6" t="s">
        <v>15</v>
      </c>
      <c r="F1510" s="6" t="s">
        <v>16</v>
      </c>
      <c r="G1510" s="6" t="s">
        <v>66</v>
      </c>
      <c r="H1510" s="6" t="s">
        <v>21</v>
      </c>
      <c r="I1510" s="8">
        <v>0.55000000000000004</v>
      </c>
      <c r="J1510" s="9">
        <v>4750</v>
      </c>
      <c r="K1510" s="10">
        <f t="shared" si="0"/>
        <v>2612.5</v>
      </c>
      <c r="L1510" s="10">
        <f t="shared" si="1"/>
        <v>783.75</v>
      </c>
      <c r="M1510" s="11">
        <v>0.3</v>
      </c>
      <c r="O1510" s="16"/>
      <c r="P1510" s="17"/>
      <c r="Q1510" s="12"/>
      <c r="R1510" s="13"/>
    </row>
    <row r="1511" spans="1:18" ht="15.75" customHeight="1">
      <c r="A1511" s="1"/>
      <c r="B1511" s="6" t="s">
        <v>14</v>
      </c>
      <c r="C1511" s="6">
        <v>1185732</v>
      </c>
      <c r="D1511" s="7">
        <v>44511</v>
      </c>
      <c r="E1511" s="6" t="s">
        <v>15</v>
      </c>
      <c r="F1511" s="6" t="s">
        <v>16</v>
      </c>
      <c r="G1511" s="6" t="s">
        <v>66</v>
      </c>
      <c r="H1511" s="6" t="s">
        <v>22</v>
      </c>
      <c r="I1511" s="8">
        <v>0.6</v>
      </c>
      <c r="J1511" s="9">
        <v>5750</v>
      </c>
      <c r="K1511" s="10">
        <f t="shared" si="0"/>
        <v>3450</v>
      </c>
      <c r="L1511" s="10">
        <f t="shared" si="1"/>
        <v>862.5</v>
      </c>
      <c r="M1511" s="11">
        <v>0.25</v>
      </c>
      <c r="O1511" s="16"/>
      <c r="P1511" s="17"/>
      <c r="Q1511" s="12"/>
      <c r="R1511" s="13"/>
    </row>
    <row r="1512" spans="1:18" ht="15.75" customHeight="1">
      <c r="A1512" s="1"/>
      <c r="B1512" s="6" t="s">
        <v>14</v>
      </c>
      <c r="C1512" s="6">
        <v>1185732</v>
      </c>
      <c r="D1512" s="7">
        <v>44540</v>
      </c>
      <c r="E1512" s="6" t="s">
        <v>15</v>
      </c>
      <c r="F1512" s="6" t="s">
        <v>16</v>
      </c>
      <c r="G1512" s="6" t="s">
        <v>66</v>
      </c>
      <c r="H1512" s="6" t="s">
        <v>17</v>
      </c>
      <c r="I1512" s="8">
        <v>0.55000000000000004</v>
      </c>
      <c r="J1512" s="9">
        <v>8000</v>
      </c>
      <c r="K1512" s="10">
        <f t="shared" si="0"/>
        <v>4400</v>
      </c>
      <c r="L1512" s="10">
        <f t="shared" si="1"/>
        <v>2200</v>
      </c>
      <c r="M1512" s="11">
        <v>0.5</v>
      </c>
      <c r="O1512" s="16"/>
      <c r="P1512" s="17"/>
      <c r="Q1512" s="12"/>
      <c r="R1512" s="13"/>
    </row>
    <row r="1513" spans="1:18" ht="15.75" customHeight="1">
      <c r="A1513" s="1"/>
      <c r="B1513" s="6" t="s">
        <v>14</v>
      </c>
      <c r="C1513" s="6">
        <v>1185732</v>
      </c>
      <c r="D1513" s="7">
        <v>44540</v>
      </c>
      <c r="E1513" s="6" t="s">
        <v>15</v>
      </c>
      <c r="F1513" s="6" t="s">
        <v>16</v>
      </c>
      <c r="G1513" s="6" t="s">
        <v>66</v>
      </c>
      <c r="H1513" s="6" t="s">
        <v>18</v>
      </c>
      <c r="I1513" s="8">
        <v>0.45000000000000007</v>
      </c>
      <c r="J1513" s="9">
        <v>6000</v>
      </c>
      <c r="K1513" s="10">
        <f t="shared" si="0"/>
        <v>2700.0000000000005</v>
      </c>
      <c r="L1513" s="10">
        <f t="shared" si="1"/>
        <v>810.00000000000011</v>
      </c>
      <c r="M1513" s="11">
        <v>0.3</v>
      </c>
      <c r="O1513" s="16"/>
      <c r="P1513" s="17"/>
      <c r="Q1513" s="12"/>
      <c r="R1513" s="13"/>
    </row>
    <row r="1514" spans="1:18" ht="15.75" customHeight="1">
      <c r="A1514" s="1"/>
      <c r="B1514" s="6" t="s">
        <v>14</v>
      </c>
      <c r="C1514" s="6">
        <v>1185732</v>
      </c>
      <c r="D1514" s="7">
        <v>44540</v>
      </c>
      <c r="E1514" s="6" t="s">
        <v>15</v>
      </c>
      <c r="F1514" s="6" t="s">
        <v>16</v>
      </c>
      <c r="G1514" s="6" t="s">
        <v>66</v>
      </c>
      <c r="H1514" s="6" t="s">
        <v>19</v>
      </c>
      <c r="I1514" s="8">
        <v>0.45000000000000007</v>
      </c>
      <c r="J1514" s="9">
        <v>5500</v>
      </c>
      <c r="K1514" s="10">
        <f t="shared" si="0"/>
        <v>2475.0000000000005</v>
      </c>
      <c r="L1514" s="10">
        <f t="shared" si="1"/>
        <v>866.25000000000011</v>
      </c>
      <c r="M1514" s="11">
        <v>0.35</v>
      </c>
      <c r="O1514" s="16"/>
      <c r="P1514" s="17"/>
      <c r="Q1514" s="12"/>
      <c r="R1514" s="13"/>
    </row>
    <row r="1515" spans="1:18" ht="15.75" customHeight="1">
      <c r="A1515" s="1"/>
      <c r="B1515" s="6" t="s">
        <v>14</v>
      </c>
      <c r="C1515" s="6">
        <v>1185732</v>
      </c>
      <c r="D1515" s="7">
        <v>44540</v>
      </c>
      <c r="E1515" s="6" t="s">
        <v>15</v>
      </c>
      <c r="F1515" s="6" t="s">
        <v>16</v>
      </c>
      <c r="G1515" s="6" t="s">
        <v>66</v>
      </c>
      <c r="H1515" s="6" t="s">
        <v>20</v>
      </c>
      <c r="I1515" s="8">
        <v>0.45000000000000007</v>
      </c>
      <c r="J1515" s="9">
        <v>5000</v>
      </c>
      <c r="K1515" s="10">
        <f t="shared" si="0"/>
        <v>2250.0000000000005</v>
      </c>
      <c r="L1515" s="10">
        <f t="shared" si="1"/>
        <v>787.50000000000011</v>
      </c>
      <c r="M1515" s="11">
        <v>0.35</v>
      </c>
      <c r="O1515" s="16"/>
      <c r="P1515" s="17"/>
      <c r="Q1515" s="12"/>
      <c r="R1515" s="13"/>
    </row>
    <row r="1516" spans="1:18" ht="15.75" customHeight="1">
      <c r="A1516" s="1"/>
      <c r="B1516" s="6" t="s">
        <v>14</v>
      </c>
      <c r="C1516" s="6">
        <v>1185732</v>
      </c>
      <c r="D1516" s="7">
        <v>44540</v>
      </c>
      <c r="E1516" s="6" t="s">
        <v>15</v>
      </c>
      <c r="F1516" s="6" t="s">
        <v>16</v>
      </c>
      <c r="G1516" s="6" t="s">
        <v>66</v>
      </c>
      <c r="H1516" s="6" t="s">
        <v>21</v>
      </c>
      <c r="I1516" s="8">
        <v>0.55000000000000004</v>
      </c>
      <c r="J1516" s="9">
        <v>5000</v>
      </c>
      <c r="K1516" s="10">
        <f t="shared" si="0"/>
        <v>2750</v>
      </c>
      <c r="L1516" s="10">
        <f t="shared" si="1"/>
        <v>825</v>
      </c>
      <c r="M1516" s="11">
        <v>0.3</v>
      </c>
      <c r="O1516" s="16"/>
      <c r="P1516" s="17"/>
      <c r="Q1516" s="12"/>
      <c r="R1516" s="13"/>
    </row>
    <row r="1517" spans="1:18" ht="15.75" customHeight="1">
      <c r="A1517" s="1"/>
      <c r="B1517" s="6" t="s">
        <v>14</v>
      </c>
      <c r="C1517" s="6">
        <v>1185732</v>
      </c>
      <c r="D1517" s="7">
        <v>44540</v>
      </c>
      <c r="E1517" s="6" t="s">
        <v>15</v>
      </c>
      <c r="F1517" s="6" t="s">
        <v>16</v>
      </c>
      <c r="G1517" s="6" t="s">
        <v>66</v>
      </c>
      <c r="H1517" s="6" t="s">
        <v>22</v>
      </c>
      <c r="I1517" s="8">
        <v>0.6</v>
      </c>
      <c r="J1517" s="9">
        <v>6000</v>
      </c>
      <c r="K1517" s="10">
        <f t="shared" si="0"/>
        <v>3600</v>
      </c>
      <c r="L1517" s="10">
        <f t="shared" si="1"/>
        <v>900</v>
      </c>
      <c r="M1517" s="11">
        <v>0.25</v>
      </c>
      <c r="O1517" s="16"/>
      <c r="P1517" s="17"/>
      <c r="Q1517" s="12"/>
      <c r="R1517" s="13"/>
    </row>
    <row r="1518" spans="1:18" ht="15.75" customHeight="1">
      <c r="A1518" s="1" t="s">
        <v>39</v>
      </c>
      <c r="B1518" s="6" t="s">
        <v>27</v>
      </c>
      <c r="C1518" s="6">
        <v>1128299</v>
      </c>
      <c r="D1518" s="7">
        <v>44220</v>
      </c>
      <c r="E1518" s="6" t="s">
        <v>28</v>
      </c>
      <c r="F1518" s="6" t="s">
        <v>67</v>
      </c>
      <c r="G1518" s="6" t="s">
        <v>68</v>
      </c>
      <c r="H1518" s="6" t="s">
        <v>17</v>
      </c>
      <c r="I1518" s="8">
        <v>0.30000000000000004</v>
      </c>
      <c r="J1518" s="9">
        <v>3500</v>
      </c>
      <c r="K1518" s="10">
        <f t="shared" si="0"/>
        <v>1050.0000000000002</v>
      </c>
      <c r="L1518" s="10">
        <f t="shared" si="1"/>
        <v>367.50000000000006</v>
      </c>
      <c r="M1518" s="11">
        <v>0.35</v>
      </c>
      <c r="O1518" s="16"/>
      <c r="P1518" s="17"/>
      <c r="Q1518" s="12"/>
      <c r="R1518" s="13"/>
    </row>
    <row r="1519" spans="1:18" ht="15.75" customHeight="1">
      <c r="A1519" s="1"/>
      <c r="B1519" s="6" t="s">
        <v>27</v>
      </c>
      <c r="C1519" s="6">
        <v>1128299</v>
      </c>
      <c r="D1519" s="7">
        <v>44220</v>
      </c>
      <c r="E1519" s="6" t="s">
        <v>28</v>
      </c>
      <c r="F1519" s="6" t="s">
        <v>67</v>
      </c>
      <c r="G1519" s="6" t="s">
        <v>68</v>
      </c>
      <c r="H1519" s="6" t="s">
        <v>18</v>
      </c>
      <c r="I1519" s="8">
        <v>0.4</v>
      </c>
      <c r="J1519" s="9">
        <v>3500</v>
      </c>
      <c r="K1519" s="10">
        <f t="shared" si="0"/>
        <v>1400</v>
      </c>
      <c r="L1519" s="10">
        <f t="shared" si="1"/>
        <v>489.99999999999994</v>
      </c>
      <c r="M1519" s="11">
        <v>0.35</v>
      </c>
      <c r="O1519" s="16"/>
      <c r="P1519" s="17"/>
      <c r="Q1519" s="12"/>
      <c r="R1519" s="13"/>
    </row>
    <row r="1520" spans="1:18" ht="15.75" customHeight="1">
      <c r="A1520" s="1"/>
      <c r="B1520" s="6" t="s">
        <v>27</v>
      </c>
      <c r="C1520" s="6">
        <v>1128299</v>
      </c>
      <c r="D1520" s="7">
        <v>44220</v>
      </c>
      <c r="E1520" s="6" t="s">
        <v>28</v>
      </c>
      <c r="F1520" s="6" t="s">
        <v>67</v>
      </c>
      <c r="G1520" s="6" t="s">
        <v>68</v>
      </c>
      <c r="H1520" s="6" t="s">
        <v>19</v>
      </c>
      <c r="I1520" s="8">
        <v>0.4</v>
      </c>
      <c r="J1520" s="9">
        <v>3500</v>
      </c>
      <c r="K1520" s="10">
        <f t="shared" si="0"/>
        <v>1400</v>
      </c>
      <c r="L1520" s="10">
        <f t="shared" si="1"/>
        <v>489.99999999999994</v>
      </c>
      <c r="M1520" s="11">
        <v>0.35</v>
      </c>
      <c r="O1520" s="16"/>
      <c r="P1520" s="17"/>
      <c r="Q1520" s="12"/>
      <c r="R1520" s="13"/>
    </row>
    <row r="1521" spans="1:18" ht="15.75" customHeight="1">
      <c r="A1521" s="1"/>
      <c r="B1521" s="6" t="s">
        <v>27</v>
      </c>
      <c r="C1521" s="6">
        <v>1128299</v>
      </c>
      <c r="D1521" s="7">
        <v>44220</v>
      </c>
      <c r="E1521" s="6" t="s">
        <v>28</v>
      </c>
      <c r="F1521" s="6" t="s">
        <v>67</v>
      </c>
      <c r="G1521" s="6" t="s">
        <v>68</v>
      </c>
      <c r="H1521" s="6" t="s">
        <v>20</v>
      </c>
      <c r="I1521" s="8">
        <v>0.4</v>
      </c>
      <c r="J1521" s="9">
        <v>2000</v>
      </c>
      <c r="K1521" s="10">
        <f t="shared" si="0"/>
        <v>800</v>
      </c>
      <c r="L1521" s="10">
        <f t="shared" si="1"/>
        <v>280</v>
      </c>
      <c r="M1521" s="11">
        <v>0.35</v>
      </c>
      <c r="O1521" s="16"/>
      <c r="P1521" s="17"/>
      <c r="Q1521" s="12"/>
      <c r="R1521" s="13"/>
    </row>
    <row r="1522" spans="1:18" ht="15.75" customHeight="1">
      <c r="A1522" s="1"/>
      <c r="B1522" s="6" t="s">
        <v>27</v>
      </c>
      <c r="C1522" s="6">
        <v>1128299</v>
      </c>
      <c r="D1522" s="7">
        <v>44220</v>
      </c>
      <c r="E1522" s="6" t="s">
        <v>28</v>
      </c>
      <c r="F1522" s="6" t="s">
        <v>67</v>
      </c>
      <c r="G1522" s="6" t="s">
        <v>68</v>
      </c>
      <c r="H1522" s="6" t="s">
        <v>21</v>
      </c>
      <c r="I1522" s="8">
        <v>0.45000000000000007</v>
      </c>
      <c r="J1522" s="9">
        <v>1500</v>
      </c>
      <c r="K1522" s="10">
        <f t="shared" si="0"/>
        <v>675.00000000000011</v>
      </c>
      <c r="L1522" s="10">
        <f t="shared" si="1"/>
        <v>270.00000000000006</v>
      </c>
      <c r="M1522" s="11">
        <v>0.4</v>
      </c>
      <c r="O1522" s="16"/>
      <c r="P1522" s="17"/>
      <c r="Q1522" s="12"/>
      <c r="R1522" s="13"/>
    </row>
    <row r="1523" spans="1:18" ht="15.75" customHeight="1">
      <c r="A1523" s="1"/>
      <c r="B1523" s="6" t="s">
        <v>27</v>
      </c>
      <c r="C1523" s="6">
        <v>1128299</v>
      </c>
      <c r="D1523" s="7">
        <v>44220</v>
      </c>
      <c r="E1523" s="6" t="s">
        <v>28</v>
      </c>
      <c r="F1523" s="6" t="s">
        <v>67</v>
      </c>
      <c r="G1523" s="6" t="s">
        <v>68</v>
      </c>
      <c r="H1523" s="6" t="s">
        <v>22</v>
      </c>
      <c r="I1523" s="8">
        <v>0.4</v>
      </c>
      <c r="J1523" s="9">
        <v>4000</v>
      </c>
      <c r="K1523" s="10">
        <f t="shared" si="0"/>
        <v>1600</v>
      </c>
      <c r="L1523" s="10">
        <f t="shared" si="1"/>
        <v>480</v>
      </c>
      <c r="M1523" s="11">
        <v>0.3</v>
      </c>
      <c r="O1523" s="16"/>
      <c r="P1523" s="17"/>
      <c r="Q1523" s="12"/>
      <c r="R1523" s="13"/>
    </row>
    <row r="1524" spans="1:18" ht="15.75" customHeight="1">
      <c r="A1524" s="1"/>
      <c r="B1524" s="6" t="s">
        <v>27</v>
      </c>
      <c r="C1524" s="6">
        <v>1128299</v>
      </c>
      <c r="D1524" s="7">
        <v>44251</v>
      </c>
      <c r="E1524" s="6" t="s">
        <v>28</v>
      </c>
      <c r="F1524" s="6" t="s">
        <v>67</v>
      </c>
      <c r="G1524" s="6" t="s">
        <v>68</v>
      </c>
      <c r="H1524" s="6" t="s">
        <v>17</v>
      </c>
      <c r="I1524" s="8">
        <v>0.30000000000000004</v>
      </c>
      <c r="J1524" s="9">
        <v>4500</v>
      </c>
      <c r="K1524" s="10">
        <f t="shared" si="0"/>
        <v>1350.0000000000002</v>
      </c>
      <c r="L1524" s="10">
        <f t="shared" si="1"/>
        <v>472.50000000000006</v>
      </c>
      <c r="M1524" s="11">
        <v>0.35</v>
      </c>
      <c r="O1524" s="16"/>
      <c r="P1524" s="17"/>
      <c r="Q1524" s="12"/>
      <c r="R1524" s="13"/>
    </row>
    <row r="1525" spans="1:18" ht="15.75" customHeight="1">
      <c r="A1525" s="1"/>
      <c r="B1525" s="6" t="s">
        <v>27</v>
      </c>
      <c r="C1525" s="6">
        <v>1128299</v>
      </c>
      <c r="D1525" s="7">
        <v>44251</v>
      </c>
      <c r="E1525" s="6" t="s">
        <v>28</v>
      </c>
      <c r="F1525" s="6" t="s">
        <v>67</v>
      </c>
      <c r="G1525" s="6" t="s">
        <v>68</v>
      </c>
      <c r="H1525" s="6" t="s">
        <v>18</v>
      </c>
      <c r="I1525" s="8">
        <v>0.4</v>
      </c>
      <c r="J1525" s="9">
        <v>3500</v>
      </c>
      <c r="K1525" s="10">
        <f t="shared" si="0"/>
        <v>1400</v>
      </c>
      <c r="L1525" s="10">
        <f t="shared" si="1"/>
        <v>489.99999999999994</v>
      </c>
      <c r="M1525" s="11">
        <v>0.35</v>
      </c>
      <c r="O1525" s="16"/>
      <c r="P1525" s="17"/>
      <c r="Q1525" s="12"/>
      <c r="R1525" s="13"/>
    </row>
    <row r="1526" spans="1:18" ht="15.75" customHeight="1">
      <c r="A1526" s="1"/>
      <c r="B1526" s="6" t="s">
        <v>27</v>
      </c>
      <c r="C1526" s="6">
        <v>1128299</v>
      </c>
      <c r="D1526" s="7">
        <v>44251</v>
      </c>
      <c r="E1526" s="6" t="s">
        <v>28</v>
      </c>
      <c r="F1526" s="6" t="s">
        <v>67</v>
      </c>
      <c r="G1526" s="6" t="s">
        <v>68</v>
      </c>
      <c r="H1526" s="6" t="s">
        <v>19</v>
      </c>
      <c r="I1526" s="8">
        <v>0.4</v>
      </c>
      <c r="J1526" s="9">
        <v>3500</v>
      </c>
      <c r="K1526" s="10">
        <f t="shared" si="0"/>
        <v>1400</v>
      </c>
      <c r="L1526" s="10">
        <f t="shared" si="1"/>
        <v>489.99999999999994</v>
      </c>
      <c r="M1526" s="11">
        <v>0.35</v>
      </c>
      <c r="O1526" s="16"/>
      <c r="P1526" s="17"/>
      <c r="Q1526" s="12"/>
      <c r="R1526" s="13"/>
    </row>
    <row r="1527" spans="1:18" ht="15.75" customHeight="1">
      <c r="A1527" s="1"/>
      <c r="B1527" s="6" t="s">
        <v>27</v>
      </c>
      <c r="C1527" s="6">
        <v>1128299</v>
      </c>
      <c r="D1527" s="7">
        <v>44251</v>
      </c>
      <c r="E1527" s="6" t="s">
        <v>28</v>
      </c>
      <c r="F1527" s="6" t="s">
        <v>67</v>
      </c>
      <c r="G1527" s="6" t="s">
        <v>68</v>
      </c>
      <c r="H1527" s="6" t="s">
        <v>20</v>
      </c>
      <c r="I1527" s="8">
        <v>0.4</v>
      </c>
      <c r="J1527" s="9">
        <v>2000</v>
      </c>
      <c r="K1527" s="10">
        <f t="shared" si="0"/>
        <v>800</v>
      </c>
      <c r="L1527" s="10">
        <f t="shared" si="1"/>
        <v>280</v>
      </c>
      <c r="M1527" s="11">
        <v>0.35</v>
      </c>
      <c r="O1527" s="16"/>
      <c r="P1527" s="17"/>
      <c r="Q1527" s="12"/>
      <c r="R1527" s="13"/>
    </row>
    <row r="1528" spans="1:18" ht="15.75" customHeight="1">
      <c r="A1528" s="1"/>
      <c r="B1528" s="6" t="s">
        <v>27</v>
      </c>
      <c r="C1528" s="6">
        <v>1128299</v>
      </c>
      <c r="D1528" s="7">
        <v>44251</v>
      </c>
      <c r="E1528" s="6" t="s">
        <v>28</v>
      </c>
      <c r="F1528" s="6" t="s">
        <v>67</v>
      </c>
      <c r="G1528" s="6" t="s">
        <v>68</v>
      </c>
      <c r="H1528" s="6" t="s">
        <v>21</v>
      </c>
      <c r="I1528" s="8">
        <v>0.45000000000000007</v>
      </c>
      <c r="J1528" s="9">
        <v>1250</v>
      </c>
      <c r="K1528" s="10">
        <f t="shared" si="0"/>
        <v>562.50000000000011</v>
      </c>
      <c r="L1528" s="10">
        <f t="shared" si="1"/>
        <v>225.00000000000006</v>
      </c>
      <c r="M1528" s="11">
        <v>0.4</v>
      </c>
      <c r="O1528" s="16"/>
      <c r="P1528" s="17"/>
      <c r="Q1528" s="12"/>
      <c r="R1528" s="13"/>
    </row>
    <row r="1529" spans="1:18" ht="15.75" customHeight="1">
      <c r="A1529" s="1"/>
      <c r="B1529" s="6" t="s">
        <v>27</v>
      </c>
      <c r="C1529" s="6">
        <v>1128299</v>
      </c>
      <c r="D1529" s="7">
        <v>44251</v>
      </c>
      <c r="E1529" s="6" t="s">
        <v>28</v>
      </c>
      <c r="F1529" s="6" t="s">
        <v>67</v>
      </c>
      <c r="G1529" s="6" t="s">
        <v>68</v>
      </c>
      <c r="H1529" s="6" t="s">
        <v>22</v>
      </c>
      <c r="I1529" s="8">
        <v>0.4</v>
      </c>
      <c r="J1529" s="9">
        <v>3250</v>
      </c>
      <c r="K1529" s="10">
        <f t="shared" si="0"/>
        <v>1300</v>
      </c>
      <c r="L1529" s="10">
        <f t="shared" si="1"/>
        <v>390</v>
      </c>
      <c r="M1529" s="11">
        <v>0.3</v>
      </c>
      <c r="O1529" s="16"/>
      <c r="P1529" s="17"/>
      <c r="Q1529" s="12"/>
      <c r="R1529" s="13"/>
    </row>
    <row r="1530" spans="1:18" ht="15.75" customHeight="1">
      <c r="A1530" s="1"/>
      <c r="B1530" s="6" t="s">
        <v>27</v>
      </c>
      <c r="C1530" s="6">
        <v>1128299</v>
      </c>
      <c r="D1530" s="7">
        <v>44278</v>
      </c>
      <c r="E1530" s="6" t="s">
        <v>28</v>
      </c>
      <c r="F1530" s="6" t="s">
        <v>67</v>
      </c>
      <c r="G1530" s="6" t="s">
        <v>68</v>
      </c>
      <c r="H1530" s="6" t="s">
        <v>17</v>
      </c>
      <c r="I1530" s="8">
        <v>0.4</v>
      </c>
      <c r="J1530" s="9">
        <v>4750</v>
      </c>
      <c r="K1530" s="10">
        <f t="shared" si="0"/>
        <v>1900</v>
      </c>
      <c r="L1530" s="10">
        <f t="shared" si="1"/>
        <v>665</v>
      </c>
      <c r="M1530" s="11">
        <v>0.35</v>
      </c>
      <c r="O1530" s="16"/>
      <c r="P1530" s="17"/>
      <c r="Q1530" s="12"/>
      <c r="R1530" s="13"/>
    </row>
    <row r="1531" spans="1:18" ht="15.75" customHeight="1">
      <c r="A1531" s="1"/>
      <c r="B1531" s="6" t="s">
        <v>27</v>
      </c>
      <c r="C1531" s="6">
        <v>1128299</v>
      </c>
      <c r="D1531" s="7">
        <v>44278</v>
      </c>
      <c r="E1531" s="6" t="s">
        <v>28</v>
      </c>
      <c r="F1531" s="6" t="s">
        <v>67</v>
      </c>
      <c r="G1531" s="6" t="s">
        <v>68</v>
      </c>
      <c r="H1531" s="6" t="s">
        <v>18</v>
      </c>
      <c r="I1531" s="8">
        <v>0.5</v>
      </c>
      <c r="J1531" s="9">
        <v>3250</v>
      </c>
      <c r="K1531" s="10">
        <f t="shared" si="0"/>
        <v>1625</v>
      </c>
      <c r="L1531" s="10">
        <f t="shared" si="1"/>
        <v>568.75</v>
      </c>
      <c r="M1531" s="11">
        <v>0.35</v>
      </c>
      <c r="O1531" s="16"/>
      <c r="P1531" s="17"/>
      <c r="Q1531" s="12"/>
      <c r="R1531" s="13"/>
    </row>
    <row r="1532" spans="1:18" ht="15.75" customHeight="1">
      <c r="A1532" s="1"/>
      <c r="B1532" s="6" t="s">
        <v>27</v>
      </c>
      <c r="C1532" s="6">
        <v>1128299</v>
      </c>
      <c r="D1532" s="7">
        <v>44278</v>
      </c>
      <c r="E1532" s="6" t="s">
        <v>28</v>
      </c>
      <c r="F1532" s="6" t="s">
        <v>67</v>
      </c>
      <c r="G1532" s="6" t="s">
        <v>68</v>
      </c>
      <c r="H1532" s="6" t="s">
        <v>19</v>
      </c>
      <c r="I1532" s="8">
        <v>0.54999999999999993</v>
      </c>
      <c r="J1532" s="9">
        <v>3500</v>
      </c>
      <c r="K1532" s="10">
        <f t="shared" si="0"/>
        <v>1924.9999999999998</v>
      </c>
      <c r="L1532" s="10">
        <f t="shared" si="1"/>
        <v>673.74999999999989</v>
      </c>
      <c r="M1532" s="11">
        <v>0.35</v>
      </c>
      <c r="O1532" s="16"/>
      <c r="P1532" s="17"/>
      <c r="Q1532" s="12"/>
      <c r="R1532" s="13"/>
    </row>
    <row r="1533" spans="1:18" ht="15.75" customHeight="1">
      <c r="A1533" s="1"/>
      <c r="B1533" s="6" t="s">
        <v>27</v>
      </c>
      <c r="C1533" s="6">
        <v>1128299</v>
      </c>
      <c r="D1533" s="7">
        <v>44278</v>
      </c>
      <c r="E1533" s="6" t="s">
        <v>28</v>
      </c>
      <c r="F1533" s="6" t="s">
        <v>67</v>
      </c>
      <c r="G1533" s="6" t="s">
        <v>68</v>
      </c>
      <c r="H1533" s="6" t="s">
        <v>20</v>
      </c>
      <c r="I1533" s="8">
        <v>0.5</v>
      </c>
      <c r="J1533" s="9">
        <v>2500</v>
      </c>
      <c r="K1533" s="10">
        <f t="shared" si="0"/>
        <v>1250</v>
      </c>
      <c r="L1533" s="10">
        <f t="shared" si="1"/>
        <v>437.5</v>
      </c>
      <c r="M1533" s="11">
        <v>0.35</v>
      </c>
      <c r="O1533" s="16"/>
      <c r="P1533" s="17"/>
      <c r="Q1533" s="12"/>
      <c r="R1533" s="13"/>
    </row>
    <row r="1534" spans="1:18" ht="15.75" customHeight="1">
      <c r="A1534" s="1"/>
      <c r="B1534" s="6" t="s">
        <v>27</v>
      </c>
      <c r="C1534" s="6">
        <v>1128299</v>
      </c>
      <c r="D1534" s="7">
        <v>44278</v>
      </c>
      <c r="E1534" s="6" t="s">
        <v>28</v>
      </c>
      <c r="F1534" s="6" t="s">
        <v>67</v>
      </c>
      <c r="G1534" s="6" t="s">
        <v>68</v>
      </c>
      <c r="H1534" s="6" t="s">
        <v>21</v>
      </c>
      <c r="I1534" s="8">
        <v>0.55000000000000004</v>
      </c>
      <c r="J1534" s="9">
        <v>1000</v>
      </c>
      <c r="K1534" s="10">
        <f t="shared" si="0"/>
        <v>550</v>
      </c>
      <c r="L1534" s="10">
        <f t="shared" si="1"/>
        <v>220</v>
      </c>
      <c r="M1534" s="11">
        <v>0.4</v>
      </c>
      <c r="O1534" s="16"/>
      <c r="P1534" s="17"/>
      <c r="Q1534" s="12"/>
      <c r="R1534" s="13"/>
    </row>
    <row r="1535" spans="1:18" ht="15.75" customHeight="1">
      <c r="A1535" s="1"/>
      <c r="B1535" s="6" t="s">
        <v>27</v>
      </c>
      <c r="C1535" s="6">
        <v>1128299</v>
      </c>
      <c r="D1535" s="7">
        <v>44278</v>
      </c>
      <c r="E1535" s="6" t="s">
        <v>28</v>
      </c>
      <c r="F1535" s="6" t="s">
        <v>67</v>
      </c>
      <c r="G1535" s="6" t="s">
        <v>68</v>
      </c>
      <c r="H1535" s="6" t="s">
        <v>22</v>
      </c>
      <c r="I1535" s="8">
        <v>0.5</v>
      </c>
      <c r="J1535" s="9">
        <v>3000</v>
      </c>
      <c r="K1535" s="10">
        <f t="shared" si="0"/>
        <v>1500</v>
      </c>
      <c r="L1535" s="10">
        <f t="shared" si="1"/>
        <v>450</v>
      </c>
      <c r="M1535" s="11">
        <v>0.3</v>
      </c>
      <c r="O1535" s="16"/>
      <c r="P1535" s="17"/>
      <c r="Q1535" s="12"/>
      <c r="R1535" s="13"/>
    </row>
    <row r="1536" spans="1:18" ht="15.75" customHeight="1">
      <c r="A1536" s="1"/>
      <c r="B1536" s="6" t="s">
        <v>27</v>
      </c>
      <c r="C1536" s="6">
        <v>1128299</v>
      </c>
      <c r="D1536" s="7">
        <v>44310</v>
      </c>
      <c r="E1536" s="6" t="s">
        <v>28</v>
      </c>
      <c r="F1536" s="6" t="s">
        <v>67</v>
      </c>
      <c r="G1536" s="6" t="s">
        <v>68</v>
      </c>
      <c r="H1536" s="6" t="s">
        <v>17</v>
      </c>
      <c r="I1536" s="8">
        <v>0.55000000000000004</v>
      </c>
      <c r="J1536" s="9">
        <v>4750</v>
      </c>
      <c r="K1536" s="10">
        <f t="shared" si="0"/>
        <v>2612.5</v>
      </c>
      <c r="L1536" s="10">
        <f t="shared" si="1"/>
        <v>914.37499999999989</v>
      </c>
      <c r="M1536" s="11">
        <v>0.35</v>
      </c>
      <c r="O1536" s="16"/>
      <c r="P1536" s="17"/>
      <c r="Q1536" s="12"/>
      <c r="R1536" s="13"/>
    </row>
    <row r="1537" spans="1:18" ht="15.75" customHeight="1">
      <c r="A1537" s="1"/>
      <c r="B1537" s="6" t="s">
        <v>27</v>
      </c>
      <c r="C1537" s="6">
        <v>1128299</v>
      </c>
      <c r="D1537" s="7">
        <v>44310</v>
      </c>
      <c r="E1537" s="6" t="s">
        <v>28</v>
      </c>
      <c r="F1537" s="6" t="s">
        <v>67</v>
      </c>
      <c r="G1537" s="6" t="s">
        <v>68</v>
      </c>
      <c r="H1537" s="6" t="s">
        <v>18</v>
      </c>
      <c r="I1537" s="8">
        <v>0.60000000000000009</v>
      </c>
      <c r="J1537" s="9">
        <v>2750</v>
      </c>
      <c r="K1537" s="10">
        <f t="shared" si="0"/>
        <v>1650.0000000000002</v>
      </c>
      <c r="L1537" s="10">
        <f t="shared" si="1"/>
        <v>577.5</v>
      </c>
      <c r="M1537" s="11">
        <v>0.35</v>
      </c>
      <c r="O1537" s="16"/>
      <c r="P1537" s="17"/>
      <c r="Q1537" s="12"/>
      <c r="R1537" s="13"/>
    </row>
    <row r="1538" spans="1:18" ht="15.75" customHeight="1">
      <c r="A1538" s="1"/>
      <c r="B1538" s="6" t="s">
        <v>27</v>
      </c>
      <c r="C1538" s="6">
        <v>1128299</v>
      </c>
      <c r="D1538" s="7">
        <v>44310</v>
      </c>
      <c r="E1538" s="6" t="s">
        <v>28</v>
      </c>
      <c r="F1538" s="6" t="s">
        <v>67</v>
      </c>
      <c r="G1538" s="6" t="s">
        <v>68</v>
      </c>
      <c r="H1538" s="6" t="s">
        <v>19</v>
      </c>
      <c r="I1538" s="8">
        <v>0.60000000000000009</v>
      </c>
      <c r="J1538" s="9">
        <v>3250</v>
      </c>
      <c r="K1538" s="10">
        <f t="shared" si="0"/>
        <v>1950.0000000000002</v>
      </c>
      <c r="L1538" s="10">
        <f t="shared" si="1"/>
        <v>682.5</v>
      </c>
      <c r="M1538" s="11">
        <v>0.35</v>
      </c>
      <c r="O1538" s="16"/>
      <c r="P1538" s="17"/>
      <c r="Q1538" s="12"/>
      <c r="R1538" s="13"/>
    </row>
    <row r="1539" spans="1:18" ht="15.75" customHeight="1">
      <c r="A1539" s="1"/>
      <c r="B1539" s="6" t="s">
        <v>27</v>
      </c>
      <c r="C1539" s="6">
        <v>1128299</v>
      </c>
      <c r="D1539" s="7">
        <v>44310</v>
      </c>
      <c r="E1539" s="6" t="s">
        <v>28</v>
      </c>
      <c r="F1539" s="6" t="s">
        <v>67</v>
      </c>
      <c r="G1539" s="6" t="s">
        <v>68</v>
      </c>
      <c r="H1539" s="6" t="s">
        <v>20</v>
      </c>
      <c r="I1539" s="8">
        <v>0.45000000000000007</v>
      </c>
      <c r="J1539" s="9">
        <v>2250</v>
      </c>
      <c r="K1539" s="10">
        <f t="shared" si="0"/>
        <v>1012.5000000000001</v>
      </c>
      <c r="L1539" s="10">
        <f t="shared" si="1"/>
        <v>354.375</v>
      </c>
      <c r="M1539" s="11">
        <v>0.35</v>
      </c>
      <c r="O1539" s="16"/>
      <c r="P1539" s="17"/>
      <c r="Q1539" s="12"/>
      <c r="R1539" s="13"/>
    </row>
    <row r="1540" spans="1:18" ht="15.75" customHeight="1">
      <c r="A1540" s="1"/>
      <c r="B1540" s="6" t="s">
        <v>27</v>
      </c>
      <c r="C1540" s="6">
        <v>1128299</v>
      </c>
      <c r="D1540" s="7">
        <v>44310</v>
      </c>
      <c r="E1540" s="6" t="s">
        <v>28</v>
      </c>
      <c r="F1540" s="6" t="s">
        <v>67</v>
      </c>
      <c r="G1540" s="6" t="s">
        <v>68</v>
      </c>
      <c r="H1540" s="6" t="s">
        <v>21</v>
      </c>
      <c r="I1540" s="8">
        <v>0.50000000000000011</v>
      </c>
      <c r="J1540" s="9">
        <v>1250</v>
      </c>
      <c r="K1540" s="10">
        <f t="shared" si="0"/>
        <v>625.00000000000011</v>
      </c>
      <c r="L1540" s="10">
        <f t="shared" si="1"/>
        <v>250.00000000000006</v>
      </c>
      <c r="M1540" s="11">
        <v>0.4</v>
      </c>
      <c r="O1540" s="16"/>
      <c r="P1540" s="17"/>
      <c r="Q1540" s="12"/>
      <c r="R1540" s="13"/>
    </row>
    <row r="1541" spans="1:18" ht="15.75" customHeight="1">
      <c r="A1541" s="1"/>
      <c r="B1541" s="6" t="s">
        <v>27</v>
      </c>
      <c r="C1541" s="6">
        <v>1128299</v>
      </c>
      <c r="D1541" s="7">
        <v>44310</v>
      </c>
      <c r="E1541" s="6" t="s">
        <v>28</v>
      </c>
      <c r="F1541" s="6" t="s">
        <v>67</v>
      </c>
      <c r="G1541" s="6" t="s">
        <v>68</v>
      </c>
      <c r="H1541" s="6" t="s">
        <v>22</v>
      </c>
      <c r="I1541" s="8">
        <v>0.65000000000000013</v>
      </c>
      <c r="J1541" s="9">
        <v>3000</v>
      </c>
      <c r="K1541" s="10">
        <f t="shared" si="0"/>
        <v>1950.0000000000005</v>
      </c>
      <c r="L1541" s="10">
        <f t="shared" si="1"/>
        <v>585.00000000000011</v>
      </c>
      <c r="M1541" s="11">
        <v>0.3</v>
      </c>
      <c r="O1541" s="16"/>
      <c r="P1541" s="17"/>
      <c r="Q1541" s="12"/>
      <c r="R1541" s="13"/>
    </row>
    <row r="1542" spans="1:18" ht="15.75" customHeight="1">
      <c r="A1542" s="1"/>
      <c r="B1542" s="6" t="s">
        <v>27</v>
      </c>
      <c r="C1542" s="6">
        <v>1128299</v>
      </c>
      <c r="D1542" s="7">
        <v>44341</v>
      </c>
      <c r="E1542" s="6" t="s">
        <v>28</v>
      </c>
      <c r="F1542" s="6" t="s">
        <v>67</v>
      </c>
      <c r="G1542" s="6" t="s">
        <v>68</v>
      </c>
      <c r="H1542" s="6" t="s">
        <v>17</v>
      </c>
      <c r="I1542" s="8">
        <v>0.5</v>
      </c>
      <c r="J1542" s="9">
        <v>5000</v>
      </c>
      <c r="K1542" s="10">
        <f t="shared" si="0"/>
        <v>2500</v>
      </c>
      <c r="L1542" s="10">
        <f t="shared" si="1"/>
        <v>875</v>
      </c>
      <c r="M1542" s="11">
        <v>0.35</v>
      </c>
      <c r="O1542" s="16"/>
      <c r="P1542" s="17"/>
      <c r="Q1542" s="12"/>
      <c r="R1542" s="13"/>
    </row>
    <row r="1543" spans="1:18" ht="15.75" customHeight="1">
      <c r="A1543" s="1"/>
      <c r="B1543" s="6" t="s">
        <v>27</v>
      </c>
      <c r="C1543" s="6">
        <v>1128299</v>
      </c>
      <c r="D1543" s="7">
        <v>44341</v>
      </c>
      <c r="E1543" s="6" t="s">
        <v>28</v>
      </c>
      <c r="F1543" s="6" t="s">
        <v>67</v>
      </c>
      <c r="G1543" s="6" t="s">
        <v>68</v>
      </c>
      <c r="H1543" s="6" t="s">
        <v>18</v>
      </c>
      <c r="I1543" s="8">
        <v>0.55000000000000004</v>
      </c>
      <c r="J1543" s="9">
        <v>3500</v>
      </c>
      <c r="K1543" s="10">
        <f t="shared" si="0"/>
        <v>1925.0000000000002</v>
      </c>
      <c r="L1543" s="10">
        <f t="shared" si="1"/>
        <v>673.75</v>
      </c>
      <c r="M1543" s="11">
        <v>0.35</v>
      </c>
      <c r="O1543" s="16"/>
      <c r="P1543" s="17"/>
      <c r="Q1543" s="12"/>
      <c r="R1543" s="13"/>
    </row>
    <row r="1544" spans="1:18" ht="15.75" customHeight="1">
      <c r="A1544" s="1"/>
      <c r="B1544" s="6" t="s">
        <v>27</v>
      </c>
      <c r="C1544" s="6">
        <v>1128299</v>
      </c>
      <c r="D1544" s="7">
        <v>44341</v>
      </c>
      <c r="E1544" s="6" t="s">
        <v>28</v>
      </c>
      <c r="F1544" s="6" t="s">
        <v>67</v>
      </c>
      <c r="G1544" s="6" t="s">
        <v>68</v>
      </c>
      <c r="H1544" s="6" t="s">
        <v>19</v>
      </c>
      <c r="I1544" s="8">
        <v>0.55000000000000004</v>
      </c>
      <c r="J1544" s="9">
        <v>3500</v>
      </c>
      <c r="K1544" s="10">
        <f t="shared" si="0"/>
        <v>1925.0000000000002</v>
      </c>
      <c r="L1544" s="10">
        <f t="shared" si="1"/>
        <v>673.75</v>
      </c>
      <c r="M1544" s="11">
        <v>0.35</v>
      </c>
      <c r="O1544" s="16"/>
      <c r="P1544" s="17"/>
      <c r="Q1544" s="12"/>
      <c r="R1544" s="13"/>
    </row>
    <row r="1545" spans="1:18" ht="15.75" customHeight="1">
      <c r="A1545" s="1"/>
      <c r="B1545" s="6" t="s">
        <v>27</v>
      </c>
      <c r="C1545" s="6">
        <v>1128299</v>
      </c>
      <c r="D1545" s="7">
        <v>44341</v>
      </c>
      <c r="E1545" s="6" t="s">
        <v>28</v>
      </c>
      <c r="F1545" s="6" t="s">
        <v>67</v>
      </c>
      <c r="G1545" s="6" t="s">
        <v>68</v>
      </c>
      <c r="H1545" s="6" t="s">
        <v>20</v>
      </c>
      <c r="I1545" s="8">
        <v>0.5</v>
      </c>
      <c r="J1545" s="9">
        <v>2750</v>
      </c>
      <c r="K1545" s="10">
        <f t="shared" si="0"/>
        <v>1375</v>
      </c>
      <c r="L1545" s="10">
        <f t="shared" si="1"/>
        <v>481.24999999999994</v>
      </c>
      <c r="M1545" s="11">
        <v>0.35</v>
      </c>
      <c r="O1545" s="16"/>
      <c r="P1545" s="17"/>
      <c r="Q1545" s="12"/>
      <c r="R1545" s="13"/>
    </row>
    <row r="1546" spans="1:18" ht="15.75" customHeight="1">
      <c r="A1546" s="1"/>
      <c r="B1546" s="6" t="s">
        <v>27</v>
      </c>
      <c r="C1546" s="6">
        <v>1128299</v>
      </c>
      <c r="D1546" s="7">
        <v>44341</v>
      </c>
      <c r="E1546" s="6" t="s">
        <v>28</v>
      </c>
      <c r="F1546" s="6" t="s">
        <v>67</v>
      </c>
      <c r="G1546" s="6" t="s">
        <v>68</v>
      </c>
      <c r="H1546" s="6" t="s">
        <v>21</v>
      </c>
      <c r="I1546" s="8">
        <v>0.44999999999999996</v>
      </c>
      <c r="J1546" s="9">
        <v>1750</v>
      </c>
      <c r="K1546" s="10">
        <f t="shared" si="0"/>
        <v>787.49999999999989</v>
      </c>
      <c r="L1546" s="10">
        <f t="shared" si="1"/>
        <v>315</v>
      </c>
      <c r="M1546" s="11">
        <v>0.4</v>
      </c>
      <c r="O1546" s="16"/>
      <c r="P1546" s="17"/>
      <c r="Q1546" s="12"/>
      <c r="R1546" s="13"/>
    </row>
    <row r="1547" spans="1:18" ht="15.75" customHeight="1">
      <c r="A1547" s="1"/>
      <c r="B1547" s="6" t="s">
        <v>27</v>
      </c>
      <c r="C1547" s="6">
        <v>1128299</v>
      </c>
      <c r="D1547" s="7">
        <v>44341</v>
      </c>
      <c r="E1547" s="6" t="s">
        <v>28</v>
      </c>
      <c r="F1547" s="6" t="s">
        <v>67</v>
      </c>
      <c r="G1547" s="6" t="s">
        <v>68</v>
      </c>
      <c r="H1547" s="6" t="s">
        <v>22</v>
      </c>
      <c r="I1547" s="8">
        <v>0.6</v>
      </c>
      <c r="J1547" s="9">
        <v>5250</v>
      </c>
      <c r="K1547" s="10">
        <f t="shared" si="0"/>
        <v>3150</v>
      </c>
      <c r="L1547" s="10">
        <f t="shared" si="1"/>
        <v>945</v>
      </c>
      <c r="M1547" s="11">
        <v>0.3</v>
      </c>
      <c r="O1547" s="16"/>
      <c r="P1547" s="17"/>
      <c r="Q1547" s="12"/>
      <c r="R1547" s="13"/>
    </row>
    <row r="1548" spans="1:18" ht="15.75" customHeight="1">
      <c r="A1548" s="1"/>
      <c r="B1548" s="6" t="s">
        <v>27</v>
      </c>
      <c r="C1548" s="6">
        <v>1128299</v>
      </c>
      <c r="D1548" s="7">
        <v>44371</v>
      </c>
      <c r="E1548" s="6" t="s">
        <v>28</v>
      </c>
      <c r="F1548" s="6" t="s">
        <v>67</v>
      </c>
      <c r="G1548" s="6" t="s">
        <v>68</v>
      </c>
      <c r="H1548" s="6" t="s">
        <v>17</v>
      </c>
      <c r="I1548" s="8">
        <v>0.54999999999999993</v>
      </c>
      <c r="J1548" s="9">
        <v>7750</v>
      </c>
      <c r="K1548" s="10">
        <f t="shared" si="0"/>
        <v>4262.4999999999991</v>
      </c>
      <c r="L1548" s="10">
        <f t="shared" si="1"/>
        <v>1491.8749999999995</v>
      </c>
      <c r="M1548" s="11">
        <v>0.35</v>
      </c>
      <c r="O1548" s="16"/>
      <c r="P1548" s="17"/>
      <c r="Q1548" s="12"/>
      <c r="R1548" s="13"/>
    </row>
    <row r="1549" spans="1:18" ht="15.75" customHeight="1">
      <c r="A1549" s="1"/>
      <c r="B1549" s="6" t="s">
        <v>27</v>
      </c>
      <c r="C1549" s="6">
        <v>1128299</v>
      </c>
      <c r="D1549" s="7">
        <v>44371</v>
      </c>
      <c r="E1549" s="6" t="s">
        <v>28</v>
      </c>
      <c r="F1549" s="6" t="s">
        <v>67</v>
      </c>
      <c r="G1549" s="6" t="s">
        <v>68</v>
      </c>
      <c r="H1549" s="6" t="s">
        <v>18</v>
      </c>
      <c r="I1549" s="8">
        <v>0.64999999999999991</v>
      </c>
      <c r="J1549" s="9">
        <v>6500</v>
      </c>
      <c r="K1549" s="10">
        <f t="shared" si="0"/>
        <v>4224.9999999999991</v>
      </c>
      <c r="L1549" s="10">
        <f t="shared" si="1"/>
        <v>1478.7499999999995</v>
      </c>
      <c r="M1549" s="11">
        <v>0.35</v>
      </c>
      <c r="O1549" s="16"/>
      <c r="P1549" s="17"/>
      <c r="Q1549" s="12"/>
      <c r="R1549" s="13"/>
    </row>
    <row r="1550" spans="1:18" ht="15.75" customHeight="1">
      <c r="A1550" s="1"/>
      <c r="B1550" s="6" t="s">
        <v>27</v>
      </c>
      <c r="C1550" s="6">
        <v>1128299</v>
      </c>
      <c r="D1550" s="7">
        <v>44371</v>
      </c>
      <c r="E1550" s="6" t="s">
        <v>28</v>
      </c>
      <c r="F1550" s="6" t="s">
        <v>67</v>
      </c>
      <c r="G1550" s="6" t="s">
        <v>68</v>
      </c>
      <c r="H1550" s="6" t="s">
        <v>19</v>
      </c>
      <c r="I1550" s="8">
        <v>0.79999999999999993</v>
      </c>
      <c r="J1550" s="9">
        <v>6500</v>
      </c>
      <c r="K1550" s="10">
        <f t="shared" si="0"/>
        <v>5200</v>
      </c>
      <c r="L1550" s="10">
        <f t="shared" si="1"/>
        <v>1819.9999999999998</v>
      </c>
      <c r="M1550" s="11">
        <v>0.35</v>
      </c>
      <c r="O1550" s="16"/>
      <c r="P1550" s="17"/>
      <c r="Q1550" s="12"/>
      <c r="R1550" s="13"/>
    </row>
    <row r="1551" spans="1:18" ht="15.75" customHeight="1">
      <c r="A1551" s="1"/>
      <c r="B1551" s="6" t="s">
        <v>27</v>
      </c>
      <c r="C1551" s="6">
        <v>1128299</v>
      </c>
      <c r="D1551" s="7">
        <v>44371</v>
      </c>
      <c r="E1551" s="6" t="s">
        <v>28</v>
      </c>
      <c r="F1551" s="6" t="s">
        <v>67</v>
      </c>
      <c r="G1551" s="6" t="s">
        <v>68</v>
      </c>
      <c r="H1551" s="6" t="s">
        <v>20</v>
      </c>
      <c r="I1551" s="8">
        <v>0.79999999999999993</v>
      </c>
      <c r="J1551" s="9">
        <v>5250</v>
      </c>
      <c r="K1551" s="10">
        <f t="shared" si="0"/>
        <v>4200</v>
      </c>
      <c r="L1551" s="10">
        <f t="shared" si="1"/>
        <v>1470</v>
      </c>
      <c r="M1551" s="11">
        <v>0.35</v>
      </c>
      <c r="O1551" s="16"/>
      <c r="P1551" s="17"/>
      <c r="Q1551" s="12"/>
      <c r="R1551" s="13"/>
    </row>
    <row r="1552" spans="1:18" ht="15.75" customHeight="1">
      <c r="A1552" s="1"/>
      <c r="B1552" s="6" t="s">
        <v>27</v>
      </c>
      <c r="C1552" s="6">
        <v>1128299</v>
      </c>
      <c r="D1552" s="7">
        <v>44371</v>
      </c>
      <c r="E1552" s="6" t="s">
        <v>28</v>
      </c>
      <c r="F1552" s="6" t="s">
        <v>67</v>
      </c>
      <c r="G1552" s="6" t="s">
        <v>68</v>
      </c>
      <c r="H1552" s="6" t="s">
        <v>21</v>
      </c>
      <c r="I1552" s="8">
        <v>0.9</v>
      </c>
      <c r="J1552" s="9">
        <v>4000</v>
      </c>
      <c r="K1552" s="10">
        <f t="shared" si="0"/>
        <v>3600</v>
      </c>
      <c r="L1552" s="10">
        <f t="shared" si="1"/>
        <v>1440</v>
      </c>
      <c r="M1552" s="11">
        <v>0.4</v>
      </c>
      <c r="O1552" s="16"/>
      <c r="P1552" s="17"/>
      <c r="Q1552" s="12"/>
      <c r="R1552" s="13"/>
    </row>
    <row r="1553" spans="1:18" ht="15.75" customHeight="1">
      <c r="A1553" s="1"/>
      <c r="B1553" s="6" t="s">
        <v>27</v>
      </c>
      <c r="C1553" s="6">
        <v>1128299</v>
      </c>
      <c r="D1553" s="7">
        <v>44371</v>
      </c>
      <c r="E1553" s="6" t="s">
        <v>28</v>
      </c>
      <c r="F1553" s="6" t="s">
        <v>67</v>
      </c>
      <c r="G1553" s="6" t="s">
        <v>68</v>
      </c>
      <c r="H1553" s="6" t="s">
        <v>22</v>
      </c>
      <c r="I1553" s="8">
        <v>1.05</v>
      </c>
      <c r="J1553" s="9">
        <v>7000</v>
      </c>
      <c r="K1553" s="10">
        <f t="shared" si="0"/>
        <v>7350</v>
      </c>
      <c r="L1553" s="10">
        <f t="shared" si="1"/>
        <v>2205</v>
      </c>
      <c r="M1553" s="11">
        <v>0.3</v>
      </c>
      <c r="O1553" s="16"/>
      <c r="P1553" s="17"/>
      <c r="Q1553" s="12"/>
      <c r="R1553" s="13"/>
    </row>
    <row r="1554" spans="1:18" ht="15.75" customHeight="1">
      <c r="A1554" s="1"/>
      <c r="B1554" s="6" t="s">
        <v>27</v>
      </c>
      <c r="C1554" s="6">
        <v>1128299</v>
      </c>
      <c r="D1554" s="7">
        <v>44400</v>
      </c>
      <c r="E1554" s="6" t="s">
        <v>28</v>
      </c>
      <c r="F1554" s="6" t="s">
        <v>67</v>
      </c>
      <c r="G1554" s="6" t="s">
        <v>68</v>
      </c>
      <c r="H1554" s="6" t="s">
        <v>17</v>
      </c>
      <c r="I1554" s="8">
        <v>0.85</v>
      </c>
      <c r="J1554" s="9">
        <v>8500</v>
      </c>
      <c r="K1554" s="10">
        <f t="shared" si="0"/>
        <v>7225</v>
      </c>
      <c r="L1554" s="10">
        <f t="shared" si="1"/>
        <v>2528.75</v>
      </c>
      <c r="M1554" s="11">
        <v>0.35</v>
      </c>
      <c r="O1554" s="16"/>
      <c r="P1554" s="17"/>
      <c r="Q1554" s="12"/>
      <c r="R1554" s="13"/>
    </row>
    <row r="1555" spans="1:18" ht="15.75" customHeight="1">
      <c r="A1555" s="1"/>
      <c r="B1555" s="6" t="s">
        <v>27</v>
      </c>
      <c r="C1555" s="6">
        <v>1128299</v>
      </c>
      <c r="D1555" s="7">
        <v>44400</v>
      </c>
      <c r="E1555" s="6" t="s">
        <v>28</v>
      </c>
      <c r="F1555" s="6" t="s">
        <v>67</v>
      </c>
      <c r="G1555" s="6" t="s">
        <v>68</v>
      </c>
      <c r="H1555" s="6" t="s">
        <v>18</v>
      </c>
      <c r="I1555" s="8">
        <v>0.9</v>
      </c>
      <c r="J1555" s="9">
        <v>7000</v>
      </c>
      <c r="K1555" s="10">
        <f t="shared" si="0"/>
        <v>6300</v>
      </c>
      <c r="L1555" s="10">
        <f t="shared" si="1"/>
        <v>2205</v>
      </c>
      <c r="M1555" s="11">
        <v>0.35</v>
      </c>
      <c r="O1555" s="16"/>
      <c r="P1555" s="17"/>
      <c r="Q1555" s="12"/>
      <c r="R1555" s="13"/>
    </row>
    <row r="1556" spans="1:18" ht="15.75" customHeight="1">
      <c r="A1556" s="1"/>
      <c r="B1556" s="6" t="s">
        <v>27</v>
      </c>
      <c r="C1556" s="6">
        <v>1128299</v>
      </c>
      <c r="D1556" s="7">
        <v>44400</v>
      </c>
      <c r="E1556" s="6" t="s">
        <v>28</v>
      </c>
      <c r="F1556" s="6" t="s">
        <v>67</v>
      </c>
      <c r="G1556" s="6" t="s">
        <v>68</v>
      </c>
      <c r="H1556" s="6" t="s">
        <v>19</v>
      </c>
      <c r="I1556" s="8">
        <v>0.9</v>
      </c>
      <c r="J1556" s="9">
        <v>6500</v>
      </c>
      <c r="K1556" s="10">
        <f t="shared" si="0"/>
        <v>5850</v>
      </c>
      <c r="L1556" s="10">
        <f t="shared" si="1"/>
        <v>2047.4999999999998</v>
      </c>
      <c r="M1556" s="11">
        <v>0.35</v>
      </c>
      <c r="O1556" s="16"/>
      <c r="P1556" s="17"/>
      <c r="Q1556" s="12"/>
      <c r="R1556" s="13"/>
    </row>
    <row r="1557" spans="1:18" ht="15.75" customHeight="1">
      <c r="A1557" s="1"/>
      <c r="B1557" s="6" t="s">
        <v>27</v>
      </c>
      <c r="C1557" s="6">
        <v>1128299</v>
      </c>
      <c r="D1557" s="7">
        <v>44400</v>
      </c>
      <c r="E1557" s="6" t="s">
        <v>28</v>
      </c>
      <c r="F1557" s="6" t="s">
        <v>67</v>
      </c>
      <c r="G1557" s="6" t="s">
        <v>68</v>
      </c>
      <c r="H1557" s="6" t="s">
        <v>20</v>
      </c>
      <c r="I1557" s="8">
        <v>0.85</v>
      </c>
      <c r="J1557" s="9">
        <v>5500</v>
      </c>
      <c r="K1557" s="10">
        <f t="shared" si="0"/>
        <v>4675</v>
      </c>
      <c r="L1557" s="10">
        <f t="shared" si="1"/>
        <v>1636.25</v>
      </c>
      <c r="M1557" s="11">
        <v>0.35</v>
      </c>
      <c r="O1557" s="16"/>
      <c r="P1557" s="17"/>
      <c r="Q1557" s="12"/>
      <c r="R1557" s="13"/>
    </row>
    <row r="1558" spans="1:18" ht="15.75" customHeight="1">
      <c r="A1558" s="1"/>
      <c r="B1558" s="6" t="s">
        <v>27</v>
      </c>
      <c r="C1558" s="6">
        <v>1128299</v>
      </c>
      <c r="D1558" s="7">
        <v>44400</v>
      </c>
      <c r="E1558" s="6" t="s">
        <v>28</v>
      </c>
      <c r="F1558" s="6" t="s">
        <v>67</v>
      </c>
      <c r="G1558" s="6" t="s">
        <v>68</v>
      </c>
      <c r="H1558" s="6" t="s">
        <v>21</v>
      </c>
      <c r="I1558" s="8">
        <v>0.9</v>
      </c>
      <c r="J1558" s="9">
        <v>6000</v>
      </c>
      <c r="K1558" s="10">
        <f t="shared" si="0"/>
        <v>5400</v>
      </c>
      <c r="L1558" s="10">
        <f t="shared" si="1"/>
        <v>2160</v>
      </c>
      <c r="M1558" s="11">
        <v>0.4</v>
      </c>
      <c r="O1558" s="16"/>
      <c r="P1558" s="17"/>
      <c r="Q1558" s="12"/>
      <c r="R1558" s="13"/>
    </row>
    <row r="1559" spans="1:18" ht="15.75" customHeight="1">
      <c r="A1559" s="1"/>
      <c r="B1559" s="6" t="s">
        <v>27</v>
      </c>
      <c r="C1559" s="6">
        <v>1128299</v>
      </c>
      <c r="D1559" s="7">
        <v>44400</v>
      </c>
      <c r="E1559" s="6" t="s">
        <v>28</v>
      </c>
      <c r="F1559" s="6" t="s">
        <v>67</v>
      </c>
      <c r="G1559" s="6" t="s">
        <v>68</v>
      </c>
      <c r="H1559" s="6" t="s">
        <v>22</v>
      </c>
      <c r="I1559" s="8">
        <v>1.05</v>
      </c>
      <c r="J1559" s="9">
        <v>6000</v>
      </c>
      <c r="K1559" s="10">
        <f t="shared" si="0"/>
        <v>6300</v>
      </c>
      <c r="L1559" s="10">
        <f t="shared" si="1"/>
        <v>1890</v>
      </c>
      <c r="M1559" s="11">
        <v>0.3</v>
      </c>
      <c r="O1559" s="16"/>
      <c r="P1559" s="17"/>
      <c r="Q1559" s="12"/>
      <c r="R1559" s="13"/>
    </row>
    <row r="1560" spans="1:18" ht="15.75" customHeight="1">
      <c r="A1560" s="1"/>
      <c r="B1560" s="6" t="s">
        <v>27</v>
      </c>
      <c r="C1560" s="6">
        <v>1128299</v>
      </c>
      <c r="D1560" s="7">
        <v>44432</v>
      </c>
      <c r="E1560" s="6" t="s">
        <v>28</v>
      </c>
      <c r="F1560" s="6" t="s">
        <v>67</v>
      </c>
      <c r="G1560" s="6" t="s">
        <v>68</v>
      </c>
      <c r="H1560" s="6" t="s">
        <v>17</v>
      </c>
      <c r="I1560" s="8">
        <v>0.9</v>
      </c>
      <c r="J1560" s="9">
        <v>8000</v>
      </c>
      <c r="K1560" s="10">
        <f t="shared" si="0"/>
        <v>7200</v>
      </c>
      <c r="L1560" s="10">
        <f t="shared" si="1"/>
        <v>2520</v>
      </c>
      <c r="M1560" s="11">
        <v>0.35</v>
      </c>
      <c r="O1560" s="16"/>
      <c r="P1560" s="17"/>
      <c r="Q1560" s="12"/>
      <c r="R1560" s="13"/>
    </row>
    <row r="1561" spans="1:18" ht="15.75" customHeight="1">
      <c r="A1561" s="1"/>
      <c r="B1561" s="6" t="s">
        <v>27</v>
      </c>
      <c r="C1561" s="6">
        <v>1128299</v>
      </c>
      <c r="D1561" s="7">
        <v>44432</v>
      </c>
      <c r="E1561" s="6" t="s">
        <v>28</v>
      </c>
      <c r="F1561" s="6" t="s">
        <v>67</v>
      </c>
      <c r="G1561" s="6" t="s">
        <v>68</v>
      </c>
      <c r="H1561" s="6" t="s">
        <v>18</v>
      </c>
      <c r="I1561" s="8">
        <v>0.8</v>
      </c>
      <c r="J1561" s="9">
        <v>7750</v>
      </c>
      <c r="K1561" s="10">
        <f t="shared" si="0"/>
        <v>6200</v>
      </c>
      <c r="L1561" s="10">
        <f t="shared" si="1"/>
        <v>2170</v>
      </c>
      <c r="M1561" s="11">
        <v>0.35</v>
      </c>
      <c r="O1561" s="16"/>
      <c r="P1561" s="17"/>
      <c r="Q1561" s="12"/>
      <c r="R1561" s="13"/>
    </row>
    <row r="1562" spans="1:18" ht="15.75" customHeight="1">
      <c r="A1562" s="1"/>
      <c r="B1562" s="6" t="s">
        <v>27</v>
      </c>
      <c r="C1562" s="6">
        <v>1128299</v>
      </c>
      <c r="D1562" s="7">
        <v>44432</v>
      </c>
      <c r="E1562" s="6" t="s">
        <v>28</v>
      </c>
      <c r="F1562" s="6" t="s">
        <v>67</v>
      </c>
      <c r="G1562" s="6" t="s">
        <v>68</v>
      </c>
      <c r="H1562" s="6" t="s">
        <v>19</v>
      </c>
      <c r="I1562" s="8">
        <v>0.70000000000000007</v>
      </c>
      <c r="J1562" s="9">
        <v>6500</v>
      </c>
      <c r="K1562" s="10">
        <f t="shared" si="0"/>
        <v>4550</v>
      </c>
      <c r="L1562" s="10">
        <f t="shared" si="1"/>
        <v>1592.5</v>
      </c>
      <c r="M1562" s="11">
        <v>0.35</v>
      </c>
      <c r="O1562" s="16"/>
      <c r="P1562" s="17"/>
      <c r="Q1562" s="12"/>
      <c r="R1562" s="13"/>
    </row>
    <row r="1563" spans="1:18" ht="15.75" customHeight="1">
      <c r="A1563" s="1"/>
      <c r="B1563" s="6" t="s">
        <v>27</v>
      </c>
      <c r="C1563" s="6">
        <v>1128299</v>
      </c>
      <c r="D1563" s="7">
        <v>44432</v>
      </c>
      <c r="E1563" s="6" t="s">
        <v>28</v>
      </c>
      <c r="F1563" s="6" t="s">
        <v>67</v>
      </c>
      <c r="G1563" s="6" t="s">
        <v>68</v>
      </c>
      <c r="H1563" s="6" t="s">
        <v>20</v>
      </c>
      <c r="I1563" s="8">
        <v>0.70000000000000007</v>
      </c>
      <c r="J1563" s="9">
        <v>4250</v>
      </c>
      <c r="K1563" s="10">
        <f t="shared" si="0"/>
        <v>2975.0000000000005</v>
      </c>
      <c r="L1563" s="10">
        <f t="shared" si="1"/>
        <v>1041.25</v>
      </c>
      <c r="M1563" s="11">
        <v>0.35</v>
      </c>
      <c r="O1563" s="16"/>
      <c r="P1563" s="17"/>
      <c r="Q1563" s="12"/>
      <c r="R1563" s="13"/>
    </row>
    <row r="1564" spans="1:18" ht="15.75" customHeight="1">
      <c r="A1564" s="1"/>
      <c r="B1564" s="6" t="s">
        <v>27</v>
      </c>
      <c r="C1564" s="6">
        <v>1128299</v>
      </c>
      <c r="D1564" s="7">
        <v>44432</v>
      </c>
      <c r="E1564" s="6" t="s">
        <v>28</v>
      </c>
      <c r="F1564" s="6" t="s">
        <v>67</v>
      </c>
      <c r="G1564" s="6" t="s">
        <v>68</v>
      </c>
      <c r="H1564" s="6" t="s">
        <v>21</v>
      </c>
      <c r="I1564" s="8">
        <v>0.7</v>
      </c>
      <c r="J1564" s="9">
        <v>4250</v>
      </c>
      <c r="K1564" s="10">
        <f t="shared" si="0"/>
        <v>2975</v>
      </c>
      <c r="L1564" s="10">
        <f t="shared" si="1"/>
        <v>1190</v>
      </c>
      <c r="M1564" s="11">
        <v>0.4</v>
      </c>
      <c r="O1564" s="16"/>
      <c r="P1564" s="17"/>
      <c r="Q1564" s="12"/>
      <c r="R1564" s="13"/>
    </row>
    <row r="1565" spans="1:18" ht="15.75" customHeight="1">
      <c r="A1565" s="1"/>
      <c r="B1565" s="6" t="s">
        <v>27</v>
      </c>
      <c r="C1565" s="6">
        <v>1128299</v>
      </c>
      <c r="D1565" s="7">
        <v>44432</v>
      </c>
      <c r="E1565" s="6" t="s">
        <v>28</v>
      </c>
      <c r="F1565" s="6" t="s">
        <v>67</v>
      </c>
      <c r="G1565" s="6" t="s">
        <v>68</v>
      </c>
      <c r="H1565" s="6" t="s">
        <v>22</v>
      </c>
      <c r="I1565" s="8">
        <v>0.75</v>
      </c>
      <c r="J1565" s="9">
        <v>2500</v>
      </c>
      <c r="K1565" s="10">
        <f t="shared" si="0"/>
        <v>1875</v>
      </c>
      <c r="L1565" s="10">
        <f t="shared" si="1"/>
        <v>562.5</v>
      </c>
      <c r="M1565" s="11">
        <v>0.3</v>
      </c>
      <c r="O1565" s="16"/>
      <c r="P1565" s="17"/>
      <c r="Q1565" s="12"/>
      <c r="R1565" s="13"/>
    </row>
    <row r="1566" spans="1:18" ht="15.75" customHeight="1">
      <c r="A1566" s="1"/>
      <c r="B1566" s="6" t="s">
        <v>27</v>
      </c>
      <c r="C1566" s="6">
        <v>1128299</v>
      </c>
      <c r="D1566" s="7">
        <v>44464</v>
      </c>
      <c r="E1566" s="6" t="s">
        <v>28</v>
      </c>
      <c r="F1566" s="6" t="s">
        <v>67</v>
      </c>
      <c r="G1566" s="6" t="s">
        <v>68</v>
      </c>
      <c r="H1566" s="6" t="s">
        <v>17</v>
      </c>
      <c r="I1566" s="8">
        <v>0.50000000000000011</v>
      </c>
      <c r="J1566" s="9">
        <v>4500</v>
      </c>
      <c r="K1566" s="10">
        <f t="shared" si="0"/>
        <v>2250.0000000000005</v>
      </c>
      <c r="L1566" s="10">
        <f t="shared" si="1"/>
        <v>787.50000000000011</v>
      </c>
      <c r="M1566" s="11">
        <v>0.35</v>
      </c>
      <c r="O1566" s="16"/>
      <c r="P1566" s="17"/>
      <c r="Q1566" s="12"/>
      <c r="R1566" s="13"/>
    </row>
    <row r="1567" spans="1:18" ht="15.75" customHeight="1">
      <c r="A1567" s="1"/>
      <c r="B1567" s="6" t="s">
        <v>27</v>
      </c>
      <c r="C1567" s="6">
        <v>1128299</v>
      </c>
      <c r="D1567" s="7">
        <v>44464</v>
      </c>
      <c r="E1567" s="6" t="s">
        <v>28</v>
      </c>
      <c r="F1567" s="6" t="s">
        <v>67</v>
      </c>
      <c r="G1567" s="6" t="s">
        <v>68</v>
      </c>
      <c r="H1567" s="6" t="s">
        <v>18</v>
      </c>
      <c r="I1567" s="8">
        <v>0.55000000000000016</v>
      </c>
      <c r="J1567" s="9">
        <v>4500</v>
      </c>
      <c r="K1567" s="10">
        <f t="shared" si="0"/>
        <v>2475.0000000000009</v>
      </c>
      <c r="L1567" s="10">
        <f t="shared" si="1"/>
        <v>866.25000000000023</v>
      </c>
      <c r="M1567" s="11">
        <v>0.35</v>
      </c>
      <c r="O1567" s="16"/>
      <c r="P1567" s="17"/>
      <c r="Q1567" s="12"/>
      <c r="R1567" s="13"/>
    </row>
    <row r="1568" spans="1:18" ht="15.75" customHeight="1">
      <c r="A1568" s="1"/>
      <c r="B1568" s="6" t="s">
        <v>27</v>
      </c>
      <c r="C1568" s="6">
        <v>1128299</v>
      </c>
      <c r="D1568" s="7">
        <v>44464</v>
      </c>
      <c r="E1568" s="6" t="s">
        <v>28</v>
      </c>
      <c r="F1568" s="6" t="s">
        <v>67</v>
      </c>
      <c r="G1568" s="6" t="s">
        <v>68</v>
      </c>
      <c r="H1568" s="6" t="s">
        <v>19</v>
      </c>
      <c r="I1568" s="8">
        <v>0.50000000000000011</v>
      </c>
      <c r="J1568" s="9">
        <v>2500</v>
      </c>
      <c r="K1568" s="10">
        <f t="shared" si="0"/>
        <v>1250.0000000000002</v>
      </c>
      <c r="L1568" s="10">
        <f t="shared" si="1"/>
        <v>437.50000000000006</v>
      </c>
      <c r="M1568" s="11">
        <v>0.35</v>
      </c>
      <c r="O1568" s="16"/>
      <c r="P1568" s="17"/>
      <c r="Q1568" s="12"/>
      <c r="R1568" s="13"/>
    </row>
    <row r="1569" spans="1:18" ht="15.75" customHeight="1">
      <c r="A1569" s="1"/>
      <c r="B1569" s="6" t="s">
        <v>27</v>
      </c>
      <c r="C1569" s="6">
        <v>1128299</v>
      </c>
      <c r="D1569" s="7">
        <v>44464</v>
      </c>
      <c r="E1569" s="6" t="s">
        <v>28</v>
      </c>
      <c r="F1569" s="6" t="s">
        <v>67</v>
      </c>
      <c r="G1569" s="6" t="s">
        <v>68</v>
      </c>
      <c r="H1569" s="6" t="s">
        <v>20</v>
      </c>
      <c r="I1569" s="8">
        <v>0.50000000000000011</v>
      </c>
      <c r="J1569" s="9">
        <v>2000</v>
      </c>
      <c r="K1569" s="10">
        <f t="shared" si="0"/>
        <v>1000.0000000000002</v>
      </c>
      <c r="L1569" s="10">
        <f t="shared" si="1"/>
        <v>350.00000000000006</v>
      </c>
      <c r="M1569" s="11">
        <v>0.35</v>
      </c>
      <c r="O1569" s="16"/>
      <c r="P1569" s="17"/>
      <c r="Q1569" s="12"/>
      <c r="R1569" s="13"/>
    </row>
    <row r="1570" spans="1:18" ht="15.75" customHeight="1">
      <c r="A1570" s="1"/>
      <c r="B1570" s="6" t="s">
        <v>27</v>
      </c>
      <c r="C1570" s="6">
        <v>1128299</v>
      </c>
      <c r="D1570" s="7">
        <v>44464</v>
      </c>
      <c r="E1570" s="6" t="s">
        <v>28</v>
      </c>
      <c r="F1570" s="6" t="s">
        <v>67</v>
      </c>
      <c r="G1570" s="6" t="s">
        <v>68</v>
      </c>
      <c r="H1570" s="6" t="s">
        <v>21</v>
      </c>
      <c r="I1570" s="8">
        <v>0.60000000000000009</v>
      </c>
      <c r="J1570" s="9">
        <v>2250</v>
      </c>
      <c r="K1570" s="10">
        <f t="shared" si="0"/>
        <v>1350.0000000000002</v>
      </c>
      <c r="L1570" s="10">
        <f t="shared" si="1"/>
        <v>540.00000000000011</v>
      </c>
      <c r="M1570" s="11">
        <v>0.4</v>
      </c>
      <c r="O1570" s="16"/>
      <c r="P1570" s="17"/>
      <c r="Q1570" s="12"/>
      <c r="R1570" s="13"/>
    </row>
    <row r="1571" spans="1:18" ht="15.75" customHeight="1">
      <c r="A1571" s="1"/>
      <c r="B1571" s="6" t="s">
        <v>27</v>
      </c>
      <c r="C1571" s="6">
        <v>1128299</v>
      </c>
      <c r="D1571" s="7">
        <v>44464</v>
      </c>
      <c r="E1571" s="6" t="s">
        <v>28</v>
      </c>
      <c r="F1571" s="6" t="s">
        <v>67</v>
      </c>
      <c r="G1571" s="6" t="s">
        <v>68</v>
      </c>
      <c r="H1571" s="6" t="s">
        <v>22</v>
      </c>
      <c r="I1571" s="8">
        <v>0.44999999999999996</v>
      </c>
      <c r="J1571" s="9">
        <v>2500</v>
      </c>
      <c r="K1571" s="10">
        <f t="shared" si="0"/>
        <v>1125</v>
      </c>
      <c r="L1571" s="10">
        <f t="shared" si="1"/>
        <v>337.5</v>
      </c>
      <c r="M1571" s="11">
        <v>0.3</v>
      </c>
      <c r="O1571" s="16"/>
      <c r="P1571" s="17"/>
      <c r="Q1571" s="12"/>
      <c r="R1571" s="13"/>
    </row>
    <row r="1572" spans="1:18" ht="15.75" customHeight="1">
      <c r="A1572" s="1"/>
      <c r="B1572" s="6" t="s">
        <v>27</v>
      </c>
      <c r="C1572" s="6">
        <v>1128299</v>
      </c>
      <c r="D1572" s="7">
        <v>44493</v>
      </c>
      <c r="E1572" s="6" t="s">
        <v>28</v>
      </c>
      <c r="F1572" s="6" t="s">
        <v>67</v>
      </c>
      <c r="G1572" s="6" t="s">
        <v>68</v>
      </c>
      <c r="H1572" s="6" t="s">
        <v>17</v>
      </c>
      <c r="I1572" s="8">
        <v>0.4</v>
      </c>
      <c r="J1572" s="9">
        <v>3500</v>
      </c>
      <c r="K1572" s="10">
        <f t="shared" si="0"/>
        <v>1400</v>
      </c>
      <c r="L1572" s="10">
        <f t="shared" si="1"/>
        <v>489.99999999999994</v>
      </c>
      <c r="M1572" s="11">
        <v>0.35</v>
      </c>
      <c r="O1572" s="16"/>
      <c r="P1572" s="17"/>
      <c r="Q1572" s="12"/>
      <c r="R1572" s="13"/>
    </row>
    <row r="1573" spans="1:18" ht="15.75" customHeight="1">
      <c r="A1573" s="1"/>
      <c r="B1573" s="6" t="s">
        <v>27</v>
      </c>
      <c r="C1573" s="6">
        <v>1128299</v>
      </c>
      <c r="D1573" s="7">
        <v>44493</v>
      </c>
      <c r="E1573" s="6" t="s">
        <v>28</v>
      </c>
      <c r="F1573" s="6" t="s">
        <v>67</v>
      </c>
      <c r="G1573" s="6" t="s">
        <v>68</v>
      </c>
      <c r="H1573" s="6" t="s">
        <v>18</v>
      </c>
      <c r="I1573" s="8">
        <v>0.55000000000000016</v>
      </c>
      <c r="J1573" s="9">
        <v>5250</v>
      </c>
      <c r="K1573" s="10">
        <f t="shared" si="0"/>
        <v>2887.5000000000009</v>
      </c>
      <c r="L1573" s="10">
        <f t="shared" si="1"/>
        <v>1010.6250000000002</v>
      </c>
      <c r="M1573" s="11">
        <v>0.35</v>
      </c>
      <c r="O1573" s="16"/>
      <c r="P1573" s="17"/>
      <c r="Q1573" s="12"/>
      <c r="R1573" s="13"/>
    </row>
    <row r="1574" spans="1:18" ht="15.75" customHeight="1">
      <c r="A1574" s="1"/>
      <c r="B1574" s="6" t="s">
        <v>27</v>
      </c>
      <c r="C1574" s="6">
        <v>1128299</v>
      </c>
      <c r="D1574" s="7">
        <v>44493</v>
      </c>
      <c r="E1574" s="6" t="s">
        <v>28</v>
      </c>
      <c r="F1574" s="6" t="s">
        <v>67</v>
      </c>
      <c r="G1574" s="6" t="s">
        <v>68</v>
      </c>
      <c r="H1574" s="6" t="s">
        <v>19</v>
      </c>
      <c r="I1574" s="8">
        <v>0.50000000000000011</v>
      </c>
      <c r="J1574" s="9">
        <v>3500</v>
      </c>
      <c r="K1574" s="10">
        <f t="shared" si="0"/>
        <v>1750.0000000000005</v>
      </c>
      <c r="L1574" s="10">
        <f t="shared" si="1"/>
        <v>612.50000000000011</v>
      </c>
      <c r="M1574" s="11">
        <v>0.35</v>
      </c>
      <c r="O1574" s="16"/>
      <c r="P1574" s="17"/>
      <c r="Q1574" s="12"/>
      <c r="R1574" s="13"/>
    </row>
    <row r="1575" spans="1:18" ht="15.75" customHeight="1">
      <c r="A1575" s="1"/>
      <c r="B1575" s="6" t="s">
        <v>27</v>
      </c>
      <c r="C1575" s="6">
        <v>1128299</v>
      </c>
      <c r="D1575" s="7">
        <v>44493</v>
      </c>
      <c r="E1575" s="6" t="s">
        <v>28</v>
      </c>
      <c r="F1575" s="6" t="s">
        <v>67</v>
      </c>
      <c r="G1575" s="6" t="s">
        <v>68</v>
      </c>
      <c r="H1575" s="6" t="s">
        <v>20</v>
      </c>
      <c r="I1575" s="8">
        <v>0.45000000000000007</v>
      </c>
      <c r="J1575" s="9">
        <v>3250</v>
      </c>
      <c r="K1575" s="10">
        <f t="shared" si="0"/>
        <v>1462.5000000000002</v>
      </c>
      <c r="L1575" s="10">
        <f t="shared" si="1"/>
        <v>511.87500000000006</v>
      </c>
      <c r="M1575" s="11">
        <v>0.35</v>
      </c>
      <c r="O1575" s="16"/>
      <c r="P1575" s="17"/>
      <c r="Q1575" s="12"/>
      <c r="R1575" s="13"/>
    </row>
    <row r="1576" spans="1:18" ht="15.75" customHeight="1">
      <c r="A1576" s="1"/>
      <c r="B1576" s="6" t="s">
        <v>27</v>
      </c>
      <c r="C1576" s="6">
        <v>1128299</v>
      </c>
      <c r="D1576" s="7">
        <v>44493</v>
      </c>
      <c r="E1576" s="6" t="s">
        <v>28</v>
      </c>
      <c r="F1576" s="6" t="s">
        <v>67</v>
      </c>
      <c r="G1576" s="6" t="s">
        <v>68</v>
      </c>
      <c r="H1576" s="6" t="s">
        <v>21</v>
      </c>
      <c r="I1576" s="8">
        <v>0.55000000000000004</v>
      </c>
      <c r="J1576" s="9">
        <v>3000</v>
      </c>
      <c r="K1576" s="10">
        <f t="shared" si="0"/>
        <v>1650.0000000000002</v>
      </c>
      <c r="L1576" s="10">
        <f t="shared" si="1"/>
        <v>660.00000000000011</v>
      </c>
      <c r="M1576" s="11">
        <v>0.4</v>
      </c>
      <c r="O1576" s="16"/>
      <c r="P1576" s="17"/>
      <c r="Q1576" s="12"/>
      <c r="R1576" s="13"/>
    </row>
    <row r="1577" spans="1:18" ht="15.75" customHeight="1">
      <c r="A1577" s="1"/>
      <c r="B1577" s="6" t="s">
        <v>27</v>
      </c>
      <c r="C1577" s="6">
        <v>1128299</v>
      </c>
      <c r="D1577" s="7">
        <v>44493</v>
      </c>
      <c r="E1577" s="6" t="s">
        <v>28</v>
      </c>
      <c r="F1577" s="6" t="s">
        <v>67</v>
      </c>
      <c r="G1577" s="6" t="s">
        <v>68</v>
      </c>
      <c r="H1577" s="6" t="s">
        <v>22</v>
      </c>
      <c r="I1577" s="8">
        <v>0.60000000000000009</v>
      </c>
      <c r="J1577" s="9">
        <v>3500</v>
      </c>
      <c r="K1577" s="10">
        <f t="shared" si="0"/>
        <v>2100.0000000000005</v>
      </c>
      <c r="L1577" s="10">
        <f t="shared" si="1"/>
        <v>630.00000000000011</v>
      </c>
      <c r="M1577" s="11">
        <v>0.3</v>
      </c>
      <c r="O1577" s="16"/>
      <c r="P1577" s="17"/>
      <c r="Q1577" s="12"/>
      <c r="R1577" s="13"/>
    </row>
    <row r="1578" spans="1:18" ht="15.75" customHeight="1">
      <c r="A1578" s="1"/>
      <c r="B1578" s="6" t="s">
        <v>27</v>
      </c>
      <c r="C1578" s="6">
        <v>1128299</v>
      </c>
      <c r="D1578" s="7">
        <v>44524</v>
      </c>
      <c r="E1578" s="6" t="s">
        <v>28</v>
      </c>
      <c r="F1578" s="6" t="s">
        <v>67</v>
      </c>
      <c r="G1578" s="6" t="s">
        <v>68</v>
      </c>
      <c r="H1578" s="6" t="s">
        <v>17</v>
      </c>
      <c r="I1578" s="8">
        <v>0.45000000000000007</v>
      </c>
      <c r="J1578" s="9">
        <v>5750</v>
      </c>
      <c r="K1578" s="10">
        <f t="shared" si="0"/>
        <v>2587.5000000000005</v>
      </c>
      <c r="L1578" s="10">
        <f t="shared" si="1"/>
        <v>905.62500000000011</v>
      </c>
      <c r="M1578" s="11">
        <v>0.35</v>
      </c>
      <c r="O1578" s="16"/>
      <c r="P1578" s="17"/>
      <c r="Q1578" s="12"/>
      <c r="R1578" s="13"/>
    </row>
    <row r="1579" spans="1:18" ht="15.75" customHeight="1">
      <c r="A1579" s="1"/>
      <c r="B1579" s="6" t="s">
        <v>27</v>
      </c>
      <c r="C1579" s="6">
        <v>1128299</v>
      </c>
      <c r="D1579" s="7">
        <v>44524</v>
      </c>
      <c r="E1579" s="6" t="s">
        <v>28</v>
      </c>
      <c r="F1579" s="6" t="s">
        <v>67</v>
      </c>
      <c r="G1579" s="6" t="s">
        <v>68</v>
      </c>
      <c r="H1579" s="6" t="s">
        <v>18</v>
      </c>
      <c r="I1579" s="8">
        <v>0.50000000000000011</v>
      </c>
      <c r="J1579" s="9">
        <v>6500</v>
      </c>
      <c r="K1579" s="10">
        <f t="shared" si="0"/>
        <v>3250.0000000000009</v>
      </c>
      <c r="L1579" s="10">
        <f t="shared" si="1"/>
        <v>1137.5000000000002</v>
      </c>
      <c r="M1579" s="11">
        <v>0.35</v>
      </c>
      <c r="O1579" s="16"/>
      <c r="P1579" s="17"/>
      <c r="Q1579" s="12"/>
      <c r="R1579" s="13"/>
    </row>
    <row r="1580" spans="1:18" ht="15.75" customHeight="1">
      <c r="A1580" s="1"/>
      <c r="B1580" s="6" t="s">
        <v>27</v>
      </c>
      <c r="C1580" s="6">
        <v>1128299</v>
      </c>
      <c r="D1580" s="7">
        <v>44524</v>
      </c>
      <c r="E1580" s="6" t="s">
        <v>28</v>
      </c>
      <c r="F1580" s="6" t="s">
        <v>67</v>
      </c>
      <c r="G1580" s="6" t="s">
        <v>68</v>
      </c>
      <c r="H1580" s="6" t="s">
        <v>19</v>
      </c>
      <c r="I1580" s="8">
        <v>0.45000000000000007</v>
      </c>
      <c r="J1580" s="9">
        <v>4750</v>
      </c>
      <c r="K1580" s="10">
        <f t="shared" si="0"/>
        <v>2137.5000000000005</v>
      </c>
      <c r="L1580" s="10">
        <f t="shared" si="1"/>
        <v>748.12500000000011</v>
      </c>
      <c r="M1580" s="11">
        <v>0.35</v>
      </c>
      <c r="O1580" s="16"/>
      <c r="P1580" s="17"/>
      <c r="Q1580" s="12"/>
      <c r="R1580" s="13"/>
    </row>
    <row r="1581" spans="1:18" ht="15.75" customHeight="1">
      <c r="A1581" s="1"/>
      <c r="B1581" s="6" t="s">
        <v>27</v>
      </c>
      <c r="C1581" s="6">
        <v>1128299</v>
      </c>
      <c r="D1581" s="7">
        <v>44524</v>
      </c>
      <c r="E1581" s="6" t="s">
        <v>28</v>
      </c>
      <c r="F1581" s="6" t="s">
        <v>67</v>
      </c>
      <c r="G1581" s="6" t="s">
        <v>68</v>
      </c>
      <c r="H1581" s="6" t="s">
        <v>20</v>
      </c>
      <c r="I1581" s="8">
        <v>0.55000000000000016</v>
      </c>
      <c r="J1581" s="9">
        <v>4500</v>
      </c>
      <c r="K1581" s="10">
        <f t="shared" si="0"/>
        <v>2475.0000000000009</v>
      </c>
      <c r="L1581" s="10">
        <f t="shared" si="1"/>
        <v>866.25000000000023</v>
      </c>
      <c r="M1581" s="11">
        <v>0.35</v>
      </c>
      <c r="O1581" s="16"/>
      <c r="P1581" s="17"/>
      <c r="Q1581" s="12"/>
      <c r="R1581" s="13"/>
    </row>
    <row r="1582" spans="1:18" ht="15.75" customHeight="1">
      <c r="A1582" s="1"/>
      <c r="B1582" s="6" t="s">
        <v>27</v>
      </c>
      <c r="C1582" s="6">
        <v>1128299</v>
      </c>
      <c r="D1582" s="7">
        <v>44524</v>
      </c>
      <c r="E1582" s="6" t="s">
        <v>28</v>
      </c>
      <c r="F1582" s="6" t="s">
        <v>67</v>
      </c>
      <c r="G1582" s="6" t="s">
        <v>68</v>
      </c>
      <c r="H1582" s="6" t="s">
        <v>21</v>
      </c>
      <c r="I1582" s="8">
        <v>0.75000000000000011</v>
      </c>
      <c r="J1582" s="9">
        <v>4250</v>
      </c>
      <c r="K1582" s="10">
        <f t="shared" si="0"/>
        <v>3187.5000000000005</v>
      </c>
      <c r="L1582" s="10">
        <f t="shared" si="1"/>
        <v>1275.0000000000002</v>
      </c>
      <c r="M1582" s="11">
        <v>0.4</v>
      </c>
      <c r="O1582" s="16"/>
      <c r="P1582" s="17"/>
      <c r="Q1582" s="12"/>
      <c r="R1582" s="13"/>
    </row>
    <row r="1583" spans="1:18" ht="15.75" customHeight="1">
      <c r="A1583" s="1"/>
      <c r="B1583" s="6" t="s">
        <v>27</v>
      </c>
      <c r="C1583" s="6">
        <v>1128299</v>
      </c>
      <c r="D1583" s="7">
        <v>44524</v>
      </c>
      <c r="E1583" s="6" t="s">
        <v>28</v>
      </c>
      <c r="F1583" s="6" t="s">
        <v>67</v>
      </c>
      <c r="G1583" s="6" t="s">
        <v>68</v>
      </c>
      <c r="H1583" s="6" t="s">
        <v>22</v>
      </c>
      <c r="I1583" s="8">
        <v>0.80000000000000016</v>
      </c>
      <c r="J1583" s="9">
        <v>5500</v>
      </c>
      <c r="K1583" s="10">
        <f t="shared" si="0"/>
        <v>4400.0000000000009</v>
      </c>
      <c r="L1583" s="10">
        <f t="shared" si="1"/>
        <v>1320.0000000000002</v>
      </c>
      <c r="M1583" s="11">
        <v>0.3</v>
      </c>
      <c r="O1583" s="16"/>
      <c r="P1583" s="17"/>
      <c r="Q1583" s="12"/>
      <c r="R1583" s="13"/>
    </row>
    <row r="1584" spans="1:18" ht="15.75" customHeight="1">
      <c r="A1584" s="1"/>
      <c r="B1584" s="6" t="s">
        <v>27</v>
      </c>
      <c r="C1584" s="6">
        <v>1128299</v>
      </c>
      <c r="D1584" s="7">
        <v>44553</v>
      </c>
      <c r="E1584" s="6" t="s">
        <v>28</v>
      </c>
      <c r="F1584" s="6" t="s">
        <v>67</v>
      </c>
      <c r="G1584" s="6" t="s">
        <v>68</v>
      </c>
      <c r="H1584" s="6" t="s">
        <v>17</v>
      </c>
      <c r="I1584" s="8">
        <v>0.65000000000000013</v>
      </c>
      <c r="J1584" s="9">
        <v>7500</v>
      </c>
      <c r="K1584" s="10">
        <f t="shared" si="0"/>
        <v>4875.0000000000009</v>
      </c>
      <c r="L1584" s="10">
        <f t="shared" si="1"/>
        <v>1706.2500000000002</v>
      </c>
      <c r="M1584" s="11">
        <v>0.35</v>
      </c>
      <c r="O1584" s="16"/>
      <c r="P1584" s="17"/>
      <c r="Q1584" s="12"/>
      <c r="R1584" s="13"/>
    </row>
    <row r="1585" spans="1:18" ht="15.75" customHeight="1">
      <c r="A1585" s="1"/>
      <c r="B1585" s="6" t="s">
        <v>27</v>
      </c>
      <c r="C1585" s="6">
        <v>1128299</v>
      </c>
      <c r="D1585" s="7">
        <v>44553</v>
      </c>
      <c r="E1585" s="6" t="s">
        <v>28</v>
      </c>
      <c r="F1585" s="6" t="s">
        <v>67</v>
      </c>
      <c r="G1585" s="6" t="s">
        <v>68</v>
      </c>
      <c r="H1585" s="6" t="s">
        <v>18</v>
      </c>
      <c r="I1585" s="8">
        <v>0.75000000000000022</v>
      </c>
      <c r="J1585" s="9">
        <v>7500</v>
      </c>
      <c r="K1585" s="10">
        <f t="shared" si="0"/>
        <v>5625.0000000000018</v>
      </c>
      <c r="L1585" s="10">
        <f t="shared" si="1"/>
        <v>1968.7500000000005</v>
      </c>
      <c r="M1585" s="11">
        <v>0.35</v>
      </c>
      <c r="O1585" s="16"/>
      <c r="P1585" s="17"/>
      <c r="Q1585" s="12"/>
      <c r="R1585" s="13"/>
    </row>
    <row r="1586" spans="1:18" ht="15.75" customHeight="1">
      <c r="A1586" s="1"/>
      <c r="B1586" s="6" t="s">
        <v>27</v>
      </c>
      <c r="C1586" s="6">
        <v>1128299</v>
      </c>
      <c r="D1586" s="7">
        <v>44553</v>
      </c>
      <c r="E1586" s="6" t="s">
        <v>28</v>
      </c>
      <c r="F1586" s="6" t="s">
        <v>67</v>
      </c>
      <c r="G1586" s="6" t="s">
        <v>68</v>
      </c>
      <c r="H1586" s="6" t="s">
        <v>19</v>
      </c>
      <c r="I1586" s="8">
        <v>0.70000000000000018</v>
      </c>
      <c r="J1586" s="9">
        <v>5500</v>
      </c>
      <c r="K1586" s="10">
        <f t="shared" si="0"/>
        <v>3850.0000000000009</v>
      </c>
      <c r="L1586" s="10">
        <f t="shared" si="1"/>
        <v>1347.5000000000002</v>
      </c>
      <c r="M1586" s="11">
        <v>0.35</v>
      </c>
      <c r="O1586" s="16"/>
      <c r="P1586" s="17"/>
      <c r="Q1586" s="12"/>
      <c r="R1586" s="13"/>
    </row>
    <row r="1587" spans="1:18" ht="15.75" customHeight="1">
      <c r="A1587" s="1"/>
      <c r="B1587" s="6" t="s">
        <v>27</v>
      </c>
      <c r="C1587" s="6">
        <v>1128299</v>
      </c>
      <c r="D1587" s="7">
        <v>44553</v>
      </c>
      <c r="E1587" s="6" t="s">
        <v>28</v>
      </c>
      <c r="F1587" s="6" t="s">
        <v>67</v>
      </c>
      <c r="G1587" s="6" t="s">
        <v>68</v>
      </c>
      <c r="H1587" s="6" t="s">
        <v>20</v>
      </c>
      <c r="I1587" s="8">
        <v>0.70000000000000018</v>
      </c>
      <c r="J1587" s="9">
        <v>5500</v>
      </c>
      <c r="K1587" s="10">
        <f t="shared" si="0"/>
        <v>3850.0000000000009</v>
      </c>
      <c r="L1587" s="10">
        <f t="shared" si="1"/>
        <v>1347.5000000000002</v>
      </c>
      <c r="M1587" s="11">
        <v>0.35</v>
      </c>
      <c r="O1587" s="16"/>
      <c r="P1587" s="17"/>
      <c r="Q1587" s="12"/>
      <c r="R1587" s="13"/>
    </row>
    <row r="1588" spans="1:18" ht="15.75" customHeight="1">
      <c r="A1588" s="1"/>
      <c r="B1588" s="6" t="s">
        <v>27</v>
      </c>
      <c r="C1588" s="6">
        <v>1128299</v>
      </c>
      <c r="D1588" s="7">
        <v>44553</v>
      </c>
      <c r="E1588" s="6" t="s">
        <v>28</v>
      </c>
      <c r="F1588" s="6" t="s">
        <v>67</v>
      </c>
      <c r="G1588" s="6" t="s">
        <v>68</v>
      </c>
      <c r="H1588" s="6" t="s">
        <v>21</v>
      </c>
      <c r="I1588" s="8">
        <v>0.80000000000000016</v>
      </c>
      <c r="J1588" s="9">
        <v>4750</v>
      </c>
      <c r="K1588" s="10">
        <f t="shared" si="0"/>
        <v>3800.0000000000009</v>
      </c>
      <c r="L1588" s="10">
        <f t="shared" si="1"/>
        <v>1520.0000000000005</v>
      </c>
      <c r="M1588" s="11">
        <v>0.4</v>
      </c>
      <c r="O1588" s="16"/>
      <c r="P1588" s="17"/>
      <c r="Q1588" s="12"/>
      <c r="R1588" s="13"/>
    </row>
    <row r="1589" spans="1:18" ht="15.75" customHeight="1">
      <c r="A1589" s="1"/>
      <c r="B1589" s="6" t="s">
        <v>27</v>
      </c>
      <c r="C1589" s="6">
        <v>1128299</v>
      </c>
      <c r="D1589" s="7">
        <v>44553</v>
      </c>
      <c r="E1589" s="6" t="s">
        <v>28</v>
      </c>
      <c r="F1589" s="6" t="s">
        <v>67</v>
      </c>
      <c r="G1589" s="6" t="s">
        <v>68</v>
      </c>
      <c r="H1589" s="6" t="s">
        <v>22</v>
      </c>
      <c r="I1589" s="8">
        <v>0.8500000000000002</v>
      </c>
      <c r="J1589" s="9">
        <v>5750</v>
      </c>
      <c r="K1589" s="10">
        <f t="shared" si="0"/>
        <v>4887.5000000000009</v>
      </c>
      <c r="L1589" s="10">
        <f t="shared" si="1"/>
        <v>1466.2500000000002</v>
      </c>
      <c r="M1589" s="11">
        <v>0.3</v>
      </c>
      <c r="O1589" s="16"/>
      <c r="P1589" s="17"/>
      <c r="Q1589" s="12"/>
      <c r="R1589" s="13"/>
    </row>
    <row r="1590" spans="1:18" ht="15.75" customHeight="1">
      <c r="A1590" s="1" t="s">
        <v>39</v>
      </c>
      <c r="B1590" s="6" t="s">
        <v>14</v>
      </c>
      <c r="C1590" s="6">
        <v>1185732</v>
      </c>
      <c r="D1590" s="7">
        <v>44215</v>
      </c>
      <c r="E1590" s="6" t="s">
        <v>46</v>
      </c>
      <c r="F1590" s="6" t="s">
        <v>69</v>
      </c>
      <c r="G1590" s="6" t="s">
        <v>70</v>
      </c>
      <c r="H1590" s="6" t="s">
        <v>17</v>
      </c>
      <c r="I1590" s="8">
        <v>0.35</v>
      </c>
      <c r="J1590" s="9">
        <v>7500</v>
      </c>
      <c r="K1590" s="10">
        <f t="shared" si="0"/>
        <v>2625</v>
      </c>
      <c r="L1590" s="10">
        <f t="shared" si="1"/>
        <v>1312.5</v>
      </c>
      <c r="M1590" s="11">
        <v>0.5</v>
      </c>
      <c r="O1590" s="16"/>
      <c r="P1590" s="17"/>
      <c r="Q1590" s="12"/>
      <c r="R1590" s="13"/>
    </row>
    <row r="1591" spans="1:18" ht="15.75" customHeight="1">
      <c r="A1591" s="1"/>
      <c r="B1591" s="6" t="s">
        <v>14</v>
      </c>
      <c r="C1591" s="6">
        <v>1185732</v>
      </c>
      <c r="D1591" s="7">
        <v>44215</v>
      </c>
      <c r="E1591" s="6" t="s">
        <v>46</v>
      </c>
      <c r="F1591" s="6" t="s">
        <v>69</v>
      </c>
      <c r="G1591" s="6" t="s">
        <v>70</v>
      </c>
      <c r="H1591" s="6" t="s">
        <v>18</v>
      </c>
      <c r="I1591" s="8">
        <v>0.35</v>
      </c>
      <c r="J1591" s="9">
        <v>5500</v>
      </c>
      <c r="K1591" s="10">
        <f t="shared" si="0"/>
        <v>1924.9999999999998</v>
      </c>
      <c r="L1591" s="10">
        <f t="shared" si="1"/>
        <v>769.99999999999989</v>
      </c>
      <c r="M1591" s="11">
        <v>0.39999999999999997</v>
      </c>
      <c r="O1591" s="16"/>
      <c r="P1591" s="17"/>
      <c r="Q1591" s="12"/>
      <c r="R1591" s="13"/>
    </row>
    <row r="1592" spans="1:18" ht="15.75" customHeight="1">
      <c r="A1592" s="1"/>
      <c r="B1592" s="6" t="s">
        <v>14</v>
      </c>
      <c r="C1592" s="6">
        <v>1185732</v>
      </c>
      <c r="D1592" s="7">
        <v>44215</v>
      </c>
      <c r="E1592" s="6" t="s">
        <v>46</v>
      </c>
      <c r="F1592" s="6" t="s">
        <v>69</v>
      </c>
      <c r="G1592" s="6" t="s">
        <v>70</v>
      </c>
      <c r="H1592" s="6" t="s">
        <v>19</v>
      </c>
      <c r="I1592" s="8">
        <v>0.25</v>
      </c>
      <c r="J1592" s="9">
        <v>5500</v>
      </c>
      <c r="K1592" s="10">
        <f t="shared" si="0"/>
        <v>1375</v>
      </c>
      <c r="L1592" s="10">
        <f t="shared" si="1"/>
        <v>412.5</v>
      </c>
      <c r="M1592" s="11">
        <v>0.3</v>
      </c>
      <c r="O1592" s="16"/>
      <c r="P1592" s="17"/>
      <c r="Q1592" s="12"/>
      <c r="R1592" s="13"/>
    </row>
    <row r="1593" spans="1:18" ht="15.75" customHeight="1">
      <c r="A1593" s="1"/>
      <c r="B1593" s="6" t="s">
        <v>14</v>
      </c>
      <c r="C1593" s="6">
        <v>1185732</v>
      </c>
      <c r="D1593" s="7">
        <v>44215</v>
      </c>
      <c r="E1593" s="6" t="s">
        <v>46</v>
      </c>
      <c r="F1593" s="6" t="s">
        <v>69</v>
      </c>
      <c r="G1593" s="6" t="s">
        <v>70</v>
      </c>
      <c r="H1593" s="6" t="s">
        <v>20</v>
      </c>
      <c r="I1593" s="8">
        <v>0.29999999999999993</v>
      </c>
      <c r="J1593" s="9">
        <v>4000</v>
      </c>
      <c r="K1593" s="10">
        <f t="shared" si="0"/>
        <v>1199.9999999999998</v>
      </c>
      <c r="L1593" s="10">
        <f t="shared" si="1"/>
        <v>419.99999999999989</v>
      </c>
      <c r="M1593" s="11">
        <v>0.35</v>
      </c>
      <c r="O1593" s="16"/>
      <c r="P1593" s="17"/>
      <c r="Q1593" s="12"/>
      <c r="R1593" s="13"/>
    </row>
    <row r="1594" spans="1:18" ht="15.75" customHeight="1">
      <c r="A1594" s="1"/>
      <c r="B1594" s="6" t="s">
        <v>14</v>
      </c>
      <c r="C1594" s="6">
        <v>1185732</v>
      </c>
      <c r="D1594" s="7">
        <v>44215</v>
      </c>
      <c r="E1594" s="6" t="s">
        <v>46</v>
      </c>
      <c r="F1594" s="6" t="s">
        <v>69</v>
      </c>
      <c r="G1594" s="6" t="s">
        <v>70</v>
      </c>
      <c r="H1594" s="6" t="s">
        <v>21</v>
      </c>
      <c r="I1594" s="8">
        <v>0.45000000000000007</v>
      </c>
      <c r="J1594" s="9">
        <v>4500</v>
      </c>
      <c r="K1594" s="10">
        <f t="shared" si="0"/>
        <v>2025.0000000000002</v>
      </c>
      <c r="L1594" s="10">
        <f t="shared" si="1"/>
        <v>810</v>
      </c>
      <c r="M1594" s="11">
        <v>0.39999999999999997</v>
      </c>
      <c r="O1594" s="16"/>
      <c r="P1594" s="17"/>
      <c r="Q1594" s="12"/>
      <c r="R1594" s="13"/>
    </row>
    <row r="1595" spans="1:18" ht="15.75" customHeight="1">
      <c r="A1595" s="1"/>
      <c r="B1595" s="6" t="s">
        <v>14</v>
      </c>
      <c r="C1595" s="6">
        <v>1185732</v>
      </c>
      <c r="D1595" s="7">
        <v>44215</v>
      </c>
      <c r="E1595" s="6" t="s">
        <v>46</v>
      </c>
      <c r="F1595" s="6" t="s">
        <v>69</v>
      </c>
      <c r="G1595" s="6" t="s">
        <v>70</v>
      </c>
      <c r="H1595" s="6" t="s">
        <v>22</v>
      </c>
      <c r="I1595" s="8">
        <v>0.35</v>
      </c>
      <c r="J1595" s="9">
        <v>5500</v>
      </c>
      <c r="K1595" s="10">
        <f t="shared" si="0"/>
        <v>1924.9999999999998</v>
      </c>
      <c r="L1595" s="10">
        <f t="shared" si="1"/>
        <v>1058.75</v>
      </c>
      <c r="M1595" s="11">
        <v>0.55000000000000004</v>
      </c>
      <c r="O1595" s="16"/>
      <c r="P1595" s="17"/>
      <c r="Q1595" s="12"/>
      <c r="R1595" s="13"/>
    </row>
    <row r="1596" spans="1:18" ht="15.75" customHeight="1">
      <c r="A1596" s="1"/>
      <c r="B1596" s="6" t="s">
        <v>14</v>
      </c>
      <c r="C1596" s="6">
        <v>1185732</v>
      </c>
      <c r="D1596" s="7">
        <v>44244</v>
      </c>
      <c r="E1596" s="6" t="s">
        <v>46</v>
      </c>
      <c r="F1596" s="6" t="s">
        <v>69</v>
      </c>
      <c r="G1596" s="6" t="s">
        <v>70</v>
      </c>
      <c r="H1596" s="6" t="s">
        <v>17</v>
      </c>
      <c r="I1596" s="8">
        <v>0.35</v>
      </c>
      <c r="J1596" s="9">
        <v>8000</v>
      </c>
      <c r="K1596" s="10">
        <f t="shared" si="0"/>
        <v>2800</v>
      </c>
      <c r="L1596" s="10">
        <f t="shared" si="1"/>
        <v>1400</v>
      </c>
      <c r="M1596" s="11">
        <v>0.5</v>
      </c>
      <c r="O1596" s="16"/>
      <c r="P1596" s="17"/>
      <c r="Q1596" s="12"/>
      <c r="R1596" s="13"/>
    </row>
    <row r="1597" spans="1:18" ht="15.75" customHeight="1">
      <c r="A1597" s="1"/>
      <c r="B1597" s="6" t="s">
        <v>14</v>
      </c>
      <c r="C1597" s="6">
        <v>1185732</v>
      </c>
      <c r="D1597" s="7">
        <v>44244</v>
      </c>
      <c r="E1597" s="6" t="s">
        <v>46</v>
      </c>
      <c r="F1597" s="6" t="s">
        <v>69</v>
      </c>
      <c r="G1597" s="6" t="s">
        <v>70</v>
      </c>
      <c r="H1597" s="6" t="s">
        <v>18</v>
      </c>
      <c r="I1597" s="8">
        <v>0.35</v>
      </c>
      <c r="J1597" s="9">
        <v>4500</v>
      </c>
      <c r="K1597" s="10">
        <f t="shared" si="0"/>
        <v>1575</v>
      </c>
      <c r="L1597" s="10">
        <f t="shared" si="1"/>
        <v>630</v>
      </c>
      <c r="M1597" s="11">
        <v>0.39999999999999997</v>
      </c>
      <c r="O1597" s="16"/>
      <c r="P1597" s="17"/>
      <c r="Q1597" s="12"/>
      <c r="R1597" s="13"/>
    </row>
    <row r="1598" spans="1:18" ht="15.75" customHeight="1">
      <c r="A1598" s="1"/>
      <c r="B1598" s="6" t="s">
        <v>14</v>
      </c>
      <c r="C1598" s="6">
        <v>1185732</v>
      </c>
      <c r="D1598" s="7">
        <v>44244</v>
      </c>
      <c r="E1598" s="6" t="s">
        <v>46</v>
      </c>
      <c r="F1598" s="6" t="s">
        <v>69</v>
      </c>
      <c r="G1598" s="6" t="s">
        <v>70</v>
      </c>
      <c r="H1598" s="6" t="s">
        <v>19</v>
      </c>
      <c r="I1598" s="8">
        <v>0.25</v>
      </c>
      <c r="J1598" s="9">
        <v>5000</v>
      </c>
      <c r="K1598" s="10">
        <f t="shared" si="0"/>
        <v>1250</v>
      </c>
      <c r="L1598" s="10">
        <f t="shared" si="1"/>
        <v>375</v>
      </c>
      <c r="M1598" s="11">
        <v>0.3</v>
      </c>
      <c r="O1598" s="16"/>
      <c r="P1598" s="17"/>
      <c r="Q1598" s="12"/>
      <c r="R1598" s="13"/>
    </row>
    <row r="1599" spans="1:18" ht="15.75" customHeight="1">
      <c r="A1599" s="1"/>
      <c r="B1599" s="6" t="s">
        <v>14</v>
      </c>
      <c r="C1599" s="6">
        <v>1185732</v>
      </c>
      <c r="D1599" s="7">
        <v>44244</v>
      </c>
      <c r="E1599" s="6" t="s">
        <v>46</v>
      </c>
      <c r="F1599" s="6" t="s">
        <v>69</v>
      </c>
      <c r="G1599" s="6" t="s">
        <v>70</v>
      </c>
      <c r="H1599" s="6" t="s">
        <v>20</v>
      </c>
      <c r="I1599" s="8">
        <v>0.29999999999999993</v>
      </c>
      <c r="J1599" s="9">
        <v>3750</v>
      </c>
      <c r="K1599" s="10">
        <f t="shared" si="0"/>
        <v>1124.9999999999998</v>
      </c>
      <c r="L1599" s="10">
        <f t="shared" si="1"/>
        <v>393.74999999999989</v>
      </c>
      <c r="M1599" s="11">
        <v>0.35</v>
      </c>
      <c r="O1599" s="16"/>
      <c r="P1599" s="17"/>
      <c r="Q1599" s="12"/>
      <c r="R1599" s="13"/>
    </row>
    <row r="1600" spans="1:18" ht="15.75" customHeight="1">
      <c r="A1600" s="1"/>
      <c r="B1600" s="6" t="s">
        <v>14</v>
      </c>
      <c r="C1600" s="6">
        <v>1185732</v>
      </c>
      <c r="D1600" s="7">
        <v>44244</v>
      </c>
      <c r="E1600" s="6" t="s">
        <v>46</v>
      </c>
      <c r="F1600" s="6" t="s">
        <v>69</v>
      </c>
      <c r="G1600" s="6" t="s">
        <v>70</v>
      </c>
      <c r="H1600" s="6" t="s">
        <v>21</v>
      </c>
      <c r="I1600" s="8">
        <v>0.45000000000000007</v>
      </c>
      <c r="J1600" s="9">
        <v>4500</v>
      </c>
      <c r="K1600" s="10">
        <f t="shared" si="0"/>
        <v>2025.0000000000002</v>
      </c>
      <c r="L1600" s="10">
        <f t="shared" si="1"/>
        <v>810</v>
      </c>
      <c r="M1600" s="11">
        <v>0.39999999999999997</v>
      </c>
      <c r="O1600" s="16"/>
      <c r="P1600" s="17"/>
      <c r="Q1600" s="12"/>
      <c r="R1600" s="13"/>
    </row>
    <row r="1601" spans="1:18" ht="15.75" customHeight="1">
      <c r="A1601" s="1"/>
      <c r="B1601" s="6" t="s">
        <v>14</v>
      </c>
      <c r="C1601" s="6">
        <v>1185732</v>
      </c>
      <c r="D1601" s="7">
        <v>44244</v>
      </c>
      <c r="E1601" s="6" t="s">
        <v>46</v>
      </c>
      <c r="F1601" s="6" t="s">
        <v>69</v>
      </c>
      <c r="G1601" s="6" t="s">
        <v>70</v>
      </c>
      <c r="H1601" s="6" t="s">
        <v>22</v>
      </c>
      <c r="I1601" s="8">
        <v>0.35</v>
      </c>
      <c r="J1601" s="9">
        <v>5500</v>
      </c>
      <c r="K1601" s="10">
        <f t="shared" si="0"/>
        <v>1924.9999999999998</v>
      </c>
      <c r="L1601" s="10">
        <f t="shared" si="1"/>
        <v>1058.75</v>
      </c>
      <c r="M1601" s="11">
        <v>0.55000000000000004</v>
      </c>
      <c r="O1601" s="16"/>
      <c r="P1601" s="17"/>
      <c r="Q1601" s="12"/>
      <c r="R1601" s="13"/>
    </row>
    <row r="1602" spans="1:18" ht="15.75" customHeight="1">
      <c r="A1602" s="1"/>
      <c r="B1602" s="6" t="s">
        <v>14</v>
      </c>
      <c r="C1602" s="6">
        <v>1185732</v>
      </c>
      <c r="D1602" s="7">
        <v>44270</v>
      </c>
      <c r="E1602" s="6" t="s">
        <v>46</v>
      </c>
      <c r="F1602" s="6" t="s">
        <v>69</v>
      </c>
      <c r="G1602" s="6" t="s">
        <v>70</v>
      </c>
      <c r="H1602" s="6" t="s">
        <v>17</v>
      </c>
      <c r="I1602" s="8">
        <v>0.35</v>
      </c>
      <c r="J1602" s="9">
        <v>7700</v>
      </c>
      <c r="K1602" s="10">
        <f t="shared" si="0"/>
        <v>2695</v>
      </c>
      <c r="L1602" s="10">
        <f t="shared" si="1"/>
        <v>1347.5</v>
      </c>
      <c r="M1602" s="11">
        <v>0.5</v>
      </c>
      <c r="O1602" s="16"/>
      <c r="P1602" s="17"/>
      <c r="Q1602" s="12"/>
      <c r="R1602" s="13"/>
    </row>
    <row r="1603" spans="1:18" ht="15.75" customHeight="1">
      <c r="A1603" s="1"/>
      <c r="B1603" s="6" t="s">
        <v>14</v>
      </c>
      <c r="C1603" s="6">
        <v>1185732</v>
      </c>
      <c r="D1603" s="7">
        <v>44270</v>
      </c>
      <c r="E1603" s="6" t="s">
        <v>46</v>
      </c>
      <c r="F1603" s="6" t="s">
        <v>69</v>
      </c>
      <c r="G1603" s="6" t="s">
        <v>70</v>
      </c>
      <c r="H1603" s="6" t="s">
        <v>18</v>
      </c>
      <c r="I1603" s="8">
        <v>0.35</v>
      </c>
      <c r="J1603" s="9">
        <v>4500</v>
      </c>
      <c r="K1603" s="10">
        <f t="shared" si="0"/>
        <v>1575</v>
      </c>
      <c r="L1603" s="10">
        <f t="shared" si="1"/>
        <v>630</v>
      </c>
      <c r="M1603" s="11">
        <v>0.39999999999999997</v>
      </c>
      <c r="O1603" s="16"/>
      <c r="P1603" s="17"/>
      <c r="Q1603" s="12"/>
      <c r="R1603" s="13"/>
    </row>
    <row r="1604" spans="1:18" ht="15.75" customHeight="1">
      <c r="A1604" s="1"/>
      <c r="B1604" s="6" t="s">
        <v>14</v>
      </c>
      <c r="C1604" s="6">
        <v>1185732</v>
      </c>
      <c r="D1604" s="7">
        <v>44270</v>
      </c>
      <c r="E1604" s="6" t="s">
        <v>46</v>
      </c>
      <c r="F1604" s="6" t="s">
        <v>69</v>
      </c>
      <c r="G1604" s="6" t="s">
        <v>70</v>
      </c>
      <c r="H1604" s="6" t="s">
        <v>19</v>
      </c>
      <c r="I1604" s="8">
        <v>0.25</v>
      </c>
      <c r="J1604" s="9">
        <v>4750</v>
      </c>
      <c r="K1604" s="10">
        <f t="shared" si="0"/>
        <v>1187.5</v>
      </c>
      <c r="L1604" s="10">
        <f t="shared" si="1"/>
        <v>356.25</v>
      </c>
      <c r="M1604" s="11">
        <v>0.3</v>
      </c>
      <c r="O1604" s="16"/>
      <c r="P1604" s="17"/>
      <c r="Q1604" s="12"/>
      <c r="R1604" s="13"/>
    </row>
    <row r="1605" spans="1:18" ht="15.75" customHeight="1">
      <c r="A1605" s="1"/>
      <c r="B1605" s="6" t="s">
        <v>14</v>
      </c>
      <c r="C1605" s="6">
        <v>1185732</v>
      </c>
      <c r="D1605" s="7">
        <v>44270</v>
      </c>
      <c r="E1605" s="6" t="s">
        <v>46</v>
      </c>
      <c r="F1605" s="6" t="s">
        <v>69</v>
      </c>
      <c r="G1605" s="6" t="s">
        <v>70</v>
      </c>
      <c r="H1605" s="6" t="s">
        <v>20</v>
      </c>
      <c r="I1605" s="8">
        <v>0.29999999999999993</v>
      </c>
      <c r="J1605" s="9">
        <v>3250</v>
      </c>
      <c r="K1605" s="10">
        <f t="shared" si="0"/>
        <v>974.99999999999977</v>
      </c>
      <c r="L1605" s="10">
        <f t="shared" si="1"/>
        <v>341.24999999999989</v>
      </c>
      <c r="M1605" s="11">
        <v>0.35</v>
      </c>
      <c r="O1605" s="16"/>
      <c r="P1605" s="17"/>
      <c r="Q1605" s="12"/>
      <c r="R1605" s="13"/>
    </row>
    <row r="1606" spans="1:18" ht="15.75" customHeight="1">
      <c r="A1606" s="1"/>
      <c r="B1606" s="6" t="s">
        <v>14</v>
      </c>
      <c r="C1606" s="6">
        <v>1185732</v>
      </c>
      <c r="D1606" s="7">
        <v>44270</v>
      </c>
      <c r="E1606" s="6" t="s">
        <v>46</v>
      </c>
      <c r="F1606" s="6" t="s">
        <v>69</v>
      </c>
      <c r="G1606" s="6" t="s">
        <v>70</v>
      </c>
      <c r="H1606" s="6" t="s">
        <v>21</v>
      </c>
      <c r="I1606" s="8">
        <v>0.45000000000000007</v>
      </c>
      <c r="J1606" s="9">
        <v>3750</v>
      </c>
      <c r="K1606" s="10">
        <f t="shared" si="0"/>
        <v>1687.5000000000002</v>
      </c>
      <c r="L1606" s="10">
        <f t="shared" si="1"/>
        <v>675</v>
      </c>
      <c r="M1606" s="11">
        <v>0.39999999999999997</v>
      </c>
      <c r="O1606" s="16"/>
      <c r="P1606" s="17"/>
      <c r="Q1606" s="12"/>
      <c r="R1606" s="13"/>
    </row>
    <row r="1607" spans="1:18" ht="15.75" customHeight="1">
      <c r="A1607" s="1"/>
      <c r="B1607" s="6" t="s">
        <v>14</v>
      </c>
      <c r="C1607" s="6">
        <v>1185732</v>
      </c>
      <c r="D1607" s="7">
        <v>44270</v>
      </c>
      <c r="E1607" s="6" t="s">
        <v>46</v>
      </c>
      <c r="F1607" s="6" t="s">
        <v>69</v>
      </c>
      <c r="G1607" s="6" t="s">
        <v>70</v>
      </c>
      <c r="H1607" s="6" t="s">
        <v>22</v>
      </c>
      <c r="I1607" s="8">
        <v>0.35</v>
      </c>
      <c r="J1607" s="9">
        <v>4750</v>
      </c>
      <c r="K1607" s="10">
        <f t="shared" si="0"/>
        <v>1662.5</v>
      </c>
      <c r="L1607" s="10">
        <f t="shared" si="1"/>
        <v>914.37500000000011</v>
      </c>
      <c r="M1607" s="11">
        <v>0.55000000000000004</v>
      </c>
      <c r="O1607" s="16"/>
      <c r="P1607" s="17"/>
      <c r="Q1607" s="12"/>
      <c r="R1607" s="13"/>
    </row>
    <row r="1608" spans="1:18" ht="15.75" customHeight="1">
      <c r="A1608" s="1"/>
      <c r="B1608" s="6" t="s">
        <v>14</v>
      </c>
      <c r="C1608" s="6">
        <v>1185732</v>
      </c>
      <c r="D1608" s="7">
        <v>44302</v>
      </c>
      <c r="E1608" s="6" t="s">
        <v>46</v>
      </c>
      <c r="F1608" s="6" t="s">
        <v>69</v>
      </c>
      <c r="G1608" s="6" t="s">
        <v>70</v>
      </c>
      <c r="H1608" s="6" t="s">
        <v>17</v>
      </c>
      <c r="I1608" s="8">
        <v>0.35</v>
      </c>
      <c r="J1608" s="9">
        <v>7250</v>
      </c>
      <c r="K1608" s="10">
        <f t="shared" si="0"/>
        <v>2537.5</v>
      </c>
      <c r="L1608" s="10">
        <f t="shared" si="1"/>
        <v>1268.75</v>
      </c>
      <c r="M1608" s="11">
        <v>0.5</v>
      </c>
      <c r="O1608" s="16"/>
      <c r="P1608" s="17"/>
      <c r="Q1608" s="12"/>
      <c r="R1608" s="13"/>
    </row>
    <row r="1609" spans="1:18" ht="15.75" customHeight="1">
      <c r="A1609" s="1"/>
      <c r="B1609" s="6" t="s">
        <v>14</v>
      </c>
      <c r="C1609" s="6">
        <v>1185732</v>
      </c>
      <c r="D1609" s="7">
        <v>44302</v>
      </c>
      <c r="E1609" s="6" t="s">
        <v>46</v>
      </c>
      <c r="F1609" s="6" t="s">
        <v>69</v>
      </c>
      <c r="G1609" s="6" t="s">
        <v>70</v>
      </c>
      <c r="H1609" s="6" t="s">
        <v>18</v>
      </c>
      <c r="I1609" s="8">
        <v>0.4</v>
      </c>
      <c r="J1609" s="9">
        <v>4250</v>
      </c>
      <c r="K1609" s="10">
        <f t="shared" si="0"/>
        <v>1700</v>
      </c>
      <c r="L1609" s="10">
        <f t="shared" si="1"/>
        <v>680</v>
      </c>
      <c r="M1609" s="11">
        <v>0.39999999999999997</v>
      </c>
      <c r="O1609" s="16"/>
      <c r="P1609" s="17"/>
      <c r="Q1609" s="12"/>
      <c r="R1609" s="13"/>
    </row>
    <row r="1610" spans="1:18" ht="15.75" customHeight="1">
      <c r="A1610" s="1"/>
      <c r="B1610" s="6" t="s">
        <v>14</v>
      </c>
      <c r="C1610" s="6">
        <v>1185732</v>
      </c>
      <c r="D1610" s="7">
        <v>44302</v>
      </c>
      <c r="E1610" s="6" t="s">
        <v>46</v>
      </c>
      <c r="F1610" s="6" t="s">
        <v>69</v>
      </c>
      <c r="G1610" s="6" t="s">
        <v>70</v>
      </c>
      <c r="H1610" s="6" t="s">
        <v>19</v>
      </c>
      <c r="I1610" s="8">
        <v>0.30000000000000004</v>
      </c>
      <c r="J1610" s="9">
        <v>4500</v>
      </c>
      <c r="K1610" s="10">
        <f t="shared" si="0"/>
        <v>1350.0000000000002</v>
      </c>
      <c r="L1610" s="10">
        <f t="shared" si="1"/>
        <v>405.00000000000006</v>
      </c>
      <c r="M1610" s="11">
        <v>0.3</v>
      </c>
      <c r="O1610" s="16"/>
      <c r="P1610" s="17"/>
      <c r="Q1610" s="12"/>
      <c r="R1610" s="13"/>
    </row>
    <row r="1611" spans="1:18" ht="15.75" customHeight="1">
      <c r="A1611" s="1"/>
      <c r="B1611" s="6" t="s">
        <v>14</v>
      </c>
      <c r="C1611" s="6">
        <v>1185732</v>
      </c>
      <c r="D1611" s="7">
        <v>44302</v>
      </c>
      <c r="E1611" s="6" t="s">
        <v>46</v>
      </c>
      <c r="F1611" s="6" t="s">
        <v>69</v>
      </c>
      <c r="G1611" s="6" t="s">
        <v>70</v>
      </c>
      <c r="H1611" s="6" t="s">
        <v>20</v>
      </c>
      <c r="I1611" s="8">
        <v>0.35</v>
      </c>
      <c r="J1611" s="9">
        <v>3750</v>
      </c>
      <c r="K1611" s="10">
        <f t="shared" si="0"/>
        <v>1312.5</v>
      </c>
      <c r="L1611" s="10">
        <f t="shared" si="1"/>
        <v>459.37499999999994</v>
      </c>
      <c r="M1611" s="11">
        <v>0.35</v>
      </c>
      <c r="O1611" s="16"/>
      <c r="P1611" s="17"/>
      <c r="Q1611" s="12"/>
      <c r="R1611" s="13"/>
    </row>
    <row r="1612" spans="1:18" ht="15.75" customHeight="1">
      <c r="A1612" s="1"/>
      <c r="B1612" s="6" t="s">
        <v>14</v>
      </c>
      <c r="C1612" s="6">
        <v>1185732</v>
      </c>
      <c r="D1612" s="7">
        <v>44302</v>
      </c>
      <c r="E1612" s="6" t="s">
        <v>46</v>
      </c>
      <c r="F1612" s="6" t="s">
        <v>69</v>
      </c>
      <c r="G1612" s="6" t="s">
        <v>70</v>
      </c>
      <c r="H1612" s="6" t="s">
        <v>21</v>
      </c>
      <c r="I1612" s="8">
        <v>0.5</v>
      </c>
      <c r="J1612" s="9">
        <v>4000</v>
      </c>
      <c r="K1612" s="10">
        <f t="shared" si="0"/>
        <v>2000</v>
      </c>
      <c r="L1612" s="10">
        <f t="shared" si="1"/>
        <v>799.99999999999989</v>
      </c>
      <c r="M1612" s="11">
        <v>0.39999999999999997</v>
      </c>
      <c r="O1612" s="16"/>
      <c r="P1612" s="17"/>
      <c r="Q1612" s="12"/>
      <c r="R1612" s="13"/>
    </row>
    <row r="1613" spans="1:18" ht="15.75" customHeight="1">
      <c r="A1613" s="1"/>
      <c r="B1613" s="6" t="s">
        <v>14</v>
      </c>
      <c r="C1613" s="6">
        <v>1185732</v>
      </c>
      <c r="D1613" s="7">
        <v>44302</v>
      </c>
      <c r="E1613" s="6" t="s">
        <v>46</v>
      </c>
      <c r="F1613" s="6" t="s">
        <v>69</v>
      </c>
      <c r="G1613" s="6" t="s">
        <v>70</v>
      </c>
      <c r="H1613" s="6" t="s">
        <v>22</v>
      </c>
      <c r="I1613" s="8">
        <v>0.4</v>
      </c>
      <c r="J1613" s="9">
        <v>5250</v>
      </c>
      <c r="K1613" s="10">
        <f t="shared" si="0"/>
        <v>2100</v>
      </c>
      <c r="L1613" s="10">
        <f t="shared" si="1"/>
        <v>1155</v>
      </c>
      <c r="M1613" s="11">
        <v>0.55000000000000004</v>
      </c>
      <c r="O1613" s="16"/>
      <c r="P1613" s="17"/>
      <c r="Q1613" s="12"/>
      <c r="R1613" s="13"/>
    </row>
    <row r="1614" spans="1:18" ht="15.75" customHeight="1">
      <c r="A1614" s="1"/>
      <c r="B1614" s="6" t="s">
        <v>14</v>
      </c>
      <c r="C1614" s="6">
        <v>1185732</v>
      </c>
      <c r="D1614" s="7">
        <v>44331</v>
      </c>
      <c r="E1614" s="6" t="s">
        <v>46</v>
      </c>
      <c r="F1614" s="6" t="s">
        <v>69</v>
      </c>
      <c r="G1614" s="6" t="s">
        <v>70</v>
      </c>
      <c r="H1614" s="6" t="s">
        <v>17</v>
      </c>
      <c r="I1614" s="8">
        <v>0.5</v>
      </c>
      <c r="J1614" s="9">
        <v>7950</v>
      </c>
      <c r="K1614" s="10">
        <f t="shared" si="0"/>
        <v>3975</v>
      </c>
      <c r="L1614" s="10">
        <f t="shared" si="1"/>
        <v>1987.5</v>
      </c>
      <c r="M1614" s="11">
        <v>0.5</v>
      </c>
      <c r="O1614" s="16"/>
      <c r="P1614" s="17"/>
      <c r="Q1614" s="12"/>
      <c r="R1614" s="13"/>
    </row>
    <row r="1615" spans="1:18" ht="15.75" customHeight="1">
      <c r="A1615" s="1"/>
      <c r="B1615" s="6" t="s">
        <v>14</v>
      </c>
      <c r="C1615" s="6">
        <v>1185732</v>
      </c>
      <c r="D1615" s="7">
        <v>44331</v>
      </c>
      <c r="E1615" s="6" t="s">
        <v>46</v>
      </c>
      <c r="F1615" s="6" t="s">
        <v>69</v>
      </c>
      <c r="G1615" s="6" t="s">
        <v>70</v>
      </c>
      <c r="H1615" s="6" t="s">
        <v>18</v>
      </c>
      <c r="I1615" s="8">
        <v>0.5</v>
      </c>
      <c r="J1615" s="9">
        <v>5000</v>
      </c>
      <c r="K1615" s="10">
        <f t="shared" si="0"/>
        <v>2500</v>
      </c>
      <c r="L1615" s="10">
        <f t="shared" si="1"/>
        <v>999.99999999999989</v>
      </c>
      <c r="M1615" s="11">
        <v>0.39999999999999997</v>
      </c>
      <c r="O1615" s="16"/>
      <c r="P1615" s="17"/>
      <c r="Q1615" s="12"/>
      <c r="R1615" s="13"/>
    </row>
    <row r="1616" spans="1:18" ht="15.75" customHeight="1">
      <c r="A1616" s="1"/>
      <c r="B1616" s="6" t="s">
        <v>14</v>
      </c>
      <c r="C1616" s="6">
        <v>1185732</v>
      </c>
      <c r="D1616" s="7">
        <v>44331</v>
      </c>
      <c r="E1616" s="6" t="s">
        <v>46</v>
      </c>
      <c r="F1616" s="6" t="s">
        <v>69</v>
      </c>
      <c r="G1616" s="6" t="s">
        <v>70</v>
      </c>
      <c r="H1616" s="6" t="s">
        <v>19</v>
      </c>
      <c r="I1616" s="8">
        <v>0.45</v>
      </c>
      <c r="J1616" s="9">
        <v>4750</v>
      </c>
      <c r="K1616" s="10">
        <f t="shared" si="0"/>
        <v>2137.5</v>
      </c>
      <c r="L1616" s="10">
        <f t="shared" si="1"/>
        <v>641.25</v>
      </c>
      <c r="M1616" s="11">
        <v>0.3</v>
      </c>
      <c r="O1616" s="16"/>
      <c r="P1616" s="17"/>
      <c r="Q1616" s="12"/>
      <c r="R1616" s="13"/>
    </row>
    <row r="1617" spans="1:18" ht="15.75" customHeight="1">
      <c r="A1617" s="1"/>
      <c r="B1617" s="6" t="s">
        <v>14</v>
      </c>
      <c r="C1617" s="6">
        <v>1185732</v>
      </c>
      <c r="D1617" s="7">
        <v>44331</v>
      </c>
      <c r="E1617" s="6" t="s">
        <v>46</v>
      </c>
      <c r="F1617" s="6" t="s">
        <v>69</v>
      </c>
      <c r="G1617" s="6" t="s">
        <v>70</v>
      </c>
      <c r="H1617" s="6" t="s">
        <v>20</v>
      </c>
      <c r="I1617" s="8">
        <v>0.45</v>
      </c>
      <c r="J1617" s="9">
        <v>4500</v>
      </c>
      <c r="K1617" s="10">
        <f t="shared" si="0"/>
        <v>2025</v>
      </c>
      <c r="L1617" s="10">
        <f t="shared" si="1"/>
        <v>708.75</v>
      </c>
      <c r="M1617" s="11">
        <v>0.35</v>
      </c>
      <c r="O1617" s="16"/>
      <c r="P1617" s="17"/>
      <c r="Q1617" s="12"/>
      <c r="R1617" s="13"/>
    </row>
    <row r="1618" spans="1:18" ht="15.75" customHeight="1">
      <c r="A1618" s="1"/>
      <c r="B1618" s="6" t="s">
        <v>14</v>
      </c>
      <c r="C1618" s="6">
        <v>1185732</v>
      </c>
      <c r="D1618" s="7">
        <v>44331</v>
      </c>
      <c r="E1618" s="6" t="s">
        <v>46</v>
      </c>
      <c r="F1618" s="6" t="s">
        <v>69</v>
      </c>
      <c r="G1618" s="6" t="s">
        <v>70</v>
      </c>
      <c r="H1618" s="6" t="s">
        <v>21</v>
      </c>
      <c r="I1618" s="8">
        <v>0.54999999999999993</v>
      </c>
      <c r="J1618" s="9">
        <v>4750</v>
      </c>
      <c r="K1618" s="10">
        <f t="shared" si="0"/>
        <v>2612.4999999999995</v>
      </c>
      <c r="L1618" s="10">
        <f t="shared" si="1"/>
        <v>1044.9999999999998</v>
      </c>
      <c r="M1618" s="11">
        <v>0.39999999999999997</v>
      </c>
      <c r="O1618" s="16"/>
      <c r="P1618" s="17"/>
      <c r="Q1618" s="12"/>
      <c r="R1618" s="13"/>
    </row>
    <row r="1619" spans="1:18" ht="15.75" customHeight="1">
      <c r="A1619" s="1"/>
      <c r="B1619" s="6" t="s">
        <v>14</v>
      </c>
      <c r="C1619" s="6">
        <v>1185732</v>
      </c>
      <c r="D1619" s="7">
        <v>44331</v>
      </c>
      <c r="E1619" s="6" t="s">
        <v>46</v>
      </c>
      <c r="F1619" s="6" t="s">
        <v>69</v>
      </c>
      <c r="G1619" s="6" t="s">
        <v>70</v>
      </c>
      <c r="H1619" s="6" t="s">
        <v>22</v>
      </c>
      <c r="I1619" s="8">
        <v>0.6</v>
      </c>
      <c r="J1619" s="9">
        <v>5750</v>
      </c>
      <c r="K1619" s="10">
        <f t="shared" si="0"/>
        <v>3450</v>
      </c>
      <c r="L1619" s="10">
        <f t="shared" si="1"/>
        <v>1897.5000000000002</v>
      </c>
      <c r="M1619" s="11">
        <v>0.55000000000000004</v>
      </c>
      <c r="O1619" s="16"/>
      <c r="P1619" s="17"/>
      <c r="Q1619" s="12"/>
      <c r="R1619" s="13"/>
    </row>
    <row r="1620" spans="1:18" ht="15.75" customHeight="1">
      <c r="A1620" s="1"/>
      <c r="B1620" s="6" t="s">
        <v>14</v>
      </c>
      <c r="C1620" s="6">
        <v>1185732</v>
      </c>
      <c r="D1620" s="7">
        <v>44364</v>
      </c>
      <c r="E1620" s="6" t="s">
        <v>46</v>
      </c>
      <c r="F1620" s="6" t="s">
        <v>69</v>
      </c>
      <c r="G1620" s="6" t="s">
        <v>70</v>
      </c>
      <c r="H1620" s="6" t="s">
        <v>17</v>
      </c>
      <c r="I1620" s="8">
        <v>0.54999999999999993</v>
      </c>
      <c r="J1620" s="9">
        <v>8250</v>
      </c>
      <c r="K1620" s="10">
        <f t="shared" si="0"/>
        <v>4537.4999999999991</v>
      </c>
      <c r="L1620" s="10">
        <f t="shared" si="1"/>
        <v>2268.7499999999995</v>
      </c>
      <c r="M1620" s="11">
        <v>0.5</v>
      </c>
      <c r="O1620" s="16"/>
      <c r="P1620" s="17"/>
      <c r="Q1620" s="12"/>
      <c r="R1620" s="13"/>
    </row>
    <row r="1621" spans="1:18" ht="15.75" customHeight="1">
      <c r="A1621" s="1"/>
      <c r="B1621" s="6" t="s">
        <v>14</v>
      </c>
      <c r="C1621" s="6">
        <v>1185732</v>
      </c>
      <c r="D1621" s="7">
        <v>44364</v>
      </c>
      <c r="E1621" s="6" t="s">
        <v>46</v>
      </c>
      <c r="F1621" s="6" t="s">
        <v>69</v>
      </c>
      <c r="G1621" s="6" t="s">
        <v>70</v>
      </c>
      <c r="H1621" s="6" t="s">
        <v>18</v>
      </c>
      <c r="I1621" s="8">
        <v>0.5</v>
      </c>
      <c r="J1621" s="9">
        <v>5750</v>
      </c>
      <c r="K1621" s="10">
        <f t="shared" si="0"/>
        <v>2875</v>
      </c>
      <c r="L1621" s="10">
        <f t="shared" si="1"/>
        <v>1150</v>
      </c>
      <c r="M1621" s="11">
        <v>0.39999999999999997</v>
      </c>
      <c r="O1621" s="16"/>
      <c r="P1621" s="17"/>
      <c r="Q1621" s="12"/>
      <c r="R1621" s="13"/>
    </row>
    <row r="1622" spans="1:18" ht="15.75" customHeight="1">
      <c r="A1622" s="1"/>
      <c r="B1622" s="6" t="s">
        <v>14</v>
      </c>
      <c r="C1622" s="6">
        <v>1185732</v>
      </c>
      <c r="D1622" s="7">
        <v>44364</v>
      </c>
      <c r="E1622" s="6" t="s">
        <v>46</v>
      </c>
      <c r="F1622" s="6" t="s">
        <v>69</v>
      </c>
      <c r="G1622" s="6" t="s">
        <v>70</v>
      </c>
      <c r="H1622" s="6" t="s">
        <v>19</v>
      </c>
      <c r="I1622" s="8">
        <v>0.45</v>
      </c>
      <c r="J1622" s="9">
        <v>5500</v>
      </c>
      <c r="K1622" s="10">
        <f t="shared" si="0"/>
        <v>2475</v>
      </c>
      <c r="L1622" s="10">
        <f t="shared" si="1"/>
        <v>742.5</v>
      </c>
      <c r="M1622" s="11">
        <v>0.3</v>
      </c>
      <c r="O1622" s="16"/>
      <c r="P1622" s="17"/>
      <c r="Q1622" s="12"/>
      <c r="R1622" s="13"/>
    </row>
    <row r="1623" spans="1:18" ht="15.75" customHeight="1">
      <c r="A1623" s="1"/>
      <c r="B1623" s="6" t="s">
        <v>14</v>
      </c>
      <c r="C1623" s="6">
        <v>1185732</v>
      </c>
      <c r="D1623" s="7">
        <v>44364</v>
      </c>
      <c r="E1623" s="6" t="s">
        <v>46</v>
      </c>
      <c r="F1623" s="6" t="s">
        <v>69</v>
      </c>
      <c r="G1623" s="6" t="s">
        <v>70</v>
      </c>
      <c r="H1623" s="6" t="s">
        <v>20</v>
      </c>
      <c r="I1623" s="8">
        <v>0.45</v>
      </c>
      <c r="J1623" s="9">
        <v>5250</v>
      </c>
      <c r="K1623" s="10">
        <f t="shared" si="0"/>
        <v>2362.5</v>
      </c>
      <c r="L1623" s="10">
        <f t="shared" si="1"/>
        <v>826.875</v>
      </c>
      <c r="M1623" s="11">
        <v>0.35</v>
      </c>
      <c r="O1623" s="16"/>
      <c r="P1623" s="17"/>
      <c r="Q1623" s="12"/>
      <c r="R1623" s="13"/>
    </row>
    <row r="1624" spans="1:18" ht="15.75" customHeight="1">
      <c r="A1624" s="1"/>
      <c r="B1624" s="6" t="s">
        <v>14</v>
      </c>
      <c r="C1624" s="6">
        <v>1185732</v>
      </c>
      <c r="D1624" s="7">
        <v>44364</v>
      </c>
      <c r="E1624" s="6" t="s">
        <v>46</v>
      </c>
      <c r="F1624" s="6" t="s">
        <v>69</v>
      </c>
      <c r="G1624" s="6" t="s">
        <v>70</v>
      </c>
      <c r="H1624" s="6" t="s">
        <v>21</v>
      </c>
      <c r="I1624" s="8">
        <v>0.6</v>
      </c>
      <c r="J1624" s="9">
        <v>5250</v>
      </c>
      <c r="K1624" s="10">
        <f t="shared" si="0"/>
        <v>3150</v>
      </c>
      <c r="L1624" s="10">
        <f t="shared" si="1"/>
        <v>1260</v>
      </c>
      <c r="M1624" s="11">
        <v>0.39999999999999997</v>
      </c>
      <c r="O1624" s="16"/>
      <c r="P1624" s="17"/>
      <c r="Q1624" s="12"/>
      <c r="R1624" s="13"/>
    </row>
    <row r="1625" spans="1:18" ht="15.75" customHeight="1">
      <c r="A1625" s="1"/>
      <c r="B1625" s="6" t="s">
        <v>14</v>
      </c>
      <c r="C1625" s="6">
        <v>1185732</v>
      </c>
      <c r="D1625" s="7">
        <v>44364</v>
      </c>
      <c r="E1625" s="6" t="s">
        <v>46</v>
      </c>
      <c r="F1625" s="6" t="s">
        <v>69</v>
      </c>
      <c r="G1625" s="6" t="s">
        <v>70</v>
      </c>
      <c r="H1625" s="6" t="s">
        <v>22</v>
      </c>
      <c r="I1625" s="8">
        <v>0.65</v>
      </c>
      <c r="J1625" s="9">
        <v>6750</v>
      </c>
      <c r="K1625" s="10">
        <f t="shared" si="0"/>
        <v>4387.5</v>
      </c>
      <c r="L1625" s="10">
        <f t="shared" si="1"/>
        <v>2413.125</v>
      </c>
      <c r="M1625" s="11">
        <v>0.55000000000000004</v>
      </c>
      <c r="O1625" s="16"/>
      <c r="P1625" s="17"/>
      <c r="Q1625" s="12"/>
      <c r="R1625" s="13"/>
    </row>
    <row r="1626" spans="1:18" ht="15.75" customHeight="1">
      <c r="A1626" s="1"/>
      <c r="B1626" s="6" t="s">
        <v>14</v>
      </c>
      <c r="C1626" s="6">
        <v>1185732</v>
      </c>
      <c r="D1626" s="7">
        <v>44392</v>
      </c>
      <c r="E1626" s="6" t="s">
        <v>46</v>
      </c>
      <c r="F1626" s="6" t="s">
        <v>69</v>
      </c>
      <c r="G1626" s="6" t="s">
        <v>70</v>
      </c>
      <c r="H1626" s="6" t="s">
        <v>17</v>
      </c>
      <c r="I1626" s="8">
        <v>0.6</v>
      </c>
      <c r="J1626" s="9">
        <v>9000</v>
      </c>
      <c r="K1626" s="10">
        <f t="shared" si="0"/>
        <v>5400</v>
      </c>
      <c r="L1626" s="10">
        <f t="shared" si="1"/>
        <v>2700</v>
      </c>
      <c r="M1626" s="11">
        <v>0.5</v>
      </c>
      <c r="O1626" s="16"/>
      <c r="P1626" s="17"/>
      <c r="Q1626" s="12"/>
      <c r="R1626" s="13"/>
    </row>
    <row r="1627" spans="1:18" ht="15.75" customHeight="1">
      <c r="A1627" s="1"/>
      <c r="B1627" s="6" t="s">
        <v>14</v>
      </c>
      <c r="C1627" s="6">
        <v>1185732</v>
      </c>
      <c r="D1627" s="7">
        <v>44392</v>
      </c>
      <c r="E1627" s="6" t="s">
        <v>46</v>
      </c>
      <c r="F1627" s="6" t="s">
        <v>69</v>
      </c>
      <c r="G1627" s="6" t="s">
        <v>70</v>
      </c>
      <c r="H1627" s="6" t="s">
        <v>18</v>
      </c>
      <c r="I1627" s="8">
        <v>0.55000000000000004</v>
      </c>
      <c r="J1627" s="9">
        <v>6500</v>
      </c>
      <c r="K1627" s="10">
        <f t="shared" si="0"/>
        <v>3575.0000000000005</v>
      </c>
      <c r="L1627" s="10">
        <f t="shared" si="1"/>
        <v>1430</v>
      </c>
      <c r="M1627" s="11">
        <v>0.39999999999999997</v>
      </c>
      <c r="O1627" s="16"/>
      <c r="P1627" s="17"/>
      <c r="Q1627" s="12"/>
      <c r="R1627" s="13"/>
    </row>
    <row r="1628" spans="1:18" ht="15.75" customHeight="1">
      <c r="A1628" s="1"/>
      <c r="B1628" s="6" t="s">
        <v>14</v>
      </c>
      <c r="C1628" s="6">
        <v>1185732</v>
      </c>
      <c r="D1628" s="7">
        <v>44392</v>
      </c>
      <c r="E1628" s="6" t="s">
        <v>46</v>
      </c>
      <c r="F1628" s="6" t="s">
        <v>69</v>
      </c>
      <c r="G1628" s="6" t="s">
        <v>70</v>
      </c>
      <c r="H1628" s="6" t="s">
        <v>19</v>
      </c>
      <c r="I1628" s="8">
        <v>0.5</v>
      </c>
      <c r="J1628" s="9">
        <v>5750</v>
      </c>
      <c r="K1628" s="10">
        <f t="shared" si="0"/>
        <v>2875</v>
      </c>
      <c r="L1628" s="10">
        <f t="shared" si="1"/>
        <v>862.5</v>
      </c>
      <c r="M1628" s="11">
        <v>0.3</v>
      </c>
      <c r="O1628" s="16"/>
      <c r="P1628" s="17"/>
      <c r="Q1628" s="12"/>
      <c r="R1628" s="13"/>
    </row>
    <row r="1629" spans="1:18" ht="15.75" customHeight="1">
      <c r="A1629" s="1"/>
      <c r="B1629" s="6" t="s">
        <v>14</v>
      </c>
      <c r="C1629" s="6">
        <v>1185732</v>
      </c>
      <c r="D1629" s="7">
        <v>44392</v>
      </c>
      <c r="E1629" s="6" t="s">
        <v>46</v>
      </c>
      <c r="F1629" s="6" t="s">
        <v>69</v>
      </c>
      <c r="G1629" s="6" t="s">
        <v>70</v>
      </c>
      <c r="H1629" s="6" t="s">
        <v>20</v>
      </c>
      <c r="I1629" s="8">
        <v>0.5</v>
      </c>
      <c r="J1629" s="9">
        <v>5250</v>
      </c>
      <c r="K1629" s="10">
        <f t="shared" si="0"/>
        <v>2625</v>
      </c>
      <c r="L1629" s="10">
        <f t="shared" si="1"/>
        <v>918.74999999999989</v>
      </c>
      <c r="M1629" s="11">
        <v>0.35</v>
      </c>
      <c r="O1629" s="16"/>
      <c r="P1629" s="17"/>
      <c r="Q1629" s="12"/>
      <c r="R1629" s="13"/>
    </row>
    <row r="1630" spans="1:18" ht="15.75" customHeight="1">
      <c r="A1630" s="1"/>
      <c r="B1630" s="6" t="s">
        <v>14</v>
      </c>
      <c r="C1630" s="6">
        <v>1185732</v>
      </c>
      <c r="D1630" s="7">
        <v>44392</v>
      </c>
      <c r="E1630" s="6" t="s">
        <v>46</v>
      </c>
      <c r="F1630" s="6" t="s">
        <v>69</v>
      </c>
      <c r="G1630" s="6" t="s">
        <v>70</v>
      </c>
      <c r="H1630" s="6" t="s">
        <v>21</v>
      </c>
      <c r="I1630" s="8">
        <v>0.6</v>
      </c>
      <c r="J1630" s="9">
        <v>5500</v>
      </c>
      <c r="K1630" s="10">
        <f t="shared" si="0"/>
        <v>3300</v>
      </c>
      <c r="L1630" s="10">
        <f t="shared" si="1"/>
        <v>1320</v>
      </c>
      <c r="M1630" s="11">
        <v>0.39999999999999997</v>
      </c>
      <c r="O1630" s="16"/>
      <c r="P1630" s="17"/>
      <c r="Q1630" s="12"/>
      <c r="R1630" s="13"/>
    </row>
    <row r="1631" spans="1:18" ht="15.75" customHeight="1">
      <c r="A1631" s="1"/>
      <c r="B1631" s="6" t="s">
        <v>14</v>
      </c>
      <c r="C1631" s="6">
        <v>1185732</v>
      </c>
      <c r="D1631" s="7">
        <v>44392</v>
      </c>
      <c r="E1631" s="6" t="s">
        <v>46</v>
      </c>
      <c r="F1631" s="6" t="s">
        <v>69</v>
      </c>
      <c r="G1631" s="6" t="s">
        <v>70</v>
      </c>
      <c r="H1631" s="6" t="s">
        <v>22</v>
      </c>
      <c r="I1631" s="8">
        <v>0.65</v>
      </c>
      <c r="J1631" s="9">
        <v>7250</v>
      </c>
      <c r="K1631" s="10">
        <f t="shared" si="0"/>
        <v>4712.5</v>
      </c>
      <c r="L1631" s="10">
        <f t="shared" si="1"/>
        <v>2591.875</v>
      </c>
      <c r="M1631" s="11">
        <v>0.55000000000000004</v>
      </c>
      <c r="O1631" s="16"/>
      <c r="P1631" s="17"/>
      <c r="Q1631" s="12"/>
      <c r="R1631" s="13"/>
    </row>
    <row r="1632" spans="1:18" ht="15.75" customHeight="1">
      <c r="A1632" s="1"/>
      <c r="B1632" s="6" t="s">
        <v>14</v>
      </c>
      <c r="C1632" s="6">
        <v>1185732</v>
      </c>
      <c r="D1632" s="7">
        <v>44424</v>
      </c>
      <c r="E1632" s="6" t="s">
        <v>46</v>
      </c>
      <c r="F1632" s="6" t="s">
        <v>69</v>
      </c>
      <c r="G1632" s="6" t="s">
        <v>70</v>
      </c>
      <c r="H1632" s="6" t="s">
        <v>17</v>
      </c>
      <c r="I1632" s="8">
        <v>0.6</v>
      </c>
      <c r="J1632" s="9">
        <v>8750</v>
      </c>
      <c r="K1632" s="10">
        <f t="shared" si="0"/>
        <v>5250</v>
      </c>
      <c r="L1632" s="10">
        <f t="shared" si="1"/>
        <v>2625</v>
      </c>
      <c r="M1632" s="11">
        <v>0.5</v>
      </c>
      <c r="O1632" s="16"/>
      <c r="P1632" s="17"/>
      <c r="Q1632" s="12"/>
      <c r="R1632" s="13"/>
    </row>
    <row r="1633" spans="1:18" ht="15.75" customHeight="1">
      <c r="A1633" s="1"/>
      <c r="B1633" s="6" t="s">
        <v>14</v>
      </c>
      <c r="C1633" s="6">
        <v>1185732</v>
      </c>
      <c r="D1633" s="7">
        <v>44424</v>
      </c>
      <c r="E1633" s="6" t="s">
        <v>46</v>
      </c>
      <c r="F1633" s="6" t="s">
        <v>69</v>
      </c>
      <c r="G1633" s="6" t="s">
        <v>70</v>
      </c>
      <c r="H1633" s="6" t="s">
        <v>18</v>
      </c>
      <c r="I1633" s="8">
        <v>0.55000000000000004</v>
      </c>
      <c r="J1633" s="9">
        <v>6500</v>
      </c>
      <c r="K1633" s="10">
        <f t="shared" si="0"/>
        <v>3575.0000000000005</v>
      </c>
      <c r="L1633" s="10">
        <f t="shared" si="1"/>
        <v>1430</v>
      </c>
      <c r="M1633" s="11">
        <v>0.39999999999999997</v>
      </c>
      <c r="O1633" s="16"/>
      <c r="P1633" s="17"/>
      <c r="Q1633" s="12"/>
      <c r="R1633" s="13"/>
    </row>
    <row r="1634" spans="1:18" ht="15.75" customHeight="1">
      <c r="A1634" s="1"/>
      <c r="B1634" s="6" t="s">
        <v>14</v>
      </c>
      <c r="C1634" s="6">
        <v>1185732</v>
      </c>
      <c r="D1634" s="7">
        <v>44424</v>
      </c>
      <c r="E1634" s="6" t="s">
        <v>46</v>
      </c>
      <c r="F1634" s="6" t="s">
        <v>69</v>
      </c>
      <c r="G1634" s="6" t="s">
        <v>70</v>
      </c>
      <c r="H1634" s="6" t="s">
        <v>19</v>
      </c>
      <c r="I1634" s="8">
        <v>0.45000000000000007</v>
      </c>
      <c r="J1634" s="9">
        <v>5750</v>
      </c>
      <c r="K1634" s="10">
        <f t="shared" si="0"/>
        <v>2587.5000000000005</v>
      </c>
      <c r="L1634" s="10">
        <f t="shared" si="1"/>
        <v>776.25000000000011</v>
      </c>
      <c r="M1634" s="11">
        <v>0.3</v>
      </c>
      <c r="O1634" s="16"/>
      <c r="P1634" s="17"/>
      <c r="Q1634" s="12"/>
      <c r="R1634" s="13"/>
    </row>
    <row r="1635" spans="1:18" ht="15.75" customHeight="1">
      <c r="A1635" s="1"/>
      <c r="B1635" s="6" t="s">
        <v>14</v>
      </c>
      <c r="C1635" s="6">
        <v>1185732</v>
      </c>
      <c r="D1635" s="7">
        <v>44424</v>
      </c>
      <c r="E1635" s="6" t="s">
        <v>46</v>
      </c>
      <c r="F1635" s="6" t="s">
        <v>69</v>
      </c>
      <c r="G1635" s="6" t="s">
        <v>70</v>
      </c>
      <c r="H1635" s="6" t="s">
        <v>20</v>
      </c>
      <c r="I1635" s="8">
        <v>0.35</v>
      </c>
      <c r="J1635" s="9">
        <v>5250</v>
      </c>
      <c r="K1635" s="10">
        <f t="shared" si="0"/>
        <v>1837.4999999999998</v>
      </c>
      <c r="L1635" s="10">
        <f t="shared" si="1"/>
        <v>643.12499999999989</v>
      </c>
      <c r="M1635" s="11">
        <v>0.35</v>
      </c>
      <c r="O1635" s="16"/>
      <c r="P1635" s="17"/>
      <c r="Q1635" s="12"/>
      <c r="R1635" s="13"/>
    </row>
    <row r="1636" spans="1:18" ht="15.75" customHeight="1">
      <c r="A1636" s="1"/>
      <c r="B1636" s="6" t="s">
        <v>14</v>
      </c>
      <c r="C1636" s="6">
        <v>1185732</v>
      </c>
      <c r="D1636" s="7">
        <v>44424</v>
      </c>
      <c r="E1636" s="6" t="s">
        <v>46</v>
      </c>
      <c r="F1636" s="6" t="s">
        <v>69</v>
      </c>
      <c r="G1636" s="6" t="s">
        <v>70</v>
      </c>
      <c r="H1636" s="6" t="s">
        <v>21</v>
      </c>
      <c r="I1636" s="8">
        <v>0.45000000000000007</v>
      </c>
      <c r="J1636" s="9">
        <v>5000</v>
      </c>
      <c r="K1636" s="10">
        <f t="shared" si="0"/>
        <v>2250.0000000000005</v>
      </c>
      <c r="L1636" s="10">
        <f t="shared" si="1"/>
        <v>900.00000000000011</v>
      </c>
      <c r="M1636" s="11">
        <v>0.39999999999999997</v>
      </c>
      <c r="O1636" s="16"/>
      <c r="P1636" s="17"/>
      <c r="Q1636" s="12"/>
      <c r="R1636" s="13"/>
    </row>
    <row r="1637" spans="1:18" ht="15.75" customHeight="1">
      <c r="A1637" s="1"/>
      <c r="B1637" s="6" t="s">
        <v>14</v>
      </c>
      <c r="C1637" s="6">
        <v>1185732</v>
      </c>
      <c r="D1637" s="7">
        <v>44424</v>
      </c>
      <c r="E1637" s="6" t="s">
        <v>46</v>
      </c>
      <c r="F1637" s="6" t="s">
        <v>69</v>
      </c>
      <c r="G1637" s="6" t="s">
        <v>70</v>
      </c>
      <c r="H1637" s="6" t="s">
        <v>22</v>
      </c>
      <c r="I1637" s="8">
        <v>0.50000000000000011</v>
      </c>
      <c r="J1637" s="9">
        <v>6750</v>
      </c>
      <c r="K1637" s="10">
        <f t="shared" si="0"/>
        <v>3375.0000000000009</v>
      </c>
      <c r="L1637" s="10">
        <f t="shared" si="1"/>
        <v>1856.2500000000007</v>
      </c>
      <c r="M1637" s="11">
        <v>0.55000000000000004</v>
      </c>
      <c r="O1637" s="16"/>
      <c r="P1637" s="17"/>
      <c r="Q1637" s="12"/>
      <c r="R1637" s="13"/>
    </row>
    <row r="1638" spans="1:18" ht="15.75" customHeight="1">
      <c r="A1638" s="1"/>
      <c r="B1638" s="6" t="s">
        <v>14</v>
      </c>
      <c r="C1638" s="6">
        <v>1185732</v>
      </c>
      <c r="D1638" s="7">
        <v>44454</v>
      </c>
      <c r="E1638" s="6" t="s">
        <v>46</v>
      </c>
      <c r="F1638" s="6" t="s">
        <v>69</v>
      </c>
      <c r="G1638" s="6" t="s">
        <v>70</v>
      </c>
      <c r="H1638" s="6" t="s">
        <v>17</v>
      </c>
      <c r="I1638" s="8">
        <v>0.45000000000000007</v>
      </c>
      <c r="J1638" s="9">
        <v>8000</v>
      </c>
      <c r="K1638" s="10">
        <f t="shared" si="0"/>
        <v>3600.0000000000005</v>
      </c>
      <c r="L1638" s="10">
        <f t="shared" si="1"/>
        <v>1800.0000000000002</v>
      </c>
      <c r="M1638" s="11">
        <v>0.5</v>
      </c>
      <c r="O1638" s="16"/>
      <c r="P1638" s="17"/>
      <c r="Q1638" s="12"/>
      <c r="R1638" s="13"/>
    </row>
    <row r="1639" spans="1:18" ht="15.75" customHeight="1">
      <c r="A1639" s="1"/>
      <c r="B1639" s="6" t="s">
        <v>14</v>
      </c>
      <c r="C1639" s="6">
        <v>1185732</v>
      </c>
      <c r="D1639" s="7">
        <v>44454</v>
      </c>
      <c r="E1639" s="6" t="s">
        <v>46</v>
      </c>
      <c r="F1639" s="6" t="s">
        <v>69</v>
      </c>
      <c r="G1639" s="6" t="s">
        <v>70</v>
      </c>
      <c r="H1639" s="6" t="s">
        <v>18</v>
      </c>
      <c r="I1639" s="8">
        <v>0.40000000000000013</v>
      </c>
      <c r="J1639" s="9">
        <v>6000</v>
      </c>
      <c r="K1639" s="10">
        <f t="shared" si="0"/>
        <v>2400.0000000000009</v>
      </c>
      <c r="L1639" s="10">
        <f t="shared" si="1"/>
        <v>960.00000000000023</v>
      </c>
      <c r="M1639" s="11">
        <v>0.39999999999999997</v>
      </c>
      <c r="O1639" s="16"/>
      <c r="P1639" s="17"/>
      <c r="Q1639" s="12"/>
      <c r="R1639" s="13"/>
    </row>
    <row r="1640" spans="1:18" ht="15.75" customHeight="1">
      <c r="A1640" s="1"/>
      <c r="B1640" s="6" t="s">
        <v>14</v>
      </c>
      <c r="C1640" s="6">
        <v>1185732</v>
      </c>
      <c r="D1640" s="7">
        <v>44454</v>
      </c>
      <c r="E1640" s="6" t="s">
        <v>46</v>
      </c>
      <c r="F1640" s="6" t="s">
        <v>69</v>
      </c>
      <c r="G1640" s="6" t="s">
        <v>70</v>
      </c>
      <c r="H1640" s="6" t="s">
        <v>19</v>
      </c>
      <c r="I1640" s="8">
        <v>0.35</v>
      </c>
      <c r="J1640" s="9">
        <v>5000</v>
      </c>
      <c r="K1640" s="10">
        <f t="shared" si="0"/>
        <v>1750</v>
      </c>
      <c r="L1640" s="10">
        <f t="shared" si="1"/>
        <v>525</v>
      </c>
      <c r="M1640" s="11">
        <v>0.3</v>
      </c>
      <c r="O1640" s="16"/>
      <c r="P1640" s="17"/>
      <c r="Q1640" s="12"/>
      <c r="R1640" s="13"/>
    </row>
    <row r="1641" spans="1:18" ht="15.75" customHeight="1">
      <c r="A1641" s="1"/>
      <c r="B1641" s="6" t="s">
        <v>14</v>
      </c>
      <c r="C1641" s="6">
        <v>1185732</v>
      </c>
      <c r="D1641" s="7">
        <v>44454</v>
      </c>
      <c r="E1641" s="6" t="s">
        <v>46</v>
      </c>
      <c r="F1641" s="6" t="s">
        <v>69</v>
      </c>
      <c r="G1641" s="6" t="s">
        <v>70</v>
      </c>
      <c r="H1641" s="6" t="s">
        <v>20</v>
      </c>
      <c r="I1641" s="8">
        <v>0.35</v>
      </c>
      <c r="J1641" s="9">
        <v>4750</v>
      </c>
      <c r="K1641" s="10">
        <f t="shared" si="0"/>
        <v>1662.5</v>
      </c>
      <c r="L1641" s="10">
        <f t="shared" si="1"/>
        <v>581.875</v>
      </c>
      <c r="M1641" s="11">
        <v>0.35</v>
      </c>
      <c r="O1641" s="16"/>
      <c r="P1641" s="17"/>
      <c r="Q1641" s="12"/>
      <c r="R1641" s="13"/>
    </row>
    <row r="1642" spans="1:18" ht="15.75" customHeight="1">
      <c r="A1642" s="1"/>
      <c r="B1642" s="6" t="s">
        <v>14</v>
      </c>
      <c r="C1642" s="6">
        <v>1185732</v>
      </c>
      <c r="D1642" s="7">
        <v>44454</v>
      </c>
      <c r="E1642" s="6" t="s">
        <v>46</v>
      </c>
      <c r="F1642" s="6" t="s">
        <v>69</v>
      </c>
      <c r="G1642" s="6" t="s">
        <v>70</v>
      </c>
      <c r="H1642" s="6" t="s">
        <v>21</v>
      </c>
      <c r="I1642" s="8">
        <v>0.45000000000000007</v>
      </c>
      <c r="J1642" s="9">
        <v>4750</v>
      </c>
      <c r="K1642" s="10">
        <f t="shared" si="0"/>
        <v>2137.5000000000005</v>
      </c>
      <c r="L1642" s="10">
        <f t="shared" si="1"/>
        <v>855.00000000000011</v>
      </c>
      <c r="M1642" s="11">
        <v>0.39999999999999997</v>
      </c>
      <c r="O1642" s="16"/>
      <c r="P1642" s="17"/>
      <c r="Q1642" s="12"/>
      <c r="R1642" s="13"/>
    </row>
    <row r="1643" spans="1:18" ht="15.75" customHeight="1">
      <c r="A1643" s="1"/>
      <c r="B1643" s="6" t="s">
        <v>14</v>
      </c>
      <c r="C1643" s="6">
        <v>1185732</v>
      </c>
      <c r="D1643" s="7">
        <v>44454</v>
      </c>
      <c r="E1643" s="6" t="s">
        <v>46</v>
      </c>
      <c r="F1643" s="6" t="s">
        <v>69</v>
      </c>
      <c r="G1643" s="6" t="s">
        <v>70</v>
      </c>
      <c r="H1643" s="6" t="s">
        <v>22</v>
      </c>
      <c r="I1643" s="8">
        <v>0.50000000000000011</v>
      </c>
      <c r="J1643" s="9">
        <v>5750</v>
      </c>
      <c r="K1643" s="10">
        <f t="shared" si="0"/>
        <v>2875.0000000000005</v>
      </c>
      <c r="L1643" s="10">
        <f t="shared" si="1"/>
        <v>1581.2500000000005</v>
      </c>
      <c r="M1643" s="11">
        <v>0.55000000000000004</v>
      </c>
      <c r="O1643" s="16"/>
      <c r="P1643" s="17"/>
      <c r="Q1643" s="12"/>
      <c r="R1643" s="13"/>
    </row>
    <row r="1644" spans="1:18" ht="15.75" customHeight="1">
      <c r="A1644" s="1"/>
      <c r="B1644" s="6" t="s">
        <v>14</v>
      </c>
      <c r="C1644" s="6">
        <v>1185732</v>
      </c>
      <c r="D1644" s="7">
        <v>44486</v>
      </c>
      <c r="E1644" s="6" t="s">
        <v>46</v>
      </c>
      <c r="F1644" s="6" t="s">
        <v>69</v>
      </c>
      <c r="G1644" s="6" t="s">
        <v>70</v>
      </c>
      <c r="H1644" s="6" t="s">
        <v>17</v>
      </c>
      <c r="I1644" s="8">
        <v>0.50000000000000011</v>
      </c>
      <c r="J1644" s="9">
        <v>7500</v>
      </c>
      <c r="K1644" s="10">
        <f t="shared" si="0"/>
        <v>3750.0000000000009</v>
      </c>
      <c r="L1644" s="10">
        <f t="shared" si="1"/>
        <v>1875.0000000000005</v>
      </c>
      <c r="M1644" s="11">
        <v>0.5</v>
      </c>
      <c r="O1644" s="16"/>
      <c r="P1644" s="17"/>
      <c r="Q1644" s="12"/>
      <c r="R1644" s="13"/>
    </row>
    <row r="1645" spans="1:18" ht="15.75" customHeight="1">
      <c r="A1645" s="1"/>
      <c r="B1645" s="6" t="s">
        <v>14</v>
      </c>
      <c r="C1645" s="6">
        <v>1185732</v>
      </c>
      <c r="D1645" s="7">
        <v>44486</v>
      </c>
      <c r="E1645" s="6" t="s">
        <v>46</v>
      </c>
      <c r="F1645" s="6" t="s">
        <v>69</v>
      </c>
      <c r="G1645" s="6" t="s">
        <v>70</v>
      </c>
      <c r="H1645" s="6" t="s">
        <v>18</v>
      </c>
      <c r="I1645" s="8">
        <v>0.40000000000000013</v>
      </c>
      <c r="J1645" s="9">
        <v>5750</v>
      </c>
      <c r="K1645" s="10">
        <f t="shared" si="0"/>
        <v>2300.0000000000009</v>
      </c>
      <c r="L1645" s="10">
        <f t="shared" si="1"/>
        <v>920.00000000000034</v>
      </c>
      <c r="M1645" s="11">
        <v>0.39999999999999997</v>
      </c>
      <c r="O1645" s="16"/>
      <c r="P1645" s="17"/>
      <c r="Q1645" s="12"/>
      <c r="R1645" s="13"/>
    </row>
    <row r="1646" spans="1:18" ht="15.75" customHeight="1">
      <c r="A1646" s="1"/>
      <c r="B1646" s="6" t="s">
        <v>14</v>
      </c>
      <c r="C1646" s="6">
        <v>1185732</v>
      </c>
      <c r="D1646" s="7">
        <v>44486</v>
      </c>
      <c r="E1646" s="6" t="s">
        <v>46</v>
      </c>
      <c r="F1646" s="6" t="s">
        <v>69</v>
      </c>
      <c r="G1646" s="6" t="s">
        <v>70</v>
      </c>
      <c r="H1646" s="6" t="s">
        <v>19</v>
      </c>
      <c r="I1646" s="8">
        <v>0.40000000000000013</v>
      </c>
      <c r="J1646" s="9">
        <v>4250</v>
      </c>
      <c r="K1646" s="10">
        <f t="shared" si="0"/>
        <v>1700.0000000000005</v>
      </c>
      <c r="L1646" s="10">
        <f t="shared" si="1"/>
        <v>510.00000000000011</v>
      </c>
      <c r="M1646" s="11">
        <v>0.3</v>
      </c>
      <c r="O1646" s="16"/>
      <c r="P1646" s="17"/>
      <c r="Q1646" s="12"/>
      <c r="R1646" s="13"/>
    </row>
    <row r="1647" spans="1:18" ht="15.75" customHeight="1">
      <c r="A1647" s="1"/>
      <c r="B1647" s="6" t="s">
        <v>14</v>
      </c>
      <c r="C1647" s="6">
        <v>1185732</v>
      </c>
      <c r="D1647" s="7">
        <v>44486</v>
      </c>
      <c r="E1647" s="6" t="s">
        <v>46</v>
      </c>
      <c r="F1647" s="6" t="s">
        <v>69</v>
      </c>
      <c r="G1647" s="6" t="s">
        <v>70</v>
      </c>
      <c r="H1647" s="6" t="s">
        <v>20</v>
      </c>
      <c r="I1647" s="8">
        <v>0.40000000000000013</v>
      </c>
      <c r="J1647" s="9">
        <v>4000</v>
      </c>
      <c r="K1647" s="10">
        <f t="shared" si="0"/>
        <v>1600.0000000000005</v>
      </c>
      <c r="L1647" s="10">
        <f t="shared" si="1"/>
        <v>560.00000000000011</v>
      </c>
      <c r="M1647" s="11">
        <v>0.35</v>
      </c>
      <c r="O1647" s="16"/>
      <c r="P1647" s="17"/>
      <c r="Q1647" s="12"/>
      <c r="R1647" s="13"/>
    </row>
    <row r="1648" spans="1:18" ht="15.75" customHeight="1">
      <c r="A1648" s="1"/>
      <c r="B1648" s="6" t="s">
        <v>14</v>
      </c>
      <c r="C1648" s="6">
        <v>1185732</v>
      </c>
      <c r="D1648" s="7">
        <v>44486</v>
      </c>
      <c r="E1648" s="6" t="s">
        <v>46</v>
      </c>
      <c r="F1648" s="6" t="s">
        <v>69</v>
      </c>
      <c r="G1648" s="6" t="s">
        <v>70</v>
      </c>
      <c r="H1648" s="6" t="s">
        <v>21</v>
      </c>
      <c r="I1648" s="8">
        <v>0.50000000000000011</v>
      </c>
      <c r="J1648" s="9">
        <v>4000</v>
      </c>
      <c r="K1648" s="10">
        <f t="shared" si="0"/>
        <v>2000.0000000000005</v>
      </c>
      <c r="L1648" s="10">
        <f t="shared" si="1"/>
        <v>800.00000000000011</v>
      </c>
      <c r="M1648" s="11">
        <v>0.39999999999999997</v>
      </c>
      <c r="O1648" s="16"/>
      <c r="P1648" s="17"/>
      <c r="Q1648" s="12"/>
      <c r="R1648" s="13"/>
    </row>
    <row r="1649" spans="1:18" ht="15.75" customHeight="1">
      <c r="A1649" s="1"/>
      <c r="B1649" s="6" t="s">
        <v>14</v>
      </c>
      <c r="C1649" s="6">
        <v>1185732</v>
      </c>
      <c r="D1649" s="7">
        <v>44486</v>
      </c>
      <c r="E1649" s="6" t="s">
        <v>46</v>
      </c>
      <c r="F1649" s="6" t="s">
        <v>69</v>
      </c>
      <c r="G1649" s="6" t="s">
        <v>70</v>
      </c>
      <c r="H1649" s="6" t="s">
        <v>22</v>
      </c>
      <c r="I1649" s="8">
        <v>0.55000000000000004</v>
      </c>
      <c r="J1649" s="9">
        <v>5250</v>
      </c>
      <c r="K1649" s="10">
        <f t="shared" si="0"/>
        <v>2887.5000000000005</v>
      </c>
      <c r="L1649" s="10">
        <f t="shared" si="1"/>
        <v>1588.1250000000005</v>
      </c>
      <c r="M1649" s="11">
        <v>0.55000000000000004</v>
      </c>
      <c r="O1649" s="16"/>
      <c r="P1649" s="17"/>
      <c r="Q1649" s="12"/>
      <c r="R1649" s="13"/>
    </row>
    <row r="1650" spans="1:18" ht="15.75" customHeight="1">
      <c r="A1650" s="1"/>
      <c r="B1650" s="6" t="s">
        <v>14</v>
      </c>
      <c r="C1650" s="6">
        <v>1185732</v>
      </c>
      <c r="D1650" s="7">
        <v>44516</v>
      </c>
      <c r="E1650" s="6" t="s">
        <v>46</v>
      </c>
      <c r="F1650" s="6" t="s">
        <v>69</v>
      </c>
      <c r="G1650" s="6" t="s">
        <v>70</v>
      </c>
      <c r="H1650" s="6" t="s">
        <v>17</v>
      </c>
      <c r="I1650" s="8">
        <v>0.50000000000000011</v>
      </c>
      <c r="J1650" s="9">
        <v>6750</v>
      </c>
      <c r="K1650" s="10">
        <f t="shared" si="0"/>
        <v>3375.0000000000009</v>
      </c>
      <c r="L1650" s="10">
        <f t="shared" si="1"/>
        <v>1687.5000000000005</v>
      </c>
      <c r="M1650" s="11">
        <v>0.5</v>
      </c>
      <c r="O1650" s="16"/>
      <c r="P1650" s="17"/>
      <c r="Q1650" s="12"/>
      <c r="R1650" s="13"/>
    </row>
    <row r="1651" spans="1:18" ht="15.75" customHeight="1">
      <c r="A1651" s="1"/>
      <c r="B1651" s="6" t="s">
        <v>14</v>
      </c>
      <c r="C1651" s="6">
        <v>1185732</v>
      </c>
      <c r="D1651" s="7">
        <v>44516</v>
      </c>
      <c r="E1651" s="6" t="s">
        <v>46</v>
      </c>
      <c r="F1651" s="6" t="s">
        <v>69</v>
      </c>
      <c r="G1651" s="6" t="s">
        <v>70</v>
      </c>
      <c r="H1651" s="6" t="s">
        <v>18</v>
      </c>
      <c r="I1651" s="8">
        <v>0.45000000000000012</v>
      </c>
      <c r="J1651" s="9">
        <v>5000</v>
      </c>
      <c r="K1651" s="10">
        <f t="shared" si="0"/>
        <v>2250.0000000000005</v>
      </c>
      <c r="L1651" s="10">
        <f t="shared" si="1"/>
        <v>900.00000000000011</v>
      </c>
      <c r="M1651" s="11">
        <v>0.39999999999999997</v>
      </c>
      <c r="O1651" s="16"/>
      <c r="P1651" s="17"/>
      <c r="Q1651" s="12"/>
      <c r="R1651" s="13"/>
    </row>
    <row r="1652" spans="1:18" ht="15.75" customHeight="1">
      <c r="A1652" s="1"/>
      <c r="B1652" s="6" t="s">
        <v>14</v>
      </c>
      <c r="C1652" s="6">
        <v>1185732</v>
      </c>
      <c r="D1652" s="7">
        <v>44516</v>
      </c>
      <c r="E1652" s="6" t="s">
        <v>46</v>
      </c>
      <c r="F1652" s="6" t="s">
        <v>69</v>
      </c>
      <c r="G1652" s="6" t="s">
        <v>70</v>
      </c>
      <c r="H1652" s="6" t="s">
        <v>19</v>
      </c>
      <c r="I1652" s="8">
        <v>0.45000000000000012</v>
      </c>
      <c r="J1652" s="9">
        <v>4450</v>
      </c>
      <c r="K1652" s="10">
        <f t="shared" si="0"/>
        <v>2002.5000000000005</v>
      </c>
      <c r="L1652" s="10">
        <f t="shared" si="1"/>
        <v>600.75000000000011</v>
      </c>
      <c r="M1652" s="11">
        <v>0.3</v>
      </c>
      <c r="O1652" s="16"/>
      <c r="P1652" s="17"/>
      <c r="Q1652" s="12"/>
      <c r="R1652" s="13"/>
    </row>
    <row r="1653" spans="1:18" ht="15.75" customHeight="1">
      <c r="A1653" s="1"/>
      <c r="B1653" s="6" t="s">
        <v>14</v>
      </c>
      <c r="C1653" s="6">
        <v>1185732</v>
      </c>
      <c r="D1653" s="7">
        <v>44516</v>
      </c>
      <c r="E1653" s="6" t="s">
        <v>46</v>
      </c>
      <c r="F1653" s="6" t="s">
        <v>69</v>
      </c>
      <c r="G1653" s="6" t="s">
        <v>70</v>
      </c>
      <c r="H1653" s="6" t="s">
        <v>20</v>
      </c>
      <c r="I1653" s="8">
        <v>0.45000000000000012</v>
      </c>
      <c r="J1653" s="9">
        <v>4750</v>
      </c>
      <c r="K1653" s="10">
        <f t="shared" si="0"/>
        <v>2137.5000000000005</v>
      </c>
      <c r="L1653" s="10">
        <f t="shared" si="1"/>
        <v>748.12500000000011</v>
      </c>
      <c r="M1653" s="11">
        <v>0.35</v>
      </c>
      <c r="O1653" s="16"/>
      <c r="P1653" s="17"/>
      <c r="Q1653" s="12"/>
      <c r="R1653" s="13"/>
    </row>
    <row r="1654" spans="1:18" ht="15.75" customHeight="1">
      <c r="A1654" s="1"/>
      <c r="B1654" s="6" t="s">
        <v>14</v>
      </c>
      <c r="C1654" s="6">
        <v>1185732</v>
      </c>
      <c r="D1654" s="7">
        <v>44516</v>
      </c>
      <c r="E1654" s="6" t="s">
        <v>46</v>
      </c>
      <c r="F1654" s="6" t="s">
        <v>69</v>
      </c>
      <c r="G1654" s="6" t="s">
        <v>70</v>
      </c>
      <c r="H1654" s="6" t="s">
        <v>21</v>
      </c>
      <c r="I1654" s="8">
        <v>0.6</v>
      </c>
      <c r="J1654" s="9">
        <v>4500</v>
      </c>
      <c r="K1654" s="10">
        <f t="shared" si="0"/>
        <v>2700</v>
      </c>
      <c r="L1654" s="10">
        <f t="shared" si="1"/>
        <v>1080</v>
      </c>
      <c r="M1654" s="11">
        <v>0.39999999999999997</v>
      </c>
      <c r="O1654" s="16"/>
      <c r="P1654" s="17"/>
      <c r="Q1654" s="12"/>
      <c r="R1654" s="13"/>
    </row>
    <row r="1655" spans="1:18" ht="15.75" customHeight="1">
      <c r="A1655" s="1"/>
      <c r="B1655" s="6" t="s">
        <v>14</v>
      </c>
      <c r="C1655" s="6">
        <v>1185732</v>
      </c>
      <c r="D1655" s="7">
        <v>44516</v>
      </c>
      <c r="E1655" s="6" t="s">
        <v>46</v>
      </c>
      <c r="F1655" s="6" t="s">
        <v>69</v>
      </c>
      <c r="G1655" s="6" t="s">
        <v>70</v>
      </c>
      <c r="H1655" s="6" t="s">
        <v>22</v>
      </c>
      <c r="I1655" s="8">
        <v>0.64999999999999991</v>
      </c>
      <c r="J1655" s="9">
        <v>6250</v>
      </c>
      <c r="K1655" s="10">
        <f t="shared" si="0"/>
        <v>4062.4999999999995</v>
      </c>
      <c r="L1655" s="10">
        <f t="shared" si="1"/>
        <v>2234.375</v>
      </c>
      <c r="M1655" s="11">
        <v>0.55000000000000004</v>
      </c>
      <c r="O1655" s="16"/>
      <c r="P1655" s="17"/>
      <c r="Q1655" s="12"/>
      <c r="R1655" s="13"/>
    </row>
    <row r="1656" spans="1:18" ht="15.75" customHeight="1">
      <c r="A1656" s="1"/>
      <c r="B1656" s="6" t="s">
        <v>14</v>
      </c>
      <c r="C1656" s="6">
        <v>1185732</v>
      </c>
      <c r="D1656" s="7">
        <v>44545</v>
      </c>
      <c r="E1656" s="6" t="s">
        <v>46</v>
      </c>
      <c r="F1656" s="6" t="s">
        <v>69</v>
      </c>
      <c r="G1656" s="6" t="s">
        <v>70</v>
      </c>
      <c r="H1656" s="6" t="s">
        <v>17</v>
      </c>
      <c r="I1656" s="8">
        <v>0.6</v>
      </c>
      <c r="J1656" s="9">
        <v>8500</v>
      </c>
      <c r="K1656" s="10">
        <f t="shared" si="0"/>
        <v>5100</v>
      </c>
      <c r="L1656" s="10">
        <f t="shared" si="1"/>
        <v>2550</v>
      </c>
      <c r="M1656" s="11">
        <v>0.5</v>
      </c>
      <c r="O1656" s="16"/>
      <c r="P1656" s="17"/>
      <c r="Q1656" s="12"/>
      <c r="R1656" s="13"/>
    </row>
    <row r="1657" spans="1:18" ht="15.75" customHeight="1">
      <c r="A1657" s="1"/>
      <c r="B1657" s="6" t="s">
        <v>14</v>
      </c>
      <c r="C1657" s="6">
        <v>1185732</v>
      </c>
      <c r="D1657" s="7">
        <v>44545</v>
      </c>
      <c r="E1657" s="6" t="s">
        <v>46</v>
      </c>
      <c r="F1657" s="6" t="s">
        <v>69</v>
      </c>
      <c r="G1657" s="6" t="s">
        <v>70</v>
      </c>
      <c r="H1657" s="6" t="s">
        <v>18</v>
      </c>
      <c r="I1657" s="8">
        <v>0.5</v>
      </c>
      <c r="J1657" s="9">
        <v>6500</v>
      </c>
      <c r="K1657" s="10">
        <f t="shared" si="0"/>
        <v>3250</v>
      </c>
      <c r="L1657" s="10">
        <f t="shared" si="1"/>
        <v>1300</v>
      </c>
      <c r="M1657" s="11">
        <v>0.39999999999999997</v>
      </c>
      <c r="O1657" s="16"/>
      <c r="P1657" s="17"/>
      <c r="Q1657" s="12"/>
      <c r="R1657" s="13"/>
    </row>
    <row r="1658" spans="1:18" ht="15.75" customHeight="1">
      <c r="A1658" s="1"/>
      <c r="B1658" s="6" t="s">
        <v>14</v>
      </c>
      <c r="C1658" s="6">
        <v>1185732</v>
      </c>
      <c r="D1658" s="7">
        <v>44545</v>
      </c>
      <c r="E1658" s="6" t="s">
        <v>46</v>
      </c>
      <c r="F1658" s="6" t="s">
        <v>69</v>
      </c>
      <c r="G1658" s="6" t="s">
        <v>70</v>
      </c>
      <c r="H1658" s="6" t="s">
        <v>19</v>
      </c>
      <c r="I1658" s="8">
        <v>0.5</v>
      </c>
      <c r="J1658" s="9">
        <v>6000</v>
      </c>
      <c r="K1658" s="10">
        <f t="shared" si="0"/>
        <v>3000</v>
      </c>
      <c r="L1658" s="10">
        <f t="shared" si="1"/>
        <v>900</v>
      </c>
      <c r="M1658" s="11">
        <v>0.3</v>
      </c>
      <c r="O1658" s="16"/>
      <c r="P1658" s="17"/>
      <c r="Q1658" s="12"/>
      <c r="R1658" s="13"/>
    </row>
    <row r="1659" spans="1:18" ht="15.75" customHeight="1">
      <c r="A1659" s="1"/>
      <c r="B1659" s="6" t="s">
        <v>14</v>
      </c>
      <c r="C1659" s="6">
        <v>1185732</v>
      </c>
      <c r="D1659" s="7">
        <v>44545</v>
      </c>
      <c r="E1659" s="6" t="s">
        <v>46</v>
      </c>
      <c r="F1659" s="6" t="s">
        <v>69</v>
      </c>
      <c r="G1659" s="6" t="s">
        <v>70</v>
      </c>
      <c r="H1659" s="6" t="s">
        <v>20</v>
      </c>
      <c r="I1659" s="8">
        <v>0.5</v>
      </c>
      <c r="J1659" s="9">
        <v>5500</v>
      </c>
      <c r="K1659" s="10">
        <f t="shared" si="0"/>
        <v>2750</v>
      </c>
      <c r="L1659" s="10">
        <f t="shared" si="1"/>
        <v>962.49999999999989</v>
      </c>
      <c r="M1659" s="11">
        <v>0.35</v>
      </c>
      <c r="O1659" s="16"/>
      <c r="P1659" s="17"/>
      <c r="Q1659" s="12"/>
      <c r="R1659" s="13"/>
    </row>
    <row r="1660" spans="1:18" ht="15.75" customHeight="1">
      <c r="A1660" s="1"/>
      <c r="B1660" s="6" t="s">
        <v>14</v>
      </c>
      <c r="C1660" s="6">
        <v>1185732</v>
      </c>
      <c r="D1660" s="7">
        <v>44545</v>
      </c>
      <c r="E1660" s="6" t="s">
        <v>46</v>
      </c>
      <c r="F1660" s="6" t="s">
        <v>69</v>
      </c>
      <c r="G1660" s="6" t="s">
        <v>70</v>
      </c>
      <c r="H1660" s="6" t="s">
        <v>21</v>
      </c>
      <c r="I1660" s="8">
        <v>0.6</v>
      </c>
      <c r="J1660" s="9">
        <v>5500</v>
      </c>
      <c r="K1660" s="10">
        <f t="shared" si="0"/>
        <v>3300</v>
      </c>
      <c r="L1660" s="10">
        <f t="shared" si="1"/>
        <v>1320</v>
      </c>
      <c r="M1660" s="11">
        <v>0.39999999999999997</v>
      </c>
      <c r="O1660" s="16"/>
      <c r="P1660" s="17"/>
      <c r="Q1660" s="12"/>
      <c r="R1660" s="13"/>
    </row>
    <row r="1661" spans="1:18" ht="15.75" customHeight="1">
      <c r="A1661" s="1"/>
      <c r="B1661" s="6" t="s">
        <v>14</v>
      </c>
      <c r="C1661" s="6">
        <v>1185732</v>
      </c>
      <c r="D1661" s="7">
        <v>44545</v>
      </c>
      <c r="E1661" s="6" t="s">
        <v>46</v>
      </c>
      <c r="F1661" s="6" t="s">
        <v>69</v>
      </c>
      <c r="G1661" s="6" t="s">
        <v>70</v>
      </c>
      <c r="H1661" s="6" t="s">
        <v>22</v>
      </c>
      <c r="I1661" s="8">
        <v>0.64999999999999991</v>
      </c>
      <c r="J1661" s="9">
        <v>6500</v>
      </c>
      <c r="K1661" s="10">
        <f t="shared" si="0"/>
        <v>4224.9999999999991</v>
      </c>
      <c r="L1661" s="10">
        <f t="shared" si="1"/>
        <v>2323.7499999999995</v>
      </c>
      <c r="M1661" s="11">
        <v>0.55000000000000004</v>
      </c>
      <c r="O1661" s="16"/>
      <c r="P1661" s="17"/>
      <c r="Q1661" s="12"/>
      <c r="R1661" s="13"/>
    </row>
    <row r="1662" spans="1:18" ht="15.75" customHeight="1">
      <c r="A1662" s="1" t="s">
        <v>39</v>
      </c>
      <c r="B1662" s="6" t="s">
        <v>14</v>
      </c>
      <c r="C1662" s="6">
        <v>1185732</v>
      </c>
      <c r="D1662" s="7">
        <v>44214</v>
      </c>
      <c r="E1662" s="6" t="s">
        <v>33</v>
      </c>
      <c r="F1662" s="6" t="s">
        <v>71</v>
      </c>
      <c r="G1662" s="6" t="s">
        <v>72</v>
      </c>
      <c r="H1662" s="6" t="s">
        <v>17</v>
      </c>
      <c r="I1662" s="8">
        <v>0.3</v>
      </c>
      <c r="J1662" s="9">
        <v>6250</v>
      </c>
      <c r="K1662" s="10">
        <f t="shared" si="0"/>
        <v>1875</v>
      </c>
      <c r="L1662" s="10">
        <f t="shared" si="1"/>
        <v>750</v>
      </c>
      <c r="M1662" s="11">
        <v>0.4</v>
      </c>
      <c r="O1662" s="16"/>
      <c r="P1662" s="14"/>
      <c r="Q1662" s="12"/>
      <c r="R1662" s="13"/>
    </row>
    <row r="1663" spans="1:18" ht="15.75" customHeight="1">
      <c r="A1663" s="1"/>
      <c r="B1663" s="6" t="s">
        <v>14</v>
      </c>
      <c r="C1663" s="6">
        <v>1185732</v>
      </c>
      <c r="D1663" s="7">
        <v>44214</v>
      </c>
      <c r="E1663" s="6" t="s">
        <v>33</v>
      </c>
      <c r="F1663" s="6" t="s">
        <v>71</v>
      </c>
      <c r="G1663" s="6" t="s">
        <v>72</v>
      </c>
      <c r="H1663" s="6" t="s">
        <v>18</v>
      </c>
      <c r="I1663" s="8">
        <v>0.3</v>
      </c>
      <c r="J1663" s="9">
        <v>4250</v>
      </c>
      <c r="K1663" s="10">
        <f t="shared" si="0"/>
        <v>1275</v>
      </c>
      <c r="L1663" s="10">
        <f t="shared" si="1"/>
        <v>446.25</v>
      </c>
      <c r="M1663" s="11">
        <v>0.35</v>
      </c>
      <c r="O1663" s="16"/>
      <c r="P1663" s="14"/>
      <c r="Q1663" s="12"/>
      <c r="R1663" s="13"/>
    </row>
    <row r="1664" spans="1:18" ht="15.75" customHeight="1">
      <c r="A1664" s="1"/>
      <c r="B1664" s="6" t="s">
        <v>14</v>
      </c>
      <c r="C1664" s="6">
        <v>1185732</v>
      </c>
      <c r="D1664" s="7">
        <v>44214</v>
      </c>
      <c r="E1664" s="6" t="s">
        <v>33</v>
      </c>
      <c r="F1664" s="6" t="s">
        <v>71</v>
      </c>
      <c r="G1664" s="6" t="s">
        <v>72</v>
      </c>
      <c r="H1664" s="6" t="s">
        <v>19</v>
      </c>
      <c r="I1664" s="8">
        <v>0.2</v>
      </c>
      <c r="J1664" s="9">
        <v>4250</v>
      </c>
      <c r="K1664" s="10">
        <f t="shared" si="0"/>
        <v>850</v>
      </c>
      <c r="L1664" s="10">
        <f t="shared" si="1"/>
        <v>297.5</v>
      </c>
      <c r="M1664" s="11">
        <v>0.35</v>
      </c>
      <c r="O1664" s="16"/>
      <c r="P1664" s="14"/>
      <c r="Q1664" s="12"/>
      <c r="R1664" s="13"/>
    </row>
    <row r="1665" spans="1:18" ht="15.75" customHeight="1">
      <c r="A1665" s="1"/>
      <c r="B1665" s="6" t="s">
        <v>14</v>
      </c>
      <c r="C1665" s="6">
        <v>1185732</v>
      </c>
      <c r="D1665" s="7">
        <v>44214</v>
      </c>
      <c r="E1665" s="6" t="s">
        <v>33</v>
      </c>
      <c r="F1665" s="6" t="s">
        <v>71</v>
      </c>
      <c r="G1665" s="6" t="s">
        <v>72</v>
      </c>
      <c r="H1665" s="6" t="s">
        <v>20</v>
      </c>
      <c r="I1665" s="8">
        <v>0.25000000000000006</v>
      </c>
      <c r="J1665" s="9">
        <v>2750</v>
      </c>
      <c r="K1665" s="10">
        <f t="shared" si="0"/>
        <v>687.50000000000011</v>
      </c>
      <c r="L1665" s="10">
        <f t="shared" si="1"/>
        <v>275.00000000000006</v>
      </c>
      <c r="M1665" s="11">
        <v>0.4</v>
      </c>
      <c r="O1665" s="16"/>
      <c r="P1665" s="14"/>
      <c r="Q1665" s="12"/>
      <c r="R1665" s="13"/>
    </row>
    <row r="1666" spans="1:18" ht="15.75" customHeight="1">
      <c r="A1666" s="1"/>
      <c r="B1666" s="6" t="s">
        <v>14</v>
      </c>
      <c r="C1666" s="6">
        <v>1185732</v>
      </c>
      <c r="D1666" s="7">
        <v>44214</v>
      </c>
      <c r="E1666" s="6" t="s">
        <v>33</v>
      </c>
      <c r="F1666" s="6" t="s">
        <v>71</v>
      </c>
      <c r="G1666" s="6" t="s">
        <v>72</v>
      </c>
      <c r="H1666" s="6" t="s">
        <v>21</v>
      </c>
      <c r="I1666" s="8">
        <v>0.39999999999999997</v>
      </c>
      <c r="J1666" s="9">
        <v>3250</v>
      </c>
      <c r="K1666" s="10">
        <f t="shared" si="0"/>
        <v>1300</v>
      </c>
      <c r="L1666" s="10">
        <f t="shared" si="1"/>
        <v>454.99999999999994</v>
      </c>
      <c r="M1666" s="11">
        <v>0.35</v>
      </c>
      <c r="O1666" s="16"/>
      <c r="P1666" s="14"/>
      <c r="Q1666" s="12"/>
      <c r="R1666" s="13"/>
    </row>
    <row r="1667" spans="1:18" ht="15.75" customHeight="1">
      <c r="A1667" s="1"/>
      <c r="B1667" s="6" t="s">
        <v>14</v>
      </c>
      <c r="C1667" s="6">
        <v>1185732</v>
      </c>
      <c r="D1667" s="7">
        <v>44214</v>
      </c>
      <c r="E1667" s="6" t="s">
        <v>33</v>
      </c>
      <c r="F1667" s="6" t="s">
        <v>71</v>
      </c>
      <c r="G1667" s="6" t="s">
        <v>72</v>
      </c>
      <c r="H1667" s="6" t="s">
        <v>22</v>
      </c>
      <c r="I1667" s="8">
        <v>0.3</v>
      </c>
      <c r="J1667" s="9">
        <v>4250</v>
      </c>
      <c r="K1667" s="10">
        <f t="shared" si="0"/>
        <v>1275</v>
      </c>
      <c r="L1667" s="10">
        <f t="shared" si="1"/>
        <v>637.5</v>
      </c>
      <c r="M1667" s="11">
        <v>0.5</v>
      </c>
      <c r="O1667" s="16"/>
      <c r="P1667" s="14"/>
      <c r="Q1667" s="12"/>
      <c r="R1667" s="13"/>
    </row>
    <row r="1668" spans="1:18" ht="15.75" customHeight="1">
      <c r="A1668" s="1"/>
      <c r="B1668" s="6" t="s">
        <v>14</v>
      </c>
      <c r="C1668" s="6">
        <v>1185732</v>
      </c>
      <c r="D1668" s="7">
        <v>44245</v>
      </c>
      <c r="E1668" s="6" t="s">
        <v>33</v>
      </c>
      <c r="F1668" s="6" t="s">
        <v>71</v>
      </c>
      <c r="G1668" s="6" t="s">
        <v>72</v>
      </c>
      <c r="H1668" s="6" t="s">
        <v>17</v>
      </c>
      <c r="I1668" s="8">
        <v>0.3</v>
      </c>
      <c r="J1668" s="9">
        <v>6750</v>
      </c>
      <c r="K1668" s="10">
        <f t="shared" si="0"/>
        <v>2025</v>
      </c>
      <c r="L1668" s="10">
        <f t="shared" si="1"/>
        <v>810</v>
      </c>
      <c r="M1668" s="11">
        <v>0.4</v>
      </c>
      <c r="O1668" s="16"/>
      <c r="P1668" s="14"/>
      <c r="Q1668" s="12"/>
      <c r="R1668" s="13"/>
    </row>
    <row r="1669" spans="1:18" ht="15.75" customHeight="1">
      <c r="A1669" s="1"/>
      <c r="B1669" s="6" t="s">
        <v>14</v>
      </c>
      <c r="C1669" s="6">
        <v>1185732</v>
      </c>
      <c r="D1669" s="7">
        <v>44245</v>
      </c>
      <c r="E1669" s="6" t="s">
        <v>33</v>
      </c>
      <c r="F1669" s="6" t="s">
        <v>71</v>
      </c>
      <c r="G1669" s="6" t="s">
        <v>72</v>
      </c>
      <c r="H1669" s="6" t="s">
        <v>18</v>
      </c>
      <c r="I1669" s="8">
        <v>0.3</v>
      </c>
      <c r="J1669" s="9">
        <v>3250</v>
      </c>
      <c r="K1669" s="10">
        <f t="shared" si="0"/>
        <v>975</v>
      </c>
      <c r="L1669" s="10">
        <f t="shared" si="1"/>
        <v>341.25</v>
      </c>
      <c r="M1669" s="11">
        <v>0.35</v>
      </c>
      <c r="O1669" s="16"/>
      <c r="P1669" s="14"/>
      <c r="Q1669" s="12"/>
      <c r="R1669" s="13"/>
    </row>
    <row r="1670" spans="1:18" ht="15.75" customHeight="1">
      <c r="A1670" s="1"/>
      <c r="B1670" s="6" t="s">
        <v>14</v>
      </c>
      <c r="C1670" s="6">
        <v>1185732</v>
      </c>
      <c r="D1670" s="7">
        <v>44245</v>
      </c>
      <c r="E1670" s="6" t="s">
        <v>33</v>
      </c>
      <c r="F1670" s="6" t="s">
        <v>71</v>
      </c>
      <c r="G1670" s="6" t="s">
        <v>72</v>
      </c>
      <c r="H1670" s="6" t="s">
        <v>19</v>
      </c>
      <c r="I1670" s="8">
        <v>0.2</v>
      </c>
      <c r="J1670" s="9">
        <v>3750</v>
      </c>
      <c r="K1670" s="10">
        <f t="shared" si="0"/>
        <v>750</v>
      </c>
      <c r="L1670" s="10">
        <f t="shared" si="1"/>
        <v>262.5</v>
      </c>
      <c r="M1670" s="11">
        <v>0.35</v>
      </c>
      <c r="O1670" s="16"/>
      <c r="P1670" s="14"/>
      <c r="Q1670" s="12"/>
      <c r="R1670" s="13"/>
    </row>
    <row r="1671" spans="1:18" ht="15.75" customHeight="1">
      <c r="A1671" s="1"/>
      <c r="B1671" s="6" t="s">
        <v>14</v>
      </c>
      <c r="C1671" s="6">
        <v>1185732</v>
      </c>
      <c r="D1671" s="7">
        <v>44245</v>
      </c>
      <c r="E1671" s="6" t="s">
        <v>33</v>
      </c>
      <c r="F1671" s="6" t="s">
        <v>71</v>
      </c>
      <c r="G1671" s="6" t="s">
        <v>72</v>
      </c>
      <c r="H1671" s="6" t="s">
        <v>20</v>
      </c>
      <c r="I1671" s="8">
        <v>0.25000000000000006</v>
      </c>
      <c r="J1671" s="9">
        <v>2500</v>
      </c>
      <c r="K1671" s="10">
        <f t="shared" si="0"/>
        <v>625.00000000000011</v>
      </c>
      <c r="L1671" s="10">
        <f t="shared" si="1"/>
        <v>250.00000000000006</v>
      </c>
      <c r="M1671" s="11">
        <v>0.4</v>
      </c>
      <c r="O1671" s="16"/>
      <c r="P1671" s="14"/>
      <c r="Q1671" s="12"/>
      <c r="R1671" s="13"/>
    </row>
    <row r="1672" spans="1:18" ht="15.75" customHeight="1">
      <c r="A1672" s="1"/>
      <c r="B1672" s="6" t="s">
        <v>14</v>
      </c>
      <c r="C1672" s="6">
        <v>1185732</v>
      </c>
      <c r="D1672" s="7">
        <v>44245</v>
      </c>
      <c r="E1672" s="6" t="s">
        <v>33</v>
      </c>
      <c r="F1672" s="6" t="s">
        <v>71</v>
      </c>
      <c r="G1672" s="6" t="s">
        <v>72</v>
      </c>
      <c r="H1672" s="6" t="s">
        <v>21</v>
      </c>
      <c r="I1672" s="8">
        <v>0.39999999999999997</v>
      </c>
      <c r="J1672" s="9">
        <v>3250</v>
      </c>
      <c r="K1672" s="10">
        <f t="shared" si="0"/>
        <v>1300</v>
      </c>
      <c r="L1672" s="10">
        <f t="shared" si="1"/>
        <v>454.99999999999994</v>
      </c>
      <c r="M1672" s="11">
        <v>0.35</v>
      </c>
      <c r="O1672" s="16"/>
      <c r="P1672" s="14"/>
      <c r="Q1672" s="12"/>
      <c r="R1672" s="13"/>
    </row>
    <row r="1673" spans="1:18" ht="15.75" customHeight="1">
      <c r="A1673" s="1"/>
      <c r="B1673" s="6" t="s">
        <v>14</v>
      </c>
      <c r="C1673" s="6">
        <v>1185732</v>
      </c>
      <c r="D1673" s="7">
        <v>44245</v>
      </c>
      <c r="E1673" s="6" t="s">
        <v>33</v>
      </c>
      <c r="F1673" s="6" t="s">
        <v>71</v>
      </c>
      <c r="G1673" s="6" t="s">
        <v>72</v>
      </c>
      <c r="H1673" s="6" t="s">
        <v>22</v>
      </c>
      <c r="I1673" s="8">
        <v>0.3</v>
      </c>
      <c r="J1673" s="9">
        <v>4000</v>
      </c>
      <c r="K1673" s="10">
        <f t="shared" si="0"/>
        <v>1200</v>
      </c>
      <c r="L1673" s="10">
        <f t="shared" si="1"/>
        <v>600</v>
      </c>
      <c r="M1673" s="11">
        <v>0.5</v>
      </c>
      <c r="O1673" s="16"/>
      <c r="P1673" s="14"/>
      <c r="Q1673" s="12"/>
      <c r="R1673" s="13"/>
    </row>
    <row r="1674" spans="1:18" ht="15.75" customHeight="1">
      <c r="A1674" s="1"/>
      <c r="B1674" s="6" t="s">
        <v>14</v>
      </c>
      <c r="C1674" s="6">
        <v>1185732</v>
      </c>
      <c r="D1674" s="7">
        <v>44272</v>
      </c>
      <c r="E1674" s="6" t="s">
        <v>33</v>
      </c>
      <c r="F1674" s="6" t="s">
        <v>71</v>
      </c>
      <c r="G1674" s="6" t="s">
        <v>72</v>
      </c>
      <c r="H1674" s="6" t="s">
        <v>17</v>
      </c>
      <c r="I1674" s="8">
        <v>0.35000000000000003</v>
      </c>
      <c r="J1674" s="9">
        <v>6200</v>
      </c>
      <c r="K1674" s="10">
        <f t="shared" si="0"/>
        <v>2170</v>
      </c>
      <c r="L1674" s="10">
        <f t="shared" si="1"/>
        <v>868</v>
      </c>
      <c r="M1674" s="11">
        <v>0.4</v>
      </c>
      <c r="O1674" s="16"/>
      <c r="P1674" s="14"/>
      <c r="Q1674" s="12"/>
      <c r="R1674" s="13"/>
    </row>
    <row r="1675" spans="1:18" ht="15.75" customHeight="1">
      <c r="A1675" s="1"/>
      <c r="B1675" s="6" t="s">
        <v>14</v>
      </c>
      <c r="C1675" s="6">
        <v>1185732</v>
      </c>
      <c r="D1675" s="7">
        <v>44272</v>
      </c>
      <c r="E1675" s="6" t="s">
        <v>33</v>
      </c>
      <c r="F1675" s="6" t="s">
        <v>71</v>
      </c>
      <c r="G1675" s="6" t="s">
        <v>72</v>
      </c>
      <c r="H1675" s="6" t="s">
        <v>18</v>
      </c>
      <c r="I1675" s="8">
        <v>0.35000000000000003</v>
      </c>
      <c r="J1675" s="9">
        <v>3000</v>
      </c>
      <c r="K1675" s="10">
        <f t="shared" si="0"/>
        <v>1050</v>
      </c>
      <c r="L1675" s="10">
        <f t="shared" si="1"/>
        <v>367.5</v>
      </c>
      <c r="M1675" s="11">
        <v>0.35</v>
      </c>
      <c r="O1675" s="16"/>
      <c r="P1675" s="14"/>
      <c r="Q1675" s="12"/>
      <c r="R1675" s="13"/>
    </row>
    <row r="1676" spans="1:18" ht="15.75" customHeight="1">
      <c r="A1676" s="1"/>
      <c r="B1676" s="6" t="s">
        <v>14</v>
      </c>
      <c r="C1676" s="6">
        <v>1185732</v>
      </c>
      <c r="D1676" s="7">
        <v>44272</v>
      </c>
      <c r="E1676" s="6" t="s">
        <v>33</v>
      </c>
      <c r="F1676" s="6" t="s">
        <v>71</v>
      </c>
      <c r="G1676" s="6" t="s">
        <v>72</v>
      </c>
      <c r="H1676" s="6" t="s">
        <v>19</v>
      </c>
      <c r="I1676" s="8">
        <v>0.25000000000000006</v>
      </c>
      <c r="J1676" s="9">
        <v>3500</v>
      </c>
      <c r="K1676" s="10">
        <f t="shared" si="0"/>
        <v>875.00000000000023</v>
      </c>
      <c r="L1676" s="10">
        <f t="shared" si="1"/>
        <v>306.25000000000006</v>
      </c>
      <c r="M1676" s="11">
        <v>0.35</v>
      </c>
      <c r="O1676" s="16"/>
      <c r="P1676" s="14"/>
      <c r="Q1676" s="12"/>
      <c r="R1676" s="13"/>
    </row>
    <row r="1677" spans="1:18" ht="15.75" customHeight="1">
      <c r="A1677" s="1"/>
      <c r="B1677" s="6" t="s">
        <v>14</v>
      </c>
      <c r="C1677" s="6">
        <v>1185732</v>
      </c>
      <c r="D1677" s="7">
        <v>44272</v>
      </c>
      <c r="E1677" s="6" t="s">
        <v>33</v>
      </c>
      <c r="F1677" s="6" t="s">
        <v>71</v>
      </c>
      <c r="G1677" s="6" t="s">
        <v>72</v>
      </c>
      <c r="H1677" s="6" t="s">
        <v>20</v>
      </c>
      <c r="I1677" s="8">
        <v>0.3</v>
      </c>
      <c r="J1677" s="9">
        <v>2000</v>
      </c>
      <c r="K1677" s="10">
        <f t="shared" si="0"/>
        <v>600</v>
      </c>
      <c r="L1677" s="10">
        <f t="shared" si="1"/>
        <v>240</v>
      </c>
      <c r="M1677" s="11">
        <v>0.4</v>
      </c>
      <c r="O1677" s="16"/>
      <c r="P1677" s="14"/>
      <c r="Q1677" s="12"/>
      <c r="R1677" s="13"/>
    </row>
    <row r="1678" spans="1:18" ht="15.75" customHeight="1">
      <c r="A1678" s="1"/>
      <c r="B1678" s="6" t="s">
        <v>14</v>
      </c>
      <c r="C1678" s="6">
        <v>1185732</v>
      </c>
      <c r="D1678" s="7">
        <v>44272</v>
      </c>
      <c r="E1678" s="6" t="s">
        <v>33</v>
      </c>
      <c r="F1678" s="6" t="s">
        <v>71</v>
      </c>
      <c r="G1678" s="6" t="s">
        <v>72</v>
      </c>
      <c r="H1678" s="6" t="s">
        <v>21</v>
      </c>
      <c r="I1678" s="8">
        <v>0.45</v>
      </c>
      <c r="J1678" s="9">
        <v>2500</v>
      </c>
      <c r="K1678" s="10">
        <f t="shared" si="0"/>
        <v>1125</v>
      </c>
      <c r="L1678" s="10">
        <f t="shared" si="1"/>
        <v>393.75</v>
      </c>
      <c r="M1678" s="11">
        <v>0.35</v>
      </c>
      <c r="O1678" s="16"/>
      <c r="P1678" s="14"/>
      <c r="Q1678" s="12"/>
      <c r="R1678" s="13"/>
    </row>
    <row r="1679" spans="1:18" ht="15.75" customHeight="1">
      <c r="A1679" s="1"/>
      <c r="B1679" s="6" t="s">
        <v>14</v>
      </c>
      <c r="C1679" s="6">
        <v>1185732</v>
      </c>
      <c r="D1679" s="7">
        <v>44272</v>
      </c>
      <c r="E1679" s="6" t="s">
        <v>33</v>
      </c>
      <c r="F1679" s="6" t="s">
        <v>71</v>
      </c>
      <c r="G1679" s="6" t="s">
        <v>72</v>
      </c>
      <c r="H1679" s="6" t="s">
        <v>22</v>
      </c>
      <c r="I1679" s="8">
        <v>0.35000000000000003</v>
      </c>
      <c r="J1679" s="9">
        <v>3500</v>
      </c>
      <c r="K1679" s="10">
        <f t="shared" si="0"/>
        <v>1225.0000000000002</v>
      </c>
      <c r="L1679" s="10">
        <f t="shared" si="1"/>
        <v>612.50000000000011</v>
      </c>
      <c r="M1679" s="11">
        <v>0.5</v>
      </c>
      <c r="O1679" s="16"/>
      <c r="P1679" s="14"/>
      <c r="Q1679" s="12"/>
      <c r="R1679" s="13"/>
    </row>
    <row r="1680" spans="1:18" ht="15.75" customHeight="1">
      <c r="A1680" s="1"/>
      <c r="B1680" s="6" t="s">
        <v>14</v>
      </c>
      <c r="C1680" s="6">
        <v>1185732</v>
      </c>
      <c r="D1680" s="7">
        <v>44304</v>
      </c>
      <c r="E1680" s="6" t="s">
        <v>33</v>
      </c>
      <c r="F1680" s="6" t="s">
        <v>71</v>
      </c>
      <c r="G1680" s="6" t="s">
        <v>72</v>
      </c>
      <c r="H1680" s="6" t="s">
        <v>17</v>
      </c>
      <c r="I1680" s="8">
        <v>0.35000000000000003</v>
      </c>
      <c r="J1680" s="9">
        <v>5750</v>
      </c>
      <c r="K1680" s="10">
        <f t="shared" si="0"/>
        <v>2012.5000000000002</v>
      </c>
      <c r="L1680" s="10">
        <f t="shared" si="1"/>
        <v>805.00000000000011</v>
      </c>
      <c r="M1680" s="11">
        <v>0.4</v>
      </c>
      <c r="O1680" s="16"/>
      <c r="P1680" s="14"/>
      <c r="Q1680" s="12"/>
      <c r="R1680" s="13"/>
    </row>
    <row r="1681" spans="1:18" ht="15.75" customHeight="1">
      <c r="A1681" s="1"/>
      <c r="B1681" s="6" t="s">
        <v>14</v>
      </c>
      <c r="C1681" s="6">
        <v>1185732</v>
      </c>
      <c r="D1681" s="7">
        <v>44304</v>
      </c>
      <c r="E1681" s="6" t="s">
        <v>33</v>
      </c>
      <c r="F1681" s="6" t="s">
        <v>71</v>
      </c>
      <c r="G1681" s="6" t="s">
        <v>72</v>
      </c>
      <c r="H1681" s="6" t="s">
        <v>18</v>
      </c>
      <c r="I1681" s="8">
        <v>0.30000000000000004</v>
      </c>
      <c r="J1681" s="9">
        <v>2750</v>
      </c>
      <c r="K1681" s="10">
        <f t="shared" si="0"/>
        <v>825.00000000000011</v>
      </c>
      <c r="L1681" s="10">
        <f t="shared" si="1"/>
        <v>288.75</v>
      </c>
      <c r="M1681" s="11">
        <v>0.35</v>
      </c>
      <c r="O1681" s="16"/>
      <c r="P1681" s="14"/>
      <c r="Q1681" s="12"/>
      <c r="R1681" s="13"/>
    </row>
    <row r="1682" spans="1:18" ht="15.75" customHeight="1">
      <c r="A1682" s="1"/>
      <c r="B1682" s="6" t="s">
        <v>14</v>
      </c>
      <c r="C1682" s="6">
        <v>1185732</v>
      </c>
      <c r="D1682" s="7">
        <v>44304</v>
      </c>
      <c r="E1682" s="6" t="s">
        <v>33</v>
      </c>
      <c r="F1682" s="6" t="s">
        <v>71</v>
      </c>
      <c r="G1682" s="6" t="s">
        <v>72</v>
      </c>
      <c r="H1682" s="6" t="s">
        <v>19</v>
      </c>
      <c r="I1682" s="8">
        <v>0.20000000000000007</v>
      </c>
      <c r="J1682" s="9">
        <v>2750</v>
      </c>
      <c r="K1682" s="10">
        <f t="shared" si="0"/>
        <v>550.00000000000023</v>
      </c>
      <c r="L1682" s="10">
        <f t="shared" si="1"/>
        <v>192.50000000000006</v>
      </c>
      <c r="M1682" s="11">
        <v>0.35</v>
      </c>
      <c r="O1682" s="16"/>
      <c r="P1682" s="14"/>
      <c r="Q1682" s="12"/>
      <c r="R1682" s="13"/>
    </row>
    <row r="1683" spans="1:18" ht="15.75" customHeight="1">
      <c r="A1683" s="1"/>
      <c r="B1683" s="6" t="s">
        <v>14</v>
      </c>
      <c r="C1683" s="6">
        <v>1185732</v>
      </c>
      <c r="D1683" s="7">
        <v>44304</v>
      </c>
      <c r="E1683" s="6" t="s">
        <v>33</v>
      </c>
      <c r="F1683" s="6" t="s">
        <v>71</v>
      </c>
      <c r="G1683" s="6" t="s">
        <v>72</v>
      </c>
      <c r="H1683" s="6" t="s">
        <v>20</v>
      </c>
      <c r="I1683" s="8">
        <v>0.25</v>
      </c>
      <c r="J1683" s="9">
        <v>2000</v>
      </c>
      <c r="K1683" s="10">
        <f t="shared" si="0"/>
        <v>500</v>
      </c>
      <c r="L1683" s="10">
        <f t="shared" si="1"/>
        <v>200</v>
      </c>
      <c r="M1683" s="11">
        <v>0.4</v>
      </c>
      <c r="O1683" s="16"/>
      <c r="P1683" s="14"/>
      <c r="Q1683" s="12"/>
      <c r="R1683" s="13"/>
    </row>
    <row r="1684" spans="1:18" ht="15.75" customHeight="1">
      <c r="A1684" s="1"/>
      <c r="B1684" s="6" t="s">
        <v>14</v>
      </c>
      <c r="C1684" s="6">
        <v>1185732</v>
      </c>
      <c r="D1684" s="7">
        <v>44304</v>
      </c>
      <c r="E1684" s="6" t="s">
        <v>33</v>
      </c>
      <c r="F1684" s="6" t="s">
        <v>71</v>
      </c>
      <c r="G1684" s="6" t="s">
        <v>72</v>
      </c>
      <c r="H1684" s="6" t="s">
        <v>21</v>
      </c>
      <c r="I1684" s="8">
        <v>0.4</v>
      </c>
      <c r="J1684" s="9">
        <v>2250</v>
      </c>
      <c r="K1684" s="10">
        <f t="shared" si="0"/>
        <v>900</v>
      </c>
      <c r="L1684" s="10">
        <f t="shared" si="1"/>
        <v>315</v>
      </c>
      <c r="M1684" s="11">
        <v>0.35</v>
      </c>
      <c r="O1684" s="16"/>
      <c r="P1684" s="14"/>
      <c r="Q1684" s="12"/>
      <c r="R1684" s="13"/>
    </row>
    <row r="1685" spans="1:18" ht="15.75" customHeight="1">
      <c r="A1685" s="1"/>
      <c r="B1685" s="6" t="s">
        <v>14</v>
      </c>
      <c r="C1685" s="6">
        <v>1185732</v>
      </c>
      <c r="D1685" s="7">
        <v>44304</v>
      </c>
      <c r="E1685" s="6" t="s">
        <v>33</v>
      </c>
      <c r="F1685" s="6" t="s">
        <v>71</v>
      </c>
      <c r="G1685" s="6" t="s">
        <v>72</v>
      </c>
      <c r="H1685" s="6" t="s">
        <v>22</v>
      </c>
      <c r="I1685" s="8">
        <v>0.30000000000000004</v>
      </c>
      <c r="J1685" s="9">
        <v>3500</v>
      </c>
      <c r="K1685" s="10">
        <f t="shared" si="0"/>
        <v>1050.0000000000002</v>
      </c>
      <c r="L1685" s="10">
        <f t="shared" si="1"/>
        <v>525.00000000000011</v>
      </c>
      <c r="M1685" s="11">
        <v>0.5</v>
      </c>
      <c r="O1685" s="16"/>
      <c r="P1685" s="14"/>
      <c r="Q1685" s="12"/>
      <c r="R1685" s="13"/>
    </row>
    <row r="1686" spans="1:18" ht="15.75" customHeight="1">
      <c r="A1686" s="1"/>
      <c r="B1686" s="6" t="s">
        <v>14</v>
      </c>
      <c r="C1686" s="6">
        <v>1185732</v>
      </c>
      <c r="D1686" s="7">
        <v>44335</v>
      </c>
      <c r="E1686" s="6" t="s">
        <v>33</v>
      </c>
      <c r="F1686" s="6" t="s">
        <v>71</v>
      </c>
      <c r="G1686" s="6" t="s">
        <v>72</v>
      </c>
      <c r="H1686" s="6" t="s">
        <v>17</v>
      </c>
      <c r="I1686" s="8">
        <v>0.4</v>
      </c>
      <c r="J1686" s="9">
        <v>6200</v>
      </c>
      <c r="K1686" s="10">
        <f t="shared" si="0"/>
        <v>2480</v>
      </c>
      <c r="L1686" s="10">
        <f t="shared" si="1"/>
        <v>992</v>
      </c>
      <c r="M1686" s="11">
        <v>0.4</v>
      </c>
      <c r="O1686" s="16"/>
      <c r="P1686" s="14"/>
      <c r="Q1686" s="12"/>
      <c r="R1686" s="13"/>
    </row>
    <row r="1687" spans="1:18" ht="15.75" customHeight="1">
      <c r="A1687" s="1"/>
      <c r="B1687" s="6" t="s">
        <v>14</v>
      </c>
      <c r="C1687" s="6">
        <v>1185732</v>
      </c>
      <c r="D1687" s="7">
        <v>44335</v>
      </c>
      <c r="E1687" s="6" t="s">
        <v>33</v>
      </c>
      <c r="F1687" s="6" t="s">
        <v>71</v>
      </c>
      <c r="G1687" s="6" t="s">
        <v>72</v>
      </c>
      <c r="H1687" s="6" t="s">
        <v>18</v>
      </c>
      <c r="I1687" s="8">
        <v>0.35000000000000009</v>
      </c>
      <c r="J1687" s="9">
        <v>3250</v>
      </c>
      <c r="K1687" s="10">
        <f t="shared" si="0"/>
        <v>1137.5000000000002</v>
      </c>
      <c r="L1687" s="10">
        <f t="shared" si="1"/>
        <v>398.12500000000006</v>
      </c>
      <c r="M1687" s="11">
        <v>0.35</v>
      </c>
      <c r="O1687" s="16"/>
      <c r="P1687" s="14"/>
      <c r="Q1687" s="12"/>
      <c r="R1687" s="13"/>
    </row>
    <row r="1688" spans="1:18" ht="15.75" customHeight="1">
      <c r="A1688" s="1"/>
      <c r="B1688" s="6" t="s">
        <v>14</v>
      </c>
      <c r="C1688" s="6">
        <v>1185732</v>
      </c>
      <c r="D1688" s="7">
        <v>44335</v>
      </c>
      <c r="E1688" s="6" t="s">
        <v>33</v>
      </c>
      <c r="F1688" s="6" t="s">
        <v>71</v>
      </c>
      <c r="G1688" s="6" t="s">
        <v>72</v>
      </c>
      <c r="H1688" s="6" t="s">
        <v>19</v>
      </c>
      <c r="I1688" s="8">
        <v>0.30000000000000004</v>
      </c>
      <c r="J1688" s="9">
        <v>3000</v>
      </c>
      <c r="K1688" s="10">
        <f t="shared" si="0"/>
        <v>900.00000000000011</v>
      </c>
      <c r="L1688" s="10">
        <f t="shared" si="1"/>
        <v>315</v>
      </c>
      <c r="M1688" s="11">
        <v>0.35</v>
      </c>
      <c r="O1688" s="16"/>
      <c r="P1688" s="14"/>
      <c r="Q1688" s="12"/>
      <c r="R1688" s="13"/>
    </row>
    <row r="1689" spans="1:18" ht="15.75" customHeight="1">
      <c r="A1689" s="1"/>
      <c r="B1689" s="6" t="s">
        <v>14</v>
      </c>
      <c r="C1689" s="6">
        <v>1185732</v>
      </c>
      <c r="D1689" s="7">
        <v>44335</v>
      </c>
      <c r="E1689" s="6" t="s">
        <v>33</v>
      </c>
      <c r="F1689" s="6" t="s">
        <v>71</v>
      </c>
      <c r="G1689" s="6" t="s">
        <v>72</v>
      </c>
      <c r="H1689" s="6" t="s">
        <v>20</v>
      </c>
      <c r="I1689" s="8">
        <v>0.30000000000000004</v>
      </c>
      <c r="J1689" s="9">
        <v>2250</v>
      </c>
      <c r="K1689" s="10">
        <f t="shared" si="0"/>
        <v>675.00000000000011</v>
      </c>
      <c r="L1689" s="10">
        <f t="shared" si="1"/>
        <v>270.00000000000006</v>
      </c>
      <c r="M1689" s="11">
        <v>0.4</v>
      </c>
      <c r="O1689" s="16"/>
      <c r="P1689" s="14"/>
      <c r="Q1689" s="12"/>
      <c r="R1689" s="13"/>
    </row>
    <row r="1690" spans="1:18" ht="15.75" customHeight="1">
      <c r="A1690" s="1"/>
      <c r="B1690" s="6" t="s">
        <v>14</v>
      </c>
      <c r="C1690" s="6">
        <v>1185732</v>
      </c>
      <c r="D1690" s="7">
        <v>44335</v>
      </c>
      <c r="E1690" s="6" t="s">
        <v>33</v>
      </c>
      <c r="F1690" s="6" t="s">
        <v>71</v>
      </c>
      <c r="G1690" s="6" t="s">
        <v>72</v>
      </c>
      <c r="H1690" s="6" t="s">
        <v>21</v>
      </c>
      <c r="I1690" s="8">
        <v>0.44999999999999996</v>
      </c>
      <c r="J1690" s="9">
        <v>2500</v>
      </c>
      <c r="K1690" s="10">
        <f t="shared" si="0"/>
        <v>1125</v>
      </c>
      <c r="L1690" s="10">
        <f t="shared" si="1"/>
        <v>393.75</v>
      </c>
      <c r="M1690" s="11">
        <v>0.35</v>
      </c>
      <c r="O1690" s="16"/>
      <c r="P1690" s="14"/>
      <c r="Q1690" s="12"/>
      <c r="R1690" s="13"/>
    </row>
    <row r="1691" spans="1:18" ht="15.75" customHeight="1">
      <c r="A1691" s="1"/>
      <c r="B1691" s="6" t="s">
        <v>14</v>
      </c>
      <c r="C1691" s="6">
        <v>1185732</v>
      </c>
      <c r="D1691" s="7">
        <v>44335</v>
      </c>
      <c r="E1691" s="6" t="s">
        <v>33</v>
      </c>
      <c r="F1691" s="6" t="s">
        <v>71</v>
      </c>
      <c r="G1691" s="6" t="s">
        <v>72</v>
      </c>
      <c r="H1691" s="6" t="s">
        <v>22</v>
      </c>
      <c r="I1691" s="8">
        <v>0.49999999999999994</v>
      </c>
      <c r="J1691" s="9">
        <v>3500</v>
      </c>
      <c r="K1691" s="10">
        <f t="shared" si="0"/>
        <v>1749.9999999999998</v>
      </c>
      <c r="L1691" s="10">
        <f t="shared" si="1"/>
        <v>874.99999999999989</v>
      </c>
      <c r="M1691" s="11">
        <v>0.5</v>
      </c>
      <c r="O1691" s="16"/>
      <c r="P1691" s="14"/>
      <c r="Q1691" s="12"/>
      <c r="R1691" s="13"/>
    </row>
    <row r="1692" spans="1:18" ht="15.75" customHeight="1">
      <c r="A1692" s="1"/>
      <c r="B1692" s="6" t="s">
        <v>14</v>
      </c>
      <c r="C1692" s="6">
        <v>1185732</v>
      </c>
      <c r="D1692" s="7">
        <v>44365</v>
      </c>
      <c r="E1692" s="6" t="s">
        <v>33</v>
      </c>
      <c r="F1692" s="6" t="s">
        <v>71</v>
      </c>
      <c r="G1692" s="6" t="s">
        <v>72</v>
      </c>
      <c r="H1692" s="6" t="s">
        <v>17</v>
      </c>
      <c r="I1692" s="8">
        <v>0.35000000000000003</v>
      </c>
      <c r="J1692" s="9">
        <v>6000</v>
      </c>
      <c r="K1692" s="10">
        <f t="shared" si="0"/>
        <v>2100</v>
      </c>
      <c r="L1692" s="10">
        <f t="shared" si="1"/>
        <v>840</v>
      </c>
      <c r="M1692" s="11">
        <v>0.4</v>
      </c>
      <c r="O1692" s="16"/>
      <c r="P1692" s="14"/>
      <c r="Q1692" s="12"/>
      <c r="R1692" s="13"/>
    </row>
    <row r="1693" spans="1:18" ht="15.75" customHeight="1">
      <c r="A1693" s="1"/>
      <c r="B1693" s="6" t="s">
        <v>14</v>
      </c>
      <c r="C1693" s="6">
        <v>1185732</v>
      </c>
      <c r="D1693" s="7">
        <v>44365</v>
      </c>
      <c r="E1693" s="6" t="s">
        <v>33</v>
      </c>
      <c r="F1693" s="6" t="s">
        <v>71</v>
      </c>
      <c r="G1693" s="6" t="s">
        <v>72</v>
      </c>
      <c r="H1693" s="6" t="s">
        <v>18</v>
      </c>
      <c r="I1693" s="8">
        <v>0.3000000000000001</v>
      </c>
      <c r="J1693" s="9">
        <v>3500</v>
      </c>
      <c r="K1693" s="10">
        <f t="shared" si="0"/>
        <v>1050.0000000000005</v>
      </c>
      <c r="L1693" s="10">
        <f t="shared" si="1"/>
        <v>367.50000000000011</v>
      </c>
      <c r="M1693" s="11">
        <v>0.35</v>
      </c>
      <c r="O1693" s="16"/>
      <c r="P1693" s="14"/>
      <c r="Q1693" s="12"/>
      <c r="R1693" s="13"/>
    </row>
    <row r="1694" spans="1:18" ht="15.75" customHeight="1">
      <c r="A1694" s="1"/>
      <c r="B1694" s="6" t="s">
        <v>14</v>
      </c>
      <c r="C1694" s="6">
        <v>1185732</v>
      </c>
      <c r="D1694" s="7">
        <v>44365</v>
      </c>
      <c r="E1694" s="6" t="s">
        <v>33</v>
      </c>
      <c r="F1694" s="6" t="s">
        <v>71</v>
      </c>
      <c r="G1694" s="6" t="s">
        <v>72</v>
      </c>
      <c r="H1694" s="6" t="s">
        <v>19</v>
      </c>
      <c r="I1694" s="8">
        <v>0.25000000000000006</v>
      </c>
      <c r="J1694" s="9">
        <v>3750</v>
      </c>
      <c r="K1694" s="10">
        <f t="shared" si="0"/>
        <v>937.50000000000023</v>
      </c>
      <c r="L1694" s="10">
        <f t="shared" si="1"/>
        <v>328.12500000000006</v>
      </c>
      <c r="M1694" s="11">
        <v>0.35</v>
      </c>
      <c r="O1694" s="16"/>
      <c r="P1694" s="14"/>
      <c r="Q1694" s="12"/>
      <c r="R1694" s="13"/>
    </row>
    <row r="1695" spans="1:18" ht="15.75" customHeight="1">
      <c r="A1695" s="1"/>
      <c r="B1695" s="6" t="s">
        <v>14</v>
      </c>
      <c r="C1695" s="6">
        <v>1185732</v>
      </c>
      <c r="D1695" s="7">
        <v>44365</v>
      </c>
      <c r="E1695" s="6" t="s">
        <v>33</v>
      </c>
      <c r="F1695" s="6" t="s">
        <v>71</v>
      </c>
      <c r="G1695" s="6" t="s">
        <v>72</v>
      </c>
      <c r="H1695" s="6" t="s">
        <v>20</v>
      </c>
      <c r="I1695" s="8">
        <v>0.25000000000000006</v>
      </c>
      <c r="J1695" s="9">
        <v>3500</v>
      </c>
      <c r="K1695" s="10">
        <f t="shared" si="0"/>
        <v>875.00000000000023</v>
      </c>
      <c r="L1695" s="10">
        <f t="shared" si="1"/>
        <v>350.00000000000011</v>
      </c>
      <c r="M1695" s="11">
        <v>0.4</v>
      </c>
      <c r="O1695" s="16"/>
      <c r="P1695" s="14"/>
      <c r="Q1695" s="12"/>
      <c r="R1695" s="13"/>
    </row>
    <row r="1696" spans="1:18" ht="15.75" customHeight="1">
      <c r="A1696" s="1"/>
      <c r="B1696" s="6" t="s">
        <v>14</v>
      </c>
      <c r="C1696" s="6">
        <v>1185732</v>
      </c>
      <c r="D1696" s="7">
        <v>44365</v>
      </c>
      <c r="E1696" s="6" t="s">
        <v>33</v>
      </c>
      <c r="F1696" s="6" t="s">
        <v>71</v>
      </c>
      <c r="G1696" s="6" t="s">
        <v>72</v>
      </c>
      <c r="H1696" s="6" t="s">
        <v>21</v>
      </c>
      <c r="I1696" s="8">
        <v>0.4</v>
      </c>
      <c r="J1696" s="9">
        <v>3500</v>
      </c>
      <c r="K1696" s="10">
        <f t="shared" si="0"/>
        <v>1400</v>
      </c>
      <c r="L1696" s="10">
        <f t="shared" si="1"/>
        <v>489.99999999999994</v>
      </c>
      <c r="M1696" s="11">
        <v>0.35</v>
      </c>
      <c r="O1696" s="16"/>
      <c r="P1696" s="14"/>
      <c r="Q1696" s="12"/>
      <c r="R1696" s="13"/>
    </row>
    <row r="1697" spans="1:18" ht="15.75" customHeight="1">
      <c r="A1697" s="1"/>
      <c r="B1697" s="6" t="s">
        <v>14</v>
      </c>
      <c r="C1697" s="6">
        <v>1185732</v>
      </c>
      <c r="D1697" s="7">
        <v>44365</v>
      </c>
      <c r="E1697" s="6" t="s">
        <v>33</v>
      </c>
      <c r="F1697" s="6" t="s">
        <v>71</v>
      </c>
      <c r="G1697" s="6" t="s">
        <v>72</v>
      </c>
      <c r="H1697" s="6" t="s">
        <v>22</v>
      </c>
      <c r="I1697" s="8">
        <v>0.45</v>
      </c>
      <c r="J1697" s="9">
        <v>5250</v>
      </c>
      <c r="K1697" s="10">
        <f t="shared" si="0"/>
        <v>2362.5</v>
      </c>
      <c r="L1697" s="10">
        <f t="shared" si="1"/>
        <v>1181.25</v>
      </c>
      <c r="M1697" s="11">
        <v>0.5</v>
      </c>
      <c r="O1697" s="16"/>
      <c r="P1697" s="14"/>
      <c r="Q1697" s="12"/>
      <c r="R1697" s="13"/>
    </row>
    <row r="1698" spans="1:18" ht="15.75" customHeight="1">
      <c r="A1698" s="1"/>
      <c r="B1698" s="6" t="s">
        <v>14</v>
      </c>
      <c r="C1698" s="6">
        <v>1185732</v>
      </c>
      <c r="D1698" s="7">
        <v>44394</v>
      </c>
      <c r="E1698" s="6" t="s">
        <v>33</v>
      </c>
      <c r="F1698" s="6" t="s">
        <v>71</v>
      </c>
      <c r="G1698" s="6" t="s">
        <v>72</v>
      </c>
      <c r="H1698" s="6" t="s">
        <v>17</v>
      </c>
      <c r="I1698" s="8">
        <v>0.4</v>
      </c>
      <c r="J1698" s="9">
        <v>7500</v>
      </c>
      <c r="K1698" s="10">
        <f t="shared" si="0"/>
        <v>3000</v>
      </c>
      <c r="L1698" s="10">
        <f t="shared" si="1"/>
        <v>1200</v>
      </c>
      <c r="M1698" s="11">
        <v>0.4</v>
      </c>
      <c r="O1698" s="16"/>
      <c r="P1698" s="14"/>
      <c r="Q1698" s="12"/>
      <c r="R1698" s="13"/>
    </row>
    <row r="1699" spans="1:18" ht="15.75" customHeight="1">
      <c r="A1699" s="1"/>
      <c r="B1699" s="6" t="s">
        <v>14</v>
      </c>
      <c r="C1699" s="6">
        <v>1185732</v>
      </c>
      <c r="D1699" s="7">
        <v>44394</v>
      </c>
      <c r="E1699" s="6" t="s">
        <v>33</v>
      </c>
      <c r="F1699" s="6" t="s">
        <v>71</v>
      </c>
      <c r="G1699" s="6" t="s">
        <v>72</v>
      </c>
      <c r="H1699" s="6" t="s">
        <v>18</v>
      </c>
      <c r="I1699" s="8">
        <v>0.35000000000000009</v>
      </c>
      <c r="J1699" s="9">
        <v>5000</v>
      </c>
      <c r="K1699" s="10">
        <f t="shared" si="0"/>
        <v>1750.0000000000005</v>
      </c>
      <c r="L1699" s="10">
        <f t="shared" si="1"/>
        <v>612.50000000000011</v>
      </c>
      <c r="M1699" s="11">
        <v>0.35</v>
      </c>
      <c r="O1699" s="16"/>
      <c r="P1699" s="14"/>
      <c r="Q1699" s="12"/>
      <c r="R1699" s="13"/>
    </row>
    <row r="1700" spans="1:18" ht="15.75" customHeight="1">
      <c r="A1700" s="1"/>
      <c r="B1700" s="6" t="s">
        <v>14</v>
      </c>
      <c r="C1700" s="6">
        <v>1185732</v>
      </c>
      <c r="D1700" s="7">
        <v>44394</v>
      </c>
      <c r="E1700" s="6" t="s">
        <v>33</v>
      </c>
      <c r="F1700" s="6" t="s">
        <v>71</v>
      </c>
      <c r="G1700" s="6" t="s">
        <v>72</v>
      </c>
      <c r="H1700" s="6" t="s">
        <v>19</v>
      </c>
      <c r="I1700" s="8">
        <v>0.30000000000000004</v>
      </c>
      <c r="J1700" s="9">
        <v>4250</v>
      </c>
      <c r="K1700" s="10">
        <f t="shared" si="0"/>
        <v>1275.0000000000002</v>
      </c>
      <c r="L1700" s="10">
        <f t="shared" si="1"/>
        <v>446.25000000000006</v>
      </c>
      <c r="M1700" s="11">
        <v>0.35</v>
      </c>
      <c r="O1700" s="16"/>
      <c r="P1700" s="14"/>
      <c r="Q1700" s="12"/>
      <c r="R1700" s="13"/>
    </row>
    <row r="1701" spans="1:18" ht="15.75" customHeight="1">
      <c r="A1701" s="1"/>
      <c r="B1701" s="6" t="s">
        <v>14</v>
      </c>
      <c r="C1701" s="6">
        <v>1185732</v>
      </c>
      <c r="D1701" s="7">
        <v>44394</v>
      </c>
      <c r="E1701" s="6" t="s">
        <v>33</v>
      </c>
      <c r="F1701" s="6" t="s">
        <v>71</v>
      </c>
      <c r="G1701" s="6" t="s">
        <v>72</v>
      </c>
      <c r="H1701" s="6" t="s">
        <v>20</v>
      </c>
      <c r="I1701" s="8">
        <v>0.30000000000000004</v>
      </c>
      <c r="J1701" s="9">
        <v>3750</v>
      </c>
      <c r="K1701" s="10">
        <f t="shared" si="0"/>
        <v>1125.0000000000002</v>
      </c>
      <c r="L1701" s="10">
        <f t="shared" si="1"/>
        <v>450.00000000000011</v>
      </c>
      <c r="M1701" s="11">
        <v>0.4</v>
      </c>
      <c r="O1701" s="16"/>
      <c r="P1701" s="14"/>
      <c r="Q1701" s="12"/>
      <c r="R1701" s="13"/>
    </row>
    <row r="1702" spans="1:18" ht="15.75" customHeight="1">
      <c r="A1702" s="1"/>
      <c r="B1702" s="6" t="s">
        <v>14</v>
      </c>
      <c r="C1702" s="6">
        <v>1185732</v>
      </c>
      <c r="D1702" s="7">
        <v>44394</v>
      </c>
      <c r="E1702" s="6" t="s">
        <v>33</v>
      </c>
      <c r="F1702" s="6" t="s">
        <v>71</v>
      </c>
      <c r="G1702" s="6" t="s">
        <v>72</v>
      </c>
      <c r="H1702" s="6" t="s">
        <v>21</v>
      </c>
      <c r="I1702" s="8">
        <v>0.4</v>
      </c>
      <c r="J1702" s="9">
        <v>3750</v>
      </c>
      <c r="K1702" s="10">
        <f t="shared" si="0"/>
        <v>1500</v>
      </c>
      <c r="L1702" s="10">
        <f t="shared" si="1"/>
        <v>525</v>
      </c>
      <c r="M1702" s="11">
        <v>0.35</v>
      </c>
      <c r="O1702" s="16"/>
      <c r="P1702" s="14"/>
      <c r="Q1702" s="12"/>
      <c r="R1702" s="13"/>
    </row>
    <row r="1703" spans="1:18" ht="15.75" customHeight="1">
      <c r="A1703" s="1"/>
      <c r="B1703" s="6" t="s">
        <v>14</v>
      </c>
      <c r="C1703" s="6">
        <v>1185732</v>
      </c>
      <c r="D1703" s="7">
        <v>44394</v>
      </c>
      <c r="E1703" s="6" t="s">
        <v>33</v>
      </c>
      <c r="F1703" s="6" t="s">
        <v>71</v>
      </c>
      <c r="G1703" s="6" t="s">
        <v>72</v>
      </c>
      <c r="H1703" s="6" t="s">
        <v>22</v>
      </c>
      <c r="I1703" s="8">
        <v>0.45</v>
      </c>
      <c r="J1703" s="9">
        <v>5500</v>
      </c>
      <c r="K1703" s="10">
        <f t="shared" si="0"/>
        <v>2475</v>
      </c>
      <c r="L1703" s="10">
        <f t="shared" si="1"/>
        <v>1237.5</v>
      </c>
      <c r="M1703" s="11">
        <v>0.5</v>
      </c>
      <c r="O1703" s="16"/>
      <c r="P1703" s="14"/>
      <c r="Q1703" s="12"/>
      <c r="R1703" s="13"/>
    </row>
    <row r="1704" spans="1:18" ht="15.75" customHeight="1">
      <c r="A1704" s="1"/>
      <c r="B1704" s="6" t="s">
        <v>14</v>
      </c>
      <c r="C1704" s="6">
        <v>1185732</v>
      </c>
      <c r="D1704" s="7">
        <v>44426</v>
      </c>
      <c r="E1704" s="6" t="s">
        <v>33</v>
      </c>
      <c r="F1704" s="6" t="s">
        <v>71</v>
      </c>
      <c r="G1704" s="6" t="s">
        <v>72</v>
      </c>
      <c r="H1704" s="6" t="s">
        <v>17</v>
      </c>
      <c r="I1704" s="8">
        <v>0.4</v>
      </c>
      <c r="J1704" s="9">
        <v>7000</v>
      </c>
      <c r="K1704" s="10">
        <f t="shared" si="0"/>
        <v>2800</v>
      </c>
      <c r="L1704" s="10">
        <f t="shared" si="1"/>
        <v>1120</v>
      </c>
      <c r="M1704" s="11">
        <v>0.4</v>
      </c>
      <c r="O1704" s="16"/>
      <c r="P1704" s="14"/>
      <c r="Q1704" s="12"/>
      <c r="R1704" s="13"/>
    </row>
    <row r="1705" spans="1:18" ht="15.75" customHeight="1">
      <c r="A1705" s="1"/>
      <c r="B1705" s="6" t="s">
        <v>14</v>
      </c>
      <c r="C1705" s="6">
        <v>1185732</v>
      </c>
      <c r="D1705" s="7">
        <v>44426</v>
      </c>
      <c r="E1705" s="6" t="s">
        <v>33</v>
      </c>
      <c r="F1705" s="6" t="s">
        <v>71</v>
      </c>
      <c r="G1705" s="6" t="s">
        <v>72</v>
      </c>
      <c r="H1705" s="6" t="s">
        <v>18</v>
      </c>
      <c r="I1705" s="8">
        <v>0.40000000000000008</v>
      </c>
      <c r="J1705" s="9">
        <v>4750</v>
      </c>
      <c r="K1705" s="10">
        <f t="shared" si="0"/>
        <v>1900.0000000000005</v>
      </c>
      <c r="L1705" s="10">
        <f t="shared" si="1"/>
        <v>665.00000000000011</v>
      </c>
      <c r="M1705" s="11">
        <v>0.35</v>
      </c>
      <c r="O1705" s="16"/>
      <c r="P1705" s="14"/>
      <c r="Q1705" s="12"/>
      <c r="R1705" s="13"/>
    </row>
    <row r="1706" spans="1:18" ht="15.75" customHeight="1">
      <c r="A1706" s="1"/>
      <c r="B1706" s="6" t="s">
        <v>14</v>
      </c>
      <c r="C1706" s="6">
        <v>1185732</v>
      </c>
      <c r="D1706" s="7">
        <v>44426</v>
      </c>
      <c r="E1706" s="6" t="s">
        <v>33</v>
      </c>
      <c r="F1706" s="6" t="s">
        <v>71</v>
      </c>
      <c r="G1706" s="6" t="s">
        <v>72</v>
      </c>
      <c r="H1706" s="6" t="s">
        <v>19</v>
      </c>
      <c r="I1706" s="8">
        <v>0.35000000000000003</v>
      </c>
      <c r="J1706" s="9">
        <v>4000</v>
      </c>
      <c r="K1706" s="10">
        <f t="shared" si="0"/>
        <v>1400.0000000000002</v>
      </c>
      <c r="L1706" s="10">
        <f t="shared" si="1"/>
        <v>490.00000000000006</v>
      </c>
      <c r="M1706" s="11">
        <v>0.35</v>
      </c>
      <c r="O1706" s="16"/>
      <c r="P1706" s="14"/>
      <c r="Q1706" s="12"/>
      <c r="R1706" s="13"/>
    </row>
    <row r="1707" spans="1:18" ht="15.75" customHeight="1">
      <c r="A1707" s="1"/>
      <c r="B1707" s="6" t="s">
        <v>14</v>
      </c>
      <c r="C1707" s="6">
        <v>1185732</v>
      </c>
      <c r="D1707" s="7">
        <v>44426</v>
      </c>
      <c r="E1707" s="6" t="s">
        <v>33</v>
      </c>
      <c r="F1707" s="6" t="s">
        <v>71</v>
      </c>
      <c r="G1707" s="6" t="s">
        <v>72</v>
      </c>
      <c r="H1707" s="6" t="s">
        <v>20</v>
      </c>
      <c r="I1707" s="8">
        <v>0.25000000000000006</v>
      </c>
      <c r="J1707" s="9">
        <v>3250</v>
      </c>
      <c r="K1707" s="10">
        <f t="shared" si="0"/>
        <v>812.50000000000023</v>
      </c>
      <c r="L1707" s="10">
        <f t="shared" si="1"/>
        <v>325.00000000000011</v>
      </c>
      <c r="M1707" s="11">
        <v>0.4</v>
      </c>
      <c r="O1707" s="16"/>
      <c r="P1707" s="14"/>
      <c r="Q1707" s="12"/>
      <c r="R1707" s="13"/>
    </row>
    <row r="1708" spans="1:18" ht="15.75" customHeight="1">
      <c r="A1708" s="1"/>
      <c r="B1708" s="6" t="s">
        <v>14</v>
      </c>
      <c r="C1708" s="6">
        <v>1185732</v>
      </c>
      <c r="D1708" s="7">
        <v>44426</v>
      </c>
      <c r="E1708" s="6" t="s">
        <v>33</v>
      </c>
      <c r="F1708" s="6" t="s">
        <v>71</v>
      </c>
      <c r="G1708" s="6" t="s">
        <v>72</v>
      </c>
      <c r="H1708" s="6" t="s">
        <v>21</v>
      </c>
      <c r="I1708" s="8">
        <v>0.35000000000000003</v>
      </c>
      <c r="J1708" s="9">
        <v>3000</v>
      </c>
      <c r="K1708" s="10">
        <f t="shared" si="0"/>
        <v>1050</v>
      </c>
      <c r="L1708" s="10">
        <f t="shared" si="1"/>
        <v>367.5</v>
      </c>
      <c r="M1708" s="11">
        <v>0.35</v>
      </c>
      <c r="O1708" s="16"/>
      <c r="P1708" s="14"/>
      <c r="Q1708" s="12"/>
      <c r="R1708" s="13"/>
    </row>
    <row r="1709" spans="1:18" ht="15.75" customHeight="1">
      <c r="A1709" s="1"/>
      <c r="B1709" s="6" t="s">
        <v>14</v>
      </c>
      <c r="C1709" s="6">
        <v>1185732</v>
      </c>
      <c r="D1709" s="7">
        <v>44426</v>
      </c>
      <c r="E1709" s="6" t="s">
        <v>33</v>
      </c>
      <c r="F1709" s="6" t="s">
        <v>71</v>
      </c>
      <c r="G1709" s="6" t="s">
        <v>72</v>
      </c>
      <c r="H1709" s="6" t="s">
        <v>22</v>
      </c>
      <c r="I1709" s="8">
        <v>0.4</v>
      </c>
      <c r="J1709" s="9">
        <v>4750</v>
      </c>
      <c r="K1709" s="10">
        <f t="shared" si="0"/>
        <v>1900</v>
      </c>
      <c r="L1709" s="10">
        <f t="shared" si="1"/>
        <v>950</v>
      </c>
      <c r="M1709" s="11">
        <v>0.5</v>
      </c>
      <c r="O1709" s="16"/>
      <c r="P1709" s="14"/>
      <c r="Q1709" s="12"/>
      <c r="R1709" s="13"/>
    </row>
    <row r="1710" spans="1:18" ht="15.75" customHeight="1">
      <c r="A1710" s="1"/>
      <c r="B1710" s="6" t="s">
        <v>14</v>
      </c>
      <c r="C1710" s="6">
        <v>1185732</v>
      </c>
      <c r="D1710" s="7">
        <v>44458</v>
      </c>
      <c r="E1710" s="6" t="s">
        <v>33</v>
      </c>
      <c r="F1710" s="6" t="s">
        <v>71</v>
      </c>
      <c r="G1710" s="6" t="s">
        <v>72</v>
      </c>
      <c r="H1710" s="6" t="s">
        <v>17</v>
      </c>
      <c r="I1710" s="8">
        <v>0.35000000000000003</v>
      </c>
      <c r="J1710" s="9">
        <v>6000</v>
      </c>
      <c r="K1710" s="10">
        <f t="shared" si="0"/>
        <v>2100</v>
      </c>
      <c r="L1710" s="10">
        <f t="shared" si="1"/>
        <v>840</v>
      </c>
      <c r="M1710" s="11">
        <v>0.4</v>
      </c>
      <c r="O1710" s="16"/>
      <c r="P1710" s="14"/>
      <c r="Q1710" s="12"/>
      <c r="R1710" s="13"/>
    </row>
    <row r="1711" spans="1:18" ht="15.75" customHeight="1">
      <c r="A1711" s="1"/>
      <c r="B1711" s="6" t="s">
        <v>14</v>
      </c>
      <c r="C1711" s="6">
        <v>1185732</v>
      </c>
      <c r="D1711" s="7">
        <v>44458</v>
      </c>
      <c r="E1711" s="6" t="s">
        <v>33</v>
      </c>
      <c r="F1711" s="6" t="s">
        <v>71</v>
      </c>
      <c r="G1711" s="6" t="s">
        <v>72</v>
      </c>
      <c r="H1711" s="6" t="s">
        <v>18</v>
      </c>
      <c r="I1711" s="8">
        <v>0.3000000000000001</v>
      </c>
      <c r="J1711" s="9">
        <v>4000</v>
      </c>
      <c r="K1711" s="10">
        <f t="shared" si="0"/>
        <v>1200.0000000000005</v>
      </c>
      <c r="L1711" s="10">
        <f t="shared" si="1"/>
        <v>420.00000000000011</v>
      </c>
      <c r="M1711" s="11">
        <v>0.35</v>
      </c>
      <c r="O1711" s="16"/>
      <c r="P1711" s="14"/>
      <c r="Q1711" s="12"/>
      <c r="R1711" s="13"/>
    </row>
    <row r="1712" spans="1:18" ht="15.75" customHeight="1">
      <c r="A1712" s="1"/>
      <c r="B1712" s="6" t="s">
        <v>14</v>
      </c>
      <c r="C1712" s="6">
        <v>1185732</v>
      </c>
      <c r="D1712" s="7">
        <v>44458</v>
      </c>
      <c r="E1712" s="6" t="s">
        <v>33</v>
      </c>
      <c r="F1712" s="6" t="s">
        <v>71</v>
      </c>
      <c r="G1712" s="6" t="s">
        <v>72</v>
      </c>
      <c r="H1712" s="6" t="s">
        <v>19</v>
      </c>
      <c r="I1712" s="8">
        <v>0.15000000000000002</v>
      </c>
      <c r="J1712" s="9">
        <v>3000</v>
      </c>
      <c r="K1712" s="10">
        <f t="shared" si="0"/>
        <v>450.00000000000006</v>
      </c>
      <c r="L1712" s="10">
        <f t="shared" si="1"/>
        <v>157.5</v>
      </c>
      <c r="M1712" s="11">
        <v>0.35</v>
      </c>
      <c r="O1712" s="16"/>
      <c r="P1712" s="14"/>
      <c r="Q1712" s="12"/>
      <c r="R1712" s="13"/>
    </row>
    <row r="1713" spans="1:18" ht="15.75" customHeight="1">
      <c r="A1713" s="1"/>
      <c r="B1713" s="6" t="s">
        <v>14</v>
      </c>
      <c r="C1713" s="6">
        <v>1185732</v>
      </c>
      <c r="D1713" s="7">
        <v>44458</v>
      </c>
      <c r="E1713" s="6" t="s">
        <v>33</v>
      </c>
      <c r="F1713" s="6" t="s">
        <v>71</v>
      </c>
      <c r="G1713" s="6" t="s">
        <v>72</v>
      </c>
      <c r="H1713" s="6" t="s">
        <v>20</v>
      </c>
      <c r="I1713" s="8">
        <v>0.15000000000000002</v>
      </c>
      <c r="J1713" s="9">
        <v>2750</v>
      </c>
      <c r="K1713" s="10">
        <f t="shared" si="0"/>
        <v>412.50000000000006</v>
      </c>
      <c r="L1713" s="10">
        <f t="shared" si="1"/>
        <v>165.00000000000003</v>
      </c>
      <c r="M1713" s="11">
        <v>0.4</v>
      </c>
      <c r="O1713" s="16"/>
      <c r="P1713" s="14"/>
      <c r="Q1713" s="12"/>
      <c r="R1713" s="13"/>
    </row>
    <row r="1714" spans="1:18" ht="15.75" customHeight="1">
      <c r="A1714" s="1"/>
      <c r="B1714" s="6" t="s">
        <v>14</v>
      </c>
      <c r="C1714" s="6">
        <v>1185732</v>
      </c>
      <c r="D1714" s="7">
        <v>44458</v>
      </c>
      <c r="E1714" s="6" t="s">
        <v>33</v>
      </c>
      <c r="F1714" s="6" t="s">
        <v>71</v>
      </c>
      <c r="G1714" s="6" t="s">
        <v>72</v>
      </c>
      <c r="H1714" s="6" t="s">
        <v>21</v>
      </c>
      <c r="I1714" s="8">
        <v>0.25</v>
      </c>
      <c r="J1714" s="9">
        <v>2750</v>
      </c>
      <c r="K1714" s="10">
        <f t="shared" si="0"/>
        <v>687.5</v>
      </c>
      <c r="L1714" s="10">
        <f t="shared" si="1"/>
        <v>240.62499999999997</v>
      </c>
      <c r="M1714" s="11">
        <v>0.35</v>
      </c>
      <c r="O1714" s="16"/>
      <c r="P1714" s="14"/>
      <c r="Q1714" s="12"/>
      <c r="R1714" s="13"/>
    </row>
    <row r="1715" spans="1:18" ht="15.75" customHeight="1">
      <c r="A1715" s="1"/>
      <c r="B1715" s="6" t="s">
        <v>14</v>
      </c>
      <c r="C1715" s="6">
        <v>1185732</v>
      </c>
      <c r="D1715" s="7">
        <v>44458</v>
      </c>
      <c r="E1715" s="6" t="s">
        <v>33</v>
      </c>
      <c r="F1715" s="6" t="s">
        <v>71</v>
      </c>
      <c r="G1715" s="6" t="s">
        <v>72</v>
      </c>
      <c r="H1715" s="6" t="s">
        <v>22</v>
      </c>
      <c r="I1715" s="8">
        <v>0.30000000000000004</v>
      </c>
      <c r="J1715" s="9">
        <v>3500</v>
      </c>
      <c r="K1715" s="10">
        <f t="shared" si="0"/>
        <v>1050.0000000000002</v>
      </c>
      <c r="L1715" s="10">
        <f t="shared" si="1"/>
        <v>525.00000000000011</v>
      </c>
      <c r="M1715" s="11">
        <v>0.5</v>
      </c>
      <c r="O1715" s="16"/>
      <c r="P1715" s="14"/>
      <c r="Q1715" s="12"/>
      <c r="R1715" s="13"/>
    </row>
    <row r="1716" spans="1:18" ht="15.75" customHeight="1">
      <c r="A1716" s="1"/>
      <c r="B1716" s="6" t="s">
        <v>14</v>
      </c>
      <c r="C1716" s="6">
        <v>1185732</v>
      </c>
      <c r="D1716" s="7">
        <v>44487</v>
      </c>
      <c r="E1716" s="6" t="s">
        <v>33</v>
      </c>
      <c r="F1716" s="6" t="s">
        <v>71</v>
      </c>
      <c r="G1716" s="6" t="s">
        <v>72</v>
      </c>
      <c r="H1716" s="6" t="s">
        <v>17</v>
      </c>
      <c r="I1716" s="8">
        <v>0.35</v>
      </c>
      <c r="J1716" s="9">
        <v>5250</v>
      </c>
      <c r="K1716" s="10">
        <f t="shared" si="0"/>
        <v>1837.4999999999998</v>
      </c>
      <c r="L1716" s="10">
        <f t="shared" si="1"/>
        <v>735</v>
      </c>
      <c r="M1716" s="11">
        <v>0.4</v>
      </c>
      <c r="O1716" s="16"/>
      <c r="P1716" s="14"/>
      <c r="Q1716" s="12"/>
      <c r="R1716" s="13"/>
    </row>
    <row r="1717" spans="1:18" ht="15.75" customHeight="1">
      <c r="A1717" s="1"/>
      <c r="B1717" s="6" t="s">
        <v>14</v>
      </c>
      <c r="C1717" s="6">
        <v>1185732</v>
      </c>
      <c r="D1717" s="7">
        <v>44487</v>
      </c>
      <c r="E1717" s="6" t="s">
        <v>33</v>
      </c>
      <c r="F1717" s="6" t="s">
        <v>71</v>
      </c>
      <c r="G1717" s="6" t="s">
        <v>72</v>
      </c>
      <c r="H1717" s="6" t="s">
        <v>18</v>
      </c>
      <c r="I1717" s="8">
        <v>0.25</v>
      </c>
      <c r="J1717" s="9">
        <v>3500</v>
      </c>
      <c r="K1717" s="10">
        <f t="shared" si="0"/>
        <v>875</v>
      </c>
      <c r="L1717" s="10">
        <f t="shared" si="1"/>
        <v>306.25</v>
      </c>
      <c r="M1717" s="11">
        <v>0.35</v>
      </c>
      <c r="O1717" s="16"/>
      <c r="P1717" s="14"/>
      <c r="Q1717" s="12"/>
      <c r="R1717" s="13"/>
    </row>
    <row r="1718" spans="1:18" ht="15.75" customHeight="1">
      <c r="A1718" s="1"/>
      <c r="B1718" s="6" t="s">
        <v>14</v>
      </c>
      <c r="C1718" s="6">
        <v>1185732</v>
      </c>
      <c r="D1718" s="7">
        <v>44487</v>
      </c>
      <c r="E1718" s="6" t="s">
        <v>33</v>
      </c>
      <c r="F1718" s="6" t="s">
        <v>71</v>
      </c>
      <c r="G1718" s="6" t="s">
        <v>72</v>
      </c>
      <c r="H1718" s="6" t="s">
        <v>19</v>
      </c>
      <c r="I1718" s="8">
        <v>0.25</v>
      </c>
      <c r="J1718" s="9">
        <v>2500</v>
      </c>
      <c r="K1718" s="10">
        <f t="shared" si="0"/>
        <v>625</v>
      </c>
      <c r="L1718" s="10">
        <f t="shared" si="1"/>
        <v>218.75</v>
      </c>
      <c r="M1718" s="11">
        <v>0.35</v>
      </c>
      <c r="O1718" s="16"/>
      <c r="P1718" s="14"/>
      <c r="Q1718" s="12"/>
      <c r="R1718" s="13"/>
    </row>
    <row r="1719" spans="1:18" ht="15.75" customHeight="1">
      <c r="A1719" s="1"/>
      <c r="B1719" s="6" t="s">
        <v>14</v>
      </c>
      <c r="C1719" s="6">
        <v>1185732</v>
      </c>
      <c r="D1719" s="7">
        <v>44487</v>
      </c>
      <c r="E1719" s="6" t="s">
        <v>33</v>
      </c>
      <c r="F1719" s="6" t="s">
        <v>71</v>
      </c>
      <c r="G1719" s="6" t="s">
        <v>72</v>
      </c>
      <c r="H1719" s="6" t="s">
        <v>20</v>
      </c>
      <c r="I1719" s="8">
        <v>0.25</v>
      </c>
      <c r="J1719" s="9">
        <v>2250</v>
      </c>
      <c r="K1719" s="10">
        <f t="shared" si="0"/>
        <v>562.5</v>
      </c>
      <c r="L1719" s="10">
        <f t="shared" si="1"/>
        <v>225</v>
      </c>
      <c r="M1719" s="11">
        <v>0.4</v>
      </c>
      <c r="O1719" s="16"/>
      <c r="P1719" s="14"/>
      <c r="Q1719" s="12"/>
      <c r="R1719" s="13"/>
    </row>
    <row r="1720" spans="1:18" ht="15.75" customHeight="1">
      <c r="A1720" s="1"/>
      <c r="B1720" s="6" t="s">
        <v>14</v>
      </c>
      <c r="C1720" s="6">
        <v>1185732</v>
      </c>
      <c r="D1720" s="7">
        <v>44487</v>
      </c>
      <c r="E1720" s="6" t="s">
        <v>33</v>
      </c>
      <c r="F1720" s="6" t="s">
        <v>71</v>
      </c>
      <c r="G1720" s="6" t="s">
        <v>72</v>
      </c>
      <c r="H1720" s="6" t="s">
        <v>21</v>
      </c>
      <c r="I1720" s="8">
        <v>0.35</v>
      </c>
      <c r="J1720" s="9">
        <v>2250</v>
      </c>
      <c r="K1720" s="10">
        <f t="shared" si="0"/>
        <v>787.5</v>
      </c>
      <c r="L1720" s="10">
        <f t="shared" si="1"/>
        <v>275.625</v>
      </c>
      <c r="M1720" s="11">
        <v>0.35</v>
      </c>
      <c r="O1720" s="16"/>
      <c r="P1720" s="14"/>
      <c r="Q1720" s="12"/>
      <c r="R1720" s="13"/>
    </row>
    <row r="1721" spans="1:18" ht="15.75" customHeight="1">
      <c r="A1721" s="1"/>
      <c r="B1721" s="6" t="s">
        <v>14</v>
      </c>
      <c r="C1721" s="6">
        <v>1185732</v>
      </c>
      <c r="D1721" s="7">
        <v>44487</v>
      </c>
      <c r="E1721" s="6" t="s">
        <v>33</v>
      </c>
      <c r="F1721" s="6" t="s">
        <v>71</v>
      </c>
      <c r="G1721" s="6" t="s">
        <v>72</v>
      </c>
      <c r="H1721" s="6" t="s">
        <v>22</v>
      </c>
      <c r="I1721" s="8">
        <v>0.39999999999999991</v>
      </c>
      <c r="J1721" s="9">
        <v>3500</v>
      </c>
      <c r="K1721" s="10">
        <f t="shared" si="0"/>
        <v>1399.9999999999998</v>
      </c>
      <c r="L1721" s="10">
        <f t="shared" si="1"/>
        <v>699.99999999999989</v>
      </c>
      <c r="M1721" s="11">
        <v>0.5</v>
      </c>
      <c r="O1721" s="16"/>
      <c r="P1721" s="14"/>
      <c r="Q1721" s="12"/>
      <c r="R1721" s="13"/>
    </row>
    <row r="1722" spans="1:18" ht="15.75" customHeight="1">
      <c r="A1722" s="1"/>
      <c r="B1722" s="6" t="s">
        <v>14</v>
      </c>
      <c r="C1722" s="6">
        <v>1185732</v>
      </c>
      <c r="D1722" s="7">
        <v>44518</v>
      </c>
      <c r="E1722" s="6" t="s">
        <v>33</v>
      </c>
      <c r="F1722" s="6" t="s">
        <v>71</v>
      </c>
      <c r="G1722" s="6" t="s">
        <v>72</v>
      </c>
      <c r="H1722" s="6" t="s">
        <v>17</v>
      </c>
      <c r="I1722" s="8">
        <v>0.35000000000000003</v>
      </c>
      <c r="J1722" s="9">
        <v>5000</v>
      </c>
      <c r="K1722" s="10">
        <f t="shared" si="0"/>
        <v>1750.0000000000002</v>
      </c>
      <c r="L1722" s="10">
        <f t="shared" si="1"/>
        <v>700.00000000000011</v>
      </c>
      <c r="M1722" s="11">
        <v>0.4</v>
      </c>
      <c r="O1722" s="16"/>
      <c r="P1722" s="14"/>
      <c r="Q1722" s="12"/>
      <c r="R1722" s="13"/>
    </row>
    <row r="1723" spans="1:18" ht="15.75" customHeight="1">
      <c r="A1723" s="1"/>
      <c r="B1723" s="6" t="s">
        <v>14</v>
      </c>
      <c r="C1723" s="6">
        <v>1185732</v>
      </c>
      <c r="D1723" s="7">
        <v>44518</v>
      </c>
      <c r="E1723" s="6" t="s">
        <v>33</v>
      </c>
      <c r="F1723" s="6" t="s">
        <v>71</v>
      </c>
      <c r="G1723" s="6" t="s">
        <v>72</v>
      </c>
      <c r="H1723" s="6" t="s">
        <v>18</v>
      </c>
      <c r="I1723" s="8">
        <v>0.25000000000000006</v>
      </c>
      <c r="J1723" s="9">
        <v>3500</v>
      </c>
      <c r="K1723" s="10">
        <f t="shared" si="0"/>
        <v>875.00000000000023</v>
      </c>
      <c r="L1723" s="10">
        <f t="shared" si="1"/>
        <v>306.25000000000006</v>
      </c>
      <c r="M1723" s="11">
        <v>0.35</v>
      </c>
      <c r="O1723" s="16"/>
      <c r="P1723" s="14"/>
      <c r="Q1723" s="12"/>
      <c r="R1723" s="13"/>
    </row>
    <row r="1724" spans="1:18" ht="15.75" customHeight="1">
      <c r="A1724" s="1"/>
      <c r="B1724" s="6" t="s">
        <v>14</v>
      </c>
      <c r="C1724" s="6">
        <v>1185732</v>
      </c>
      <c r="D1724" s="7">
        <v>44518</v>
      </c>
      <c r="E1724" s="6" t="s">
        <v>33</v>
      </c>
      <c r="F1724" s="6" t="s">
        <v>71</v>
      </c>
      <c r="G1724" s="6" t="s">
        <v>72</v>
      </c>
      <c r="H1724" s="6" t="s">
        <v>19</v>
      </c>
      <c r="I1724" s="8">
        <v>0.25000000000000006</v>
      </c>
      <c r="J1724" s="9">
        <v>2950</v>
      </c>
      <c r="K1724" s="10">
        <f t="shared" si="0"/>
        <v>737.50000000000011</v>
      </c>
      <c r="L1724" s="10">
        <f t="shared" si="1"/>
        <v>258.125</v>
      </c>
      <c r="M1724" s="11">
        <v>0.35</v>
      </c>
      <c r="O1724" s="16"/>
      <c r="P1724" s="14"/>
      <c r="Q1724" s="12"/>
      <c r="R1724" s="13"/>
    </row>
    <row r="1725" spans="1:18" ht="15.75" customHeight="1">
      <c r="A1725" s="1"/>
      <c r="B1725" s="6" t="s">
        <v>14</v>
      </c>
      <c r="C1725" s="6">
        <v>1185732</v>
      </c>
      <c r="D1725" s="7">
        <v>44518</v>
      </c>
      <c r="E1725" s="6" t="s">
        <v>33</v>
      </c>
      <c r="F1725" s="6" t="s">
        <v>71</v>
      </c>
      <c r="G1725" s="6" t="s">
        <v>72</v>
      </c>
      <c r="H1725" s="6" t="s">
        <v>20</v>
      </c>
      <c r="I1725" s="8">
        <v>0.25000000000000006</v>
      </c>
      <c r="J1725" s="9">
        <v>3250</v>
      </c>
      <c r="K1725" s="10">
        <f t="shared" si="0"/>
        <v>812.50000000000023</v>
      </c>
      <c r="L1725" s="10">
        <f t="shared" si="1"/>
        <v>325.00000000000011</v>
      </c>
      <c r="M1725" s="11">
        <v>0.4</v>
      </c>
      <c r="O1725" s="16"/>
      <c r="P1725" s="14"/>
      <c r="Q1725" s="12"/>
      <c r="R1725" s="13"/>
    </row>
    <row r="1726" spans="1:18" ht="15.75" customHeight="1">
      <c r="A1726" s="1"/>
      <c r="B1726" s="6" t="s">
        <v>14</v>
      </c>
      <c r="C1726" s="6">
        <v>1185732</v>
      </c>
      <c r="D1726" s="7">
        <v>44518</v>
      </c>
      <c r="E1726" s="6" t="s">
        <v>33</v>
      </c>
      <c r="F1726" s="6" t="s">
        <v>71</v>
      </c>
      <c r="G1726" s="6" t="s">
        <v>72</v>
      </c>
      <c r="H1726" s="6" t="s">
        <v>21</v>
      </c>
      <c r="I1726" s="8">
        <v>0.44999999999999996</v>
      </c>
      <c r="J1726" s="9">
        <v>3000</v>
      </c>
      <c r="K1726" s="10">
        <f t="shared" si="0"/>
        <v>1349.9999999999998</v>
      </c>
      <c r="L1726" s="10">
        <f t="shared" si="1"/>
        <v>472.49999999999989</v>
      </c>
      <c r="M1726" s="11">
        <v>0.35</v>
      </c>
      <c r="O1726" s="16"/>
      <c r="P1726" s="14"/>
      <c r="Q1726" s="12"/>
      <c r="R1726" s="13"/>
    </row>
    <row r="1727" spans="1:18" ht="15.75" customHeight="1">
      <c r="A1727" s="1"/>
      <c r="B1727" s="6" t="s">
        <v>14</v>
      </c>
      <c r="C1727" s="6">
        <v>1185732</v>
      </c>
      <c r="D1727" s="7">
        <v>44518</v>
      </c>
      <c r="E1727" s="6" t="s">
        <v>33</v>
      </c>
      <c r="F1727" s="6" t="s">
        <v>71</v>
      </c>
      <c r="G1727" s="6" t="s">
        <v>72</v>
      </c>
      <c r="H1727" s="6" t="s">
        <v>22</v>
      </c>
      <c r="I1727" s="8">
        <v>0.49999999999999983</v>
      </c>
      <c r="J1727" s="9">
        <v>4000</v>
      </c>
      <c r="K1727" s="10">
        <f t="shared" si="0"/>
        <v>1999.9999999999993</v>
      </c>
      <c r="L1727" s="10">
        <f t="shared" si="1"/>
        <v>999.99999999999966</v>
      </c>
      <c r="M1727" s="11">
        <v>0.5</v>
      </c>
      <c r="O1727" s="16"/>
      <c r="P1727" s="14"/>
      <c r="Q1727" s="12"/>
      <c r="R1727" s="13"/>
    </row>
    <row r="1728" spans="1:18" ht="15.75" customHeight="1">
      <c r="A1728" s="1"/>
      <c r="B1728" s="6" t="s">
        <v>14</v>
      </c>
      <c r="C1728" s="6">
        <v>1185732</v>
      </c>
      <c r="D1728" s="7">
        <v>44547</v>
      </c>
      <c r="E1728" s="6" t="s">
        <v>33</v>
      </c>
      <c r="F1728" s="6" t="s">
        <v>71</v>
      </c>
      <c r="G1728" s="6" t="s">
        <v>72</v>
      </c>
      <c r="H1728" s="6" t="s">
        <v>17</v>
      </c>
      <c r="I1728" s="8">
        <v>0.44999999999999996</v>
      </c>
      <c r="J1728" s="9">
        <v>6500</v>
      </c>
      <c r="K1728" s="10">
        <f t="shared" si="0"/>
        <v>2924.9999999999995</v>
      </c>
      <c r="L1728" s="10">
        <f t="shared" si="1"/>
        <v>1169.9999999999998</v>
      </c>
      <c r="M1728" s="11">
        <v>0.4</v>
      </c>
      <c r="O1728" s="16"/>
      <c r="P1728" s="14"/>
      <c r="Q1728" s="12"/>
      <c r="R1728" s="13"/>
    </row>
    <row r="1729" spans="1:18" ht="15.75" customHeight="1">
      <c r="A1729" s="1"/>
      <c r="B1729" s="6" t="s">
        <v>14</v>
      </c>
      <c r="C1729" s="6">
        <v>1185732</v>
      </c>
      <c r="D1729" s="7">
        <v>44547</v>
      </c>
      <c r="E1729" s="6" t="s">
        <v>33</v>
      </c>
      <c r="F1729" s="6" t="s">
        <v>71</v>
      </c>
      <c r="G1729" s="6" t="s">
        <v>72</v>
      </c>
      <c r="H1729" s="6" t="s">
        <v>18</v>
      </c>
      <c r="I1729" s="8">
        <v>0.35000000000000003</v>
      </c>
      <c r="J1729" s="9">
        <v>4500</v>
      </c>
      <c r="K1729" s="10">
        <f t="shared" si="0"/>
        <v>1575.0000000000002</v>
      </c>
      <c r="L1729" s="10">
        <f t="shared" si="1"/>
        <v>551.25</v>
      </c>
      <c r="M1729" s="11">
        <v>0.35</v>
      </c>
      <c r="O1729" s="16"/>
      <c r="P1729" s="14"/>
      <c r="Q1729" s="12"/>
      <c r="R1729" s="13"/>
    </row>
    <row r="1730" spans="1:18" ht="15.75" customHeight="1">
      <c r="A1730" s="1"/>
      <c r="B1730" s="6" t="s">
        <v>14</v>
      </c>
      <c r="C1730" s="6">
        <v>1185732</v>
      </c>
      <c r="D1730" s="7">
        <v>44547</v>
      </c>
      <c r="E1730" s="6" t="s">
        <v>33</v>
      </c>
      <c r="F1730" s="6" t="s">
        <v>71</v>
      </c>
      <c r="G1730" s="6" t="s">
        <v>72</v>
      </c>
      <c r="H1730" s="6" t="s">
        <v>19</v>
      </c>
      <c r="I1730" s="8">
        <v>0.35000000000000003</v>
      </c>
      <c r="J1730" s="9">
        <v>4000</v>
      </c>
      <c r="K1730" s="10">
        <f t="shared" si="0"/>
        <v>1400.0000000000002</v>
      </c>
      <c r="L1730" s="10">
        <f t="shared" si="1"/>
        <v>490.00000000000006</v>
      </c>
      <c r="M1730" s="11">
        <v>0.35</v>
      </c>
      <c r="O1730" s="16"/>
      <c r="P1730" s="14"/>
      <c r="Q1730" s="12"/>
      <c r="R1730" s="13"/>
    </row>
    <row r="1731" spans="1:18" ht="15.75" customHeight="1">
      <c r="A1731" s="1"/>
      <c r="B1731" s="6" t="s">
        <v>14</v>
      </c>
      <c r="C1731" s="6">
        <v>1185732</v>
      </c>
      <c r="D1731" s="7">
        <v>44547</v>
      </c>
      <c r="E1731" s="6" t="s">
        <v>33</v>
      </c>
      <c r="F1731" s="6" t="s">
        <v>71</v>
      </c>
      <c r="G1731" s="6" t="s">
        <v>72</v>
      </c>
      <c r="H1731" s="6" t="s">
        <v>20</v>
      </c>
      <c r="I1731" s="8">
        <v>0.35000000000000003</v>
      </c>
      <c r="J1731" s="9">
        <v>3500</v>
      </c>
      <c r="K1731" s="10">
        <f t="shared" si="0"/>
        <v>1225.0000000000002</v>
      </c>
      <c r="L1731" s="10">
        <f t="shared" si="1"/>
        <v>490.00000000000011</v>
      </c>
      <c r="M1731" s="11">
        <v>0.4</v>
      </c>
      <c r="O1731" s="16"/>
      <c r="P1731" s="14"/>
      <c r="Q1731" s="12"/>
      <c r="R1731" s="13"/>
    </row>
    <row r="1732" spans="1:18" ht="15.75" customHeight="1">
      <c r="A1732" s="1"/>
      <c r="B1732" s="6" t="s">
        <v>14</v>
      </c>
      <c r="C1732" s="6">
        <v>1185732</v>
      </c>
      <c r="D1732" s="7">
        <v>44547</v>
      </c>
      <c r="E1732" s="6" t="s">
        <v>33</v>
      </c>
      <c r="F1732" s="6" t="s">
        <v>71</v>
      </c>
      <c r="G1732" s="6" t="s">
        <v>72</v>
      </c>
      <c r="H1732" s="6" t="s">
        <v>21</v>
      </c>
      <c r="I1732" s="8">
        <v>0.44999999999999996</v>
      </c>
      <c r="J1732" s="9">
        <v>3500</v>
      </c>
      <c r="K1732" s="10">
        <f t="shared" si="0"/>
        <v>1574.9999999999998</v>
      </c>
      <c r="L1732" s="10">
        <f t="shared" si="1"/>
        <v>551.24999999999989</v>
      </c>
      <c r="M1732" s="11">
        <v>0.35</v>
      </c>
      <c r="O1732" s="16"/>
      <c r="P1732" s="14"/>
      <c r="Q1732" s="12"/>
      <c r="R1732" s="13"/>
    </row>
    <row r="1733" spans="1:18" ht="15.75" customHeight="1">
      <c r="A1733" s="1"/>
      <c r="B1733" s="6" t="s">
        <v>14</v>
      </c>
      <c r="C1733" s="6">
        <v>1185732</v>
      </c>
      <c r="D1733" s="7">
        <v>44547</v>
      </c>
      <c r="E1733" s="6" t="s">
        <v>33</v>
      </c>
      <c r="F1733" s="6" t="s">
        <v>71</v>
      </c>
      <c r="G1733" s="6" t="s">
        <v>72</v>
      </c>
      <c r="H1733" s="6" t="s">
        <v>22</v>
      </c>
      <c r="I1733" s="8">
        <v>0.49999999999999983</v>
      </c>
      <c r="J1733" s="9">
        <v>4500</v>
      </c>
      <c r="K1733" s="10">
        <f t="shared" si="0"/>
        <v>2249.9999999999991</v>
      </c>
      <c r="L1733" s="10">
        <f t="shared" si="1"/>
        <v>1124.9999999999995</v>
      </c>
      <c r="M1733" s="11">
        <v>0.5</v>
      </c>
      <c r="O1733" s="16"/>
      <c r="P1733" s="14"/>
      <c r="Q1733" s="12"/>
      <c r="R1733" s="13"/>
    </row>
    <row r="1734" spans="1:18" ht="15.75" customHeight="1">
      <c r="A1734" s="1" t="s">
        <v>39</v>
      </c>
      <c r="B1734" s="6" t="s">
        <v>14</v>
      </c>
      <c r="C1734" s="6">
        <v>1185732</v>
      </c>
      <c r="D1734" s="7">
        <v>44207</v>
      </c>
      <c r="E1734" s="6" t="s">
        <v>33</v>
      </c>
      <c r="F1734" s="6" t="s">
        <v>73</v>
      </c>
      <c r="G1734" s="6" t="s">
        <v>74</v>
      </c>
      <c r="H1734" s="6" t="s">
        <v>17</v>
      </c>
      <c r="I1734" s="8">
        <v>0.25</v>
      </c>
      <c r="J1734" s="9">
        <v>6750</v>
      </c>
      <c r="K1734" s="10">
        <f t="shared" si="0"/>
        <v>1687.5</v>
      </c>
      <c r="L1734" s="10">
        <f t="shared" si="1"/>
        <v>675</v>
      </c>
      <c r="M1734" s="11">
        <v>0.4</v>
      </c>
      <c r="O1734" s="16"/>
      <c r="P1734" s="14"/>
      <c r="Q1734" s="12"/>
      <c r="R1734" s="13"/>
    </row>
    <row r="1735" spans="1:18" ht="15.75" customHeight="1">
      <c r="A1735" s="1"/>
      <c r="B1735" s="6" t="s">
        <v>14</v>
      </c>
      <c r="C1735" s="6">
        <v>1185732</v>
      </c>
      <c r="D1735" s="7">
        <v>44207</v>
      </c>
      <c r="E1735" s="6" t="s">
        <v>33</v>
      </c>
      <c r="F1735" s="6" t="s">
        <v>73</v>
      </c>
      <c r="G1735" s="6" t="s">
        <v>74</v>
      </c>
      <c r="H1735" s="6" t="s">
        <v>18</v>
      </c>
      <c r="I1735" s="8">
        <v>0.25</v>
      </c>
      <c r="J1735" s="9">
        <v>4750</v>
      </c>
      <c r="K1735" s="10">
        <f t="shared" si="0"/>
        <v>1187.5</v>
      </c>
      <c r="L1735" s="10">
        <f t="shared" si="1"/>
        <v>415.625</v>
      </c>
      <c r="M1735" s="11">
        <v>0.35</v>
      </c>
      <c r="O1735" s="16"/>
      <c r="P1735" s="14"/>
      <c r="Q1735" s="12"/>
      <c r="R1735" s="13"/>
    </row>
    <row r="1736" spans="1:18" ht="15.75" customHeight="1">
      <c r="A1736" s="1"/>
      <c r="B1736" s="6" t="s">
        <v>14</v>
      </c>
      <c r="C1736" s="6">
        <v>1185732</v>
      </c>
      <c r="D1736" s="7">
        <v>44207</v>
      </c>
      <c r="E1736" s="6" t="s">
        <v>33</v>
      </c>
      <c r="F1736" s="6" t="s">
        <v>73</v>
      </c>
      <c r="G1736" s="6" t="s">
        <v>74</v>
      </c>
      <c r="H1736" s="6" t="s">
        <v>19</v>
      </c>
      <c r="I1736" s="8">
        <v>0.15000000000000002</v>
      </c>
      <c r="J1736" s="9">
        <v>4750</v>
      </c>
      <c r="K1736" s="10">
        <f t="shared" si="0"/>
        <v>712.50000000000011</v>
      </c>
      <c r="L1736" s="10">
        <f t="shared" si="1"/>
        <v>249.37500000000003</v>
      </c>
      <c r="M1736" s="11">
        <v>0.35</v>
      </c>
      <c r="O1736" s="16"/>
      <c r="P1736" s="14"/>
      <c r="Q1736" s="12"/>
      <c r="R1736" s="13"/>
    </row>
    <row r="1737" spans="1:18" ht="15.75" customHeight="1">
      <c r="A1737" s="1"/>
      <c r="B1737" s="6" t="s">
        <v>14</v>
      </c>
      <c r="C1737" s="6">
        <v>1185732</v>
      </c>
      <c r="D1737" s="7">
        <v>44207</v>
      </c>
      <c r="E1737" s="6" t="s">
        <v>33</v>
      </c>
      <c r="F1737" s="6" t="s">
        <v>73</v>
      </c>
      <c r="G1737" s="6" t="s">
        <v>74</v>
      </c>
      <c r="H1737" s="6" t="s">
        <v>20</v>
      </c>
      <c r="I1737" s="8">
        <v>0.20000000000000007</v>
      </c>
      <c r="J1737" s="9">
        <v>3250</v>
      </c>
      <c r="K1737" s="10">
        <f t="shared" si="0"/>
        <v>650.00000000000023</v>
      </c>
      <c r="L1737" s="10">
        <f t="shared" si="1"/>
        <v>260.00000000000011</v>
      </c>
      <c r="M1737" s="11">
        <v>0.4</v>
      </c>
      <c r="O1737" s="16"/>
      <c r="P1737" s="14"/>
      <c r="Q1737" s="12"/>
      <c r="R1737" s="13"/>
    </row>
    <row r="1738" spans="1:18" ht="15.75" customHeight="1">
      <c r="A1738" s="1"/>
      <c r="B1738" s="6" t="s">
        <v>14</v>
      </c>
      <c r="C1738" s="6">
        <v>1185732</v>
      </c>
      <c r="D1738" s="7">
        <v>44207</v>
      </c>
      <c r="E1738" s="6" t="s">
        <v>33</v>
      </c>
      <c r="F1738" s="6" t="s">
        <v>73</v>
      </c>
      <c r="G1738" s="6" t="s">
        <v>74</v>
      </c>
      <c r="H1738" s="6" t="s">
        <v>21</v>
      </c>
      <c r="I1738" s="8">
        <v>0.35</v>
      </c>
      <c r="J1738" s="9">
        <v>3750</v>
      </c>
      <c r="K1738" s="10">
        <f t="shared" si="0"/>
        <v>1312.5</v>
      </c>
      <c r="L1738" s="10">
        <f t="shared" si="1"/>
        <v>459.37499999999994</v>
      </c>
      <c r="M1738" s="11">
        <v>0.35</v>
      </c>
      <c r="O1738" s="16"/>
      <c r="P1738" s="14"/>
      <c r="Q1738" s="12"/>
      <c r="R1738" s="13"/>
    </row>
    <row r="1739" spans="1:18" ht="15.75" customHeight="1">
      <c r="A1739" s="1"/>
      <c r="B1739" s="6" t="s">
        <v>14</v>
      </c>
      <c r="C1739" s="6">
        <v>1185732</v>
      </c>
      <c r="D1739" s="7">
        <v>44207</v>
      </c>
      <c r="E1739" s="6" t="s">
        <v>33</v>
      </c>
      <c r="F1739" s="6" t="s">
        <v>73</v>
      </c>
      <c r="G1739" s="6" t="s">
        <v>74</v>
      </c>
      <c r="H1739" s="6" t="s">
        <v>22</v>
      </c>
      <c r="I1739" s="8">
        <v>0.25</v>
      </c>
      <c r="J1739" s="9">
        <v>4750</v>
      </c>
      <c r="K1739" s="10">
        <f t="shared" si="0"/>
        <v>1187.5</v>
      </c>
      <c r="L1739" s="10">
        <f t="shared" si="1"/>
        <v>593.75</v>
      </c>
      <c r="M1739" s="11">
        <v>0.5</v>
      </c>
      <c r="O1739" s="16"/>
      <c r="P1739" s="14"/>
      <c r="Q1739" s="12"/>
      <c r="R1739" s="13"/>
    </row>
    <row r="1740" spans="1:18" ht="15.75" customHeight="1">
      <c r="A1740" s="1"/>
      <c r="B1740" s="6" t="s">
        <v>14</v>
      </c>
      <c r="C1740" s="6">
        <v>1185732</v>
      </c>
      <c r="D1740" s="7">
        <v>44238</v>
      </c>
      <c r="E1740" s="6" t="s">
        <v>33</v>
      </c>
      <c r="F1740" s="6" t="s">
        <v>73</v>
      </c>
      <c r="G1740" s="6" t="s">
        <v>74</v>
      </c>
      <c r="H1740" s="6" t="s">
        <v>17</v>
      </c>
      <c r="I1740" s="8">
        <v>0.25</v>
      </c>
      <c r="J1740" s="9">
        <v>7250</v>
      </c>
      <c r="K1740" s="10">
        <f t="shared" si="0"/>
        <v>1812.5</v>
      </c>
      <c r="L1740" s="10">
        <f t="shared" si="1"/>
        <v>725</v>
      </c>
      <c r="M1740" s="11">
        <v>0.4</v>
      </c>
      <c r="O1740" s="16"/>
      <c r="P1740" s="14"/>
      <c r="Q1740" s="12"/>
      <c r="R1740" s="13"/>
    </row>
    <row r="1741" spans="1:18" ht="15.75" customHeight="1">
      <c r="A1741" s="1"/>
      <c r="B1741" s="6" t="s">
        <v>14</v>
      </c>
      <c r="C1741" s="6">
        <v>1185732</v>
      </c>
      <c r="D1741" s="7">
        <v>44238</v>
      </c>
      <c r="E1741" s="6" t="s">
        <v>33</v>
      </c>
      <c r="F1741" s="6" t="s">
        <v>73</v>
      </c>
      <c r="G1741" s="6" t="s">
        <v>74</v>
      </c>
      <c r="H1741" s="6" t="s">
        <v>18</v>
      </c>
      <c r="I1741" s="8">
        <v>0.25</v>
      </c>
      <c r="J1741" s="9">
        <v>3750</v>
      </c>
      <c r="K1741" s="10">
        <f t="shared" si="0"/>
        <v>937.5</v>
      </c>
      <c r="L1741" s="10">
        <f t="shared" si="1"/>
        <v>328.125</v>
      </c>
      <c r="M1741" s="11">
        <v>0.35</v>
      </c>
      <c r="O1741" s="16"/>
      <c r="P1741" s="14"/>
      <c r="Q1741" s="12"/>
      <c r="R1741" s="13"/>
    </row>
    <row r="1742" spans="1:18" ht="15.75" customHeight="1">
      <c r="A1742" s="1"/>
      <c r="B1742" s="6" t="s">
        <v>14</v>
      </c>
      <c r="C1742" s="6">
        <v>1185732</v>
      </c>
      <c r="D1742" s="7">
        <v>44238</v>
      </c>
      <c r="E1742" s="6" t="s">
        <v>33</v>
      </c>
      <c r="F1742" s="6" t="s">
        <v>73</v>
      </c>
      <c r="G1742" s="6" t="s">
        <v>74</v>
      </c>
      <c r="H1742" s="6" t="s">
        <v>19</v>
      </c>
      <c r="I1742" s="8">
        <v>0.15000000000000002</v>
      </c>
      <c r="J1742" s="9">
        <v>4250</v>
      </c>
      <c r="K1742" s="10">
        <f t="shared" si="0"/>
        <v>637.50000000000011</v>
      </c>
      <c r="L1742" s="10">
        <f t="shared" si="1"/>
        <v>223.12500000000003</v>
      </c>
      <c r="M1742" s="11">
        <v>0.35</v>
      </c>
      <c r="O1742" s="16"/>
      <c r="P1742" s="14"/>
      <c r="Q1742" s="12"/>
      <c r="R1742" s="13"/>
    </row>
    <row r="1743" spans="1:18" ht="15.75" customHeight="1">
      <c r="A1743" s="1"/>
      <c r="B1743" s="6" t="s">
        <v>14</v>
      </c>
      <c r="C1743" s="6">
        <v>1185732</v>
      </c>
      <c r="D1743" s="7">
        <v>44238</v>
      </c>
      <c r="E1743" s="6" t="s">
        <v>33</v>
      </c>
      <c r="F1743" s="6" t="s">
        <v>73</v>
      </c>
      <c r="G1743" s="6" t="s">
        <v>74</v>
      </c>
      <c r="H1743" s="6" t="s">
        <v>20</v>
      </c>
      <c r="I1743" s="8">
        <v>0.20000000000000007</v>
      </c>
      <c r="J1743" s="9">
        <v>3000</v>
      </c>
      <c r="K1743" s="10">
        <f t="shared" si="0"/>
        <v>600.00000000000023</v>
      </c>
      <c r="L1743" s="10">
        <f t="shared" si="1"/>
        <v>240.00000000000011</v>
      </c>
      <c r="M1743" s="11">
        <v>0.4</v>
      </c>
      <c r="O1743" s="16"/>
      <c r="P1743" s="14"/>
      <c r="Q1743" s="12"/>
      <c r="R1743" s="13"/>
    </row>
    <row r="1744" spans="1:18" ht="15.75" customHeight="1">
      <c r="A1744" s="1"/>
      <c r="B1744" s="6" t="s">
        <v>14</v>
      </c>
      <c r="C1744" s="6">
        <v>1185732</v>
      </c>
      <c r="D1744" s="7">
        <v>44238</v>
      </c>
      <c r="E1744" s="6" t="s">
        <v>33</v>
      </c>
      <c r="F1744" s="6" t="s">
        <v>73</v>
      </c>
      <c r="G1744" s="6" t="s">
        <v>74</v>
      </c>
      <c r="H1744" s="6" t="s">
        <v>21</v>
      </c>
      <c r="I1744" s="8">
        <v>0.35</v>
      </c>
      <c r="J1744" s="9">
        <v>3750</v>
      </c>
      <c r="K1744" s="10">
        <f t="shared" si="0"/>
        <v>1312.5</v>
      </c>
      <c r="L1744" s="10">
        <f t="shared" si="1"/>
        <v>459.37499999999994</v>
      </c>
      <c r="M1744" s="11">
        <v>0.35</v>
      </c>
      <c r="O1744" s="16"/>
      <c r="P1744" s="14"/>
      <c r="Q1744" s="12"/>
      <c r="R1744" s="13"/>
    </row>
    <row r="1745" spans="1:18" ht="15.75" customHeight="1">
      <c r="A1745" s="1"/>
      <c r="B1745" s="6" t="s">
        <v>14</v>
      </c>
      <c r="C1745" s="6">
        <v>1185732</v>
      </c>
      <c r="D1745" s="7">
        <v>44238</v>
      </c>
      <c r="E1745" s="6" t="s">
        <v>33</v>
      </c>
      <c r="F1745" s="6" t="s">
        <v>73</v>
      </c>
      <c r="G1745" s="6" t="s">
        <v>74</v>
      </c>
      <c r="H1745" s="6" t="s">
        <v>22</v>
      </c>
      <c r="I1745" s="8">
        <v>0.25</v>
      </c>
      <c r="J1745" s="9">
        <v>4500</v>
      </c>
      <c r="K1745" s="10">
        <f t="shared" si="0"/>
        <v>1125</v>
      </c>
      <c r="L1745" s="10">
        <f t="shared" si="1"/>
        <v>562.5</v>
      </c>
      <c r="M1745" s="11">
        <v>0.5</v>
      </c>
      <c r="O1745" s="16"/>
      <c r="P1745" s="14"/>
      <c r="Q1745" s="12"/>
      <c r="R1745" s="13"/>
    </row>
    <row r="1746" spans="1:18" ht="15.75" customHeight="1">
      <c r="A1746" s="1"/>
      <c r="B1746" s="6" t="s">
        <v>14</v>
      </c>
      <c r="C1746" s="6">
        <v>1185732</v>
      </c>
      <c r="D1746" s="7">
        <v>44265</v>
      </c>
      <c r="E1746" s="6" t="s">
        <v>33</v>
      </c>
      <c r="F1746" s="6" t="s">
        <v>73</v>
      </c>
      <c r="G1746" s="6" t="s">
        <v>74</v>
      </c>
      <c r="H1746" s="6" t="s">
        <v>17</v>
      </c>
      <c r="I1746" s="8">
        <v>0.30000000000000004</v>
      </c>
      <c r="J1746" s="9">
        <v>6700</v>
      </c>
      <c r="K1746" s="10">
        <f t="shared" si="0"/>
        <v>2010.0000000000002</v>
      </c>
      <c r="L1746" s="10">
        <f t="shared" si="1"/>
        <v>804.00000000000011</v>
      </c>
      <c r="M1746" s="11">
        <v>0.4</v>
      </c>
      <c r="O1746" s="16"/>
      <c r="P1746" s="14"/>
      <c r="Q1746" s="12"/>
      <c r="R1746" s="13"/>
    </row>
    <row r="1747" spans="1:18" ht="15.75" customHeight="1">
      <c r="A1747" s="1"/>
      <c r="B1747" s="6" t="s">
        <v>14</v>
      </c>
      <c r="C1747" s="6">
        <v>1185732</v>
      </c>
      <c r="D1747" s="7">
        <v>44265</v>
      </c>
      <c r="E1747" s="6" t="s">
        <v>33</v>
      </c>
      <c r="F1747" s="6" t="s">
        <v>73</v>
      </c>
      <c r="G1747" s="6" t="s">
        <v>74</v>
      </c>
      <c r="H1747" s="6" t="s">
        <v>18</v>
      </c>
      <c r="I1747" s="8">
        <v>0.30000000000000004</v>
      </c>
      <c r="J1747" s="9">
        <v>3500</v>
      </c>
      <c r="K1747" s="10">
        <f t="shared" si="0"/>
        <v>1050.0000000000002</v>
      </c>
      <c r="L1747" s="10">
        <f t="shared" si="1"/>
        <v>367.50000000000006</v>
      </c>
      <c r="M1747" s="11">
        <v>0.35</v>
      </c>
      <c r="O1747" s="16"/>
      <c r="P1747" s="14"/>
      <c r="Q1747" s="12"/>
      <c r="R1747" s="13"/>
    </row>
    <row r="1748" spans="1:18" ht="15.75" customHeight="1">
      <c r="A1748" s="1"/>
      <c r="B1748" s="6" t="s">
        <v>14</v>
      </c>
      <c r="C1748" s="6">
        <v>1185732</v>
      </c>
      <c r="D1748" s="7">
        <v>44265</v>
      </c>
      <c r="E1748" s="6" t="s">
        <v>33</v>
      </c>
      <c r="F1748" s="6" t="s">
        <v>73</v>
      </c>
      <c r="G1748" s="6" t="s">
        <v>74</v>
      </c>
      <c r="H1748" s="6" t="s">
        <v>19</v>
      </c>
      <c r="I1748" s="8">
        <v>0.20000000000000007</v>
      </c>
      <c r="J1748" s="9">
        <v>4000</v>
      </c>
      <c r="K1748" s="10">
        <f t="shared" si="0"/>
        <v>800.00000000000023</v>
      </c>
      <c r="L1748" s="10">
        <f t="shared" si="1"/>
        <v>280.00000000000006</v>
      </c>
      <c r="M1748" s="11">
        <v>0.35</v>
      </c>
      <c r="O1748" s="16"/>
      <c r="P1748" s="14"/>
      <c r="Q1748" s="12"/>
      <c r="R1748" s="13"/>
    </row>
    <row r="1749" spans="1:18" ht="15.75" customHeight="1">
      <c r="A1749" s="1"/>
      <c r="B1749" s="6" t="s">
        <v>14</v>
      </c>
      <c r="C1749" s="6">
        <v>1185732</v>
      </c>
      <c r="D1749" s="7">
        <v>44265</v>
      </c>
      <c r="E1749" s="6" t="s">
        <v>33</v>
      </c>
      <c r="F1749" s="6" t="s">
        <v>73</v>
      </c>
      <c r="G1749" s="6" t="s">
        <v>74</v>
      </c>
      <c r="H1749" s="6" t="s">
        <v>20</v>
      </c>
      <c r="I1749" s="8">
        <v>0.25</v>
      </c>
      <c r="J1749" s="9">
        <v>2500</v>
      </c>
      <c r="K1749" s="10">
        <f t="shared" si="0"/>
        <v>625</v>
      </c>
      <c r="L1749" s="10">
        <f t="shared" si="1"/>
        <v>250</v>
      </c>
      <c r="M1749" s="11">
        <v>0.4</v>
      </c>
      <c r="O1749" s="16"/>
      <c r="P1749" s="14"/>
      <c r="Q1749" s="12"/>
      <c r="R1749" s="13"/>
    </row>
    <row r="1750" spans="1:18" ht="15.75" customHeight="1">
      <c r="A1750" s="1"/>
      <c r="B1750" s="6" t="s">
        <v>14</v>
      </c>
      <c r="C1750" s="6">
        <v>1185732</v>
      </c>
      <c r="D1750" s="7">
        <v>44265</v>
      </c>
      <c r="E1750" s="6" t="s">
        <v>33</v>
      </c>
      <c r="F1750" s="6" t="s">
        <v>73</v>
      </c>
      <c r="G1750" s="6" t="s">
        <v>74</v>
      </c>
      <c r="H1750" s="6" t="s">
        <v>21</v>
      </c>
      <c r="I1750" s="8">
        <v>0.4</v>
      </c>
      <c r="J1750" s="9">
        <v>3000</v>
      </c>
      <c r="K1750" s="10">
        <f t="shared" si="0"/>
        <v>1200</v>
      </c>
      <c r="L1750" s="10">
        <f t="shared" si="1"/>
        <v>420</v>
      </c>
      <c r="M1750" s="11">
        <v>0.35</v>
      </c>
      <c r="O1750" s="16"/>
      <c r="P1750" s="14"/>
      <c r="Q1750" s="12"/>
      <c r="R1750" s="13"/>
    </row>
    <row r="1751" spans="1:18" ht="15.75" customHeight="1">
      <c r="A1751" s="1"/>
      <c r="B1751" s="6" t="s">
        <v>14</v>
      </c>
      <c r="C1751" s="6">
        <v>1185732</v>
      </c>
      <c r="D1751" s="7">
        <v>44265</v>
      </c>
      <c r="E1751" s="6" t="s">
        <v>33</v>
      </c>
      <c r="F1751" s="6" t="s">
        <v>73</v>
      </c>
      <c r="G1751" s="6" t="s">
        <v>74</v>
      </c>
      <c r="H1751" s="6" t="s">
        <v>22</v>
      </c>
      <c r="I1751" s="8">
        <v>0.30000000000000004</v>
      </c>
      <c r="J1751" s="9">
        <v>4000</v>
      </c>
      <c r="K1751" s="10">
        <f t="shared" si="0"/>
        <v>1200.0000000000002</v>
      </c>
      <c r="L1751" s="10">
        <f t="shared" si="1"/>
        <v>600.00000000000011</v>
      </c>
      <c r="M1751" s="11">
        <v>0.5</v>
      </c>
      <c r="O1751" s="16"/>
      <c r="P1751" s="14"/>
      <c r="Q1751" s="12"/>
      <c r="R1751" s="13"/>
    </row>
    <row r="1752" spans="1:18" ht="15.75" customHeight="1">
      <c r="A1752" s="1"/>
      <c r="B1752" s="6" t="s">
        <v>14</v>
      </c>
      <c r="C1752" s="6">
        <v>1185732</v>
      </c>
      <c r="D1752" s="7">
        <v>44297</v>
      </c>
      <c r="E1752" s="6" t="s">
        <v>33</v>
      </c>
      <c r="F1752" s="6" t="s">
        <v>73</v>
      </c>
      <c r="G1752" s="6" t="s">
        <v>74</v>
      </c>
      <c r="H1752" s="6" t="s">
        <v>17</v>
      </c>
      <c r="I1752" s="8">
        <v>0.30000000000000004</v>
      </c>
      <c r="J1752" s="9">
        <v>6250</v>
      </c>
      <c r="K1752" s="10">
        <f t="shared" si="0"/>
        <v>1875.0000000000002</v>
      </c>
      <c r="L1752" s="10">
        <f t="shared" si="1"/>
        <v>750.00000000000011</v>
      </c>
      <c r="M1752" s="11">
        <v>0.4</v>
      </c>
      <c r="O1752" s="16"/>
      <c r="P1752" s="14"/>
      <c r="Q1752" s="12"/>
      <c r="R1752" s="13"/>
    </row>
    <row r="1753" spans="1:18" ht="15.75" customHeight="1">
      <c r="A1753" s="1"/>
      <c r="B1753" s="6" t="s">
        <v>14</v>
      </c>
      <c r="C1753" s="6">
        <v>1185732</v>
      </c>
      <c r="D1753" s="7">
        <v>44297</v>
      </c>
      <c r="E1753" s="6" t="s">
        <v>33</v>
      </c>
      <c r="F1753" s="6" t="s">
        <v>73</v>
      </c>
      <c r="G1753" s="6" t="s">
        <v>74</v>
      </c>
      <c r="H1753" s="6" t="s">
        <v>18</v>
      </c>
      <c r="I1753" s="8">
        <v>0.25000000000000006</v>
      </c>
      <c r="J1753" s="9">
        <v>3250</v>
      </c>
      <c r="K1753" s="10">
        <f t="shared" si="0"/>
        <v>812.50000000000023</v>
      </c>
      <c r="L1753" s="10">
        <f t="shared" si="1"/>
        <v>284.37500000000006</v>
      </c>
      <c r="M1753" s="11">
        <v>0.35</v>
      </c>
      <c r="O1753" s="16"/>
      <c r="P1753" s="14"/>
      <c r="Q1753" s="12"/>
      <c r="R1753" s="13"/>
    </row>
    <row r="1754" spans="1:18" ht="15.75" customHeight="1">
      <c r="A1754" s="1"/>
      <c r="B1754" s="6" t="s">
        <v>14</v>
      </c>
      <c r="C1754" s="6">
        <v>1185732</v>
      </c>
      <c r="D1754" s="7">
        <v>44297</v>
      </c>
      <c r="E1754" s="6" t="s">
        <v>33</v>
      </c>
      <c r="F1754" s="6" t="s">
        <v>73</v>
      </c>
      <c r="G1754" s="6" t="s">
        <v>74</v>
      </c>
      <c r="H1754" s="6" t="s">
        <v>19</v>
      </c>
      <c r="I1754" s="8">
        <v>0.15000000000000008</v>
      </c>
      <c r="J1754" s="9">
        <v>3250</v>
      </c>
      <c r="K1754" s="10">
        <f t="shared" si="0"/>
        <v>487.50000000000023</v>
      </c>
      <c r="L1754" s="10">
        <f t="shared" si="1"/>
        <v>170.62500000000006</v>
      </c>
      <c r="M1754" s="11">
        <v>0.35</v>
      </c>
      <c r="O1754" s="16"/>
      <c r="P1754" s="14"/>
      <c r="Q1754" s="12"/>
      <c r="R1754" s="13"/>
    </row>
    <row r="1755" spans="1:18" ht="15.75" customHeight="1">
      <c r="A1755" s="1"/>
      <c r="B1755" s="6" t="s">
        <v>14</v>
      </c>
      <c r="C1755" s="6">
        <v>1185732</v>
      </c>
      <c r="D1755" s="7">
        <v>44297</v>
      </c>
      <c r="E1755" s="6" t="s">
        <v>33</v>
      </c>
      <c r="F1755" s="6" t="s">
        <v>73</v>
      </c>
      <c r="G1755" s="6" t="s">
        <v>74</v>
      </c>
      <c r="H1755" s="6" t="s">
        <v>20</v>
      </c>
      <c r="I1755" s="8">
        <v>0.2</v>
      </c>
      <c r="J1755" s="9">
        <v>2500</v>
      </c>
      <c r="K1755" s="10">
        <f t="shared" si="0"/>
        <v>500</v>
      </c>
      <c r="L1755" s="10">
        <f t="shared" si="1"/>
        <v>200</v>
      </c>
      <c r="M1755" s="11">
        <v>0.4</v>
      </c>
      <c r="O1755" s="16"/>
      <c r="P1755" s="14"/>
      <c r="Q1755" s="12"/>
      <c r="R1755" s="13"/>
    </row>
    <row r="1756" spans="1:18" ht="15.75" customHeight="1">
      <c r="A1756" s="1"/>
      <c r="B1756" s="6" t="s">
        <v>14</v>
      </c>
      <c r="C1756" s="6">
        <v>1185732</v>
      </c>
      <c r="D1756" s="7">
        <v>44297</v>
      </c>
      <c r="E1756" s="6" t="s">
        <v>33</v>
      </c>
      <c r="F1756" s="6" t="s">
        <v>73</v>
      </c>
      <c r="G1756" s="6" t="s">
        <v>74</v>
      </c>
      <c r="H1756" s="6" t="s">
        <v>21</v>
      </c>
      <c r="I1756" s="8">
        <v>0.35000000000000003</v>
      </c>
      <c r="J1756" s="9">
        <v>2750</v>
      </c>
      <c r="K1756" s="10">
        <f t="shared" si="0"/>
        <v>962.50000000000011</v>
      </c>
      <c r="L1756" s="10">
        <f t="shared" si="1"/>
        <v>336.875</v>
      </c>
      <c r="M1756" s="11">
        <v>0.35</v>
      </c>
      <c r="O1756" s="16"/>
      <c r="P1756" s="14"/>
      <c r="Q1756" s="12"/>
      <c r="R1756" s="13"/>
    </row>
    <row r="1757" spans="1:18" ht="15.75" customHeight="1">
      <c r="A1757" s="1"/>
      <c r="B1757" s="6" t="s">
        <v>14</v>
      </c>
      <c r="C1757" s="6">
        <v>1185732</v>
      </c>
      <c r="D1757" s="7">
        <v>44297</v>
      </c>
      <c r="E1757" s="6" t="s">
        <v>33</v>
      </c>
      <c r="F1757" s="6" t="s">
        <v>73</v>
      </c>
      <c r="G1757" s="6" t="s">
        <v>74</v>
      </c>
      <c r="H1757" s="6" t="s">
        <v>22</v>
      </c>
      <c r="I1757" s="8">
        <v>0.25000000000000006</v>
      </c>
      <c r="J1757" s="9">
        <v>4000</v>
      </c>
      <c r="K1757" s="10">
        <f t="shared" si="0"/>
        <v>1000.0000000000002</v>
      </c>
      <c r="L1757" s="10">
        <f t="shared" si="1"/>
        <v>500.00000000000011</v>
      </c>
      <c r="M1757" s="11">
        <v>0.5</v>
      </c>
      <c r="O1757" s="16"/>
      <c r="P1757" s="14"/>
      <c r="Q1757" s="12"/>
      <c r="R1757" s="13"/>
    </row>
    <row r="1758" spans="1:18" ht="15.75" customHeight="1">
      <c r="A1758" s="1"/>
      <c r="B1758" s="6" t="s">
        <v>14</v>
      </c>
      <c r="C1758" s="6">
        <v>1185732</v>
      </c>
      <c r="D1758" s="7">
        <v>44328</v>
      </c>
      <c r="E1758" s="6" t="s">
        <v>33</v>
      </c>
      <c r="F1758" s="6" t="s">
        <v>73</v>
      </c>
      <c r="G1758" s="6" t="s">
        <v>74</v>
      </c>
      <c r="H1758" s="6" t="s">
        <v>17</v>
      </c>
      <c r="I1758" s="8">
        <v>0.35000000000000003</v>
      </c>
      <c r="J1758" s="9">
        <v>6700</v>
      </c>
      <c r="K1758" s="10">
        <f t="shared" si="0"/>
        <v>2345</v>
      </c>
      <c r="L1758" s="10">
        <f t="shared" si="1"/>
        <v>938</v>
      </c>
      <c r="M1758" s="11">
        <v>0.4</v>
      </c>
      <c r="O1758" s="16"/>
      <c r="P1758" s="14"/>
      <c r="Q1758" s="12"/>
      <c r="R1758" s="13"/>
    </row>
    <row r="1759" spans="1:18" ht="15.75" customHeight="1">
      <c r="A1759" s="1"/>
      <c r="B1759" s="6" t="s">
        <v>14</v>
      </c>
      <c r="C1759" s="6">
        <v>1185732</v>
      </c>
      <c r="D1759" s="7">
        <v>44328</v>
      </c>
      <c r="E1759" s="6" t="s">
        <v>33</v>
      </c>
      <c r="F1759" s="6" t="s">
        <v>73</v>
      </c>
      <c r="G1759" s="6" t="s">
        <v>74</v>
      </c>
      <c r="H1759" s="6" t="s">
        <v>18</v>
      </c>
      <c r="I1759" s="8">
        <v>0.3000000000000001</v>
      </c>
      <c r="J1759" s="9">
        <v>3750</v>
      </c>
      <c r="K1759" s="10">
        <f t="shared" si="0"/>
        <v>1125.0000000000005</v>
      </c>
      <c r="L1759" s="10">
        <f t="shared" si="1"/>
        <v>393.75000000000011</v>
      </c>
      <c r="M1759" s="11">
        <v>0.35</v>
      </c>
      <c r="O1759" s="16"/>
      <c r="P1759" s="14"/>
      <c r="Q1759" s="12"/>
      <c r="R1759" s="13"/>
    </row>
    <row r="1760" spans="1:18" ht="15.75" customHeight="1">
      <c r="A1760" s="1"/>
      <c r="B1760" s="6" t="s">
        <v>14</v>
      </c>
      <c r="C1760" s="6">
        <v>1185732</v>
      </c>
      <c r="D1760" s="7">
        <v>44328</v>
      </c>
      <c r="E1760" s="6" t="s">
        <v>33</v>
      </c>
      <c r="F1760" s="6" t="s">
        <v>73</v>
      </c>
      <c r="G1760" s="6" t="s">
        <v>74</v>
      </c>
      <c r="H1760" s="6" t="s">
        <v>19</v>
      </c>
      <c r="I1760" s="8">
        <v>0.25000000000000006</v>
      </c>
      <c r="J1760" s="9">
        <v>3500</v>
      </c>
      <c r="K1760" s="10">
        <f t="shared" si="0"/>
        <v>875.00000000000023</v>
      </c>
      <c r="L1760" s="10">
        <f t="shared" si="1"/>
        <v>306.25000000000006</v>
      </c>
      <c r="M1760" s="11">
        <v>0.35</v>
      </c>
      <c r="O1760" s="16"/>
      <c r="P1760" s="14"/>
      <c r="Q1760" s="12"/>
      <c r="R1760" s="13"/>
    </row>
    <row r="1761" spans="1:18" ht="15.75" customHeight="1">
      <c r="A1761" s="1"/>
      <c r="B1761" s="6" t="s">
        <v>14</v>
      </c>
      <c r="C1761" s="6">
        <v>1185732</v>
      </c>
      <c r="D1761" s="7">
        <v>44328</v>
      </c>
      <c r="E1761" s="6" t="s">
        <v>33</v>
      </c>
      <c r="F1761" s="6" t="s">
        <v>73</v>
      </c>
      <c r="G1761" s="6" t="s">
        <v>74</v>
      </c>
      <c r="H1761" s="6" t="s">
        <v>20</v>
      </c>
      <c r="I1761" s="8">
        <v>0.25000000000000006</v>
      </c>
      <c r="J1761" s="9">
        <v>2750</v>
      </c>
      <c r="K1761" s="10">
        <f t="shared" si="0"/>
        <v>687.50000000000011</v>
      </c>
      <c r="L1761" s="10">
        <f t="shared" si="1"/>
        <v>275.00000000000006</v>
      </c>
      <c r="M1761" s="11">
        <v>0.4</v>
      </c>
      <c r="O1761" s="16"/>
      <c r="P1761" s="14"/>
      <c r="Q1761" s="12"/>
      <c r="R1761" s="13"/>
    </row>
    <row r="1762" spans="1:18" ht="15.75" customHeight="1">
      <c r="A1762" s="1"/>
      <c r="B1762" s="6" t="s">
        <v>14</v>
      </c>
      <c r="C1762" s="6">
        <v>1185732</v>
      </c>
      <c r="D1762" s="7">
        <v>44328</v>
      </c>
      <c r="E1762" s="6" t="s">
        <v>33</v>
      </c>
      <c r="F1762" s="6" t="s">
        <v>73</v>
      </c>
      <c r="G1762" s="6" t="s">
        <v>74</v>
      </c>
      <c r="H1762" s="6" t="s">
        <v>21</v>
      </c>
      <c r="I1762" s="8">
        <v>0.39999999999999997</v>
      </c>
      <c r="J1762" s="9">
        <v>3000</v>
      </c>
      <c r="K1762" s="10">
        <f t="shared" si="0"/>
        <v>1200</v>
      </c>
      <c r="L1762" s="10">
        <f t="shared" si="1"/>
        <v>420</v>
      </c>
      <c r="M1762" s="11">
        <v>0.35</v>
      </c>
      <c r="O1762" s="16"/>
      <c r="P1762" s="14"/>
      <c r="Q1762" s="12"/>
      <c r="R1762" s="13"/>
    </row>
    <row r="1763" spans="1:18" ht="15.75" customHeight="1">
      <c r="A1763" s="1"/>
      <c r="B1763" s="6" t="s">
        <v>14</v>
      </c>
      <c r="C1763" s="6">
        <v>1185732</v>
      </c>
      <c r="D1763" s="7">
        <v>44328</v>
      </c>
      <c r="E1763" s="6" t="s">
        <v>33</v>
      </c>
      <c r="F1763" s="6" t="s">
        <v>73</v>
      </c>
      <c r="G1763" s="6" t="s">
        <v>74</v>
      </c>
      <c r="H1763" s="6" t="s">
        <v>22</v>
      </c>
      <c r="I1763" s="8">
        <v>0.44999999999999996</v>
      </c>
      <c r="J1763" s="9">
        <v>4000</v>
      </c>
      <c r="K1763" s="10">
        <f t="shared" si="0"/>
        <v>1799.9999999999998</v>
      </c>
      <c r="L1763" s="10">
        <f t="shared" si="1"/>
        <v>899.99999999999989</v>
      </c>
      <c r="M1763" s="11">
        <v>0.5</v>
      </c>
      <c r="O1763" s="16"/>
      <c r="P1763" s="14"/>
      <c r="Q1763" s="12"/>
      <c r="R1763" s="13"/>
    </row>
    <row r="1764" spans="1:18" ht="15.75" customHeight="1">
      <c r="A1764" s="1"/>
      <c r="B1764" s="6" t="s">
        <v>14</v>
      </c>
      <c r="C1764" s="6">
        <v>1185732</v>
      </c>
      <c r="D1764" s="7">
        <v>44358</v>
      </c>
      <c r="E1764" s="6" t="s">
        <v>33</v>
      </c>
      <c r="F1764" s="6" t="s">
        <v>73</v>
      </c>
      <c r="G1764" s="6" t="s">
        <v>74</v>
      </c>
      <c r="H1764" s="6" t="s">
        <v>17</v>
      </c>
      <c r="I1764" s="8">
        <v>0.30000000000000004</v>
      </c>
      <c r="J1764" s="9">
        <v>6500</v>
      </c>
      <c r="K1764" s="10">
        <f t="shared" si="0"/>
        <v>1950.0000000000002</v>
      </c>
      <c r="L1764" s="10">
        <f t="shared" si="1"/>
        <v>780.00000000000011</v>
      </c>
      <c r="M1764" s="11">
        <v>0.4</v>
      </c>
      <c r="O1764" s="16"/>
      <c r="P1764" s="14"/>
      <c r="Q1764" s="12"/>
      <c r="R1764" s="13"/>
    </row>
    <row r="1765" spans="1:18" ht="15.75" customHeight="1">
      <c r="A1765" s="1"/>
      <c r="B1765" s="6" t="s">
        <v>14</v>
      </c>
      <c r="C1765" s="6">
        <v>1185732</v>
      </c>
      <c r="D1765" s="7">
        <v>44358</v>
      </c>
      <c r="E1765" s="6" t="s">
        <v>33</v>
      </c>
      <c r="F1765" s="6" t="s">
        <v>73</v>
      </c>
      <c r="G1765" s="6" t="s">
        <v>74</v>
      </c>
      <c r="H1765" s="6" t="s">
        <v>18</v>
      </c>
      <c r="I1765" s="8">
        <v>0.25000000000000011</v>
      </c>
      <c r="J1765" s="9">
        <v>4000</v>
      </c>
      <c r="K1765" s="10">
        <f t="shared" si="0"/>
        <v>1000.0000000000005</v>
      </c>
      <c r="L1765" s="10">
        <f t="shared" si="1"/>
        <v>350.00000000000011</v>
      </c>
      <c r="M1765" s="11">
        <v>0.35</v>
      </c>
      <c r="O1765" s="16"/>
      <c r="P1765" s="14"/>
      <c r="Q1765" s="12"/>
      <c r="R1765" s="13"/>
    </row>
    <row r="1766" spans="1:18" ht="15.75" customHeight="1">
      <c r="A1766" s="1"/>
      <c r="B1766" s="6" t="s">
        <v>14</v>
      </c>
      <c r="C1766" s="6">
        <v>1185732</v>
      </c>
      <c r="D1766" s="7">
        <v>44358</v>
      </c>
      <c r="E1766" s="6" t="s">
        <v>33</v>
      </c>
      <c r="F1766" s="6" t="s">
        <v>73</v>
      </c>
      <c r="G1766" s="6" t="s">
        <v>74</v>
      </c>
      <c r="H1766" s="6" t="s">
        <v>19</v>
      </c>
      <c r="I1766" s="8">
        <v>0.20000000000000007</v>
      </c>
      <c r="J1766" s="9">
        <v>4250</v>
      </c>
      <c r="K1766" s="10">
        <f t="shared" si="0"/>
        <v>850.00000000000023</v>
      </c>
      <c r="L1766" s="10">
        <f t="shared" si="1"/>
        <v>297.50000000000006</v>
      </c>
      <c r="M1766" s="11">
        <v>0.35</v>
      </c>
      <c r="O1766" s="16"/>
      <c r="P1766" s="14"/>
      <c r="Q1766" s="12"/>
      <c r="R1766" s="13"/>
    </row>
    <row r="1767" spans="1:18" ht="15.75" customHeight="1">
      <c r="A1767" s="1"/>
      <c r="B1767" s="6" t="s">
        <v>14</v>
      </c>
      <c r="C1767" s="6">
        <v>1185732</v>
      </c>
      <c r="D1767" s="7">
        <v>44358</v>
      </c>
      <c r="E1767" s="6" t="s">
        <v>33</v>
      </c>
      <c r="F1767" s="6" t="s">
        <v>73</v>
      </c>
      <c r="G1767" s="6" t="s">
        <v>74</v>
      </c>
      <c r="H1767" s="6" t="s">
        <v>20</v>
      </c>
      <c r="I1767" s="8">
        <v>0.20000000000000007</v>
      </c>
      <c r="J1767" s="9">
        <v>4000</v>
      </c>
      <c r="K1767" s="10">
        <f t="shared" si="0"/>
        <v>800.00000000000023</v>
      </c>
      <c r="L1767" s="10">
        <f t="shared" si="1"/>
        <v>320.00000000000011</v>
      </c>
      <c r="M1767" s="11">
        <v>0.4</v>
      </c>
      <c r="O1767" s="16"/>
      <c r="P1767" s="14"/>
      <c r="Q1767" s="12"/>
      <c r="R1767" s="13"/>
    </row>
    <row r="1768" spans="1:18" ht="15.75" customHeight="1">
      <c r="A1768" s="1"/>
      <c r="B1768" s="6" t="s">
        <v>14</v>
      </c>
      <c r="C1768" s="6">
        <v>1185732</v>
      </c>
      <c r="D1768" s="7">
        <v>44358</v>
      </c>
      <c r="E1768" s="6" t="s">
        <v>33</v>
      </c>
      <c r="F1768" s="6" t="s">
        <v>73</v>
      </c>
      <c r="G1768" s="6" t="s">
        <v>74</v>
      </c>
      <c r="H1768" s="6" t="s">
        <v>21</v>
      </c>
      <c r="I1768" s="8">
        <v>0.35000000000000003</v>
      </c>
      <c r="J1768" s="9">
        <v>4000</v>
      </c>
      <c r="K1768" s="10">
        <f t="shared" si="0"/>
        <v>1400.0000000000002</v>
      </c>
      <c r="L1768" s="10">
        <f t="shared" si="1"/>
        <v>490.00000000000006</v>
      </c>
      <c r="M1768" s="11">
        <v>0.35</v>
      </c>
      <c r="O1768" s="16"/>
      <c r="P1768" s="14"/>
      <c r="Q1768" s="12"/>
      <c r="R1768" s="13"/>
    </row>
    <row r="1769" spans="1:18" ht="15.75" customHeight="1">
      <c r="A1769" s="1"/>
      <c r="B1769" s="6" t="s">
        <v>14</v>
      </c>
      <c r="C1769" s="6">
        <v>1185732</v>
      </c>
      <c r="D1769" s="7">
        <v>44358</v>
      </c>
      <c r="E1769" s="6" t="s">
        <v>33</v>
      </c>
      <c r="F1769" s="6" t="s">
        <v>73</v>
      </c>
      <c r="G1769" s="6" t="s">
        <v>74</v>
      </c>
      <c r="H1769" s="6" t="s">
        <v>22</v>
      </c>
      <c r="I1769" s="8">
        <v>0.4</v>
      </c>
      <c r="J1769" s="9">
        <v>5750</v>
      </c>
      <c r="K1769" s="10">
        <f t="shared" si="0"/>
        <v>2300</v>
      </c>
      <c r="L1769" s="10">
        <f t="shared" si="1"/>
        <v>1150</v>
      </c>
      <c r="M1769" s="11">
        <v>0.5</v>
      </c>
      <c r="O1769" s="16"/>
      <c r="P1769" s="14"/>
      <c r="Q1769" s="12"/>
      <c r="R1769" s="13"/>
    </row>
    <row r="1770" spans="1:18" ht="15.75" customHeight="1">
      <c r="A1770" s="1"/>
      <c r="B1770" s="6" t="s">
        <v>14</v>
      </c>
      <c r="C1770" s="6">
        <v>1185732</v>
      </c>
      <c r="D1770" s="7">
        <v>44387</v>
      </c>
      <c r="E1770" s="6" t="s">
        <v>33</v>
      </c>
      <c r="F1770" s="6" t="s">
        <v>73</v>
      </c>
      <c r="G1770" s="6" t="s">
        <v>74</v>
      </c>
      <c r="H1770" s="6" t="s">
        <v>17</v>
      </c>
      <c r="I1770" s="8">
        <v>0.35000000000000003</v>
      </c>
      <c r="J1770" s="9">
        <v>8000</v>
      </c>
      <c r="K1770" s="10">
        <f t="shared" si="0"/>
        <v>2800.0000000000005</v>
      </c>
      <c r="L1770" s="10">
        <f t="shared" si="1"/>
        <v>1120.0000000000002</v>
      </c>
      <c r="M1770" s="11">
        <v>0.4</v>
      </c>
      <c r="O1770" s="16"/>
      <c r="P1770" s="14"/>
      <c r="Q1770" s="12"/>
      <c r="R1770" s="13"/>
    </row>
    <row r="1771" spans="1:18" ht="15.75" customHeight="1">
      <c r="A1771" s="1"/>
      <c r="B1771" s="6" t="s">
        <v>14</v>
      </c>
      <c r="C1771" s="6">
        <v>1185732</v>
      </c>
      <c r="D1771" s="7">
        <v>44387</v>
      </c>
      <c r="E1771" s="6" t="s">
        <v>33</v>
      </c>
      <c r="F1771" s="6" t="s">
        <v>73</v>
      </c>
      <c r="G1771" s="6" t="s">
        <v>74</v>
      </c>
      <c r="H1771" s="6" t="s">
        <v>18</v>
      </c>
      <c r="I1771" s="8">
        <v>0.3000000000000001</v>
      </c>
      <c r="J1771" s="9">
        <v>5500</v>
      </c>
      <c r="K1771" s="10">
        <f t="shared" si="0"/>
        <v>1650.0000000000005</v>
      </c>
      <c r="L1771" s="10">
        <f t="shared" si="1"/>
        <v>577.50000000000011</v>
      </c>
      <c r="M1771" s="11">
        <v>0.35</v>
      </c>
      <c r="O1771" s="16"/>
      <c r="P1771" s="14"/>
      <c r="Q1771" s="12"/>
      <c r="R1771" s="13"/>
    </row>
    <row r="1772" spans="1:18" ht="15.75" customHeight="1">
      <c r="A1772" s="1"/>
      <c r="B1772" s="6" t="s">
        <v>14</v>
      </c>
      <c r="C1772" s="6">
        <v>1185732</v>
      </c>
      <c r="D1772" s="7">
        <v>44387</v>
      </c>
      <c r="E1772" s="6" t="s">
        <v>33</v>
      </c>
      <c r="F1772" s="6" t="s">
        <v>73</v>
      </c>
      <c r="G1772" s="6" t="s">
        <v>74</v>
      </c>
      <c r="H1772" s="6" t="s">
        <v>19</v>
      </c>
      <c r="I1772" s="8">
        <v>0.25000000000000006</v>
      </c>
      <c r="J1772" s="9">
        <v>4750</v>
      </c>
      <c r="K1772" s="10">
        <f t="shared" si="0"/>
        <v>1187.5000000000002</v>
      </c>
      <c r="L1772" s="10">
        <f t="shared" si="1"/>
        <v>415.62500000000006</v>
      </c>
      <c r="M1772" s="11">
        <v>0.35</v>
      </c>
      <c r="O1772" s="16"/>
      <c r="P1772" s="14"/>
      <c r="Q1772" s="12"/>
      <c r="R1772" s="13"/>
    </row>
    <row r="1773" spans="1:18" ht="15.75" customHeight="1">
      <c r="A1773" s="1"/>
      <c r="B1773" s="6" t="s">
        <v>14</v>
      </c>
      <c r="C1773" s="6">
        <v>1185732</v>
      </c>
      <c r="D1773" s="7">
        <v>44387</v>
      </c>
      <c r="E1773" s="6" t="s">
        <v>33</v>
      </c>
      <c r="F1773" s="6" t="s">
        <v>73</v>
      </c>
      <c r="G1773" s="6" t="s">
        <v>74</v>
      </c>
      <c r="H1773" s="6" t="s">
        <v>20</v>
      </c>
      <c r="I1773" s="8">
        <v>0.25000000000000006</v>
      </c>
      <c r="J1773" s="9">
        <v>4250</v>
      </c>
      <c r="K1773" s="10">
        <f t="shared" si="0"/>
        <v>1062.5000000000002</v>
      </c>
      <c r="L1773" s="10">
        <f t="shared" si="1"/>
        <v>425.00000000000011</v>
      </c>
      <c r="M1773" s="11">
        <v>0.4</v>
      </c>
      <c r="O1773" s="16"/>
      <c r="P1773" s="14"/>
      <c r="Q1773" s="12"/>
      <c r="R1773" s="13"/>
    </row>
    <row r="1774" spans="1:18" ht="15.75" customHeight="1">
      <c r="A1774" s="1"/>
      <c r="B1774" s="6" t="s">
        <v>14</v>
      </c>
      <c r="C1774" s="6">
        <v>1185732</v>
      </c>
      <c r="D1774" s="7">
        <v>44387</v>
      </c>
      <c r="E1774" s="6" t="s">
        <v>33</v>
      </c>
      <c r="F1774" s="6" t="s">
        <v>73</v>
      </c>
      <c r="G1774" s="6" t="s">
        <v>74</v>
      </c>
      <c r="H1774" s="6" t="s">
        <v>21</v>
      </c>
      <c r="I1774" s="8">
        <v>0.35000000000000003</v>
      </c>
      <c r="J1774" s="9">
        <v>4250</v>
      </c>
      <c r="K1774" s="10">
        <f t="shared" si="0"/>
        <v>1487.5000000000002</v>
      </c>
      <c r="L1774" s="10">
        <f t="shared" si="1"/>
        <v>520.625</v>
      </c>
      <c r="M1774" s="11">
        <v>0.35</v>
      </c>
      <c r="O1774" s="16"/>
      <c r="P1774" s="14"/>
      <c r="Q1774" s="12"/>
      <c r="R1774" s="13"/>
    </row>
    <row r="1775" spans="1:18" ht="15.75" customHeight="1">
      <c r="A1775" s="1"/>
      <c r="B1775" s="6" t="s">
        <v>14</v>
      </c>
      <c r="C1775" s="6">
        <v>1185732</v>
      </c>
      <c r="D1775" s="7">
        <v>44387</v>
      </c>
      <c r="E1775" s="6" t="s">
        <v>33</v>
      </c>
      <c r="F1775" s="6" t="s">
        <v>73</v>
      </c>
      <c r="G1775" s="6" t="s">
        <v>74</v>
      </c>
      <c r="H1775" s="6" t="s">
        <v>22</v>
      </c>
      <c r="I1775" s="8">
        <v>0.4</v>
      </c>
      <c r="J1775" s="9">
        <v>6000</v>
      </c>
      <c r="K1775" s="10">
        <f t="shared" si="0"/>
        <v>2400</v>
      </c>
      <c r="L1775" s="10">
        <f t="shared" si="1"/>
        <v>1200</v>
      </c>
      <c r="M1775" s="11">
        <v>0.5</v>
      </c>
      <c r="O1775" s="16"/>
      <c r="P1775" s="14"/>
      <c r="Q1775" s="12"/>
      <c r="R1775" s="13"/>
    </row>
    <row r="1776" spans="1:18" ht="15.75" customHeight="1">
      <c r="A1776" s="1"/>
      <c r="B1776" s="6" t="s">
        <v>14</v>
      </c>
      <c r="C1776" s="6">
        <v>1185732</v>
      </c>
      <c r="D1776" s="7">
        <v>44419</v>
      </c>
      <c r="E1776" s="6" t="s">
        <v>33</v>
      </c>
      <c r="F1776" s="6" t="s">
        <v>73</v>
      </c>
      <c r="G1776" s="6" t="s">
        <v>74</v>
      </c>
      <c r="H1776" s="6" t="s">
        <v>17</v>
      </c>
      <c r="I1776" s="8">
        <v>0.35000000000000003</v>
      </c>
      <c r="J1776" s="9">
        <v>7500</v>
      </c>
      <c r="K1776" s="10">
        <f t="shared" si="0"/>
        <v>2625.0000000000005</v>
      </c>
      <c r="L1776" s="10">
        <f t="shared" si="1"/>
        <v>1050.0000000000002</v>
      </c>
      <c r="M1776" s="11">
        <v>0.4</v>
      </c>
      <c r="O1776" s="16"/>
      <c r="P1776" s="14"/>
      <c r="Q1776" s="12"/>
      <c r="R1776" s="13"/>
    </row>
    <row r="1777" spans="1:18" ht="15.75" customHeight="1">
      <c r="A1777" s="1"/>
      <c r="B1777" s="6" t="s">
        <v>14</v>
      </c>
      <c r="C1777" s="6">
        <v>1185732</v>
      </c>
      <c r="D1777" s="7">
        <v>44419</v>
      </c>
      <c r="E1777" s="6" t="s">
        <v>33</v>
      </c>
      <c r="F1777" s="6" t="s">
        <v>73</v>
      </c>
      <c r="G1777" s="6" t="s">
        <v>74</v>
      </c>
      <c r="H1777" s="6" t="s">
        <v>18</v>
      </c>
      <c r="I1777" s="8">
        <v>0.35000000000000009</v>
      </c>
      <c r="J1777" s="9">
        <v>5250</v>
      </c>
      <c r="K1777" s="10">
        <f t="shared" si="0"/>
        <v>1837.5000000000005</v>
      </c>
      <c r="L1777" s="10">
        <f t="shared" si="1"/>
        <v>643.12500000000011</v>
      </c>
      <c r="M1777" s="11">
        <v>0.35</v>
      </c>
      <c r="O1777" s="16"/>
      <c r="P1777" s="14"/>
      <c r="Q1777" s="12"/>
      <c r="R1777" s="13"/>
    </row>
    <row r="1778" spans="1:18" ht="15.75" customHeight="1">
      <c r="A1778" s="1"/>
      <c r="B1778" s="6" t="s">
        <v>14</v>
      </c>
      <c r="C1778" s="6">
        <v>1185732</v>
      </c>
      <c r="D1778" s="7">
        <v>44419</v>
      </c>
      <c r="E1778" s="6" t="s">
        <v>33</v>
      </c>
      <c r="F1778" s="6" t="s">
        <v>73</v>
      </c>
      <c r="G1778" s="6" t="s">
        <v>74</v>
      </c>
      <c r="H1778" s="6" t="s">
        <v>19</v>
      </c>
      <c r="I1778" s="8">
        <v>0.30000000000000004</v>
      </c>
      <c r="J1778" s="9">
        <v>4500</v>
      </c>
      <c r="K1778" s="10">
        <f t="shared" si="0"/>
        <v>1350.0000000000002</v>
      </c>
      <c r="L1778" s="10">
        <f t="shared" si="1"/>
        <v>472.50000000000006</v>
      </c>
      <c r="M1778" s="11">
        <v>0.35</v>
      </c>
      <c r="O1778" s="16"/>
      <c r="P1778" s="14"/>
      <c r="Q1778" s="12"/>
      <c r="R1778" s="13"/>
    </row>
    <row r="1779" spans="1:18" ht="15.75" customHeight="1">
      <c r="A1779" s="1"/>
      <c r="B1779" s="6" t="s">
        <v>14</v>
      </c>
      <c r="C1779" s="6">
        <v>1185732</v>
      </c>
      <c r="D1779" s="7">
        <v>44419</v>
      </c>
      <c r="E1779" s="6" t="s">
        <v>33</v>
      </c>
      <c r="F1779" s="6" t="s">
        <v>73</v>
      </c>
      <c r="G1779" s="6" t="s">
        <v>74</v>
      </c>
      <c r="H1779" s="6" t="s">
        <v>20</v>
      </c>
      <c r="I1779" s="8">
        <v>0.20000000000000007</v>
      </c>
      <c r="J1779" s="9">
        <v>3750</v>
      </c>
      <c r="K1779" s="10">
        <f t="shared" si="0"/>
        <v>750.00000000000023</v>
      </c>
      <c r="L1779" s="10">
        <f t="shared" si="1"/>
        <v>300.00000000000011</v>
      </c>
      <c r="M1779" s="11">
        <v>0.4</v>
      </c>
      <c r="O1779" s="16"/>
      <c r="P1779" s="14"/>
      <c r="Q1779" s="12"/>
      <c r="R1779" s="13"/>
    </row>
    <row r="1780" spans="1:18" ht="15.75" customHeight="1">
      <c r="A1780" s="1"/>
      <c r="B1780" s="6" t="s">
        <v>14</v>
      </c>
      <c r="C1780" s="6">
        <v>1185732</v>
      </c>
      <c r="D1780" s="7">
        <v>44419</v>
      </c>
      <c r="E1780" s="6" t="s">
        <v>33</v>
      </c>
      <c r="F1780" s="6" t="s">
        <v>73</v>
      </c>
      <c r="G1780" s="6" t="s">
        <v>74</v>
      </c>
      <c r="H1780" s="6" t="s">
        <v>21</v>
      </c>
      <c r="I1780" s="8">
        <v>0.30000000000000004</v>
      </c>
      <c r="J1780" s="9">
        <v>3500</v>
      </c>
      <c r="K1780" s="10">
        <f t="shared" si="0"/>
        <v>1050.0000000000002</v>
      </c>
      <c r="L1780" s="10">
        <f t="shared" si="1"/>
        <v>367.50000000000006</v>
      </c>
      <c r="M1780" s="11">
        <v>0.35</v>
      </c>
      <c r="O1780" s="16"/>
      <c r="P1780" s="14"/>
      <c r="Q1780" s="12"/>
      <c r="R1780" s="13"/>
    </row>
    <row r="1781" spans="1:18" ht="15.75" customHeight="1">
      <c r="A1781" s="1"/>
      <c r="B1781" s="6" t="s">
        <v>14</v>
      </c>
      <c r="C1781" s="6">
        <v>1185732</v>
      </c>
      <c r="D1781" s="7">
        <v>44419</v>
      </c>
      <c r="E1781" s="6" t="s">
        <v>33</v>
      </c>
      <c r="F1781" s="6" t="s">
        <v>73</v>
      </c>
      <c r="G1781" s="6" t="s">
        <v>74</v>
      </c>
      <c r="H1781" s="6" t="s">
        <v>22</v>
      </c>
      <c r="I1781" s="8">
        <v>0.35000000000000003</v>
      </c>
      <c r="J1781" s="9">
        <v>5250</v>
      </c>
      <c r="K1781" s="10">
        <f t="shared" si="0"/>
        <v>1837.5000000000002</v>
      </c>
      <c r="L1781" s="10">
        <f t="shared" si="1"/>
        <v>918.75000000000011</v>
      </c>
      <c r="M1781" s="11">
        <v>0.5</v>
      </c>
      <c r="O1781" s="16"/>
      <c r="P1781" s="14"/>
      <c r="Q1781" s="12"/>
      <c r="R1781" s="13"/>
    </row>
    <row r="1782" spans="1:18" ht="15.75" customHeight="1">
      <c r="A1782" s="1"/>
      <c r="B1782" s="6" t="s">
        <v>14</v>
      </c>
      <c r="C1782" s="6">
        <v>1185732</v>
      </c>
      <c r="D1782" s="7">
        <v>44451</v>
      </c>
      <c r="E1782" s="6" t="s">
        <v>33</v>
      </c>
      <c r="F1782" s="6" t="s">
        <v>73</v>
      </c>
      <c r="G1782" s="6" t="s">
        <v>74</v>
      </c>
      <c r="H1782" s="6" t="s">
        <v>17</v>
      </c>
      <c r="I1782" s="8">
        <v>0.30000000000000004</v>
      </c>
      <c r="J1782" s="9">
        <v>6500</v>
      </c>
      <c r="K1782" s="10">
        <f t="shared" si="0"/>
        <v>1950.0000000000002</v>
      </c>
      <c r="L1782" s="10">
        <f t="shared" si="1"/>
        <v>780.00000000000011</v>
      </c>
      <c r="M1782" s="11">
        <v>0.4</v>
      </c>
      <c r="O1782" s="16"/>
      <c r="P1782" s="14"/>
      <c r="Q1782" s="12"/>
      <c r="R1782" s="13"/>
    </row>
    <row r="1783" spans="1:18" ht="15.75" customHeight="1">
      <c r="A1783" s="1"/>
      <c r="B1783" s="6" t="s">
        <v>14</v>
      </c>
      <c r="C1783" s="6">
        <v>1185732</v>
      </c>
      <c r="D1783" s="7">
        <v>44451</v>
      </c>
      <c r="E1783" s="6" t="s">
        <v>33</v>
      </c>
      <c r="F1783" s="6" t="s">
        <v>73</v>
      </c>
      <c r="G1783" s="6" t="s">
        <v>74</v>
      </c>
      <c r="H1783" s="6" t="s">
        <v>18</v>
      </c>
      <c r="I1783" s="8">
        <v>0.25000000000000011</v>
      </c>
      <c r="J1783" s="9">
        <v>4500</v>
      </c>
      <c r="K1783" s="10">
        <f t="shared" si="0"/>
        <v>1125.0000000000005</v>
      </c>
      <c r="L1783" s="10">
        <f t="shared" si="1"/>
        <v>393.75000000000011</v>
      </c>
      <c r="M1783" s="11">
        <v>0.35</v>
      </c>
      <c r="O1783" s="16"/>
      <c r="P1783" s="14"/>
      <c r="Q1783" s="12"/>
      <c r="R1783" s="13"/>
    </row>
    <row r="1784" spans="1:18" ht="15.75" customHeight="1">
      <c r="A1784" s="1"/>
      <c r="B1784" s="6" t="s">
        <v>14</v>
      </c>
      <c r="C1784" s="6">
        <v>1185732</v>
      </c>
      <c r="D1784" s="7">
        <v>44451</v>
      </c>
      <c r="E1784" s="6" t="s">
        <v>33</v>
      </c>
      <c r="F1784" s="6" t="s">
        <v>73</v>
      </c>
      <c r="G1784" s="6" t="s">
        <v>74</v>
      </c>
      <c r="H1784" s="6" t="s">
        <v>19</v>
      </c>
      <c r="I1784" s="8">
        <v>0.10000000000000002</v>
      </c>
      <c r="J1784" s="9">
        <v>3500</v>
      </c>
      <c r="K1784" s="10">
        <f t="shared" si="0"/>
        <v>350.00000000000006</v>
      </c>
      <c r="L1784" s="10">
        <f t="shared" si="1"/>
        <v>122.50000000000001</v>
      </c>
      <c r="M1784" s="11">
        <v>0.35</v>
      </c>
      <c r="O1784" s="16"/>
      <c r="P1784" s="14"/>
      <c r="Q1784" s="12"/>
      <c r="R1784" s="13"/>
    </row>
    <row r="1785" spans="1:18" ht="15.75" customHeight="1">
      <c r="A1785" s="1"/>
      <c r="B1785" s="6" t="s">
        <v>14</v>
      </c>
      <c r="C1785" s="6">
        <v>1185732</v>
      </c>
      <c r="D1785" s="7">
        <v>44451</v>
      </c>
      <c r="E1785" s="6" t="s">
        <v>33</v>
      </c>
      <c r="F1785" s="6" t="s">
        <v>73</v>
      </c>
      <c r="G1785" s="6" t="s">
        <v>74</v>
      </c>
      <c r="H1785" s="6" t="s">
        <v>20</v>
      </c>
      <c r="I1785" s="8">
        <v>0.10000000000000002</v>
      </c>
      <c r="J1785" s="9">
        <v>3250</v>
      </c>
      <c r="K1785" s="10">
        <f t="shared" si="0"/>
        <v>325.00000000000006</v>
      </c>
      <c r="L1785" s="10">
        <f t="shared" si="1"/>
        <v>130.00000000000003</v>
      </c>
      <c r="M1785" s="11">
        <v>0.4</v>
      </c>
      <c r="O1785" s="16"/>
      <c r="P1785" s="14"/>
      <c r="Q1785" s="12"/>
      <c r="R1785" s="13"/>
    </row>
    <row r="1786" spans="1:18" ht="15.75" customHeight="1">
      <c r="A1786" s="1"/>
      <c r="B1786" s="6" t="s">
        <v>14</v>
      </c>
      <c r="C1786" s="6">
        <v>1185732</v>
      </c>
      <c r="D1786" s="7">
        <v>44451</v>
      </c>
      <c r="E1786" s="6" t="s">
        <v>33</v>
      </c>
      <c r="F1786" s="6" t="s">
        <v>73</v>
      </c>
      <c r="G1786" s="6" t="s">
        <v>74</v>
      </c>
      <c r="H1786" s="6" t="s">
        <v>21</v>
      </c>
      <c r="I1786" s="8">
        <v>0.2</v>
      </c>
      <c r="J1786" s="9">
        <v>3250</v>
      </c>
      <c r="K1786" s="10">
        <f t="shared" si="0"/>
        <v>650</v>
      </c>
      <c r="L1786" s="10">
        <f t="shared" si="1"/>
        <v>227.49999999999997</v>
      </c>
      <c r="M1786" s="11">
        <v>0.35</v>
      </c>
      <c r="O1786" s="16"/>
      <c r="P1786" s="14"/>
      <c r="Q1786" s="12"/>
      <c r="R1786" s="13"/>
    </row>
    <row r="1787" spans="1:18" ht="15.75" customHeight="1">
      <c r="A1787" s="1"/>
      <c r="B1787" s="6" t="s">
        <v>14</v>
      </c>
      <c r="C1787" s="6">
        <v>1185732</v>
      </c>
      <c r="D1787" s="7">
        <v>44451</v>
      </c>
      <c r="E1787" s="6" t="s">
        <v>33</v>
      </c>
      <c r="F1787" s="6" t="s">
        <v>73</v>
      </c>
      <c r="G1787" s="6" t="s">
        <v>74</v>
      </c>
      <c r="H1787" s="6" t="s">
        <v>22</v>
      </c>
      <c r="I1787" s="8">
        <v>0.25000000000000006</v>
      </c>
      <c r="J1787" s="9">
        <v>4000</v>
      </c>
      <c r="K1787" s="10">
        <f t="shared" si="0"/>
        <v>1000.0000000000002</v>
      </c>
      <c r="L1787" s="10">
        <f t="shared" si="1"/>
        <v>500.00000000000011</v>
      </c>
      <c r="M1787" s="11">
        <v>0.5</v>
      </c>
      <c r="O1787" s="16"/>
      <c r="P1787" s="14"/>
      <c r="Q1787" s="12"/>
      <c r="R1787" s="13"/>
    </row>
    <row r="1788" spans="1:18" ht="15.75" customHeight="1">
      <c r="A1788" s="1"/>
      <c r="B1788" s="6" t="s">
        <v>14</v>
      </c>
      <c r="C1788" s="6">
        <v>1185732</v>
      </c>
      <c r="D1788" s="7">
        <v>44480</v>
      </c>
      <c r="E1788" s="6" t="s">
        <v>33</v>
      </c>
      <c r="F1788" s="6" t="s">
        <v>73</v>
      </c>
      <c r="G1788" s="6" t="s">
        <v>74</v>
      </c>
      <c r="H1788" s="6" t="s">
        <v>17</v>
      </c>
      <c r="I1788" s="8">
        <v>0.3</v>
      </c>
      <c r="J1788" s="9">
        <v>5750</v>
      </c>
      <c r="K1788" s="10">
        <f t="shared" si="0"/>
        <v>1725</v>
      </c>
      <c r="L1788" s="10">
        <f t="shared" si="1"/>
        <v>690</v>
      </c>
      <c r="M1788" s="11">
        <v>0.4</v>
      </c>
      <c r="O1788" s="16"/>
      <c r="P1788" s="14"/>
      <c r="Q1788" s="12"/>
      <c r="R1788" s="13"/>
    </row>
    <row r="1789" spans="1:18" ht="15.75" customHeight="1">
      <c r="A1789" s="1"/>
      <c r="B1789" s="6" t="s">
        <v>14</v>
      </c>
      <c r="C1789" s="6">
        <v>1185732</v>
      </c>
      <c r="D1789" s="7">
        <v>44480</v>
      </c>
      <c r="E1789" s="6" t="s">
        <v>33</v>
      </c>
      <c r="F1789" s="6" t="s">
        <v>73</v>
      </c>
      <c r="G1789" s="6" t="s">
        <v>74</v>
      </c>
      <c r="H1789" s="6" t="s">
        <v>18</v>
      </c>
      <c r="I1789" s="8">
        <v>0.2</v>
      </c>
      <c r="J1789" s="9">
        <v>4000</v>
      </c>
      <c r="K1789" s="10">
        <f t="shared" si="0"/>
        <v>800</v>
      </c>
      <c r="L1789" s="10">
        <f t="shared" si="1"/>
        <v>280</v>
      </c>
      <c r="M1789" s="11">
        <v>0.35</v>
      </c>
      <c r="O1789" s="16"/>
      <c r="P1789" s="14"/>
      <c r="Q1789" s="12"/>
      <c r="R1789" s="13"/>
    </row>
    <row r="1790" spans="1:18" ht="15.75" customHeight="1">
      <c r="A1790" s="1"/>
      <c r="B1790" s="6" t="s">
        <v>14</v>
      </c>
      <c r="C1790" s="6">
        <v>1185732</v>
      </c>
      <c r="D1790" s="7">
        <v>44480</v>
      </c>
      <c r="E1790" s="6" t="s">
        <v>33</v>
      </c>
      <c r="F1790" s="6" t="s">
        <v>73</v>
      </c>
      <c r="G1790" s="6" t="s">
        <v>74</v>
      </c>
      <c r="H1790" s="6" t="s">
        <v>19</v>
      </c>
      <c r="I1790" s="8">
        <v>0.2</v>
      </c>
      <c r="J1790" s="9">
        <v>3000</v>
      </c>
      <c r="K1790" s="10">
        <f t="shared" si="0"/>
        <v>600</v>
      </c>
      <c r="L1790" s="10">
        <f t="shared" si="1"/>
        <v>210</v>
      </c>
      <c r="M1790" s="11">
        <v>0.35</v>
      </c>
      <c r="O1790" s="16"/>
      <c r="P1790" s="14"/>
      <c r="Q1790" s="12"/>
      <c r="R1790" s="13"/>
    </row>
    <row r="1791" spans="1:18" ht="15.75" customHeight="1">
      <c r="A1791" s="1"/>
      <c r="B1791" s="6" t="s">
        <v>14</v>
      </c>
      <c r="C1791" s="6">
        <v>1185732</v>
      </c>
      <c r="D1791" s="7">
        <v>44480</v>
      </c>
      <c r="E1791" s="6" t="s">
        <v>33</v>
      </c>
      <c r="F1791" s="6" t="s">
        <v>73</v>
      </c>
      <c r="G1791" s="6" t="s">
        <v>74</v>
      </c>
      <c r="H1791" s="6" t="s">
        <v>20</v>
      </c>
      <c r="I1791" s="8">
        <v>0.2</v>
      </c>
      <c r="J1791" s="9">
        <v>2750</v>
      </c>
      <c r="K1791" s="10">
        <f t="shared" si="0"/>
        <v>550</v>
      </c>
      <c r="L1791" s="10">
        <f t="shared" si="1"/>
        <v>220</v>
      </c>
      <c r="M1791" s="11">
        <v>0.4</v>
      </c>
      <c r="O1791" s="16"/>
      <c r="P1791" s="14"/>
      <c r="Q1791" s="12"/>
      <c r="R1791" s="13"/>
    </row>
    <row r="1792" spans="1:18" ht="15.75" customHeight="1">
      <c r="A1792" s="1"/>
      <c r="B1792" s="6" t="s">
        <v>14</v>
      </c>
      <c r="C1792" s="6">
        <v>1185732</v>
      </c>
      <c r="D1792" s="7">
        <v>44480</v>
      </c>
      <c r="E1792" s="6" t="s">
        <v>33</v>
      </c>
      <c r="F1792" s="6" t="s">
        <v>73</v>
      </c>
      <c r="G1792" s="6" t="s">
        <v>74</v>
      </c>
      <c r="H1792" s="6" t="s">
        <v>21</v>
      </c>
      <c r="I1792" s="8">
        <v>0.3</v>
      </c>
      <c r="J1792" s="9">
        <v>2750</v>
      </c>
      <c r="K1792" s="10">
        <f t="shared" si="0"/>
        <v>825</v>
      </c>
      <c r="L1792" s="10">
        <f t="shared" si="1"/>
        <v>288.75</v>
      </c>
      <c r="M1792" s="11">
        <v>0.35</v>
      </c>
      <c r="O1792" s="16"/>
      <c r="P1792" s="14"/>
      <c r="Q1792" s="12"/>
      <c r="R1792" s="13"/>
    </row>
    <row r="1793" spans="1:18" ht="15.75" customHeight="1">
      <c r="A1793" s="1"/>
      <c r="B1793" s="6" t="s">
        <v>14</v>
      </c>
      <c r="C1793" s="6">
        <v>1185732</v>
      </c>
      <c r="D1793" s="7">
        <v>44480</v>
      </c>
      <c r="E1793" s="6" t="s">
        <v>33</v>
      </c>
      <c r="F1793" s="6" t="s">
        <v>73</v>
      </c>
      <c r="G1793" s="6" t="s">
        <v>74</v>
      </c>
      <c r="H1793" s="6" t="s">
        <v>22</v>
      </c>
      <c r="I1793" s="8">
        <v>0.34999999999999992</v>
      </c>
      <c r="J1793" s="9">
        <v>4000</v>
      </c>
      <c r="K1793" s="10">
        <f t="shared" si="0"/>
        <v>1399.9999999999998</v>
      </c>
      <c r="L1793" s="10">
        <f t="shared" si="1"/>
        <v>699.99999999999989</v>
      </c>
      <c r="M1793" s="11">
        <v>0.5</v>
      </c>
      <c r="O1793" s="16"/>
      <c r="P1793" s="14"/>
      <c r="Q1793" s="12"/>
      <c r="R1793" s="13"/>
    </row>
    <row r="1794" spans="1:18" ht="15.75" customHeight="1">
      <c r="A1794" s="1"/>
      <c r="B1794" s="6" t="s">
        <v>14</v>
      </c>
      <c r="C1794" s="6">
        <v>1185732</v>
      </c>
      <c r="D1794" s="7">
        <v>44511</v>
      </c>
      <c r="E1794" s="6" t="s">
        <v>33</v>
      </c>
      <c r="F1794" s="6" t="s">
        <v>73</v>
      </c>
      <c r="G1794" s="6" t="s">
        <v>74</v>
      </c>
      <c r="H1794" s="6" t="s">
        <v>17</v>
      </c>
      <c r="I1794" s="8">
        <v>0.30000000000000004</v>
      </c>
      <c r="J1794" s="9">
        <v>5500</v>
      </c>
      <c r="K1794" s="10">
        <f t="shared" si="0"/>
        <v>1650.0000000000002</v>
      </c>
      <c r="L1794" s="10">
        <f t="shared" si="1"/>
        <v>660.00000000000011</v>
      </c>
      <c r="M1794" s="11">
        <v>0.4</v>
      </c>
      <c r="O1794" s="16"/>
      <c r="P1794" s="14"/>
      <c r="Q1794" s="12"/>
      <c r="R1794" s="13"/>
    </row>
    <row r="1795" spans="1:18" ht="15.75" customHeight="1">
      <c r="A1795" s="1"/>
      <c r="B1795" s="6" t="s">
        <v>14</v>
      </c>
      <c r="C1795" s="6">
        <v>1185732</v>
      </c>
      <c r="D1795" s="7">
        <v>44511</v>
      </c>
      <c r="E1795" s="6" t="s">
        <v>33</v>
      </c>
      <c r="F1795" s="6" t="s">
        <v>73</v>
      </c>
      <c r="G1795" s="6" t="s">
        <v>74</v>
      </c>
      <c r="H1795" s="6" t="s">
        <v>18</v>
      </c>
      <c r="I1795" s="8">
        <v>0.20000000000000007</v>
      </c>
      <c r="J1795" s="9">
        <v>4000</v>
      </c>
      <c r="K1795" s="10">
        <f t="shared" si="0"/>
        <v>800.00000000000023</v>
      </c>
      <c r="L1795" s="10">
        <f t="shared" si="1"/>
        <v>280.00000000000006</v>
      </c>
      <c r="M1795" s="11">
        <v>0.35</v>
      </c>
      <c r="O1795" s="16"/>
      <c r="P1795" s="14"/>
      <c r="Q1795" s="12"/>
      <c r="R1795" s="13"/>
    </row>
    <row r="1796" spans="1:18" ht="15.75" customHeight="1">
      <c r="A1796" s="1"/>
      <c r="B1796" s="6" t="s">
        <v>14</v>
      </c>
      <c r="C1796" s="6">
        <v>1185732</v>
      </c>
      <c r="D1796" s="7">
        <v>44511</v>
      </c>
      <c r="E1796" s="6" t="s">
        <v>33</v>
      </c>
      <c r="F1796" s="6" t="s">
        <v>73</v>
      </c>
      <c r="G1796" s="6" t="s">
        <v>74</v>
      </c>
      <c r="H1796" s="6" t="s">
        <v>19</v>
      </c>
      <c r="I1796" s="8">
        <v>0.20000000000000007</v>
      </c>
      <c r="J1796" s="9">
        <v>3450</v>
      </c>
      <c r="K1796" s="10">
        <f t="shared" si="0"/>
        <v>690.00000000000023</v>
      </c>
      <c r="L1796" s="10">
        <f t="shared" si="1"/>
        <v>241.50000000000006</v>
      </c>
      <c r="M1796" s="11">
        <v>0.35</v>
      </c>
      <c r="O1796" s="16"/>
      <c r="P1796" s="14"/>
      <c r="Q1796" s="12"/>
      <c r="R1796" s="13"/>
    </row>
    <row r="1797" spans="1:18" ht="15.75" customHeight="1">
      <c r="A1797" s="1"/>
      <c r="B1797" s="6" t="s">
        <v>14</v>
      </c>
      <c r="C1797" s="6">
        <v>1185732</v>
      </c>
      <c r="D1797" s="7">
        <v>44511</v>
      </c>
      <c r="E1797" s="6" t="s">
        <v>33</v>
      </c>
      <c r="F1797" s="6" t="s">
        <v>73</v>
      </c>
      <c r="G1797" s="6" t="s">
        <v>74</v>
      </c>
      <c r="H1797" s="6" t="s">
        <v>20</v>
      </c>
      <c r="I1797" s="8">
        <v>0.20000000000000007</v>
      </c>
      <c r="J1797" s="9">
        <v>3750</v>
      </c>
      <c r="K1797" s="10">
        <f t="shared" si="0"/>
        <v>750.00000000000023</v>
      </c>
      <c r="L1797" s="10">
        <f t="shared" si="1"/>
        <v>300.00000000000011</v>
      </c>
      <c r="M1797" s="11">
        <v>0.4</v>
      </c>
      <c r="O1797" s="16"/>
      <c r="P1797" s="14"/>
      <c r="Q1797" s="12"/>
      <c r="R1797" s="13"/>
    </row>
    <row r="1798" spans="1:18" ht="15.75" customHeight="1">
      <c r="A1798" s="1"/>
      <c r="B1798" s="6" t="s">
        <v>14</v>
      </c>
      <c r="C1798" s="6">
        <v>1185732</v>
      </c>
      <c r="D1798" s="7">
        <v>44511</v>
      </c>
      <c r="E1798" s="6" t="s">
        <v>33</v>
      </c>
      <c r="F1798" s="6" t="s">
        <v>73</v>
      </c>
      <c r="G1798" s="6" t="s">
        <v>74</v>
      </c>
      <c r="H1798" s="6" t="s">
        <v>21</v>
      </c>
      <c r="I1798" s="8">
        <v>0.39999999999999997</v>
      </c>
      <c r="J1798" s="9">
        <v>3500</v>
      </c>
      <c r="K1798" s="10">
        <f t="shared" si="0"/>
        <v>1399.9999999999998</v>
      </c>
      <c r="L1798" s="10">
        <f t="shared" si="1"/>
        <v>489.99999999999989</v>
      </c>
      <c r="M1798" s="11">
        <v>0.35</v>
      </c>
      <c r="O1798" s="16"/>
      <c r="P1798" s="14"/>
      <c r="Q1798" s="12"/>
      <c r="R1798" s="13"/>
    </row>
    <row r="1799" spans="1:18" ht="15.75" customHeight="1">
      <c r="A1799" s="1"/>
      <c r="B1799" s="6" t="s">
        <v>14</v>
      </c>
      <c r="C1799" s="6">
        <v>1185732</v>
      </c>
      <c r="D1799" s="7">
        <v>44511</v>
      </c>
      <c r="E1799" s="6" t="s">
        <v>33</v>
      </c>
      <c r="F1799" s="6" t="s">
        <v>73</v>
      </c>
      <c r="G1799" s="6" t="s">
        <v>74</v>
      </c>
      <c r="H1799" s="6" t="s">
        <v>22</v>
      </c>
      <c r="I1799" s="8">
        <v>0.44999999999999984</v>
      </c>
      <c r="J1799" s="9">
        <v>4500</v>
      </c>
      <c r="K1799" s="10">
        <f t="shared" si="0"/>
        <v>2024.9999999999993</v>
      </c>
      <c r="L1799" s="10">
        <f t="shared" si="1"/>
        <v>1012.4999999999997</v>
      </c>
      <c r="M1799" s="11">
        <v>0.5</v>
      </c>
      <c r="O1799" s="16"/>
      <c r="P1799" s="14"/>
      <c r="Q1799" s="12"/>
      <c r="R1799" s="13"/>
    </row>
    <row r="1800" spans="1:18" ht="15.75" customHeight="1">
      <c r="A1800" s="1"/>
      <c r="B1800" s="6" t="s">
        <v>14</v>
      </c>
      <c r="C1800" s="6">
        <v>1185732</v>
      </c>
      <c r="D1800" s="7">
        <v>44540</v>
      </c>
      <c r="E1800" s="6" t="s">
        <v>33</v>
      </c>
      <c r="F1800" s="6" t="s">
        <v>73</v>
      </c>
      <c r="G1800" s="6" t="s">
        <v>74</v>
      </c>
      <c r="H1800" s="6" t="s">
        <v>17</v>
      </c>
      <c r="I1800" s="8">
        <v>0.39999999999999997</v>
      </c>
      <c r="J1800" s="9">
        <v>7000</v>
      </c>
      <c r="K1800" s="10">
        <f t="shared" si="0"/>
        <v>2799.9999999999995</v>
      </c>
      <c r="L1800" s="10">
        <f t="shared" si="1"/>
        <v>1119.9999999999998</v>
      </c>
      <c r="M1800" s="11">
        <v>0.4</v>
      </c>
      <c r="O1800" s="16"/>
      <c r="P1800" s="14"/>
      <c r="Q1800" s="12"/>
      <c r="R1800" s="13"/>
    </row>
    <row r="1801" spans="1:18" ht="15.75" customHeight="1">
      <c r="A1801" s="1"/>
      <c r="B1801" s="6" t="s">
        <v>14</v>
      </c>
      <c r="C1801" s="6">
        <v>1185732</v>
      </c>
      <c r="D1801" s="7">
        <v>44540</v>
      </c>
      <c r="E1801" s="6" t="s">
        <v>33</v>
      </c>
      <c r="F1801" s="6" t="s">
        <v>73</v>
      </c>
      <c r="G1801" s="6" t="s">
        <v>74</v>
      </c>
      <c r="H1801" s="6" t="s">
        <v>18</v>
      </c>
      <c r="I1801" s="8">
        <v>0.30000000000000004</v>
      </c>
      <c r="J1801" s="9">
        <v>5000</v>
      </c>
      <c r="K1801" s="10">
        <f t="shared" si="0"/>
        <v>1500.0000000000002</v>
      </c>
      <c r="L1801" s="10">
        <f t="shared" si="1"/>
        <v>525</v>
      </c>
      <c r="M1801" s="11">
        <v>0.35</v>
      </c>
      <c r="O1801" s="16"/>
      <c r="P1801" s="14"/>
      <c r="Q1801" s="12"/>
      <c r="R1801" s="13"/>
    </row>
    <row r="1802" spans="1:18" ht="15.75" customHeight="1">
      <c r="A1802" s="1"/>
      <c r="B1802" s="6" t="s">
        <v>14</v>
      </c>
      <c r="C1802" s="6">
        <v>1185732</v>
      </c>
      <c r="D1802" s="7">
        <v>44540</v>
      </c>
      <c r="E1802" s="6" t="s">
        <v>33</v>
      </c>
      <c r="F1802" s="6" t="s">
        <v>73</v>
      </c>
      <c r="G1802" s="6" t="s">
        <v>74</v>
      </c>
      <c r="H1802" s="6" t="s">
        <v>19</v>
      </c>
      <c r="I1802" s="8">
        <v>0.30000000000000004</v>
      </c>
      <c r="J1802" s="9">
        <v>4500</v>
      </c>
      <c r="K1802" s="10">
        <f t="shared" si="0"/>
        <v>1350.0000000000002</v>
      </c>
      <c r="L1802" s="10">
        <f t="shared" si="1"/>
        <v>472.50000000000006</v>
      </c>
      <c r="M1802" s="11">
        <v>0.35</v>
      </c>
      <c r="O1802" s="16"/>
      <c r="P1802" s="14"/>
      <c r="Q1802" s="12"/>
      <c r="R1802" s="13"/>
    </row>
    <row r="1803" spans="1:18" ht="15.75" customHeight="1">
      <c r="A1803" s="1"/>
      <c r="B1803" s="6" t="s">
        <v>14</v>
      </c>
      <c r="C1803" s="6">
        <v>1185732</v>
      </c>
      <c r="D1803" s="7">
        <v>44540</v>
      </c>
      <c r="E1803" s="6" t="s">
        <v>33</v>
      </c>
      <c r="F1803" s="6" t="s">
        <v>73</v>
      </c>
      <c r="G1803" s="6" t="s">
        <v>74</v>
      </c>
      <c r="H1803" s="6" t="s">
        <v>20</v>
      </c>
      <c r="I1803" s="8">
        <v>0.30000000000000004</v>
      </c>
      <c r="J1803" s="9">
        <v>4000</v>
      </c>
      <c r="K1803" s="10">
        <f t="shared" si="0"/>
        <v>1200.0000000000002</v>
      </c>
      <c r="L1803" s="10">
        <f t="shared" si="1"/>
        <v>480.00000000000011</v>
      </c>
      <c r="M1803" s="11">
        <v>0.4</v>
      </c>
      <c r="O1803" s="16"/>
      <c r="P1803" s="14"/>
      <c r="Q1803" s="12"/>
      <c r="R1803" s="13"/>
    </row>
    <row r="1804" spans="1:18" ht="15.75" customHeight="1">
      <c r="A1804" s="1"/>
      <c r="B1804" s="6" t="s">
        <v>14</v>
      </c>
      <c r="C1804" s="6">
        <v>1185732</v>
      </c>
      <c r="D1804" s="7">
        <v>44540</v>
      </c>
      <c r="E1804" s="6" t="s">
        <v>33</v>
      </c>
      <c r="F1804" s="6" t="s">
        <v>73</v>
      </c>
      <c r="G1804" s="6" t="s">
        <v>74</v>
      </c>
      <c r="H1804" s="6" t="s">
        <v>21</v>
      </c>
      <c r="I1804" s="8">
        <v>0.39999999999999997</v>
      </c>
      <c r="J1804" s="9">
        <v>4000</v>
      </c>
      <c r="K1804" s="10">
        <f t="shared" si="0"/>
        <v>1599.9999999999998</v>
      </c>
      <c r="L1804" s="10">
        <f t="shared" si="1"/>
        <v>559.99999999999989</v>
      </c>
      <c r="M1804" s="11">
        <v>0.35</v>
      </c>
      <c r="O1804" s="16"/>
      <c r="P1804" s="14"/>
      <c r="Q1804" s="12"/>
      <c r="R1804" s="13"/>
    </row>
    <row r="1805" spans="1:18" ht="15.75" customHeight="1">
      <c r="A1805" s="1"/>
      <c r="B1805" s="6" t="s">
        <v>14</v>
      </c>
      <c r="C1805" s="6">
        <v>1185732</v>
      </c>
      <c r="D1805" s="7">
        <v>44540</v>
      </c>
      <c r="E1805" s="6" t="s">
        <v>33</v>
      </c>
      <c r="F1805" s="6" t="s">
        <v>73</v>
      </c>
      <c r="G1805" s="6" t="s">
        <v>74</v>
      </c>
      <c r="H1805" s="6" t="s">
        <v>22</v>
      </c>
      <c r="I1805" s="8">
        <v>0.44999999999999984</v>
      </c>
      <c r="J1805" s="9">
        <v>5000</v>
      </c>
      <c r="K1805" s="10">
        <f t="shared" si="0"/>
        <v>2249.9999999999991</v>
      </c>
      <c r="L1805" s="10">
        <f t="shared" si="1"/>
        <v>1124.9999999999995</v>
      </c>
      <c r="M1805" s="11">
        <v>0.5</v>
      </c>
      <c r="O1805" s="16"/>
      <c r="P1805" s="14"/>
      <c r="Q1805" s="12"/>
      <c r="R1805" s="13"/>
    </row>
    <row r="1806" spans="1:18" ht="15.75" customHeight="1">
      <c r="A1806" s="1" t="s">
        <v>39</v>
      </c>
      <c r="B1806" s="6" t="s">
        <v>27</v>
      </c>
      <c r="C1806" s="6">
        <v>1128299</v>
      </c>
      <c r="D1806" s="7">
        <v>44220</v>
      </c>
      <c r="E1806" s="6" t="s">
        <v>28</v>
      </c>
      <c r="F1806" s="6" t="s">
        <v>75</v>
      </c>
      <c r="G1806" s="6" t="s">
        <v>76</v>
      </c>
      <c r="H1806" s="6" t="s">
        <v>17</v>
      </c>
      <c r="I1806" s="8">
        <v>0.30000000000000004</v>
      </c>
      <c r="J1806" s="9">
        <v>3500</v>
      </c>
      <c r="K1806" s="10">
        <f t="shared" si="0"/>
        <v>1050.0000000000002</v>
      </c>
      <c r="L1806" s="10">
        <f t="shared" si="1"/>
        <v>367.50000000000006</v>
      </c>
      <c r="M1806" s="11">
        <v>0.35</v>
      </c>
      <c r="O1806" s="16"/>
      <c r="P1806" s="14"/>
      <c r="Q1806" s="12"/>
      <c r="R1806" s="13"/>
    </row>
    <row r="1807" spans="1:18" ht="15.75" customHeight="1">
      <c r="A1807" s="1"/>
      <c r="B1807" s="6" t="s">
        <v>27</v>
      </c>
      <c r="C1807" s="6">
        <v>1128299</v>
      </c>
      <c r="D1807" s="7">
        <v>44220</v>
      </c>
      <c r="E1807" s="6" t="s">
        <v>28</v>
      </c>
      <c r="F1807" s="6" t="s">
        <v>75</v>
      </c>
      <c r="G1807" s="6" t="s">
        <v>76</v>
      </c>
      <c r="H1807" s="6" t="s">
        <v>18</v>
      </c>
      <c r="I1807" s="8">
        <v>0.4</v>
      </c>
      <c r="J1807" s="9">
        <v>3500</v>
      </c>
      <c r="K1807" s="10">
        <f t="shared" si="0"/>
        <v>1400</v>
      </c>
      <c r="L1807" s="10">
        <f t="shared" si="1"/>
        <v>489.99999999999994</v>
      </c>
      <c r="M1807" s="11">
        <v>0.35</v>
      </c>
      <c r="O1807" s="16"/>
      <c r="P1807" s="14"/>
      <c r="Q1807" s="12"/>
      <c r="R1807" s="13"/>
    </row>
    <row r="1808" spans="1:18" ht="15.75" customHeight="1">
      <c r="A1808" s="1"/>
      <c r="B1808" s="6" t="s">
        <v>27</v>
      </c>
      <c r="C1808" s="6">
        <v>1128299</v>
      </c>
      <c r="D1808" s="7">
        <v>44220</v>
      </c>
      <c r="E1808" s="6" t="s">
        <v>28</v>
      </c>
      <c r="F1808" s="6" t="s">
        <v>75</v>
      </c>
      <c r="G1808" s="6" t="s">
        <v>76</v>
      </c>
      <c r="H1808" s="6" t="s">
        <v>19</v>
      </c>
      <c r="I1808" s="8">
        <v>0.4</v>
      </c>
      <c r="J1808" s="9">
        <v>3500</v>
      </c>
      <c r="K1808" s="10">
        <f t="shared" si="0"/>
        <v>1400</v>
      </c>
      <c r="L1808" s="10">
        <f t="shared" si="1"/>
        <v>489.99999999999994</v>
      </c>
      <c r="M1808" s="11">
        <v>0.35</v>
      </c>
      <c r="O1808" s="16"/>
      <c r="P1808" s="14"/>
      <c r="Q1808" s="12"/>
      <c r="R1808" s="13"/>
    </row>
    <row r="1809" spans="1:18" ht="15.75" customHeight="1">
      <c r="A1809" s="1"/>
      <c r="B1809" s="6" t="s">
        <v>27</v>
      </c>
      <c r="C1809" s="6">
        <v>1128299</v>
      </c>
      <c r="D1809" s="7">
        <v>44220</v>
      </c>
      <c r="E1809" s="6" t="s">
        <v>28</v>
      </c>
      <c r="F1809" s="6" t="s">
        <v>75</v>
      </c>
      <c r="G1809" s="6" t="s">
        <v>76</v>
      </c>
      <c r="H1809" s="6" t="s">
        <v>20</v>
      </c>
      <c r="I1809" s="8">
        <v>0.4</v>
      </c>
      <c r="J1809" s="9">
        <v>2000</v>
      </c>
      <c r="K1809" s="10">
        <f t="shared" si="0"/>
        <v>800</v>
      </c>
      <c r="L1809" s="10">
        <f t="shared" si="1"/>
        <v>280</v>
      </c>
      <c r="M1809" s="11">
        <v>0.35</v>
      </c>
      <c r="O1809" s="16"/>
      <c r="P1809" s="14"/>
      <c r="Q1809" s="12"/>
      <c r="R1809" s="13"/>
    </row>
    <row r="1810" spans="1:18" ht="15.75" customHeight="1">
      <c r="A1810" s="1"/>
      <c r="B1810" s="6" t="s">
        <v>27</v>
      </c>
      <c r="C1810" s="6">
        <v>1128299</v>
      </c>
      <c r="D1810" s="7">
        <v>44220</v>
      </c>
      <c r="E1810" s="6" t="s">
        <v>28</v>
      </c>
      <c r="F1810" s="6" t="s">
        <v>75</v>
      </c>
      <c r="G1810" s="6" t="s">
        <v>76</v>
      </c>
      <c r="H1810" s="6" t="s">
        <v>21</v>
      </c>
      <c r="I1810" s="8">
        <v>0.45000000000000007</v>
      </c>
      <c r="J1810" s="9">
        <v>1500</v>
      </c>
      <c r="K1810" s="10">
        <f t="shared" si="0"/>
        <v>675.00000000000011</v>
      </c>
      <c r="L1810" s="10">
        <f t="shared" si="1"/>
        <v>270.00000000000006</v>
      </c>
      <c r="M1810" s="11">
        <v>0.4</v>
      </c>
      <c r="O1810" s="16"/>
      <c r="P1810" s="14"/>
      <c r="Q1810" s="12"/>
      <c r="R1810" s="13"/>
    </row>
    <row r="1811" spans="1:18" ht="15.75" customHeight="1">
      <c r="A1811" s="1"/>
      <c r="B1811" s="6" t="s">
        <v>27</v>
      </c>
      <c r="C1811" s="6">
        <v>1128299</v>
      </c>
      <c r="D1811" s="7">
        <v>44220</v>
      </c>
      <c r="E1811" s="6" t="s">
        <v>28</v>
      </c>
      <c r="F1811" s="6" t="s">
        <v>75</v>
      </c>
      <c r="G1811" s="6" t="s">
        <v>76</v>
      </c>
      <c r="H1811" s="6" t="s">
        <v>22</v>
      </c>
      <c r="I1811" s="8">
        <v>0.4</v>
      </c>
      <c r="J1811" s="9">
        <v>4000</v>
      </c>
      <c r="K1811" s="10">
        <f t="shared" si="0"/>
        <v>1600</v>
      </c>
      <c r="L1811" s="10">
        <f t="shared" si="1"/>
        <v>480</v>
      </c>
      <c r="M1811" s="11">
        <v>0.3</v>
      </c>
      <c r="O1811" s="16"/>
      <c r="P1811" s="14"/>
      <c r="Q1811" s="12"/>
      <c r="R1811" s="13"/>
    </row>
    <row r="1812" spans="1:18" ht="15.75" customHeight="1">
      <c r="A1812" s="1"/>
      <c r="B1812" s="6" t="s">
        <v>27</v>
      </c>
      <c r="C1812" s="6">
        <v>1128299</v>
      </c>
      <c r="D1812" s="7">
        <v>44251</v>
      </c>
      <c r="E1812" s="6" t="s">
        <v>28</v>
      </c>
      <c r="F1812" s="6" t="s">
        <v>75</v>
      </c>
      <c r="G1812" s="6" t="s">
        <v>76</v>
      </c>
      <c r="H1812" s="6" t="s">
        <v>17</v>
      </c>
      <c r="I1812" s="8">
        <v>0.30000000000000004</v>
      </c>
      <c r="J1812" s="9">
        <v>4500</v>
      </c>
      <c r="K1812" s="10">
        <f t="shared" si="0"/>
        <v>1350.0000000000002</v>
      </c>
      <c r="L1812" s="10">
        <f t="shared" si="1"/>
        <v>472.50000000000006</v>
      </c>
      <c r="M1812" s="11">
        <v>0.35</v>
      </c>
      <c r="O1812" s="16"/>
      <c r="P1812" s="14"/>
      <c r="Q1812" s="12"/>
      <c r="R1812" s="13"/>
    </row>
    <row r="1813" spans="1:18" ht="15.75" customHeight="1">
      <c r="A1813" s="1"/>
      <c r="B1813" s="6" t="s">
        <v>27</v>
      </c>
      <c r="C1813" s="6">
        <v>1128299</v>
      </c>
      <c r="D1813" s="7">
        <v>44251</v>
      </c>
      <c r="E1813" s="6" t="s">
        <v>28</v>
      </c>
      <c r="F1813" s="6" t="s">
        <v>75</v>
      </c>
      <c r="G1813" s="6" t="s">
        <v>76</v>
      </c>
      <c r="H1813" s="6" t="s">
        <v>18</v>
      </c>
      <c r="I1813" s="8">
        <v>0.4</v>
      </c>
      <c r="J1813" s="9">
        <v>3500</v>
      </c>
      <c r="K1813" s="10">
        <f t="shared" si="0"/>
        <v>1400</v>
      </c>
      <c r="L1813" s="10">
        <f t="shared" si="1"/>
        <v>489.99999999999994</v>
      </c>
      <c r="M1813" s="11">
        <v>0.35</v>
      </c>
      <c r="O1813" s="16"/>
      <c r="P1813" s="14"/>
      <c r="Q1813" s="12"/>
      <c r="R1813" s="13"/>
    </row>
    <row r="1814" spans="1:18" ht="15.75" customHeight="1">
      <c r="A1814" s="1"/>
      <c r="B1814" s="6" t="s">
        <v>27</v>
      </c>
      <c r="C1814" s="6">
        <v>1128299</v>
      </c>
      <c r="D1814" s="7">
        <v>44251</v>
      </c>
      <c r="E1814" s="6" t="s">
        <v>28</v>
      </c>
      <c r="F1814" s="6" t="s">
        <v>75</v>
      </c>
      <c r="G1814" s="6" t="s">
        <v>76</v>
      </c>
      <c r="H1814" s="6" t="s">
        <v>19</v>
      </c>
      <c r="I1814" s="8">
        <v>0.4</v>
      </c>
      <c r="J1814" s="9">
        <v>3500</v>
      </c>
      <c r="K1814" s="10">
        <f t="shared" si="0"/>
        <v>1400</v>
      </c>
      <c r="L1814" s="10">
        <f t="shared" si="1"/>
        <v>489.99999999999994</v>
      </c>
      <c r="M1814" s="11">
        <v>0.35</v>
      </c>
      <c r="O1814" s="16"/>
      <c r="P1814" s="14"/>
      <c r="Q1814" s="12"/>
      <c r="R1814" s="13"/>
    </row>
    <row r="1815" spans="1:18" ht="15.75" customHeight="1">
      <c r="A1815" s="1"/>
      <c r="B1815" s="6" t="s">
        <v>27</v>
      </c>
      <c r="C1815" s="6">
        <v>1128299</v>
      </c>
      <c r="D1815" s="7">
        <v>44251</v>
      </c>
      <c r="E1815" s="6" t="s">
        <v>28</v>
      </c>
      <c r="F1815" s="6" t="s">
        <v>75</v>
      </c>
      <c r="G1815" s="6" t="s">
        <v>76</v>
      </c>
      <c r="H1815" s="6" t="s">
        <v>20</v>
      </c>
      <c r="I1815" s="8">
        <v>0.4</v>
      </c>
      <c r="J1815" s="9">
        <v>2000</v>
      </c>
      <c r="K1815" s="10">
        <f t="shared" si="0"/>
        <v>800</v>
      </c>
      <c r="L1815" s="10">
        <f t="shared" si="1"/>
        <v>280</v>
      </c>
      <c r="M1815" s="11">
        <v>0.35</v>
      </c>
      <c r="O1815" s="16"/>
      <c r="P1815" s="14"/>
      <c r="Q1815" s="12"/>
      <c r="R1815" s="13"/>
    </row>
    <row r="1816" spans="1:18" ht="15.75" customHeight="1">
      <c r="A1816" s="1"/>
      <c r="B1816" s="6" t="s">
        <v>27</v>
      </c>
      <c r="C1816" s="6">
        <v>1128299</v>
      </c>
      <c r="D1816" s="7">
        <v>44251</v>
      </c>
      <c r="E1816" s="6" t="s">
        <v>28</v>
      </c>
      <c r="F1816" s="6" t="s">
        <v>75</v>
      </c>
      <c r="G1816" s="6" t="s">
        <v>76</v>
      </c>
      <c r="H1816" s="6" t="s">
        <v>21</v>
      </c>
      <c r="I1816" s="8">
        <v>0.45000000000000007</v>
      </c>
      <c r="J1816" s="9">
        <v>1250</v>
      </c>
      <c r="K1816" s="10">
        <f t="shared" si="0"/>
        <v>562.50000000000011</v>
      </c>
      <c r="L1816" s="10">
        <f t="shared" si="1"/>
        <v>225.00000000000006</v>
      </c>
      <c r="M1816" s="11">
        <v>0.4</v>
      </c>
      <c r="O1816" s="16"/>
      <c r="P1816" s="14"/>
      <c r="Q1816" s="12"/>
      <c r="R1816" s="13"/>
    </row>
    <row r="1817" spans="1:18" ht="15.75" customHeight="1">
      <c r="A1817" s="1"/>
      <c r="B1817" s="6" t="s">
        <v>27</v>
      </c>
      <c r="C1817" s="6">
        <v>1128299</v>
      </c>
      <c r="D1817" s="7">
        <v>44251</v>
      </c>
      <c r="E1817" s="6" t="s">
        <v>28</v>
      </c>
      <c r="F1817" s="6" t="s">
        <v>75</v>
      </c>
      <c r="G1817" s="6" t="s">
        <v>76</v>
      </c>
      <c r="H1817" s="6" t="s">
        <v>22</v>
      </c>
      <c r="I1817" s="8">
        <v>0.4</v>
      </c>
      <c r="J1817" s="9">
        <v>3250</v>
      </c>
      <c r="K1817" s="10">
        <f t="shared" si="0"/>
        <v>1300</v>
      </c>
      <c r="L1817" s="10">
        <f t="shared" si="1"/>
        <v>390</v>
      </c>
      <c r="M1817" s="11">
        <v>0.3</v>
      </c>
      <c r="O1817" s="16"/>
      <c r="P1817" s="14"/>
      <c r="Q1817" s="12"/>
      <c r="R1817" s="13"/>
    </row>
    <row r="1818" spans="1:18" ht="15.75" customHeight="1">
      <c r="A1818" s="1"/>
      <c r="B1818" s="6" t="s">
        <v>27</v>
      </c>
      <c r="C1818" s="6">
        <v>1128299</v>
      </c>
      <c r="D1818" s="7">
        <v>44278</v>
      </c>
      <c r="E1818" s="6" t="s">
        <v>28</v>
      </c>
      <c r="F1818" s="6" t="s">
        <v>75</v>
      </c>
      <c r="G1818" s="6" t="s">
        <v>76</v>
      </c>
      <c r="H1818" s="6" t="s">
        <v>17</v>
      </c>
      <c r="I1818" s="8">
        <v>0.4</v>
      </c>
      <c r="J1818" s="9">
        <v>4750</v>
      </c>
      <c r="K1818" s="10">
        <f t="shared" si="0"/>
        <v>1900</v>
      </c>
      <c r="L1818" s="10">
        <f t="shared" si="1"/>
        <v>665</v>
      </c>
      <c r="M1818" s="11">
        <v>0.35</v>
      </c>
      <c r="O1818" s="16"/>
      <c r="P1818" s="14"/>
      <c r="Q1818" s="12"/>
      <c r="R1818" s="13"/>
    </row>
    <row r="1819" spans="1:18" ht="15.75" customHeight="1">
      <c r="A1819" s="1"/>
      <c r="B1819" s="6" t="s">
        <v>27</v>
      </c>
      <c r="C1819" s="6">
        <v>1128299</v>
      </c>
      <c r="D1819" s="7">
        <v>44278</v>
      </c>
      <c r="E1819" s="6" t="s">
        <v>28</v>
      </c>
      <c r="F1819" s="6" t="s">
        <v>75</v>
      </c>
      <c r="G1819" s="6" t="s">
        <v>76</v>
      </c>
      <c r="H1819" s="6" t="s">
        <v>18</v>
      </c>
      <c r="I1819" s="8">
        <v>0.5</v>
      </c>
      <c r="J1819" s="9">
        <v>3250</v>
      </c>
      <c r="K1819" s="10">
        <f t="shared" si="0"/>
        <v>1625</v>
      </c>
      <c r="L1819" s="10">
        <f t="shared" si="1"/>
        <v>568.75</v>
      </c>
      <c r="M1819" s="11">
        <v>0.35</v>
      </c>
      <c r="O1819" s="16"/>
      <c r="P1819" s="14"/>
      <c r="Q1819" s="12"/>
      <c r="R1819" s="13"/>
    </row>
    <row r="1820" spans="1:18" ht="15.75" customHeight="1">
      <c r="A1820" s="1"/>
      <c r="B1820" s="6" t="s">
        <v>27</v>
      </c>
      <c r="C1820" s="6">
        <v>1128299</v>
      </c>
      <c r="D1820" s="7">
        <v>44278</v>
      </c>
      <c r="E1820" s="6" t="s">
        <v>28</v>
      </c>
      <c r="F1820" s="6" t="s">
        <v>75</v>
      </c>
      <c r="G1820" s="6" t="s">
        <v>76</v>
      </c>
      <c r="H1820" s="6" t="s">
        <v>19</v>
      </c>
      <c r="I1820" s="8">
        <v>0.54999999999999993</v>
      </c>
      <c r="J1820" s="9">
        <v>3500</v>
      </c>
      <c r="K1820" s="10">
        <f t="shared" si="0"/>
        <v>1924.9999999999998</v>
      </c>
      <c r="L1820" s="10">
        <f t="shared" si="1"/>
        <v>673.74999999999989</v>
      </c>
      <c r="M1820" s="11">
        <v>0.35</v>
      </c>
      <c r="O1820" s="16"/>
      <c r="P1820" s="14"/>
      <c r="Q1820" s="12"/>
      <c r="R1820" s="13"/>
    </row>
    <row r="1821" spans="1:18" ht="15.75" customHeight="1">
      <c r="A1821" s="1"/>
      <c r="B1821" s="6" t="s">
        <v>27</v>
      </c>
      <c r="C1821" s="6">
        <v>1128299</v>
      </c>
      <c r="D1821" s="7">
        <v>44278</v>
      </c>
      <c r="E1821" s="6" t="s">
        <v>28</v>
      </c>
      <c r="F1821" s="6" t="s">
        <v>75</v>
      </c>
      <c r="G1821" s="6" t="s">
        <v>76</v>
      </c>
      <c r="H1821" s="6" t="s">
        <v>20</v>
      </c>
      <c r="I1821" s="8">
        <v>0.5</v>
      </c>
      <c r="J1821" s="9">
        <v>2500</v>
      </c>
      <c r="K1821" s="10">
        <f t="shared" si="0"/>
        <v>1250</v>
      </c>
      <c r="L1821" s="10">
        <f t="shared" si="1"/>
        <v>437.5</v>
      </c>
      <c r="M1821" s="11">
        <v>0.35</v>
      </c>
      <c r="O1821" s="16"/>
      <c r="P1821" s="14"/>
      <c r="Q1821" s="12"/>
      <c r="R1821" s="13"/>
    </row>
    <row r="1822" spans="1:18" ht="15.75" customHeight="1">
      <c r="A1822" s="1"/>
      <c r="B1822" s="6" t="s">
        <v>27</v>
      </c>
      <c r="C1822" s="6">
        <v>1128299</v>
      </c>
      <c r="D1822" s="7">
        <v>44278</v>
      </c>
      <c r="E1822" s="6" t="s">
        <v>28</v>
      </c>
      <c r="F1822" s="6" t="s">
        <v>75</v>
      </c>
      <c r="G1822" s="6" t="s">
        <v>76</v>
      </c>
      <c r="H1822" s="6" t="s">
        <v>21</v>
      </c>
      <c r="I1822" s="8">
        <v>0.55000000000000004</v>
      </c>
      <c r="J1822" s="9">
        <v>1000</v>
      </c>
      <c r="K1822" s="10">
        <f t="shared" si="0"/>
        <v>550</v>
      </c>
      <c r="L1822" s="10">
        <f t="shared" si="1"/>
        <v>220</v>
      </c>
      <c r="M1822" s="11">
        <v>0.4</v>
      </c>
      <c r="O1822" s="16"/>
      <c r="P1822" s="14"/>
      <c r="Q1822" s="12"/>
      <c r="R1822" s="13"/>
    </row>
    <row r="1823" spans="1:18" ht="15.75" customHeight="1">
      <c r="A1823" s="1"/>
      <c r="B1823" s="6" t="s">
        <v>27</v>
      </c>
      <c r="C1823" s="6">
        <v>1128299</v>
      </c>
      <c r="D1823" s="7">
        <v>44278</v>
      </c>
      <c r="E1823" s="6" t="s">
        <v>28</v>
      </c>
      <c r="F1823" s="6" t="s">
        <v>75</v>
      </c>
      <c r="G1823" s="6" t="s">
        <v>76</v>
      </c>
      <c r="H1823" s="6" t="s">
        <v>22</v>
      </c>
      <c r="I1823" s="8">
        <v>0.5</v>
      </c>
      <c r="J1823" s="9">
        <v>3000</v>
      </c>
      <c r="K1823" s="10">
        <f t="shared" si="0"/>
        <v>1500</v>
      </c>
      <c r="L1823" s="10">
        <f t="shared" si="1"/>
        <v>450</v>
      </c>
      <c r="M1823" s="11">
        <v>0.3</v>
      </c>
      <c r="O1823" s="16"/>
      <c r="P1823" s="14"/>
      <c r="Q1823" s="12"/>
      <c r="R1823" s="13"/>
    </row>
    <row r="1824" spans="1:18" ht="15.75" customHeight="1">
      <c r="A1824" s="1"/>
      <c r="B1824" s="6" t="s">
        <v>27</v>
      </c>
      <c r="C1824" s="6">
        <v>1128299</v>
      </c>
      <c r="D1824" s="7">
        <v>44310</v>
      </c>
      <c r="E1824" s="6" t="s">
        <v>28</v>
      </c>
      <c r="F1824" s="6" t="s">
        <v>75</v>
      </c>
      <c r="G1824" s="6" t="s">
        <v>76</v>
      </c>
      <c r="H1824" s="6" t="s">
        <v>17</v>
      </c>
      <c r="I1824" s="8">
        <v>0.55000000000000004</v>
      </c>
      <c r="J1824" s="9">
        <v>4750</v>
      </c>
      <c r="K1824" s="10">
        <f t="shared" si="0"/>
        <v>2612.5</v>
      </c>
      <c r="L1824" s="10">
        <f t="shared" si="1"/>
        <v>914.37499999999989</v>
      </c>
      <c r="M1824" s="11">
        <v>0.35</v>
      </c>
      <c r="O1824" s="16"/>
      <c r="P1824" s="14"/>
      <c r="Q1824" s="12"/>
      <c r="R1824" s="13"/>
    </row>
    <row r="1825" spans="1:18" ht="15.75" customHeight="1">
      <c r="A1825" s="1"/>
      <c r="B1825" s="6" t="s">
        <v>27</v>
      </c>
      <c r="C1825" s="6">
        <v>1128299</v>
      </c>
      <c r="D1825" s="7">
        <v>44310</v>
      </c>
      <c r="E1825" s="6" t="s">
        <v>28</v>
      </c>
      <c r="F1825" s="6" t="s">
        <v>75</v>
      </c>
      <c r="G1825" s="6" t="s">
        <v>76</v>
      </c>
      <c r="H1825" s="6" t="s">
        <v>18</v>
      </c>
      <c r="I1825" s="8">
        <v>0.60000000000000009</v>
      </c>
      <c r="J1825" s="9">
        <v>2750</v>
      </c>
      <c r="K1825" s="10">
        <f t="shared" si="0"/>
        <v>1650.0000000000002</v>
      </c>
      <c r="L1825" s="10">
        <f t="shared" si="1"/>
        <v>577.5</v>
      </c>
      <c r="M1825" s="11">
        <v>0.35</v>
      </c>
      <c r="O1825" s="16"/>
      <c r="P1825" s="14"/>
      <c r="Q1825" s="12"/>
      <c r="R1825" s="13"/>
    </row>
    <row r="1826" spans="1:18" ht="15.75" customHeight="1">
      <c r="A1826" s="1"/>
      <c r="B1826" s="6" t="s">
        <v>27</v>
      </c>
      <c r="C1826" s="6">
        <v>1128299</v>
      </c>
      <c r="D1826" s="7">
        <v>44310</v>
      </c>
      <c r="E1826" s="6" t="s">
        <v>28</v>
      </c>
      <c r="F1826" s="6" t="s">
        <v>75</v>
      </c>
      <c r="G1826" s="6" t="s">
        <v>76</v>
      </c>
      <c r="H1826" s="6" t="s">
        <v>19</v>
      </c>
      <c r="I1826" s="8">
        <v>0.60000000000000009</v>
      </c>
      <c r="J1826" s="9">
        <v>3250</v>
      </c>
      <c r="K1826" s="10">
        <f t="shared" si="0"/>
        <v>1950.0000000000002</v>
      </c>
      <c r="L1826" s="10">
        <f t="shared" si="1"/>
        <v>682.5</v>
      </c>
      <c r="M1826" s="11">
        <v>0.35</v>
      </c>
      <c r="O1826" s="16"/>
      <c r="P1826" s="14"/>
      <c r="Q1826" s="12"/>
      <c r="R1826" s="13"/>
    </row>
    <row r="1827" spans="1:18" ht="15.75" customHeight="1">
      <c r="A1827" s="1"/>
      <c r="B1827" s="6" t="s">
        <v>27</v>
      </c>
      <c r="C1827" s="6">
        <v>1128299</v>
      </c>
      <c r="D1827" s="7">
        <v>44310</v>
      </c>
      <c r="E1827" s="6" t="s">
        <v>28</v>
      </c>
      <c r="F1827" s="6" t="s">
        <v>75</v>
      </c>
      <c r="G1827" s="6" t="s">
        <v>76</v>
      </c>
      <c r="H1827" s="6" t="s">
        <v>20</v>
      </c>
      <c r="I1827" s="8">
        <v>0.45000000000000007</v>
      </c>
      <c r="J1827" s="9">
        <v>2250</v>
      </c>
      <c r="K1827" s="10">
        <f t="shared" si="0"/>
        <v>1012.5000000000001</v>
      </c>
      <c r="L1827" s="10">
        <f t="shared" si="1"/>
        <v>354.375</v>
      </c>
      <c r="M1827" s="11">
        <v>0.35</v>
      </c>
      <c r="O1827" s="16"/>
      <c r="P1827" s="14"/>
      <c r="Q1827" s="12"/>
      <c r="R1827" s="13"/>
    </row>
    <row r="1828" spans="1:18" ht="15.75" customHeight="1">
      <c r="A1828" s="1"/>
      <c r="B1828" s="6" t="s">
        <v>27</v>
      </c>
      <c r="C1828" s="6">
        <v>1128299</v>
      </c>
      <c r="D1828" s="7">
        <v>44310</v>
      </c>
      <c r="E1828" s="6" t="s">
        <v>28</v>
      </c>
      <c r="F1828" s="6" t="s">
        <v>75</v>
      </c>
      <c r="G1828" s="6" t="s">
        <v>76</v>
      </c>
      <c r="H1828" s="6" t="s">
        <v>21</v>
      </c>
      <c r="I1828" s="8">
        <v>0.50000000000000011</v>
      </c>
      <c r="J1828" s="9">
        <v>1250</v>
      </c>
      <c r="K1828" s="10">
        <f t="shared" si="0"/>
        <v>625.00000000000011</v>
      </c>
      <c r="L1828" s="10">
        <f t="shared" si="1"/>
        <v>250.00000000000006</v>
      </c>
      <c r="M1828" s="11">
        <v>0.4</v>
      </c>
      <c r="O1828" s="16"/>
      <c r="P1828" s="14"/>
      <c r="Q1828" s="12"/>
      <c r="R1828" s="13"/>
    </row>
    <row r="1829" spans="1:18" ht="15.75" customHeight="1">
      <c r="A1829" s="1"/>
      <c r="B1829" s="6" t="s">
        <v>27</v>
      </c>
      <c r="C1829" s="6">
        <v>1128299</v>
      </c>
      <c r="D1829" s="7">
        <v>44310</v>
      </c>
      <c r="E1829" s="6" t="s">
        <v>28</v>
      </c>
      <c r="F1829" s="6" t="s">
        <v>75</v>
      </c>
      <c r="G1829" s="6" t="s">
        <v>76</v>
      </c>
      <c r="H1829" s="6" t="s">
        <v>22</v>
      </c>
      <c r="I1829" s="8">
        <v>0.65000000000000013</v>
      </c>
      <c r="J1829" s="9">
        <v>3000</v>
      </c>
      <c r="K1829" s="10">
        <f t="shared" si="0"/>
        <v>1950.0000000000005</v>
      </c>
      <c r="L1829" s="10">
        <f t="shared" si="1"/>
        <v>585.00000000000011</v>
      </c>
      <c r="M1829" s="11">
        <v>0.3</v>
      </c>
      <c r="O1829" s="16"/>
      <c r="P1829" s="14"/>
      <c r="Q1829" s="12"/>
      <c r="R1829" s="13"/>
    </row>
    <row r="1830" spans="1:18" ht="15.75" customHeight="1">
      <c r="A1830" s="1"/>
      <c r="B1830" s="6" t="s">
        <v>27</v>
      </c>
      <c r="C1830" s="6">
        <v>1128299</v>
      </c>
      <c r="D1830" s="7">
        <v>44341</v>
      </c>
      <c r="E1830" s="6" t="s">
        <v>28</v>
      </c>
      <c r="F1830" s="6" t="s">
        <v>75</v>
      </c>
      <c r="G1830" s="6" t="s">
        <v>76</v>
      </c>
      <c r="H1830" s="6" t="s">
        <v>17</v>
      </c>
      <c r="I1830" s="8">
        <v>0.5</v>
      </c>
      <c r="J1830" s="9">
        <v>5000</v>
      </c>
      <c r="K1830" s="10">
        <f t="shared" si="0"/>
        <v>2500</v>
      </c>
      <c r="L1830" s="10">
        <f t="shared" si="1"/>
        <v>875</v>
      </c>
      <c r="M1830" s="11">
        <v>0.35</v>
      </c>
      <c r="O1830" s="16"/>
      <c r="P1830" s="14"/>
      <c r="Q1830" s="12"/>
      <c r="R1830" s="13"/>
    </row>
    <row r="1831" spans="1:18" ht="15.75" customHeight="1">
      <c r="A1831" s="1"/>
      <c r="B1831" s="6" t="s">
        <v>27</v>
      </c>
      <c r="C1831" s="6">
        <v>1128299</v>
      </c>
      <c r="D1831" s="7">
        <v>44341</v>
      </c>
      <c r="E1831" s="6" t="s">
        <v>28</v>
      </c>
      <c r="F1831" s="6" t="s">
        <v>75</v>
      </c>
      <c r="G1831" s="6" t="s">
        <v>76</v>
      </c>
      <c r="H1831" s="6" t="s">
        <v>18</v>
      </c>
      <c r="I1831" s="8">
        <v>0.55000000000000004</v>
      </c>
      <c r="J1831" s="9">
        <v>3500</v>
      </c>
      <c r="K1831" s="10">
        <f t="shared" si="0"/>
        <v>1925.0000000000002</v>
      </c>
      <c r="L1831" s="10">
        <f t="shared" si="1"/>
        <v>673.75</v>
      </c>
      <c r="M1831" s="11">
        <v>0.35</v>
      </c>
      <c r="O1831" s="16"/>
      <c r="P1831" s="14"/>
      <c r="Q1831" s="12"/>
      <c r="R1831" s="13"/>
    </row>
    <row r="1832" spans="1:18" ht="15.75" customHeight="1">
      <c r="A1832" s="1"/>
      <c r="B1832" s="6" t="s">
        <v>27</v>
      </c>
      <c r="C1832" s="6">
        <v>1128299</v>
      </c>
      <c r="D1832" s="7">
        <v>44341</v>
      </c>
      <c r="E1832" s="6" t="s">
        <v>28</v>
      </c>
      <c r="F1832" s="6" t="s">
        <v>75</v>
      </c>
      <c r="G1832" s="6" t="s">
        <v>76</v>
      </c>
      <c r="H1832" s="6" t="s">
        <v>19</v>
      </c>
      <c r="I1832" s="8">
        <v>0.55000000000000004</v>
      </c>
      <c r="J1832" s="9">
        <v>3500</v>
      </c>
      <c r="K1832" s="10">
        <f t="shared" si="0"/>
        <v>1925.0000000000002</v>
      </c>
      <c r="L1832" s="10">
        <f t="shared" si="1"/>
        <v>673.75</v>
      </c>
      <c r="M1832" s="11">
        <v>0.35</v>
      </c>
      <c r="O1832" s="16"/>
      <c r="P1832" s="14"/>
      <c r="Q1832" s="12"/>
      <c r="R1832" s="13"/>
    </row>
    <row r="1833" spans="1:18" ht="15.75" customHeight="1">
      <c r="A1833" s="1"/>
      <c r="B1833" s="6" t="s">
        <v>27</v>
      </c>
      <c r="C1833" s="6">
        <v>1128299</v>
      </c>
      <c r="D1833" s="7">
        <v>44341</v>
      </c>
      <c r="E1833" s="6" t="s">
        <v>28</v>
      </c>
      <c r="F1833" s="6" t="s">
        <v>75</v>
      </c>
      <c r="G1833" s="6" t="s">
        <v>76</v>
      </c>
      <c r="H1833" s="6" t="s">
        <v>20</v>
      </c>
      <c r="I1833" s="8">
        <v>0.5</v>
      </c>
      <c r="J1833" s="9">
        <v>2750</v>
      </c>
      <c r="K1833" s="10">
        <f t="shared" si="0"/>
        <v>1375</v>
      </c>
      <c r="L1833" s="10">
        <f t="shared" si="1"/>
        <v>481.24999999999994</v>
      </c>
      <c r="M1833" s="11">
        <v>0.35</v>
      </c>
      <c r="O1833" s="16"/>
      <c r="P1833" s="14"/>
      <c r="Q1833" s="12"/>
      <c r="R1833" s="13"/>
    </row>
    <row r="1834" spans="1:18" ht="15.75" customHeight="1">
      <c r="A1834" s="1"/>
      <c r="B1834" s="6" t="s">
        <v>27</v>
      </c>
      <c r="C1834" s="6">
        <v>1128299</v>
      </c>
      <c r="D1834" s="7">
        <v>44341</v>
      </c>
      <c r="E1834" s="6" t="s">
        <v>28</v>
      </c>
      <c r="F1834" s="6" t="s">
        <v>75</v>
      </c>
      <c r="G1834" s="6" t="s">
        <v>76</v>
      </c>
      <c r="H1834" s="6" t="s">
        <v>21</v>
      </c>
      <c r="I1834" s="8">
        <v>0.44999999999999996</v>
      </c>
      <c r="J1834" s="9">
        <v>1750</v>
      </c>
      <c r="K1834" s="10">
        <f t="shared" si="0"/>
        <v>787.49999999999989</v>
      </c>
      <c r="L1834" s="10">
        <f t="shared" si="1"/>
        <v>315</v>
      </c>
      <c r="M1834" s="11">
        <v>0.4</v>
      </c>
      <c r="O1834" s="16"/>
      <c r="P1834" s="14"/>
      <c r="Q1834" s="12"/>
      <c r="R1834" s="13"/>
    </row>
    <row r="1835" spans="1:18" ht="15.75" customHeight="1">
      <c r="A1835" s="1"/>
      <c r="B1835" s="6" t="s">
        <v>27</v>
      </c>
      <c r="C1835" s="6">
        <v>1128299</v>
      </c>
      <c r="D1835" s="7">
        <v>44341</v>
      </c>
      <c r="E1835" s="6" t="s">
        <v>28</v>
      </c>
      <c r="F1835" s="6" t="s">
        <v>75</v>
      </c>
      <c r="G1835" s="6" t="s">
        <v>76</v>
      </c>
      <c r="H1835" s="6" t="s">
        <v>22</v>
      </c>
      <c r="I1835" s="8">
        <v>0.6</v>
      </c>
      <c r="J1835" s="9">
        <v>5250</v>
      </c>
      <c r="K1835" s="10">
        <f t="shared" si="0"/>
        <v>3150</v>
      </c>
      <c r="L1835" s="10">
        <f t="shared" si="1"/>
        <v>945</v>
      </c>
      <c r="M1835" s="11">
        <v>0.3</v>
      </c>
      <c r="O1835" s="16"/>
      <c r="P1835" s="14"/>
      <c r="Q1835" s="12"/>
      <c r="R1835" s="13"/>
    </row>
    <row r="1836" spans="1:18" ht="15.75" customHeight="1">
      <c r="A1836" s="1"/>
      <c r="B1836" s="6" t="s">
        <v>27</v>
      </c>
      <c r="C1836" s="6">
        <v>1128299</v>
      </c>
      <c r="D1836" s="7">
        <v>44371</v>
      </c>
      <c r="E1836" s="6" t="s">
        <v>28</v>
      </c>
      <c r="F1836" s="6" t="s">
        <v>75</v>
      </c>
      <c r="G1836" s="6" t="s">
        <v>76</v>
      </c>
      <c r="H1836" s="6" t="s">
        <v>17</v>
      </c>
      <c r="I1836" s="8">
        <v>0.54999999999999993</v>
      </c>
      <c r="J1836" s="9">
        <v>7750</v>
      </c>
      <c r="K1836" s="10">
        <f t="shared" si="0"/>
        <v>4262.4999999999991</v>
      </c>
      <c r="L1836" s="10">
        <f t="shared" si="1"/>
        <v>1491.8749999999995</v>
      </c>
      <c r="M1836" s="11">
        <v>0.35</v>
      </c>
      <c r="O1836" s="16"/>
      <c r="P1836" s="14"/>
      <c r="Q1836" s="12"/>
      <c r="R1836" s="13"/>
    </row>
    <row r="1837" spans="1:18" ht="15.75" customHeight="1">
      <c r="A1837" s="1"/>
      <c r="B1837" s="6" t="s">
        <v>27</v>
      </c>
      <c r="C1837" s="6">
        <v>1128299</v>
      </c>
      <c r="D1837" s="7">
        <v>44371</v>
      </c>
      <c r="E1837" s="6" t="s">
        <v>28</v>
      </c>
      <c r="F1837" s="6" t="s">
        <v>75</v>
      </c>
      <c r="G1837" s="6" t="s">
        <v>76</v>
      </c>
      <c r="H1837" s="6" t="s">
        <v>18</v>
      </c>
      <c r="I1837" s="8">
        <v>0.64999999999999991</v>
      </c>
      <c r="J1837" s="9">
        <v>6500</v>
      </c>
      <c r="K1837" s="10">
        <f t="shared" si="0"/>
        <v>4224.9999999999991</v>
      </c>
      <c r="L1837" s="10">
        <f t="shared" si="1"/>
        <v>1478.7499999999995</v>
      </c>
      <c r="M1837" s="11">
        <v>0.35</v>
      </c>
      <c r="O1837" s="16"/>
      <c r="P1837" s="14"/>
      <c r="Q1837" s="12"/>
      <c r="R1837" s="13"/>
    </row>
    <row r="1838" spans="1:18" ht="15.75" customHeight="1">
      <c r="A1838" s="1"/>
      <c r="B1838" s="6" t="s">
        <v>27</v>
      </c>
      <c r="C1838" s="6">
        <v>1128299</v>
      </c>
      <c r="D1838" s="7">
        <v>44371</v>
      </c>
      <c r="E1838" s="6" t="s">
        <v>28</v>
      </c>
      <c r="F1838" s="6" t="s">
        <v>75</v>
      </c>
      <c r="G1838" s="6" t="s">
        <v>76</v>
      </c>
      <c r="H1838" s="6" t="s">
        <v>19</v>
      </c>
      <c r="I1838" s="8">
        <v>0.79999999999999993</v>
      </c>
      <c r="J1838" s="9">
        <v>6500</v>
      </c>
      <c r="K1838" s="10">
        <f t="shared" si="0"/>
        <v>5200</v>
      </c>
      <c r="L1838" s="10">
        <f t="shared" si="1"/>
        <v>1819.9999999999998</v>
      </c>
      <c r="M1838" s="11">
        <v>0.35</v>
      </c>
      <c r="O1838" s="16"/>
      <c r="P1838" s="14"/>
      <c r="Q1838" s="12"/>
      <c r="R1838" s="13"/>
    </row>
    <row r="1839" spans="1:18" ht="15.75" customHeight="1">
      <c r="A1839" s="1"/>
      <c r="B1839" s="6" t="s">
        <v>27</v>
      </c>
      <c r="C1839" s="6">
        <v>1128299</v>
      </c>
      <c r="D1839" s="7">
        <v>44371</v>
      </c>
      <c r="E1839" s="6" t="s">
        <v>28</v>
      </c>
      <c r="F1839" s="6" t="s">
        <v>75</v>
      </c>
      <c r="G1839" s="6" t="s">
        <v>76</v>
      </c>
      <c r="H1839" s="6" t="s">
        <v>20</v>
      </c>
      <c r="I1839" s="8">
        <v>0.79999999999999993</v>
      </c>
      <c r="J1839" s="9">
        <v>5250</v>
      </c>
      <c r="K1839" s="10">
        <f t="shared" si="0"/>
        <v>4200</v>
      </c>
      <c r="L1839" s="10">
        <f t="shared" si="1"/>
        <v>1470</v>
      </c>
      <c r="M1839" s="11">
        <v>0.35</v>
      </c>
      <c r="O1839" s="16"/>
      <c r="P1839" s="14"/>
      <c r="Q1839" s="12"/>
      <c r="R1839" s="13"/>
    </row>
    <row r="1840" spans="1:18" ht="15.75" customHeight="1">
      <c r="A1840" s="1"/>
      <c r="B1840" s="6" t="s">
        <v>27</v>
      </c>
      <c r="C1840" s="6">
        <v>1128299</v>
      </c>
      <c r="D1840" s="7">
        <v>44371</v>
      </c>
      <c r="E1840" s="6" t="s">
        <v>28</v>
      </c>
      <c r="F1840" s="6" t="s">
        <v>75</v>
      </c>
      <c r="G1840" s="6" t="s">
        <v>76</v>
      </c>
      <c r="H1840" s="6" t="s">
        <v>21</v>
      </c>
      <c r="I1840" s="8">
        <v>0.9</v>
      </c>
      <c r="J1840" s="9">
        <v>4000</v>
      </c>
      <c r="K1840" s="10">
        <f t="shared" si="0"/>
        <v>3600</v>
      </c>
      <c r="L1840" s="10">
        <f t="shared" si="1"/>
        <v>1440</v>
      </c>
      <c r="M1840" s="11">
        <v>0.4</v>
      </c>
      <c r="O1840" s="16"/>
      <c r="P1840" s="14"/>
      <c r="Q1840" s="12"/>
      <c r="R1840" s="13"/>
    </row>
    <row r="1841" spans="1:18" ht="15.75" customHeight="1">
      <c r="A1841" s="1"/>
      <c r="B1841" s="6" t="s">
        <v>27</v>
      </c>
      <c r="C1841" s="6">
        <v>1128299</v>
      </c>
      <c r="D1841" s="7">
        <v>44371</v>
      </c>
      <c r="E1841" s="6" t="s">
        <v>28</v>
      </c>
      <c r="F1841" s="6" t="s">
        <v>75</v>
      </c>
      <c r="G1841" s="6" t="s">
        <v>76</v>
      </c>
      <c r="H1841" s="6" t="s">
        <v>22</v>
      </c>
      <c r="I1841" s="8">
        <v>1.05</v>
      </c>
      <c r="J1841" s="9">
        <v>7000</v>
      </c>
      <c r="K1841" s="10">
        <f t="shared" si="0"/>
        <v>7350</v>
      </c>
      <c r="L1841" s="10">
        <f t="shared" si="1"/>
        <v>2205</v>
      </c>
      <c r="M1841" s="11">
        <v>0.3</v>
      </c>
      <c r="O1841" s="16"/>
      <c r="P1841" s="14"/>
      <c r="Q1841" s="12"/>
      <c r="R1841" s="13"/>
    </row>
    <row r="1842" spans="1:18" ht="15.75" customHeight="1">
      <c r="A1842" s="1"/>
      <c r="B1842" s="6" t="s">
        <v>27</v>
      </c>
      <c r="C1842" s="6">
        <v>1128299</v>
      </c>
      <c r="D1842" s="7">
        <v>44400</v>
      </c>
      <c r="E1842" s="6" t="s">
        <v>28</v>
      </c>
      <c r="F1842" s="6" t="s">
        <v>75</v>
      </c>
      <c r="G1842" s="6" t="s">
        <v>76</v>
      </c>
      <c r="H1842" s="6" t="s">
        <v>17</v>
      </c>
      <c r="I1842" s="8">
        <v>0.85</v>
      </c>
      <c r="J1842" s="9">
        <v>8500</v>
      </c>
      <c r="K1842" s="10">
        <f t="shared" si="0"/>
        <v>7225</v>
      </c>
      <c r="L1842" s="10">
        <f t="shared" si="1"/>
        <v>2528.75</v>
      </c>
      <c r="M1842" s="11">
        <v>0.35</v>
      </c>
      <c r="O1842" s="16"/>
      <c r="P1842" s="14"/>
      <c r="Q1842" s="12"/>
      <c r="R1842" s="13"/>
    </row>
    <row r="1843" spans="1:18" ht="15.75" customHeight="1">
      <c r="A1843" s="1"/>
      <c r="B1843" s="6" t="s">
        <v>27</v>
      </c>
      <c r="C1843" s="6">
        <v>1128299</v>
      </c>
      <c r="D1843" s="7">
        <v>44400</v>
      </c>
      <c r="E1843" s="6" t="s">
        <v>28</v>
      </c>
      <c r="F1843" s="6" t="s">
        <v>75</v>
      </c>
      <c r="G1843" s="6" t="s">
        <v>76</v>
      </c>
      <c r="H1843" s="6" t="s">
        <v>18</v>
      </c>
      <c r="I1843" s="8">
        <v>0.9</v>
      </c>
      <c r="J1843" s="9">
        <v>7000</v>
      </c>
      <c r="K1843" s="10">
        <f t="shared" si="0"/>
        <v>6300</v>
      </c>
      <c r="L1843" s="10">
        <f t="shared" si="1"/>
        <v>2205</v>
      </c>
      <c r="M1843" s="11">
        <v>0.35</v>
      </c>
      <c r="O1843" s="16"/>
      <c r="P1843" s="14"/>
      <c r="Q1843" s="12"/>
      <c r="R1843" s="13"/>
    </row>
    <row r="1844" spans="1:18" ht="15.75" customHeight="1">
      <c r="A1844" s="1"/>
      <c r="B1844" s="6" t="s">
        <v>27</v>
      </c>
      <c r="C1844" s="6">
        <v>1128299</v>
      </c>
      <c r="D1844" s="7">
        <v>44400</v>
      </c>
      <c r="E1844" s="6" t="s">
        <v>28</v>
      </c>
      <c r="F1844" s="6" t="s">
        <v>75</v>
      </c>
      <c r="G1844" s="6" t="s">
        <v>76</v>
      </c>
      <c r="H1844" s="6" t="s">
        <v>19</v>
      </c>
      <c r="I1844" s="8">
        <v>0.9</v>
      </c>
      <c r="J1844" s="9">
        <v>6500</v>
      </c>
      <c r="K1844" s="10">
        <f t="shared" si="0"/>
        <v>5850</v>
      </c>
      <c r="L1844" s="10">
        <f t="shared" si="1"/>
        <v>2047.4999999999998</v>
      </c>
      <c r="M1844" s="11">
        <v>0.35</v>
      </c>
      <c r="O1844" s="16"/>
      <c r="P1844" s="14"/>
      <c r="Q1844" s="12"/>
      <c r="R1844" s="13"/>
    </row>
    <row r="1845" spans="1:18" ht="15.75" customHeight="1">
      <c r="A1845" s="1"/>
      <c r="B1845" s="6" t="s">
        <v>27</v>
      </c>
      <c r="C1845" s="6">
        <v>1128299</v>
      </c>
      <c r="D1845" s="7">
        <v>44400</v>
      </c>
      <c r="E1845" s="6" t="s">
        <v>28</v>
      </c>
      <c r="F1845" s="6" t="s">
        <v>75</v>
      </c>
      <c r="G1845" s="6" t="s">
        <v>76</v>
      </c>
      <c r="H1845" s="6" t="s">
        <v>20</v>
      </c>
      <c r="I1845" s="8">
        <v>0.85</v>
      </c>
      <c r="J1845" s="9">
        <v>5500</v>
      </c>
      <c r="K1845" s="10">
        <f t="shared" si="0"/>
        <v>4675</v>
      </c>
      <c r="L1845" s="10">
        <f t="shared" si="1"/>
        <v>1636.25</v>
      </c>
      <c r="M1845" s="11">
        <v>0.35</v>
      </c>
      <c r="O1845" s="16"/>
      <c r="P1845" s="14"/>
      <c r="Q1845" s="12"/>
      <c r="R1845" s="13"/>
    </row>
    <row r="1846" spans="1:18" ht="15.75" customHeight="1">
      <c r="A1846" s="1"/>
      <c r="B1846" s="6" t="s">
        <v>27</v>
      </c>
      <c r="C1846" s="6">
        <v>1128299</v>
      </c>
      <c r="D1846" s="7">
        <v>44400</v>
      </c>
      <c r="E1846" s="6" t="s">
        <v>28</v>
      </c>
      <c r="F1846" s="6" t="s">
        <v>75</v>
      </c>
      <c r="G1846" s="6" t="s">
        <v>76</v>
      </c>
      <c r="H1846" s="6" t="s">
        <v>21</v>
      </c>
      <c r="I1846" s="8">
        <v>0.9</v>
      </c>
      <c r="J1846" s="9">
        <v>6000</v>
      </c>
      <c r="K1846" s="10">
        <f t="shared" si="0"/>
        <v>5400</v>
      </c>
      <c r="L1846" s="10">
        <f t="shared" si="1"/>
        <v>2160</v>
      </c>
      <c r="M1846" s="11">
        <v>0.4</v>
      </c>
      <c r="O1846" s="16"/>
      <c r="P1846" s="14"/>
      <c r="Q1846" s="12"/>
      <c r="R1846" s="13"/>
    </row>
    <row r="1847" spans="1:18" ht="15.75" customHeight="1">
      <c r="A1847" s="1"/>
      <c r="B1847" s="6" t="s">
        <v>27</v>
      </c>
      <c r="C1847" s="6">
        <v>1128299</v>
      </c>
      <c r="D1847" s="7">
        <v>44400</v>
      </c>
      <c r="E1847" s="6" t="s">
        <v>28</v>
      </c>
      <c r="F1847" s="6" t="s">
        <v>75</v>
      </c>
      <c r="G1847" s="6" t="s">
        <v>76</v>
      </c>
      <c r="H1847" s="6" t="s">
        <v>22</v>
      </c>
      <c r="I1847" s="8">
        <v>1.05</v>
      </c>
      <c r="J1847" s="9">
        <v>6000</v>
      </c>
      <c r="K1847" s="10">
        <f t="shared" si="0"/>
        <v>6300</v>
      </c>
      <c r="L1847" s="10">
        <f t="shared" si="1"/>
        <v>1890</v>
      </c>
      <c r="M1847" s="11">
        <v>0.3</v>
      </c>
      <c r="O1847" s="16"/>
      <c r="P1847" s="14"/>
      <c r="Q1847" s="12"/>
      <c r="R1847" s="13"/>
    </row>
    <row r="1848" spans="1:18" ht="15.75" customHeight="1">
      <c r="A1848" s="1"/>
      <c r="B1848" s="6" t="s">
        <v>27</v>
      </c>
      <c r="C1848" s="6">
        <v>1128299</v>
      </c>
      <c r="D1848" s="7">
        <v>44432</v>
      </c>
      <c r="E1848" s="6" t="s">
        <v>28</v>
      </c>
      <c r="F1848" s="6" t="s">
        <v>75</v>
      </c>
      <c r="G1848" s="6" t="s">
        <v>76</v>
      </c>
      <c r="H1848" s="6" t="s">
        <v>17</v>
      </c>
      <c r="I1848" s="8">
        <v>0.9</v>
      </c>
      <c r="J1848" s="9">
        <v>8000</v>
      </c>
      <c r="K1848" s="10">
        <f t="shared" si="0"/>
        <v>7200</v>
      </c>
      <c r="L1848" s="10">
        <f t="shared" si="1"/>
        <v>2520</v>
      </c>
      <c r="M1848" s="11">
        <v>0.35</v>
      </c>
      <c r="O1848" s="16"/>
      <c r="P1848" s="14"/>
      <c r="Q1848" s="12"/>
      <c r="R1848" s="13"/>
    </row>
    <row r="1849" spans="1:18" ht="15.75" customHeight="1">
      <c r="A1849" s="1"/>
      <c r="B1849" s="6" t="s">
        <v>27</v>
      </c>
      <c r="C1849" s="6">
        <v>1128299</v>
      </c>
      <c r="D1849" s="7">
        <v>44432</v>
      </c>
      <c r="E1849" s="6" t="s">
        <v>28</v>
      </c>
      <c r="F1849" s="6" t="s">
        <v>75</v>
      </c>
      <c r="G1849" s="6" t="s">
        <v>76</v>
      </c>
      <c r="H1849" s="6" t="s">
        <v>18</v>
      </c>
      <c r="I1849" s="8">
        <v>0.8</v>
      </c>
      <c r="J1849" s="9">
        <v>7750</v>
      </c>
      <c r="K1849" s="10">
        <f t="shared" si="0"/>
        <v>6200</v>
      </c>
      <c r="L1849" s="10">
        <f t="shared" si="1"/>
        <v>2170</v>
      </c>
      <c r="M1849" s="11">
        <v>0.35</v>
      </c>
      <c r="O1849" s="16"/>
      <c r="P1849" s="14"/>
      <c r="Q1849" s="12"/>
      <c r="R1849" s="13"/>
    </row>
    <row r="1850" spans="1:18" ht="15.75" customHeight="1">
      <c r="A1850" s="1"/>
      <c r="B1850" s="6" t="s">
        <v>27</v>
      </c>
      <c r="C1850" s="6">
        <v>1128299</v>
      </c>
      <c r="D1850" s="7">
        <v>44432</v>
      </c>
      <c r="E1850" s="6" t="s">
        <v>28</v>
      </c>
      <c r="F1850" s="6" t="s">
        <v>75</v>
      </c>
      <c r="G1850" s="6" t="s">
        <v>76</v>
      </c>
      <c r="H1850" s="6" t="s">
        <v>19</v>
      </c>
      <c r="I1850" s="8">
        <v>0.70000000000000007</v>
      </c>
      <c r="J1850" s="9">
        <v>6500</v>
      </c>
      <c r="K1850" s="10">
        <f t="shared" si="0"/>
        <v>4550</v>
      </c>
      <c r="L1850" s="10">
        <f t="shared" si="1"/>
        <v>1592.5</v>
      </c>
      <c r="M1850" s="11">
        <v>0.35</v>
      </c>
      <c r="O1850" s="16"/>
      <c r="P1850" s="14"/>
      <c r="Q1850" s="12"/>
      <c r="R1850" s="13"/>
    </row>
    <row r="1851" spans="1:18" ht="15.75" customHeight="1">
      <c r="A1851" s="1"/>
      <c r="B1851" s="6" t="s">
        <v>27</v>
      </c>
      <c r="C1851" s="6">
        <v>1128299</v>
      </c>
      <c r="D1851" s="7">
        <v>44432</v>
      </c>
      <c r="E1851" s="6" t="s">
        <v>28</v>
      </c>
      <c r="F1851" s="6" t="s">
        <v>75</v>
      </c>
      <c r="G1851" s="6" t="s">
        <v>76</v>
      </c>
      <c r="H1851" s="6" t="s">
        <v>20</v>
      </c>
      <c r="I1851" s="8">
        <v>0.70000000000000007</v>
      </c>
      <c r="J1851" s="9">
        <v>4250</v>
      </c>
      <c r="K1851" s="10">
        <f t="shared" si="0"/>
        <v>2975.0000000000005</v>
      </c>
      <c r="L1851" s="10">
        <f t="shared" si="1"/>
        <v>1041.25</v>
      </c>
      <c r="M1851" s="11">
        <v>0.35</v>
      </c>
      <c r="O1851" s="16"/>
      <c r="P1851" s="14"/>
      <c r="Q1851" s="12"/>
      <c r="R1851" s="13"/>
    </row>
    <row r="1852" spans="1:18" ht="15.75" customHeight="1">
      <c r="A1852" s="1"/>
      <c r="B1852" s="6" t="s">
        <v>27</v>
      </c>
      <c r="C1852" s="6">
        <v>1128299</v>
      </c>
      <c r="D1852" s="7">
        <v>44432</v>
      </c>
      <c r="E1852" s="6" t="s">
        <v>28</v>
      </c>
      <c r="F1852" s="6" t="s">
        <v>75</v>
      </c>
      <c r="G1852" s="6" t="s">
        <v>76</v>
      </c>
      <c r="H1852" s="6" t="s">
        <v>21</v>
      </c>
      <c r="I1852" s="8">
        <v>0.7</v>
      </c>
      <c r="J1852" s="9">
        <v>4250</v>
      </c>
      <c r="K1852" s="10">
        <f t="shared" si="0"/>
        <v>2975</v>
      </c>
      <c r="L1852" s="10">
        <f t="shared" si="1"/>
        <v>1190</v>
      </c>
      <c r="M1852" s="11">
        <v>0.4</v>
      </c>
      <c r="O1852" s="16"/>
      <c r="P1852" s="14"/>
      <c r="Q1852" s="12"/>
      <c r="R1852" s="13"/>
    </row>
    <row r="1853" spans="1:18" ht="15.75" customHeight="1">
      <c r="A1853" s="1"/>
      <c r="B1853" s="6" t="s">
        <v>27</v>
      </c>
      <c r="C1853" s="6">
        <v>1128299</v>
      </c>
      <c r="D1853" s="7">
        <v>44432</v>
      </c>
      <c r="E1853" s="6" t="s">
        <v>28</v>
      </c>
      <c r="F1853" s="6" t="s">
        <v>75</v>
      </c>
      <c r="G1853" s="6" t="s">
        <v>76</v>
      </c>
      <c r="H1853" s="6" t="s">
        <v>22</v>
      </c>
      <c r="I1853" s="8">
        <v>0.75</v>
      </c>
      <c r="J1853" s="9">
        <v>2500</v>
      </c>
      <c r="K1853" s="10">
        <f t="shared" si="0"/>
        <v>1875</v>
      </c>
      <c r="L1853" s="10">
        <f t="shared" si="1"/>
        <v>562.5</v>
      </c>
      <c r="M1853" s="11">
        <v>0.3</v>
      </c>
      <c r="O1853" s="16"/>
      <c r="P1853" s="14"/>
      <c r="Q1853" s="12"/>
      <c r="R1853" s="13"/>
    </row>
    <row r="1854" spans="1:18" ht="15.75" customHeight="1">
      <c r="A1854" s="1"/>
      <c r="B1854" s="6" t="s">
        <v>27</v>
      </c>
      <c r="C1854" s="6">
        <v>1128299</v>
      </c>
      <c r="D1854" s="7">
        <v>44464</v>
      </c>
      <c r="E1854" s="6" t="s">
        <v>28</v>
      </c>
      <c r="F1854" s="6" t="s">
        <v>75</v>
      </c>
      <c r="G1854" s="6" t="s">
        <v>76</v>
      </c>
      <c r="H1854" s="6" t="s">
        <v>17</v>
      </c>
      <c r="I1854" s="8">
        <v>0.50000000000000011</v>
      </c>
      <c r="J1854" s="9">
        <v>4500</v>
      </c>
      <c r="K1854" s="10">
        <f t="shared" si="0"/>
        <v>2250.0000000000005</v>
      </c>
      <c r="L1854" s="10">
        <f t="shared" si="1"/>
        <v>787.50000000000011</v>
      </c>
      <c r="M1854" s="11">
        <v>0.35</v>
      </c>
      <c r="O1854" s="16"/>
      <c r="P1854" s="14"/>
      <c r="Q1854" s="12"/>
      <c r="R1854" s="13"/>
    </row>
    <row r="1855" spans="1:18" ht="15.75" customHeight="1">
      <c r="A1855" s="1"/>
      <c r="B1855" s="6" t="s">
        <v>27</v>
      </c>
      <c r="C1855" s="6">
        <v>1128299</v>
      </c>
      <c r="D1855" s="7">
        <v>44464</v>
      </c>
      <c r="E1855" s="6" t="s">
        <v>28</v>
      </c>
      <c r="F1855" s="6" t="s">
        <v>75</v>
      </c>
      <c r="G1855" s="6" t="s">
        <v>76</v>
      </c>
      <c r="H1855" s="6" t="s">
        <v>18</v>
      </c>
      <c r="I1855" s="8">
        <v>0.55000000000000016</v>
      </c>
      <c r="J1855" s="9">
        <v>4500</v>
      </c>
      <c r="K1855" s="10">
        <f t="shared" si="0"/>
        <v>2475.0000000000009</v>
      </c>
      <c r="L1855" s="10">
        <f t="shared" si="1"/>
        <v>866.25000000000023</v>
      </c>
      <c r="M1855" s="11">
        <v>0.35</v>
      </c>
      <c r="O1855" s="16"/>
      <c r="P1855" s="14"/>
      <c r="Q1855" s="12"/>
      <c r="R1855" s="13"/>
    </row>
    <row r="1856" spans="1:18" ht="15.75" customHeight="1">
      <c r="A1856" s="1"/>
      <c r="B1856" s="6" t="s">
        <v>27</v>
      </c>
      <c r="C1856" s="6">
        <v>1128299</v>
      </c>
      <c r="D1856" s="7">
        <v>44464</v>
      </c>
      <c r="E1856" s="6" t="s">
        <v>28</v>
      </c>
      <c r="F1856" s="6" t="s">
        <v>75</v>
      </c>
      <c r="G1856" s="6" t="s">
        <v>76</v>
      </c>
      <c r="H1856" s="6" t="s">
        <v>19</v>
      </c>
      <c r="I1856" s="8">
        <v>0.50000000000000011</v>
      </c>
      <c r="J1856" s="9">
        <v>2500</v>
      </c>
      <c r="K1856" s="10">
        <f t="shared" si="0"/>
        <v>1250.0000000000002</v>
      </c>
      <c r="L1856" s="10">
        <f t="shared" si="1"/>
        <v>437.50000000000006</v>
      </c>
      <c r="M1856" s="11">
        <v>0.35</v>
      </c>
      <c r="O1856" s="16"/>
      <c r="P1856" s="14"/>
      <c r="Q1856" s="12"/>
      <c r="R1856" s="13"/>
    </row>
    <row r="1857" spans="1:18" ht="15.75" customHeight="1">
      <c r="A1857" s="1"/>
      <c r="B1857" s="6" t="s">
        <v>27</v>
      </c>
      <c r="C1857" s="6">
        <v>1128299</v>
      </c>
      <c r="D1857" s="7">
        <v>44464</v>
      </c>
      <c r="E1857" s="6" t="s">
        <v>28</v>
      </c>
      <c r="F1857" s="6" t="s">
        <v>75</v>
      </c>
      <c r="G1857" s="6" t="s">
        <v>76</v>
      </c>
      <c r="H1857" s="6" t="s">
        <v>20</v>
      </c>
      <c r="I1857" s="8">
        <v>0.50000000000000011</v>
      </c>
      <c r="J1857" s="9">
        <v>2000</v>
      </c>
      <c r="K1857" s="10">
        <f t="shared" si="0"/>
        <v>1000.0000000000002</v>
      </c>
      <c r="L1857" s="10">
        <f t="shared" si="1"/>
        <v>350.00000000000006</v>
      </c>
      <c r="M1857" s="11">
        <v>0.35</v>
      </c>
      <c r="O1857" s="16"/>
      <c r="P1857" s="14"/>
      <c r="Q1857" s="12"/>
      <c r="R1857" s="13"/>
    </row>
    <row r="1858" spans="1:18" ht="15.75" customHeight="1">
      <c r="A1858" s="1"/>
      <c r="B1858" s="6" t="s">
        <v>27</v>
      </c>
      <c r="C1858" s="6">
        <v>1128299</v>
      </c>
      <c r="D1858" s="7">
        <v>44464</v>
      </c>
      <c r="E1858" s="6" t="s">
        <v>28</v>
      </c>
      <c r="F1858" s="6" t="s">
        <v>75</v>
      </c>
      <c r="G1858" s="6" t="s">
        <v>76</v>
      </c>
      <c r="H1858" s="6" t="s">
        <v>21</v>
      </c>
      <c r="I1858" s="8">
        <v>0.60000000000000009</v>
      </c>
      <c r="J1858" s="9">
        <v>2250</v>
      </c>
      <c r="K1858" s="10">
        <f t="shared" si="0"/>
        <v>1350.0000000000002</v>
      </c>
      <c r="L1858" s="10">
        <f t="shared" si="1"/>
        <v>540.00000000000011</v>
      </c>
      <c r="M1858" s="11">
        <v>0.4</v>
      </c>
      <c r="O1858" s="16"/>
      <c r="P1858" s="14"/>
      <c r="Q1858" s="12"/>
      <c r="R1858" s="13"/>
    </row>
    <row r="1859" spans="1:18" ht="15.75" customHeight="1">
      <c r="A1859" s="1"/>
      <c r="B1859" s="6" t="s">
        <v>27</v>
      </c>
      <c r="C1859" s="6">
        <v>1128299</v>
      </c>
      <c r="D1859" s="7">
        <v>44464</v>
      </c>
      <c r="E1859" s="6" t="s">
        <v>28</v>
      </c>
      <c r="F1859" s="6" t="s">
        <v>75</v>
      </c>
      <c r="G1859" s="6" t="s">
        <v>76</v>
      </c>
      <c r="H1859" s="6" t="s">
        <v>22</v>
      </c>
      <c r="I1859" s="8">
        <v>0.44999999999999996</v>
      </c>
      <c r="J1859" s="9">
        <v>2500</v>
      </c>
      <c r="K1859" s="10">
        <f t="shared" si="0"/>
        <v>1125</v>
      </c>
      <c r="L1859" s="10">
        <f t="shared" si="1"/>
        <v>337.5</v>
      </c>
      <c r="M1859" s="11">
        <v>0.3</v>
      </c>
      <c r="O1859" s="16"/>
      <c r="P1859" s="14"/>
      <c r="Q1859" s="12"/>
      <c r="R1859" s="13"/>
    </row>
    <row r="1860" spans="1:18" ht="15.75" customHeight="1">
      <c r="A1860" s="1"/>
      <c r="B1860" s="6" t="s">
        <v>27</v>
      </c>
      <c r="C1860" s="6">
        <v>1128299</v>
      </c>
      <c r="D1860" s="7">
        <v>44493</v>
      </c>
      <c r="E1860" s="6" t="s">
        <v>28</v>
      </c>
      <c r="F1860" s="6" t="s">
        <v>75</v>
      </c>
      <c r="G1860" s="6" t="s">
        <v>76</v>
      </c>
      <c r="H1860" s="6" t="s">
        <v>17</v>
      </c>
      <c r="I1860" s="8">
        <v>0.4</v>
      </c>
      <c r="J1860" s="9">
        <v>3500</v>
      </c>
      <c r="K1860" s="10">
        <f t="shared" si="0"/>
        <v>1400</v>
      </c>
      <c r="L1860" s="10">
        <f t="shared" si="1"/>
        <v>489.99999999999994</v>
      </c>
      <c r="M1860" s="11">
        <v>0.35</v>
      </c>
      <c r="O1860" s="16"/>
      <c r="P1860" s="14"/>
      <c r="Q1860" s="12"/>
      <c r="R1860" s="13"/>
    </row>
    <row r="1861" spans="1:18" ht="15.75" customHeight="1">
      <c r="A1861" s="1"/>
      <c r="B1861" s="6" t="s">
        <v>27</v>
      </c>
      <c r="C1861" s="6">
        <v>1128299</v>
      </c>
      <c r="D1861" s="7">
        <v>44493</v>
      </c>
      <c r="E1861" s="6" t="s">
        <v>28</v>
      </c>
      <c r="F1861" s="6" t="s">
        <v>75</v>
      </c>
      <c r="G1861" s="6" t="s">
        <v>76</v>
      </c>
      <c r="H1861" s="6" t="s">
        <v>18</v>
      </c>
      <c r="I1861" s="8">
        <v>0.55000000000000016</v>
      </c>
      <c r="J1861" s="9">
        <v>5250</v>
      </c>
      <c r="K1861" s="10">
        <f t="shared" si="0"/>
        <v>2887.5000000000009</v>
      </c>
      <c r="L1861" s="10">
        <f t="shared" si="1"/>
        <v>1010.6250000000002</v>
      </c>
      <c r="M1861" s="11">
        <v>0.35</v>
      </c>
      <c r="O1861" s="16"/>
      <c r="P1861" s="14"/>
      <c r="Q1861" s="12"/>
      <c r="R1861" s="13"/>
    </row>
    <row r="1862" spans="1:18" ht="15.75" customHeight="1">
      <c r="A1862" s="1"/>
      <c r="B1862" s="6" t="s">
        <v>27</v>
      </c>
      <c r="C1862" s="6">
        <v>1128299</v>
      </c>
      <c r="D1862" s="7">
        <v>44493</v>
      </c>
      <c r="E1862" s="6" t="s">
        <v>28</v>
      </c>
      <c r="F1862" s="6" t="s">
        <v>75</v>
      </c>
      <c r="G1862" s="6" t="s">
        <v>76</v>
      </c>
      <c r="H1862" s="6" t="s">
        <v>19</v>
      </c>
      <c r="I1862" s="8">
        <v>0.50000000000000011</v>
      </c>
      <c r="J1862" s="9">
        <v>3500</v>
      </c>
      <c r="K1862" s="10">
        <f t="shared" si="0"/>
        <v>1750.0000000000005</v>
      </c>
      <c r="L1862" s="10">
        <f t="shared" si="1"/>
        <v>612.50000000000011</v>
      </c>
      <c r="M1862" s="11">
        <v>0.35</v>
      </c>
      <c r="O1862" s="16"/>
      <c r="P1862" s="14"/>
      <c r="Q1862" s="12"/>
      <c r="R1862" s="13"/>
    </row>
    <row r="1863" spans="1:18" ht="15.75" customHeight="1">
      <c r="A1863" s="1"/>
      <c r="B1863" s="6" t="s">
        <v>27</v>
      </c>
      <c r="C1863" s="6">
        <v>1128299</v>
      </c>
      <c r="D1863" s="7">
        <v>44493</v>
      </c>
      <c r="E1863" s="6" t="s">
        <v>28</v>
      </c>
      <c r="F1863" s="6" t="s">
        <v>75</v>
      </c>
      <c r="G1863" s="6" t="s">
        <v>76</v>
      </c>
      <c r="H1863" s="6" t="s">
        <v>20</v>
      </c>
      <c r="I1863" s="8">
        <v>0.45000000000000007</v>
      </c>
      <c r="J1863" s="9">
        <v>3250</v>
      </c>
      <c r="K1863" s="10">
        <f t="shared" si="0"/>
        <v>1462.5000000000002</v>
      </c>
      <c r="L1863" s="10">
        <f t="shared" si="1"/>
        <v>511.87500000000006</v>
      </c>
      <c r="M1863" s="11">
        <v>0.35</v>
      </c>
      <c r="O1863" s="16"/>
      <c r="P1863" s="14"/>
      <c r="Q1863" s="12"/>
      <c r="R1863" s="13"/>
    </row>
    <row r="1864" spans="1:18" ht="15.75" customHeight="1">
      <c r="A1864" s="1"/>
      <c r="B1864" s="6" t="s">
        <v>27</v>
      </c>
      <c r="C1864" s="6">
        <v>1128299</v>
      </c>
      <c r="D1864" s="7">
        <v>44493</v>
      </c>
      <c r="E1864" s="6" t="s">
        <v>28</v>
      </c>
      <c r="F1864" s="6" t="s">
        <v>75</v>
      </c>
      <c r="G1864" s="6" t="s">
        <v>76</v>
      </c>
      <c r="H1864" s="6" t="s">
        <v>21</v>
      </c>
      <c r="I1864" s="8">
        <v>0.55000000000000004</v>
      </c>
      <c r="J1864" s="9">
        <v>3000</v>
      </c>
      <c r="K1864" s="10">
        <f t="shared" si="0"/>
        <v>1650.0000000000002</v>
      </c>
      <c r="L1864" s="10">
        <f t="shared" si="1"/>
        <v>660.00000000000011</v>
      </c>
      <c r="M1864" s="11">
        <v>0.4</v>
      </c>
      <c r="O1864" s="16"/>
      <c r="P1864" s="14"/>
      <c r="Q1864" s="12"/>
      <c r="R1864" s="13"/>
    </row>
    <row r="1865" spans="1:18" ht="15.75" customHeight="1">
      <c r="A1865" s="1"/>
      <c r="B1865" s="6" t="s">
        <v>27</v>
      </c>
      <c r="C1865" s="6">
        <v>1128299</v>
      </c>
      <c r="D1865" s="7">
        <v>44493</v>
      </c>
      <c r="E1865" s="6" t="s">
        <v>28</v>
      </c>
      <c r="F1865" s="6" t="s">
        <v>75</v>
      </c>
      <c r="G1865" s="6" t="s">
        <v>76</v>
      </c>
      <c r="H1865" s="6" t="s">
        <v>22</v>
      </c>
      <c r="I1865" s="8">
        <v>0.60000000000000009</v>
      </c>
      <c r="J1865" s="9">
        <v>3500</v>
      </c>
      <c r="K1865" s="10">
        <f t="shared" si="0"/>
        <v>2100.0000000000005</v>
      </c>
      <c r="L1865" s="10">
        <f t="shared" si="1"/>
        <v>630.00000000000011</v>
      </c>
      <c r="M1865" s="11">
        <v>0.3</v>
      </c>
      <c r="O1865" s="16"/>
      <c r="P1865" s="14"/>
      <c r="Q1865" s="12"/>
      <c r="R1865" s="13"/>
    </row>
    <row r="1866" spans="1:18" ht="15.75" customHeight="1">
      <c r="A1866" s="1"/>
      <c r="B1866" s="6" t="s">
        <v>27</v>
      </c>
      <c r="C1866" s="6">
        <v>1128299</v>
      </c>
      <c r="D1866" s="7">
        <v>44524</v>
      </c>
      <c r="E1866" s="6" t="s">
        <v>28</v>
      </c>
      <c r="F1866" s="6" t="s">
        <v>75</v>
      </c>
      <c r="G1866" s="6" t="s">
        <v>76</v>
      </c>
      <c r="H1866" s="6" t="s">
        <v>17</v>
      </c>
      <c r="I1866" s="8">
        <v>0.45000000000000007</v>
      </c>
      <c r="J1866" s="9">
        <v>5750</v>
      </c>
      <c r="K1866" s="10">
        <f t="shared" si="0"/>
        <v>2587.5000000000005</v>
      </c>
      <c r="L1866" s="10">
        <f t="shared" si="1"/>
        <v>905.62500000000011</v>
      </c>
      <c r="M1866" s="11">
        <v>0.35</v>
      </c>
      <c r="O1866" s="16"/>
      <c r="P1866" s="14"/>
      <c r="Q1866" s="12"/>
      <c r="R1866" s="13"/>
    </row>
    <row r="1867" spans="1:18" ht="15.75" customHeight="1">
      <c r="A1867" s="1"/>
      <c r="B1867" s="6" t="s">
        <v>27</v>
      </c>
      <c r="C1867" s="6">
        <v>1128299</v>
      </c>
      <c r="D1867" s="7">
        <v>44524</v>
      </c>
      <c r="E1867" s="6" t="s">
        <v>28</v>
      </c>
      <c r="F1867" s="6" t="s">
        <v>75</v>
      </c>
      <c r="G1867" s="6" t="s">
        <v>76</v>
      </c>
      <c r="H1867" s="6" t="s">
        <v>18</v>
      </c>
      <c r="I1867" s="8">
        <v>0.50000000000000011</v>
      </c>
      <c r="J1867" s="9">
        <v>6500</v>
      </c>
      <c r="K1867" s="10">
        <f t="shared" si="0"/>
        <v>3250.0000000000009</v>
      </c>
      <c r="L1867" s="10">
        <f t="shared" si="1"/>
        <v>1137.5000000000002</v>
      </c>
      <c r="M1867" s="11">
        <v>0.35</v>
      </c>
      <c r="O1867" s="16"/>
      <c r="P1867" s="14"/>
      <c r="Q1867" s="12"/>
      <c r="R1867" s="13"/>
    </row>
    <row r="1868" spans="1:18" ht="15.75" customHeight="1">
      <c r="A1868" s="1"/>
      <c r="B1868" s="6" t="s">
        <v>27</v>
      </c>
      <c r="C1868" s="6">
        <v>1128299</v>
      </c>
      <c r="D1868" s="7">
        <v>44524</v>
      </c>
      <c r="E1868" s="6" t="s">
        <v>28</v>
      </c>
      <c r="F1868" s="6" t="s">
        <v>75</v>
      </c>
      <c r="G1868" s="6" t="s">
        <v>76</v>
      </c>
      <c r="H1868" s="6" t="s">
        <v>19</v>
      </c>
      <c r="I1868" s="8">
        <v>0.45000000000000007</v>
      </c>
      <c r="J1868" s="9">
        <v>4750</v>
      </c>
      <c r="K1868" s="10">
        <f t="shared" si="0"/>
        <v>2137.5000000000005</v>
      </c>
      <c r="L1868" s="10">
        <f t="shared" si="1"/>
        <v>748.12500000000011</v>
      </c>
      <c r="M1868" s="11">
        <v>0.35</v>
      </c>
      <c r="O1868" s="16"/>
      <c r="P1868" s="14"/>
      <c r="Q1868" s="12"/>
      <c r="R1868" s="13"/>
    </row>
    <row r="1869" spans="1:18" ht="15.75" customHeight="1">
      <c r="A1869" s="1"/>
      <c r="B1869" s="6" t="s">
        <v>27</v>
      </c>
      <c r="C1869" s="6">
        <v>1128299</v>
      </c>
      <c r="D1869" s="7">
        <v>44524</v>
      </c>
      <c r="E1869" s="6" t="s">
        <v>28</v>
      </c>
      <c r="F1869" s="6" t="s">
        <v>75</v>
      </c>
      <c r="G1869" s="6" t="s">
        <v>76</v>
      </c>
      <c r="H1869" s="6" t="s">
        <v>20</v>
      </c>
      <c r="I1869" s="8">
        <v>0.55000000000000016</v>
      </c>
      <c r="J1869" s="9">
        <v>4500</v>
      </c>
      <c r="K1869" s="10">
        <f t="shared" si="0"/>
        <v>2475.0000000000009</v>
      </c>
      <c r="L1869" s="10">
        <f t="shared" si="1"/>
        <v>866.25000000000023</v>
      </c>
      <c r="M1869" s="11">
        <v>0.35</v>
      </c>
      <c r="O1869" s="16"/>
      <c r="P1869" s="14"/>
      <c r="Q1869" s="12"/>
      <c r="R1869" s="13"/>
    </row>
    <row r="1870" spans="1:18" ht="15.75" customHeight="1">
      <c r="A1870" s="1"/>
      <c r="B1870" s="6" t="s">
        <v>27</v>
      </c>
      <c r="C1870" s="6">
        <v>1128299</v>
      </c>
      <c r="D1870" s="7">
        <v>44524</v>
      </c>
      <c r="E1870" s="6" t="s">
        <v>28</v>
      </c>
      <c r="F1870" s="6" t="s">
        <v>75</v>
      </c>
      <c r="G1870" s="6" t="s">
        <v>76</v>
      </c>
      <c r="H1870" s="6" t="s">
        <v>21</v>
      </c>
      <c r="I1870" s="8">
        <v>0.75000000000000011</v>
      </c>
      <c r="J1870" s="9">
        <v>4250</v>
      </c>
      <c r="K1870" s="10">
        <f t="shared" si="0"/>
        <v>3187.5000000000005</v>
      </c>
      <c r="L1870" s="10">
        <f t="shared" si="1"/>
        <v>1275.0000000000002</v>
      </c>
      <c r="M1870" s="11">
        <v>0.4</v>
      </c>
      <c r="O1870" s="16"/>
      <c r="P1870" s="14"/>
      <c r="Q1870" s="12"/>
      <c r="R1870" s="13"/>
    </row>
    <row r="1871" spans="1:18" ht="15.75" customHeight="1">
      <c r="A1871" s="1"/>
      <c r="B1871" s="6" t="s">
        <v>27</v>
      </c>
      <c r="C1871" s="6">
        <v>1128299</v>
      </c>
      <c r="D1871" s="7">
        <v>44524</v>
      </c>
      <c r="E1871" s="6" t="s">
        <v>28</v>
      </c>
      <c r="F1871" s="6" t="s">
        <v>75</v>
      </c>
      <c r="G1871" s="6" t="s">
        <v>76</v>
      </c>
      <c r="H1871" s="6" t="s">
        <v>22</v>
      </c>
      <c r="I1871" s="8">
        <v>0.80000000000000016</v>
      </c>
      <c r="J1871" s="9">
        <v>5500</v>
      </c>
      <c r="K1871" s="10">
        <f t="shared" si="0"/>
        <v>4400.0000000000009</v>
      </c>
      <c r="L1871" s="10">
        <f t="shared" si="1"/>
        <v>1320.0000000000002</v>
      </c>
      <c r="M1871" s="11">
        <v>0.3</v>
      </c>
      <c r="O1871" s="16"/>
      <c r="P1871" s="14"/>
      <c r="Q1871" s="12"/>
      <c r="R1871" s="13"/>
    </row>
    <row r="1872" spans="1:18" ht="15.75" customHeight="1">
      <c r="A1872" s="1"/>
      <c r="B1872" s="6" t="s">
        <v>27</v>
      </c>
      <c r="C1872" s="6">
        <v>1128299</v>
      </c>
      <c r="D1872" s="7">
        <v>44553</v>
      </c>
      <c r="E1872" s="6" t="s">
        <v>28</v>
      </c>
      <c r="F1872" s="6" t="s">
        <v>75</v>
      </c>
      <c r="G1872" s="6" t="s">
        <v>76</v>
      </c>
      <c r="H1872" s="6" t="s">
        <v>17</v>
      </c>
      <c r="I1872" s="8">
        <v>0.65000000000000013</v>
      </c>
      <c r="J1872" s="9">
        <v>7500</v>
      </c>
      <c r="K1872" s="10">
        <f t="shared" si="0"/>
        <v>4875.0000000000009</v>
      </c>
      <c r="L1872" s="10">
        <f t="shared" si="1"/>
        <v>1706.2500000000002</v>
      </c>
      <c r="M1872" s="11">
        <v>0.35</v>
      </c>
      <c r="O1872" s="16"/>
      <c r="P1872" s="14"/>
      <c r="Q1872" s="12"/>
      <c r="R1872" s="13"/>
    </row>
    <row r="1873" spans="1:18" ht="15.75" customHeight="1">
      <c r="A1873" s="1"/>
      <c r="B1873" s="6" t="s">
        <v>27</v>
      </c>
      <c r="C1873" s="6">
        <v>1128299</v>
      </c>
      <c r="D1873" s="7">
        <v>44553</v>
      </c>
      <c r="E1873" s="6" t="s">
        <v>28</v>
      </c>
      <c r="F1873" s="6" t="s">
        <v>75</v>
      </c>
      <c r="G1873" s="6" t="s">
        <v>76</v>
      </c>
      <c r="H1873" s="6" t="s">
        <v>18</v>
      </c>
      <c r="I1873" s="8">
        <v>0.75000000000000022</v>
      </c>
      <c r="J1873" s="9">
        <v>7500</v>
      </c>
      <c r="K1873" s="10">
        <f t="shared" si="0"/>
        <v>5625.0000000000018</v>
      </c>
      <c r="L1873" s="10">
        <f t="shared" si="1"/>
        <v>1968.7500000000005</v>
      </c>
      <c r="M1873" s="11">
        <v>0.35</v>
      </c>
      <c r="O1873" s="16"/>
      <c r="P1873" s="14"/>
      <c r="Q1873" s="12"/>
      <c r="R1873" s="13"/>
    </row>
    <row r="1874" spans="1:18" ht="15.75" customHeight="1">
      <c r="A1874" s="1"/>
      <c r="B1874" s="6" t="s">
        <v>27</v>
      </c>
      <c r="C1874" s="6">
        <v>1128299</v>
      </c>
      <c r="D1874" s="7">
        <v>44553</v>
      </c>
      <c r="E1874" s="6" t="s">
        <v>28</v>
      </c>
      <c r="F1874" s="6" t="s">
        <v>75</v>
      </c>
      <c r="G1874" s="6" t="s">
        <v>76</v>
      </c>
      <c r="H1874" s="6" t="s">
        <v>19</v>
      </c>
      <c r="I1874" s="8">
        <v>0.70000000000000018</v>
      </c>
      <c r="J1874" s="9">
        <v>5500</v>
      </c>
      <c r="K1874" s="10">
        <f t="shared" si="0"/>
        <v>3850.0000000000009</v>
      </c>
      <c r="L1874" s="10">
        <f t="shared" si="1"/>
        <v>1347.5000000000002</v>
      </c>
      <c r="M1874" s="11">
        <v>0.35</v>
      </c>
      <c r="O1874" s="16"/>
      <c r="P1874" s="14"/>
      <c r="Q1874" s="12"/>
      <c r="R1874" s="13"/>
    </row>
    <row r="1875" spans="1:18" ht="15.75" customHeight="1">
      <c r="A1875" s="1"/>
      <c r="B1875" s="6" t="s">
        <v>27</v>
      </c>
      <c r="C1875" s="6">
        <v>1128299</v>
      </c>
      <c r="D1875" s="7">
        <v>44553</v>
      </c>
      <c r="E1875" s="6" t="s">
        <v>28</v>
      </c>
      <c r="F1875" s="6" t="s">
        <v>75</v>
      </c>
      <c r="G1875" s="6" t="s">
        <v>76</v>
      </c>
      <c r="H1875" s="6" t="s">
        <v>20</v>
      </c>
      <c r="I1875" s="8">
        <v>0.70000000000000018</v>
      </c>
      <c r="J1875" s="9">
        <v>5500</v>
      </c>
      <c r="K1875" s="10">
        <f t="shared" si="0"/>
        <v>3850.0000000000009</v>
      </c>
      <c r="L1875" s="10">
        <f t="shared" si="1"/>
        <v>1347.5000000000002</v>
      </c>
      <c r="M1875" s="11">
        <v>0.35</v>
      </c>
      <c r="O1875" s="16"/>
      <c r="P1875" s="14"/>
      <c r="Q1875" s="12"/>
      <c r="R1875" s="13"/>
    </row>
    <row r="1876" spans="1:18" ht="15.75" customHeight="1">
      <c r="A1876" s="1"/>
      <c r="B1876" s="6" t="s">
        <v>27</v>
      </c>
      <c r="C1876" s="6">
        <v>1128299</v>
      </c>
      <c r="D1876" s="7">
        <v>44553</v>
      </c>
      <c r="E1876" s="6" t="s">
        <v>28</v>
      </c>
      <c r="F1876" s="6" t="s">
        <v>75</v>
      </c>
      <c r="G1876" s="6" t="s">
        <v>76</v>
      </c>
      <c r="H1876" s="6" t="s">
        <v>21</v>
      </c>
      <c r="I1876" s="8">
        <v>0.80000000000000016</v>
      </c>
      <c r="J1876" s="9">
        <v>4750</v>
      </c>
      <c r="K1876" s="10">
        <f t="shared" si="0"/>
        <v>3800.0000000000009</v>
      </c>
      <c r="L1876" s="10">
        <f t="shared" si="1"/>
        <v>1520.0000000000005</v>
      </c>
      <c r="M1876" s="11">
        <v>0.4</v>
      </c>
      <c r="O1876" s="16"/>
      <c r="P1876" s="14"/>
      <c r="Q1876" s="12"/>
      <c r="R1876" s="13"/>
    </row>
    <row r="1877" spans="1:18" ht="15.75" customHeight="1">
      <c r="A1877" s="1"/>
      <c r="B1877" s="6" t="s">
        <v>27</v>
      </c>
      <c r="C1877" s="6">
        <v>1128299</v>
      </c>
      <c r="D1877" s="7">
        <v>44553</v>
      </c>
      <c r="E1877" s="6" t="s">
        <v>28</v>
      </c>
      <c r="F1877" s="6" t="s">
        <v>75</v>
      </c>
      <c r="G1877" s="6" t="s">
        <v>76</v>
      </c>
      <c r="H1877" s="6" t="s">
        <v>22</v>
      </c>
      <c r="I1877" s="8">
        <v>0.8500000000000002</v>
      </c>
      <c r="J1877" s="9">
        <v>5750</v>
      </c>
      <c r="K1877" s="10">
        <f t="shared" si="0"/>
        <v>4887.5000000000009</v>
      </c>
      <c r="L1877" s="10">
        <f t="shared" si="1"/>
        <v>1466.2500000000002</v>
      </c>
      <c r="M1877" s="11">
        <v>0.3</v>
      </c>
      <c r="O1877" s="16"/>
      <c r="P1877" s="14"/>
      <c r="Q1877" s="12"/>
      <c r="R1877" s="13"/>
    </row>
    <row r="1878" spans="1:18" ht="15.75" customHeight="1">
      <c r="A1878" s="1" t="s">
        <v>39</v>
      </c>
      <c r="B1878" s="6" t="s">
        <v>27</v>
      </c>
      <c r="C1878" s="6">
        <v>1128299</v>
      </c>
      <c r="D1878" s="7">
        <v>44213</v>
      </c>
      <c r="E1878" s="6" t="s">
        <v>28</v>
      </c>
      <c r="F1878" s="6" t="s">
        <v>77</v>
      </c>
      <c r="G1878" s="6" t="s">
        <v>60</v>
      </c>
      <c r="H1878" s="6" t="s">
        <v>17</v>
      </c>
      <c r="I1878" s="8">
        <v>0.35000000000000003</v>
      </c>
      <c r="J1878" s="9">
        <v>4000</v>
      </c>
      <c r="K1878" s="10">
        <f t="shared" si="0"/>
        <v>1400.0000000000002</v>
      </c>
      <c r="L1878" s="10">
        <f t="shared" si="1"/>
        <v>560</v>
      </c>
      <c r="M1878" s="11">
        <v>0.39999999999999997</v>
      </c>
      <c r="O1878" s="16"/>
      <c r="P1878" s="14"/>
      <c r="Q1878" s="12"/>
      <c r="R1878" s="13"/>
    </row>
    <row r="1879" spans="1:18" ht="15.75" customHeight="1">
      <c r="A1879" s="1"/>
      <c r="B1879" s="6" t="s">
        <v>27</v>
      </c>
      <c r="C1879" s="6">
        <v>1128299</v>
      </c>
      <c r="D1879" s="7">
        <v>44213</v>
      </c>
      <c r="E1879" s="6" t="s">
        <v>28</v>
      </c>
      <c r="F1879" s="6" t="s">
        <v>77</v>
      </c>
      <c r="G1879" s="6" t="s">
        <v>60</v>
      </c>
      <c r="H1879" s="6" t="s">
        <v>18</v>
      </c>
      <c r="I1879" s="8">
        <v>0.45</v>
      </c>
      <c r="J1879" s="9">
        <v>4000</v>
      </c>
      <c r="K1879" s="10">
        <f t="shared" si="0"/>
        <v>1800</v>
      </c>
      <c r="L1879" s="10">
        <f t="shared" si="1"/>
        <v>719.99999999999989</v>
      </c>
      <c r="M1879" s="11">
        <v>0.39999999999999997</v>
      </c>
      <c r="O1879" s="16"/>
      <c r="P1879" s="14"/>
      <c r="Q1879" s="12"/>
      <c r="R1879" s="13"/>
    </row>
    <row r="1880" spans="1:18" ht="15.75" customHeight="1">
      <c r="A1880" s="1"/>
      <c r="B1880" s="6" t="s">
        <v>27</v>
      </c>
      <c r="C1880" s="6">
        <v>1128299</v>
      </c>
      <c r="D1880" s="7">
        <v>44213</v>
      </c>
      <c r="E1880" s="6" t="s">
        <v>28</v>
      </c>
      <c r="F1880" s="6" t="s">
        <v>77</v>
      </c>
      <c r="G1880" s="6" t="s">
        <v>60</v>
      </c>
      <c r="H1880" s="6" t="s">
        <v>19</v>
      </c>
      <c r="I1880" s="8">
        <v>0.45</v>
      </c>
      <c r="J1880" s="9">
        <v>4000</v>
      </c>
      <c r="K1880" s="10">
        <f t="shared" si="0"/>
        <v>1800</v>
      </c>
      <c r="L1880" s="10">
        <f t="shared" si="1"/>
        <v>719.99999999999989</v>
      </c>
      <c r="M1880" s="11">
        <v>0.39999999999999997</v>
      </c>
      <c r="O1880" s="16"/>
      <c r="P1880" s="14"/>
      <c r="Q1880" s="12"/>
      <c r="R1880" s="13"/>
    </row>
    <row r="1881" spans="1:18" ht="15.75" customHeight="1">
      <c r="A1881" s="1"/>
      <c r="B1881" s="6" t="s">
        <v>27</v>
      </c>
      <c r="C1881" s="6">
        <v>1128299</v>
      </c>
      <c r="D1881" s="7">
        <v>44213</v>
      </c>
      <c r="E1881" s="6" t="s">
        <v>28</v>
      </c>
      <c r="F1881" s="6" t="s">
        <v>77</v>
      </c>
      <c r="G1881" s="6" t="s">
        <v>60</v>
      </c>
      <c r="H1881" s="6" t="s">
        <v>20</v>
      </c>
      <c r="I1881" s="8">
        <v>0.45</v>
      </c>
      <c r="J1881" s="9">
        <v>2500</v>
      </c>
      <c r="K1881" s="10">
        <f t="shared" si="0"/>
        <v>1125</v>
      </c>
      <c r="L1881" s="10">
        <f t="shared" si="1"/>
        <v>449.99999999999994</v>
      </c>
      <c r="M1881" s="11">
        <v>0.39999999999999997</v>
      </c>
      <c r="O1881" s="16"/>
      <c r="P1881" s="14"/>
      <c r="Q1881" s="12"/>
      <c r="R1881" s="13"/>
    </row>
    <row r="1882" spans="1:18" ht="15.75" customHeight="1">
      <c r="A1882" s="1"/>
      <c r="B1882" s="6" t="s">
        <v>27</v>
      </c>
      <c r="C1882" s="6">
        <v>1128299</v>
      </c>
      <c r="D1882" s="7">
        <v>44213</v>
      </c>
      <c r="E1882" s="6" t="s">
        <v>28</v>
      </c>
      <c r="F1882" s="6" t="s">
        <v>77</v>
      </c>
      <c r="G1882" s="6" t="s">
        <v>60</v>
      </c>
      <c r="H1882" s="6" t="s">
        <v>21</v>
      </c>
      <c r="I1882" s="8">
        <v>0.50000000000000011</v>
      </c>
      <c r="J1882" s="9">
        <v>2000</v>
      </c>
      <c r="K1882" s="10">
        <f t="shared" si="0"/>
        <v>1000.0000000000002</v>
      </c>
      <c r="L1882" s="10">
        <f t="shared" si="1"/>
        <v>450.00000000000011</v>
      </c>
      <c r="M1882" s="11">
        <v>0.45</v>
      </c>
      <c r="O1882" s="16"/>
      <c r="P1882" s="14"/>
      <c r="Q1882" s="12"/>
      <c r="R1882" s="13"/>
    </row>
    <row r="1883" spans="1:18" ht="15.75" customHeight="1">
      <c r="A1883" s="1"/>
      <c r="B1883" s="6" t="s">
        <v>27</v>
      </c>
      <c r="C1883" s="6">
        <v>1128299</v>
      </c>
      <c r="D1883" s="7">
        <v>44213</v>
      </c>
      <c r="E1883" s="6" t="s">
        <v>28</v>
      </c>
      <c r="F1883" s="6" t="s">
        <v>77</v>
      </c>
      <c r="G1883" s="6" t="s">
        <v>60</v>
      </c>
      <c r="H1883" s="6" t="s">
        <v>22</v>
      </c>
      <c r="I1883" s="8">
        <v>0.45</v>
      </c>
      <c r="J1883" s="9">
        <v>4500</v>
      </c>
      <c r="K1883" s="10">
        <f t="shared" si="0"/>
        <v>2025</v>
      </c>
      <c r="L1883" s="10">
        <f t="shared" si="1"/>
        <v>708.75</v>
      </c>
      <c r="M1883" s="11">
        <v>0.35</v>
      </c>
      <c r="O1883" s="16"/>
      <c r="P1883" s="14"/>
      <c r="Q1883" s="12"/>
      <c r="R1883" s="13"/>
    </row>
    <row r="1884" spans="1:18" ht="15.75" customHeight="1">
      <c r="A1884" s="1"/>
      <c r="B1884" s="6" t="s">
        <v>27</v>
      </c>
      <c r="C1884" s="6">
        <v>1128299</v>
      </c>
      <c r="D1884" s="7">
        <v>44244</v>
      </c>
      <c r="E1884" s="6" t="s">
        <v>28</v>
      </c>
      <c r="F1884" s="6" t="s">
        <v>77</v>
      </c>
      <c r="G1884" s="6" t="s">
        <v>60</v>
      </c>
      <c r="H1884" s="6" t="s">
        <v>17</v>
      </c>
      <c r="I1884" s="8">
        <v>0.35000000000000003</v>
      </c>
      <c r="J1884" s="9">
        <v>5000</v>
      </c>
      <c r="K1884" s="10">
        <f t="shared" si="0"/>
        <v>1750.0000000000002</v>
      </c>
      <c r="L1884" s="10">
        <f t="shared" si="1"/>
        <v>700</v>
      </c>
      <c r="M1884" s="11">
        <v>0.39999999999999997</v>
      </c>
      <c r="O1884" s="16"/>
      <c r="P1884" s="14"/>
      <c r="Q1884" s="12"/>
      <c r="R1884" s="13"/>
    </row>
    <row r="1885" spans="1:18" ht="15.75" customHeight="1">
      <c r="A1885" s="1"/>
      <c r="B1885" s="6" t="s">
        <v>27</v>
      </c>
      <c r="C1885" s="6">
        <v>1128299</v>
      </c>
      <c r="D1885" s="7">
        <v>44244</v>
      </c>
      <c r="E1885" s="6" t="s">
        <v>28</v>
      </c>
      <c r="F1885" s="6" t="s">
        <v>77</v>
      </c>
      <c r="G1885" s="6" t="s">
        <v>60</v>
      </c>
      <c r="H1885" s="6" t="s">
        <v>18</v>
      </c>
      <c r="I1885" s="8">
        <v>0.45</v>
      </c>
      <c r="J1885" s="9">
        <v>4000</v>
      </c>
      <c r="K1885" s="10">
        <f t="shared" si="0"/>
        <v>1800</v>
      </c>
      <c r="L1885" s="10">
        <f t="shared" si="1"/>
        <v>719.99999999999989</v>
      </c>
      <c r="M1885" s="11">
        <v>0.39999999999999997</v>
      </c>
      <c r="O1885" s="16"/>
      <c r="P1885" s="14"/>
      <c r="Q1885" s="12"/>
      <c r="R1885" s="13"/>
    </row>
    <row r="1886" spans="1:18" ht="15.75" customHeight="1">
      <c r="A1886" s="1"/>
      <c r="B1886" s="6" t="s">
        <v>27</v>
      </c>
      <c r="C1886" s="6">
        <v>1128299</v>
      </c>
      <c r="D1886" s="7">
        <v>44244</v>
      </c>
      <c r="E1886" s="6" t="s">
        <v>28</v>
      </c>
      <c r="F1886" s="6" t="s">
        <v>77</v>
      </c>
      <c r="G1886" s="6" t="s">
        <v>60</v>
      </c>
      <c r="H1886" s="6" t="s">
        <v>19</v>
      </c>
      <c r="I1886" s="8">
        <v>0.45</v>
      </c>
      <c r="J1886" s="9">
        <v>4000</v>
      </c>
      <c r="K1886" s="10">
        <f t="shared" si="0"/>
        <v>1800</v>
      </c>
      <c r="L1886" s="10">
        <f t="shared" si="1"/>
        <v>719.99999999999989</v>
      </c>
      <c r="M1886" s="11">
        <v>0.39999999999999997</v>
      </c>
      <c r="O1886" s="16"/>
      <c r="P1886" s="14"/>
      <c r="Q1886" s="12"/>
      <c r="R1886" s="13"/>
    </row>
    <row r="1887" spans="1:18" ht="15.75" customHeight="1">
      <c r="A1887" s="1"/>
      <c r="B1887" s="6" t="s">
        <v>27</v>
      </c>
      <c r="C1887" s="6">
        <v>1128299</v>
      </c>
      <c r="D1887" s="7">
        <v>44244</v>
      </c>
      <c r="E1887" s="6" t="s">
        <v>28</v>
      </c>
      <c r="F1887" s="6" t="s">
        <v>77</v>
      </c>
      <c r="G1887" s="6" t="s">
        <v>60</v>
      </c>
      <c r="H1887" s="6" t="s">
        <v>20</v>
      </c>
      <c r="I1887" s="8">
        <v>0.45</v>
      </c>
      <c r="J1887" s="9">
        <v>2500</v>
      </c>
      <c r="K1887" s="10">
        <f t="shared" si="0"/>
        <v>1125</v>
      </c>
      <c r="L1887" s="10">
        <f t="shared" si="1"/>
        <v>449.99999999999994</v>
      </c>
      <c r="M1887" s="11">
        <v>0.39999999999999997</v>
      </c>
      <c r="O1887" s="16"/>
      <c r="P1887" s="14"/>
      <c r="Q1887" s="12"/>
      <c r="R1887" s="13"/>
    </row>
    <row r="1888" spans="1:18" ht="15.75" customHeight="1">
      <c r="A1888" s="1"/>
      <c r="B1888" s="6" t="s">
        <v>27</v>
      </c>
      <c r="C1888" s="6">
        <v>1128299</v>
      </c>
      <c r="D1888" s="7">
        <v>44244</v>
      </c>
      <c r="E1888" s="6" t="s">
        <v>28</v>
      </c>
      <c r="F1888" s="6" t="s">
        <v>77</v>
      </c>
      <c r="G1888" s="6" t="s">
        <v>60</v>
      </c>
      <c r="H1888" s="6" t="s">
        <v>21</v>
      </c>
      <c r="I1888" s="8">
        <v>0.50000000000000011</v>
      </c>
      <c r="J1888" s="9">
        <v>1750</v>
      </c>
      <c r="K1888" s="10">
        <f t="shared" si="0"/>
        <v>875.00000000000023</v>
      </c>
      <c r="L1888" s="10">
        <f t="shared" si="1"/>
        <v>393.75000000000011</v>
      </c>
      <c r="M1888" s="11">
        <v>0.45</v>
      </c>
      <c r="O1888" s="16"/>
      <c r="P1888" s="14"/>
      <c r="Q1888" s="12"/>
      <c r="R1888" s="13"/>
    </row>
    <row r="1889" spans="1:18" ht="15.75" customHeight="1">
      <c r="A1889" s="1"/>
      <c r="B1889" s="6" t="s">
        <v>27</v>
      </c>
      <c r="C1889" s="6">
        <v>1128299</v>
      </c>
      <c r="D1889" s="7">
        <v>44244</v>
      </c>
      <c r="E1889" s="6" t="s">
        <v>28</v>
      </c>
      <c r="F1889" s="6" t="s">
        <v>77</v>
      </c>
      <c r="G1889" s="6" t="s">
        <v>60</v>
      </c>
      <c r="H1889" s="6" t="s">
        <v>22</v>
      </c>
      <c r="I1889" s="8">
        <v>0.45</v>
      </c>
      <c r="J1889" s="9">
        <v>3750</v>
      </c>
      <c r="K1889" s="10">
        <f t="shared" si="0"/>
        <v>1687.5</v>
      </c>
      <c r="L1889" s="10">
        <f t="shared" si="1"/>
        <v>590.625</v>
      </c>
      <c r="M1889" s="11">
        <v>0.35</v>
      </c>
      <c r="O1889" s="16"/>
      <c r="P1889" s="14"/>
      <c r="Q1889" s="12"/>
      <c r="R1889" s="13"/>
    </row>
    <row r="1890" spans="1:18" ht="15.75" customHeight="1">
      <c r="A1890" s="1"/>
      <c r="B1890" s="6" t="s">
        <v>27</v>
      </c>
      <c r="C1890" s="6">
        <v>1128299</v>
      </c>
      <c r="D1890" s="7">
        <v>44271</v>
      </c>
      <c r="E1890" s="6" t="s">
        <v>28</v>
      </c>
      <c r="F1890" s="6" t="s">
        <v>77</v>
      </c>
      <c r="G1890" s="6" t="s">
        <v>60</v>
      </c>
      <c r="H1890" s="6" t="s">
        <v>17</v>
      </c>
      <c r="I1890" s="8">
        <v>0.45</v>
      </c>
      <c r="J1890" s="9">
        <v>5250</v>
      </c>
      <c r="K1890" s="10">
        <f t="shared" si="0"/>
        <v>2362.5</v>
      </c>
      <c r="L1890" s="10">
        <f t="shared" si="1"/>
        <v>944.99999999999989</v>
      </c>
      <c r="M1890" s="11">
        <v>0.39999999999999997</v>
      </c>
      <c r="O1890" s="16"/>
      <c r="P1890" s="14"/>
      <c r="Q1890" s="12"/>
      <c r="R1890" s="13"/>
    </row>
    <row r="1891" spans="1:18" ht="15.75" customHeight="1">
      <c r="A1891" s="1"/>
      <c r="B1891" s="6" t="s">
        <v>27</v>
      </c>
      <c r="C1891" s="6">
        <v>1128299</v>
      </c>
      <c r="D1891" s="7">
        <v>44271</v>
      </c>
      <c r="E1891" s="6" t="s">
        <v>28</v>
      </c>
      <c r="F1891" s="6" t="s">
        <v>77</v>
      </c>
      <c r="G1891" s="6" t="s">
        <v>60</v>
      </c>
      <c r="H1891" s="6" t="s">
        <v>18</v>
      </c>
      <c r="I1891" s="8">
        <v>0.55000000000000004</v>
      </c>
      <c r="J1891" s="9">
        <v>3750</v>
      </c>
      <c r="K1891" s="10">
        <f t="shared" si="0"/>
        <v>2062.5</v>
      </c>
      <c r="L1891" s="10">
        <f t="shared" si="1"/>
        <v>824.99999999999989</v>
      </c>
      <c r="M1891" s="11">
        <v>0.39999999999999997</v>
      </c>
      <c r="O1891" s="16"/>
      <c r="P1891" s="14"/>
      <c r="Q1891" s="12"/>
      <c r="R1891" s="13"/>
    </row>
    <row r="1892" spans="1:18" ht="15.75" customHeight="1">
      <c r="A1892" s="1"/>
      <c r="B1892" s="6" t="s">
        <v>27</v>
      </c>
      <c r="C1892" s="6">
        <v>1128299</v>
      </c>
      <c r="D1892" s="7">
        <v>44271</v>
      </c>
      <c r="E1892" s="6" t="s">
        <v>28</v>
      </c>
      <c r="F1892" s="6" t="s">
        <v>77</v>
      </c>
      <c r="G1892" s="6" t="s">
        <v>60</v>
      </c>
      <c r="H1892" s="6" t="s">
        <v>19</v>
      </c>
      <c r="I1892" s="8">
        <v>0.6</v>
      </c>
      <c r="J1892" s="9">
        <v>4000</v>
      </c>
      <c r="K1892" s="10">
        <f t="shared" si="0"/>
        <v>2400</v>
      </c>
      <c r="L1892" s="10">
        <f t="shared" si="1"/>
        <v>959.99999999999989</v>
      </c>
      <c r="M1892" s="11">
        <v>0.39999999999999997</v>
      </c>
      <c r="O1892" s="16"/>
      <c r="P1892" s="14"/>
      <c r="Q1892" s="12"/>
      <c r="R1892" s="13"/>
    </row>
    <row r="1893" spans="1:18" ht="15.75" customHeight="1">
      <c r="A1893" s="1"/>
      <c r="B1893" s="6" t="s">
        <v>27</v>
      </c>
      <c r="C1893" s="6">
        <v>1128299</v>
      </c>
      <c r="D1893" s="7">
        <v>44271</v>
      </c>
      <c r="E1893" s="6" t="s">
        <v>28</v>
      </c>
      <c r="F1893" s="6" t="s">
        <v>77</v>
      </c>
      <c r="G1893" s="6" t="s">
        <v>60</v>
      </c>
      <c r="H1893" s="6" t="s">
        <v>20</v>
      </c>
      <c r="I1893" s="8">
        <v>0.55000000000000004</v>
      </c>
      <c r="J1893" s="9">
        <v>3000</v>
      </c>
      <c r="K1893" s="10">
        <f t="shared" si="0"/>
        <v>1650.0000000000002</v>
      </c>
      <c r="L1893" s="10">
        <f t="shared" si="1"/>
        <v>660</v>
      </c>
      <c r="M1893" s="11">
        <v>0.39999999999999997</v>
      </c>
      <c r="O1893" s="16"/>
      <c r="P1893" s="14"/>
      <c r="Q1893" s="12"/>
      <c r="R1893" s="13"/>
    </row>
    <row r="1894" spans="1:18" ht="15.75" customHeight="1">
      <c r="A1894" s="1"/>
      <c r="B1894" s="6" t="s">
        <v>27</v>
      </c>
      <c r="C1894" s="6">
        <v>1128299</v>
      </c>
      <c r="D1894" s="7">
        <v>44271</v>
      </c>
      <c r="E1894" s="6" t="s">
        <v>28</v>
      </c>
      <c r="F1894" s="6" t="s">
        <v>77</v>
      </c>
      <c r="G1894" s="6" t="s">
        <v>60</v>
      </c>
      <c r="H1894" s="6" t="s">
        <v>21</v>
      </c>
      <c r="I1894" s="8">
        <v>0.60000000000000009</v>
      </c>
      <c r="J1894" s="9">
        <v>1500</v>
      </c>
      <c r="K1894" s="10">
        <f t="shared" si="0"/>
        <v>900.00000000000011</v>
      </c>
      <c r="L1894" s="10">
        <f t="shared" si="1"/>
        <v>405.00000000000006</v>
      </c>
      <c r="M1894" s="11">
        <v>0.45</v>
      </c>
      <c r="O1894" s="16"/>
      <c r="P1894" s="14"/>
      <c r="Q1894" s="12"/>
      <c r="R1894" s="13"/>
    </row>
    <row r="1895" spans="1:18" ht="15.75" customHeight="1">
      <c r="A1895" s="1"/>
      <c r="B1895" s="6" t="s">
        <v>27</v>
      </c>
      <c r="C1895" s="6">
        <v>1128299</v>
      </c>
      <c r="D1895" s="7">
        <v>44271</v>
      </c>
      <c r="E1895" s="6" t="s">
        <v>28</v>
      </c>
      <c r="F1895" s="6" t="s">
        <v>77</v>
      </c>
      <c r="G1895" s="6" t="s">
        <v>60</v>
      </c>
      <c r="H1895" s="6" t="s">
        <v>22</v>
      </c>
      <c r="I1895" s="8">
        <v>0.45</v>
      </c>
      <c r="J1895" s="9">
        <v>3500</v>
      </c>
      <c r="K1895" s="10">
        <f t="shared" si="0"/>
        <v>1575</v>
      </c>
      <c r="L1895" s="10">
        <f t="shared" si="1"/>
        <v>551.25</v>
      </c>
      <c r="M1895" s="11">
        <v>0.35</v>
      </c>
      <c r="O1895" s="16"/>
      <c r="P1895" s="14"/>
      <c r="Q1895" s="12"/>
      <c r="R1895" s="13"/>
    </row>
    <row r="1896" spans="1:18" ht="15.75" customHeight="1">
      <c r="A1896" s="1"/>
      <c r="B1896" s="6" t="s">
        <v>27</v>
      </c>
      <c r="C1896" s="6">
        <v>1128299</v>
      </c>
      <c r="D1896" s="7">
        <v>44303</v>
      </c>
      <c r="E1896" s="6" t="s">
        <v>28</v>
      </c>
      <c r="F1896" s="6" t="s">
        <v>77</v>
      </c>
      <c r="G1896" s="6" t="s">
        <v>60</v>
      </c>
      <c r="H1896" s="6" t="s">
        <v>17</v>
      </c>
      <c r="I1896" s="8">
        <v>0.5</v>
      </c>
      <c r="J1896" s="9">
        <v>5250</v>
      </c>
      <c r="K1896" s="10">
        <f t="shared" si="0"/>
        <v>2625</v>
      </c>
      <c r="L1896" s="10">
        <f t="shared" si="1"/>
        <v>1050</v>
      </c>
      <c r="M1896" s="11">
        <v>0.39999999999999997</v>
      </c>
      <c r="O1896" s="16"/>
      <c r="P1896" s="14"/>
      <c r="Q1896" s="12"/>
      <c r="R1896" s="13"/>
    </row>
    <row r="1897" spans="1:18" ht="15.75" customHeight="1">
      <c r="A1897" s="1"/>
      <c r="B1897" s="6" t="s">
        <v>27</v>
      </c>
      <c r="C1897" s="6">
        <v>1128299</v>
      </c>
      <c r="D1897" s="7">
        <v>44303</v>
      </c>
      <c r="E1897" s="6" t="s">
        <v>28</v>
      </c>
      <c r="F1897" s="6" t="s">
        <v>77</v>
      </c>
      <c r="G1897" s="6" t="s">
        <v>60</v>
      </c>
      <c r="H1897" s="6" t="s">
        <v>18</v>
      </c>
      <c r="I1897" s="8">
        <v>0.55000000000000004</v>
      </c>
      <c r="J1897" s="9">
        <v>3250</v>
      </c>
      <c r="K1897" s="10">
        <f t="shared" si="0"/>
        <v>1787.5000000000002</v>
      </c>
      <c r="L1897" s="10">
        <f t="shared" si="1"/>
        <v>715</v>
      </c>
      <c r="M1897" s="11">
        <v>0.39999999999999997</v>
      </c>
      <c r="O1897" s="16"/>
      <c r="P1897" s="14"/>
      <c r="Q1897" s="12"/>
      <c r="R1897" s="13"/>
    </row>
    <row r="1898" spans="1:18" ht="15.75" customHeight="1">
      <c r="A1898" s="1"/>
      <c r="B1898" s="6" t="s">
        <v>27</v>
      </c>
      <c r="C1898" s="6">
        <v>1128299</v>
      </c>
      <c r="D1898" s="7">
        <v>44303</v>
      </c>
      <c r="E1898" s="6" t="s">
        <v>28</v>
      </c>
      <c r="F1898" s="6" t="s">
        <v>77</v>
      </c>
      <c r="G1898" s="6" t="s">
        <v>60</v>
      </c>
      <c r="H1898" s="6" t="s">
        <v>19</v>
      </c>
      <c r="I1898" s="8">
        <v>0.55000000000000004</v>
      </c>
      <c r="J1898" s="9">
        <v>3750</v>
      </c>
      <c r="K1898" s="10">
        <f t="shared" si="0"/>
        <v>2062.5</v>
      </c>
      <c r="L1898" s="10">
        <f t="shared" si="1"/>
        <v>824.99999999999989</v>
      </c>
      <c r="M1898" s="11">
        <v>0.39999999999999997</v>
      </c>
      <c r="O1898" s="16"/>
      <c r="P1898" s="14"/>
      <c r="Q1898" s="12"/>
      <c r="R1898" s="13"/>
    </row>
    <row r="1899" spans="1:18" ht="15.75" customHeight="1">
      <c r="A1899" s="1"/>
      <c r="B1899" s="6" t="s">
        <v>27</v>
      </c>
      <c r="C1899" s="6">
        <v>1128299</v>
      </c>
      <c r="D1899" s="7">
        <v>44303</v>
      </c>
      <c r="E1899" s="6" t="s">
        <v>28</v>
      </c>
      <c r="F1899" s="6" t="s">
        <v>77</v>
      </c>
      <c r="G1899" s="6" t="s">
        <v>60</v>
      </c>
      <c r="H1899" s="6" t="s">
        <v>20</v>
      </c>
      <c r="I1899" s="8">
        <v>0.40000000000000008</v>
      </c>
      <c r="J1899" s="9">
        <v>2750</v>
      </c>
      <c r="K1899" s="10">
        <f t="shared" si="0"/>
        <v>1100.0000000000002</v>
      </c>
      <c r="L1899" s="10">
        <f t="shared" si="1"/>
        <v>440.00000000000006</v>
      </c>
      <c r="M1899" s="11">
        <v>0.39999999999999997</v>
      </c>
      <c r="O1899" s="16"/>
      <c r="P1899" s="14"/>
      <c r="Q1899" s="12"/>
      <c r="R1899" s="13"/>
    </row>
    <row r="1900" spans="1:18" ht="15.75" customHeight="1">
      <c r="A1900" s="1"/>
      <c r="B1900" s="6" t="s">
        <v>27</v>
      </c>
      <c r="C1900" s="6">
        <v>1128299</v>
      </c>
      <c r="D1900" s="7">
        <v>44303</v>
      </c>
      <c r="E1900" s="6" t="s">
        <v>28</v>
      </c>
      <c r="F1900" s="6" t="s">
        <v>77</v>
      </c>
      <c r="G1900" s="6" t="s">
        <v>60</v>
      </c>
      <c r="H1900" s="6" t="s">
        <v>21</v>
      </c>
      <c r="I1900" s="8">
        <v>0.45000000000000012</v>
      </c>
      <c r="J1900" s="9">
        <v>1750</v>
      </c>
      <c r="K1900" s="10">
        <f t="shared" si="0"/>
        <v>787.50000000000023</v>
      </c>
      <c r="L1900" s="10">
        <f t="shared" si="1"/>
        <v>354.37500000000011</v>
      </c>
      <c r="M1900" s="11">
        <v>0.45</v>
      </c>
      <c r="O1900" s="16"/>
      <c r="P1900" s="14"/>
      <c r="Q1900" s="12"/>
      <c r="R1900" s="13"/>
    </row>
    <row r="1901" spans="1:18" ht="15.75" customHeight="1">
      <c r="A1901" s="1"/>
      <c r="B1901" s="6" t="s">
        <v>27</v>
      </c>
      <c r="C1901" s="6">
        <v>1128299</v>
      </c>
      <c r="D1901" s="7">
        <v>44303</v>
      </c>
      <c r="E1901" s="6" t="s">
        <v>28</v>
      </c>
      <c r="F1901" s="6" t="s">
        <v>77</v>
      </c>
      <c r="G1901" s="6" t="s">
        <v>60</v>
      </c>
      <c r="H1901" s="6" t="s">
        <v>22</v>
      </c>
      <c r="I1901" s="8">
        <v>0.60000000000000009</v>
      </c>
      <c r="J1901" s="9">
        <v>3500</v>
      </c>
      <c r="K1901" s="10">
        <f t="shared" si="0"/>
        <v>2100.0000000000005</v>
      </c>
      <c r="L1901" s="10">
        <f t="shared" si="1"/>
        <v>735.00000000000011</v>
      </c>
      <c r="M1901" s="11">
        <v>0.35</v>
      </c>
      <c r="O1901" s="16"/>
      <c r="P1901" s="14"/>
      <c r="Q1901" s="12"/>
      <c r="R1901" s="13"/>
    </row>
    <row r="1902" spans="1:18" ht="15.75" customHeight="1">
      <c r="A1902" s="1"/>
      <c r="B1902" s="6" t="s">
        <v>27</v>
      </c>
      <c r="C1902" s="6">
        <v>1128299</v>
      </c>
      <c r="D1902" s="7">
        <v>44334</v>
      </c>
      <c r="E1902" s="6" t="s">
        <v>28</v>
      </c>
      <c r="F1902" s="6" t="s">
        <v>77</v>
      </c>
      <c r="G1902" s="6" t="s">
        <v>60</v>
      </c>
      <c r="H1902" s="6" t="s">
        <v>17</v>
      </c>
      <c r="I1902" s="8">
        <v>0.45</v>
      </c>
      <c r="J1902" s="9">
        <v>5500</v>
      </c>
      <c r="K1902" s="10">
        <f t="shared" si="0"/>
        <v>2475</v>
      </c>
      <c r="L1902" s="10">
        <f t="shared" si="1"/>
        <v>989.99999999999989</v>
      </c>
      <c r="M1902" s="11">
        <v>0.39999999999999997</v>
      </c>
      <c r="O1902" s="16"/>
      <c r="P1902" s="14"/>
      <c r="Q1902" s="12"/>
      <c r="R1902" s="13"/>
    </row>
    <row r="1903" spans="1:18" ht="15.75" customHeight="1">
      <c r="A1903" s="1"/>
      <c r="B1903" s="6" t="s">
        <v>27</v>
      </c>
      <c r="C1903" s="6">
        <v>1128299</v>
      </c>
      <c r="D1903" s="7">
        <v>44334</v>
      </c>
      <c r="E1903" s="6" t="s">
        <v>28</v>
      </c>
      <c r="F1903" s="6" t="s">
        <v>77</v>
      </c>
      <c r="G1903" s="6" t="s">
        <v>60</v>
      </c>
      <c r="H1903" s="6" t="s">
        <v>18</v>
      </c>
      <c r="I1903" s="8">
        <v>0.5</v>
      </c>
      <c r="J1903" s="9">
        <v>4000</v>
      </c>
      <c r="K1903" s="10">
        <f t="shared" si="0"/>
        <v>2000</v>
      </c>
      <c r="L1903" s="10">
        <f t="shared" si="1"/>
        <v>799.99999999999989</v>
      </c>
      <c r="M1903" s="11">
        <v>0.39999999999999997</v>
      </c>
      <c r="O1903" s="16"/>
      <c r="P1903" s="14"/>
      <c r="Q1903" s="12"/>
      <c r="R1903" s="13"/>
    </row>
    <row r="1904" spans="1:18" ht="15.75" customHeight="1">
      <c r="A1904" s="1"/>
      <c r="B1904" s="6" t="s">
        <v>27</v>
      </c>
      <c r="C1904" s="6">
        <v>1128299</v>
      </c>
      <c r="D1904" s="7">
        <v>44334</v>
      </c>
      <c r="E1904" s="6" t="s">
        <v>28</v>
      </c>
      <c r="F1904" s="6" t="s">
        <v>77</v>
      </c>
      <c r="G1904" s="6" t="s">
        <v>60</v>
      </c>
      <c r="H1904" s="6" t="s">
        <v>19</v>
      </c>
      <c r="I1904" s="8">
        <v>0.5</v>
      </c>
      <c r="J1904" s="9">
        <v>4000</v>
      </c>
      <c r="K1904" s="10">
        <f t="shared" si="0"/>
        <v>2000</v>
      </c>
      <c r="L1904" s="10">
        <f t="shared" si="1"/>
        <v>799.99999999999989</v>
      </c>
      <c r="M1904" s="11">
        <v>0.39999999999999997</v>
      </c>
      <c r="O1904" s="16"/>
      <c r="P1904" s="14"/>
      <c r="Q1904" s="12"/>
      <c r="R1904" s="13"/>
    </row>
    <row r="1905" spans="1:18" ht="15.75" customHeight="1">
      <c r="A1905" s="1"/>
      <c r="B1905" s="6" t="s">
        <v>27</v>
      </c>
      <c r="C1905" s="6">
        <v>1128299</v>
      </c>
      <c r="D1905" s="7">
        <v>44334</v>
      </c>
      <c r="E1905" s="6" t="s">
        <v>28</v>
      </c>
      <c r="F1905" s="6" t="s">
        <v>77</v>
      </c>
      <c r="G1905" s="6" t="s">
        <v>60</v>
      </c>
      <c r="H1905" s="6" t="s">
        <v>20</v>
      </c>
      <c r="I1905" s="8">
        <v>0.45</v>
      </c>
      <c r="J1905" s="9">
        <v>3250</v>
      </c>
      <c r="K1905" s="10">
        <f t="shared" si="0"/>
        <v>1462.5</v>
      </c>
      <c r="L1905" s="10">
        <f t="shared" si="1"/>
        <v>585</v>
      </c>
      <c r="M1905" s="11">
        <v>0.39999999999999997</v>
      </c>
      <c r="O1905" s="16"/>
      <c r="P1905" s="14"/>
      <c r="Q1905" s="12"/>
      <c r="R1905" s="13"/>
    </row>
    <row r="1906" spans="1:18" ht="15.75" customHeight="1">
      <c r="A1906" s="1"/>
      <c r="B1906" s="6" t="s">
        <v>27</v>
      </c>
      <c r="C1906" s="6">
        <v>1128299</v>
      </c>
      <c r="D1906" s="7">
        <v>44334</v>
      </c>
      <c r="E1906" s="6" t="s">
        <v>28</v>
      </c>
      <c r="F1906" s="6" t="s">
        <v>77</v>
      </c>
      <c r="G1906" s="6" t="s">
        <v>60</v>
      </c>
      <c r="H1906" s="6" t="s">
        <v>21</v>
      </c>
      <c r="I1906" s="8">
        <v>0.39999999999999997</v>
      </c>
      <c r="J1906" s="9">
        <v>2250</v>
      </c>
      <c r="K1906" s="10">
        <f t="shared" si="0"/>
        <v>899.99999999999989</v>
      </c>
      <c r="L1906" s="10">
        <f t="shared" si="1"/>
        <v>404.99999999999994</v>
      </c>
      <c r="M1906" s="11">
        <v>0.45</v>
      </c>
      <c r="O1906" s="16"/>
      <c r="P1906" s="14"/>
      <c r="Q1906" s="12"/>
      <c r="R1906" s="13"/>
    </row>
    <row r="1907" spans="1:18" ht="15.75" customHeight="1">
      <c r="A1907" s="1"/>
      <c r="B1907" s="6" t="s">
        <v>27</v>
      </c>
      <c r="C1907" s="6">
        <v>1128299</v>
      </c>
      <c r="D1907" s="7">
        <v>44334</v>
      </c>
      <c r="E1907" s="6" t="s">
        <v>28</v>
      </c>
      <c r="F1907" s="6" t="s">
        <v>77</v>
      </c>
      <c r="G1907" s="6" t="s">
        <v>60</v>
      </c>
      <c r="H1907" s="6" t="s">
        <v>22</v>
      </c>
      <c r="I1907" s="8">
        <v>0.65</v>
      </c>
      <c r="J1907" s="9">
        <v>5750</v>
      </c>
      <c r="K1907" s="10">
        <f t="shared" si="0"/>
        <v>3737.5</v>
      </c>
      <c r="L1907" s="10">
        <f t="shared" si="1"/>
        <v>1308.125</v>
      </c>
      <c r="M1907" s="11">
        <v>0.35</v>
      </c>
      <c r="O1907" s="16"/>
      <c r="P1907" s="14"/>
      <c r="Q1907" s="12"/>
      <c r="R1907" s="13"/>
    </row>
    <row r="1908" spans="1:18" ht="15.75" customHeight="1">
      <c r="A1908" s="1"/>
      <c r="B1908" s="6" t="s">
        <v>27</v>
      </c>
      <c r="C1908" s="6">
        <v>1128299</v>
      </c>
      <c r="D1908" s="7">
        <v>44364</v>
      </c>
      <c r="E1908" s="6" t="s">
        <v>28</v>
      </c>
      <c r="F1908" s="6" t="s">
        <v>77</v>
      </c>
      <c r="G1908" s="6" t="s">
        <v>60</v>
      </c>
      <c r="H1908" s="6" t="s">
        <v>17</v>
      </c>
      <c r="I1908" s="8">
        <v>0.6</v>
      </c>
      <c r="J1908" s="9">
        <v>8250</v>
      </c>
      <c r="K1908" s="10">
        <f t="shared" si="0"/>
        <v>4950</v>
      </c>
      <c r="L1908" s="10">
        <f t="shared" si="1"/>
        <v>1979.9999999999998</v>
      </c>
      <c r="M1908" s="11">
        <v>0.39999999999999997</v>
      </c>
      <c r="O1908" s="16"/>
      <c r="P1908" s="14"/>
      <c r="Q1908" s="12"/>
      <c r="R1908" s="13"/>
    </row>
    <row r="1909" spans="1:18" ht="15.75" customHeight="1">
      <c r="A1909" s="1"/>
      <c r="B1909" s="6" t="s">
        <v>27</v>
      </c>
      <c r="C1909" s="6">
        <v>1128299</v>
      </c>
      <c r="D1909" s="7">
        <v>44364</v>
      </c>
      <c r="E1909" s="6" t="s">
        <v>28</v>
      </c>
      <c r="F1909" s="6" t="s">
        <v>77</v>
      </c>
      <c r="G1909" s="6" t="s">
        <v>60</v>
      </c>
      <c r="H1909" s="6" t="s">
        <v>18</v>
      </c>
      <c r="I1909" s="8">
        <v>0.7</v>
      </c>
      <c r="J1909" s="9">
        <v>7000</v>
      </c>
      <c r="K1909" s="10">
        <f t="shared" si="0"/>
        <v>4900</v>
      </c>
      <c r="L1909" s="10">
        <f t="shared" si="1"/>
        <v>1959.9999999999998</v>
      </c>
      <c r="M1909" s="11">
        <v>0.39999999999999997</v>
      </c>
      <c r="O1909" s="16"/>
      <c r="P1909" s="14"/>
      <c r="Q1909" s="12"/>
      <c r="R1909" s="13"/>
    </row>
    <row r="1910" spans="1:18" ht="15.75" customHeight="1">
      <c r="A1910" s="1"/>
      <c r="B1910" s="6" t="s">
        <v>27</v>
      </c>
      <c r="C1910" s="6">
        <v>1128299</v>
      </c>
      <c r="D1910" s="7">
        <v>44364</v>
      </c>
      <c r="E1910" s="6" t="s">
        <v>28</v>
      </c>
      <c r="F1910" s="6" t="s">
        <v>77</v>
      </c>
      <c r="G1910" s="6" t="s">
        <v>60</v>
      </c>
      <c r="H1910" s="6" t="s">
        <v>19</v>
      </c>
      <c r="I1910" s="8">
        <v>0.85</v>
      </c>
      <c r="J1910" s="9">
        <v>7000</v>
      </c>
      <c r="K1910" s="10">
        <f t="shared" si="0"/>
        <v>5950</v>
      </c>
      <c r="L1910" s="10">
        <f t="shared" si="1"/>
        <v>2380</v>
      </c>
      <c r="M1910" s="11">
        <v>0.39999999999999997</v>
      </c>
      <c r="O1910" s="16"/>
      <c r="P1910" s="14"/>
      <c r="Q1910" s="12"/>
      <c r="R1910" s="13"/>
    </row>
    <row r="1911" spans="1:18" ht="15.75" customHeight="1">
      <c r="A1911" s="1"/>
      <c r="B1911" s="6" t="s">
        <v>27</v>
      </c>
      <c r="C1911" s="6">
        <v>1128299</v>
      </c>
      <c r="D1911" s="7">
        <v>44364</v>
      </c>
      <c r="E1911" s="6" t="s">
        <v>28</v>
      </c>
      <c r="F1911" s="6" t="s">
        <v>77</v>
      </c>
      <c r="G1911" s="6" t="s">
        <v>60</v>
      </c>
      <c r="H1911" s="6" t="s">
        <v>20</v>
      </c>
      <c r="I1911" s="8">
        <v>0.85</v>
      </c>
      <c r="J1911" s="9">
        <v>5750</v>
      </c>
      <c r="K1911" s="10">
        <f t="shared" si="0"/>
        <v>4887.5</v>
      </c>
      <c r="L1911" s="10">
        <f t="shared" si="1"/>
        <v>1954.9999999999998</v>
      </c>
      <c r="M1911" s="11">
        <v>0.39999999999999997</v>
      </c>
      <c r="O1911" s="16"/>
      <c r="P1911" s="14"/>
      <c r="Q1911" s="12"/>
      <c r="R1911" s="13"/>
    </row>
    <row r="1912" spans="1:18" ht="15.75" customHeight="1">
      <c r="A1912" s="1"/>
      <c r="B1912" s="6" t="s">
        <v>27</v>
      </c>
      <c r="C1912" s="6">
        <v>1128299</v>
      </c>
      <c r="D1912" s="7">
        <v>44364</v>
      </c>
      <c r="E1912" s="6" t="s">
        <v>28</v>
      </c>
      <c r="F1912" s="6" t="s">
        <v>77</v>
      </c>
      <c r="G1912" s="6" t="s">
        <v>60</v>
      </c>
      <c r="H1912" s="6" t="s">
        <v>21</v>
      </c>
      <c r="I1912" s="8">
        <v>0.95000000000000007</v>
      </c>
      <c r="J1912" s="9">
        <v>4500</v>
      </c>
      <c r="K1912" s="10">
        <f t="shared" si="0"/>
        <v>4275</v>
      </c>
      <c r="L1912" s="10">
        <f t="shared" si="1"/>
        <v>1923.75</v>
      </c>
      <c r="M1912" s="11">
        <v>0.45</v>
      </c>
      <c r="O1912" s="16"/>
      <c r="P1912" s="14"/>
      <c r="Q1912" s="12"/>
      <c r="R1912" s="13"/>
    </row>
    <row r="1913" spans="1:18" ht="15.75" customHeight="1">
      <c r="A1913" s="1"/>
      <c r="B1913" s="6" t="s">
        <v>27</v>
      </c>
      <c r="C1913" s="6">
        <v>1128299</v>
      </c>
      <c r="D1913" s="7">
        <v>44364</v>
      </c>
      <c r="E1913" s="6" t="s">
        <v>28</v>
      </c>
      <c r="F1913" s="6" t="s">
        <v>77</v>
      </c>
      <c r="G1913" s="6" t="s">
        <v>60</v>
      </c>
      <c r="H1913" s="6" t="s">
        <v>22</v>
      </c>
      <c r="I1913" s="8">
        <v>1.1000000000000001</v>
      </c>
      <c r="J1913" s="9">
        <v>7500</v>
      </c>
      <c r="K1913" s="10">
        <f t="shared" si="0"/>
        <v>8250</v>
      </c>
      <c r="L1913" s="10">
        <f t="shared" si="1"/>
        <v>2887.5</v>
      </c>
      <c r="M1913" s="11">
        <v>0.35</v>
      </c>
      <c r="O1913" s="16"/>
      <c r="P1913" s="14"/>
      <c r="Q1913" s="12"/>
      <c r="R1913" s="13"/>
    </row>
    <row r="1914" spans="1:18" ht="15.75" customHeight="1">
      <c r="A1914" s="1"/>
      <c r="B1914" s="6" t="s">
        <v>27</v>
      </c>
      <c r="C1914" s="6">
        <v>1128299</v>
      </c>
      <c r="D1914" s="7">
        <v>44393</v>
      </c>
      <c r="E1914" s="6" t="s">
        <v>28</v>
      </c>
      <c r="F1914" s="6" t="s">
        <v>77</v>
      </c>
      <c r="G1914" s="6" t="s">
        <v>60</v>
      </c>
      <c r="H1914" s="6" t="s">
        <v>17</v>
      </c>
      <c r="I1914" s="8">
        <v>0.9</v>
      </c>
      <c r="J1914" s="9">
        <v>9000</v>
      </c>
      <c r="K1914" s="10">
        <f t="shared" si="0"/>
        <v>8100</v>
      </c>
      <c r="L1914" s="10">
        <f t="shared" si="1"/>
        <v>3239.9999999999995</v>
      </c>
      <c r="M1914" s="11">
        <v>0.39999999999999997</v>
      </c>
      <c r="O1914" s="16"/>
      <c r="P1914" s="14"/>
      <c r="Q1914" s="12"/>
      <c r="R1914" s="13"/>
    </row>
    <row r="1915" spans="1:18" ht="15.75" customHeight="1">
      <c r="A1915" s="1"/>
      <c r="B1915" s="6" t="s">
        <v>27</v>
      </c>
      <c r="C1915" s="6">
        <v>1128299</v>
      </c>
      <c r="D1915" s="7">
        <v>44393</v>
      </c>
      <c r="E1915" s="6" t="s">
        <v>28</v>
      </c>
      <c r="F1915" s="6" t="s">
        <v>77</v>
      </c>
      <c r="G1915" s="6" t="s">
        <v>60</v>
      </c>
      <c r="H1915" s="6" t="s">
        <v>18</v>
      </c>
      <c r="I1915" s="8">
        <v>0.95000000000000007</v>
      </c>
      <c r="J1915" s="9">
        <v>7500</v>
      </c>
      <c r="K1915" s="10">
        <f t="shared" si="0"/>
        <v>7125.0000000000009</v>
      </c>
      <c r="L1915" s="10">
        <f t="shared" si="1"/>
        <v>2850</v>
      </c>
      <c r="M1915" s="11">
        <v>0.39999999999999997</v>
      </c>
      <c r="O1915" s="16"/>
      <c r="P1915" s="14"/>
      <c r="Q1915" s="12"/>
      <c r="R1915" s="13"/>
    </row>
    <row r="1916" spans="1:18" ht="15.75" customHeight="1">
      <c r="A1916" s="1"/>
      <c r="B1916" s="6" t="s">
        <v>27</v>
      </c>
      <c r="C1916" s="6">
        <v>1128299</v>
      </c>
      <c r="D1916" s="7">
        <v>44393</v>
      </c>
      <c r="E1916" s="6" t="s">
        <v>28</v>
      </c>
      <c r="F1916" s="6" t="s">
        <v>77</v>
      </c>
      <c r="G1916" s="6" t="s">
        <v>60</v>
      </c>
      <c r="H1916" s="6" t="s">
        <v>19</v>
      </c>
      <c r="I1916" s="8">
        <v>0.95000000000000007</v>
      </c>
      <c r="J1916" s="9">
        <v>7000</v>
      </c>
      <c r="K1916" s="10">
        <f t="shared" si="0"/>
        <v>6650.0000000000009</v>
      </c>
      <c r="L1916" s="10">
        <f t="shared" si="1"/>
        <v>2660</v>
      </c>
      <c r="M1916" s="11">
        <v>0.39999999999999997</v>
      </c>
      <c r="O1916" s="16"/>
      <c r="P1916" s="14"/>
      <c r="Q1916" s="12"/>
      <c r="R1916" s="13"/>
    </row>
    <row r="1917" spans="1:18" ht="15.75" customHeight="1">
      <c r="A1917" s="1"/>
      <c r="B1917" s="6" t="s">
        <v>27</v>
      </c>
      <c r="C1917" s="6">
        <v>1128299</v>
      </c>
      <c r="D1917" s="7">
        <v>44393</v>
      </c>
      <c r="E1917" s="6" t="s">
        <v>28</v>
      </c>
      <c r="F1917" s="6" t="s">
        <v>77</v>
      </c>
      <c r="G1917" s="6" t="s">
        <v>60</v>
      </c>
      <c r="H1917" s="6" t="s">
        <v>20</v>
      </c>
      <c r="I1917" s="8">
        <v>0.9</v>
      </c>
      <c r="J1917" s="9">
        <v>6000</v>
      </c>
      <c r="K1917" s="10">
        <f t="shared" si="0"/>
        <v>5400</v>
      </c>
      <c r="L1917" s="10">
        <f t="shared" si="1"/>
        <v>2160</v>
      </c>
      <c r="M1917" s="11">
        <v>0.39999999999999997</v>
      </c>
      <c r="O1917" s="16"/>
      <c r="P1917" s="14"/>
      <c r="Q1917" s="12"/>
      <c r="R1917" s="13"/>
    </row>
    <row r="1918" spans="1:18" ht="15.75" customHeight="1">
      <c r="A1918" s="1"/>
      <c r="B1918" s="6" t="s">
        <v>27</v>
      </c>
      <c r="C1918" s="6">
        <v>1128299</v>
      </c>
      <c r="D1918" s="7">
        <v>44393</v>
      </c>
      <c r="E1918" s="6" t="s">
        <v>28</v>
      </c>
      <c r="F1918" s="6" t="s">
        <v>77</v>
      </c>
      <c r="G1918" s="6" t="s">
        <v>60</v>
      </c>
      <c r="H1918" s="6" t="s">
        <v>21</v>
      </c>
      <c r="I1918" s="8">
        <v>0.95000000000000007</v>
      </c>
      <c r="J1918" s="9">
        <v>6500</v>
      </c>
      <c r="K1918" s="10">
        <f t="shared" si="0"/>
        <v>6175</v>
      </c>
      <c r="L1918" s="10">
        <f t="shared" si="1"/>
        <v>2778.75</v>
      </c>
      <c r="M1918" s="11">
        <v>0.45</v>
      </c>
      <c r="O1918" s="16"/>
      <c r="P1918" s="14"/>
      <c r="Q1918" s="12"/>
      <c r="R1918" s="13"/>
    </row>
    <row r="1919" spans="1:18" ht="15.75" customHeight="1">
      <c r="A1919" s="1"/>
      <c r="B1919" s="6" t="s">
        <v>27</v>
      </c>
      <c r="C1919" s="6">
        <v>1128299</v>
      </c>
      <c r="D1919" s="7">
        <v>44393</v>
      </c>
      <c r="E1919" s="6" t="s">
        <v>28</v>
      </c>
      <c r="F1919" s="6" t="s">
        <v>77</v>
      </c>
      <c r="G1919" s="6" t="s">
        <v>60</v>
      </c>
      <c r="H1919" s="6" t="s">
        <v>22</v>
      </c>
      <c r="I1919" s="8">
        <v>1.1000000000000001</v>
      </c>
      <c r="J1919" s="9">
        <v>6500</v>
      </c>
      <c r="K1919" s="10">
        <f t="shared" si="0"/>
        <v>7150.0000000000009</v>
      </c>
      <c r="L1919" s="10">
        <f t="shared" si="1"/>
        <v>2502.5</v>
      </c>
      <c r="M1919" s="11">
        <v>0.35</v>
      </c>
      <c r="O1919" s="16"/>
      <c r="P1919" s="14"/>
      <c r="Q1919" s="12"/>
      <c r="R1919" s="13"/>
    </row>
    <row r="1920" spans="1:18" ht="15.75" customHeight="1">
      <c r="A1920" s="1"/>
      <c r="B1920" s="6" t="s">
        <v>27</v>
      </c>
      <c r="C1920" s="6">
        <v>1128299</v>
      </c>
      <c r="D1920" s="7">
        <v>44425</v>
      </c>
      <c r="E1920" s="6" t="s">
        <v>28</v>
      </c>
      <c r="F1920" s="6" t="s">
        <v>77</v>
      </c>
      <c r="G1920" s="6" t="s">
        <v>60</v>
      </c>
      <c r="H1920" s="6" t="s">
        <v>17</v>
      </c>
      <c r="I1920" s="8">
        <v>0.95000000000000007</v>
      </c>
      <c r="J1920" s="9">
        <v>8500</v>
      </c>
      <c r="K1920" s="10">
        <f t="shared" si="0"/>
        <v>8075.0000000000009</v>
      </c>
      <c r="L1920" s="10">
        <f t="shared" si="1"/>
        <v>3230</v>
      </c>
      <c r="M1920" s="11">
        <v>0.39999999999999997</v>
      </c>
      <c r="O1920" s="16"/>
      <c r="P1920" s="14"/>
      <c r="Q1920" s="12"/>
      <c r="R1920" s="13"/>
    </row>
    <row r="1921" spans="1:18" ht="15.75" customHeight="1">
      <c r="A1921" s="1"/>
      <c r="B1921" s="6" t="s">
        <v>27</v>
      </c>
      <c r="C1921" s="6">
        <v>1128299</v>
      </c>
      <c r="D1921" s="7">
        <v>44425</v>
      </c>
      <c r="E1921" s="6" t="s">
        <v>28</v>
      </c>
      <c r="F1921" s="6" t="s">
        <v>77</v>
      </c>
      <c r="G1921" s="6" t="s">
        <v>60</v>
      </c>
      <c r="H1921" s="6" t="s">
        <v>18</v>
      </c>
      <c r="I1921" s="8">
        <v>0.85000000000000009</v>
      </c>
      <c r="J1921" s="9">
        <v>8250</v>
      </c>
      <c r="K1921" s="10">
        <f t="shared" si="0"/>
        <v>7012.5000000000009</v>
      </c>
      <c r="L1921" s="10">
        <f t="shared" si="1"/>
        <v>2805</v>
      </c>
      <c r="M1921" s="11">
        <v>0.39999999999999997</v>
      </c>
      <c r="O1921" s="16"/>
      <c r="P1921" s="14"/>
      <c r="Q1921" s="12"/>
      <c r="R1921" s="13"/>
    </row>
    <row r="1922" spans="1:18" ht="15.75" customHeight="1">
      <c r="A1922" s="1"/>
      <c r="B1922" s="6" t="s">
        <v>27</v>
      </c>
      <c r="C1922" s="6">
        <v>1128299</v>
      </c>
      <c r="D1922" s="7">
        <v>44425</v>
      </c>
      <c r="E1922" s="6" t="s">
        <v>28</v>
      </c>
      <c r="F1922" s="6" t="s">
        <v>77</v>
      </c>
      <c r="G1922" s="6" t="s">
        <v>60</v>
      </c>
      <c r="H1922" s="6" t="s">
        <v>19</v>
      </c>
      <c r="I1922" s="8">
        <v>0.75000000000000011</v>
      </c>
      <c r="J1922" s="9">
        <v>7000</v>
      </c>
      <c r="K1922" s="10">
        <f t="shared" si="0"/>
        <v>5250.0000000000009</v>
      </c>
      <c r="L1922" s="10">
        <f t="shared" si="1"/>
        <v>2100</v>
      </c>
      <c r="M1922" s="11">
        <v>0.39999999999999997</v>
      </c>
      <c r="O1922" s="16"/>
      <c r="P1922" s="14"/>
      <c r="Q1922" s="12"/>
      <c r="R1922" s="13"/>
    </row>
    <row r="1923" spans="1:18" ht="15.75" customHeight="1">
      <c r="A1923" s="1"/>
      <c r="B1923" s="6" t="s">
        <v>27</v>
      </c>
      <c r="C1923" s="6">
        <v>1128299</v>
      </c>
      <c r="D1923" s="7">
        <v>44425</v>
      </c>
      <c r="E1923" s="6" t="s">
        <v>28</v>
      </c>
      <c r="F1923" s="6" t="s">
        <v>77</v>
      </c>
      <c r="G1923" s="6" t="s">
        <v>60</v>
      </c>
      <c r="H1923" s="6" t="s">
        <v>20</v>
      </c>
      <c r="I1923" s="8">
        <v>0.75000000000000011</v>
      </c>
      <c r="J1923" s="9">
        <v>4750</v>
      </c>
      <c r="K1923" s="10">
        <f t="shared" si="0"/>
        <v>3562.5000000000005</v>
      </c>
      <c r="L1923" s="10">
        <f t="shared" si="1"/>
        <v>1425</v>
      </c>
      <c r="M1923" s="11">
        <v>0.39999999999999997</v>
      </c>
      <c r="O1923" s="16"/>
      <c r="P1923" s="14"/>
      <c r="Q1923" s="12"/>
      <c r="R1923" s="13"/>
    </row>
    <row r="1924" spans="1:18" ht="15.75" customHeight="1">
      <c r="A1924" s="1"/>
      <c r="B1924" s="6" t="s">
        <v>27</v>
      </c>
      <c r="C1924" s="6">
        <v>1128299</v>
      </c>
      <c r="D1924" s="7">
        <v>44425</v>
      </c>
      <c r="E1924" s="6" t="s">
        <v>28</v>
      </c>
      <c r="F1924" s="6" t="s">
        <v>77</v>
      </c>
      <c r="G1924" s="6" t="s">
        <v>60</v>
      </c>
      <c r="H1924" s="6" t="s">
        <v>21</v>
      </c>
      <c r="I1924" s="8">
        <v>0.64999999999999991</v>
      </c>
      <c r="J1924" s="9">
        <v>4750</v>
      </c>
      <c r="K1924" s="10">
        <f t="shared" si="0"/>
        <v>3087.4999999999995</v>
      </c>
      <c r="L1924" s="10">
        <f t="shared" si="1"/>
        <v>1389.3749999999998</v>
      </c>
      <c r="M1924" s="11">
        <v>0.45</v>
      </c>
      <c r="O1924" s="16"/>
      <c r="P1924" s="14"/>
      <c r="Q1924" s="12"/>
      <c r="R1924" s="13"/>
    </row>
    <row r="1925" spans="1:18" ht="15.75" customHeight="1">
      <c r="A1925" s="1"/>
      <c r="B1925" s="6" t="s">
        <v>27</v>
      </c>
      <c r="C1925" s="6">
        <v>1128299</v>
      </c>
      <c r="D1925" s="7">
        <v>44425</v>
      </c>
      <c r="E1925" s="6" t="s">
        <v>28</v>
      </c>
      <c r="F1925" s="6" t="s">
        <v>77</v>
      </c>
      <c r="G1925" s="6" t="s">
        <v>60</v>
      </c>
      <c r="H1925" s="6" t="s">
        <v>22</v>
      </c>
      <c r="I1925" s="8">
        <v>0.7</v>
      </c>
      <c r="J1925" s="9">
        <v>3000</v>
      </c>
      <c r="K1925" s="10">
        <f t="shared" si="0"/>
        <v>2100</v>
      </c>
      <c r="L1925" s="10">
        <f t="shared" si="1"/>
        <v>735</v>
      </c>
      <c r="M1925" s="11">
        <v>0.35</v>
      </c>
      <c r="O1925" s="16"/>
      <c r="P1925" s="14"/>
      <c r="Q1925" s="12"/>
      <c r="R1925" s="13"/>
    </row>
    <row r="1926" spans="1:18" ht="15.75" customHeight="1">
      <c r="A1926" s="1"/>
      <c r="B1926" s="6" t="s">
        <v>27</v>
      </c>
      <c r="C1926" s="6">
        <v>1128299</v>
      </c>
      <c r="D1926" s="7">
        <v>44457</v>
      </c>
      <c r="E1926" s="6" t="s">
        <v>28</v>
      </c>
      <c r="F1926" s="6" t="s">
        <v>77</v>
      </c>
      <c r="G1926" s="6" t="s">
        <v>60</v>
      </c>
      <c r="H1926" s="6" t="s">
        <v>17</v>
      </c>
      <c r="I1926" s="8">
        <v>0.45000000000000012</v>
      </c>
      <c r="J1926" s="9">
        <v>5000</v>
      </c>
      <c r="K1926" s="10">
        <f t="shared" si="0"/>
        <v>2250.0000000000005</v>
      </c>
      <c r="L1926" s="10">
        <f t="shared" si="1"/>
        <v>900.00000000000011</v>
      </c>
      <c r="M1926" s="11">
        <v>0.39999999999999997</v>
      </c>
      <c r="O1926" s="16"/>
      <c r="P1926" s="14"/>
      <c r="Q1926" s="12"/>
      <c r="R1926" s="13"/>
    </row>
    <row r="1927" spans="1:18" ht="15.75" customHeight="1">
      <c r="A1927" s="1"/>
      <c r="B1927" s="6" t="s">
        <v>27</v>
      </c>
      <c r="C1927" s="6">
        <v>1128299</v>
      </c>
      <c r="D1927" s="7">
        <v>44457</v>
      </c>
      <c r="E1927" s="6" t="s">
        <v>28</v>
      </c>
      <c r="F1927" s="6" t="s">
        <v>77</v>
      </c>
      <c r="G1927" s="6" t="s">
        <v>60</v>
      </c>
      <c r="H1927" s="6" t="s">
        <v>18</v>
      </c>
      <c r="I1927" s="8">
        <v>0.50000000000000011</v>
      </c>
      <c r="J1927" s="9">
        <v>5000</v>
      </c>
      <c r="K1927" s="10">
        <f t="shared" si="0"/>
        <v>2500.0000000000005</v>
      </c>
      <c r="L1927" s="10">
        <f t="shared" si="1"/>
        <v>1000.0000000000001</v>
      </c>
      <c r="M1927" s="11">
        <v>0.39999999999999997</v>
      </c>
      <c r="O1927" s="16"/>
      <c r="P1927" s="14"/>
      <c r="Q1927" s="12"/>
      <c r="R1927" s="13"/>
    </row>
    <row r="1928" spans="1:18" ht="15.75" customHeight="1">
      <c r="A1928" s="1"/>
      <c r="B1928" s="6" t="s">
        <v>27</v>
      </c>
      <c r="C1928" s="6">
        <v>1128299</v>
      </c>
      <c r="D1928" s="7">
        <v>44457</v>
      </c>
      <c r="E1928" s="6" t="s">
        <v>28</v>
      </c>
      <c r="F1928" s="6" t="s">
        <v>77</v>
      </c>
      <c r="G1928" s="6" t="s">
        <v>60</v>
      </c>
      <c r="H1928" s="6" t="s">
        <v>19</v>
      </c>
      <c r="I1928" s="8">
        <v>0.45000000000000012</v>
      </c>
      <c r="J1928" s="9">
        <v>3000</v>
      </c>
      <c r="K1928" s="10">
        <f t="shared" si="0"/>
        <v>1350.0000000000005</v>
      </c>
      <c r="L1928" s="10">
        <f t="shared" si="1"/>
        <v>540.00000000000011</v>
      </c>
      <c r="M1928" s="11">
        <v>0.39999999999999997</v>
      </c>
      <c r="O1928" s="16"/>
      <c r="P1928" s="14"/>
      <c r="Q1928" s="12"/>
      <c r="R1928" s="13"/>
    </row>
    <row r="1929" spans="1:18" ht="15.75" customHeight="1">
      <c r="A1929" s="1"/>
      <c r="B1929" s="6" t="s">
        <v>27</v>
      </c>
      <c r="C1929" s="6">
        <v>1128299</v>
      </c>
      <c r="D1929" s="7">
        <v>44457</v>
      </c>
      <c r="E1929" s="6" t="s">
        <v>28</v>
      </c>
      <c r="F1929" s="6" t="s">
        <v>77</v>
      </c>
      <c r="G1929" s="6" t="s">
        <v>60</v>
      </c>
      <c r="H1929" s="6" t="s">
        <v>20</v>
      </c>
      <c r="I1929" s="8">
        <v>0.45000000000000012</v>
      </c>
      <c r="J1929" s="9">
        <v>2500</v>
      </c>
      <c r="K1929" s="10">
        <f t="shared" si="0"/>
        <v>1125.0000000000002</v>
      </c>
      <c r="L1929" s="10">
        <f t="shared" si="1"/>
        <v>450.00000000000006</v>
      </c>
      <c r="M1929" s="11">
        <v>0.39999999999999997</v>
      </c>
      <c r="O1929" s="16"/>
      <c r="P1929" s="14"/>
      <c r="Q1929" s="12"/>
      <c r="R1929" s="13"/>
    </row>
    <row r="1930" spans="1:18" ht="15.75" customHeight="1">
      <c r="A1930" s="1"/>
      <c r="B1930" s="6" t="s">
        <v>27</v>
      </c>
      <c r="C1930" s="6">
        <v>1128299</v>
      </c>
      <c r="D1930" s="7">
        <v>44457</v>
      </c>
      <c r="E1930" s="6" t="s">
        <v>28</v>
      </c>
      <c r="F1930" s="6" t="s">
        <v>77</v>
      </c>
      <c r="G1930" s="6" t="s">
        <v>60</v>
      </c>
      <c r="H1930" s="6" t="s">
        <v>21</v>
      </c>
      <c r="I1930" s="8">
        <v>0.55000000000000004</v>
      </c>
      <c r="J1930" s="9">
        <v>2750</v>
      </c>
      <c r="K1930" s="10">
        <f t="shared" si="0"/>
        <v>1512.5000000000002</v>
      </c>
      <c r="L1930" s="10">
        <f t="shared" si="1"/>
        <v>680.62500000000011</v>
      </c>
      <c r="M1930" s="11">
        <v>0.45</v>
      </c>
      <c r="O1930" s="16"/>
      <c r="P1930" s="14"/>
      <c r="Q1930" s="12"/>
      <c r="R1930" s="13"/>
    </row>
    <row r="1931" spans="1:18" ht="15.75" customHeight="1">
      <c r="A1931" s="1"/>
      <c r="B1931" s="6" t="s">
        <v>27</v>
      </c>
      <c r="C1931" s="6">
        <v>1128299</v>
      </c>
      <c r="D1931" s="7">
        <v>44457</v>
      </c>
      <c r="E1931" s="6" t="s">
        <v>28</v>
      </c>
      <c r="F1931" s="6" t="s">
        <v>77</v>
      </c>
      <c r="G1931" s="6" t="s">
        <v>60</v>
      </c>
      <c r="H1931" s="6" t="s">
        <v>22</v>
      </c>
      <c r="I1931" s="8">
        <v>0.39999999999999997</v>
      </c>
      <c r="J1931" s="9">
        <v>3000</v>
      </c>
      <c r="K1931" s="10">
        <f t="shared" si="0"/>
        <v>1200</v>
      </c>
      <c r="L1931" s="10">
        <f t="shared" si="1"/>
        <v>420</v>
      </c>
      <c r="M1931" s="11">
        <v>0.35</v>
      </c>
      <c r="O1931" s="16"/>
      <c r="P1931" s="14"/>
      <c r="Q1931" s="12"/>
      <c r="R1931" s="13"/>
    </row>
    <row r="1932" spans="1:18" ht="15.75" customHeight="1">
      <c r="A1932" s="1"/>
      <c r="B1932" s="6" t="s">
        <v>27</v>
      </c>
      <c r="C1932" s="6">
        <v>1128299</v>
      </c>
      <c r="D1932" s="7">
        <v>44486</v>
      </c>
      <c r="E1932" s="6" t="s">
        <v>28</v>
      </c>
      <c r="F1932" s="6" t="s">
        <v>77</v>
      </c>
      <c r="G1932" s="6" t="s">
        <v>60</v>
      </c>
      <c r="H1932" s="6" t="s">
        <v>17</v>
      </c>
      <c r="I1932" s="8">
        <v>0.35000000000000003</v>
      </c>
      <c r="J1932" s="9">
        <v>4000</v>
      </c>
      <c r="K1932" s="10">
        <f t="shared" si="0"/>
        <v>1400.0000000000002</v>
      </c>
      <c r="L1932" s="10">
        <f t="shared" si="1"/>
        <v>560</v>
      </c>
      <c r="M1932" s="11">
        <v>0.39999999999999997</v>
      </c>
      <c r="O1932" s="16"/>
      <c r="P1932" s="14"/>
      <c r="Q1932" s="12"/>
      <c r="R1932" s="13"/>
    </row>
    <row r="1933" spans="1:18" ht="15.75" customHeight="1">
      <c r="A1933" s="1"/>
      <c r="B1933" s="6" t="s">
        <v>27</v>
      </c>
      <c r="C1933" s="6">
        <v>1128299</v>
      </c>
      <c r="D1933" s="7">
        <v>44486</v>
      </c>
      <c r="E1933" s="6" t="s">
        <v>28</v>
      </c>
      <c r="F1933" s="6" t="s">
        <v>77</v>
      </c>
      <c r="G1933" s="6" t="s">
        <v>60</v>
      </c>
      <c r="H1933" s="6" t="s">
        <v>18</v>
      </c>
      <c r="I1933" s="8">
        <v>0.50000000000000011</v>
      </c>
      <c r="J1933" s="9">
        <v>5750</v>
      </c>
      <c r="K1933" s="10">
        <f t="shared" si="0"/>
        <v>2875.0000000000005</v>
      </c>
      <c r="L1933" s="10">
        <f t="shared" si="1"/>
        <v>1150</v>
      </c>
      <c r="M1933" s="11">
        <v>0.39999999999999997</v>
      </c>
      <c r="O1933" s="16"/>
      <c r="P1933" s="14"/>
      <c r="Q1933" s="12"/>
      <c r="R1933" s="13"/>
    </row>
    <row r="1934" spans="1:18" ht="15.75" customHeight="1">
      <c r="A1934" s="1"/>
      <c r="B1934" s="6" t="s">
        <v>27</v>
      </c>
      <c r="C1934" s="6">
        <v>1128299</v>
      </c>
      <c r="D1934" s="7">
        <v>44486</v>
      </c>
      <c r="E1934" s="6" t="s">
        <v>28</v>
      </c>
      <c r="F1934" s="6" t="s">
        <v>77</v>
      </c>
      <c r="G1934" s="6" t="s">
        <v>60</v>
      </c>
      <c r="H1934" s="6" t="s">
        <v>19</v>
      </c>
      <c r="I1934" s="8">
        <v>0.45000000000000012</v>
      </c>
      <c r="J1934" s="9">
        <v>4000</v>
      </c>
      <c r="K1934" s="10">
        <f t="shared" si="0"/>
        <v>1800.0000000000005</v>
      </c>
      <c r="L1934" s="10">
        <f t="shared" si="1"/>
        <v>720.00000000000011</v>
      </c>
      <c r="M1934" s="11">
        <v>0.39999999999999997</v>
      </c>
      <c r="O1934" s="16"/>
      <c r="P1934" s="14"/>
      <c r="Q1934" s="12"/>
      <c r="R1934" s="13"/>
    </row>
    <row r="1935" spans="1:18" ht="15.75" customHeight="1">
      <c r="A1935" s="1"/>
      <c r="B1935" s="6" t="s">
        <v>27</v>
      </c>
      <c r="C1935" s="6">
        <v>1128299</v>
      </c>
      <c r="D1935" s="7">
        <v>44486</v>
      </c>
      <c r="E1935" s="6" t="s">
        <v>28</v>
      </c>
      <c r="F1935" s="6" t="s">
        <v>77</v>
      </c>
      <c r="G1935" s="6" t="s">
        <v>60</v>
      </c>
      <c r="H1935" s="6" t="s">
        <v>20</v>
      </c>
      <c r="I1935" s="8">
        <v>0.40000000000000008</v>
      </c>
      <c r="J1935" s="9">
        <v>3750</v>
      </c>
      <c r="K1935" s="10">
        <f t="shared" si="0"/>
        <v>1500.0000000000002</v>
      </c>
      <c r="L1935" s="10">
        <f t="shared" si="1"/>
        <v>600</v>
      </c>
      <c r="M1935" s="11">
        <v>0.39999999999999997</v>
      </c>
      <c r="O1935" s="16"/>
      <c r="P1935" s="14"/>
      <c r="Q1935" s="12"/>
      <c r="R1935" s="13"/>
    </row>
    <row r="1936" spans="1:18" ht="15.75" customHeight="1">
      <c r="A1936" s="1"/>
      <c r="B1936" s="6" t="s">
        <v>27</v>
      </c>
      <c r="C1936" s="6">
        <v>1128299</v>
      </c>
      <c r="D1936" s="7">
        <v>44486</v>
      </c>
      <c r="E1936" s="6" t="s">
        <v>28</v>
      </c>
      <c r="F1936" s="6" t="s">
        <v>77</v>
      </c>
      <c r="G1936" s="6" t="s">
        <v>60</v>
      </c>
      <c r="H1936" s="6" t="s">
        <v>21</v>
      </c>
      <c r="I1936" s="8">
        <v>0.5</v>
      </c>
      <c r="J1936" s="9">
        <v>3500</v>
      </c>
      <c r="K1936" s="10">
        <f t="shared" si="0"/>
        <v>1750</v>
      </c>
      <c r="L1936" s="10">
        <f t="shared" si="1"/>
        <v>787.5</v>
      </c>
      <c r="M1936" s="11">
        <v>0.45</v>
      </c>
      <c r="O1936" s="16"/>
      <c r="P1936" s="14"/>
      <c r="Q1936" s="12"/>
      <c r="R1936" s="13"/>
    </row>
    <row r="1937" spans="1:18" ht="15.75" customHeight="1">
      <c r="A1937" s="1"/>
      <c r="B1937" s="6" t="s">
        <v>27</v>
      </c>
      <c r="C1937" s="6">
        <v>1128299</v>
      </c>
      <c r="D1937" s="7">
        <v>44486</v>
      </c>
      <c r="E1937" s="6" t="s">
        <v>28</v>
      </c>
      <c r="F1937" s="6" t="s">
        <v>77</v>
      </c>
      <c r="G1937" s="6" t="s">
        <v>60</v>
      </c>
      <c r="H1937" s="6" t="s">
        <v>22</v>
      </c>
      <c r="I1937" s="8">
        <v>0.55000000000000004</v>
      </c>
      <c r="J1937" s="9">
        <v>4000</v>
      </c>
      <c r="K1937" s="10">
        <f t="shared" si="0"/>
        <v>2200</v>
      </c>
      <c r="L1937" s="10">
        <f t="shared" si="1"/>
        <v>770</v>
      </c>
      <c r="M1937" s="11">
        <v>0.35</v>
      </c>
      <c r="O1937" s="16"/>
      <c r="P1937" s="14"/>
      <c r="Q1937" s="12"/>
      <c r="R1937" s="13"/>
    </row>
    <row r="1938" spans="1:18" ht="15.75" customHeight="1">
      <c r="A1938" s="1"/>
      <c r="B1938" s="6" t="s">
        <v>27</v>
      </c>
      <c r="C1938" s="6">
        <v>1128299</v>
      </c>
      <c r="D1938" s="7">
        <v>44517</v>
      </c>
      <c r="E1938" s="6" t="s">
        <v>28</v>
      </c>
      <c r="F1938" s="6" t="s">
        <v>77</v>
      </c>
      <c r="G1938" s="6" t="s">
        <v>60</v>
      </c>
      <c r="H1938" s="6" t="s">
        <v>17</v>
      </c>
      <c r="I1938" s="8">
        <v>0.40000000000000008</v>
      </c>
      <c r="J1938" s="9">
        <v>6250</v>
      </c>
      <c r="K1938" s="10">
        <f t="shared" si="0"/>
        <v>2500.0000000000005</v>
      </c>
      <c r="L1938" s="10">
        <f t="shared" si="1"/>
        <v>1000.0000000000001</v>
      </c>
      <c r="M1938" s="11">
        <v>0.39999999999999997</v>
      </c>
      <c r="O1938" s="16"/>
      <c r="P1938" s="14"/>
      <c r="Q1938" s="12"/>
      <c r="R1938" s="13"/>
    </row>
    <row r="1939" spans="1:18" ht="15.75" customHeight="1">
      <c r="A1939" s="1"/>
      <c r="B1939" s="6" t="s">
        <v>27</v>
      </c>
      <c r="C1939" s="6">
        <v>1128299</v>
      </c>
      <c r="D1939" s="7">
        <v>44517</v>
      </c>
      <c r="E1939" s="6" t="s">
        <v>28</v>
      </c>
      <c r="F1939" s="6" t="s">
        <v>77</v>
      </c>
      <c r="G1939" s="6" t="s">
        <v>60</v>
      </c>
      <c r="H1939" s="6" t="s">
        <v>18</v>
      </c>
      <c r="I1939" s="8">
        <v>0.45000000000000012</v>
      </c>
      <c r="J1939" s="9">
        <v>7000</v>
      </c>
      <c r="K1939" s="10">
        <f t="shared" si="0"/>
        <v>3150.0000000000009</v>
      </c>
      <c r="L1939" s="10">
        <f t="shared" si="1"/>
        <v>1260.0000000000002</v>
      </c>
      <c r="M1939" s="11">
        <v>0.39999999999999997</v>
      </c>
      <c r="O1939" s="16"/>
      <c r="P1939" s="14"/>
      <c r="Q1939" s="12"/>
      <c r="R1939" s="13"/>
    </row>
    <row r="1940" spans="1:18" ht="15.75" customHeight="1">
      <c r="A1940" s="1"/>
      <c r="B1940" s="6" t="s">
        <v>27</v>
      </c>
      <c r="C1940" s="6">
        <v>1128299</v>
      </c>
      <c r="D1940" s="7">
        <v>44517</v>
      </c>
      <c r="E1940" s="6" t="s">
        <v>28</v>
      </c>
      <c r="F1940" s="6" t="s">
        <v>77</v>
      </c>
      <c r="G1940" s="6" t="s">
        <v>60</v>
      </c>
      <c r="H1940" s="6" t="s">
        <v>19</v>
      </c>
      <c r="I1940" s="8">
        <v>0.40000000000000008</v>
      </c>
      <c r="J1940" s="9">
        <v>5250</v>
      </c>
      <c r="K1940" s="10">
        <f t="shared" si="0"/>
        <v>2100.0000000000005</v>
      </c>
      <c r="L1940" s="10">
        <f t="shared" si="1"/>
        <v>840.00000000000011</v>
      </c>
      <c r="M1940" s="11">
        <v>0.39999999999999997</v>
      </c>
      <c r="O1940" s="16"/>
      <c r="P1940" s="14"/>
      <c r="Q1940" s="12"/>
      <c r="R1940" s="13"/>
    </row>
    <row r="1941" spans="1:18" ht="15.75" customHeight="1">
      <c r="A1941" s="1"/>
      <c r="B1941" s="6" t="s">
        <v>27</v>
      </c>
      <c r="C1941" s="6">
        <v>1128299</v>
      </c>
      <c r="D1941" s="7">
        <v>44517</v>
      </c>
      <c r="E1941" s="6" t="s">
        <v>28</v>
      </c>
      <c r="F1941" s="6" t="s">
        <v>77</v>
      </c>
      <c r="G1941" s="6" t="s">
        <v>60</v>
      </c>
      <c r="H1941" s="6" t="s">
        <v>20</v>
      </c>
      <c r="I1941" s="8">
        <v>0.50000000000000011</v>
      </c>
      <c r="J1941" s="9">
        <v>5000</v>
      </c>
      <c r="K1941" s="10">
        <f t="shared" si="0"/>
        <v>2500.0000000000005</v>
      </c>
      <c r="L1941" s="10">
        <f t="shared" si="1"/>
        <v>1000.0000000000001</v>
      </c>
      <c r="M1941" s="11">
        <v>0.39999999999999997</v>
      </c>
      <c r="O1941" s="16"/>
      <c r="P1941" s="14"/>
      <c r="Q1941" s="12"/>
      <c r="R1941" s="13"/>
    </row>
    <row r="1942" spans="1:18" ht="15.75" customHeight="1">
      <c r="A1942" s="1"/>
      <c r="B1942" s="6" t="s">
        <v>27</v>
      </c>
      <c r="C1942" s="6">
        <v>1128299</v>
      </c>
      <c r="D1942" s="7">
        <v>44517</v>
      </c>
      <c r="E1942" s="6" t="s">
        <v>28</v>
      </c>
      <c r="F1942" s="6" t="s">
        <v>77</v>
      </c>
      <c r="G1942" s="6" t="s">
        <v>60</v>
      </c>
      <c r="H1942" s="6" t="s">
        <v>21</v>
      </c>
      <c r="I1942" s="8">
        <v>0.70000000000000007</v>
      </c>
      <c r="J1942" s="9">
        <v>4750</v>
      </c>
      <c r="K1942" s="10">
        <f t="shared" si="0"/>
        <v>3325.0000000000005</v>
      </c>
      <c r="L1942" s="10">
        <f t="shared" si="1"/>
        <v>1496.2500000000002</v>
      </c>
      <c r="M1942" s="11">
        <v>0.45</v>
      </c>
      <c r="O1942" s="16"/>
      <c r="P1942" s="14"/>
      <c r="Q1942" s="12"/>
      <c r="R1942" s="13"/>
    </row>
    <row r="1943" spans="1:18" ht="15.75" customHeight="1">
      <c r="A1943" s="1"/>
      <c r="B1943" s="6" t="s">
        <v>27</v>
      </c>
      <c r="C1943" s="6">
        <v>1128299</v>
      </c>
      <c r="D1943" s="7">
        <v>44517</v>
      </c>
      <c r="E1943" s="6" t="s">
        <v>28</v>
      </c>
      <c r="F1943" s="6" t="s">
        <v>77</v>
      </c>
      <c r="G1943" s="6" t="s">
        <v>60</v>
      </c>
      <c r="H1943" s="6" t="s">
        <v>22</v>
      </c>
      <c r="I1943" s="8">
        <v>0.8500000000000002</v>
      </c>
      <c r="J1943" s="9">
        <v>6000</v>
      </c>
      <c r="K1943" s="10">
        <f t="shared" si="0"/>
        <v>5100.0000000000009</v>
      </c>
      <c r="L1943" s="10">
        <f t="shared" si="1"/>
        <v>1785.0000000000002</v>
      </c>
      <c r="M1943" s="11">
        <v>0.35</v>
      </c>
      <c r="O1943" s="16"/>
      <c r="P1943" s="14"/>
      <c r="Q1943" s="12"/>
      <c r="R1943" s="13"/>
    </row>
    <row r="1944" spans="1:18" ht="15.75" customHeight="1">
      <c r="A1944" s="1"/>
      <c r="B1944" s="6" t="s">
        <v>27</v>
      </c>
      <c r="C1944" s="6">
        <v>1128299</v>
      </c>
      <c r="D1944" s="7">
        <v>44546</v>
      </c>
      <c r="E1944" s="6" t="s">
        <v>28</v>
      </c>
      <c r="F1944" s="6" t="s">
        <v>77</v>
      </c>
      <c r="G1944" s="6" t="s">
        <v>60</v>
      </c>
      <c r="H1944" s="6" t="s">
        <v>17</v>
      </c>
      <c r="I1944" s="8">
        <v>0.70000000000000018</v>
      </c>
      <c r="J1944" s="9">
        <v>8000</v>
      </c>
      <c r="K1944" s="10">
        <f t="shared" si="0"/>
        <v>5600.0000000000018</v>
      </c>
      <c r="L1944" s="10">
        <f t="shared" si="1"/>
        <v>2240.0000000000005</v>
      </c>
      <c r="M1944" s="11">
        <v>0.39999999999999997</v>
      </c>
      <c r="O1944" s="16"/>
      <c r="P1944" s="14"/>
      <c r="Q1944" s="12"/>
      <c r="R1944" s="13"/>
    </row>
    <row r="1945" spans="1:18" ht="15.75" customHeight="1">
      <c r="A1945" s="1"/>
      <c r="B1945" s="6" t="s">
        <v>27</v>
      </c>
      <c r="C1945" s="6">
        <v>1128299</v>
      </c>
      <c r="D1945" s="7">
        <v>44546</v>
      </c>
      <c r="E1945" s="6" t="s">
        <v>28</v>
      </c>
      <c r="F1945" s="6" t="s">
        <v>77</v>
      </c>
      <c r="G1945" s="6" t="s">
        <v>60</v>
      </c>
      <c r="H1945" s="6" t="s">
        <v>18</v>
      </c>
      <c r="I1945" s="8">
        <v>0.80000000000000027</v>
      </c>
      <c r="J1945" s="9">
        <v>8000</v>
      </c>
      <c r="K1945" s="10">
        <f t="shared" si="0"/>
        <v>6400.0000000000018</v>
      </c>
      <c r="L1945" s="10">
        <f t="shared" si="1"/>
        <v>2560.0000000000005</v>
      </c>
      <c r="M1945" s="11">
        <v>0.39999999999999997</v>
      </c>
      <c r="O1945" s="16"/>
      <c r="P1945" s="14"/>
      <c r="Q1945" s="12"/>
      <c r="R1945" s="13"/>
    </row>
    <row r="1946" spans="1:18" ht="15.75" customHeight="1">
      <c r="A1946" s="1"/>
      <c r="B1946" s="6" t="s">
        <v>27</v>
      </c>
      <c r="C1946" s="6">
        <v>1128299</v>
      </c>
      <c r="D1946" s="7">
        <v>44546</v>
      </c>
      <c r="E1946" s="6" t="s">
        <v>28</v>
      </c>
      <c r="F1946" s="6" t="s">
        <v>77</v>
      </c>
      <c r="G1946" s="6" t="s">
        <v>60</v>
      </c>
      <c r="H1946" s="6" t="s">
        <v>19</v>
      </c>
      <c r="I1946" s="8">
        <v>0.75000000000000022</v>
      </c>
      <c r="J1946" s="9">
        <v>6000</v>
      </c>
      <c r="K1946" s="10">
        <f t="shared" si="0"/>
        <v>4500.0000000000009</v>
      </c>
      <c r="L1946" s="10">
        <f t="shared" si="1"/>
        <v>1800.0000000000002</v>
      </c>
      <c r="M1946" s="11">
        <v>0.39999999999999997</v>
      </c>
      <c r="O1946" s="16"/>
      <c r="P1946" s="14"/>
      <c r="Q1946" s="12"/>
      <c r="R1946" s="13"/>
    </row>
    <row r="1947" spans="1:18" ht="15.75" customHeight="1">
      <c r="A1947" s="1"/>
      <c r="B1947" s="6" t="s">
        <v>27</v>
      </c>
      <c r="C1947" s="6">
        <v>1128299</v>
      </c>
      <c r="D1947" s="7">
        <v>44546</v>
      </c>
      <c r="E1947" s="6" t="s">
        <v>28</v>
      </c>
      <c r="F1947" s="6" t="s">
        <v>77</v>
      </c>
      <c r="G1947" s="6" t="s">
        <v>60</v>
      </c>
      <c r="H1947" s="6" t="s">
        <v>20</v>
      </c>
      <c r="I1947" s="8">
        <v>0.75000000000000022</v>
      </c>
      <c r="J1947" s="9">
        <v>6000</v>
      </c>
      <c r="K1947" s="10">
        <f t="shared" si="0"/>
        <v>4500.0000000000009</v>
      </c>
      <c r="L1947" s="10">
        <f t="shared" si="1"/>
        <v>1800.0000000000002</v>
      </c>
      <c r="M1947" s="11">
        <v>0.39999999999999997</v>
      </c>
      <c r="O1947" s="16"/>
      <c r="P1947" s="14"/>
      <c r="Q1947" s="12"/>
      <c r="R1947" s="13"/>
    </row>
    <row r="1948" spans="1:18" ht="15.75" customHeight="1">
      <c r="A1948" s="1"/>
      <c r="B1948" s="6" t="s">
        <v>27</v>
      </c>
      <c r="C1948" s="6">
        <v>1128299</v>
      </c>
      <c r="D1948" s="7">
        <v>44546</v>
      </c>
      <c r="E1948" s="6" t="s">
        <v>28</v>
      </c>
      <c r="F1948" s="6" t="s">
        <v>77</v>
      </c>
      <c r="G1948" s="6" t="s">
        <v>60</v>
      </c>
      <c r="H1948" s="6" t="s">
        <v>21</v>
      </c>
      <c r="I1948" s="8">
        <v>0.8500000000000002</v>
      </c>
      <c r="J1948" s="9">
        <v>5250</v>
      </c>
      <c r="K1948" s="10">
        <f t="shared" si="0"/>
        <v>4462.5000000000009</v>
      </c>
      <c r="L1948" s="10">
        <f t="shared" si="1"/>
        <v>2008.1250000000005</v>
      </c>
      <c r="M1948" s="11">
        <v>0.45</v>
      </c>
      <c r="O1948" s="16"/>
      <c r="P1948" s="14"/>
      <c r="Q1948" s="12"/>
      <c r="R1948" s="13"/>
    </row>
    <row r="1949" spans="1:18" ht="15.75" customHeight="1">
      <c r="A1949" s="1"/>
      <c r="B1949" s="6" t="s">
        <v>27</v>
      </c>
      <c r="C1949" s="6">
        <v>1128299</v>
      </c>
      <c r="D1949" s="7">
        <v>44546</v>
      </c>
      <c r="E1949" s="6" t="s">
        <v>28</v>
      </c>
      <c r="F1949" s="6" t="s">
        <v>77</v>
      </c>
      <c r="G1949" s="6" t="s">
        <v>60</v>
      </c>
      <c r="H1949" s="6" t="s">
        <v>22</v>
      </c>
      <c r="I1949" s="8">
        <v>0.90000000000000024</v>
      </c>
      <c r="J1949" s="9">
        <v>6250</v>
      </c>
      <c r="K1949" s="10">
        <f t="shared" si="0"/>
        <v>5625.0000000000018</v>
      </c>
      <c r="L1949" s="10">
        <f t="shared" si="1"/>
        <v>1968.7500000000005</v>
      </c>
      <c r="M1949" s="11">
        <v>0.35</v>
      </c>
      <c r="O1949" s="16"/>
      <c r="P1949" s="14"/>
      <c r="Q1949" s="12"/>
      <c r="R1949" s="13"/>
    </row>
    <row r="1950" spans="1:18" ht="15.75" customHeight="1">
      <c r="A1950" s="1" t="s">
        <v>39</v>
      </c>
      <c r="B1950" s="6" t="s">
        <v>23</v>
      </c>
      <c r="C1950" s="6">
        <v>1197831</v>
      </c>
      <c r="D1950" s="7">
        <v>44201</v>
      </c>
      <c r="E1950" s="6" t="s">
        <v>24</v>
      </c>
      <c r="F1950" s="6" t="s">
        <v>78</v>
      </c>
      <c r="G1950" s="6" t="s">
        <v>79</v>
      </c>
      <c r="H1950" s="6" t="s">
        <v>17</v>
      </c>
      <c r="I1950" s="8">
        <v>0.2</v>
      </c>
      <c r="J1950" s="9">
        <v>6750</v>
      </c>
      <c r="K1950" s="10">
        <f t="shared" si="0"/>
        <v>1350</v>
      </c>
      <c r="L1950" s="10">
        <f t="shared" si="1"/>
        <v>405</v>
      </c>
      <c r="M1950" s="11">
        <v>0.3</v>
      </c>
      <c r="O1950" s="16"/>
      <c r="P1950" s="14"/>
      <c r="Q1950" s="12"/>
      <c r="R1950" s="13"/>
    </row>
    <row r="1951" spans="1:18" ht="15.75" customHeight="1">
      <c r="A1951" s="1"/>
      <c r="B1951" s="6" t="s">
        <v>23</v>
      </c>
      <c r="C1951" s="6">
        <v>1197831</v>
      </c>
      <c r="D1951" s="7">
        <v>44201</v>
      </c>
      <c r="E1951" s="6" t="s">
        <v>24</v>
      </c>
      <c r="F1951" s="6" t="s">
        <v>78</v>
      </c>
      <c r="G1951" s="6" t="s">
        <v>79</v>
      </c>
      <c r="H1951" s="6" t="s">
        <v>18</v>
      </c>
      <c r="I1951" s="8">
        <v>0.3</v>
      </c>
      <c r="J1951" s="9">
        <v>6750</v>
      </c>
      <c r="K1951" s="10">
        <f t="shared" si="0"/>
        <v>2025</v>
      </c>
      <c r="L1951" s="10">
        <f t="shared" si="1"/>
        <v>607.5</v>
      </c>
      <c r="M1951" s="11">
        <v>0.3</v>
      </c>
      <c r="O1951" s="16"/>
      <c r="P1951" s="14"/>
      <c r="Q1951" s="12"/>
      <c r="R1951" s="13"/>
    </row>
    <row r="1952" spans="1:18" ht="15.75" customHeight="1">
      <c r="A1952" s="1"/>
      <c r="B1952" s="6" t="s">
        <v>23</v>
      </c>
      <c r="C1952" s="6">
        <v>1197831</v>
      </c>
      <c r="D1952" s="7">
        <v>44201</v>
      </c>
      <c r="E1952" s="6" t="s">
        <v>24</v>
      </c>
      <c r="F1952" s="6" t="s">
        <v>78</v>
      </c>
      <c r="G1952" s="6" t="s">
        <v>79</v>
      </c>
      <c r="H1952" s="6" t="s">
        <v>19</v>
      </c>
      <c r="I1952" s="8">
        <v>0.3</v>
      </c>
      <c r="J1952" s="9">
        <v>4750</v>
      </c>
      <c r="K1952" s="10">
        <f t="shared" si="0"/>
        <v>1425</v>
      </c>
      <c r="L1952" s="10">
        <f t="shared" si="1"/>
        <v>427.5</v>
      </c>
      <c r="M1952" s="11">
        <v>0.3</v>
      </c>
      <c r="O1952" s="16"/>
      <c r="P1952" s="14"/>
      <c r="Q1952" s="12"/>
      <c r="R1952" s="13"/>
    </row>
    <row r="1953" spans="1:18" ht="15.75" customHeight="1">
      <c r="A1953" s="1"/>
      <c r="B1953" s="6" t="s">
        <v>23</v>
      </c>
      <c r="C1953" s="6">
        <v>1197831</v>
      </c>
      <c r="D1953" s="7">
        <v>44201</v>
      </c>
      <c r="E1953" s="6" t="s">
        <v>24</v>
      </c>
      <c r="F1953" s="6" t="s">
        <v>78</v>
      </c>
      <c r="G1953" s="6" t="s">
        <v>79</v>
      </c>
      <c r="H1953" s="6" t="s">
        <v>20</v>
      </c>
      <c r="I1953" s="8">
        <v>0.35</v>
      </c>
      <c r="J1953" s="9">
        <v>4750</v>
      </c>
      <c r="K1953" s="10">
        <f t="shared" si="0"/>
        <v>1662.5</v>
      </c>
      <c r="L1953" s="10">
        <f t="shared" si="1"/>
        <v>665</v>
      </c>
      <c r="M1953" s="11">
        <v>0.4</v>
      </c>
      <c r="O1953" s="16"/>
      <c r="P1953" s="14"/>
      <c r="Q1953" s="12"/>
      <c r="R1953" s="13"/>
    </row>
    <row r="1954" spans="1:18" ht="15.75" customHeight="1">
      <c r="A1954" s="1"/>
      <c r="B1954" s="6" t="s">
        <v>23</v>
      </c>
      <c r="C1954" s="6">
        <v>1197831</v>
      </c>
      <c r="D1954" s="7">
        <v>44201</v>
      </c>
      <c r="E1954" s="6" t="s">
        <v>24</v>
      </c>
      <c r="F1954" s="6" t="s">
        <v>78</v>
      </c>
      <c r="G1954" s="6" t="s">
        <v>79</v>
      </c>
      <c r="H1954" s="6" t="s">
        <v>21</v>
      </c>
      <c r="I1954" s="8">
        <v>0.4</v>
      </c>
      <c r="J1954" s="9">
        <v>3250</v>
      </c>
      <c r="K1954" s="10">
        <f t="shared" si="0"/>
        <v>1300</v>
      </c>
      <c r="L1954" s="10">
        <f t="shared" si="1"/>
        <v>325</v>
      </c>
      <c r="M1954" s="11">
        <v>0.25</v>
      </c>
      <c r="O1954" s="16"/>
      <c r="P1954" s="14"/>
      <c r="Q1954" s="12"/>
      <c r="R1954" s="13"/>
    </row>
    <row r="1955" spans="1:18" ht="15.75" customHeight="1">
      <c r="A1955" s="1"/>
      <c r="B1955" s="6" t="s">
        <v>23</v>
      </c>
      <c r="C1955" s="6">
        <v>1197831</v>
      </c>
      <c r="D1955" s="7">
        <v>44201</v>
      </c>
      <c r="E1955" s="6" t="s">
        <v>24</v>
      </c>
      <c r="F1955" s="6" t="s">
        <v>78</v>
      </c>
      <c r="G1955" s="6" t="s">
        <v>79</v>
      </c>
      <c r="H1955" s="6" t="s">
        <v>22</v>
      </c>
      <c r="I1955" s="8">
        <v>0.35</v>
      </c>
      <c r="J1955" s="9">
        <v>4750</v>
      </c>
      <c r="K1955" s="10">
        <f t="shared" si="0"/>
        <v>1662.5</v>
      </c>
      <c r="L1955" s="10">
        <f t="shared" si="1"/>
        <v>748.125</v>
      </c>
      <c r="M1955" s="11">
        <v>0.45</v>
      </c>
      <c r="O1955" s="16"/>
      <c r="P1955" s="14"/>
      <c r="Q1955" s="12"/>
      <c r="R1955" s="13"/>
    </row>
    <row r="1956" spans="1:18" ht="15.75" customHeight="1">
      <c r="A1956" s="1"/>
      <c r="B1956" s="6" t="s">
        <v>23</v>
      </c>
      <c r="C1956" s="6">
        <v>1197831</v>
      </c>
      <c r="D1956" s="7">
        <v>44231</v>
      </c>
      <c r="E1956" s="6" t="s">
        <v>24</v>
      </c>
      <c r="F1956" s="6" t="s">
        <v>78</v>
      </c>
      <c r="G1956" s="6" t="s">
        <v>79</v>
      </c>
      <c r="H1956" s="6" t="s">
        <v>17</v>
      </c>
      <c r="I1956" s="8">
        <v>0.25</v>
      </c>
      <c r="J1956" s="9">
        <v>6250</v>
      </c>
      <c r="K1956" s="10">
        <f t="shared" si="0"/>
        <v>1562.5</v>
      </c>
      <c r="L1956" s="10">
        <f t="shared" si="1"/>
        <v>468.75</v>
      </c>
      <c r="M1956" s="11">
        <v>0.3</v>
      </c>
      <c r="O1956" s="16"/>
      <c r="P1956" s="14"/>
      <c r="Q1956" s="12"/>
      <c r="R1956" s="13"/>
    </row>
    <row r="1957" spans="1:18" ht="15.75" customHeight="1">
      <c r="A1957" s="1"/>
      <c r="B1957" s="6" t="s">
        <v>23</v>
      </c>
      <c r="C1957" s="6">
        <v>1197831</v>
      </c>
      <c r="D1957" s="7">
        <v>44231</v>
      </c>
      <c r="E1957" s="6" t="s">
        <v>24</v>
      </c>
      <c r="F1957" s="6" t="s">
        <v>78</v>
      </c>
      <c r="G1957" s="6" t="s">
        <v>79</v>
      </c>
      <c r="H1957" s="6" t="s">
        <v>18</v>
      </c>
      <c r="I1957" s="8">
        <v>0.35</v>
      </c>
      <c r="J1957" s="9">
        <v>6000</v>
      </c>
      <c r="K1957" s="10">
        <f t="shared" si="0"/>
        <v>2100</v>
      </c>
      <c r="L1957" s="10">
        <f t="shared" si="1"/>
        <v>630</v>
      </c>
      <c r="M1957" s="11">
        <v>0.3</v>
      </c>
      <c r="O1957" s="16"/>
      <c r="P1957" s="14"/>
      <c r="Q1957" s="12"/>
      <c r="R1957" s="13"/>
    </row>
    <row r="1958" spans="1:18" ht="15.75" customHeight="1">
      <c r="A1958" s="1"/>
      <c r="B1958" s="6" t="s">
        <v>23</v>
      </c>
      <c r="C1958" s="6">
        <v>1197831</v>
      </c>
      <c r="D1958" s="7">
        <v>44231</v>
      </c>
      <c r="E1958" s="6" t="s">
        <v>24</v>
      </c>
      <c r="F1958" s="6" t="s">
        <v>78</v>
      </c>
      <c r="G1958" s="6" t="s">
        <v>79</v>
      </c>
      <c r="H1958" s="6" t="s">
        <v>19</v>
      </c>
      <c r="I1958" s="8">
        <v>0.35</v>
      </c>
      <c r="J1958" s="9">
        <v>4250</v>
      </c>
      <c r="K1958" s="10">
        <f t="shared" si="0"/>
        <v>1487.5</v>
      </c>
      <c r="L1958" s="10">
        <f t="shared" si="1"/>
        <v>446.25</v>
      </c>
      <c r="M1958" s="11">
        <v>0.3</v>
      </c>
      <c r="O1958" s="16"/>
      <c r="P1958" s="14"/>
      <c r="Q1958" s="12"/>
      <c r="R1958" s="13"/>
    </row>
    <row r="1959" spans="1:18" ht="15.75" customHeight="1">
      <c r="A1959" s="1"/>
      <c r="B1959" s="6" t="s">
        <v>23</v>
      </c>
      <c r="C1959" s="6">
        <v>1197831</v>
      </c>
      <c r="D1959" s="7">
        <v>44231</v>
      </c>
      <c r="E1959" s="6" t="s">
        <v>24</v>
      </c>
      <c r="F1959" s="6" t="s">
        <v>78</v>
      </c>
      <c r="G1959" s="6" t="s">
        <v>79</v>
      </c>
      <c r="H1959" s="6" t="s">
        <v>20</v>
      </c>
      <c r="I1959" s="8">
        <v>0.35</v>
      </c>
      <c r="J1959" s="9">
        <v>3750</v>
      </c>
      <c r="K1959" s="10">
        <f t="shared" si="0"/>
        <v>1312.5</v>
      </c>
      <c r="L1959" s="10">
        <f t="shared" si="1"/>
        <v>525</v>
      </c>
      <c r="M1959" s="11">
        <v>0.4</v>
      </c>
      <c r="O1959" s="16"/>
      <c r="P1959" s="14"/>
      <c r="Q1959" s="12"/>
      <c r="R1959" s="13"/>
    </row>
    <row r="1960" spans="1:18" ht="15.75" customHeight="1">
      <c r="A1960" s="1"/>
      <c r="B1960" s="6" t="s">
        <v>23</v>
      </c>
      <c r="C1960" s="6">
        <v>1197831</v>
      </c>
      <c r="D1960" s="7">
        <v>44231</v>
      </c>
      <c r="E1960" s="6" t="s">
        <v>24</v>
      </c>
      <c r="F1960" s="6" t="s">
        <v>78</v>
      </c>
      <c r="G1960" s="6" t="s">
        <v>79</v>
      </c>
      <c r="H1960" s="6" t="s">
        <v>21</v>
      </c>
      <c r="I1960" s="8">
        <v>0.4</v>
      </c>
      <c r="J1960" s="9">
        <v>2500</v>
      </c>
      <c r="K1960" s="10">
        <f t="shared" si="0"/>
        <v>1000</v>
      </c>
      <c r="L1960" s="10">
        <f t="shared" si="1"/>
        <v>250</v>
      </c>
      <c r="M1960" s="11">
        <v>0.25</v>
      </c>
      <c r="O1960" s="16"/>
      <c r="P1960" s="14"/>
      <c r="Q1960" s="12"/>
      <c r="R1960" s="13"/>
    </row>
    <row r="1961" spans="1:18" ht="15.75" customHeight="1">
      <c r="A1961" s="1"/>
      <c r="B1961" s="6" t="s">
        <v>23</v>
      </c>
      <c r="C1961" s="6">
        <v>1197831</v>
      </c>
      <c r="D1961" s="7">
        <v>44231</v>
      </c>
      <c r="E1961" s="6" t="s">
        <v>24</v>
      </c>
      <c r="F1961" s="6" t="s">
        <v>78</v>
      </c>
      <c r="G1961" s="6" t="s">
        <v>79</v>
      </c>
      <c r="H1961" s="6" t="s">
        <v>22</v>
      </c>
      <c r="I1961" s="8">
        <v>0.35</v>
      </c>
      <c r="J1961" s="9">
        <v>4500</v>
      </c>
      <c r="K1961" s="10">
        <f t="shared" si="0"/>
        <v>1575</v>
      </c>
      <c r="L1961" s="10">
        <f t="shared" si="1"/>
        <v>708.75</v>
      </c>
      <c r="M1961" s="11">
        <v>0.45</v>
      </c>
      <c r="O1961" s="16"/>
      <c r="P1961" s="14"/>
      <c r="Q1961" s="12"/>
      <c r="R1961" s="13"/>
    </row>
    <row r="1962" spans="1:18" ht="15.75" customHeight="1">
      <c r="A1962" s="1"/>
      <c r="B1962" s="6" t="s">
        <v>23</v>
      </c>
      <c r="C1962" s="6">
        <v>1197831</v>
      </c>
      <c r="D1962" s="7">
        <v>44261</v>
      </c>
      <c r="E1962" s="6" t="s">
        <v>24</v>
      </c>
      <c r="F1962" s="6" t="s">
        <v>78</v>
      </c>
      <c r="G1962" s="6" t="s">
        <v>79</v>
      </c>
      <c r="H1962" s="6" t="s">
        <v>17</v>
      </c>
      <c r="I1962" s="8">
        <v>0.3</v>
      </c>
      <c r="J1962" s="9">
        <v>6250</v>
      </c>
      <c r="K1962" s="10">
        <f t="shared" si="0"/>
        <v>1875</v>
      </c>
      <c r="L1962" s="10">
        <f t="shared" si="1"/>
        <v>656.25</v>
      </c>
      <c r="M1962" s="11">
        <v>0.35</v>
      </c>
      <c r="O1962" s="16"/>
      <c r="P1962" s="14"/>
      <c r="Q1962" s="12"/>
      <c r="R1962" s="13"/>
    </row>
    <row r="1963" spans="1:18" ht="15.75" customHeight="1">
      <c r="A1963" s="1"/>
      <c r="B1963" s="6" t="s">
        <v>23</v>
      </c>
      <c r="C1963" s="6">
        <v>1197831</v>
      </c>
      <c r="D1963" s="7">
        <v>44261</v>
      </c>
      <c r="E1963" s="6" t="s">
        <v>24</v>
      </c>
      <c r="F1963" s="6" t="s">
        <v>78</v>
      </c>
      <c r="G1963" s="6" t="s">
        <v>79</v>
      </c>
      <c r="H1963" s="6" t="s">
        <v>18</v>
      </c>
      <c r="I1963" s="8">
        <v>0.4</v>
      </c>
      <c r="J1963" s="9">
        <v>6250</v>
      </c>
      <c r="K1963" s="10">
        <f t="shared" si="0"/>
        <v>2500</v>
      </c>
      <c r="L1963" s="10">
        <f t="shared" si="1"/>
        <v>875</v>
      </c>
      <c r="M1963" s="11">
        <v>0.35</v>
      </c>
      <c r="O1963" s="16"/>
      <c r="P1963" s="14"/>
      <c r="Q1963" s="12"/>
      <c r="R1963" s="13"/>
    </row>
    <row r="1964" spans="1:18" ht="15.75" customHeight="1">
      <c r="A1964" s="1"/>
      <c r="B1964" s="6" t="s">
        <v>23</v>
      </c>
      <c r="C1964" s="6">
        <v>1197831</v>
      </c>
      <c r="D1964" s="7">
        <v>44261</v>
      </c>
      <c r="E1964" s="6" t="s">
        <v>24</v>
      </c>
      <c r="F1964" s="6" t="s">
        <v>78</v>
      </c>
      <c r="G1964" s="6" t="s">
        <v>79</v>
      </c>
      <c r="H1964" s="6" t="s">
        <v>19</v>
      </c>
      <c r="I1964" s="8">
        <v>0.3</v>
      </c>
      <c r="J1964" s="9">
        <v>4500</v>
      </c>
      <c r="K1964" s="10">
        <f t="shared" si="0"/>
        <v>1350</v>
      </c>
      <c r="L1964" s="10">
        <f t="shared" si="1"/>
        <v>472.49999999999994</v>
      </c>
      <c r="M1964" s="11">
        <v>0.35</v>
      </c>
      <c r="O1964" s="16"/>
      <c r="P1964" s="14"/>
      <c r="Q1964" s="12"/>
      <c r="R1964" s="13"/>
    </row>
    <row r="1965" spans="1:18" ht="15.75" customHeight="1">
      <c r="A1965" s="1"/>
      <c r="B1965" s="6" t="s">
        <v>23</v>
      </c>
      <c r="C1965" s="6">
        <v>1197831</v>
      </c>
      <c r="D1965" s="7">
        <v>44261</v>
      </c>
      <c r="E1965" s="6" t="s">
        <v>24</v>
      </c>
      <c r="F1965" s="6" t="s">
        <v>78</v>
      </c>
      <c r="G1965" s="6" t="s">
        <v>79</v>
      </c>
      <c r="H1965" s="6" t="s">
        <v>20</v>
      </c>
      <c r="I1965" s="8">
        <v>0.35000000000000003</v>
      </c>
      <c r="J1965" s="9">
        <v>3500</v>
      </c>
      <c r="K1965" s="10">
        <f t="shared" si="0"/>
        <v>1225.0000000000002</v>
      </c>
      <c r="L1965" s="10">
        <f t="shared" si="1"/>
        <v>551.25000000000011</v>
      </c>
      <c r="M1965" s="11">
        <v>0.45</v>
      </c>
      <c r="O1965" s="16"/>
      <c r="P1965" s="14"/>
      <c r="Q1965" s="12"/>
      <c r="R1965" s="13"/>
    </row>
    <row r="1966" spans="1:18" ht="15.75" customHeight="1">
      <c r="A1966" s="1"/>
      <c r="B1966" s="6" t="s">
        <v>23</v>
      </c>
      <c r="C1966" s="6">
        <v>1197831</v>
      </c>
      <c r="D1966" s="7">
        <v>44261</v>
      </c>
      <c r="E1966" s="6" t="s">
        <v>24</v>
      </c>
      <c r="F1966" s="6" t="s">
        <v>78</v>
      </c>
      <c r="G1966" s="6" t="s">
        <v>79</v>
      </c>
      <c r="H1966" s="6" t="s">
        <v>21</v>
      </c>
      <c r="I1966" s="8">
        <v>0.4</v>
      </c>
      <c r="J1966" s="9">
        <v>2500</v>
      </c>
      <c r="K1966" s="10">
        <f t="shared" si="0"/>
        <v>1000</v>
      </c>
      <c r="L1966" s="10">
        <f t="shared" si="1"/>
        <v>300</v>
      </c>
      <c r="M1966" s="11">
        <v>0.3</v>
      </c>
      <c r="O1966" s="16"/>
      <c r="P1966" s="14"/>
      <c r="Q1966" s="12"/>
      <c r="R1966" s="13"/>
    </row>
    <row r="1967" spans="1:18" ht="15.75" customHeight="1">
      <c r="A1967" s="1"/>
      <c r="B1967" s="6" t="s">
        <v>23</v>
      </c>
      <c r="C1967" s="6">
        <v>1197831</v>
      </c>
      <c r="D1967" s="7">
        <v>44261</v>
      </c>
      <c r="E1967" s="6" t="s">
        <v>24</v>
      </c>
      <c r="F1967" s="6" t="s">
        <v>78</v>
      </c>
      <c r="G1967" s="6" t="s">
        <v>79</v>
      </c>
      <c r="H1967" s="6" t="s">
        <v>22</v>
      </c>
      <c r="I1967" s="8">
        <v>0.35000000000000003</v>
      </c>
      <c r="J1967" s="9">
        <v>4000</v>
      </c>
      <c r="K1967" s="10">
        <f t="shared" si="0"/>
        <v>1400.0000000000002</v>
      </c>
      <c r="L1967" s="10">
        <f t="shared" si="1"/>
        <v>700.00000000000011</v>
      </c>
      <c r="M1967" s="11">
        <v>0.5</v>
      </c>
      <c r="O1967" s="16"/>
      <c r="P1967" s="14"/>
      <c r="Q1967" s="12"/>
      <c r="R1967" s="13"/>
    </row>
    <row r="1968" spans="1:18" ht="15.75" customHeight="1">
      <c r="A1968" s="1"/>
      <c r="B1968" s="6" t="s">
        <v>23</v>
      </c>
      <c r="C1968" s="6">
        <v>1197831</v>
      </c>
      <c r="D1968" s="7">
        <v>44291</v>
      </c>
      <c r="E1968" s="6" t="s">
        <v>24</v>
      </c>
      <c r="F1968" s="6" t="s">
        <v>78</v>
      </c>
      <c r="G1968" s="6" t="s">
        <v>79</v>
      </c>
      <c r="H1968" s="6" t="s">
        <v>17</v>
      </c>
      <c r="I1968" s="8">
        <v>0.19999999999999998</v>
      </c>
      <c r="J1968" s="9">
        <v>6500</v>
      </c>
      <c r="K1968" s="10">
        <f t="shared" si="0"/>
        <v>1300</v>
      </c>
      <c r="L1968" s="10">
        <f t="shared" si="1"/>
        <v>454.99999999999994</v>
      </c>
      <c r="M1968" s="11">
        <v>0.35</v>
      </c>
      <c r="O1968" s="16"/>
      <c r="P1968" s="14"/>
      <c r="Q1968" s="12"/>
      <c r="R1968" s="13"/>
    </row>
    <row r="1969" spans="1:18" ht="15.75" customHeight="1">
      <c r="A1969" s="1"/>
      <c r="B1969" s="6" t="s">
        <v>23</v>
      </c>
      <c r="C1969" s="6">
        <v>1197831</v>
      </c>
      <c r="D1969" s="7">
        <v>44291</v>
      </c>
      <c r="E1969" s="6" t="s">
        <v>24</v>
      </c>
      <c r="F1969" s="6" t="s">
        <v>78</v>
      </c>
      <c r="G1969" s="6" t="s">
        <v>79</v>
      </c>
      <c r="H1969" s="6" t="s">
        <v>18</v>
      </c>
      <c r="I1969" s="8">
        <v>0.30000000000000004</v>
      </c>
      <c r="J1969" s="9">
        <v>6500</v>
      </c>
      <c r="K1969" s="10">
        <f t="shared" si="0"/>
        <v>1950.0000000000002</v>
      </c>
      <c r="L1969" s="10">
        <f t="shared" si="1"/>
        <v>682.5</v>
      </c>
      <c r="M1969" s="11">
        <v>0.35</v>
      </c>
      <c r="O1969" s="16"/>
      <c r="P1969" s="14"/>
      <c r="Q1969" s="12"/>
      <c r="R1969" s="13"/>
    </row>
    <row r="1970" spans="1:18" ht="15.75" customHeight="1">
      <c r="A1970" s="1"/>
      <c r="B1970" s="6" t="s">
        <v>23</v>
      </c>
      <c r="C1970" s="6">
        <v>1197831</v>
      </c>
      <c r="D1970" s="7">
        <v>44291</v>
      </c>
      <c r="E1970" s="6" t="s">
        <v>24</v>
      </c>
      <c r="F1970" s="6" t="s">
        <v>78</v>
      </c>
      <c r="G1970" s="6" t="s">
        <v>79</v>
      </c>
      <c r="H1970" s="6" t="s">
        <v>19</v>
      </c>
      <c r="I1970" s="8">
        <v>0.24999999999999997</v>
      </c>
      <c r="J1970" s="9">
        <v>4750</v>
      </c>
      <c r="K1970" s="10">
        <f t="shared" si="0"/>
        <v>1187.4999999999998</v>
      </c>
      <c r="L1970" s="10">
        <f t="shared" si="1"/>
        <v>415.62499999999989</v>
      </c>
      <c r="M1970" s="11">
        <v>0.35</v>
      </c>
      <c r="O1970" s="16"/>
      <c r="P1970" s="14"/>
      <c r="Q1970" s="12"/>
      <c r="R1970" s="13"/>
    </row>
    <row r="1971" spans="1:18" ht="15.75" customHeight="1">
      <c r="A1971" s="1"/>
      <c r="B1971" s="6" t="s">
        <v>23</v>
      </c>
      <c r="C1971" s="6">
        <v>1197831</v>
      </c>
      <c r="D1971" s="7">
        <v>44291</v>
      </c>
      <c r="E1971" s="6" t="s">
        <v>24</v>
      </c>
      <c r="F1971" s="6" t="s">
        <v>78</v>
      </c>
      <c r="G1971" s="6" t="s">
        <v>79</v>
      </c>
      <c r="H1971" s="6" t="s">
        <v>20</v>
      </c>
      <c r="I1971" s="8">
        <v>0.30000000000000004</v>
      </c>
      <c r="J1971" s="9">
        <v>3750</v>
      </c>
      <c r="K1971" s="10">
        <f t="shared" si="0"/>
        <v>1125.0000000000002</v>
      </c>
      <c r="L1971" s="10">
        <f t="shared" si="1"/>
        <v>506.25000000000011</v>
      </c>
      <c r="M1971" s="11">
        <v>0.45</v>
      </c>
      <c r="O1971" s="16"/>
      <c r="P1971" s="14"/>
      <c r="Q1971" s="12"/>
      <c r="R1971" s="13"/>
    </row>
    <row r="1972" spans="1:18" ht="15.75" customHeight="1">
      <c r="A1972" s="1"/>
      <c r="B1972" s="6" t="s">
        <v>23</v>
      </c>
      <c r="C1972" s="6">
        <v>1197831</v>
      </c>
      <c r="D1972" s="7">
        <v>44291</v>
      </c>
      <c r="E1972" s="6" t="s">
        <v>24</v>
      </c>
      <c r="F1972" s="6" t="s">
        <v>78</v>
      </c>
      <c r="G1972" s="6" t="s">
        <v>79</v>
      </c>
      <c r="H1972" s="6" t="s">
        <v>21</v>
      </c>
      <c r="I1972" s="8">
        <v>0.35</v>
      </c>
      <c r="J1972" s="9">
        <v>2750</v>
      </c>
      <c r="K1972" s="10">
        <f t="shared" si="0"/>
        <v>962.49999999999989</v>
      </c>
      <c r="L1972" s="10">
        <f t="shared" si="1"/>
        <v>288.74999999999994</v>
      </c>
      <c r="M1972" s="11">
        <v>0.3</v>
      </c>
      <c r="O1972" s="16"/>
      <c r="P1972" s="14"/>
      <c r="Q1972" s="12"/>
      <c r="R1972" s="13"/>
    </row>
    <row r="1973" spans="1:18" ht="15.75" customHeight="1">
      <c r="A1973" s="1"/>
      <c r="B1973" s="6" t="s">
        <v>23</v>
      </c>
      <c r="C1973" s="6">
        <v>1197831</v>
      </c>
      <c r="D1973" s="7">
        <v>44291</v>
      </c>
      <c r="E1973" s="6" t="s">
        <v>24</v>
      </c>
      <c r="F1973" s="6" t="s">
        <v>78</v>
      </c>
      <c r="G1973" s="6" t="s">
        <v>79</v>
      </c>
      <c r="H1973" s="6" t="s">
        <v>22</v>
      </c>
      <c r="I1973" s="8">
        <v>0.30000000000000004</v>
      </c>
      <c r="J1973" s="9">
        <v>5500</v>
      </c>
      <c r="K1973" s="10">
        <f t="shared" si="0"/>
        <v>1650.0000000000002</v>
      </c>
      <c r="L1973" s="10">
        <f t="shared" si="1"/>
        <v>825.00000000000011</v>
      </c>
      <c r="M1973" s="11">
        <v>0.5</v>
      </c>
      <c r="O1973" s="16"/>
      <c r="P1973" s="14"/>
      <c r="Q1973" s="12"/>
      <c r="R1973" s="13"/>
    </row>
    <row r="1974" spans="1:18" ht="15.75" customHeight="1">
      <c r="A1974" s="1"/>
      <c r="B1974" s="6" t="s">
        <v>23</v>
      </c>
      <c r="C1974" s="6">
        <v>1197831</v>
      </c>
      <c r="D1974" s="7">
        <v>44321</v>
      </c>
      <c r="E1974" s="6" t="s">
        <v>24</v>
      </c>
      <c r="F1974" s="6" t="s">
        <v>78</v>
      </c>
      <c r="G1974" s="6" t="s">
        <v>79</v>
      </c>
      <c r="H1974" s="6" t="s">
        <v>17</v>
      </c>
      <c r="I1974" s="8">
        <v>0.19999999999999998</v>
      </c>
      <c r="J1974" s="9">
        <v>7000</v>
      </c>
      <c r="K1974" s="10">
        <f t="shared" si="0"/>
        <v>1399.9999999999998</v>
      </c>
      <c r="L1974" s="10">
        <f t="shared" si="1"/>
        <v>489.99999999999989</v>
      </c>
      <c r="M1974" s="11">
        <v>0.35</v>
      </c>
      <c r="O1974" s="16"/>
      <c r="P1974" s="14"/>
      <c r="Q1974" s="12"/>
      <c r="R1974" s="13"/>
    </row>
    <row r="1975" spans="1:18" ht="15.75" customHeight="1">
      <c r="A1975" s="1"/>
      <c r="B1975" s="6" t="s">
        <v>23</v>
      </c>
      <c r="C1975" s="6">
        <v>1197831</v>
      </c>
      <c r="D1975" s="7">
        <v>44321</v>
      </c>
      <c r="E1975" s="6" t="s">
        <v>24</v>
      </c>
      <c r="F1975" s="6" t="s">
        <v>78</v>
      </c>
      <c r="G1975" s="6" t="s">
        <v>79</v>
      </c>
      <c r="H1975" s="6" t="s">
        <v>18</v>
      </c>
      <c r="I1975" s="8">
        <v>0.30000000000000004</v>
      </c>
      <c r="J1975" s="9">
        <v>7250</v>
      </c>
      <c r="K1975" s="10">
        <f t="shared" si="0"/>
        <v>2175.0000000000005</v>
      </c>
      <c r="L1975" s="10">
        <f t="shared" si="1"/>
        <v>761.25000000000011</v>
      </c>
      <c r="M1975" s="11">
        <v>0.35</v>
      </c>
      <c r="O1975" s="16"/>
      <c r="P1975" s="14"/>
      <c r="Q1975" s="12"/>
      <c r="R1975" s="13"/>
    </row>
    <row r="1976" spans="1:18" ht="15.75" customHeight="1">
      <c r="A1976" s="1"/>
      <c r="B1976" s="6" t="s">
        <v>23</v>
      </c>
      <c r="C1976" s="6">
        <v>1197831</v>
      </c>
      <c r="D1976" s="7">
        <v>44321</v>
      </c>
      <c r="E1976" s="6" t="s">
        <v>24</v>
      </c>
      <c r="F1976" s="6" t="s">
        <v>78</v>
      </c>
      <c r="G1976" s="6" t="s">
        <v>79</v>
      </c>
      <c r="H1976" s="6" t="s">
        <v>19</v>
      </c>
      <c r="I1976" s="8">
        <v>0.24999999999999997</v>
      </c>
      <c r="J1976" s="9">
        <v>5750</v>
      </c>
      <c r="K1976" s="10">
        <f t="shared" si="0"/>
        <v>1437.4999999999998</v>
      </c>
      <c r="L1976" s="10">
        <f t="shared" si="1"/>
        <v>503.12499999999989</v>
      </c>
      <c r="M1976" s="11">
        <v>0.35</v>
      </c>
      <c r="O1976" s="16"/>
      <c r="P1976" s="14"/>
      <c r="Q1976" s="12"/>
      <c r="R1976" s="13"/>
    </row>
    <row r="1977" spans="1:18" ht="15.75" customHeight="1">
      <c r="A1977" s="1"/>
      <c r="B1977" s="6" t="s">
        <v>23</v>
      </c>
      <c r="C1977" s="6">
        <v>1197831</v>
      </c>
      <c r="D1977" s="7">
        <v>44321</v>
      </c>
      <c r="E1977" s="6" t="s">
        <v>24</v>
      </c>
      <c r="F1977" s="6" t="s">
        <v>78</v>
      </c>
      <c r="G1977" s="6" t="s">
        <v>79</v>
      </c>
      <c r="H1977" s="6" t="s">
        <v>20</v>
      </c>
      <c r="I1977" s="8">
        <v>0.35000000000000003</v>
      </c>
      <c r="J1977" s="9">
        <v>5000</v>
      </c>
      <c r="K1977" s="10">
        <f t="shared" si="0"/>
        <v>1750.0000000000002</v>
      </c>
      <c r="L1977" s="10">
        <f t="shared" si="1"/>
        <v>787.50000000000011</v>
      </c>
      <c r="M1977" s="11">
        <v>0.45</v>
      </c>
      <c r="O1977" s="16"/>
      <c r="P1977" s="14"/>
      <c r="Q1977" s="12"/>
      <c r="R1977" s="13"/>
    </row>
    <row r="1978" spans="1:18" ht="15.75" customHeight="1">
      <c r="A1978" s="1"/>
      <c r="B1978" s="6" t="s">
        <v>23</v>
      </c>
      <c r="C1978" s="6">
        <v>1197831</v>
      </c>
      <c r="D1978" s="7">
        <v>44321</v>
      </c>
      <c r="E1978" s="6" t="s">
        <v>24</v>
      </c>
      <c r="F1978" s="6" t="s">
        <v>78</v>
      </c>
      <c r="G1978" s="6" t="s">
        <v>79</v>
      </c>
      <c r="H1978" s="6" t="s">
        <v>21</v>
      </c>
      <c r="I1978" s="8">
        <v>0.5</v>
      </c>
      <c r="J1978" s="9">
        <v>4000</v>
      </c>
      <c r="K1978" s="10">
        <f t="shared" si="0"/>
        <v>2000</v>
      </c>
      <c r="L1978" s="10">
        <f t="shared" si="1"/>
        <v>600</v>
      </c>
      <c r="M1978" s="11">
        <v>0.3</v>
      </c>
      <c r="O1978" s="16"/>
      <c r="P1978" s="14"/>
      <c r="Q1978" s="12"/>
      <c r="R1978" s="13"/>
    </row>
    <row r="1979" spans="1:18" ht="15.75" customHeight="1">
      <c r="A1979" s="1"/>
      <c r="B1979" s="6" t="s">
        <v>23</v>
      </c>
      <c r="C1979" s="6">
        <v>1197831</v>
      </c>
      <c r="D1979" s="7">
        <v>44321</v>
      </c>
      <c r="E1979" s="6" t="s">
        <v>24</v>
      </c>
      <c r="F1979" s="6" t="s">
        <v>78</v>
      </c>
      <c r="G1979" s="6" t="s">
        <v>79</v>
      </c>
      <c r="H1979" s="6" t="s">
        <v>22</v>
      </c>
      <c r="I1979" s="8">
        <v>0.45</v>
      </c>
      <c r="J1979" s="9">
        <v>7500</v>
      </c>
      <c r="K1979" s="10">
        <f t="shared" si="0"/>
        <v>3375</v>
      </c>
      <c r="L1979" s="10">
        <f t="shared" si="1"/>
        <v>1687.5</v>
      </c>
      <c r="M1979" s="11">
        <v>0.5</v>
      </c>
      <c r="O1979" s="16"/>
      <c r="P1979" s="14"/>
      <c r="Q1979" s="12"/>
      <c r="R1979" s="13"/>
    </row>
    <row r="1980" spans="1:18" ht="15.75" customHeight="1">
      <c r="A1980" s="1"/>
      <c r="B1980" s="6" t="s">
        <v>23</v>
      </c>
      <c r="C1980" s="6">
        <v>1197831</v>
      </c>
      <c r="D1980" s="7">
        <v>44351</v>
      </c>
      <c r="E1980" s="6" t="s">
        <v>24</v>
      </c>
      <c r="F1980" s="6" t="s">
        <v>78</v>
      </c>
      <c r="G1980" s="6" t="s">
        <v>79</v>
      </c>
      <c r="H1980" s="6" t="s">
        <v>17</v>
      </c>
      <c r="I1980" s="8">
        <v>0.45</v>
      </c>
      <c r="J1980" s="9">
        <v>7500</v>
      </c>
      <c r="K1980" s="10">
        <f t="shared" si="0"/>
        <v>3375</v>
      </c>
      <c r="L1980" s="10">
        <f t="shared" si="1"/>
        <v>1181.25</v>
      </c>
      <c r="M1980" s="11">
        <v>0.35</v>
      </c>
      <c r="O1980" s="16"/>
      <c r="P1980" s="14"/>
      <c r="Q1980" s="12"/>
      <c r="R1980" s="13"/>
    </row>
    <row r="1981" spans="1:18" ht="15.75" customHeight="1">
      <c r="A1981" s="1"/>
      <c r="B1981" s="6" t="s">
        <v>23</v>
      </c>
      <c r="C1981" s="6">
        <v>1197831</v>
      </c>
      <c r="D1981" s="7">
        <v>44351</v>
      </c>
      <c r="E1981" s="6" t="s">
        <v>24</v>
      </c>
      <c r="F1981" s="6" t="s">
        <v>78</v>
      </c>
      <c r="G1981" s="6" t="s">
        <v>79</v>
      </c>
      <c r="H1981" s="6" t="s">
        <v>18</v>
      </c>
      <c r="I1981" s="8">
        <v>0.5</v>
      </c>
      <c r="J1981" s="9">
        <v>7500</v>
      </c>
      <c r="K1981" s="10">
        <f t="shared" si="0"/>
        <v>3750</v>
      </c>
      <c r="L1981" s="10">
        <f t="shared" si="1"/>
        <v>1312.5</v>
      </c>
      <c r="M1981" s="11">
        <v>0.35</v>
      </c>
      <c r="O1981" s="16"/>
      <c r="P1981" s="14"/>
      <c r="Q1981" s="12"/>
      <c r="R1981" s="13"/>
    </row>
    <row r="1982" spans="1:18" ht="15.75" customHeight="1">
      <c r="A1982" s="1"/>
      <c r="B1982" s="6" t="s">
        <v>23</v>
      </c>
      <c r="C1982" s="6">
        <v>1197831</v>
      </c>
      <c r="D1982" s="7">
        <v>44351</v>
      </c>
      <c r="E1982" s="6" t="s">
        <v>24</v>
      </c>
      <c r="F1982" s="6" t="s">
        <v>78</v>
      </c>
      <c r="G1982" s="6" t="s">
        <v>79</v>
      </c>
      <c r="H1982" s="6" t="s">
        <v>19</v>
      </c>
      <c r="I1982" s="8">
        <v>0.5</v>
      </c>
      <c r="J1982" s="9">
        <v>6000</v>
      </c>
      <c r="K1982" s="10">
        <f t="shared" si="0"/>
        <v>3000</v>
      </c>
      <c r="L1982" s="10">
        <f t="shared" si="1"/>
        <v>1050</v>
      </c>
      <c r="M1982" s="11">
        <v>0.35</v>
      </c>
      <c r="O1982" s="16"/>
      <c r="P1982" s="14"/>
      <c r="Q1982" s="12"/>
      <c r="R1982" s="13"/>
    </row>
    <row r="1983" spans="1:18" ht="15.75" customHeight="1">
      <c r="A1983" s="1"/>
      <c r="B1983" s="6" t="s">
        <v>23</v>
      </c>
      <c r="C1983" s="6">
        <v>1197831</v>
      </c>
      <c r="D1983" s="7">
        <v>44351</v>
      </c>
      <c r="E1983" s="6" t="s">
        <v>24</v>
      </c>
      <c r="F1983" s="6" t="s">
        <v>78</v>
      </c>
      <c r="G1983" s="6" t="s">
        <v>79</v>
      </c>
      <c r="H1983" s="6" t="s">
        <v>20</v>
      </c>
      <c r="I1983" s="8">
        <v>0.5</v>
      </c>
      <c r="J1983" s="9">
        <v>5500</v>
      </c>
      <c r="K1983" s="10">
        <f t="shared" si="0"/>
        <v>2750</v>
      </c>
      <c r="L1983" s="10">
        <f t="shared" si="1"/>
        <v>1237.5</v>
      </c>
      <c r="M1983" s="11">
        <v>0.45</v>
      </c>
      <c r="O1983" s="16"/>
      <c r="P1983" s="14"/>
      <c r="Q1983" s="12"/>
      <c r="R1983" s="13"/>
    </row>
    <row r="1984" spans="1:18" ht="15.75" customHeight="1">
      <c r="A1984" s="1"/>
      <c r="B1984" s="6" t="s">
        <v>23</v>
      </c>
      <c r="C1984" s="6">
        <v>1197831</v>
      </c>
      <c r="D1984" s="7">
        <v>44351</v>
      </c>
      <c r="E1984" s="6" t="s">
        <v>24</v>
      </c>
      <c r="F1984" s="6" t="s">
        <v>78</v>
      </c>
      <c r="G1984" s="6" t="s">
        <v>79</v>
      </c>
      <c r="H1984" s="6" t="s">
        <v>21</v>
      </c>
      <c r="I1984" s="8">
        <v>0.55000000000000004</v>
      </c>
      <c r="J1984" s="9">
        <v>4500</v>
      </c>
      <c r="K1984" s="10">
        <f t="shared" si="0"/>
        <v>2475</v>
      </c>
      <c r="L1984" s="10">
        <f t="shared" si="1"/>
        <v>742.5</v>
      </c>
      <c r="M1984" s="11">
        <v>0.3</v>
      </c>
      <c r="O1984" s="16"/>
      <c r="P1984" s="14"/>
      <c r="Q1984" s="12"/>
      <c r="R1984" s="13"/>
    </row>
    <row r="1985" spans="1:18" ht="15.75" customHeight="1">
      <c r="A1985" s="1"/>
      <c r="B1985" s="6" t="s">
        <v>23</v>
      </c>
      <c r="C1985" s="6">
        <v>1197831</v>
      </c>
      <c r="D1985" s="7">
        <v>44351</v>
      </c>
      <c r="E1985" s="6" t="s">
        <v>24</v>
      </c>
      <c r="F1985" s="6" t="s">
        <v>78</v>
      </c>
      <c r="G1985" s="6" t="s">
        <v>79</v>
      </c>
      <c r="H1985" s="6" t="s">
        <v>22</v>
      </c>
      <c r="I1985" s="8">
        <v>0.60000000000000009</v>
      </c>
      <c r="J1985" s="9">
        <v>8250</v>
      </c>
      <c r="K1985" s="10">
        <f t="shared" si="0"/>
        <v>4950.0000000000009</v>
      </c>
      <c r="L1985" s="10">
        <f t="shared" si="1"/>
        <v>2475.0000000000005</v>
      </c>
      <c r="M1985" s="11">
        <v>0.5</v>
      </c>
      <c r="O1985" s="16"/>
      <c r="P1985" s="14"/>
      <c r="Q1985" s="12"/>
      <c r="R1985" s="13"/>
    </row>
    <row r="1986" spans="1:18" ht="15.75" customHeight="1">
      <c r="A1986" s="1"/>
      <c r="B1986" s="6" t="s">
        <v>23</v>
      </c>
      <c r="C1986" s="6">
        <v>1197831</v>
      </c>
      <c r="D1986" s="7">
        <v>44383</v>
      </c>
      <c r="E1986" s="6" t="s">
        <v>24</v>
      </c>
      <c r="F1986" s="6" t="s">
        <v>78</v>
      </c>
      <c r="G1986" s="6" t="s">
        <v>79</v>
      </c>
      <c r="H1986" s="6" t="s">
        <v>17</v>
      </c>
      <c r="I1986" s="8">
        <v>0.5</v>
      </c>
      <c r="J1986" s="9">
        <v>7750</v>
      </c>
      <c r="K1986" s="10">
        <f t="shared" si="0"/>
        <v>3875</v>
      </c>
      <c r="L1986" s="10">
        <f t="shared" si="1"/>
        <v>1549.9999999999998</v>
      </c>
      <c r="M1986" s="11">
        <v>0.39999999999999997</v>
      </c>
      <c r="O1986" s="16"/>
      <c r="P1986" s="14"/>
      <c r="Q1986" s="12"/>
      <c r="R1986" s="13"/>
    </row>
    <row r="1987" spans="1:18" ht="15.75" customHeight="1">
      <c r="A1987" s="1"/>
      <c r="B1987" s="6" t="s">
        <v>23</v>
      </c>
      <c r="C1987" s="6">
        <v>1197831</v>
      </c>
      <c r="D1987" s="7">
        <v>44383</v>
      </c>
      <c r="E1987" s="6" t="s">
        <v>24</v>
      </c>
      <c r="F1987" s="6" t="s">
        <v>78</v>
      </c>
      <c r="G1987" s="6" t="s">
        <v>79</v>
      </c>
      <c r="H1987" s="6" t="s">
        <v>18</v>
      </c>
      <c r="I1987" s="8">
        <v>0.55000000000000004</v>
      </c>
      <c r="J1987" s="9">
        <v>7750</v>
      </c>
      <c r="K1987" s="10">
        <f t="shared" si="0"/>
        <v>4262.5</v>
      </c>
      <c r="L1987" s="10">
        <f t="shared" si="1"/>
        <v>1704.9999999999998</v>
      </c>
      <c r="M1987" s="11">
        <v>0.39999999999999997</v>
      </c>
      <c r="O1987" s="16"/>
      <c r="P1987" s="14"/>
      <c r="Q1987" s="12"/>
      <c r="R1987" s="13"/>
    </row>
    <row r="1988" spans="1:18" ht="15.75" customHeight="1">
      <c r="A1988" s="1"/>
      <c r="B1988" s="6" t="s">
        <v>23</v>
      </c>
      <c r="C1988" s="6">
        <v>1197831</v>
      </c>
      <c r="D1988" s="7">
        <v>44383</v>
      </c>
      <c r="E1988" s="6" t="s">
        <v>24</v>
      </c>
      <c r="F1988" s="6" t="s">
        <v>78</v>
      </c>
      <c r="G1988" s="6" t="s">
        <v>79</v>
      </c>
      <c r="H1988" s="6" t="s">
        <v>19</v>
      </c>
      <c r="I1988" s="8">
        <v>0.5</v>
      </c>
      <c r="J1988" s="9">
        <v>9250</v>
      </c>
      <c r="K1988" s="10">
        <f t="shared" si="0"/>
        <v>4625</v>
      </c>
      <c r="L1988" s="10">
        <f t="shared" si="1"/>
        <v>1849.9999999999998</v>
      </c>
      <c r="M1988" s="11">
        <v>0.39999999999999997</v>
      </c>
      <c r="O1988" s="16"/>
      <c r="P1988" s="14"/>
      <c r="Q1988" s="12"/>
      <c r="R1988" s="13"/>
    </row>
    <row r="1989" spans="1:18" ht="15.75" customHeight="1">
      <c r="A1989" s="1"/>
      <c r="B1989" s="6" t="s">
        <v>23</v>
      </c>
      <c r="C1989" s="6">
        <v>1197831</v>
      </c>
      <c r="D1989" s="7">
        <v>44383</v>
      </c>
      <c r="E1989" s="6" t="s">
        <v>24</v>
      </c>
      <c r="F1989" s="6" t="s">
        <v>78</v>
      </c>
      <c r="G1989" s="6" t="s">
        <v>79</v>
      </c>
      <c r="H1989" s="6" t="s">
        <v>20</v>
      </c>
      <c r="I1989" s="8">
        <v>0.5</v>
      </c>
      <c r="J1989" s="9">
        <v>5250</v>
      </c>
      <c r="K1989" s="10">
        <f t="shared" si="0"/>
        <v>2625</v>
      </c>
      <c r="L1989" s="10">
        <f t="shared" si="1"/>
        <v>1312.5</v>
      </c>
      <c r="M1989" s="11">
        <v>0.5</v>
      </c>
      <c r="O1989" s="16"/>
      <c r="P1989" s="14"/>
      <c r="Q1989" s="12"/>
      <c r="R1989" s="13"/>
    </row>
    <row r="1990" spans="1:18" ht="15.75" customHeight="1">
      <c r="A1990" s="1"/>
      <c r="B1990" s="6" t="s">
        <v>23</v>
      </c>
      <c r="C1990" s="6">
        <v>1197831</v>
      </c>
      <c r="D1990" s="7">
        <v>44383</v>
      </c>
      <c r="E1990" s="6" t="s">
        <v>24</v>
      </c>
      <c r="F1990" s="6" t="s">
        <v>78</v>
      </c>
      <c r="G1990" s="6" t="s">
        <v>79</v>
      </c>
      <c r="H1990" s="6" t="s">
        <v>21</v>
      </c>
      <c r="I1990" s="8">
        <v>0.55000000000000004</v>
      </c>
      <c r="J1990" s="9">
        <v>5250</v>
      </c>
      <c r="K1990" s="10">
        <f t="shared" si="0"/>
        <v>2887.5000000000005</v>
      </c>
      <c r="L1990" s="10">
        <f t="shared" si="1"/>
        <v>1010.6250000000001</v>
      </c>
      <c r="M1990" s="11">
        <v>0.35</v>
      </c>
      <c r="O1990" s="16"/>
      <c r="P1990" s="14"/>
      <c r="Q1990" s="12"/>
      <c r="R1990" s="13"/>
    </row>
    <row r="1991" spans="1:18" ht="15.75" customHeight="1">
      <c r="A1991" s="1"/>
      <c r="B1991" s="6" t="s">
        <v>23</v>
      </c>
      <c r="C1991" s="6">
        <v>1197831</v>
      </c>
      <c r="D1991" s="7">
        <v>44383</v>
      </c>
      <c r="E1991" s="6" t="s">
        <v>24</v>
      </c>
      <c r="F1991" s="6" t="s">
        <v>78</v>
      </c>
      <c r="G1991" s="6" t="s">
        <v>79</v>
      </c>
      <c r="H1991" s="6" t="s">
        <v>22</v>
      </c>
      <c r="I1991" s="8">
        <v>0.65</v>
      </c>
      <c r="J1991" s="9">
        <v>8000</v>
      </c>
      <c r="K1991" s="10">
        <f t="shared" si="0"/>
        <v>5200</v>
      </c>
      <c r="L1991" s="10">
        <f t="shared" si="1"/>
        <v>2860.0000000000005</v>
      </c>
      <c r="M1991" s="11">
        <v>0.55000000000000004</v>
      </c>
      <c r="O1991" s="16"/>
      <c r="P1991" s="14"/>
      <c r="Q1991" s="12"/>
      <c r="R1991" s="13"/>
    </row>
    <row r="1992" spans="1:18" ht="15.75" customHeight="1">
      <c r="A1992" s="1"/>
      <c r="B1992" s="6" t="s">
        <v>23</v>
      </c>
      <c r="C1992" s="6">
        <v>1197831</v>
      </c>
      <c r="D1992" s="7">
        <v>44416</v>
      </c>
      <c r="E1992" s="6" t="s">
        <v>24</v>
      </c>
      <c r="F1992" s="6" t="s">
        <v>78</v>
      </c>
      <c r="G1992" s="6" t="s">
        <v>79</v>
      </c>
      <c r="H1992" s="6" t="s">
        <v>17</v>
      </c>
      <c r="I1992" s="8">
        <v>0.5</v>
      </c>
      <c r="J1992" s="9">
        <v>7500</v>
      </c>
      <c r="K1992" s="10">
        <f t="shared" si="0"/>
        <v>3750</v>
      </c>
      <c r="L1992" s="10">
        <f t="shared" si="1"/>
        <v>1499.9999999999998</v>
      </c>
      <c r="M1992" s="11">
        <v>0.39999999999999997</v>
      </c>
      <c r="O1992" s="16"/>
      <c r="P1992" s="14"/>
      <c r="Q1992" s="12"/>
      <c r="R1992" s="13"/>
    </row>
    <row r="1993" spans="1:18" ht="15.75" customHeight="1">
      <c r="A1993" s="1"/>
      <c r="B1993" s="6" t="s">
        <v>23</v>
      </c>
      <c r="C1993" s="6">
        <v>1197831</v>
      </c>
      <c r="D1993" s="7">
        <v>44416</v>
      </c>
      <c r="E1993" s="6" t="s">
        <v>24</v>
      </c>
      <c r="F1993" s="6" t="s">
        <v>78</v>
      </c>
      <c r="G1993" s="6" t="s">
        <v>79</v>
      </c>
      <c r="H1993" s="6" t="s">
        <v>18</v>
      </c>
      <c r="I1993" s="8">
        <v>0.55000000000000004</v>
      </c>
      <c r="J1993" s="9">
        <v>7500</v>
      </c>
      <c r="K1993" s="10">
        <f t="shared" si="0"/>
        <v>4125</v>
      </c>
      <c r="L1993" s="10">
        <f t="shared" si="1"/>
        <v>1649.9999999999998</v>
      </c>
      <c r="M1993" s="11">
        <v>0.39999999999999997</v>
      </c>
      <c r="O1993" s="16"/>
      <c r="P1993" s="14"/>
      <c r="Q1993" s="12"/>
      <c r="R1993" s="13"/>
    </row>
    <row r="1994" spans="1:18" ht="15.75" customHeight="1">
      <c r="A1994" s="1"/>
      <c r="B1994" s="6" t="s">
        <v>23</v>
      </c>
      <c r="C1994" s="6">
        <v>1197831</v>
      </c>
      <c r="D1994" s="7">
        <v>44416</v>
      </c>
      <c r="E1994" s="6" t="s">
        <v>24</v>
      </c>
      <c r="F1994" s="6" t="s">
        <v>78</v>
      </c>
      <c r="G1994" s="6" t="s">
        <v>79</v>
      </c>
      <c r="H1994" s="6" t="s">
        <v>19</v>
      </c>
      <c r="I1994" s="8">
        <v>0.5</v>
      </c>
      <c r="J1994" s="9">
        <v>9250</v>
      </c>
      <c r="K1994" s="10">
        <f t="shared" si="0"/>
        <v>4625</v>
      </c>
      <c r="L1994" s="10">
        <f t="shared" si="1"/>
        <v>1849.9999999999998</v>
      </c>
      <c r="M1994" s="11">
        <v>0.39999999999999997</v>
      </c>
      <c r="O1994" s="16"/>
      <c r="P1994" s="14"/>
      <c r="Q1994" s="12"/>
      <c r="R1994" s="13"/>
    </row>
    <row r="1995" spans="1:18" ht="15.75" customHeight="1">
      <c r="A1995" s="1"/>
      <c r="B1995" s="6" t="s">
        <v>23</v>
      </c>
      <c r="C1995" s="6">
        <v>1197831</v>
      </c>
      <c r="D1995" s="7">
        <v>44416</v>
      </c>
      <c r="E1995" s="6" t="s">
        <v>24</v>
      </c>
      <c r="F1995" s="6" t="s">
        <v>78</v>
      </c>
      <c r="G1995" s="6" t="s">
        <v>79</v>
      </c>
      <c r="H1995" s="6" t="s">
        <v>20</v>
      </c>
      <c r="I1995" s="8">
        <v>0.5</v>
      </c>
      <c r="J1995" s="9">
        <v>4750</v>
      </c>
      <c r="K1995" s="10">
        <f t="shared" si="0"/>
        <v>2375</v>
      </c>
      <c r="L1995" s="10">
        <f t="shared" si="1"/>
        <v>1187.5</v>
      </c>
      <c r="M1995" s="11">
        <v>0.5</v>
      </c>
      <c r="O1995" s="16"/>
      <c r="P1995" s="14"/>
      <c r="Q1995" s="12"/>
      <c r="R1995" s="13"/>
    </row>
    <row r="1996" spans="1:18" ht="15.75" customHeight="1">
      <c r="A1996" s="1"/>
      <c r="B1996" s="6" t="s">
        <v>23</v>
      </c>
      <c r="C1996" s="6">
        <v>1197831</v>
      </c>
      <c r="D1996" s="7">
        <v>44416</v>
      </c>
      <c r="E1996" s="6" t="s">
        <v>24</v>
      </c>
      <c r="F1996" s="6" t="s">
        <v>78</v>
      </c>
      <c r="G1996" s="6" t="s">
        <v>79</v>
      </c>
      <c r="H1996" s="6" t="s">
        <v>21</v>
      </c>
      <c r="I1996" s="8">
        <v>0.55000000000000004</v>
      </c>
      <c r="J1996" s="9">
        <v>4750</v>
      </c>
      <c r="K1996" s="10">
        <f t="shared" si="0"/>
        <v>2612.5</v>
      </c>
      <c r="L1996" s="10">
        <f t="shared" si="1"/>
        <v>914.37499999999989</v>
      </c>
      <c r="M1996" s="11">
        <v>0.35</v>
      </c>
      <c r="O1996" s="16"/>
      <c r="P1996" s="14"/>
      <c r="Q1996" s="12"/>
      <c r="R1996" s="13"/>
    </row>
    <row r="1997" spans="1:18" ht="15.75" customHeight="1">
      <c r="A1997" s="1"/>
      <c r="B1997" s="6" t="s">
        <v>23</v>
      </c>
      <c r="C1997" s="6">
        <v>1197831</v>
      </c>
      <c r="D1997" s="7">
        <v>44416</v>
      </c>
      <c r="E1997" s="6" t="s">
        <v>24</v>
      </c>
      <c r="F1997" s="6" t="s">
        <v>78</v>
      </c>
      <c r="G1997" s="6" t="s">
        <v>79</v>
      </c>
      <c r="H1997" s="6" t="s">
        <v>22</v>
      </c>
      <c r="I1997" s="8">
        <v>0.6</v>
      </c>
      <c r="J1997" s="9">
        <v>7250</v>
      </c>
      <c r="K1997" s="10">
        <f t="shared" si="0"/>
        <v>4350</v>
      </c>
      <c r="L1997" s="10">
        <f t="shared" si="1"/>
        <v>2392.5</v>
      </c>
      <c r="M1997" s="11">
        <v>0.55000000000000004</v>
      </c>
      <c r="O1997" s="16"/>
      <c r="P1997" s="14"/>
      <c r="Q1997" s="12"/>
      <c r="R1997" s="13"/>
    </row>
    <row r="1998" spans="1:18" ht="15.75" customHeight="1">
      <c r="A1998" s="1"/>
      <c r="B1998" s="6" t="s">
        <v>23</v>
      </c>
      <c r="C1998" s="6">
        <v>1197831</v>
      </c>
      <c r="D1998" s="7">
        <v>44444</v>
      </c>
      <c r="E1998" s="6" t="s">
        <v>24</v>
      </c>
      <c r="F1998" s="6" t="s">
        <v>78</v>
      </c>
      <c r="G1998" s="6" t="s">
        <v>79</v>
      </c>
      <c r="H1998" s="6" t="s">
        <v>17</v>
      </c>
      <c r="I1998" s="8">
        <v>0.55000000000000004</v>
      </c>
      <c r="J1998" s="9">
        <v>6750</v>
      </c>
      <c r="K1998" s="10">
        <f t="shared" si="0"/>
        <v>3712.5000000000005</v>
      </c>
      <c r="L1998" s="10">
        <f t="shared" si="1"/>
        <v>1485</v>
      </c>
      <c r="M1998" s="11">
        <v>0.39999999999999997</v>
      </c>
      <c r="O1998" s="16"/>
      <c r="P1998" s="14"/>
      <c r="Q1998" s="12"/>
      <c r="R1998" s="13"/>
    </row>
    <row r="1999" spans="1:18" ht="15.75" customHeight="1">
      <c r="A1999" s="1"/>
      <c r="B1999" s="6" t="s">
        <v>23</v>
      </c>
      <c r="C1999" s="6">
        <v>1197831</v>
      </c>
      <c r="D1999" s="7">
        <v>44444</v>
      </c>
      <c r="E1999" s="6" t="s">
        <v>24</v>
      </c>
      <c r="F1999" s="6" t="s">
        <v>78</v>
      </c>
      <c r="G1999" s="6" t="s">
        <v>79</v>
      </c>
      <c r="H1999" s="6" t="s">
        <v>18</v>
      </c>
      <c r="I1999" s="8">
        <v>0.55000000000000004</v>
      </c>
      <c r="J1999" s="9">
        <v>6250</v>
      </c>
      <c r="K1999" s="10">
        <f t="shared" si="0"/>
        <v>3437.5000000000005</v>
      </c>
      <c r="L1999" s="10">
        <f t="shared" si="1"/>
        <v>1375</v>
      </c>
      <c r="M1999" s="11">
        <v>0.39999999999999997</v>
      </c>
      <c r="O1999" s="16"/>
      <c r="P1999" s="14"/>
      <c r="Q1999" s="12"/>
      <c r="R1999" s="13"/>
    </row>
    <row r="2000" spans="1:18" ht="15.75" customHeight="1">
      <c r="A2000" s="1"/>
      <c r="B2000" s="6" t="s">
        <v>23</v>
      </c>
      <c r="C2000" s="6">
        <v>1197831</v>
      </c>
      <c r="D2000" s="7">
        <v>44444</v>
      </c>
      <c r="E2000" s="6" t="s">
        <v>24</v>
      </c>
      <c r="F2000" s="6" t="s">
        <v>78</v>
      </c>
      <c r="G2000" s="6" t="s">
        <v>79</v>
      </c>
      <c r="H2000" s="6" t="s">
        <v>19</v>
      </c>
      <c r="I2000" s="8">
        <v>0.6</v>
      </c>
      <c r="J2000" s="9">
        <v>6750</v>
      </c>
      <c r="K2000" s="10">
        <f t="shared" si="0"/>
        <v>4050</v>
      </c>
      <c r="L2000" s="10">
        <f t="shared" si="1"/>
        <v>1619.9999999999998</v>
      </c>
      <c r="M2000" s="11">
        <v>0.39999999999999997</v>
      </c>
      <c r="O2000" s="16"/>
      <c r="P2000" s="14"/>
      <c r="Q2000" s="12"/>
      <c r="R2000" s="13"/>
    </row>
    <row r="2001" spans="1:18" ht="15.75" customHeight="1">
      <c r="A2001" s="1"/>
      <c r="B2001" s="6" t="s">
        <v>23</v>
      </c>
      <c r="C2001" s="6">
        <v>1197831</v>
      </c>
      <c r="D2001" s="7">
        <v>44444</v>
      </c>
      <c r="E2001" s="6" t="s">
        <v>24</v>
      </c>
      <c r="F2001" s="6" t="s">
        <v>78</v>
      </c>
      <c r="G2001" s="6" t="s">
        <v>79</v>
      </c>
      <c r="H2001" s="6" t="s">
        <v>20</v>
      </c>
      <c r="I2001" s="8">
        <v>0.6</v>
      </c>
      <c r="J2001" s="9">
        <v>4000</v>
      </c>
      <c r="K2001" s="10">
        <f t="shared" si="0"/>
        <v>2400</v>
      </c>
      <c r="L2001" s="10">
        <f t="shared" si="1"/>
        <v>1200</v>
      </c>
      <c r="M2001" s="11">
        <v>0.5</v>
      </c>
      <c r="O2001" s="16"/>
      <c r="P2001" s="14"/>
      <c r="Q2001" s="12"/>
      <c r="R2001" s="13"/>
    </row>
    <row r="2002" spans="1:18" ht="15.75" customHeight="1">
      <c r="A2002" s="1"/>
      <c r="B2002" s="6" t="s">
        <v>23</v>
      </c>
      <c r="C2002" s="6">
        <v>1197831</v>
      </c>
      <c r="D2002" s="7">
        <v>44444</v>
      </c>
      <c r="E2002" s="6" t="s">
        <v>24</v>
      </c>
      <c r="F2002" s="6" t="s">
        <v>78</v>
      </c>
      <c r="G2002" s="6" t="s">
        <v>79</v>
      </c>
      <c r="H2002" s="6" t="s">
        <v>21</v>
      </c>
      <c r="I2002" s="8">
        <v>0.55000000000000004</v>
      </c>
      <c r="J2002" s="9">
        <v>4000</v>
      </c>
      <c r="K2002" s="10">
        <f t="shared" si="0"/>
        <v>2200</v>
      </c>
      <c r="L2002" s="10">
        <f t="shared" si="1"/>
        <v>770</v>
      </c>
      <c r="M2002" s="11">
        <v>0.35</v>
      </c>
      <c r="O2002" s="16"/>
      <c r="P2002" s="14"/>
      <c r="Q2002" s="12"/>
      <c r="R2002" s="13"/>
    </row>
    <row r="2003" spans="1:18" ht="15.75" customHeight="1">
      <c r="A2003" s="1"/>
      <c r="B2003" s="6" t="s">
        <v>23</v>
      </c>
      <c r="C2003" s="6">
        <v>1197831</v>
      </c>
      <c r="D2003" s="7">
        <v>44444</v>
      </c>
      <c r="E2003" s="6" t="s">
        <v>24</v>
      </c>
      <c r="F2003" s="6" t="s">
        <v>78</v>
      </c>
      <c r="G2003" s="6" t="s">
        <v>79</v>
      </c>
      <c r="H2003" s="6" t="s">
        <v>22</v>
      </c>
      <c r="I2003" s="8">
        <v>0.5</v>
      </c>
      <c r="J2003" s="9">
        <v>6250</v>
      </c>
      <c r="K2003" s="10">
        <f t="shared" si="0"/>
        <v>3125</v>
      </c>
      <c r="L2003" s="10">
        <f t="shared" si="1"/>
        <v>1718.7500000000002</v>
      </c>
      <c r="M2003" s="11">
        <v>0.55000000000000004</v>
      </c>
      <c r="O2003" s="16"/>
      <c r="P2003" s="14"/>
      <c r="Q2003" s="12"/>
      <c r="R2003" s="13"/>
    </row>
    <row r="2004" spans="1:18" ht="15.75" customHeight="1">
      <c r="A2004" s="1"/>
      <c r="B2004" s="6" t="s">
        <v>23</v>
      </c>
      <c r="C2004" s="6">
        <v>1197831</v>
      </c>
      <c r="D2004" s="7">
        <v>44473</v>
      </c>
      <c r="E2004" s="6" t="s">
        <v>24</v>
      </c>
      <c r="F2004" s="6" t="s">
        <v>78</v>
      </c>
      <c r="G2004" s="6" t="s">
        <v>79</v>
      </c>
      <c r="H2004" s="6" t="s">
        <v>17</v>
      </c>
      <c r="I2004" s="8">
        <v>0.4</v>
      </c>
      <c r="J2004" s="9">
        <v>5750</v>
      </c>
      <c r="K2004" s="10">
        <f t="shared" si="0"/>
        <v>2300</v>
      </c>
      <c r="L2004" s="10">
        <f t="shared" si="1"/>
        <v>919.99999999999989</v>
      </c>
      <c r="M2004" s="11">
        <v>0.39999999999999997</v>
      </c>
      <c r="O2004" s="16"/>
      <c r="P2004" s="14"/>
      <c r="Q2004" s="12"/>
      <c r="R2004" s="13"/>
    </row>
    <row r="2005" spans="1:18" ht="15.75" customHeight="1">
      <c r="A2005" s="1"/>
      <c r="B2005" s="6" t="s">
        <v>23</v>
      </c>
      <c r="C2005" s="6">
        <v>1197831</v>
      </c>
      <c r="D2005" s="7">
        <v>44473</v>
      </c>
      <c r="E2005" s="6" t="s">
        <v>24</v>
      </c>
      <c r="F2005" s="6" t="s">
        <v>78</v>
      </c>
      <c r="G2005" s="6" t="s">
        <v>79</v>
      </c>
      <c r="H2005" s="6" t="s">
        <v>18</v>
      </c>
      <c r="I2005" s="8">
        <v>0.4</v>
      </c>
      <c r="J2005" s="9">
        <v>5750</v>
      </c>
      <c r="K2005" s="10">
        <f t="shared" si="0"/>
        <v>2300</v>
      </c>
      <c r="L2005" s="10">
        <f t="shared" si="1"/>
        <v>919.99999999999989</v>
      </c>
      <c r="M2005" s="11">
        <v>0.39999999999999997</v>
      </c>
      <c r="O2005" s="16"/>
      <c r="P2005" s="14"/>
      <c r="Q2005" s="12"/>
      <c r="R2005" s="13"/>
    </row>
    <row r="2006" spans="1:18" ht="15.75" customHeight="1">
      <c r="A2006" s="1"/>
      <c r="B2006" s="6" t="s">
        <v>23</v>
      </c>
      <c r="C2006" s="6">
        <v>1197831</v>
      </c>
      <c r="D2006" s="7">
        <v>44473</v>
      </c>
      <c r="E2006" s="6" t="s">
        <v>24</v>
      </c>
      <c r="F2006" s="6" t="s">
        <v>78</v>
      </c>
      <c r="G2006" s="6" t="s">
        <v>79</v>
      </c>
      <c r="H2006" s="6" t="s">
        <v>19</v>
      </c>
      <c r="I2006" s="8">
        <v>0.45</v>
      </c>
      <c r="J2006" s="9">
        <v>5250</v>
      </c>
      <c r="K2006" s="10">
        <f t="shared" si="0"/>
        <v>2362.5</v>
      </c>
      <c r="L2006" s="10">
        <f t="shared" si="1"/>
        <v>944.99999999999989</v>
      </c>
      <c r="M2006" s="11">
        <v>0.39999999999999997</v>
      </c>
      <c r="O2006" s="16"/>
      <c r="P2006" s="14"/>
      <c r="Q2006" s="12"/>
      <c r="R2006" s="13"/>
    </row>
    <row r="2007" spans="1:18" ht="15.75" customHeight="1">
      <c r="A2007" s="1"/>
      <c r="B2007" s="6" t="s">
        <v>23</v>
      </c>
      <c r="C2007" s="6">
        <v>1197831</v>
      </c>
      <c r="D2007" s="7">
        <v>44473</v>
      </c>
      <c r="E2007" s="6" t="s">
        <v>24</v>
      </c>
      <c r="F2007" s="6" t="s">
        <v>78</v>
      </c>
      <c r="G2007" s="6" t="s">
        <v>79</v>
      </c>
      <c r="H2007" s="6" t="s">
        <v>20</v>
      </c>
      <c r="I2007" s="8">
        <v>0.45</v>
      </c>
      <c r="J2007" s="9">
        <v>3750</v>
      </c>
      <c r="K2007" s="10">
        <f t="shared" si="0"/>
        <v>1687.5</v>
      </c>
      <c r="L2007" s="10">
        <f t="shared" si="1"/>
        <v>843.75</v>
      </c>
      <c r="M2007" s="11">
        <v>0.5</v>
      </c>
      <c r="O2007" s="16"/>
      <c r="P2007" s="14"/>
      <c r="Q2007" s="12"/>
      <c r="R2007" s="13"/>
    </row>
    <row r="2008" spans="1:18" ht="15.75" customHeight="1">
      <c r="A2008" s="1"/>
      <c r="B2008" s="6" t="s">
        <v>23</v>
      </c>
      <c r="C2008" s="6">
        <v>1197831</v>
      </c>
      <c r="D2008" s="7">
        <v>44473</v>
      </c>
      <c r="E2008" s="6" t="s">
        <v>24</v>
      </c>
      <c r="F2008" s="6" t="s">
        <v>78</v>
      </c>
      <c r="G2008" s="6" t="s">
        <v>79</v>
      </c>
      <c r="H2008" s="6" t="s">
        <v>21</v>
      </c>
      <c r="I2008" s="8">
        <v>0.35000000000000003</v>
      </c>
      <c r="J2008" s="9">
        <v>3500</v>
      </c>
      <c r="K2008" s="10">
        <f t="shared" si="0"/>
        <v>1225.0000000000002</v>
      </c>
      <c r="L2008" s="10">
        <f t="shared" si="1"/>
        <v>428.75000000000006</v>
      </c>
      <c r="M2008" s="11">
        <v>0.35</v>
      </c>
      <c r="O2008" s="16"/>
      <c r="P2008" s="14"/>
      <c r="Q2008" s="12"/>
      <c r="R2008" s="13"/>
    </row>
    <row r="2009" spans="1:18" ht="15.75" customHeight="1">
      <c r="A2009" s="1"/>
      <c r="B2009" s="6" t="s">
        <v>23</v>
      </c>
      <c r="C2009" s="6">
        <v>1197831</v>
      </c>
      <c r="D2009" s="7">
        <v>44473</v>
      </c>
      <c r="E2009" s="6" t="s">
        <v>24</v>
      </c>
      <c r="F2009" s="6" t="s">
        <v>78</v>
      </c>
      <c r="G2009" s="6" t="s">
        <v>79</v>
      </c>
      <c r="H2009" s="6" t="s">
        <v>22</v>
      </c>
      <c r="I2009" s="8">
        <v>0.45</v>
      </c>
      <c r="J2009" s="9">
        <v>5250</v>
      </c>
      <c r="K2009" s="10">
        <f t="shared" si="0"/>
        <v>2362.5</v>
      </c>
      <c r="L2009" s="10">
        <f t="shared" si="1"/>
        <v>1299.375</v>
      </c>
      <c r="M2009" s="11">
        <v>0.55000000000000004</v>
      </c>
      <c r="O2009" s="16"/>
      <c r="P2009" s="14"/>
      <c r="Q2009" s="12"/>
      <c r="R2009" s="13"/>
    </row>
    <row r="2010" spans="1:18" ht="15.75" customHeight="1">
      <c r="A2010" s="1"/>
      <c r="B2010" s="6" t="s">
        <v>23</v>
      </c>
      <c r="C2010" s="6">
        <v>1197831</v>
      </c>
      <c r="D2010" s="7">
        <v>44505</v>
      </c>
      <c r="E2010" s="6" t="s">
        <v>24</v>
      </c>
      <c r="F2010" s="6" t="s">
        <v>78</v>
      </c>
      <c r="G2010" s="6" t="s">
        <v>79</v>
      </c>
      <c r="H2010" s="6" t="s">
        <v>17</v>
      </c>
      <c r="I2010" s="8">
        <v>0.35000000000000003</v>
      </c>
      <c r="J2010" s="9">
        <v>6750</v>
      </c>
      <c r="K2010" s="10">
        <f t="shared" si="0"/>
        <v>2362.5</v>
      </c>
      <c r="L2010" s="10">
        <f t="shared" si="1"/>
        <v>944.99999999999989</v>
      </c>
      <c r="M2010" s="11">
        <v>0.39999999999999997</v>
      </c>
      <c r="O2010" s="16"/>
      <c r="P2010" s="14"/>
      <c r="Q2010" s="12"/>
      <c r="R2010" s="13"/>
    </row>
    <row r="2011" spans="1:18" ht="15.75" customHeight="1">
      <c r="A2011" s="1"/>
      <c r="B2011" s="6" t="s">
        <v>23</v>
      </c>
      <c r="C2011" s="6">
        <v>1197831</v>
      </c>
      <c r="D2011" s="7">
        <v>44505</v>
      </c>
      <c r="E2011" s="6" t="s">
        <v>24</v>
      </c>
      <c r="F2011" s="6" t="s">
        <v>78</v>
      </c>
      <c r="G2011" s="6" t="s">
        <v>79</v>
      </c>
      <c r="H2011" s="6" t="s">
        <v>18</v>
      </c>
      <c r="I2011" s="8">
        <v>0.35000000000000003</v>
      </c>
      <c r="J2011" s="9">
        <v>6750</v>
      </c>
      <c r="K2011" s="10">
        <f t="shared" si="0"/>
        <v>2362.5</v>
      </c>
      <c r="L2011" s="10">
        <f t="shared" si="1"/>
        <v>944.99999999999989</v>
      </c>
      <c r="M2011" s="11">
        <v>0.39999999999999997</v>
      </c>
      <c r="O2011" s="16"/>
      <c r="P2011" s="14"/>
      <c r="Q2011" s="12"/>
      <c r="R2011" s="13"/>
    </row>
    <row r="2012" spans="1:18" ht="15.75" customHeight="1">
      <c r="A2012" s="1"/>
      <c r="B2012" s="6" t="s">
        <v>23</v>
      </c>
      <c r="C2012" s="6">
        <v>1197831</v>
      </c>
      <c r="D2012" s="7">
        <v>44505</v>
      </c>
      <c r="E2012" s="6" t="s">
        <v>24</v>
      </c>
      <c r="F2012" s="6" t="s">
        <v>78</v>
      </c>
      <c r="G2012" s="6" t="s">
        <v>79</v>
      </c>
      <c r="H2012" s="6" t="s">
        <v>19</v>
      </c>
      <c r="I2012" s="8">
        <v>0.6</v>
      </c>
      <c r="J2012" s="9">
        <v>6000</v>
      </c>
      <c r="K2012" s="10">
        <f t="shared" si="0"/>
        <v>3600</v>
      </c>
      <c r="L2012" s="10">
        <f t="shared" si="1"/>
        <v>1439.9999999999998</v>
      </c>
      <c r="M2012" s="11">
        <v>0.39999999999999997</v>
      </c>
      <c r="O2012" s="16"/>
      <c r="P2012" s="14"/>
      <c r="Q2012" s="12"/>
      <c r="R2012" s="13"/>
    </row>
    <row r="2013" spans="1:18" ht="15.75" customHeight="1">
      <c r="A2013" s="1"/>
      <c r="B2013" s="6" t="s">
        <v>23</v>
      </c>
      <c r="C2013" s="6">
        <v>1197831</v>
      </c>
      <c r="D2013" s="7">
        <v>44505</v>
      </c>
      <c r="E2013" s="6" t="s">
        <v>24</v>
      </c>
      <c r="F2013" s="6" t="s">
        <v>78</v>
      </c>
      <c r="G2013" s="6" t="s">
        <v>79</v>
      </c>
      <c r="H2013" s="6" t="s">
        <v>20</v>
      </c>
      <c r="I2013" s="8">
        <v>0.6</v>
      </c>
      <c r="J2013" s="9">
        <v>4500</v>
      </c>
      <c r="K2013" s="10">
        <f t="shared" si="0"/>
        <v>2700</v>
      </c>
      <c r="L2013" s="10">
        <f t="shared" si="1"/>
        <v>1350</v>
      </c>
      <c r="M2013" s="11">
        <v>0.5</v>
      </c>
      <c r="O2013" s="16"/>
      <c r="P2013" s="14"/>
      <c r="Q2013" s="12"/>
      <c r="R2013" s="13"/>
    </row>
    <row r="2014" spans="1:18" ht="15.75" customHeight="1">
      <c r="A2014" s="1"/>
      <c r="B2014" s="6" t="s">
        <v>23</v>
      </c>
      <c r="C2014" s="6">
        <v>1197831</v>
      </c>
      <c r="D2014" s="7">
        <v>44505</v>
      </c>
      <c r="E2014" s="6" t="s">
        <v>24</v>
      </c>
      <c r="F2014" s="6" t="s">
        <v>78</v>
      </c>
      <c r="G2014" s="6" t="s">
        <v>79</v>
      </c>
      <c r="H2014" s="6" t="s">
        <v>21</v>
      </c>
      <c r="I2014" s="8">
        <v>0.54999999999999993</v>
      </c>
      <c r="J2014" s="9">
        <v>4250</v>
      </c>
      <c r="K2014" s="10">
        <f t="shared" si="0"/>
        <v>2337.4999999999995</v>
      </c>
      <c r="L2014" s="10">
        <f t="shared" si="1"/>
        <v>818.12499999999977</v>
      </c>
      <c r="M2014" s="11">
        <v>0.35</v>
      </c>
      <c r="O2014" s="16"/>
      <c r="P2014" s="14"/>
      <c r="Q2014" s="12"/>
      <c r="R2014" s="13"/>
    </row>
    <row r="2015" spans="1:18" ht="15.75" customHeight="1">
      <c r="A2015" s="1"/>
      <c r="B2015" s="6" t="s">
        <v>23</v>
      </c>
      <c r="C2015" s="6">
        <v>1197831</v>
      </c>
      <c r="D2015" s="7">
        <v>44505</v>
      </c>
      <c r="E2015" s="6" t="s">
        <v>24</v>
      </c>
      <c r="F2015" s="6" t="s">
        <v>78</v>
      </c>
      <c r="G2015" s="6" t="s">
        <v>79</v>
      </c>
      <c r="H2015" s="6" t="s">
        <v>22</v>
      </c>
      <c r="I2015" s="8">
        <v>0.65</v>
      </c>
      <c r="J2015" s="9">
        <v>6250</v>
      </c>
      <c r="K2015" s="10">
        <f t="shared" si="0"/>
        <v>4062.5</v>
      </c>
      <c r="L2015" s="10">
        <f t="shared" si="1"/>
        <v>2234.375</v>
      </c>
      <c r="M2015" s="11">
        <v>0.55000000000000004</v>
      </c>
      <c r="O2015" s="16"/>
      <c r="P2015" s="14"/>
      <c r="Q2015" s="12"/>
      <c r="R2015" s="13"/>
    </row>
    <row r="2016" spans="1:18" ht="15.75" customHeight="1">
      <c r="A2016" s="1"/>
      <c r="B2016" s="6" t="s">
        <v>23</v>
      </c>
      <c r="C2016" s="6">
        <v>1197831</v>
      </c>
      <c r="D2016" s="7">
        <v>44534</v>
      </c>
      <c r="E2016" s="6" t="s">
        <v>24</v>
      </c>
      <c r="F2016" s="6" t="s">
        <v>78</v>
      </c>
      <c r="G2016" s="6" t="s">
        <v>79</v>
      </c>
      <c r="H2016" s="6" t="s">
        <v>17</v>
      </c>
      <c r="I2016" s="8">
        <v>0.54999999999999993</v>
      </c>
      <c r="J2016" s="9">
        <v>7750</v>
      </c>
      <c r="K2016" s="10">
        <f t="shared" si="0"/>
        <v>4262.4999999999991</v>
      </c>
      <c r="L2016" s="10">
        <f t="shared" si="1"/>
        <v>1704.9999999999995</v>
      </c>
      <c r="M2016" s="11">
        <v>0.39999999999999997</v>
      </c>
      <c r="O2016" s="16"/>
      <c r="P2016" s="14"/>
      <c r="Q2016" s="12"/>
      <c r="R2016" s="13"/>
    </row>
    <row r="2017" spans="1:18" ht="15.75" customHeight="1">
      <c r="A2017" s="1"/>
      <c r="B2017" s="6" t="s">
        <v>23</v>
      </c>
      <c r="C2017" s="6">
        <v>1197831</v>
      </c>
      <c r="D2017" s="7">
        <v>44534</v>
      </c>
      <c r="E2017" s="6" t="s">
        <v>24</v>
      </c>
      <c r="F2017" s="6" t="s">
        <v>78</v>
      </c>
      <c r="G2017" s="6" t="s">
        <v>79</v>
      </c>
      <c r="H2017" s="6" t="s">
        <v>18</v>
      </c>
      <c r="I2017" s="8">
        <v>0.54999999999999993</v>
      </c>
      <c r="J2017" s="9">
        <v>7750</v>
      </c>
      <c r="K2017" s="10">
        <f t="shared" si="0"/>
        <v>4262.4999999999991</v>
      </c>
      <c r="L2017" s="10">
        <f t="shared" si="1"/>
        <v>1704.9999999999995</v>
      </c>
      <c r="M2017" s="11">
        <v>0.39999999999999997</v>
      </c>
      <c r="O2017" s="16"/>
      <c r="P2017" s="14"/>
      <c r="Q2017" s="12"/>
      <c r="R2017" s="13"/>
    </row>
    <row r="2018" spans="1:18" ht="15.75" customHeight="1">
      <c r="A2018" s="1"/>
      <c r="B2018" s="6" t="s">
        <v>23</v>
      </c>
      <c r="C2018" s="6">
        <v>1197831</v>
      </c>
      <c r="D2018" s="7">
        <v>44534</v>
      </c>
      <c r="E2018" s="6" t="s">
        <v>24</v>
      </c>
      <c r="F2018" s="6" t="s">
        <v>78</v>
      </c>
      <c r="G2018" s="6" t="s">
        <v>79</v>
      </c>
      <c r="H2018" s="6" t="s">
        <v>19</v>
      </c>
      <c r="I2018" s="8">
        <v>0.6</v>
      </c>
      <c r="J2018" s="9">
        <v>6750</v>
      </c>
      <c r="K2018" s="10">
        <f t="shared" si="0"/>
        <v>4050</v>
      </c>
      <c r="L2018" s="10">
        <f t="shared" si="1"/>
        <v>1619.9999999999998</v>
      </c>
      <c r="M2018" s="11">
        <v>0.39999999999999997</v>
      </c>
      <c r="O2018" s="16"/>
      <c r="P2018" s="14"/>
      <c r="Q2018" s="12"/>
      <c r="R2018" s="13"/>
    </row>
    <row r="2019" spans="1:18" ht="15.75" customHeight="1">
      <c r="A2019" s="1"/>
      <c r="B2019" s="6" t="s">
        <v>23</v>
      </c>
      <c r="C2019" s="6">
        <v>1197831</v>
      </c>
      <c r="D2019" s="7">
        <v>44534</v>
      </c>
      <c r="E2019" s="6" t="s">
        <v>24</v>
      </c>
      <c r="F2019" s="6" t="s">
        <v>78</v>
      </c>
      <c r="G2019" s="6" t="s">
        <v>79</v>
      </c>
      <c r="H2019" s="6" t="s">
        <v>20</v>
      </c>
      <c r="I2019" s="8">
        <v>0.6</v>
      </c>
      <c r="J2019" s="9">
        <v>5250</v>
      </c>
      <c r="K2019" s="10">
        <f t="shared" si="0"/>
        <v>3150</v>
      </c>
      <c r="L2019" s="10">
        <f t="shared" si="1"/>
        <v>1575</v>
      </c>
      <c r="M2019" s="11">
        <v>0.5</v>
      </c>
      <c r="O2019" s="16"/>
      <c r="P2019" s="14"/>
      <c r="Q2019" s="12"/>
      <c r="R2019" s="13"/>
    </row>
    <row r="2020" spans="1:18" ht="15.75" customHeight="1">
      <c r="A2020" s="1"/>
      <c r="B2020" s="6" t="s">
        <v>23</v>
      </c>
      <c r="C2020" s="6">
        <v>1197831</v>
      </c>
      <c r="D2020" s="7">
        <v>44534</v>
      </c>
      <c r="E2020" s="6" t="s">
        <v>24</v>
      </c>
      <c r="F2020" s="6" t="s">
        <v>78</v>
      </c>
      <c r="G2020" s="6" t="s">
        <v>79</v>
      </c>
      <c r="H2020" s="6" t="s">
        <v>21</v>
      </c>
      <c r="I2020" s="8">
        <v>0.54999999999999993</v>
      </c>
      <c r="J2020" s="9">
        <v>4750</v>
      </c>
      <c r="K2020" s="10">
        <f t="shared" si="0"/>
        <v>2612.4999999999995</v>
      </c>
      <c r="L2020" s="10">
        <f t="shared" si="1"/>
        <v>914.37499999999977</v>
      </c>
      <c r="M2020" s="11">
        <v>0.35</v>
      </c>
      <c r="O2020" s="16"/>
      <c r="P2020" s="14"/>
      <c r="Q2020" s="12"/>
      <c r="R2020" s="13"/>
    </row>
    <row r="2021" spans="1:18" ht="15.75" customHeight="1">
      <c r="A2021" s="1"/>
      <c r="B2021" s="6" t="s">
        <v>23</v>
      </c>
      <c r="C2021" s="6">
        <v>1197831</v>
      </c>
      <c r="D2021" s="7">
        <v>44534</v>
      </c>
      <c r="E2021" s="6" t="s">
        <v>24</v>
      </c>
      <c r="F2021" s="6" t="s">
        <v>78</v>
      </c>
      <c r="G2021" s="6" t="s">
        <v>79</v>
      </c>
      <c r="H2021" s="6" t="s">
        <v>22</v>
      </c>
      <c r="I2021" s="8">
        <v>0.65</v>
      </c>
      <c r="J2021" s="9">
        <v>7250</v>
      </c>
      <c r="K2021" s="10">
        <f t="shared" si="0"/>
        <v>4712.5</v>
      </c>
      <c r="L2021" s="10">
        <f t="shared" si="1"/>
        <v>2591.875</v>
      </c>
      <c r="M2021" s="11">
        <v>0.55000000000000004</v>
      </c>
      <c r="O2021" s="16"/>
      <c r="P2021" s="14"/>
      <c r="Q2021" s="12"/>
      <c r="R2021" s="13"/>
    </row>
    <row r="2022" spans="1:18" ht="15.75" customHeight="1">
      <c r="A2022" s="1" t="s">
        <v>39</v>
      </c>
      <c r="B2022" s="6" t="s">
        <v>27</v>
      </c>
      <c r="C2022" s="6">
        <v>1128299</v>
      </c>
      <c r="D2022" s="7">
        <v>44219</v>
      </c>
      <c r="E2022" s="6" t="s">
        <v>28</v>
      </c>
      <c r="F2022" s="6" t="s">
        <v>80</v>
      </c>
      <c r="G2022" s="6" t="s">
        <v>81</v>
      </c>
      <c r="H2022" s="6" t="s">
        <v>17</v>
      </c>
      <c r="I2022" s="8">
        <v>0.29999999999999993</v>
      </c>
      <c r="J2022" s="9">
        <v>4250</v>
      </c>
      <c r="K2022" s="10">
        <f t="shared" si="0"/>
        <v>1274.9999999999998</v>
      </c>
      <c r="L2022" s="10">
        <f t="shared" si="1"/>
        <v>446.24999999999989</v>
      </c>
      <c r="M2022" s="11">
        <v>0.35</v>
      </c>
      <c r="O2022" s="16"/>
      <c r="P2022" s="14"/>
      <c r="Q2022" s="12"/>
      <c r="R2022" s="13"/>
    </row>
    <row r="2023" spans="1:18" ht="15.75" customHeight="1">
      <c r="A2023" s="1"/>
      <c r="B2023" s="6" t="s">
        <v>27</v>
      </c>
      <c r="C2023" s="6">
        <v>1128299</v>
      </c>
      <c r="D2023" s="7">
        <v>44219</v>
      </c>
      <c r="E2023" s="6" t="s">
        <v>28</v>
      </c>
      <c r="F2023" s="6" t="s">
        <v>80</v>
      </c>
      <c r="G2023" s="6" t="s">
        <v>81</v>
      </c>
      <c r="H2023" s="6" t="s">
        <v>18</v>
      </c>
      <c r="I2023" s="8">
        <v>0.4</v>
      </c>
      <c r="J2023" s="9">
        <v>4250</v>
      </c>
      <c r="K2023" s="10">
        <f t="shared" si="0"/>
        <v>1700</v>
      </c>
      <c r="L2023" s="10">
        <f t="shared" si="1"/>
        <v>680</v>
      </c>
      <c r="M2023" s="11">
        <v>0.4</v>
      </c>
      <c r="O2023" s="16"/>
      <c r="P2023" s="14"/>
      <c r="Q2023" s="12"/>
      <c r="R2023" s="13"/>
    </row>
    <row r="2024" spans="1:18" ht="15.75" customHeight="1">
      <c r="A2024" s="1"/>
      <c r="B2024" s="6" t="s">
        <v>27</v>
      </c>
      <c r="C2024" s="6">
        <v>1128299</v>
      </c>
      <c r="D2024" s="7">
        <v>44219</v>
      </c>
      <c r="E2024" s="6" t="s">
        <v>28</v>
      </c>
      <c r="F2024" s="6" t="s">
        <v>80</v>
      </c>
      <c r="G2024" s="6" t="s">
        <v>81</v>
      </c>
      <c r="H2024" s="6" t="s">
        <v>19</v>
      </c>
      <c r="I2024" s="8">
        <v>0.4</v>
      </c>
      <c r="J2024" s="9">
        <v>4250</v>
      </c>
      <c r="K2024" s="10">
        <f t="shared" si="0"/>
        <v>1700</v>
      </c>
      <c r="L2024" s="10">
        <f t="shared" si="1"/>
        <v>595</v>
      </c>
      <c r="M2024" s="11">
        <v>0.35</v>
      </c>
      <c r="O2024" s="16"/>
      <c r="P2024" s="14"/>
      <c r="Q2024" s="12"/>
      <c r="R2024" s="13"/>
    </row>
    <row r="2025" spans="1:18" ht="15.75" customHeight="1">
      <c r="A2025" s="1"/>
      <c r="B2025" s="6" t="s">
        <v>27</v>
      </c>
      <c r="C2025" s="6">
        <v>1128299</v>
      </c>
      <c r="D2025" s="7">
        <v>44219</v>
      </c>
      <c r="E2025" s="6" t="s">
        <v>28</v>
      </c>
      <c r="F2025" s="6" t="s">
        <v>80</v>
      </c>
      <c r="G2025" s="6" t="s">
        <v>81</v>
      </c>
      <c r="H2025" s="6" t="s">
        <v>20</v>
      </c>
      <c r="I2025" s="8">
        <v>0.4</v>
      </c>
      <c r="J2025" s="9">
        <v>2750</v>
      </c>
      <c r="K2025" s="10">
        <f t="shared" si="0"/>
        <v>1100</v>
      </c>
      <c r="L2025" s="10">
        <f t="shared" si="1"/>
        <v>385</v>
      </c>
      <c r="M2025" s="11">
        <v>0.35</v>
      </c>
      <c r="O2025" s="16"/>
      <c r="P2025" s="14"/>
      <c r="Q2025" s="12"/>
      <c r="R2025" s="13"/>
    </row>
    <row r="2026" spans="1:18" ht="15.75" customHeight="1">
      <c r="A2026" s="1"/>
      <c r="B2026" s="6" t="s">
        <v>27</v>
      </c>
      <c r="C2026" s="6">
        <v>1128299</v>
      </c>
      <c r="D2026" s="7">
        <v>44219</v>
      </c>
      <c r="E2026" s="6" t="s">
        <v>28</v>
      </c>
      <c r="F2026" s="6" t="s">
        <v>80</v>
      </c>
      <c r="G2026" s="6" t="s">
        <v>81</v>
      </c>
      <c r="H2026" s="6" t="s">
        <v>21</v>
      </c>
      <c r="I2026" s="8">
        <v>0.45000000000000007</v>
      </c>
      <c r="J2026" s="9">
        <v>2250</v>
      </c>
      <c r="K2026" s="10">
        <f t="shared" si="0"/>
        <v>1012.5000000000001</v>
      </c>
      <c r="L2026" s="10">
        <f t="shared" si="1"/>
        <v>303.75</v>
      </c>
      <c r="M2026" s="11">
        <v>0.3</v>
      </c>
      <c r="O2026" s="16"/>
      <c r="P2026" s="14"/>
      <c r="Q2026" s="12"/>
      <c r="R2026" s="13"/>
    </row>
    <row r="2027" spans="1:18" ht="15.75" customHeight="1">
      <c r="A2027" s="1"/>
      <c r="B2027" s="6" t="s">
        <v>27</v>
      </c>
      <c r="C2027" s="6">
        <v>1128299</v>
      </c>
      <c r="D2027" s="7">
        <v>44219</v>
      </c>
      <c r="E2027" s="6" t="s">
        <v>28</v>
      </c>
      <c r="F2027" s="6" t="s">
        <v>80</v>
      </c>
      <c r="G2027" s="6" t="s">
        <v>81</v>
      </c>
      <c r="H2027" s="6" t="s">
        <v>22</v>
      </c>
      <c r="I2027" s="8">
        <v>0.4</v>
      </c>
      <c r="J2027" s="9">
        <v>4250</v>
      </c>
      <c r="K2027" s="10">
        <f t="shared" si="0"/>
        <v>1700</v>
      </c>
      <c r="L2027" s="10">
        <f t="shared" si="1"/>
        <v>425</v>
      </c>
      <c r="M2027" s="11">
        <v>0.25</v>
      </c>
      <c r="O2027" s="16"/>
      <c r="P2027" s="14"/>
      <c r="Q2027" s="12"/>
      <c r="R2027" s="13"/>
    </row>
    <row r="2028" spans="1:18" ht="15.75" customHeight="1">
      <c r="A2028" s="1"/>
      <c r="B2028" s="6" t="s">
        <v>27</v>
      </c>
      <c r="C2028" s="6">
        <v>1128299</v>
      </c>
      <c r="D2028" s="7">
        <v>44250</v>
      </c>
      <c r="E2028" s="6" t="s">
        <v>28</v>
      </c>
      <c r="F2028" s="6" t="s">
        <v>80</v>
      </c>
      <c r="G2028" s="6" t="s">
        <v>81</v>
      </c>
      <c r="H2028" s="6" t="s">
        <v>17</v>
      </c>
      <c r="I2028" s="8">
        <v>0.29999999999999993</v>
      </c>
      <c r="J2028" s="9">
        <v>4750</v>
      </c>
      <c r="K2028" s="10">
        <f t="shared" si="0"/>
        <v>1424.9999999999998</v>
      </c>
      <c r="L2028" s="10">
        <f t="shared" si="1"/>
        <v>498.74999999999989</v>
      </c>
      <c r="M2028" s="11">
        <v>0.35</v>
      </c>
      <c r="O2028" s="16"/>
      <c r="P2028" s="14"/>
      <c r="Q2028" s="12"/>
      <c r="R2028" s="13"/>
    </row>
    <row r="2029" spans="1:18" ht="15.75" customHeight="1">
      <c r="A2029" s="1"/>
      <c r="B2029" s="6" t="s">
        <v>27</v>
      </c>
      <c r="C2029" s="6">
        <v>1128299</v>
      </c>
      <c r="D2029" s="7">
        <v>44250</v>
      </c>
      <c r="E2029" s="6" t="s">
        <v>28</v>
      </c>
      <c r="F2029" s="6" t="s">
        <v>80</v>
      </c>
      <c r="G2029" s="6" t="s">
        <v>81</v>
      </c>
      <c r="H2029" s="6" t="s">
        <v>18</v>
      </c>
      <c r="I2029" s="8">
        <v>0.4</v>
      </c>
      <c r="J2029" s="9">
        <v>3750</v>
      </c>
      <c r="K2029" s="10">
        <f t="shared" si="0"/>
        <v>1500</v>
      </c>
      <c r="L2029" s="10">
        <f t="shared" si="1"/>
        <v>600</v>
      </c>
      <c r="M2029" s="11">
        <v>0.4</v>
      </c>
      <c r="O2029" s="16"/>
      <c r="P2029" s="14"/>
      <c r="Q2029" s="12"/>
      <c r="R2029" s="13"/>
    </row>
    <row r="2030" spans="1:18" ht="15.75" customHeight="1">
      <c r="A2030" s="1"/>
      <c r="B2030" s="6" t="s">
        <v>27</v>
      </c>
      <c r="C2030" s="6">
        <v>1128299</v>
      </c>
      <c r="D2030" s="7">
        <v>44250</v>
      </c>
      <c r="E2030" s="6" t="s">
        <v>28</v>
      </c>
      <c r="F2030" s="6" t="s">
        <v>80</v>
      </c>
      <c r="G2030" s="6" t="s">
        <v>81</v>
      </c>
      <c r="H2030" s="6" t="s">
        <v>19</v>
      </c>
      <c r="I2030" s="8">
        <v>0.4</v>
      </c>
      <c r="J2030" s="9">
        <v>3750</v>
      </c>
      <c r="K2030" s="10">
        <f t="shared" si="0"/>
        <v>1500</v>
      </c>
      <c r="L2030" s="10">
        <f t="shared" si="1"/>
        <v>525</v>
      </c>
      <c r="M2030" s="11">
        <v>0.35</v>
      </c>
      <c r="O2030" s="16"/>
      <c r="P2030" s="14"/>
      <c r="Q2030" s="12"/>
      <c r="R2030" s="13"/>
    </row>
    <row r="2031" spans="1:18" ht="15.75" customHeight="1">
      <c r="A2031" s="1"/>
      <c r="B2031" s="6" t="s">
        <v>27</v>
      </c>
      <c r="C2031" s="6">
        <v>1128299</v>
      </c>
      <c r="D2031" s="7">
        <v>44250</v>
      </c>
      <c r="E2031" s="6" t="s">
        <v>28</v>
      </c>
      <c r="F2031" s="6" t="s">
        <v>80</v>
      </c>
      <c r="G2031" s="6" t="s">
        <v>81</v>
      </c>
      <c r="H2031" s="6" t="s">
        <v>20</v>
      </c>
      <c r="I2031" s="8">
        <v>0.4</v>
      </c>
      <c r="J2031" s="9">
        <v>2250</v>
      </c>
      <c r="K2031" s="10">
        <f t="shared" si="0"/>
        <v>900</v>
      </c>
      <c r="L2031" s="10">
        <f t="shared" si="1"/>
        <v>315</v>
      </c>
      <c r="M2031" s="11">
        <v>0.35</v>
      </c>
      <c r="O2031" s="16"/>
      <c r="P2031" s="14"/>
      <c r="Q2031" s="12"/>
      <c r="R2031" s="13"/>
    </row>
    <row r="2032" spans="1:18" ht="15.75" customHeight="1">
      <c r="A2032" s="1"/>
      <c r="B2032" s="6" t="s">
        <v>27</v>
      </c>
      <c r="C2032" s="6">
        <v>1128299</v>
      </c>
      <c r="D2032" s="7">
        <v>44250</v>
      </c>
      <c r="E2032" s="6" t="s">
        <v>28</v>
      </c>
      <c r="F2032" s="6" t="s">
        <v>80</v>
      </c>
      <c r="G2032" s="6" t="s">
        <v>81</v>
      </c>
      <c r="H2032" s="6" t="s">
        <v>21</v>
      </c>
      <c r="I2032" s="8">
        <v>0.45000000000000007</v>
      </c>
      <c r="J2032" s="9">
        <v>1500</v>
      </c>
      <c r="K2032" s="10">
        <f t="shared" si="0"/>
        <v>675.00000000000011</v>
      </c>
      <c r="L2032" s="10">
        <f t="shared" si="1"/>
        <v>202.50000000000003</v>
      </c>
      <c r="M2032" s="11">
        <v>0.3</v>
      </c>
      <c r="O2032" s="16"/>
      <c r="P2032" s="14"/>
      <c r="Q2032" s="12"/>
      <c r="R2032" s="13"/>
    </row>
    <row r="2033" spans="1:18" ht="15.75" customHeight="1">
      <c r="A2033" s="1"/>
      <c r="B2033" s="6" t="s">
        <v>27</v>
      </c>
      <c r="C2033" s="6">
        <v>1128299</v>
      </c>
      <c r="D2033" s="7">
        <v>44250</v>
      </c>
      <c r="E2033" s="6" t="s">
        <v>28</v>
      </c>
      <c r="F2033" s="6" t="s">
        <v>80</v>
      </c>
      <c r="G2033" s="6" t="s">
        <v>81</v>
      </c>
      <c r="H2033" s="6" t="s">
        <v>22</v>
      </c>
      <c r="I2033" s="8">
        <v>0.4</v>
      </c>
      <c r="J2033" s="9">
        <v>3500</v>
      </c>
      <c r="K2033" s="10">
        <f t="shared" si="0"/>
        <v>1400</v>
      </c>
      <c r="L2033" s="10">
        <f t="shared" si="1"/>
        <v>350</v>
      </c>
      <c r="M2033" s="11">
        <v>0.25</v>
      </c>
      <c r="O2033" s="16"/>
      <c r="P2033" s="14"/>
      <c r="Q2033" s="12"/>
      <c r="R2033" s="13"/>
    </row>
    <row r="2034" spans="1:18" ht="15.75" customHeight="1">
      <c r="A2034" s="1"/>
      <c r="B2034" s="6" t="s">
        <v>27</v>
      </c>
      <c r="C2034" s="6">
        <v>1128299</v>
      </c>
      <c r="D2034" s="7">
        <v>44277</v>
      </c>
      <c r="E2034" s="6" t="s">
        <v>28</v>
      </c>
      <c r="F2034" s="6" t="s">
        <v>80</v>
      </c>
      <c r="G2034" s="6" t="s">
        <v>81</v>
      </c>
      <c r="H2034" s="6" t="s">
        <v>17</v>
      </c>
      <c r="I2034" s="8">
        <v>0.4</v>
      </c>
      <c r="J2034" s="9">
        <v>5000</v>
      </c>
      <c r="K2034" s="10">
        <f t="shared" si="0"/>
        <v>2000</v>
      </c>
      <c r="L2034" s="10">
        <f t="shared" si="1"/>
        <v>700</v>
      </c>
      <c r="M2034" s="11">
        <v>0.35</v>
      </c>
      <c r="O2034" s="16"/>
      <c r="P2034" s="14"/>
      <c r="Q2034" s="12"/>
      <c r="R2034" s="13"/>
    </row>
    <row r="2035" spans="1:18" ht="15.75" customHeight="1">
      <c r="A2035" s="1"/>
      <c r="B2035" s="6" t="s">
        <v>27</v>
      </c>
      <c r="C2035" s="6">
        <v>1128299</v>
      </c>
      <c r="D2035" s="7">
        <v>44277</v>
      </c>
      <c r="E2035" s="6" t="s">
        <v>28</v>
      </c>
      <c r="F2035" s="6" t="s">
        <v>80</v>
      </c>
      <c r="G2035" s="6" t="s">
        <v>81</v>
      </c>
      <c r="H2035" s="6" t="s">
        <v>18</v>
      </c>
      <c r="I2035" s="8">
        <v>0.5</v>
      </c>
      <c r="J2035" s="9">
        <v>3500</v>
      </c>
      <c r="K2035" s="10">
        <f t="shared" si="0"/>
        <v>1750</v>
      </c>
      <c r="L2035" s="10">
        <f t="shared" si="1"/>
        <v>700</v>
      </c>
      <c r="M2035" s="11">
        <v>0.4</v>
      </c>
      <c r="O2035" s="16"/>
      <c r="P2035" s="14"/>
      <c r="Q2035" s="12"/>
      <c r="R2035" s="13"/>
    </row>
    <row r="2036" spans="1:18" ht="15.75" customHeight="1">
      <c r="A2036" s="1"/>
      <c r="B2036" s="6" t="s">
        <v>27</v>
      </c>
      <c r="C2036" s="6">
        <v>1128299</v>
      </c>
      <c r="D2036" s="7">
        <v>44277</v>
      </c>
      <c r="E2036" s="6" t="s">
        <v>28</v>
      </c>
      <c r="F2036" s="6" t="s">
        <v>80</v>
      </c>
      <c r="G2036" s="6" t="s">
        <v>81</v>
      </c>
      <c r="H2036" s="6" t="s">
        <v>19</v>
      </c>
      <c r="I2036" s="8">
        <v>0.5</v>
      </c>
      <c r="J2036" s="9">
        <v>3500</v>
      </c>
      <c r="K2036" s="10">
        <f t="shared" si="0"/>
        <v>1750</v>
      </c>
      <c r="L2036" s="10">
        <f t="shared" si="1"/>
        <v>612.5</v>
      </c>
      <c r="M2036" s="11">
        <v>0.35</v>
      </c>
      <c r="O2036" s="16"/>
      <c r="P2036" s="14"/>
      <c r="Q2036" s="12"/>
      <c r="R2036" s="13"/>
    </row>
    <row r="2037" spans="1:18" ht="15.75" customHeight="1">
      <c r="A2037" s="1"/>
      <c r="B2037" s="6" t="s">
        <v>27</v>
      </c>
      <c r="C2037" s="6">
        <v>1128299</v>
      </c>
      <c r="D2037" s="7">
        <v>44277</v>
      </c>
      <c r="E2037" s="6" t="s">
        <v>28</v>
      </c>
      <c r="F2037" s="6" t="s">
        <v>80</v>
      </c>
      <c r="G2037" s="6" t="s">
        <v>81</v>
      </c>
      <c r="H2037" s="6" t="s">
        <v>20</v>
      </c>
      <c r="I2037" s="8">
        <v>0.5</v>
      </c>
      <c r="J2037" s="9">
        <v>2250</v>
      </c>
      <c r="K2037" s="10">
        <f t="shared" si="0"/>
        <v>1125</v>
      </c>
      <c r="L2037" s="10">
        <f t="shared" si="1"/>
        <v>393.75</v>
      </c>
      <c r="M2037" s="11">
        <v>0.35</v>
      </c>
      <c r="O2037" s="16"/>
      <c r="P2037" s="14"/>
      <c r="Q2037" s="12"/>
      <c r="R2037" s="13"/>
    </row>
    <row r="2038" spans="1:18" ht="15.75" customHeight="1">
      <c r="A2038" s="1"/>
      <c r="B2038" s="6" t="s">
        <v>27</v>
      </c>
      <c r="C2038" s="6">
        <v>1128299</v>
      </c>
      <c r="D2038" s="7">
        <v>44277</v>
      </c>
      <c r="E2038" s="6" t="s">
        <v>28</v>
      </c>
      <c r="F2038" s="6" t="s">
        <v>80</v>
      </c>
      <c r="G2038" s="6" t="s">
        <v>81</v>
      </c>
      <c r="H2038" s="6" t="s">
        <v>21</v>
      </c>
      <c r="I2038" s="8">
        <v>0.55000000000000004</v>
      </c>
      <c r="J2038" s="9">
        <v>1250</v>
      </c>
      <c r="K2038" s="10">
        <f t="shared" si="0"/>
        <v>687.5</v>
      </c>
      <c r="L2038" s="10">
        <f t="shared" si="1"/>
        <v>206.25</v>
      </c>
      <c r="M2038" s="11">
        <v>0.3</v>
      </c>
      <c r="O2038" s="16"/>
      <c r="P2038" s="14"/>
      <c r="Q2038" s="12"/>
      <c r="R2038" s="13"/>
    </row>
    <row r="2039" spans="1:18" ht="15.75" customHeight="1">
      <c r="A2039" s="1"/>
      <c r="B2039" s="6" t="s">
        <v>27</v>
      </c>
      <c r="C2039" s="6">
        <v>1128299</v>
      </c>
      <c r="D2039" s="7">
        <v>44277</v>
      </c>
      <c r="E2039" s="6" t="s">
        <v>28</v>
      </c>
      <c r="F2039" s="6" t="s">
        <v>80</v>
      </c>
      <c r="G2039" s="6" t="s">
        <v>81</v>
      </c>
      <c r="H2039" s="6" t="s">
        <v>22</v>
      </c>
      <c r="I2039" s="8">
        <v>0.5</v>
      </c>
      <c r="J2039" s="9">
        <v>3250</v>
      </c>
      <c r="K2039" s="10">
        <f t="shared" si="0"/>
        <v>1625</v>
      </c>
      <c r="L2039" s="10">
        <f t="shared" si="1"/>
        <v>406.25</v>
      </c>
      <c r="M2039" s="11">
        <v>0.25</v>
      </c>
      <c r="O2039" s="16"/>
      <c r="P2039" s="14"/>
      <c r="Q2039" s="12"/>
      <c r="R2039" s="13"/>
    </row>
    <row r="2040" spans="1:18" ht="15.75" customHeight="1">
      <c r="A2040" s="1"/>
      <c r="B2040" s="6" t="s">
        <v>27</v>
      </c>
      <c r="C2040" s="6">
        <v>1128299</v>
      </c>
      <c r="D2040" s="7">
        <v>44309</v>
      </c>
      <c r="E2040" s="6" t="s">
        <v>28</v>
      </c>
      <c r="F2040" s="6" t="s">
        <v>80</v>
      </c>
      <c r="G2040" s="6" t="s">
        <v>81</v>
      </c>
      <c r="H2040" s="6" t="s">
        <v>17</v>
      </c>
      <c r="I2040" s="8">
        <v>0.5</v>
      </c>
      <c r="J2040" s="9">
        <v>5000</v>
      </c>
      <c r="K2040" s="10">
        <f t="shared" si="0"/>
        <v>2500</v>
      </c>
      <c r="L2040" s="10">
        <f t="shared" si="1"/>
        <v>875</v>
      </c>
      <c r="M2040" s="11">
        <v>0.35</v>
      </c>
      <c r="O2040" s="16"/>
      <c r="P2040" s="14"/>
      <c r="Q2040" s="12"/>
      <c r="R2040" s="13"/>
    </row>
    <row r="2041" spans="1:18" ht="15.75" customHeight="1">
      <c r="A2041" s="1"/>
      <c r="B2041" s="6" t="s">
        <v>27</v>
      </c>
      <c r="C2041" s="6">
        <v>1128299</v>
      </c>
      <c r="D2041" s="7">
        <v>44309</v>
      </c>
      <c r="E2041" s="6" t="s">
        <v>28</v>
      </c>
      <c r="F2041" s="6" t="s">
        <v>80</v>
      </c>
      <c r="G2041" s="6" t="s">
        <v>81</v>
      </c>
      <c r="H2041" s="6" t="s">
        <v>18</v>
      </c>
      <c r="I2041" s="8">
        <v>0.55000000000000004</v>
      </c>
      <c r="J2041" s="9">
        <v>3000</v>
      </c>
      <c r="K2041" s="10">
        <f t="shared" si="0"/>
        <v>1650.0000000000002</v>
      </c>
      <c r="L2041" s="10">
        <f t="shared" si="1"/>
        <v>660.00000000000011</v>
      </c>
      <c r="M2041" s="11">
        <v>0.4</v>
      </c>
      <c r="O2041" s="16"/>
      <c r="P2041" s="14"/>
      <c r="Q2041" s="12"/>
      <c r="R2041" s="13"/>
    </row>
    <row r="2042" spans="1:18" ht="15.75" customHeight="1">
      <c r="A2042" s="1"/>
      <c r="B2042" s="6" t="s">
        <v>27</v>
      </c>
      <c r="C2042" s="6">
        <v>1128299</v>
      </c>
      <c r="D2042" s="7">
        <v>44309</v>
      </c>
      <c r="E2042" s="6" t="s">
        <v>28</v>
      </c>
      <c r="F2042" s="6" t="s">
        <v>80</v>
      </c>
      <c r="G2042" s="6" t="s">
        <v>81</v>
      </c>
      <c r="H2042" s="6" t="s">
        <v>19</v>
      </c>
      <c r="I2042" s="8">
        <v>0.55000000000000004</v>
      </c>
      <c r="J2042" s="9">
        <v>3500</v>
      </c>
      <c r="K2042" s="10">
        <f t="shared" si="0"/>
        <v>1925.0000000000002</v>
      </c>
      <c r="L2042" s="10">
        <f t="shared" si="1"/>
        <v>673.75</v>
      </c>
      <c r="M2042" s="11">
        <v>0.35</v>
      </c>
      <c r="O2042" s="16"/>
      <c r="P2042" s="14"/>
      <c r="Q2042" s="12"/>
      <c r="R2042" s="13"/>
    </row>
    <row r="2043" spans="1:18" ht="15.75" customHeight="1">
      <c r="A2043" s="1"/>
      <c r="B2043" s="6" t="s">
        <v>27</v>
      </c>
      <c r="C2043" s="6">
        <v>1128299</v>
      </c>
      <c r="D2043" s="7">
        <v>44309</v>
      </c>
      <c r="E2043" s="6" t="s">
        <v>28</v>
      </c>
      <c r="F2043" s="6" t="s">
        <v>80</v>
      </c>
      <c r="G2043" s="6" t="s">
        <v>81</v>
      </c>
      <c r="H2043" s="6" t="s">
        <v>20</v>
      </c>
      <c r="I2043" s="8">
        <v>0.5</v>
      </c>
      <c r="J2043" s="9">
        <v>2500</v>
      </c>
      <c r="K2043" s="10">
        <f t="shared" si="0"/>
        <v>1250</v>
      </c>
      <c r="L2043" s="10">
        <f t="shared" si="1"/>
        <v>437.5</v>
      </c>
      <c r="M2043" s="11">
        <v>0.35</v>
      </c>
      <c r="O2043" s="16"/>
      <c r="P2043" s="14"/>
      <c r="Q2043" s="12"/>
      <c r="R2043" s="13"/>
    </row>
    <row r="2044" spans="1:18" ht="15.75" customHeight="1">
      <c r="A2044" s="1"/>
      <c r="B2044" s="6" t="s">
        <v>27</v>
      </c>
      <c r="C2044" s="6">
        <v>1128299</v>
      </c>
      <c r="D2044" s="7">
        <v>44309</v>
      </c>
      <c r="E2044" s="6" t="s">
        <v>28</v>
      </c>
      <c r="F2044" s="6" t="s">
        <v>80</v>
      </c>
      <c r="G2044" s="6" t="s">
        <v>81</v>
      </c>
      <c r="H2044" s="6" t="s">
        <v>21</v>
      </c>
      <c r="I2044" s="8">
        <v>0.55000000000000004</v>
      </c>
      <c r="J2044" s="9">
        <v>1500</v>
      </c>
      <c r="K2044" s="10">
        <f t="shared" si="0"/>
        <v>825.00000000000011</v>
      </c>
      <c r="L2044" s="10">
        <f t="shared" si="1"/>
        <v>247.50000000000003</v>
      </c>
      <c r="M2044" s="11">
        <v>0.3</v>
      </c>
      <c r="O2044" s="16"/>
      <c r="P2044" s="14"/>
      <c r="Q2044" s="12"/>
      <c r="R2044" s="13"/>
    </row>
    <row r="2045" spans="1:18" ht="15.75" customHeight="1">
      <c r="A2045" s="1"/>
      <c r="B2045" s="6" t="s">
        <v>27</v>
      </c>
      <c r="C2045" s="6">
        <v>1128299</v>
      </c>
      <c r="D2045" s="7">
        <v>44309</v>
      </c>
      <c r="E2045" s="6" t="s">
        <v>28</v>
      </c>
      <c r="F2045" s="6" t="s">
        <v>80</v>
      </c>
      <c r="G2045" s="6" t="s">
        <v>81</v>
      </c>
      <c r="H2045" s="6" t="s">
        <v>22</v>
      </c>
      <c r="I2045" s="8">
        <v>0.70000000000000007</v>
      </c>
      <c r="J2045" s="9">
        <v>3250</v>
      </c>
      <c r="K2045" s="10">
        <f t="shared" si="0"/>
        <v>2275</v>
      </c>
      <c r="L2045" s="10">
        <f t="shared" si="1"/>
        <v>568.75</v>
      </c>
      <c r="M2045" s="11">
        <v>0.25</v>
      </c>
      <c r="O2045" s="16"/>
      <c r="P2045" s="14"/>
      <c r="Q2045" s="12"/>
      <c r="R2045" s="13"/>
    </row>
    <row r="2046" spans="1:18" ht="15.75" customHeight="1">
      <c r="A2046" s="1"/>
      <c r="B2046" s="6" t="s">
        <v>27</v>
      </c>
      <c r="C2046" s="6">
        <v>1128299</v>
      </c>
      <c r="D2046" s="7">
        <v>44340</v>
      </c>
      <c r="E2046" s="6" t="s">
        <v>28</v>
      </c>
      <c r="F2046" s="6" t="s">
        <v>80</v>
      </c>
      <c r="G2046" s="6" t="s">
        <v>81</v>
      </c>
      <c r="H2046" s="6" t="s">
        <v>17</v>
      </c>
      <c r="I2046" s="8">
        <v>0.5</v>
      </c>
      <c r="J2046" s="9">
        <v>5250</v>
      </c>
      <c r="K2046" s="10">
        <f t="shared" si="0"/>
        <v>2625</v>
      </c>
      <c r="L2046" s="10">
        <f t="shared" si="1"/>
        <v>918.74999999999989</v>
      </c>
      <c r="M2046" s="11">
        <v>0.35</v>
      </c>
      <c r="O2046" s="16"/>
      <c r="P2046" s="14"/>
      <c r="Q2046" s="12"/>
      <c r="R2046" s="13"/>
    </row>
    <row r="2047" spans="1:18" ht="15.75" customHeight="1">
      <c r="A2047" s="1"/>
      <c r="B2047" s="6" t="s">
        <v>27</v>
      </c>
      <c r="C2047" s="6">
        <v>1128299</v>
      </c>
      <c r="D2047" s="7">
        <v>44340</v>
      </c>
      <c r="E2047" s="6" t="s">
        <v>28</v>
      </c>
      <c r="F2047" s="6" t="s">
        <v>80</v>
      </c>
      <c r="G2047" s="6" t="s">
        <v>81</v>
      </c>
      <c r="H2047" s="6" t="s">
        <v>18</v>
      </c>
      <c r="I2047" s="8">
        <v>0.55000000000000004</v>
      </c>
      <c r="J2047" s="9">
        <v>3750</v>
      </c>
      <c r="K2047" s="10">
        <f t="shared" si="0"/>
        <v>2062.5</v>
      </c>
      <c r="L2047" s="10">
        <f t="shared" si="1"/>
        <v>825</v>
      </c>
      <c r="M2047" s="11">
        <v>0.4</v>
      </c>
      <c r="O2047" s="16"/>
      <c r="P2047" s="14"/>
      <c r="Q2047" s="12"/>
      <c r="R2047" s="13"/>
    </row>
    <row r="2048" spans="1:18" ht="15.75" customHeight="1">
      <c r="A2048" s="1"/>
      <c r="B2048" s="6" t="s">
        <v>27</v>
      </c>
      <c r="C2048" s="6">
        <v>1128299</v>
      </c>
      <c r="D2048" s="7">
        <v>44340</v>
      </c>
      <c r="E2048" s="6" t="s">
        <v>28</v>
      </c>
      <c r="F2048" s="6" t="s">
        <v>80</v>
      </c>
      <c r="G2048" s="6" t="s">
        <v>81</v>
      </c>
      <c r="H2048" s="6" t="s">
        <v>19</v>
      </c>
      <c r="I2048" s="8">
        <v>0.55000000000000004</v>
      </c>
      <c r="J2048" s="9">
        <v>4000</v>
      </c>
      <c r="K2048" s="10">
        <f t="shared" si="0"/>
        <v>2200</v>
      </c>
      <c r="L2048" s="10">
        <f t="shared" si="1"/>
        <v>770</v>
      </c>
      <c r="M2048" s="11">
        <v>0.35</v>
      </c>
      <c r="O2048" s="16"/>
      <c r="P2048" s="14"/>
      <c r="Q2048" s="12"/>
      <c r="R2048" s="13"/>
    </row>
    <row r="2049" spans="1:18" ht="15.75" customHeight="1">
      <c r="A2049" s="1"/>
      <c r="B2049" s="6" t="s">
        <v>27</v>
      </c>
      <c r="C2049" s="6">
        <v>1128299</v>
      </c>
      <c r="D2049" s="7">
        <v>44340</v>
      </c>
      <c r="E2049" s="6" t="s">
        <v>28</v>
      </c>
      <c r="F2049" s="6" t="s">
        <v>80</v>
      </c>
      <c r="G2049" s="6" t="s">
        <v>81</v>
      </c>
      <c r="H2049" s="6" t="s">
        <v>20</v>
      </c>
      <c r="I2049" s="8">
        <v>0.5</v>
      </c>
      <c r="J2049" s="9">
        <v>3000</v>
      </c>
      <c r="K2049" s="10">
        <f t="shared" si="0"/>
        <v>1500</v>
      </c>
      <c r="L2049" s="10">
        <f t="shared" si="1"/>
        <v>525</v>
      </c>
      <c r="M2049" s="11">
        <v>0.35</v>
      </c>
      <c r="O2049" s="16"/>
      <c r="P2049" s="14"/>
      <c r="Q2049" s="12"/>
      <c r="R2049" s="13"/>
    </row>
    <row r="2050" spans="1:18" ht="15.75" customHeight="1">
      <c r="A2050" s="1"/>
      <c r="B2050" s="6" t="s">
        <v>27</v>
      </c>
      <c r="C2050" s="6">
        <v>1128299</v>
      </c>
      <c r="D2050" s="7">
        <v>44340</v>
      </c>
      <c r="E2050" s="6" t="s">
        <v>28</v>
      </c>
      <c r="F2050" s="6" t="s">
        <v>80</v>
      </c>
      <c r="G2050" s="6" t="s">
        <v>81</v>
      </c>
      <c r="H2050" s="6" t="s">
        <v>21</v>
      </c>
      <c r="I2050" s="8">
        <v>0.55000000000000004</v>
      </c>
      <c r="J2050" s="9">
        <v>2000</v>
      </c>
      <c r="K2050" s="10">
        <f t="shared" si="0"/>
        <v>1100</v>
      </c>
      <c r="L2050" s="10">
        <f t="shared" si="1"/>
        <v>330</v>
      </c>
      <c r="M2050" s="11">
        <v>0.3</v>
      </c>
      <c r="O2050" s="16"/>
      <c r="P2050" s="14"/>
      <c r="Q2050" s="12"/>
      <c r="R2050" s="13"/>
    </row>
    <row r="2051" spans="1:18" ht="15.75" customHeight="1">
      <c r="A2051" s="1"/>
      <c r="B2051" s="6" t="s">
        <v>27</v>
      </c>
      <c r="C2051" s="6">
        <v>1128299</v>
      </c>
      <c r="D2051" s="7">
        <v>44340</v>
      </c>
      <c r="E2051" s="6" t="s">
        <v>28</v>
      </c>
      <c r="F2051" s="6" t="s">
        <v>80</v>
      </c>
      <c r="G2051" s="6" t="s">
        <v>81</v>
      </c>
      <c r="H2051" s="6" t="s">
        <v>22</v>
      </c>
      <c r="I2051" s="8">
        <v>0.70000000000000007</v>
      </c>
      <c r="J2051" s="9">
        <v>3750</v>
      </c>
      <c r="K2051" s="10">
        <f t="shared" si="0"/>
        <v>2625.0000000000005</v>
      </c>
      <c r="L2051" s="10">
        <f t="shared" si="1"/>
        <v>656.25000000000011</v>
      </c>
      <c r="M2051" s="11">
        <v>0.25</v>
      </c>
      <c r="O2051" s="16"/>
      <c r="P2051" s="14"/>
      <c r="Q2051" s="12"/>
      <c r="R2051" s="13"/>
    </row>
    <row r="2052" spans="1:18" ht="15.75" customHeight="1">
      <c r="A2052" s="1"/>
      <c r="B2052" s="6" t="s">
        <v>27</v>
      </c>
      <c r="C2052" s="6">
        <v>1128299</v>
      </c>
      <c r="D2052" s="7">
        <v>44370</v>
      </c>
      <c r="E2052" s="6" t="s">
        <v>28</v>
      </c>
      <c r="F2052" s="6" t="s">
        <v>80</v>
      </c>
      <c r="G2052" s="6" t="s">
        <v>81</v>
      </c>
      <c r="H2052" s="6" t="s">
        <v>17</v>
      </c>
      <c r="I2052" s="8">
        <v>0.5</v>
      </c>
      <c r="J2052" s="9">
        <v>6250</v>
      </c>
      <c r="K2052" s="10">
        <f t="shared" si="0"/>
        <v>3125</v>
      </c>
      <c r="L2052" s="10">
        <f t="shared" si="1"/>
        <v>1093.75</v>
      </c>
      <c r="M2052" s="11">
        <v>0.35</v>
      </c>
      <c r="O2052" s="16"/>
      <c r="P2052" s="14"/>
      <c r="Q2052" s="12"/>
      <c r="R2052" s="13"/>
    </row>
    <row r="2053" spans="1:18" ht="15.75" customHeight="1">
      <c r="A2053" s="1"/>
      <c r="B2053" s="6" t="s">
        <v>27</v>
      </c>
      <c r="C2053" s="6">
        <v>1128299</v>
      </c>
      <c r="D2053" s="7">
        <v>44370</v>
      </c>
      <c r="E2053" s="6" t="s">
        <v>28</v>
      </c>
      <c r="F2053" s="6" t="s">
        <v>80</v>
      </c>
      <c r="G2053" s="6" t="s">
        <v>81</v>
      </c>
      <c r="H2053" s="6" t="s">
        <v>18</v>
      </c>
      <c r="I2053" s="8">
        <v>0.55000000000000004</v>
      </c>
      <c r="J2053" s="9">
        <v>4750</v>
      </c>
      <c r="K2053" s="10">
        <f t="shared" si="0"/>
        <v>2612.5</v>
      </c>
      <c r="L2053" s="10">
        <f t="shared" si="1"/>
        <v>1045</v>
      </c>
      <c r="M2053" s="11">
        <v>0.4</v>
      </c>
      <c r="O2053" s="16"/>
      <c r="P2053" s="14"/>
      <c r="Q2053" s="12"/>
      <c r="R2053" s="13"/>
    </row>
    <row r="2054" spans="1:18" ht="15.75" customHeight="1">
      <c r="A2054" s="1"/>
      <c r="B2054" s="6" t="s">
        <v>27</v>
      </c>
      <c r="C2054" s="6">
        <v>1128299</v>
      </c>
      <c r="D2054" s="7">
        <v>44370</v>
      </c>
      <c r="E2054" s="6" t="s">
        <v>28</v>
      </c>
      <c r="F2054" s="6" t="s">
        <v>80</v>
      </c>
      <c r="G2054" s="6" t="s">
        <v>81</v>
      </c>
      <c r="H2054" s="6" t="s">
        <v>19</v>
      </c>
      <c r="I2054" s="8">
        <v>0.55000000000000004</v>
      </c>
      <c r="J2054" s="9">
        <v>4750</v>
      </c>
      <c r="K2054" s="10">
        <f t="shared" si="0"/>
        <v>2612.5</v>
      </c>
      <c r="L2054" s="10">
        <f t="shared" si="1"/>
        <v>914.37499999999989</v>
      </c>
      <c r="M2054" s="11">
        <v>0.35</v>
      </c>
      <c r="O2054" s="16"/>
      <c r="P2054" s="14"/>
      <c r="Q2054" s="12"/>
      <c r="R2054" s="13"/>
    </row>
    <row r="2055" spans="1:18" ht="15.75" customHeight="1">
      <c r="A2055" s="1"/>
      <c r="B2055" s="6" t="s">
        <v>27</v>
      </c>
      <c r="C2055" s="6">
        <v>1128299</v>
      </c>
      <c r="D2055" s="7">
        <v>44370</v>
      </c>
      <c r="E2055" s="6" t="s">
        <v>28</v>
      </c>
      <c r="F2055" s="6" t="s">
        <v>80</v>
      </c>
      <c r="G2055" s="6" t="s">
        <v>81</v>
      </c>
      <c r="H2055" s="6" t="s">
        <v>20</v>
      </c>
      <c r="I2055" s="8">
        <v>0.5</v>
      </c>
      <c r="J2055" s="9">
        <v>3500</v>
      </c>
      <c r="K2055" s="10">
        <f t="shared" si="0"/>
        <v>1750</v>
      </c>
      <c r="L2055" s="10">
        <f t="shared" si="1"/>
        <v>612.5</v>
      </c>
      <c r="M2055" s="11">
        <v>0.35</v>
      </c>
      <c r="O2055" s="16"/>
      <c r="P2055" s="14"/>
      <c r="Q2055" s="12"/>
      <c r="R2055" s="13"/>
    </row>
    <row r="2056" spans="1:18" ht="15.75" customHeight="1">
      <c r="A2056" s="1"/>
      <c r="B2056" s="6" t="s">
        <v>27</v>
      </c>
      <c r="C2056" s="6">
        <v>1128299</v>
      </c>
      <c r="D2056" s="7">
        <v>44370</v>
      </c>
      <c r="E2056" s="6" t="s">
        <v>28</v>
      </c>
      <c r="F2056" s="6" t="s">
        <v>80</v>
      </c>
      <c r="G2056" s="6" t="s">
        <v>81</v>
      </c>
      <c r="H2056" s="6" t="s">
        <v>21</v>
      </c>
      <c r="I2056" s="8">
        <v>0.55000000000000004</v>
      </c>
      <c r="J2056" s="9">
        <v>2250</v>
      </c>
      <c r="K2056" s="10">
        <f t="shared" si="0"/>
        <v>1237.5</v>
      </c>
      <c r="L2056" s="10">
        <f t="shared" si="1"/>
        <v>371.25</v>
      </c>
      <c r="M2056" s="11">
        <v>0.3</v>
      </c>
      <c r="O2056" s="16"/>
      <c r="P2056" s="14"/>
      <c r="Q2056" s="12"/>
      <c r="R2056" s="13"/>
    </row>
    <row r="2057" spans="1:18" ht="15.75" customHeight="1">
      <c r="A2057" s="1"/>
      <c r="B2057" s="6" t="s">
        <v>27</v>
      </c>
      <c r="C2057" s="6">
        <v>1128299</v>
      </c>
      <c r="D2057" s="7">
        <v>44370</v>
      </c>
      <c r="E2057" s="6" t="s">
        <v>28</v>
      </c>
      <c r="F2057" s="6" t="s">
        <v>80</v>
      </c>
      <c r="G2057" s="6" t="s">
        <v>81</v>
      </c>
      <c r="H2057" s="6" t="s">
        <v>22</v>
      </c>
      <c r="I2057" s="8">
        <v>0.70000000000000007</v>
      </c>
      <c r="J2057" s="9">
        <v>5250</v>
      </c>
      <c r="K2057" s="10">
        <f t="shared" si="0"/>
        <v>3675.0000000000005</v>
      </c>
      <c r="L2057" s="10">
        <f t="shared" si="1"/>
        <v>918.75000000000011</v>
      </c>
      <c r="M2057" s="11">
        <v>0.25</v>
      </c>
      <c r="O2057" s="16"/>
      <c r="P2057" s="14"/>
      <c r="Q2057" s="12"/>
      <c r="R2057" s="13"/>
    </row>
    <row r="2058" spans="1:18" ht="15.75" customHeight="1">
      <c r="A2058" s="1"/>
      <c r="B2058" s="6" t="s">
        <v>27</v>
      </c>
      <c r="C2058" s="6">
        <v>1128299</v>
      </c>
      <c r="D2058" s="7">
        <v>44399</v>
      </c>
      <c r="E2058" s="6" t="s">
        <v>28</v>
      </c>
      <c r="F2058" s="6" t="s">
        <v>80</v>
      </c>
      <c r="G2058" s="6" t="s">
        <v>81</v>
      </c>
      <c r="H2058" s="6" t="s">
        <v>17</v>
      </c>
      <c r="I2058" s="8">
        <v>0.5</v>
      </c>
      <c r="J2058" s="9">
        <v>6750</v>
      </c>
      <c r="K2058" s="10">
        <f t="shared" si="0"/>
        <v>3375</v>
      </c>
      <c r="L2058" s="10">
        <f t="shared" si="1"/>
        <v>1181.25</v>
      </c>
      <c r="M2058" s="11">
        <v>0.35</v>
      </c>
      <c r="O2058" s="16"/>
      <c r="P2058" s="14"/>
      <c r="Q2058" s="12"/>
      <c r="R2058" s="13"/>
    </row>
    <row r="2059" spans="1:18" ht="15.75" customHeight="1">
      <c r="A2059" s="1"/>
      <c r="B2059" s="6" t="s">
        <v>27</v>
      </c>
      <c r="C2059" s="6">
        <v>1128299</v>
      </c>
      <c r="D2059" s="7">
        <v>44399</v>
      </c>
      <c r="E2059" s="6" t="s">
        <v>28</v>
      </c>
      <c r="F2059" s="6" t="s">
        <v>80</v>
      </c>
      <c r="G2059" s="6" t="s">
        <v>81</v>
      </c>
      <c r="H2059" s="6" t="s">
        <v>18</v>
      </c>
      <c r="I2059" s="8">
        <v>0.55000000000000004</v>
      </c>
      <c r="J2059" s="9">
        <v>5250</v>
      </c>
      <c r="K2059" s="10">
        <f t="shared" si="0"/>
        <v>2887.5000000000005</v>
      </c>
      <c r="L2059" s="10">
        <f t="shared" si="1"/>
        <v>1155.0000000000002</v>
      </c>
      <c r="M2059" s="11">
        <v>0.4</v>
      </c>
      <c r="O2059" s="16"/>
      <c r="P2059" s="14"/>
      <c r="Q2059" s="12"/>
      <c r="R2059" s="13"/>
    </row>
    <row r="2060" spans="1:18" ht="15.75" customHeight="1">
      <c r="A2060" s="1"/>
      <c r="B2060" s="6" t="s">
        <v>27</v>
      </c>
      <c r="C2060" s="6">
        <v>1128299</v>
      </c>
      <c r="D2060" s="7">
        <v>44399</v>
      </c>
      <c r="E2060" s="6" t="s">
        <v>28</v>
      </c>
      <c r="F2060" s="6" t="s">
        <v>80</v>
      </c>
      <c r="G2060" s="6" t="s">
        <v>81</v>
      </c>
      <c r="H2060" s="6" t="s">
        <v>19</v>
      </c>
      <c r="I2060" s="8">
        <v>0.55000000000000004</v>
      </c>
      <c r="J2060" s="9">
        <v>4750</v>
      </c>
      <c r="K2060" s="10">
        <f t="shared" si="0"/>
        <v>2612.5</v>
      </c>
      <c r="L2060" s="10">
        <f t="shared" si="1"/>
        <v>914.37499999999989</v>
      </c>
      <c r="M2060" s="11">
        <v>0.35</v>
      </c>
      <c r="O2060" s="16"/>
      <c r="P2060" s="14"/>
      <c r="Q2060" s="12"/>
      <c r="R2060" s="13"/>
    </row>
    <row r="2061" spans="1:18" ht="15.75" customHeight="1">
      <c r="A2061" s="1"/>
      <c r="B2061" s="6" t="s">
        <v>27</v>
      </c>
      <c r="C2061" s="6">
        <v>1128299</v>
      </c>
      <c r="D2061" s="7">
        <v>44399</v>
      </c>
      <c r="E2061" s="6" t="s">
        <v>28</v>
      </c>
      <c r="F2061" s="6" t="s">
        <v>80</v>
      </c>
      <c r="G2061" s="6" t="s">
        <v>81</v>
      </c>
      <c r="H2061" s="6" t="s">
        <v>20</v>
      </c>
      <c r="I2061" s="8">
        <v>0.5</v>
      </c>
      <c r="J2061" s="9">
        <v>3750</v>
      </c>
      <c r="K2061" s="10">
        <f t="shared" si="0"/>
        <v>1875</v>
      </c>
      <c r="L2061" s="10">
        <f t="shared" si="1"/>
        <v>656.25</v>
      </c>
      <c r="M2061" s="11">
        <v>0.35</v>
      </c>
      <c r="O2061" s="16"/>
      <c r="P2061" s="14"/>
      <c r="Q2061" s="12"/>
      <c r="R2061" s="13"/>
    </row>
    <row r="2062" spans="1:18" ht="15.75" customHeight="1">
      <c r="A2062" s="1"/>
      <c r="B2062" s="6" t="s">
        <v>27</v>
      </c>
      <c r="C2062" s="6">
        <v>1128299</v>
      </c>
      <c r="D2062" s="7">
        <v>44399</v>
      </c>
      <c r="E2062" s="6" t="s">
        <v>28</v>
      </c>
      <c r="F2062" s="6" t="s">
        <v>80</v>
      </c>
      <c r="G2062" s="6" t="s">
        <v>81</v>
      </c>
      <c r="H2062" s="6" t="s">
        <v>21</v>
      </c>
      <c r="I2062" s="8">
        <v>0.55000000000000004</v>
      </c>
      <c r="J2062" s="9">
        <v>4250</v>
      </c>
      <c r="K2062" s="10">
        <f t="shared" si="0"/>
        <v>2337.5</v>
      </c>
      <c r="L2062" s="10">
        <f t="shared" si="1"/>
        <v>701.25</v>
      </c>
      <c r="M2062" s="11">
        <v>0.3</v>
      </c>
      <c r="O2062" s="16"/>
      <c r="P2062" s="14"/>
      <c r="Q2062" s="12"/>
      <c r="R2062" s="13"/>
    </row>
    <row r="2063" spans="1:18" ht="15.75" customHeight="1">
      <c r="A2063" s="1"/>
      <c r="B2063" s="6" t="s">
        <v>27</v>
      </c>
      <c r="C2063" s="6">
        <v>1128299</v>
      </c>
      <c r="D2063" s="7">
        <v>44399</v>
      </c>
      <c r="E2063" s="6" t="s">
        <v>28</v>
      </c>
      <c r="F2063" s="6" t="s">
        <v>80</v>
      </c>
      <c r="G2063" s="6" t="s">
        <v>81</v>
      </c>
      <c r="H2063" s="6" t="s">
        <v>22</v>
      </c>
      <c r="I2063" s="8">
        <v>0.70000000000000007</v>
      </c>
      <c r="J2063" s="9">
        <v>4250</v>
      </c>
      <c r="K2063" s="10">
        <f t="shared" si="0"/>
        <v>2975.0000000000005</v>
      </c>
      <c r="L2063" s="10">
        <f t="shared" si="1"/>
        <v>743.75000000000011</v>
      </c>
      <c r="M2063" s="11">
        <v>0.25</v>
      </c>
      <c r="O2063" s="16"/>
      <c r="P2063" s="14"/>
      <c r="Q2063" s="12"/>
      <c r="R2063" s="13"/>
    </row>
    <row r="2064" spans="1:18" ht="15.75" customHeight="1">
      <c r="A2064" s="1"/>
      <c r="B2064" s="6" t="s">
        <v>27</v>
      </c>
      <c r="C2064" s="6">
        <v>1128299</v>
      </c>
      <c r="D2064" s="7">
        <v>44431</v>
      </c>
      <c r="E2064" s="6" t="s">
        <v>28</v>
      </c>
      <c r="F2064" s="6" t="s">
        <v>80</v>
      </c>
      <c r="G2064" s="6" t="s">
        <v>81</v>
      </c>
      <c r="H2064" s="6" t="s">
        <v>17</v>
      </c>
      <c r="I2064" s="8">
        <v>0.55000000000000004</v>
      </c>
      <c r="J2064" s="9">
        <v>6250</v>
      </c>
      <c r="K2064" s="10">
        <f t="shared" si="0"/>
        <v>3437.5000000000005</v>
      </c>
      <c r="L2064" s="10">
        <f t="shared" si="1"/>
        <v>1203.125</v>
      </c>
      <c r="M2064" s="11">
        <v>0.35</v>
      </c>
      <c r="O2064" s="16"/>
      <c r="P2064" s="14"/>
      <c r="Q2064" s="12"/>
      <c r="R2064" s="13"/>
    </row>
    <row r="2065" spans="1:18" ht="15.75" customHeight="1">
      <c r="A2065" s="1"/>
      <c r="B2065" s="6" t="s">
        <v>27</v>
      </c>
      <c r="C2065" s="6">
        <v>1128299</v>
      </c>
      <c r="D2065" s="7">
        <v>44431</v>
      </c>
      <c r="E2065" s="6" t="s">
        <v>28</v>
      </c>
      <c r="F2065" s="6" t="s">
        <v>80</v>
      </c>
      <c r="G2065" s="6" t="s">
        <v>81</v>
      </c>
      <c r="H2065" s="6" t="s">
        <v>18</v>
      </c>
      <c r="I2065" s="8">
        <v>0.60000000000000009</v>
      </c>
      <c r="J2065" s="9">
        <v>5750</v>
      </c>
      <c r="K2065" s="10">
        <f t="shared" si="0"/>
        <v>3450.0000000000005</v>
      </c>
      <c r="L2065" s="10">
        <f t="shared" si="1"/>
        <v>1380.0000000000002</v>
      </c>
      <c r="M2065" s="11">
        <v>0.4</v>
      </c>
      <c r="O2065" s="16"/>
      <c r="P2065" s="14"/>
      <c r="Q2065" s="12"/>
      <c r="R2065" s="13"/>
    </row>
    <row r="2066" spans="1:18" ht="15.75" customHeight="1">
      <c r="A2066" s="1"/>
      <c r="B2066" s="6" t="s">
        <v>27</v>
      </c>
      <c r="C2066" s="6">
        <v>1128299</v>
      </c>
      <c r="D2066" s="7">
        <v>44431</v>
      </c>
      <c r="E2066" s="6" t="s">
        <v>28</v>
      </c>
      <c r="F2066" s="6" t="s">
        <v>80</v>
      </c>
      <c r="G2066" s="6" t="s">
        <v>81</v>
      </c>
      <c r="H2066" s="6" t="s">
        <v>19</v>
      </c>
      <c r="I2066" s="8">
        <v>0.55000000000000004</v>
      </c>
      <c r="J2066" s="9">
        <v>4500</v>
      </c>
      <c r="K2066" s="10">
        <f t="shared" si="0"/>
        <v>2475</v>
      </c>
      <c r="L2066" s="10">
        <f t="shared" si="1"/>
        <v>866.25</v>
      </c>
      <c r="M2066" s="11">
        <v>0.35</v>
      </c>
      <c r="O2066" s="16"/>
      <c r="P2066" s="14"/>
      <c r="Q2066" s="12"/>
      <c r="R2066" s="13"/>
    </row>
    <row r="2067" spans="1:18" ht="15.75" customHeight="1">
      <c r="A2067" s="1"/>
      <c r="B2067" s="6" t="s">
        <v>27</v>
      </c>
      <c r="C2067" s="6">
        <v>1128299</v>
      </c>
      <c r="D2067" s="7">
        <v>44431</v>
      </c>
      <c r="E2067" s="6" t="s">
        <v>28</v>
      </c>
      <c r="F2067" s="6" t="s">
        <v>80</v>
      </c>
      <c r="G2067" s="6" t="s">
        <v>81</v>
      </c>
      <c r="H2067" s="6" t="s">
        <v>20</v>
      </c>
      <c r="I2067" s="8">
        <v>0.55000000000000004</v>
      </c>
      <c r="J2067" s="9">
        <v>4000</v>
      </c>
      <c r="K2067" s="10">
        <f t="shared" si="0"/>
        <v>2200</v>
      </c>
      <c r="L2067" s="10">
        <f t="shared" si="1"/>
        <v>770</v>
      </c>
      <c r="M2067" s="11">
        <v>0.35</v>
      </c>
      <c r="O2067" s="16"/>
      <c r="P2067" s="14"/>
      <c r="Q2067" s="12"/>
      <c r="R2067" s="13"/>
    </row>
    <row r="2068" spans="1:18" ht="15.75" customHeight="1">
      <c r="A2068" s="1"/>
      <c r="B2068" s="6" t="s">
        <v>27</v>
      </c>
      <c r="C2068" s="6">
        <v>1128299</v>
      </c>
      <c r="D2068" s="7">
        <v>44431</v>
      </c>
      <c r="E2068" s="6" t="s">
        <v>28</v>
      </c>
      <c r="F2068" s="6" t="s">
        <v>80</v>
      </c>
      <c r="G2068" s="6" t="s">
        <v>81</v>
      </c>
      <c r="H2068" s="6" t="s">
        <v>21</v>
      </c>
      <c r="I2068" s="8">
        <v>0.65</v>
      </c>
      <c r="J2068" s="9">
        <v>4000</v>
      </c>
      <c r="K2068" s="10">
        <f t="shared" si="0"/>
        <v>2600</v>
      </c>
      <c r="L2068" s="10">
        <f t="shared" si="1"/>
        <v>780</v>
      </c>
      <c r="M2068" s="11">
        <v>0.3</v>
      </c>
      <c r="O2068" s="16"/>
      <c r="P2068" s="14"/>
      <c r="Q2068" s="12"/>
      <c r="R2068" s="13"/>
    </row>
    <row r="2069" spans="1:18" ht="15.75" customHeight="1">
      <c r="A2069" s="1"/>
      <c r="B2069" s="6" t="s">
        <v>27</v>
      </c>
      <c r="C2069" s="6">
        <v>1128299</v>
      </c>
      <c r="D2069" s="7">
        <v>44431</v>
      </c>
      <c r="E2069" s="6" t="s">
        <v>28</v>
      </c>
      <c r="F2069" s="6" t="s">
        <v>80</v>
      </c>
      <c r="G2069" s="6" t="s">
        <v>81</v>
      </c>
      <c r="H2069" s="6" t="s">
        <v>22</v>
      </c>
      <c r="I2069" s="8">
        <v>0.70000000000000007</v>
      </c>
      <c r="J2069" s="9">
        <v>3750</v>
      </c>
      <c r="K2069" s="10">
        <f t="shared" si="0"/>
        <v>2625.0000000000005</v>
      </c>
      <c r="L2069" s="10">
        <f t="shared" si="1"/>
        <v>656.25000000000011</v>
      </c>
      <c r="M2069" s="11">
        <v>0.25</v>
      </c>
      <c r="O2069" s="16"/>
      <c r="P2069" s="14"/>
      <c r="Q2069" s="12"/>
      <c r="R2069" s="13"/>
    </row>
    <row r="2070" spans="1:18" ht="15.75" customHeight="1">
      <c r="A2070" s="1"/>
      <c r="B2070" s="6" t="s">
        <v>27</v>
      </c>
      <c r="C2070" s="6">
        <v>1128299</v>
      </c>
      <c r="D2070" s="7">
        <v>44463</v>
      </c>
      <c r="E2070" s="6" t="s">
        <v>28</v>
      </c>
      <c r="F2070" s="6" t="s">
        <v>80</v>
      </c>
      <c r="G2070" s="6" t="s">
        <v>81</v>
      </c>
      <c r="H2070" s="6" t="s">
        <v>17</v>
      </c>
      <c r="I2070" s="8">
        <v>0.45000000000000007</v>
      </c>
      <c r="J2070" s="9">
        <v>5750</v>
      </c>
      <c r="K2070" s="10">
        <f t="shared" si="0"/>
        <v>2587.5000000000005</v>
      </c>
      <c r="L2070" s="10">
        <f t="shared" si="1"/>
        <v>905.62500000000011</v>
      </c>
      <c r="M2070" s="11">
        <v>0.35</v>
      </c>
      <c r="O2070" s="16"/>
      <c r="P2070" s="14"/>
      <c r="Q2070" s="12"/>
      <c r="R2070" s="13"/>
    </row>
    <row r="2071" spans="1:18" ht="15.75" customHeight="1">
      <c r="A2071" s="1"/>
      <c r="B2071" s="6" t="s">
        <v>27</v>
      </c>
      <c r="C2071" s="6">
        <v>1128299</v>
      </c>
      <c r="D2071" s="7">
        <v>44463</v>
      </c>
      <c r="E2071" s="6" t="s">
        <v>28</v>
      </c>
      <c r="F2071" s="6" t="s">
        <v>80</v>
      </c>
      <c r="G2071" s="6" t="s">
        <v>81</v>
      </c>
      <c r="H2071" s="6" t="s">
        <v>18</v>
      </c>
      <c r="I2071" s="8">
        <v>0.50000000000000011</v>
      </c>
      <c r="J2071" s="9">
        <v>5750</v>
      </c>
      <c r="K2071" s="10">
        <f t="shared" si="0"/>
        <v>2875.0000000000005</v>
      </c>
      <c r="L2071" s="10">
        <f t="shared" si="1"/>
        <v>1150.0000000000002</v>
      </c>
      <c r="M2071" s="11">
        <v>0.4</v>
      </c>
      <c r="O2071" s="16"/>
      <c r="P2071" s="14"/>
      <c r="Q2071" s="12"/>
      <c r="R2071" s="13"/>
    </row>
    <row r="2072" spans="1:18" ht="15.75" customHeight="1">
      <c r="A2072" s="1"/>
      <c r="B2072" s="6" t="s">
        <v>27</v>
      </c>
      <c r="C2072" s="6">
        <v>1128299</v>
      </c>
      <c r="D2072" s="7">
        <v>44463</v>
      </c>
      <c r="E2072" s="6" t="s">
        <v>28</v>
      </c>
      <c r="F2072" s="6" t="s">
        <v>80</v>
      </c>
      <c r="G2072" s="6" t="s">
        <v>81</v>
      </c>
      <c r="H2072" s="6" t="s">
        <v>19</v>
      </c>
      <c r="I2072" s="8">
        <v>0.45000000000000007</v>
      </c>
      <c r="J2072" s="9">
        <v>4250</v>
      </c>
      <c r="K2072" s="10">
        <f t="shared" si="0"/>
        <v>1912.5000000000002</v>
      </c>
      <c r="L2072" s="10">
        <f t="shared" si="1"/>
        <v>669.375</v>
      </c>
      <c r="M2072" s="11">
        <v>0.35</v>
      </c>
      <c r="O2072" s="16"/>
      <c r="P2072" s="14"/>
      <c r="Q2072" s="12"/>
      <c r="R2072" s="13"/>
    </row>
    <row r="2073" spans="1:18" ht="15.75" customHeight="1">
      <c r="A2073" s="1"/>
      <c r="B2073" s="6" t="s">
        <v>27</v>
      </c>
      <c r="C2073" s="6">
        <v>1128299</v>
      </c>
      <c r="D2073" s="7">
        <v>44463</v>
      </c>
      <c r="E2073" s="6" t="s">
        <v>28</v>
      </c>
      <c r="F2073" s="6" t="s">
        <v>80</v>
      </c>
      <c r="G2073" s="6" t="s">
        <v>81</v>
      </c>
      <c r="H2073" s="6" t="s">
        <v>20</v>
      </c>
      <c r="I2073" s="8">
        <v>0.45000000000000007</v>
      </c>
      <c r="J2073" s="9">
        <v>3750</v>
      </c>
      <c r="K2073" s="10">
        <f t="shared" si="0"/>
        <v>1687.5000000000002</v>
      </c>
      <c r="L2073" s="10">
        <f t="shared" si="1"/>
        <v>590.625</v>
      </c>
      <c r="M2073" s="11">
        <v>0.35</v>
      </c>
      <c r="O2073" s="16"/>
      <c r="P2073" s="14"/>
      <c r="Q2073" s="12"/>
      <c r="R2073" s="13"/>
    </row>
    <row r="2074" spans="1:18" ht="15.75" customHeight="1">
      <c r="A2074" s="1"/>
      <c r="B2074" s="6" t="s">
        <v>27</v>
      </c>
      <c r="C2074" s="6">
        <v>1128299</v>
      </c>
      <c r="D2074" s="7">
        <v>44463</v>
      </c>
      <c r="E2074" s="6" t="s">
        <v>28</v>
      </c>
      <c r="F2074" s="6" t="s">
        <v>80</v>
      </c>
      <c r="G2074" s="6" t="s">
        <v>81</v>
      </c>
      <c r="H2074" s="6" t="s">
        <v>21</v>
      </c>
      <c r="I2074" s="8">
        <v>0.55000000000000004</v>
      </c>
      <c r="J2074" s="9">
        <v>3750</v>
      </c>
      <c r="K2074" s="10">
        <f t="shared" si="0"/>
        <v>2062.5</v>
      </c>
      <c r="L2074" s="10">
        <f t="shared" si="1"/>
        <v>618.75</v>
      </c>
      <c r="M2074" s="11">
        <v>0.3</v>
      </c>
      <c r="O2074" s="16"/>
      <c r="P2074" s="14"/>
      <c r="Q2074" s="12"/>
      <c r="R2074" s="13"/>
    </row>
    <row r="2075" spans="1:18" ht="15.75" customHeight="1">
      <c r="A2075" s="1"/>
      <c r="B2075" s="6" t="s">
        <v>27</v>
      </c>
      <c r="C2075" s="6">
        <v>1128299</v>
      </c>
      <c r="D2075" s="7">
        <v>44463</v>
      </c>
      <c r="E2075" s="6" t="s">
        <v>28</v>
      </c>
      <c r="F2075" s="6" t="s">
        <v>80</v>
      </c>
      <c r="G2075" s="6" t="s">
        <v>81</v>
      </c>
      <c r="H2075" s="6" t="s">
        <v>22</v>
      </c>
      <c r="I2075" s="8">
        <v>0.60000000000000009</v>
      </c>
      <c r="J2075" s="9">
        <v>4250</v>
      </c>
      <c r="K2075" s="10">
        <f t="shared" si="0"/>
        <v>2550.0000000000005</v>
      </c>
      <c r="L2075" s="10">
        <f t="shared" si="1"/>
        <v>637.50000000000011</v>
      </c>
      <c r="M2075" s="11">
        <v>0.25</v>
      </c>
      <c r="O2075" s="16"/>
      <c r="P2075" s="14"/>
      <c r="Q2075" s="12"/>
      <c r="R2075" s="13"/>
    </row>
    <row r="2076" spans="1:18" ht="15.75" customHeight="1">
      <c r="A2076" s="1"/>
      <c r="B2076" s="6" t="s">
        <v>27</v>
      </c>
      <c r="C2076" s="6">
        <v>1128299</v>
      </c>
      <c r="D2076" s="7">
        <v>44492</v>
      </c>
      <c r="E2076" s="6" t="s">
        <v>28</v>
      </c>
      <c r="F2076" s="6" t="s">
        <v>80</v>
      </c>
      <c r="G2076" s="6" t="s">
        <v>81</v>
      </c>
      <c r="H2076" s="6" t="s">
        <v>17</v>
      </c>
      <c r="I2076" s="8">
        <v>0.45000000000000007</v>
      </c>
      <c r="J2076" s="9">
        <v>5000</v>
      </c>
      <c r="K2076" s="10">
        <f t="shared" si="0"/>
        <v>2250.0000000000005</v>
      </c>
      <c r="L2076" s="10">
        <f t="shared" si="1"/>
        <v>787.50000000000011</v>
      </c>
      <c r="M2076" s="11">
        <v>0.35</v>
      </c>
      <c r="O2076" s="16"/>
      <c r="P2076" s="14"/>
      <c r="Q2076" s="12"/>
      <c r="R2076" s="13"/>
    </row>
    <row r="2077" spans="1:18" ht="15.75" customHeight="1">
      <c r="A2077" s="1"/>
      <c r="B2077" s="6" t="s">
        <v>27</v>
      </c>
      <c r="C2077" s="6">
        <v>1128299</v>
      </c>
      <c r="D2077" s="7">
        <v>44492</v>
      </c>
      <c r="E2077" s="6" t="s">
        <v>28</v>
      </c>
      <c r="F2077" s="6" t="s">
        <v>80</v>
      </c>
      <c r="G2077" s="6" t="s">
        <v>81</v>
      </c>
      <c r="H2077" s="6" t="s">
        <v>18</v>
      </c>
      <c r="I2077" s="8">
        <v>0.50000000000000011</v>
      </c>
      <c r="J2077" s="9">
        <v>5000</v>
      </c>
      <c r="K2077" s="10">
        <f t="shared" si="0"/>
        <v>2500.0000000000005</v>
      </c>
      <c r="L2077" s="10">
        <f t="shared" si="1"/>
        <v>1000.0000000000002</v>
      </c>
      <c r="M2077" s="11">
        <v>0.4</v>
      </c>
      <c r="O2077" s="16"/>
      <c r="P2077" s="14"/>
      <c r="Q2077" s="12"/>
      <c r="R2077" s="13"/>
    </row>
    <row r="2078" spans="1:18" ht="15.75" customHeight="1">
      <c r="A2078" s="1"/>
      <c r="B2078" s="6" t="s">
        <v>27</v>
      </c>
      <c r="C2078" s="6">
        <v>1128299</v>
      </c>
      <c r="D2078" s="7">
        <v>44492</v>
      </c>
      <c r="E2078" s="6" t="s">
        <v>28</v>
      </c>
      <c r="F2078" s="6" t="s">
        <v>80</v>
      </c>
      <c r="G2078" s="6" t="s">
        <v>81</v>
      </c>
      <c r="H2078" s="6" t="s">
        <v>19</v>
      </c>
      <c r="I2078" s="8">
        <v>0.45000000000000007</v>
      </c>
      <c r="J2078" s="9">
        <v>3250</v>
      </c>
      <c r="K2078" s="10">
        <f t="shared" si="0"/>
        <v>1462.5000000000002</v>
      </c>
      <c r="L2078" s="10">
        <f t="shared" si="1"/>
        <v>511.87500000000006</v>
      </c>
      <c r="M2078" s="11">
        <v>0.35</v>
      </c>
      <c r="O2078" s="16"/>
      <c r="P2078" s="14"/>
      <c r="Q2078" s="12"/>
      <c r="R2078" s="13"/>
    </row>
    <row r="2079" spans="1:18" ht="15.75" customHeight="1">
      <c r="A2079" s="1"/>
      <c r="B2079" s="6" t="s">
        <v>27</v>
      </c>
      <c r="C2079" s="6">
        <v>1128299</v>
      </c>
      <c r="D2079" s="7">
        <v>44492</v>
      </c>
      <c r="E2079" s="6" t="s">
        <v>28</v>
      </c>
      <c r="F2079" s="6" t="s">
        <v>80</v>
      </c>
      <c r="G2079" s="6" t="s">
        <v>81</v>
      </c>
      <c r="H2079" s="6" t="s">
        <v>20</v>
      </c>
      <c r="I2079" s="8">
        <v>0.45000000000000007</v>
      </c>
      <c r="J2079" s="9">
        <v>3000</v>
      </c>
      <c r="K2079" s="10">
        <f t="shared" si="0"/>
        <v>1350.0000000000002</v>
      </c>
      <c r="L2079" s="10">
        <f t="shared" si="1"/>
        <v>472.50000000000006</v>
      </c>
      <c r="M2079" s="11">
        <v>0.35</v>
      </c>
      <c r="O2079" s="16"/>
      <c r="P2079" s="14"/>
      <c r="Q2079" s="12"/>
      <c r="R2079" s="13"/>
    </row>
    <row r="2080" spans="1:18" ht="15.75" customHeight="1">
      <c r="A2080" s="1"/>
      <c r="B2080" s="6" t="s">
        <v>27</v>
      </c>
      <c r="C2080" s="6">
        <v>1128299</v>
      </c>
      <c r="D2080" s="7">
        <v>44492</v>
      </c>
      <c r="E2080" s="6" t="s">
        <v>28</v>
      </c>
      <c r="F2080" s="6" t="s">
        <v>80</v>
      </c>
      <c r="G2080" s="6" t="s">
        <v>81</v>
      </c>
      <c r="H2080" s="6" t="s">
        <v>21</v>
      </c>
      <c r="I2080" s="8">
        <v>0.55000000000000004</v>
      </c>
      <c r="J2080" s="9">
        <v>2750</v>
      </c>
      <c r="K2080" s="10">
        <f t="shared" si="0"/>
        <v>1512.5000000000002</v>
      </c>
      <c r="L2080" s="10">
        <f t="shared" si="1"/>
        <v>453.75000000000006</v>
      </c>
      <c r="M2080" s="11">
        <v>0.3</v>
      </c>
      <c r="O2080" s="16"/>
      <c r="P2080" s="14"/>
      <c r="Q2080" s="12"/>
      <c r="R2080" s="13"/>
    </row>
    <row r="2081" spans="1:18" ht="15.75" customHeight="1">
      <c r="A2081" s="1"/>
      <c r="B2081" s="6" t="s">
        <v>27</v>
      </c>
      <c r="C2081" s="6">
        <v>1128299</v>
      </c>
      <c r="D2081" s="7">
        <v>44492</v>
      </c>
      <c r="E2081" s="6" t="s">
        <v>28</v>
      </c>
      <c r="F2081" s="6" t="s">
        <v>80</v>
      </c>
      <c r="G2081" s="6" t="s">
        <v>81</v>
      </c>
      <c r="H2081" s="6" t="s">
        <v>22</v>
      </c>
      <c r="I2081" s="8">
        <v>0.60000000000000009</v>
      </c>
      <c r="J2081" s="9">
        <v>3250</v>
      </c>
      <c r="K2081" s="10">
        <f t="shared" si="0"/>
        <v>1950.0000000000002</v>
      </c>
      <c r="L2081" s="10">
        <f t="shared" si="1"/>
        <v>487.50000000000006</v>
      </c>
      <c r="M2081" s="11">
        <v>0.25</v>
      </c>
      <c r="O2081" s="16"/>
      <c r="P2081" s="14"/>
      <c r="Q2081" s="12"/>
      <c r="R2081" s="13"/>
    </row>
    <row r="2082" spans="1:18" ht="15.75" customHeight="1">
      <c r="A2082" s="1"/>
      <c r="B2082" s="6" t="s">
        <v>27</v>
      </c>
      <c r="C2082" s="6">
        <v>1128299</v>
      </c>
      <c r="D2082" s="7">
        <v>44523</v>
      </c>
      <c r="E2082" s="6" t="s">
        <v>28</v>
      </c>
      <c r="F2082" s="6" t="s">
        <v>80</v>
      </c>
      <c r="G2082" s="6" t="s">
        <v>81</v>
      </c>
      <c r="H2082" s="6" t="s">
        <v>17</v>
      </c>
      <c r="I2082" s="8">
        <v>0.45000000000000007</v>
      </c>
      <c r="J2082" s="9">
        <v>5000</v>
      </c>
      <c r="K2082" s="10">
        <f t="shared" si="0"/>
        <v>2250.0000000000005</v>
      </c>
      <c r="L2082" s="10">
        <f t="shared" si="1"/>
        <v>787.50000000000011</v>
      </c>
      <c r="M2082" s="11">
        <v>0.35</v>
      </c>
      <c r="O2082" s="16"/>
      <c r="P2082" s="14"/>
      <c r="Q2082" s="12"/>
      <c r="R2082" s="13"/>
    </row>
    <row r="2083" spans="1:18" ht="15.75" customHeight="1">
      <c r="A2083" s="1"/>
      <c r="B2083" s="6" t="s">
        <v>27</v>
      </c>
      <c r="C2083" s="6">
        <v>1128299</v>
      </c>
      <c r="D2083" s="7">
        <v>44523</v>
      </c>
      <c r="E2083" s="6" t="s">
        <v>28</v>
      </c>
      <c r="F2083" s="6" t="s">
        <v>80</v>
      </c>
      <c r="G2083" s="6" t="s">
        <v>81</v>
      </c>
      <c r="H2083" s="6" t="s">
        <v>18</v>
      </c>
      <c r="I2083" s="8">
        <v>0.50000000000000011</v>
      </c>
      <c r="J2083" s="9">
        <v>5250</v>
      </c>
      <c r="K2083" s="10">
        <f t="shared" si="0"/>
        <v>2625.0000000000005</v>
      </c>
      <c r="L2083" s="10">
        <f t="shared" si="1"/>
        <v>1050.0000000000002</v>
      </c>
      <c r="M2083" s="11">
        <v>0.4</v>
      </c>
      <c r="O2083" s="16"/>
      <c r="P2083" s="14"/>
      <c r="Q2083" s="12"/>
      <c r="R2083" s="13"/>
    </row>
    <row r="2084" spans="1:18" ht="15.75" customHeight="1">
      <c r="A2084" s="1"/>
      <c r="B2084" s="6" t="s">
        <v>27</v>
      </c>
      <c r="C2084" s="6">
        <v>1128299</v>
      </c>
      <c r="D2084" s="7">
        <v>44523</v>
      </c>
      <c r="E2084" s="6" t="s">
        <v>28</v>
      </c>
      <c r="F2084" s="6" t="s">
        <v>80</v>
      </c>
      <c r="G2084" s="6" t="s">
        <v>81</v>
      </c>
      <c r="H2084" s="6" t="s">
        <v>19</v>
      </c>
      <c r="I2084" s="8">
        <v>0.45000000000000007</v>
      </c>
      <c r="J2084" s="9">
        <v>3750</v>
      </c>
      <c r="K2084" s="10">
        <f t="shared" si="0"/>
        <v>1687.5000000000002</v>
      </c>
      <c r="L2084" s="10">
        <f t="shared" si="1"/>
        <v>590.625</v>
      </c>
      <c r="M2084" s="11">
        <v>0.35</v>
      </c>
      <c r="O2084" s="16"/>
      <c r="P2084" s="14"/>
      <c r="Q2084" s="12"/>
      <c r="R2084" s="13"/>
    </row>
    <row r="2085" spans="1:18" ht="15.75" customHeight="1">
      <c r="A2085" s="1"/>
      <c r="B2085" s="6" t="s">
        <v>27</v>
      </c>
      <c r="C2085" s="6">
        <v>1128299</v>
      </c>
      <c r="D2085" s="7">
        <v>44523</v>
      </c>
      <c r="E2085" s="6" t="s">
        <v>28</v>
      </c>
      <c r="F2085" s="6" t="s">
        <v>80</v>
      </c>
      <c r="G2085" s="6" t="s">
        <v>81</v>
      </c>
      <c r="H2085" s="6" t="s">
        <v>20</v>
      </c>
      <c r="I2085" s="8">
        <v>0.45000000000000007</v>
      </c>
      <c r="J2085" s="9">
        <v>3500</v>
      </c>
      <c r="K2085" s="10">
        <f t="shared" si="0"/>
        <v>1575.0000000000002</v>
      </c>
      <c r="L2085" s="10">
        <f t="shared" si="1"/>
        <v>551.25</v>
      </c>
      <c r="M2085" s="11">
        <v>0.35</v>
      </c>
      <c r="O2085" s="16"/>
      <c r="P2085" s="14"/>
      <c r="Q2085" s="12"/>
      <c r="R2085" s="13"/>
    </row>
    <row r="2086" spans="1:18" ht="15.75" customHeight="1">
      <c r="A2086" s="1"/>
      <c r="B2086" s="6" t="s">
        <v>27</v>
      </c>
      <c r="C2086" s="6">
        <v>1128299</v>
      </c>
      <c r="D2086" s="7">
        <v>44523</v>
      </c>
      <c r="E2086" s="6" t="s">
        <v>28</v>
      </c>
      <c r="F2086" s="6" t="s">
        <v>80</v>
      </c>
      <c r="G2086" s="6" t="s">
        <v>81</v>
      </c>
      <c r="H2086" s="6" t="s">
        <v>21</v>
      </c>
      <c r="I2086" s="8">
        <v>0.55000000000000004</v>
      </c>
      <c r="J2086" s="9">
        <v>3000</v>
      </c>
      <c r="K2086" s="10">
        <f t="shared" si="0"/>
        <v>1650.0000000000002</v>
      </c>
      <c r="L2086" s="10">
        <f t="shared" si="1"/>
        <v>495.00000000000006</v>
      </c>
      <c r="M2086" s="11">
        <v>0.3</v>
      </c>
      <c r="O2086" s="16"/>
      <c r="P2086" s="14"/>
      <c r="Q2086" s="12"/>
      <c r="R2086" s="13"/>
    </row>
    <row r="2087" spans="1:18" ht="15.75" customHeight="1">
      <c r="A2087" s="1"/>
      <c r="B2087" s="6" t="s">
        <v>27</v>
      </c>
      <c r="C2087" s="6">
        <v>1128299</v>
      </c>
      <c r="D2087" s="7">
        <v>44523</v>
      </c>
      <c r="E2087" s="6" t="s">
        <v>28</v>
      </c>
      <c r="F2087" s="6" t="s">
        <v>80</v>
      </c>
      <c r="G2087" s="6" t="s">
        <v>81</v>
      </c>
      <c r="H2087" s="6" t="s">
        <v>22</v>
      </c>
      <c r="I2087" s="8">
        <v>0.60000000000000009</v>
      </c>
      <c r="J2087" s="9">
        <v>4250</v>
      </c>
      <c r="K2087" s="10">
        <f t="shared" si="0"/>
        <v>2550.0000000000005</v>
      </c>
      <c r="L2087" s="10">
        <f t="shared" si="1"/>
        <v>637.50000000000011</v>
      </c>
      <c r="M2087" s="11">
        <v>0.25</v>
      </c>
      <c r="O2087" s="16"/>
      <c r="P2087" s="14"/>
      <c r="Q2087" s="12"/>
      <c r="R2087" s="13"/>
    </row>
    <row r="2088" spans="1:18" ht="15.75" customHeight="1">
      <c r="A2088" s="1"/>
      <c r="B2088" s="6" t="s">
        <v>27</v>
      </c>
      <c r="C2088" s="6">
        <v>1128299</v>
      </c>
      <c r="D2088" s="7">
        <v>44552</v>
      </c>
      <c r="E2088" s="6" t="s">
        <v>28</v>
      </c>
      <c r="F2088" s="6" t="s">
        <v>80</v>
      </c>
      <c r="G2088" s="6" t="s">
        <v>81</v>
      </c>
      <c r="H2088" s="6" t="s">
        <v>17</v>
      </c>
      <c r="I2088" s="8">
        <v>0.45000000000000007</v>
      </c>
      <c r="J2088" s="9">
        <v>6250</v>
      </c>
      <c r="K2088" s="10">
        <f t="shared" si="0"/>
        <v>2812.5000000000005</v>
      </c>
      <c r="L2088" s="10">
        <f t="shared" si="1"/>
        <v>984.37500000000011</v>
      </c>
      <c r="M2088" s="11">
        <v>0.35</v>
      </c>
      <c r="O2088" s="16"/>
      <c r="P2088" s="14"/>
      <c r="Q2088" s="12"/>
      <c r="R2088" s="13"/>
    </row>
    <row r="2089" spans="1:18" ht="15.75" customHeight="1">
      <c r="A2089" s="1"/>
      <c r="B2089" s="6" t="s">
        <v>27</v>
      </c>
      <c r="C2089" s="6">
        <v>1128299</v>
      </c>
      <c r="D2089" s="7">
        <v>44552</v>
      </c>
      <c r="E2089" s="6" t="s">
        <v>28</v>
      </c>
      <c r="F2089" s="6" t="s">
        <v>80</v>
      </c>
      <c r="G2089" s="6" t="s">
        <v>81</v>
      </c>
      <c r="H2089" s="6" t="s">
        <v>18</v>
      </c>
      <c r="I2089" s="8">
        <v>0.50000000000000011</v>
      </c>
      <c r="J2089" s="9">
        <v>6250</v>
      </c>
      <c r="K2089" s="10">
        <f t="shared" si="0"/>
        <v>3125.0000000000009</v>
      </c>
      <c r="L2089" s="10">
        <f t="shared" si="1"/>
        <v>1250.0000000000005</v>
      </c>
      <c r="M2089" s="11">
        <v>0.4</v>
      </c>
      <c r="O2089" s="16"/>
      <c r="P2089" s="14"/>
      <c r="Q2089" s="12"/>
      <c r="R2089" s="13"/>
    </row>
    <row r="2090" spans="1:18" ht="15.75" customHeight="1">
      <c r="A2090" s="1"/>
      <c r="B2090" s="6" t="s">
        <v>27</v>
      </c>
      <c r="C2090" s="6">
        <v>1128299</v>
      </c>
      <c r="D2090" s="7">
        <v>44552</v>
      </c>
      <c r="E2090" s="6" t="s">
        <v>28</v>
      </c>
      <c r="F2090" s="6" t="s">
        <v>80</v>
      </c>
      <c r="G2090" s="6" t="s">
        <v>81</v>
      </c>
      <c r="H2090" s="6" t="s">
        <v>19</v>
      </c>
      <c r="I2090" s="8">
        <v>0.45000000000000007</v>
      </c>
      <c r="J2090" s="9">
        <v>4250</v>
      </c>
      <c r="K2090" s="10">
        <f t="shared" si="0"/>
        <v>1912.5000000000002</v>
      </c>
      <c r="L2090" s="10">
        <f t="shared" si="1"/>
        <v>669.375</v>
      </c>
      <c r="M2090" s="11">
        <v>0.35</v>
      </c>
      <c r="O2090" s="16"/>
      <c r="P2090" s="14"/>
      <c r="Q2090" s="12"/>
      <c r="R2090" s="13"/>
    </row>
    <row r="2091" spans="1:18" ht="15.75" customHeight="1">
      <c r="A2091" s="1"/>
      <c r="B2091" s="6" t="s">
        <v>27</v>
      </c>
      <c r="C2091" s="6">
        <v>1128299</v>
      </c>
      <c r="D2091" s="7">
        <v>44552</v>
      </c>
      <c r="E2091" s="6" t="s">
        <v>28</v>
      </c>
      <c r="F2091" s="6" t="s">
        <v>80</v>
      </c>
      <c r="G2091" s="6" t="s">
        <v>81</v>
      </c>
      <c r="H2091" s="6" t="s">
        <v>20</v>
      </c>
      <c r="I2091" s="8">
        <v>0.45000000000000007</v>
      </c>
      <c r="J2091" s="9">
        <v>4250</v>
      </c>
      <c r="K2091" s="10">
        <f t="shared" si="0"/>
        <v>1912.5000000000002</v>
      </c>
      <c r="L2091" s="10">
        <f t="shared" si="1"/>
        <v>669.375</v>
      </c>
      <c r="M2091" s="11">
        <v>0.35</v>
      </c>
      <c r="O2091" s="16"/>
      <c r="P2091" s="14"/>
      <c r="Q2091" s="12"/>
      <c r="R2091" s="13"/>
    </row>
    <row r="2092" spans="1:18" ht="15.75" customHeight="1">
      <c r="A2092" s="1"/>
      <c r="B2092" s="6" t="s">
        <v>27</v>
      </c>
      <c r="C2092" s="6">
        <v>1128299</v>
      </c>
      <c r="D2092" s="7">
        <v>44552</v>
      </c>
      <c r="E2092" s="6" t="s">
        <v>28</v>
      </c>
      <c r="F2092" s="6" t="s">
        <v>80</v>
      </c>
      <c r="G2092" s="6" t="s">
        <v>81</v>
      </c>
      <c r="H2092" s="6" t="s">
        <v>21</v>
      </c>
      <c r="I2092" s="8">
        <v>0.55000000000000004</v>
      </c>
      <c r="J2092" s="9">
        <v>3500</v>
      </c>
      <c r="K2092" s="10">
        <f t="shared" si="0"/>
        <v>1925.0000000000002</v>
      </c>
      <c r="L2092" s="10">
        <f t="shared" si="1"/>
        <v>577.5</v>
      </c>
      <c r="M2092" s="11">
        <v>0.3</v>
      </c>
      <c r="O2092" s="16"/>
      <c r="P2092" s="14"/>
      <c r="Q2092" s="12"/>
      <c r="R2092" s="13"/>
    </row>
    <row r="2093" spans="1:18" ht="15.75" customHeight="1">
      <c r="A2093" s="1"/>
      <c r="B2093" s="6" t="s">
        <v>27</v>
      </c>
      <c r="C2093" s="6">
        <v>1128299</v>
      </c>
      <c r="D2093" s="7">
        <v>44552</v>
      </c>
      <c r="E2093" s="6" t="s">
        <v>28</v>
      </c>
      <c r="F2093" s="6" t="s">
        <v>80</v>
      </c>
      <c r="G2093" s="6" t="s">
        <v>81</v>
      </c>
      <c r="H2093" s="6" t="s">
        <v>22</v>
      </c>
      <c r="I2093" s="8">
        <v>0.60000000000000009</v>
      </c>
      <c r="J2093" s="9">
        <v>4500</v>
      </c>
      <c r="K2093" s="10">
        <f t="shared" si="0"/>
        <v>2700.0000000000005</v>
      </c>
      <c r="L2093" s="10">
        <f t="shared" si="1"/>
        <v>675.00000000000011</v>
      </c>
      <c r="M2093" s="11">
        <v>0.25</v>
      </c>
      <c r="O2093" s="16"/>
      <c r="P2093" s="14"/>
      <c r="Q2093" s="12"/>
      <c r="R2093" s="13"/>
    </row>
    <row r="2094" spans="1:18" ht="15.75" customHeight="1">
      <c r="A2094" s="1" t="s">
        <v>39</v>
      </c>
      <c r="B2094" s="6" t="s">
        <v>27</v>
      </c>
      <c r="C2094" s="6">
        <v>1128299</v>
      </c>
      <c r="D2094" s="7">
        <v>44222</v>
      </c>
      <c r="E2094" s="6" t="s">
        <v>28</v>
      </c>
      <c r="F2094" s="6" t="s">
        <v>82</v>
      </c>
      <c r="G2094" s="6" t="s">
        <v>83</v>
      </c>
      <c r="H2094" s="6" t="s">
        <v>17</v>
      </c>
      <c r="I2094" s="8">
        <v>0.34999999999999992</v>
      </c>
      <c r="J2094" s="9">
        <v>4750</v>
      </c>
      <c r="K2094" s="10">
        <f t="shared" si="0"/>
        <v>1662.4999999999995</v>
      </c>
      <c r="L2094" s="10">
        <f t="shared" si="1"/>
        <v>581.87499999999977</v>
      </c>
      <c r="M2094" s="11">
        <v>0.35</v>
      </c>
      <c r="O2094" s="16"/>
      <c r="P2094" s="14"/>
      <c r="Q2094" s="12"/>
      <c r="R2094" s="13"/>
    </row>
    <row r="2095" spans="1:18" ht="15.75" customHeight="1">
      <c r="A2095" s="1"/>
      <c r="B2095" s="6" t="s">
        <v>27</v>
      </c>
      <c r="C2095" s="6">
        <v>1128299</v>
      </c>
      <c r="D2095" s="7">
        <v>44222</v>
      </c>
      <c r="E2095" s="6" t="s">
        <v>28</v>
      </c>
      <c r="F2095" s="6" t="s">
        <v>82</v>
      </c>
      <c r="G2095" s="6" t="s">
        <v>83</v>
      </c>
      <c r="H2095" s="6" t="s">
        <v>18</v>
      </c>
      <c r="I2095" s="8">
        <v>0.45</v>
      </c>
      <c r="J2095" s="9">
        <v>4750</v>
      </c>
      <c r="K2095" s="10">
        <f t="shared" si="0"/>
        <v>2137.5</v>
      </c>
      <c r="L2095" s="10">
        <f t="shared" si="1"/>
        <v>855</v>
      </c>
      <c r="M2095" s="11">
        <v>0.4</v>
      </c>
      <c r="O2095" s="16"/>
      <c r="P2095" s="14"/>
      <c r="Q2095" s="12"/>
      <c r="R2095" s="13"/>
    </row>
    <row r="2096" spans="1:18" ht="15.75" customHeight="1">
      <c r="A2096" s="1"/>
      <c r="B2096" s="6" t="s">
        <v>27</v>
      </c>
      <c r="C2096" s="6">
        <v>1128299</v>
      </c>
      <c r="D2096" s="7">
        <v>44222</v>
      </c>
      <c r="E2096" s="6" t="s">
        <v>28</v>
      </c>
      <c r="F2096" s="6" t="s">
        <v>82</v>
      </c>
      <c r="G2096" s="6" t="s">
        <v>83</v>
      </c>
      <c r="H2096" s="6" t="s">
        <v>19</v>
      </c>
      <c r="I2096" s="8">
        <v>0.45</v>
      </c>
      <c r="J2096" s="9">
        <v>4750</v>
      </c>
      <c r="K2096" s="10">
        <f t="shared" si="0"/>
        <v>2137.5</v>
      </c>
      <c r="L2096" s="10">
        <f t="shared" si="1"/>
        <v>748.125</v>
      </c>
      <c r="M2096" s="11">
        <v>0.35</v>
      </c>
      <c r="O2096" s="16"/>
      <c r="P2096" s="14"/>
      <c r="Q2096" s="12"/>
      <c r="R2096" s="13"/>
    </row>
    <row r="2097" spans="1:18" ht="15.75" customHeight="1">
      <c r="A2097" s="1"/>
      <c r="B2097" s="6" t="s">
        <v>27</v>
      </c>
      <c r="C2097" s="6">
        <v>1128299</v>
      </c>
      <c r="D2097" s="7">
        <v>44222</v>
      </c>
      <c r="E2097" s="6" t="s">
        <v>28</v>
      </c>
      <c r="F2097" s="6" t="s">
        <v>82</v>
      </c>
      <c r="G2097" s="6" t="s">
        <v>83</v>
      </c>
      <c r="H2097" s="6" t="s">
        <v>20</v>
      </c>
      <c r="I2097" s="8">
        <v>0.45</v>
      </c>
      <c r="J2097" s="9">
        <v>3250</v>
      </c>
      <c r="K2097" s="10">
        <f t="shared" si="0"/>
        <v>1462.5</v>
      </c>
      <c r="L2097" s="10">
        <f t="shared" si="1"/>
        <v>511.87499999999994</v>
      </c>
      <c r="M2097" s="11">
        <v>0.35</v>
      </c>
      <c r="O2097" s="16"/>
      <c r="P2097" s="14"/>
      <c r="Q2097" s="12"/>
      <c r="R2097" s="13"/>
    </row>
    <row r="2098" spans="1:18" ht="15.75" customHeight="1">
      <c r="A2098" s="1"/>
      <c r="B2098" s="6" t="s">
        <v>27</v>
      </c>
      <c r="C2098" s="6">
        <v>1128299</v>
      </c>
      <c r="D2098" s="7">
        <v>44222</v>
      </c>
      <c r="E2098" s="6" t="s">
        <v>28</v>
      </c>
      <c r="F2098" s="6" t="s">
        <v>82</v>
      </c>
      <c r="G2098" s="6" t="s">
        <v>83</v>
      </c>
      <c r="H2098" s="6" t="s">
        <v>21</v>
      </c>
      <c r="I2098" s="8">
        <v>0.50000000000000011</v>
      </c>
      <c r="J2098" s="9">
        <v>2750</v>
      </c>
      <c r="K2098" s="10">
        <f t="shared" si="0"/>
        <v>1375.0000000000002</v>
      </c>
      <c r="L2098" s="10">
        <f t="shared" si="1"/>
        <v>412.50000000000006</v>
      </c>
      <c r="M2098" s="11">
        <v>0.3</v>
      </c>
      <c r="O2098" s="16"/>
      <c r="P2098" s="14"/>
      <c r="Q2098" s="12"/>
      <c r="R2098" s="13"/>
    </row>
    <row r="2099" spans="1:18" ht="15.75" customHeight="1">
      <c r="A2099" s="1"/>
      <c r="B2099" s="6" t="s">
        <v>27</v>
      </c>
      <c r="C2099" s="6">
        <v>1128299</v>
      </c>
      <c r="D2099" s="7">
        <v>44222</v>
      </c>
      <c r="E2099" s="6" t="s">
        <v>28</v>
      </c>
      <c r="F2099" s="6" t="s">
        <v>82</v>
      </c>
      <c r="G2099" s="6" t="s">
        <v>83</v>
      </c>
      <c r="H2099" s="6" t="s">
        <v>22</v>
      </c>
      <c r="I2099" s="8">
        <v>0.45</v>
      </c>
      <c r="J2099" s="9">
        <v>4750</v>
      </c>
      <c r="K2099" s="10">
        <f t="shared" si="0"/>
        <v>2137.5</v>
      </c>
      <c r="L2099" s="10">
        <f t="shared" si="1"/>
        <v>534.375</v>
      </c>
      <c r="M2099" s="11">
        <v>0.25</v>
      </c>
      <c r="O2099" s="16"/>
      <c r="P2099" s="14"/>
      <c r="Q2099" s="12"/>
      <c r="R2099" s="13"/>
    </row>
    <row r="2100" spans="1:18" ht="15.75" customHeight="1">
      <c r="A2100" s="1"/>
      <c r="B2100" s="6" t="s">
        <v>27</v>
      </c>
      <c r="C2100" s="6">
        <v>1128299</v>
      </c>
      <c r="D2100" s="7">
        <v>44253</v>
      </c>
      <c r="E2100" s="6" t="s">
        <v>28</v>
      </c>
      <c r="F2100" s="6" t="s">
        <v>82</v>
      </c>
      <c r="G2100" s="6" t="s">
        <v>83</v>
      </c>
      <c r="H2100" s="6" t="s">
        <v>17</v>
      </c>
      <c r="I2100" s="8">
        <v>0.34999999999999992</v>
      </c>
      <c r="J2100" s="9">
        <v>5250</v>
      </c>
      <c r="K2100" s="10">
        <f t="shared" si="0"/>
        <v>1837.4999999999995</v>
      </c>
      <c r="L2100" s="10">
        <f t="shared" si="1"/>
        <v>643.12499999999977</v>
      </c>
      <c r="M2100" s="11">
        <v>0.35</v>
      </c>
      <c r="O2100" s="16"/>
      <c r="P2100" s="14"/>
      <c r="Q2100" s="12"/>
      <c r="R2100" s="13"/>
    </row>
    <row r="2101" spans="1:18" ht="15.75" customHeight="1">
      <c r="A2101" s="1"/>
      <c r="B2101" s="6" t="s">
        <v>27</v>
      </c>
      <c r="C2101" s="6">
        <v>1128299</v>
      </c>
      <c r="D2101" s="7">
        <v>44253</v>
      </c>
      <c r="E2101" s="6" t="s">
        <v>28</v>
      </c>
      <c r="F2101" s="6" t="s">
        <v>82</v>
      </c>
      <c r="G2101" s="6" t="s">
        <v>83</v>
      </c>
      <c r="H2101" s="6" t="s">
        <v>18</v>
      </c>
      <c r="I2101" s="8">
        <v>0.45</v>
      </c>
      <c r="J2101" s="9">
        <v>4250</v>
      </c>
      <c r="K2101" s="10">
        <f t="shared" si="0"/>
        <v>1912.5</v>
      </c>
      <c r="L2101" s="10">
        <f t="shared" si="1"/>
        <v>765</v>
      </c>
      <c r="M2101" s="11">
        <v>0.4</v>
      </c>
      <c r="O2101" s="16"/>
      <c r="P2101" s="14"/>
      <c r="Q2101" s="12"/>
      <c r="R2101" s="13"/>
    </row>
    <row r="2102" spans="1:18" ht="15.75" customHeight="1">
      <c r="A2102" s="1"/>
      <c r="B2102" s="6" t="s">
        <v>27</v>
      </c>
      <c r="C2102" s="6">
        <v>1128299</v>
      </c>
      <c r="D2102" s="7">
        <v>44253</v>
      </c>
      <c r="E2102" s="6" t="s">
        <v>28</v>
      </c>
      <c r="F2102" s="6" t="s">
        <v>82</v>
      </c>
      <c r="G2102" s="6" t="s">
        <v>83</v>
      </c>
      <c r="H2102" s="6" t="s">
        <v>19</v>
      </c>
      <c r="I2102" s="8">
        <v>0.45</v>
      </c>
      <c r="J2102" s="9">
        <v>4250</v>
      </c>
      <c r="K2102" s="10">
        <f t="shared" si="0"/>
        <v>1912.5</v>
      </c>
      <c r="L2102" s="10">
        <f t="shared" si="1"/>
        <v>669.375</v>
      </c>
      <c r="M2102" s="11">
        <v>0.35</v>
      </c>
      <c r="O2102" s="16"/>
      <c r="P2102" s="14"/>
      <c r="Q2102" s="12"/>
      <c r="R2102" s="13"/>
    </row>
    <row r="2103" spans="1:18" ht="15.75" customHeight="1">
      <c r="A2103" s="1"/>
      <c r="B2103" s="6" t="s">
        <v>27</v>
      </c>
      <c r="C2103" s="6">
        <v>1128299</v>
      </c>
      <c r="D2103" s="7">
        <v>44253</v>
      </c>
      <c r="E2103" s="6" t="s">
        <v>28</v>
      </c>
      <c r="F2103" s="6" t="s">
        <v>82</v>
      </c>
      <c r="G2103" s="6" t="s">
        <v>83</v>
      </c>
      <c r="H2103" s="6" t="s">
        <v>20</v>
      </c>
      <c r="I2103" s="8">
        <v>0.45</v>
      </c>
      <c r="J2103" s="9">
        <v>2750</v>
      </c>
      <c r="K2103" s="10">
        <f t="shared" si="0"/>
        <v>1237.5</v>
      </c>
      <c r="L2103" s="10">
        <f t="shared" si="1"/>
        <v>433.125</v>
      </c>
      <c r="M2103" s="11">
        <v>0.35</v>
      </c>
      <c r="O2103" s="16"/>
      <c r="P2103" s="14"/>
      <c r="Q2103" s="12"/>
      <c r="R2103" s="13"/>
    </row>
    <row r="2104" spans="1:18" ht="15.75" customHeight="1">
      <c r="A2104" s="1"/>
      <c r="B2104" s="6" t="s">
        <v>27</v>
      </c>
      <c r="C2104" s="6">
        <v>1128299</v>
      </c>
      <c r="D2104" s="7">
        <v>44253</v>
      </c>
      <c r="E2104" s="6" t="s">
        <v>28</v>
      </c>
      <c r="F2104" s="6" t="s">
        <v>82</v>
      </c>
      <c r="G2104" s="6" t="s">
        <v>83</v>
      </c>
      <c r="H2104" s="6" t="s">
        <v>21</v>
      </c>
      <c r="I2104" s="8">
        <v>0.50000000000000011</v>
      </c>
      <c r="J2104" s="9">
        <v>2000</v>
      </c>
      <c r="K2104" s="10">
        <f t="shared" si="0"/>
        <v>1000.0000000000002</v>
      </c>
      <c r="L2104" s="10">
        <f t="shared" si="1"/>
        <v>300.00000000000006</v>
      </c>
      <c r="M2104" s="11">
        <v>0.3</v>
      </c>
      <c r="O2104" s="16"/>
      <c r="P2104" s="14"/>
      <c r="Q2104" s="12"/>
      <c r="R2104" s="13"/>
    </row>
    <row r="2105" spans="1:18" ht="15.75" customHeight="1">
      <c r="A2105" s="1"/>
      <c r="B2105" s="6" t="s">
        <v>27</v>
      </c>
      <c r="C2105" s="6">
        <v>1128299</v>
      </c>
      <c r="D2105" s="7">
        <v>44253</v>
      </c>
      <c r="E2105" s="6" t="s">
        <v>28</v>
      </c>
      <c r="F2105" s="6" t="s">
        <v>82</v>
      </c>
      <c r="G2105" s="6" t="s">
        <v>83</v>
      </c>
      <c r="H2105" s="6" t="s">
        <v>22</v>
      </c>
      <c r="I2105" s="8">
        <v>0.45</v>
      </c>
      <c r="J2105" s="9">
        <v>4000</v>
      </c>
      <c r="K2105" s="10">
        <f t="shared" si="0"/>
        <v>1800</v>
      </c>
      <c r="L2105" s="10">
        <f t="shared" si="1"/>
        <v>450</v>
      </c>
      <c r="M2105" s="11">
        <v>0.25</v>
      </c>
      <c r="O2105" s="16"/>
      <c r="P2105" s="14"/>
      <c r="Q2105" s="12"/>
      <c r="R2105" s="13"/>
    </row>
    <row r="2106" spans="1:18" ht="15.75" customHeight="1">
      <c r="A2106" s="1"/>
      <c r="B2106" s="6" t="s">
        <v>27</v>
      </c>
      <c r="C2106" s="6">
        <v>1128299</v>
      </c>
      <c r="D2106" s="7">
        <v>44280</v>
      </c>
      <c r="E2106" s="6" t="s">
        <v>28</v>
      </c>
      <c r="F2106" s="6" t="s">
        <v>82</v>
      </c>
      <c r="G2106" s="6" t="s">
        <v>83</v>
      </c>
      <c r="H2106" s="6" t="s">
        <v>17</v>
      </c>
      <c r="I2106" s="8">
        <v>0.45</v>
      </c>
      <c r="J2106" s="9">
        <v>5500</v>
      </c>
      <c r="K2106" s="10">
        <f t="shared" si="0"/>
        <v>2475</v>
      </c>
      <c r="L2106" s="10">
        <f t="shared" si="1"/>
        <v>866.25</v>
      </c>
      <c r="M2106" s="11">
        <v>0.35</v>
      </c>
      <c r="O2106" s="16"/>
      <c r="P2106" s="14"/>
      <c r="Q2106" s="12"/>
      <c r="R2106" s="13"/>
    </row>
    <row r="2107" spans="1:18" ht="15.75" customHeight="1">
      <c r="A2107" s="1"/>
      <c r="B2107" s="6" t="s">
        <v>27</v>
      </c>
      <c r="C2107" s="6">
        <v>1128299</v>
      </c>
      <c r="D2107" s="7">
        <v>44280</v>
      </c>
      <c r="E2107" s="6" t="s">
        <v>28</v>
      </c>
      <c r="F2107" s="6" t="s">
        <v>82</v>
      </c>
      <c r="G2107" s="6" t="s">
        <v>83</v>
      </c>
      <c r="H2107" s="6" t="s">
        <v>18</v>
      </c>
      <c r="I2107" s="8">
        <v>0.55000000000000004</v>
      </c>
      <c r="J2107" s="9">
        <v>4000</v>
      </c>
      <c r="K2107" s="10">
        <f t="shared" si="0"/>
        <v>2200</v>
      </c>
      <c r="L2107" s="10">
        <f t="shared" si="1"/>
        <v>880</v>
      </c>
      <c r="M2107" s="11">
        <v>0.4</v>
      </c>
      <c r="O2107" s="16"/>
      <c r="P2107" s="14"/>
      <c r="Q2107" s="12"/>
      <c r="R2107" s="13"/>
    </row>
    <row r="2108" spans="1:18" ht="15.75" customHeight="1">
      <c r="A2108" s="1"/>
      <c r="B2108" s="6" t="s">
        <v>27</v>
      </c>
      <c r="C2108" s="6">
        <v>1128299</v>
      </c>
      <c r="D2108" s="7">
        <v>44280</v>
      </c>
      <c r="E2108" s="6" t="s">
        <v>28</v>
      </c>
      <c r="F2108" s="6" t="s">
        <v>82</v>
      </c>
      <c r="G2108" s="6" t="s">
        <v>83</v>
      </c>
      <c r="H2108" s="6" t="s">
        <v>19</v>
      </c>
      <c r="I2108" s="8">
        <v>0.55000000000000004</v>
      </c>
      <c r="J2108" s="9">
        <v>4000</v>
      </c>
      <c r="K2108" s="10">
        <f t="shared" si="0"/>
        <v>2200</v>
      </c>
      <c r="L2108" s="10">
        <f t="shared" si="1"/>
        <v>770</v>
      </c>
      <c r="M2108" s="11">
        <v>0.35</v>
      </c>
      <c r="O2108" s="16"/>
      <c r="P2108" s="14"/>
      <c r="Q2108" s="12"/>
      <c r="R2108" s="13"/>
    </row>
    <row r="2109" spans="1:18" ht="15.75" customHeight="1">
      <c r="A2109" s="1"/>
      <c r="B2109" s="6" t="s">
        <v>27</v>
      </c>
      <c r="C2109" s="6">
        <v>1128299</v>
      </c>
      <c r="D2109" s="7">
        <v>44280</v>
      </c>
      <c r="E2109" s="6" t="s">
        <v>28</v>
      </c>
      <c r="F2109" s="6" t="s">
        <v>82</v>
      </c>
      <c r="G2109" s="6" t="s">
        <v>83</v>
      </c>
      <c r="H2109" s="6" t="s">
        <v>20</v>
      </c>
      <c r="I2109" s="8">
        <v>0.55000000000000004</v>
      </c>
      <c r="J2109" s="9">
        <v>2750</v>
      </c>
      <c r="K2109" s="10">
        <f t="shared" si="0"/>
        <v>1512.5000000000002</v>
      </c>
      <c r="L2109" s="10">
        <f t="shared" si="1"/>
        <v>529.375</v>
      </c>
      <c r="M2109" s="11">
        <v>0.35</v>
      </c>
      <c r="O2109" s="16"/>
      <c r="P2109" s="14"/>
      <c r="Q2109" s="12"/>
      <c r="R2109" s="13"/>
    </row>
    <row r="2110" spans="1:18" ht="15.75" customHeight="1">
      <c r="A2110" s="1"/>
      <c r="B2110" s="6" t="s">
        <v>27</v>
      </c>
      <c r="C2110" s="6">
        <v>1128299</v>
      </c>
      <c r="D2110" s="7">
        <v>44280</v>
      </c>
      <c r="E2110" s="6" t="s">
        <v>28</v>
      </c>
      <c r="F2110" s="6" t="s">
        <v>82</v>
      </c>
      <c r="G2110" s="6" t="s">
        <v>83</v>
      </c>
      <c r="H2110" s="6" t="s">
        <v>21</v>
      </c>
      <c r="I2110" s="8">
        <v>0.60000000000000009</v>
      </c>
      <c r="J2110" s="9">
        <v>1750</v>
      </c>
      <c r="K2110" s="10">
        <f t="shared" si="0"/>
        <v>1050.0000000000002</v>
      </c>
      <c r="L2110" s="10">
        <f t="shared" si="1"/>
        <v>315.00000000000006</v>
      </c>
      <c r="M2110" s="11">
        <v>0.3</v>
      </c>
      <c r="O2110" s="16"/>
      <c r="P2110" s="14"/>
      <c r="Q2110" s="12"/>
      <c r="R2110" s="13"/>
    </row>
    <row r="2111" spans="1:18" ht="15.75" customHeight="1">
      <c r="A2111" s="1"/>
      <c r="B2111" s="6" t="s">
        <v>27</v>
      </c>
      <c r="C2111" s="6">
        <v>1128299</v>
      </c>
      <c r="D2111" s="7">
        <v>44280</v>
      </c>
      <c r="E2111" s="6" t="s">
        <v>28</v>
      </c>
      <c r="F2111" s="6" t="s">
        <v>82</v>
      </c>
      <c r="G2111" s="6" t="s">
        <v>83</v>
      </c>
      <c r="H2111" s="6" t="s">
        <v>22</v>
      </c>
      <c r="I2111" s="8">
        <v>0.55000000000000004</v>
      </c>
      <c r="J2111" s="9">
        <v>3750</v>
      </c>
      <c r="K2111" s="10">
        <f t="shared" si="0"/>
        <v>2062.5</v>
      </c>
      <c r="L2111" s="10">
        <f t="shared" si="1"/>
        <v>515.625</v>
      </c>
      <c r="M2111" s="11">
        <v>0.25</v>
      </c>
      <c r="O2111" s="16"/>
      <c r="P2111" s="14"/>
      <c r="Q2111" s="12"/>
      <c r="R2111" s="13"/>
    </row>
    <row r="2112" spans="1:18" ht="15.75" customHeight="1">
      <c r="A2112" s="1"/>
      <c r="B2112" s="6" t="s">
        <v>27</v>
      </c>
      <c r="C2112" s="6">
        <v>1128299</v>
      </c>
      <c r="D2112" s="7">
        <v>44312</v>
      </c>
      <c r="E2112" s="6" t="s">
        <v>28</v>
      </c>
      <c r="F2112" s="6" t="s">
        <v>82</v>
      </c>
      <c r="G2112" s="6" t="s">
        <v>83</v>
      </c>
      <c r="H2112" s="6" t="s">
        <v>17</v>
      </c>
      <c r="I2112" s="8">
        <v>0.55000000000000004</v>
      </c>
      <c r="J2112" s="9">
        <v>5500</v>
      </c>
      <c r="K2112" s="10">
        <f t="shared" si="0"/>
        <v>3025.0000000000005</v>
      </c>
      <c r="L2112" s="10">
        <f t="shared" si="1"/>
        <v>1058.75</v>
      </c>
      <c r="M2112" s="11">
        <v>0.35</v>
      </c>
      <c r="O2112" s="16"/>
      <c r="P2112" s="14"/>
      <c r="Q2112" s="12"/>
      <c r="R2112" s="13"/>
    </row>
    <row r="2113" spans="1:18" ht="15.75" customHeight="1">
      <c r="A2113" s="1"/>
      <c r="B2113" s="6" t="s">
        <v>27</v>
      </c>
      <c r="C2113" s="6">
        <v>1128299</v>
      </c>
      <c r="D2113" s="7">
        <v>44312</v>
      </c>
      <c r="E2113" s="6" t="s">
        <v>28</v>
      </c>
      <c r="F2113" s="6" t="s">
        <v>82</v>
      </c>
      <c r="G2113" s="6" t="s">
        <v>83</v>
      </c>
      <c r="H2113" s="6" t="s">
        <v>18</v>
      </c>
      <c r="I2113" s="8">
        <v>0.60000000000000009</v>
      </c>
      <c r="J2113" s="9">
        <v>3500</v>
      </c>
      <c r="K2113" s="10">
        <f t="shared" si="0"/>
        <v>2100.0000000000005</v>
      </c>
      <c r="L2113" s="10">
        <f t="shared" si="1"/>
        <v>840.00000000000023</v>
      </c>
      <c r="M2113" s="11">
        <v>0.4</v>
      </c>
      <c r="O2113" s="16"/>
      <c r="P2113" s="14"/>
      <c r="Q2113" s="12"/>
      <c r="R2113" s="13"/>
    </row>
    <row r="2114" spans="1:18" ht="15.75" customHeight="1">
      <c r="A2114" s="1"/>
      <c r="B2114" s="6" t="s">
        <v>27</v>
      </c>
      <c r="C2114" s="6">
        <v>1128299</v>
      </c>
      <c r="D2114" s="7">
        <v>44312</v>
      </c>
      <c r="E2114" s="6" t="s">
        <v>28</v>
      </c>
      <c r="F2114" s="6" t="s">
        <v>82</v>
      </c>
      <c r="G2114" s="6" t="s">
        <v>83</v>
      </c>
      <c r="H2114" s="6" t="s">
        <v>19</v>
      </c>
      <c r="I2114" s="8">
        <v>0.60000000000000009</v>
      </c>
      <c r="J2114" s="9">
        <v>4000</v>
      </c>
      <c r="K2114" s="10">
        <f t="shared" si="0"/>
        <v>2400.0000000000005</v>
      </c>
      <c r="L2114" s="10">
        <f t="shared" si="1"/>
        <v>840.00000000000011</v>
      </c>
      <c r="M2114" s="11">
        <v>0.35</v>
      </c>
      <c r="O2114" s="16"/>
      <c r="P2114" s="14"/>
      <c r="Q2114" s="12"/>
      <c r="R2114" s="13"/>
    </row>
    <row r="2115" spans="1:18" ht="15.75" customHeight="1">
      <c r="A2115" s="1"/>
      <c r="B2115" s="6" t="s">
        <v>27</v>
      </c>
      <c r="C2115" s="6">
        <v>1128299</v>
      </c>
      <c r="D2115" s="7">
        <v>44312</v>
      </c>
      <c r="E2115" s="6" t="s">
        <v>28</v>
      </c>
      <c r="F2115" s="6" t="s">
        <v>82</v>
      </c>
      <c r="G2115" s="6" t="s">
        <v>83</v>
      </c>
      <c r="H2115" s="6" t="s">
        <v>20</v>
      </c>
      <c r="I2115" s="8">
        <v>0.55000000000000004</v>
      </c>
      <c r="J2115" s="9">
        <v>3000</v>
      </c>
      <c r="K2115" s="10">
        <f t="shared" si="0"/>
        <v>1650.0000000000002</v>
      </c>
      <c r="L2115" s="10">
        <f t="shared" si="1"/>
        <v>577.5</v>
      </c>
      <c r="M2115" s="11">
        <v>0.35</v>
      </c>
      <c r="O2115" s="16"/>
      <c r="P2115" s="14"/>
      <c r="Q2115" s="12"/>
      <c r="R2115" s="13"/>
    </row>
    <row r="2116" spans="1:18" ht="15.75" customHeight="1">
      <c r="A2116" s="1"/>
      <c r="B2116" s="6" t="s">
        <v>27</v>
      </c>
      <c r="C2116" s="6">
        <v>1128299</v>
      </c>
      <c r="D2116" s="7">
        <v>44312</v>
      </c>
      <c r="E2116" s="6" t="s">
        <v>28</v>
      </c>
      <c r="F2116" s="6" t="s">
        <v>82</v>
      </c>
      <c r="G2116" s="6" t="s">
        <v>83</v>
      </c>
      <c r="H2116" s="6" t="s">
        <v>21</v>
      </c>
      <c r="I2116" s="8">
        <v>0.60000000000000009</v>
      </c>
      <c r="J2116" s="9">
        <v>2000</v>
      </c>
      <c r="K2116" s="10">
        <f t="shared" si="0"/>
        <v>1200.0000000000002</v>
      </c>
      <c r="L2116" s="10">
        <f t="shared" si="1"/>
        <v>360.00000000000006</v>
      </c>
      <c r="M2116" s="11">
        <v>0.3</v>
      </c>
      <c r="O2116" s="16"/>
      <c r="P2116" s="14"/>
      <c r="Q2116" s="12"/>
      <c r="R2116" s="13"/>
    </row>
    <row r="2117" spans="1:18" ht="15.75" customHeight="1">
      <c r="A2117" s="1"/>
      <c r="B2117" s="6" t="s">
        <v>27</v>
      </c>
      <c r="C2117" s="6">
        <v>1128299</v>
      </c>
      <c r="D2117" s="7">
        <v>44312</v>
      </c>
      <c r="E2117" s="6" t="s">
        <v>28</v>
      </c>
      <c r="F2117" s="6" t="s">
        <v>82</v>
      </c>
      <c r="G2117" s="6" t="s">
        <v>83</v>
      </c>
      <c r="H2117" s="6" t="s">
        <v>22</v>
      </c>
      <c r="I2117" s="8">
        <v>0.75000000000000011</v>
      </c>
      <c r="J2117" s="9">
        <v>3750</v>
      </c>
      <c r="K2117" s="10">
        <f t="shared" si="0"/>
        <v>2812.5000000000005</v>
      </c>
      <c r="L2117" s="10">
        <f t="shared" si="1"/>
        <v>703.12500000000011</v>
      </c>
      <c r="M2117" s="11">
        <v>0.25</v>
      </c>
      <c r="O2117" s="16"/>
      <c r="P2117" s="14"/>
      <c r="Q2117" s="12"/>
      <c r="R2117" s="13"/>
    </row>
    <row r="2118" spans="1:18" ht="15.75" customHeight="1">
      <c r="A2118" s="1"/>
      <c r="B2118" s="6" t="s">
        <v>27</v>
      </c>
      <c r="C2118" s="6">
        <v>1128299</v>
      </c>
      <c r="D2118" s="7">
        <v>44343</v>
      </c>
      <c r="E2118" s="6" t="s">
        <v>28</v>
      </c>
      <c r="F2118" s="6" t="s">
        <v>82</v>
      </c>
      <c r="G2118" s="6" t="s">
        <v>83</v>
      </c>
      <c r="H2118" s="6" t="s">
        <v>17</v>
      </c>
      <c r="I2118" s="8">
        <v>0.55000000000000004</v>
      </c>
      <c r="J2118" s="9">
        <v>5750</v>
      </c>
      <c r="K2118" s="10">
        <f t="shared" si="0"/>
        <v>3162.5000000000005</v>
      </c>
      <c r="L2118" s="10">
        <f t="shared" si="1"/>
        <v>1106.875</v>
      </c>
      <c r="M2118" s="11">
        <v>0.35</v>
      </c>
      <c r="O2118" s="16"/>
      <c r="P2118" s="14"/>
      <c r="Q2118" s="12"/>
      <c r="R2118" s="13"/>
    </row>
    <row r="2119" spans="1:18" ht="15.75" customHeight="1">
      <c r="A2119" s="1"/>
      <c r="B2119" s="6" t="s">
        <v>27</v>
      </c>
      <c r="C2119" s="6">
        <v>1128299</v>
      </c>
      <c r="D2119" s="7">
        <v>44343</v>
      </c>
      <c r="E2119" s="6" t="s">
        <v>28</v>
      </c>
      <c r="F2119" s="6" t="s">
        <v>82</v>
      </c>
      <c r="G2119" s="6" t="s">
        <v>83</v>
      </c>
      <c r="H2119" s="6" t="s">
        <v>18</v>
      </c>
      <c r="I2119" s="8">
        <v>0.60000000000000009</v>
      </c>
      <c r="J2119" s="9">
        <v>4250</v>
      </c>
      <c r="K2119" s="10">
        <f t="shared" si="0"/>
        <v>2550.0000000000005</v>
      </c>
      <c r="L2119" s="10">
        <f t="shared" si="1"/>
        <v>1020.0000000000002</v>
      </c>
      <c r="M2119" s="11">
        <v>0.4</v>
      </c>
      <c r="O2119" s="16"/>
      <c r="P2119" s="14"/>
      <c r="Q2119" s="12"/>
      <c r="R2119" s="13"/>
    </row>
    <row r="2120" spans="1:18" ht="15.75" customHeight="1">
      <c r="A2120" s="1"/>
      <c r="B2120" s="6" t="s">
        <v>27</v>
      </c>
      <c r="C2120" s="6">
        <v>1128299</v>
      </c>
      <c r="D2120" s="7">
        <v>44343</v>
      </c>
      <c r="E2120" s="6" t="s">
        <v>28</v>
      </c>
      <c r="F2120" s="6" t="s">
        <v>82</v>
      </c>
      <c r="G2120" s="6" t="s">
        <v>83</v>
      </c>
      <c r="H2120" s="6" t="s">
        <v>19</v>
      </c>
      <c r="I2120" s="8">
        <v>0.60000000000000009</v>
      </c>
      <c r="J2120" s="9">
        <v>4500</v>
      </c>
      <c r="K2120" s="10">
        <f t="shared" si="0"/>
        <v>2700.0000000000005</v>
      </c>
      <c r="L2120" s="10">
        <f t="shared" si="1"/>
        <v>945.00000000000011</v>
      </c>
      <c r="M2120" s="11">
        <v>0.35</v>
      </c>
      <c r="O2120" s="16"/>
      <c r="P2120" s="14"/>
      <c r="Q2120" s="12"/>
      <c r="R2120" s="13"/>
    </row>
    <row r="2121" spans="1:18" ht="15.75" customHeight="1">
      <c r="A2121" s="1"/>
      <c r="B2121" s="6" t="s">
        <v>27</v>
      </c>
      <c r="C2121" s="6">
        <v>1128299</v>
      </c>
      <c r="D2121" s="7">
        <v>44343</v>
      </c>
      <c r="E2121" s="6" t="s">
        <v>28</v>
      </c>
      <c r="F2121" s="6" t="s">
        <v>82</v>
      </c>
      <c r="G2121" s="6" t="s">
        <v>83</v>
      </c>
      <c r="H2121" s="6" t="s">
        <v>20</v>
      </c>
      <c r="I2121" s="8">
        <v>0.55000000000000004</v>
      </c>
      <c r="J2121" s="9">
        <v>3500</v>
      </c>
      <c r="K2121" s="10">
        <f t="shared" si="0"/>
        <v>1925.0000000000002</v>
      </c>
      <c r="L2121" s="10">
        <f t="shared" si="1"/>
        <v>673.75</v>
      </c>
      <c r="M2121" s="11">
        <v>0.35</v>
      </c>
      <c r="O2121" s="16"/>
      <c r="P2121" s="14"/>
      <c r="Q2121" s="12"/>
      <c r="R2121" s="13"/>
    </row>
    <row r="2122" spans="1:18" ht="15.75" customHeight="1">
      <c r="A2122" s="1"/>
      <c r="B2122" s="6" t="s">
        <v>27</v>
      </c>
      <c r="C2122" s="6">
        <v>1128299</v>
      </c>
      <c r="D2122" s="7">
        <v>44343</v>
      </c>
      <c r="E2122" s="6" t="s">
        <v>28</v>
      </c>
      <c r="F2122" s="6" t="s">
        <v>82</v>
      </c>
      <c r="G2122" s="6" t="s">
        <v>83</v>
      </c>
      <c r="H2122" s="6" t="s">
        <v>21</v>
      </c>
      <c r="I2122" s="8">
        <v>0.60000000000000009</v>
      </c>
      <c r="J2122" s="9">
        <v>2500</v>
      </c>
      <c r="K2122" s="10">
        <f t="shared" si="0"/>
        <v>1500.0000000000002</v>
      </c>
      <c r="L2122" s="10">
        <f t="shared" si="1"/>
        <v>450.00000000000006</v>
      </c>
      <c r="M2122" s="11">
        <v>0.3</v>
      </c>
      <c r="O2122" s="16"/>
      <c r="P2122" s="14"/>
      <c r="Q2122" s="12"/>
      <c r="R2122" s="13"/>
    </row>
    <row r="2123" spans="1:18" ht="15.75" customHeight="1">
      <c r="A2123" s="1"/>
      <c r="B2123" s="6" t="s">
        <v>27</v>
      </c>
      <c r="C2123" s="6">
        <v>1128299</v>
      </c>
      <c r="D2123" s="7">
        <v>44343</v>
      </c>
      <c r="E2123" s="6" t="s">
        <v>28</v>
      </c>
      <c r="F2123" s="6" t="s">
        <v>82</v>
      </c>
      <c r="G2123" s="6" t="s">
        <v>83</v>
      </c>
      <c r="H2123" s="6" t="s">
        <v>22</v>
      </c>
      <c r="I2123" s="8">
        <v>0.75000000000000011</v>
      </c>
      <c r="J2123" s="9">
        <v>4250</v>
      </c>
      <c r="K2123" s="10">
        <f t="shared" si="0"/>
        <v>3187.5000000000005</v>
      </c>
      <c r="L2123" s="10">
        <f t="shared" si="1"/>
        <v>796.87500000000011</v>
      </c>
      <c r="M2123" s="11">
        <v>0.25</v>
      </c>
      <c r="O2123" s="16"/>
      <c r="P2123" s="14"/>
      <c r="Q2123" s="12"/>
      <c r="R2123" s="13"/>
    </row>
    <row r="2124" spans="1:18" ht="15.75" customHeight="1">
      <c r="A2124" s="1"/>
      <c r="B2124" s="6" t="s">
        <v>27</v>
      </c>
      <c r="C2124" s="6">
        <v>1128299</v>
      </c>
      <c r="D2124" s="7">
        <v>44373</v>
      </c>
      <c r="E2124" s="6" t="s">
        <v>28</v>
      </c>
      <c r="F2124" s="6" t="s">
        <v>82</v>
      </c>
      <c r="G2124" s="6" t="s">
        <v>83</v>
      </c>
      <c r="H2124" s="6" t="s">
        <v>17</v>
      </c>
      <c r="I2124" s="8">
        <v>0.55000000000000004</v>
      </c>
      <c r="J2124" s="9">
        <v>7000</v>
      </c>
      <c r="K2124" s="10">
        <f t="shared" si="0"/>
        <v>3850.0000000000005</v>
      </c>
      <c r="L2124" s="10">
        <f t="shared" si="1"/>
        <v>1347.5</v>
      </c>
      <c r="M2124" s="11">
        <v>0.35</v>
      </c>
      <c r="O2124" s="16"/>
      <c r="P2124" s="14"/>
      <c r="Q2124" s="12"/>
      <c r="R2124" s="13"/>
    </row>
    <row r="2125" spans="1:18" ht="15.75" customHeight="1">
      <c r="A2125" s="1"/>
      <c r="B2125" s="6" t="s">
        <v>27</v>
      </c>
      <c r="C2125" s="6">
        <v>1128299</v>
      </c>
      <c r="D2125" s="7">
        <v>44373</v>
      </c>
      <c r="E2125" s="6" t="s">
        <v>28</v>
      </c>
      <c r="F2125" s="6" t="s">
        <v>82</v>
      </c>
      <c r="G2125" s="6" t="s">
        <v>83</v>
      </c>
      <c r="H2125" s="6" t="s">
        <v>18</v>
      </c>
      <c r="I2125" s="8">
        <v>0.60000000000000009</v>
      </c>
      <c r="J2125" s="9">
        <v>5500</v>
      </c>
      <c r="K2125" s="10">
        <f t="shared" si="0"/>
        <v>3300.0000000000005</v>
      </c>
      <c r="L2125" s="10">
        <f t="shared" si="1"/>
        <v>1320.0000000000002</v>
      </c>
      <c r="M2125" s="11">
        <v>0.4</v>
      </c>
      <c r="O2125" s="16"/>
      <c r="P2125" s="14"/>
      <c r="Q2125" s="12"/>
      <c r="R2125" s="13"/>
    </row>
    <row r="2126" spans="1:18" ht="15.75" customHeight="1">
      <c r="A2126" s="1"/>
      <c r="B2126" s="6" t="s">
        <v>27</v>
      </c>
      <c r="C2126" s="6">
        <v>1128299</v>
      </c>
      <c r="D2126" s="7">
        <v>44373</v>
      </c>
      <c r="E2126" s="6" t="s">
        <v>28</v>
      </c>
      <c r="F2126" s="6" t="s">
        <v>82</v>
      </c>
      <c r="G2126" s="6" t="s">
        <v>83</v>
      </c>
      <c r="H2126" s="6" t="s">
        <v>19</v>
      </c>
      <c r="I2126" s="8">
        <v>0.60000000000000009</v>
      </c>
      <c r="J2126" s="9">
        <v>5500</v>
      </c>
      <c r="K2126" s="10">
        <f t="shared" si="0"/>
        <v>3300.0000000000005</v>
      </c>
      <c r="L2126" s="10">
        <f t="shared" si="1"/>
        <v>1155</v>
      </c>
      <c r="M2126" s="11">
        <v>0.35</v>
      </c>
      <c r="O2126" s="16"/>
      <c r="P2126" s="14"/>
      <c r="Q2126" s="12"/>
      <c r="R2126" s="13"/>
    </row>
    <row r="2127" spans="1:18" ht="15.75" customHeight="1">
      <c r="A2127" s="1"/>
      <c r="B2127" s="6" t="s">
        <v>27</v>
      </c>
      <c r="C2127" s="6">
        <v>1128299</v>
      </c>
      <c r="D2127" s="7">
        <v>44373</v>
      </c>
      <c r="E2127" s="6" t="s">
        <v>28</v>
      </c>
      <c r="F2127" s="6" t="s">
        <v>82</v>
      </c>
      <c r="G2127" s="6" t="s">
        <v>83</v>
      </c>
      <c r="H2127" s="6" t="s">
        <v>20</v>
      </c>
      <c r="I2127" s="8">
        <v>0.55000000000000004</v>
      </c>
      <c r="J2127" s="9">
        <v>4250</v>
      </c>
      <c r="K2127" s="10">
        <f t="shared" si="0"/>
        <v>2337.5</v>
      </c>
      <c r="L2127" s="10">
        <f t="shared" si="1"/>
        <v>818.125</v>
      </c>
      <c r="M2127" s="11">
        <v>0.35</v>
      </c>
      <c r="O2127" s="16"/>
      <c r="P2127" s="14"/>
      <c r="Q2127" s="12"/>
      <c r="R2127" s="13"/>
    </row>
    <row r="2128" spans="1:18" ht="15.75" customHeight="1">
      <c r="A2128" s="1"/>
      <c r="B2128" s="6" t="s">
        <v>27</v>
      </c>
      <c r="C2128" s="6">
        <v>1128299</v>
      </c>
      <c r="D2128" s="7">
        <v>44373</v>
      </c>
      <c r="E2128" s="6" t="s">
        <v>28</v>
      </c>
      <c r="F2128" s="6" t="s">
        <v>82</v>
      </c>
      <c r="G2128" s="6" t="s">
        <v>83</v>
      </c>
      <c r="H2128" s="6" t="s">
        <v>21</v>
      </c>
      <c r="I2128" s="8">
        <v>0.60000000000000009</v>
      </c>
      <c r="J2128" s="9">
        <v>3000</v>
      </c>
      <c r="K2128" s="10">
        <f t="shared" si="0"/>
        <v>1800.0000000000002</v>
      </c>
      <c r="L2128" s="10">
        <f t="shared" si="1"/>
        <v>540</v>
      </c>
      <c r="M2128" s="11">
        <v>0.3</v>
      </c>
      <c r="O2128" s="16"/>
      <c r="P2128" s="14"/>
      <c r="Q2128" s="12"/>
      <c r="R2128" s="13"/>
    </row>
    <row r="2129" spans="1:18" ht="15.75" customHeight="1">
      <c r="A2129" s="1"/>
      <c r="B2129" s="6" t="s">
        <v>27</v>
      </c>
      <c r="C2129" s="6">
        <v>1128299</v>
      </c>
      <c r="D2129" s="7">
        <v>44373</v>
      </c>
      <c r="E2129" s="6" t="s">
        <v>28</v>
      </c>
      <c r="F2129" s="6" t="s">
        <v>82</v>
      </c>
      <c r="G2129" s="6" t="s">
        <v>83</v>
      </c>
      <c r="H2129" s="6" t="s">
        <v>22</v>
      </c>
      <c r="I2129" s="8">
        <v>0.75000000000000011</v>
      </c>
      <c r="J2129" s="9">
        <v>6000</v>
      </c>
      <c r="K2129" s="10">
        <f t="shared" si="0"/>
        <v>4500.0000000000009</v>
      </c>
      <c r="L2129" s="10">
        <f t="shared" si="1"/>
        <v>1125.0000000000002</v>
      </c>
      <c r="M2129" s="11">
        <v>0.25</v>
      </c>
      <c r="O2129" s="16"/>
      <c r="P2129" s="14"/>
      <c r="Q2129" s="12"/>
      <c r="R2129" s="13"/>
    </row>
    <row r="2130" spans="1:18" ht="15.75" customHeight="1">
      <c r="A2130" s="1"/>
      <c r="B2130" s="6" t="s">
        <v>27</v>
      </c>
      <c r="C2130" s="6">
        <v>1128299</v>
      </c>
      <c r="D2130" s="7">
        <v>44402</v>
      </c>
      <c r="E2130" s="6" t="s">
        <v>28</v>
      </c>
      <c r="F2130" s="6" t="s">
        <v>82</v>
      </c>
      <c r="G2130" s="6" t="s">
        <v>83</v>
      </c>
      <c r="H2130" s="6" t="s">
        <v>17</v>
      </c>
      <c r="I2130" s="8">
        <v>0.55000000000000004</v>
      </c>
      <c r="J2130" s="9">
        <v>7500</v>
      </c>
      <c r="K2130" s="10">
        <f t="shared" si="0"/>
        <v>4125</v>
      </c>
      <c r="L2130" s="10">
        <f t="shared" si="1"/>
        <v>1443.75</v>
      </c>
      <c r="M2130" s="11">
        <v>0.35</v>
      </c>
      <c r="O2130" s="16"/>
      <c r="P2130" s="14"/>
      <c r="Q2130" s="12"/>
      <c r="R2130" s="13"/>
    </row>
    <row r="2131" spans="1:18" ht="15.75" customHeight="1">
      <c r="A2131" s="1"/>
      <c r="B2131" s="6" t="s">
        <v>27</v>
      </c>
      <c r="C2131" s="6">
        <v>1128299</v>
      </c>
      <c r="D2131" s="7">
        <v>44402</v>
      </c>
      <c r="E2131" s="6" t="s">
        <v>28</v>
      </c>
      <c r="F2131" s="6" t="s">
        <v>82</v>
      </c>
      <c r="G2131" s="6" t="s">
        <v>83</v>
      </c>
      <c r="H2131" s="6" t="s">
        <v>18</v>
      </c>
      <c r="I2131" s="8">
        <v>0.60000000000000009</v>
      </c>
      <c r="J2131" s="9">
        <v>6000</v>
      </c>
      <c r="K2131" s="10">
        <f t="shared" si="0"/>
        <v>3600.0000000000005</v>
      </c>
      <c r="L2131" s="10">
        <f t="shared" si="1"/>
        <v>1440.0000000000002</v>
      </c>
      <c r="M2131" s="11">
        <v>0.4</v>
      </c>
      <c r="O2131" s="16"/>
      <c r="P2131" s="14"/>
      <c r="Q2131" s="12"/>
      <c r="R2131" s="13"/>
    </row>
    <row r="2132" spans="1:18" ht="15.75" customHeight="1">
      <c r="A2132" s="1"/>
      <c r="B2132" s="6" t="s">
        <v>27</v>
      </c>
      <c r="C2132" s="6">
        <v>1128299</v>
      </c>
      <c r="D2132" s="7">
        <v>44402</v>
      </c>
      <c r="E2132" s="6" t="s">
        <v>28</v>
      </c>
      <c r="F2132" s="6" t="s">
        <v>82</v>
      </c>
      <c r="G2132" s="6" t="s">
        <v>83</v>
      </c>
      <c r="H2132" s="6" t="s">
        <v>19</v>
      </c>
      <c r="I2132" s="8">
        <v>0.60000000000000009</v>
      </c>
      <c r="J2132" s="9">
        <v>5500</v>
      </c>
      <c r="K2132" s="10">
        <f t="shared" si="0"/>
        <v>3300.0000000000005</v>
      </c>
      <c r="L2132" s="10">
        <f t="shared" si="1"/>
        <v>1155</v>
      </c>
      <c r="M2132" s="11">
        <v>0.35</v>
      </c>
      <c r="O2132" s="16"/>
      <c r="P2132" s="14"/>
      <c r="Q2132" s="12"/>
      <c r="R2132" s="13"/>
    </row>
    <row r="2133" spans="1:18" ht="15.75" customHeight="1">
      <c r="A2133" s="1"/>
      <c r="B2133" s="6" t="s">
        <v>27</v>
      </c>
      <c r="C2133" s="6">
        <v>1128299</v>
      </c>
      <c r="D2133" s="7">
        <v>44402</v>
      </c>
      <c r="E2133" s="6" t="s">
        <v>28</v>
      </c>
      <c r="F2133" s="6" t="s">
        <v>82</v>
      </c>
      <c r="G2133" s="6" t="s">
        <v>83</v>
      </c>
      <c r="H2133" s="6" t="s">
        <v>20</v>
      </c>
      <c r="I2133" s="8">
        <v>0.55000000000000004</v>
      </c>
      <c r="J2133" s="9">
        <v>4500</v>
      </c>
      <c r="K2133" s="10">
        <f t="shared" si="0"/>
        <v>2475</v>
      </c>
      <c r="L2133" s="10">
        <f t="shared" si="1"/>
        <v>866.25</v>
      </c>
      <c r="M2133" s="11">
        <v>0.35</v>
      </c>
      <c r="O2133" s="16"/>
      <c r="P2133" s="14"/>
      <c r="Q2133" s="12"/>
      <c r="R2133" s="13"/>
    </row>
    <row r="2134" spans="1:18" ht="15.75" customHeight="1">
      <c r="A2134" s="1"/>
      <c r="B2134" s="6" t="s">
        <v>27</v>
      </c>
      <c r="C2134" s="6">
        <v>1128299</v>
      </c>
      <c r="D2134" s="7">
        <v>44402</v>
      </c>
      <c r="E2134" s="6" t="s">
        <v>28</v>
      </c>
      <c r="F2134" s="6" t="s">
        <v>82</v>
      </c>
      <c r="G2134" s="6" t="s">
        <v>83</v>
      </c>
      <c r="H2134" s="6" t="s">
        <v>21</v>
      </c>
      <c r="I2134" s="8">
        <v>0.60000000000000009</v>
      </c>
      <c r="J2134" s="9">
        <v>5000</v>
      </c>
      <c r="K2134" s="10">
        <f t="shared" si="0"/>
        <v>3000.0000000000005</v>
      </c>
      <c r="L2134" s="10">
        <f t="shared" si="1"/>
        <v>900.00000000000011</v>
      </c>
      <c r="M2134" s="11">
        <v>0.3</v>
      </c>
      <c r="O2134" s="16"/>
      <c r="P2134" s="14"/>
      <c r="Q2134" s="12"/>
      <c r="R2134" s="13"/>
    </row>
    <row r="2135" spans="1:18" ht="15.75" customHeight="1">
      <c r="A2135" s="1"/>
      <c r="B2135" s="6" t="s">
        <v>27</v>
      </c>
      <c r="C2135" s="6">
        <v>1128299</v>
      </c>
      <c r="D2135" s="7">
        <v>44402</v>
      </c>
      <c r="E2135" s="6" t="s">
        <v>28</v>
      </c>
      <c r="F2135" s="6" t="s">
        <v>82</v>
      </c>
      <c r="G2135" s="6" t="s">
        <v>83</v>
      </c>
      <c r="H2135" s="6" t="s">
        <v>22</v>
      </c>
      <c r="I2135" s="8">
        <v>0.75000000000000011</v>
      </c>
      <c r="J2135" s="9">
        <v>5000</v>
      </c>
      <c r="K2135" s="10">
        <f t="shared" si="0"/>
        <v>3750.0000000000005</v>
      </c>
      <c r="L2135" s="10">
        <f t="shared" si="1"/>
        <v>937.50000000000011</v>
      </c>
      <c r="M2135" s="11">
        <v>0.25</v>
      </c>
      <c r="O2135" s="16"/>
      <c r="P2135" s="14"/>
      <c r="Q2135" s="12"/>
      <c r="R2135" s="13"/>
    </row>
    <row r="2136" spans="1:18" ht="15.75" customHeight="1">
      <c r="A2136" s="1"/>
      <c r="B2136" s="6" t="s">
        <v>27</v>
      </c>
      <c r="C2136" s="6">
        <v>1128299</v>
      </c>
      <c r="D2136" s="7">
        <v>44434</v>
      </c>
      <c r="E2136" s="6" t="s">
        <v>28</v>
      </c>
      <c r="F2136" s="6" t="s">
        <v>82</v>
      </c>
      <c r="G2136" s="6" t="s">
        <v>83</v>
      </c>
      <c r="H2136" s="6" t="s">
        <v>17</v>
      </c>
      <c r="I2136" s="8">
        <v>0.60000000000000009</v>
      </c>
      <c r="J2136" s="9">
        <v>7000</v>
      </c>
      <c r="K2136" s="10">
        <f t="shared" si="0"/>
        <v>4200.0000000000009</v>
      </c>
      <c r="L2136" s="10">
        <f t="shared" si="1"/>
        <v>1470.0000000000002</v>
      </c>
      <c r="M2136" s="11">
        <v>0.35</v>
      </c>
      <c r="O2136" s="16"/>
      <c r="P2136" s="14"/>
      <c r="Q2136" s="12"/>
      <c r="R2136" s="13"/>
    </row>
    <row r="2137" spans="1:18" ht="15.75" customHeight="1">
      <c r="A2137" s="1"/>
      <c r="B2137" s="6" t="s">
        <v>27</v>
      </c>
      <c r="C2137" s="6">
        <v>1128299</v>
      </c>
      <c r="D2137" s="7">
        <v>44434</v>
      </c>
      <c r="E2137" s="6" t="s">
        <v>28</v>
      </c>
      <c r="F2137" s="6" t="s">
        <v>82</v>
      </c>
      <c r="G2137" s="6" t="s">
        <v>83</v>
      </c>
      <c r="H2137" s="6" t="s">
        <v>18</v>
      </c>
      <c r="I2137" s="8">
        <v>0.65000000000000013</v>
      </c>
      <c r="J2137" s="9">
        <v>6500</v>
      </c>
      <c r="K2137" s="10">
        <f t="shared" si="0"/>
        <v>4225.0000000000009</v>
      </c>
      <c r="L2137" s="10">
        <f t="shared" si="1"/>
        <v>1690.0000000000005</v>
      </c>
      <c r="M2137" s="11">
        <v>0.4</v>
      </c>
      <c r="O2137" s="16"/>
      <c r="P2137" s="14"/>
      <c r="Q2137" s="12"/>
      <c r="R2137" s="13"/>
    </row>
    <row r="2138" spans="1:18" ht="15.75" customHeight="1">
      <c r="A2138" s="1"/>
      <c r="B2138" s="6" t="s">
        <v>27</v>
      </c>
      <c r="C2138" s="6">
        <v>1128299</v>
      </c>
      <c r="D2138" s="7">
        <v>44434</v>
      </c>
      <c r="E2138" s="6" t="s">
        <v>28</v>
      </c>
      <c r="F2138" s="6" t="s">
        <v>82</v>
      </c>
      <c r="G2138" s="6" t="s">
        <v>83</v>
      </c>
      <c r="H2138" s="6" t="s">
        <v>19</v>
      </c>
      <c r="I2138" s="8">
        <v>0.60000000000000009</v>
      </c>
      <c r="J2138" s="9">
        <v>5250</v>
      </c>
      <c r="K2138" s="10">
        <f t="shared" si="0"/>
        <v>3150.0000000000005</v>
      </c>
      <c r="L2138" s="10">
        <f t="shared" si="1"/>
        <v>1102.5</v>
      </c>
      <c r="M2138" s="11">
        <v>0.35</v>
      </c>
      <c r="O2138" s="16"/>
      <c r="P2138" s="14"/>
      <c r="Q2138" s="12"/>
      <c r="R2138" s="13"/>
    </row>
    <row r="2139" spans="1:18" ht="15.75" customHeight="1">
      <c r="A2139" s="1"/>
      <c r="B2139" s="6" t="s">
        <v>27</v>
      </c>
      <c r="C2139" s="6">
        <v>1128299</v>
      </c>
      <c r="D2139" s="7">
        <v>44434</v>
      </c>
      <c r="E2139" s="6" t="s">
        <v>28</v>
      </c>
      <c r="F2139" s="6" t="s">
        <v>82</v>
      </c>
      <c r="G2139" s="6" t="s">
        <v>83</v>
      </c>
      <c r="H2139" s="6" t="s">
        <v>20</v>
      </c>
      <c r="I2139" s="8">
        <v>0.60000000000000009</v>
      </c>
      <c r="J2139" s="9">
        <v>4750</v>
      </c>
      <c r="K2139" s="10">
        <f t="shared" si="0"/>
        <v>2850.0000000000005</v>
      </c>
      <c r="L2139" s="10">
        <f t="shared" si="1"/>
        <v>997.50000000000011</v>
      </c>
      <c r="M2139" s="11">
        <v>0.35</v>
      </c>
      <c r="O2139" s="16"/>
      <c r="P2139" s="14"/>
      <c r="Q2139" s="12"/>
      <c r="R2139" s="13"/>
    </row>
    <row r="2140" spans="1:18" ht="15.75" customHeight="1">
      <c r="A2140" s="1"/>
      <c r="B2140" s="6" t="s">
        <v>27</v>
      </c>
      <c r="C2140" s="6">
        <v>1128299</v>
      </c>
      <c r="D2140" s="7">
        <v>44434</v>
      </c>
      <c r="E2140" s="6" t="s">
        <v>28</v>
      </c>
      <c r="F2140" s="6" t="s">
        <v>82</v>
      </c>
      <c r="G2140" s="6" t="s">
        <v>83</v>
      </c>
      <c r="H2140" s="6" t="s">
        <v>21</v>
      </c>
      <c r="I2140" s="8">
        <v>0.70000000000000007</v>
      </c>
      <c r="J2140" s="9">
        <v>4750</v>
      </c>
      <c r="K2140" s="10">
        <f t="shared" si="0"/>
        <v>3325.0000000000005</v>
      </c>
      <c r="L2140" s="10">
        <f t="shared" si="1"/>
        <v>997.50000000000011</v>
      </c>
      <c r="M2140" s="11">
        <v>0.3</v>
      </c>
      <c r="O2140" s="16"/>
      <c r="P2140" s="14"/>
      <c r="Q2140" s="12"/>
      <c r="R2140" s="13"/>
    </row>
    <row r="2141" spans="1:18" ht="15.75" customHeight="1">
      <c r="A2141" s="1"/>
      <c r="B2141" s="6" t="s">
        <v>27</v>
      </c>
      <c r="C2141" s="6">
        <v>1128299</v>
      </c>
      <c r="D2141" s="7">
        <v>44434</v>
      </c>
      <c r="E2141" s="6" t="s">
        <v>28</v>
      </c>
      <c r="F2141" s="6" t="s">
        <v>82</v>
      </c>
      <c r="G2141" s="6" t="s">
        <v>83</v>
      </c>
      <c r="H2141" s="6" t="s">
        <v>22</v>
      </c>
      <c r="I2141" s="8">
        <v>0.75000000000000011</v>
      </c>
      <c r="J2141" s="9">
        <v>4500</v>
      </c>
      <c r="K2141" s="10">
        <f t="shared" si="0"/>
        <v>3375.0000000000005</v>
      </c>
      <c r="L2141" s="10">
        <f t="shared" si="1"/>
        <v>843.75000000000011</v>
      </c>
      <c r="M2141" s="11">
        <v>0.25</v>
      </c>
      <c r="O2141" s="16"/>
      <c r="P2141" s="14"/>
      <c r="Q2141" s="12"/>
      <c r="R2141" s="13"/>
    </row>
    <row r="2142" spans="1:18" ht="15.75" customHeight="1">
      <c r="A2142" s="1"/>
      <c r="B2142" s="6" t="s">
        <v>27</v>
      </c>
      <c r="C2142" s="6">
        <v>1128299</v>
      </c>
      <c r="D2142" s="7">
        <v>44466</v>
      </c>
      <c r="E2142" s="6" t="s">
        <v>28</v>
      </c>
      <c r="F2142" s="6" t="s">
        <v>82</v>
      </c>
      <c r="G2142" s="6" t="s">
        <v>83</v>
      </c>
      <c r="H2142" s="6" t="s">
        <v>17</v>
      </c>
      <c r="I2142" s="8">
        <v>0.50000000000000011</v>
      </c>
      <c r="J2142" s="9">
        <v>6250</v>
      </c>
      <c r="K2142" s="10">
        <f t="shared" si="0"/>
        <v>3125.0000000000009</v>
      </c>
      <c r="L2142" s="10">
        <f t="shared" si="1"/>
        <v>1093.7500000000002</v>
      </c>
      <c r="M2142" s="11">
        <v>0.35</v>
      </c>
      <c r="O2142" s="16"/>
      <c r="P2142" s="14"/>
      <c r="Q2142" s="12"/>
      <c r="R2142" s="13"/>
    </row>
    <row r="2143" spans="1:18" ht="15.75" customHeight="1">
      <c r="A2143" s="1"/>
      <c r="B2143" s="6" t="s">
        <v>27</v>
      </c>
      <c r="C2143" s="6">
        <v>1128299</v>
      </c>
      <c r="D2143" s="7">
        <v>44466</v>
      </c>
      <c r="E2143" s="6" t="s">
        <v>28</v>
      </c>
      <c r="F2143" s="6" t="s">
        <v>82</v>
      </c>
      <c r="G2143" s="6" t="s">
        <v>83</v>
      </c>
      <c r="H2143" s="6" t="s">
        <v>18</v>
      </c>
      <c r="I2143" s="8">
        <v>0.55000000000000016</v>
      </c>
      <c r="J2143" s="9">
        <v>6250</v>
      </c>
      <c r="K2143" s="10">
        <f t="shared" si="0"/>
        <v>3437.5000000000009</v>
      </c>
      <c r="L2143" s="10">
        <f t="shared" si="1"/>
        <v>1375.0000000000005</v>
      </c>
      <c r="M2143" s="11">
        <v>0.4</v>
      </c>
      <c r="O2143" s="16"/>
      <c r="P2143" s="14"/>
      <c r="Q2143" s="12"/>
      <c r="R2143" s="13"/>
    </row>
    <row r="2144" spans="1:18" ht="15.75" customHeight="1">
      <c r="A2144" s="1"/>
      <c r="B2144" s="6" t="s">
        <v>27</v>
      </c>
      <c r="C2144" s="6">
        <v>1128299</v>
      </c>
      <c r="D2144" s="7">
        <v>44466</v>
      </c>
      <c r="E2144" s="6" t="s">
        <v>28</v>
      </c>
      <c r="F2144" s="6" t="s">
        <v>82</v>
      </c>
      <c r="G2144" s="6" t="s">
        <v>83</v>
      </c>
      <c r="H2144" s="6" t="s">
        <v>19</v>
      </c>
      <c r="I2144" s="8">
        <v>0.50000000000000011</v>
      </c>
      <c r="J2144" s="9">
        <v>4750</v>
      </c>
      <c r="K2144" s="10">
        <f t="shared" si="0"/>
        <v>2375.0000000000005</v>
      </c>
      <c r="L2144" s="10">
        <f t="shared" si="1"/>
        <v>831.25000000000011</v>
      </c>
      <c r="M2144" s="11">
        <v>0.35</v>
      </c>
      <c r="O2144" s="16"/>
      <c r="P2144" s="14"/>
      <c r="Q2144" s="12"/>
      <c r="R2144" s="13"/>
    </row>
    <row r="2145" spans="1:18" ht="15.75" customHeight="1">
      <c r="A2145" s="1"/>
      <c r="B2145" s="6" t="s">
        <v>27</v>
      </c>
      <c r="C2145" s="6">
        <v>1128299</v>
      </c>
      <c r="D2145" s="7">
        <v>44466</v>
      </c>
      <c r="E2145" s="6" t="s">
        <v>28</v>
      </c>
      <c r="F2145" s="6" t="s">
        <v>82</v>
      </c>
      <c r="G2145" s="6" t="s">
        <v>83</v>
      </c>
      <c r="H2145" s="6" t="s">
        <v>20</v>
      </c>
      <c r="I2145" s="8">
        <v>0.50000000000000011</v>
      </c>
      <c r="J2145" s="9">
        <v>4250</v>
      </c>
      <c r="K2145" s="10">
        <f t="shared" si="0"/>
        <v>2125.0000000000005</v>
      </c>
      <c r="L2145" s="10">
        <f t="shared" si="1"/>
        <v>743.75000000000011</v>
      </c>
      <c r="M2145" s="11">
        <v>0.35</v>
      </c>
      <c r="O2145" s="16"/>
      <c r="P2145" s="14"/>
      <c r="Q2145" s="12"/>
      <c r="R2145" s="13"/>
    </row>
    <row r="2146" spans="1:18" ht="15.75" customHeight="1">
      <c r="A2146" s="1"/>
      <c r="B2146" s="6" t="s">
        <v>27</v>
      </c>
      <c r="C2146" s="6">
        <v>1128299</v>
      </c>
      <c r="D2146" s="7">
        <v>44466</v>
      </c>
      <c r="E2146" s="6" t="s">
        <v>28</v>
      </c>
      <c r="F2146" s="6" t="s">
        <v>82</v>
      </c>
      <c r="G2146" s="6" t="s">
        <v>83</v>
      </c>
      <c r="H2146" s="6" t="s">
        <v>21</v>
      </c>
      <c r="I2146" s="8">
        <v>0.60000000000000009</v>
      </c>
      <c r="J2146" s="9">
        <v>4250</v>
      </c>
      <c r="K2146" s="10">
        <f t="shared" si="0"/>
        <v>2550.0000000000005</v>
      </c>
      <c r="L2146" s="10">
        <f t="shared" si="1"/>
        <v>765.00000000000011</v>
      </c>
      <c r="M2146" s="11">
        <v>0.3</v>
      </c>
      <c r="O2146" s="16"/>
      <c r="P2146" s="14"/>
      <c r="Q2146" s="12"/>
      <c r="R2146" s="13"/>
    </row>
    <row r="2147" spans="1:18" ht="15.75" customHeight="1">
      <c r="A2147" s="1"/>
      <c r="B2147" s="6" t="s">
        <v>27</v>
      </c>
      <c r="C2147" s="6">
        <v>1128299</v>
      </c>
      <c r="D2147" s="7">
        <v>44466</v>
      </c>
      <c r="E2147" s="6" t="s">
        <v>28</v>
      </c>
      <c r="F2147" s="6" t="s">
        <v>82</v>
      </c>
      <c r="G2147" s="6" t="s">
        <v>83</v>
      </c>
      <c r="H2147" s="6" t="s">
        <v>22</v>
      </c>
      <c r="I2147" s="8">
        <v>0.65000000000000013</v>
      </c>
      <c r="J2147" s="9">
        <v>4750</v>
      </c>
      <c r="K2147" s="10">
        <f t="shared" si="0"/>
        <v>3087.5000000000005</v>
      </c>
      <c r="L2147" s="10">
        <f t="shared" si="1"/>
        <v>771.87500000000011</v>
      </c>
      <c r="M2147" s="11">
        <v>0.25</v>
      </c>
      <c r="O2147" s="16"/>
      <c r="P2147" s="14"/>
      <c r="Q2147" s="12"/>
      <c r="R2147" s="13"/>
    </row>
    <row r="2148" spans="1:18" ht="15.75" customHeight="1">
      <c r="A2148" s="1"/>
      <c r="B2148" s="6" t="s">
        <v>27</v>
      </c>
      <c r="C2148" s="6">
        <v>1128299</v>
      </c>
      <c r="D2148" s="7">
        <v>44495</v>
      </c>
      <c r="E2148" s="6" t="s">
        <v>28</v>
      </c>
      <c r="F2148" s="6" t="s">
        <v>82</v>
      </c>
      <c r="G2148" s="6" t="s">
        <v>83</v>
      </c>
      <c r="H2148" s="6" t="s">
        <v>17</v>
      </c>
      <c r="I2148" s="8">
        <v>0.50000000000000011</v>
      </c>
      <c r="J2148" s="9">
        <v>5500</v>
      </c>
      <c r="K2148" s="10">
        <f t="shared" si="0"/>
        <v>2750.0000000000005</v>
      </c>
      <c r="L2148" s="10">
        <f t="shared" si="1"/>
        <v>962.50000000000011</v>
      </c>
      <c r="M2148" s="11">
        <v>0.35</v>
      </c>
      <c r="O2148" s="16"/>
      <c r="P2148" s="14"/>
      <c r="Q2148" s="12"/>
      <c r="R2148" s="13"/>
    </row>
    <row r="2149" spans="1:18" ht="15.75" customHeight="1">
      <c r="A2149" s="1"/>
      <c r="B2149" s="6" t="s">
        <v>27</v>
      </c>
      <c r="C2149" s="6">
        <v>1128299</v>
      </c>
      <c r="D2149" s="7">
        <v>44495</v>
      </c>
      <c r="E2149" s="6" t="s">
        <v>28</v>
      </c>
      <c r="F2149" s="6" t="s">
        <v>82</v>
      </c>
      <c r="G2149" s="6" t="s">
        <v>83</v>
      </c>
      <c r="H2149" s="6" t="s">
        <v>18</v>
      </c>
      <c r="I2149" s="8">
        <v>0.55000000000000016</v>
      </c>
      <c r="J2149" s="9">
        <v>5500</v>
      </c>
      <c r="K2149" s="10">
        <f t="shared" si="0"/>
        <v>3025.0000000000009</v>
      </c>
      <c r="L2149" s="10">
        <f t="shared" si="1"/>
        <v>1210.0000000000005</v>
      </c>
      <c r="M2149" s="11">
        <v>0.4</v>
      </c>
      <c r="O2149" s="16"/>
      <c r="P2149" s="14"/>
      <c r="Q2149" s="12"/>
      <c r="R2149" s="13"/>
    </row>
    <row r="2150" spans="1:18" ht="15.75" customHeight="1">
      <c r="A2150" s="1"/>
      <c r="B2150" s="6" t="s">
        <v>27</v>
      </c>
      <c r="C2150" s="6">
        <v>1128299</v>
      </c>
      <c r="D2150" s="7">
        <v>44495</v>
      </c>
      <c r="E2150" s="6" t="s">
        <v>28</v>
      </c>
      <c r="F2150" s="6" t="s">
        <v>82</v>
      </c>
      <c r="G2150" s="6" t="s">
        <v>83</v>
      </c>
      <c r="H2150" s="6" t="s">
        <v>19</v>
      </c>
      <c r="I2150" s="8">
        <v>0.50000000000000011</v>
      </c>
      <c r="J2150" s="9">
        <v>3750</v>
      </c>
      <c r="K2150" s="10">
        <f t="shared" si="0"/>
        <v>1875.0000000000005</v>
      </c>
      <c r="L2150" s="10">
        <f t="shared" si="1"/>
        <v>656.25000000000011</v>
      </c>
      <c r="M2150" s="11">
        <v>0.35</v>
      </c>
      <c r="O2150" s="16"/>
      <c r="P2150" s="14"/>
      <c r="Q2150" s="12"/>
      <c r="R2150" s="13"/>
    </row>
    <row r="2151" spans="1:18" ht="15.75" customHeight="1">
      <c r="A2151" s="1"/>
      <c r="B2151" s="6" t="s">
        <v>27</v>
      </c>
      <c r="C2151" s="6">
        <v>1128299</v>
      </c>
      <c r="D2151" s="7">
        <v>44495</v>
      </c>
      <c r="E2151" s="6" t="s">
        <v>28</v>
      </c>
      <c r="F2151" s="6" t="s">
        <v>82</v>
      </c>
      <c r="G2151" s="6" t="s">
        <v>83</v>
      </c>
      <c r="H2151" s="6" t="s">
        <v>20</v>
      </c>
      <c r="I2151" s="8">
        <v>0.50000000000000011</v>
      </c>
      <c r="J2151" s="9">
        <v>3500</v>
      </c>
      <c r="K2151" s="10">
        <f t="shared" si="0"/>
        <v>1750.0000000000005</v>
      </c>
      <c r="L2151" s="10">
        <f t="shared" si="1"/>
        <v>612.50000000000011</v>
      </c>
      <c r="M2151" s="11">
        <v>0.35</v>
      </c>
      <c r="O2151" s="16"/>
      <c r="P2151" s="14"/>
      <c r="Q2151" s="12"/>
      <c r="R2151" s="13"/>
    </row>
    <row r="2152" spans="1:18" ht="15.75" customHeight="1">
      <c r="A2152" s="1"/>
      <c r="B2152" s="6" t="s">
        <v>27</v>
      </c>
      <c r="C2152" s="6">
        <v>1128299</v>
      </c>
      <c r="D2152" s="7">
        <v>44495</v>
      </c>
      <c r="E2152" s="6" t="s">
        <v>28</v>
      </c>
      <c r="F2152" s="6" t="s">
        <v>82</v>
      </c>
      <c r="G2152" s="6" t="s">
        <v>83</v>
      </c>
      <c r="H2152" s="6" t="s">
        <v>21</v>
      </c>
      <c r="I2152" s="8">
        <v>0.60000000000000009</v>
      </c>
      <c r="J2152" s="9">
        <v>3250</v>
      </c>
      <c r="K2152" s="10">
        <f t="shared" si="0"/>
        <v>1950.0000000000002</v>
      </c>
      <c r="L2152" s="10">
        <f t="shared" si="1"/>
        <v>585</v>
      </c>
      <c r="M2152" s="11">
        <v>0.3</v>
      </c>
      <c r="O2152" s="16"/>
      <c r="P2152" s="14"/>
      <c r="Q2152" s="12"/>
      <c r="R2152" s="13"/>
    </row>
    <row r="2153" spans="1:18" ht="15.75" customHeight="1">
      <c r="A2153" s="1"/>
      <c r="B2153" s="6" t="s">
        <v>27</v>
      </c>
      <c r="C2153" s="6">
        <v>1128299</v>
      </c>
      <c r="D2153" s="7">
        <v>44495</v>
      </c>
      <c r="E2153" s="6" t="s">
        <v>28</v>
      </c>
      <c r="F2153" s="6" t="s">
        <v>82</v>
      </c>
      <c r="G2153" s="6" t="s">
        <v>83</v>
      </c>
      <c r="H2153" s="6" t="s">
        <v>22</v>
      </c>
      <c r="I2153" s="8">
        <v>0.75000000000000011</v>
      </c>
      <c r="J2153" s="9">
        <v>3750</v>
      </c>
      <c r="K2153" s="10">
        <f t="shared" si="0"/>
        <v>2812.5000000000005</v>
      </c>
      <c r="L2153" s="10">
        <f t="shared" si="1"/>
        <v>703.12500000000011</v>
      </c>
      <c r="M2153" s="11">
        <v>0.25</v>
      </c>
      <c r="O2153" s="16"/>
      <c r="P2153" s="14"/>
      <c r="Q2153" s="12"/>
      <c r="R2153" s="13"/>
    </row>
    <row r="2154" spans="1:18" ht="15.75" customHeight="1">
      <c r="A2154" s="1"/>
      <c r="B2154" s="6" t="s">
        <v>27</v>
      </c>
      <c r="C2154" s="6">
        <v>1128299</v>
      </c>
      <c r="D2154" s="7">
        <v>44526</v>
      </c>
      <c r="E2154" s="6" t="s">
        <v>28</v>
      </c>
      <c r="F2154" s="6" t="s">
        <v>82</v>
      </c>
      <c r="G2154" s="6" t="s">
        <v>83</v>
      </c>
      <c r="H2154" s="6" t="s">
        <v>17</v>
      </c>
      <c r="I2154" s="8">
        <v>0.60000000000000009</v>
      </c>
      <c r="J2154" s="9">
        <v>5500</v>
      </c>
      <c r="K2154" s="10">
        <f t="shared" si="0"/>
        <v>3300.0000000000005</v>
      </c>
      <c r="L2154" s="10">
        <f t="shared" si="1"/>
        <v>1155</v>
      </c>
      <c r="M2154" s="11">
        <v>0.35</v>
      </c>
      <c r="O2154" s="16"/>
      <c r="P2154" s="14"/>
      <c r="Q2154" s="12"/>
      <c r="R2154" s="13"/>
    </row>
    <row r="2155" spans="1:18" ht="15.75" customHeight="1">
      <c r="A2155" s="1"/>
      <c r="B2155" s="6" t="s">
        <v>27</v>
      </c>
      <c r="C2155" s="6">
        <v>1128299</v>
      </c>
      <c r="D2155" s="7">
        <v>44526</v>
      </c>
      <c r="E2155" s="6" t="s">
        <v>28</v>
      </c>
      <c r="F2155" s="6" t="s">
        <v>82</v>
      </c>
      <c r="G2155" s="6" t="s">
        <v>83</v>
      </c>
      <c r="H2155" s="6" t="s">
        <v>18</v>
      </c>
      <c r="I2155" s="8">
        <v>0.65000000000000013</v>
      </c>
      <c r="J2155" s="9">
        <v>6000</v>
      </c>
      <c r="K2155" s="10">
        <f t="shared" si="0"/>
        <v>3900.0000000000009</v>
      </c>
      <c r="L2155" s="10">
        <f t="shared" si="1"/>
        <v>1560.0000000000005</v>
      </c>
      <c r="M2155" s="11">
        <v>0.4</v>
      </c>
      <c r="O2155" s="16"/>
      <c r="P2155" s="14"/>
      <c r="Q2155" s="12"/>
      <c r="R2155" s="13"/>
    </row>
    <row r="2156" spans="1:18" ht="15.75" customHeight="1">
      <c r="A2156" s="1"/>
      <c r="B2156" s="6" t="s">
        <v>27</v>
      </c>
      <c r="C2156" s="6">
        <v>1128299</v>
      </c>
      <c r="D2156" s="7">
        <v>44526</v>
      </c>
      <c r="E2156" s="6" t="s">
        <v>28</v>
      </c>
      <c r="F2156" s="6" t="s">
        <v>82</v>
      </c>
      <c r="G2156" s="6" t="s">
        <v>83</v>
      </c>
      <c r="H2156" s="6" t="s">
        <v>19</v>
      </c>
      <c r="I2156" s="8">
        <v>0.60000000000000009</v>
      </c>
      <c r="J2156" s="9">
        <v>4500</v>
      </c>
      <c r="K2156" s="10">
        <f t="shared" si="0"/>
        <v>2700.0000000000005</v>
      </c>
      <c r="L2156" s="10">
        <f t="shared" si="1"/>
        <v>945.00000000000011</v>
      </c>
      <c r="M2156" s="11">
        <v>0.35</v>
      </c>
      <c r="O2156" s="16"/>
      <c r="P2156" s="14"/>
      <c r="Q2156" s="12"/>
      <c r="R2156" s="13"/>
    </row>
    <row r="2157" spans="1:18" ht="15.75" customHeight="1">
      <c r="A2157" s="1"/>
      <c r="B2157" s="6" t="s">
        <v>27</v>
      </c>
      <c r="C2157" s="6">
        <v>1128299</v>
      </c>
      <c r="D2157" s="7">
        <v>44526</v>
      </c>
      <c r="E2157" s="6" t="s">
        <v>28</v>
      </c>
      <c r="F2157" s="6" t="s">
        <v>82</v>
      </c>
      <c r="G2157" s="6" t="s">
        <v>83</v>
      </c>
      <c r="H2157" s="6" t="s">
        <v>20</v>
      </c>
      <c r="I2157" s="8">
        <v>0.60000000000000009</v>
      </c>
      <c r="J2157" s="9">
        <v>4250</v>
      </c>
      <c r="K2157" s="10">
        <f t="shared" si="0"/>
        <v>2550.0000000000005</v>
      </c>
      <c r="L2157" s="10">
        <f t="shared" si="1"/>
        <v>892.50000000000011</v>
      </c>
      <c r="M2157" s="11">
        <v>0.35</v>
      </c>
      <c r="O2157" s="16"/>
      <c r="P2157" s="14"/>
      <c r="Q2157" s="12"/>
      <c r="R2157" s="13"/>
    </row>
    <row r="2158" spans="1:18" ht="15.75" customHeight="1">
      <c r="A2158" s="1"/>
      <c r="B2158" s="6" t="s">
        <v>27</v>
      </c>
      <c r="C2158" s="6">
        <v>1128299</v>
      </c>
      <c r="D2158" s="7">
        <v>44526</v>
      </c>
      <c r="E2158" s="6" t="s">
        <v>28</v>
      </c>
      <c r="F2158" s="6" t="s">
        <v>82</v>
      </c>
      <c r="G2158" s="6" t="s">
        <v>83</v>
      </c>
      <c r="H2158" s="6" t="s">
        <v>21</v>
      </c>
      <c r="I2158" s="8">
        <v>0.70000000000000007</v>
      </c>
      <c r="J2158" s="9">
        <v>3750</v>
      </c>
      <c r="K2158" s="10">
        <f t="shared" si="0"/>
        <v>2625.0000000000005</v>
      </c>
      <c r="L2158" s="10">
        <f t="shared" si="1"/>
        <v>787.50000000000011</v>
      </c>
      <c r="M2158" s="11">
        <v>0.3</v>
      </c>
      <c r="O2158" s="16"/>
      <c r="P2158" s="14"/>
      <c r="Q2158" s="12"/>
      <c r="R2158" s="13"/>
    </row>
    <row r="2159" spans="1:18" ht="15.75" customHeight="1">
      <c r="A2159" s="1"/>
      <c r="B2159" s="6" t="s">
        <v>27</v>
      </c>
      <c r="C2159" s="6">
        <v>1128299</v>
      </c>
      <c r="D2159" s="7">
        <v>44526</v>
      </c>
      <c r="E2159" s="6" t="s">
        <v>28</v>
      </c>
      <c r="F2159" s="6" t="s">
        <v>82</v>
      </c>
      <c r="G2159" s="6" t="s">
        <v>83</v>
      </c>
      <c r="H2159" s="6" t="s">
        <v>22</v>
      </c>
      <c r="I2159" s="8">
        <v>0.75000000000000011</v>
      </c>
      <c r="J2159" s="9">
        <v>5000</v>
      </c>
      <c r="K2159" s="10">
        <f t="shared" si="0"/>
        <v>3750.0000000000005</v>
      </c>
      <c r="L2159" s="10">
        <f t="shared" si="1"/>
        <v>937.50000000000011</v>
      </c>
      <c r="M2159" s="11">
        <v>0.25</v>
      </c>
      <c r="O2159" s="16"/>
      <c r="P2159" s="14"/>
      <c r="Q2159" s="12"/>
      <c r="R2159" s="13"/>
    </row>
    <row r="2160" spans="1:18" ht="15.75" customHeight="1">
      <c r="A2160" s="1"/>
      <c r="B2160" s="6" t="s">
        <v>27</v>
      </c>
      <c r="C2160" s="6">
        <v>1128299</v>
      </c>
      <c r="D2160" s="7">
        <v>44555</v>
      </c>
      <c r="E2160" s="6" t="s">
        <v>28</v>
      </c>
      <c r="F2160" s="6" t="s">
        <v>82</v>
      </c>
      <c r="G2160" s="6" t="s">
        <v>83</v>
      </c>
      <c r="H2160" s="6" t="s">
        <v>17</v>
      </c>
      <c r="I2160" s="8">
        <v>0.60000000000000009</v>
      </c>
      <c r="J2160" s="9">
        <v>7000</v>
      </c>
      <c r="K2160" s="10">
        <f t="shared" si="0"/>
        <v>4200.0000000000009</v>
      </c>
      <c r="L2160" s="10">
        <f t="shared" si="1"/>
        <v>1470.0000000000002</v>
      </c>
      <c r="M2160" s="11">
        <v>0.35</v>
      </c>
      <c r="O2160" s="16"/>
      <c r="P2160" s="14"/>
      <c r="Q2160" s="12"/>
      <c r="R2160" s="13"/>
    </row>
    <row r="2161" spans="1:18" ht="15.75" customHeight="1">
      <c r="A2161" s="1"/>
      <c r="B2161" s="6" t="s">
        <v>27</v>
      </c>
      <c r="C2161" s="6">
        <v>1128299</v>
      </c>
      <c r="D2161" s="7">
        <v>44555</v>
      </c>
      <c r="E2161" s="6" t="s">
        <v>28</v>
      </c>
      <c r="F2161" s="6" t="s">
        <v>82</v>
      </c>
      <c r="G2161" s="6" t="s">
        <v>83</v>
      </c>
      <c r="H2161" s="6" t="s">
        <v>18</v>
      </c>
      <c r="I2161" s="8">
        <v>0.65000000000000013</v>
      </c>
      <c r="J2161" s="9">
        <v>7000</v>
      </c>
      <c r="K2161" s="10">
        <f t="shared" si="0"/>
        <v>4550.0000000000009</v>
      </c>
      <c r="L2161" s="10">
        <f t="shared" si="1"/>
        <v>1820.0000000000005</v>
      </c>
      <c r="M2161" s="11">
        <v>0.4</v>
      </c>
      <c r="O2161" s="16"/>
      <c r="P2161" s="14"/>
      <c r="Q2161" s="12"/>
      <c r="R2161" s="13"/>
    </row>
    <row r="2162" spans="1:18" ht="15.75" customHeight="1">
      <c r="A2162" s="1"/>
      <c r="B2162" s="6" t="s">
        <v>27</v>
      </c>
      <c r="C2162" s="6">
        <v>1128299</v>
      </c>
      <c r="D2162" s="7">
        <v>44555</v>
      </c>
      <c r="E2162" s="6" t="s">
        <v>28</v>
      </c>
      <c r="F2162" s="6" t="s">
        <v>82</v>
      </c>
      <c r="G2162" s="6" t="s">
        <v>83</v>
      </c>
      <c r="H2162" s="6" t="s">
        <v>19</v>
      </c>
      <c r="I2162" s="8">
        <v>0.60000000000000009</v>
      </c>
      <c r="J2162" s="9">
        <v>5000</v>
      </c>
      <c r="K2162" s="10">
        <f t="shared" si="0"/>
        <v>3000.0000000000005</v>
      </c>
      <c r="L2162" s="10">
        <f t="shared" si="1"/>
        <v>1050</v>
      </c>
      <c r="M2162" s="11">
        <v>0.35</v>
      </c>
      <c r="O2162" s="16"/>
      <c r="P2162" s="14"/>
      <c r="Q2162" s="12"/>
      <c r="R2162" s="13"/>
    </row>
    <row r="2163" spans="1:18" ht="15.75" customHeight="1">
      <c r="A2163" s="1"/>
      <c r="B2163" s="6" t="s">
        <v>27</v>
      </c>
      <c r="C2163" s="6">
        <v>1128299</v>
      </c>
      <c r="D2163" s="7">
        <v>44555</v>
      </c>
      <c r="E2163" s="6" t="s">
        <v>28</v>
      </c>
      <c r="F2163" s="6" t="s">
        <v>82</v>
      </c>
      <c r="G2163" s="6" t="s">
        <v>83</v>
      </c>
      <c r="H2163" s="6" t="s">
        <v>20</v>
      </c>
      <c r="I2163" s="8">
        <v>0.60000000000000009</v>
      </c>
      <c r="J2163" s="9">
        <v>5000</v>
      </c>
      <c r="K2163" s="10">
        <f t="shared" si="0"/>
        <v>3000.0000000000005</v>
      </c>
      <c r="L2163" s="10">
        <f t="shared" si="1"/>
        <v>1050</v>
      </c>
      <c r="M2163" s="11">
        <v>0.35</v>
      </c>
      <c r="O2163" s="16"/>
      <c r="P2163" s="14"/>
      <c r="Q2163" s="12"/>
      <c r="R2163" s="13"/>
    </row>
    <row r="2164" spans="1:18" ht="15.75" customHeight="1">
      <c r="A2164" s="1"/>
      <c r="B2164" s="6" t="s">
        <v>27</v>
      </c>
      <c r="C2164" s="6">
        <v>1128299</v>
      </c>
      <c r="D2164" s="7">
        <v>44555</v>
      </c>
      <c r="E2164" s="6" t="s">
        <v>28</v>
      </c>
      <c r="F2164" s="6" t="s">
        <v>82</v>
      </c>
      <c r="G2164" s="6" t="s">
        <v>83</v>
      </c>
      <c r="H2164" s="6" t="s">
        <v>21</v>
      </c>
      <c r="I2164" s="8">
        <v>0.70000000000000007</v>
      </c>
      <c r="J2164" s="9">
        <v>4250</v>
      </c>
      <c r="K2164" s="10">
        <f t="shared" si="0"/>
        <v>2975.0000000000005</v>
      </c>
      <c r="L2164" s="10">
        <f t="shared" si="1"/>
        <v>892.50000000000011</v>
      </c>
      <c r="M2164" s="11">
        <v>0.3</v>
      </c>
      <c r="O2164" s="16"/>
      <c r="P2164" s="14"/>
      <c r="Q2164" s="12"/>
      <c r="R2164" s="13"/>
    </row>
    <row r="2165" spans="1:18" ht="15.75" customHeight="1">
      <c r="A2165" s="1"/>
      <c r="B2165" s="6" t="s">
        <v>27</v>
      </c>
      <c r="C2165" s="6">
        <v>1128299</v>
      </c>
      <c r="D2165" s="7">
        <v>44555</v>
      </c>
      <c r="E2165" s="6" t="s">
        <v>28</v>
      </c>
      <c r="F2165" s="6" t="s">
        <v>82</v>
      </c>
      <c r="G2165" s="6" t="s">
        <v>83</v>
      </c>
      <c r="H2165" s="6" t="s">
        <v>22</v>
      </c>
      <c r="I2165" s="8">
        <v>0.75000000000000011</v>
      </c>
      <c r="J2165" s="9">
        <v>5250</v>
      </c>
      <c r="K2165" s="10">
        <f t="shared" si="0"/>
        <v>3937.5000000000005</v>
      </c>
      <c r="L2165" s="10">
        <f t="shared" si="1"/>
        <v>984.37500000000011</v>
      </c>
      <c r="M2165" s="11">
        <v>0.25</v>
      </c>
      <c r="O2165" s="16"/>
      <c r="P2165" s="14"/>
      <c r="Q2165" s="12"/>
      <c r="R2165" s="13"/>
    </row>
    <row r="2166" spans="1:18" ht="15.75" customHeight="1">
      <c r="A2166" s="1" t="s">
        <v>39</v>
      </c>
      <c r="B2166" s="6" t="s">
        <v>27</v>
      </c>
      <c r="C2166" s="6">
        <v>1128299</v>
      </c>
      <c r="D2166" s="7">
        <v>44209</v>
      </c>
      <c r="E2166" s="6" t="s">
        <v>28</v>
      </c>
      <c r="F2166" s="6" t="s">
        <v>84</v>
      </c>
      <c r="G2166" s="6" t="s">
        <v>85</v>
      </c>
      <c r="H2166" s="6" t="s">
        <v>17</v>
      </c>
      <c r="I2166" s="8">
        <v>0.29999999999999993</v>
      </c>
      <c r="J2166" s="9">
        <v>4500</v>
      </c>
      <c r="K2166" s="10">
        <f t="shared" si="0"/>
        <v>1349.9999999999998</v>
      </c>
      <c r="L2166" s="10">
        <f t="shared" si="1"/>
        <v>539.99999999999989</v>
      </c>
      <c r="M2166" s="11">
        <v>0.4</v>
      </c>
      <c r="O2166" s="16"/>
      <c r="P2166" s="14"/>
      <c r="Q2166" s="12"/>
      <c r="R2166" s="13"/>
    </row>
    <row r="2167" spans="1:18" ht="15.75" customHeight="1">
      <c r="A2167" s="1"/>
      <c r="B2167" s="6" t="s">
        <v>27</v>
      </c>
      <c r="C2167" s="6">
        <v>1128299</v>
      </c>
      <c r="D2167" s="7">
        <v>44209</v>
      </c>
      <c r="E2167" s="6" t="s">
        <v>28</v>
      </c>
      <c r="F2167" s="6" t="s">
        <v>84</v>
      </c>
      <c r="G2167" s="6" t="s">
        <v>85</v>
      </c>
      <c r="H2167" s="6" t="s">
        <v>18</v>
      </c>
      <c r="I2167" s="8">
        <v>0.4</v>
      </c>
      <c r="J2167" s="9">
        <v>4500</v>
      </c>
      <c r="K2167" s="10">
        <f t="shared" si="0"/>
        <v>1800</v>
      </c>
      <c r="L2167" s="10">
        <f t="shared" si="1"/>
        <v>720</v>
      </c>
      <c r="M2167" s="11">
        <v>0.4</v>
      </c>
      <c r="O2167" s="16"/>
      <c r="P2167" s="14"/>
      <c r="Q2167" s="12"/>
      <c r="R2167" s="13"/>
    </row>
    <row r="2168" spans="1:18" ht="15.75" customHeight="1">
      <c r="A2168" s="1"/>
      <c r="B2168" s="6" t="s">
        <v>27</v>
      </c>
      <c r="C2168" s="6">
        <v>1128299</v>
      </c>
      <c r="D2168" s="7">
        <v>44209</v>
      </c>
      <c r="E2168" s="6" t="s">
        <v>28</v>
      </c>
      <c r="F2168" s="6" t="s">
        <v>84</v>
      </c>
      <c r="G2168" s="6" t="s">
        <v>85</v>
      </c>
      <c r="H2168" s="6" t="s">
        <v>19</v>
      </c>
      <c r="I2168" s="8">
        <v>0.4</v>
      </c>
      <c r="J2168" s="9">
        <v>4500</v>
      </c>
      <c r="K2168" s="10">
        <f t="shared" si="0"/>
        <v>1800</v>
      </c>
      <c r="L2168" s="10">
        <f t="shared" si="1"/>
        <v>630</v>
      </c>
      <c r="M2168" s="11">
        <v>0.35</v>
      </c>
      <c r="O2168" s="16"/>
      <c r="P2168" s="14"/>
      <c r="Q2168" s="12"/>
      <c r="R2168" s="13"/>
    </row>
    <row r="2169" spans="1:18" ht="15.75" customHeight="1">
      <c r="A2169" s="1"/>
      <c r="B2169" s="6" t="s">
        <v>27</v>
      </c>
      <c r="C2169" s="6">
        <v>1128299</v>
      </c>
      <c r="D2169" s="7">
        <v>44209</v>
      </c>
      <c r="E2169" s="6" t="s">
        <v>28</v>
      </c>
      <c r="F2169" s="6" t="s">
        <v>84</v>
      </c>
      <c r="G2169" s="6" t="s">
        <v>85</v>
      </c>
      <c r="H2169" s="6" t="s">
        <v>20</v>
      </c>
      <c r="I2169" s="8">
        <v>0.4</v>
      </c>
      <c r="J2169" s="9">
        <v>3000</v>
      </c>
      <c r="K2169" s="10">
        <f t="shared" si="0"/>
        <v>1200</v>
      </c>
      <c r="L2169" s="10">
        <f t="shared" si="1"/>
        <v>480</v>
      </c>
      <c r="M2169" s="11">
        <v>0.4</v>
      </c>
      <c r="O2169" s="16"/>
      <c r="P2169" s="14"/>
      <c r="Q2169" s="12"/>
      <c r="R2169" s="13"/>
    </row>
    <row r="2170" spans="1:18" ht="15.75" customHeight="1">
      <c r="A2170" s="1"/>
      <c r="B2170" s="6" t="s">
        <v>27</v>
      </c>
      <c r="C2170" s="6">
        <v>1128299</v>
      </c>
      <c r="D2170" s="7">
        <v>44209</v>
      </c>
      <c r="E2170" s="6" t="s">
        <v>28</v>
      </c>
      <c r="F2170" s="6" t="s">
        <v>84</v>
      </c>
      <c r="G2170" s="6" t="s">
        <v>85</v>
      </c>
      <c r="H2170" s="6" t="s">
        <v>21</v>
      </c>
      <c r="I2170" s="8">
        <v>0.45000000000000012</v>
      </c>
      <c r="J2170" s="9">
        <v>2500</v>
      </c>
      <c r="K2170" s="10">
        <f t="shared" si="0"/>
        <v>1125.0000000000002</v>
      </c>
      <c r="L2170" s="10">
        <f t="shared" si="1"/>
        <v>393.75000000000006</v>
      </c>
      <c r="M2170" s="11">
        <v>0.35</v>
      </c>
      <c r="O2170" s="16"/>
      <c r="P2170" s="14"/>
      <c r="Q2170" s="12"/>
      <c r="R2170" s="13"/>
    </row>
    <row r="2171" spans="1:18" ht="15.75" customHeight="1">
      <c r="A2171" s="1"/>
      <c r="B2171" s="6" t="s">
        <v>27</v>
      </c>
      <c r="C2171" s="6">
        <v>1128299</v>
      </c>
      <c r="D2171" s="7">
        <v>44209</v>
      </c>
      <c r="E2171" s="6" t="s">
        <v>28</v>
      </c>
      <c r="F2171" s="6" t="s">
        <v>84</v>
      </c>
      <c r="G2171" s="6" t="s">
        <v>85</v>
      </c>
      <c r="H2171" s="6" t="s">
        <v>22</v>
      </c>
      <c r="I2171" s="8">
        <v>0.4</v>
      </c>
      <c r="J2171" s="9">
        <v>4500</v>
      </c>
      <c r="K2171" s="10">
        <f t="shared" si="0"/>
        <v>1800</v>
      </c>
      <c r="L2171" s="10">
        <f t="shared" si="1"/>
        <v>450</v>
      </c>
      <c r="M2171" s="11">
        <v>0.25</v>
      </c>
      <c r="O2171" s="16"/>
      <c r="P2171" s="14"/>
      <c r="Q2171" s="12"/>
      <c r="R2171" s="13"/>
    </row>
    <row r="2172" spans="1:18" ht="15.75" customHeight="1">
      <c r="A2172" s="1"/>
      <c r="B2172" s="6" t="s">
        <v>27</v>
      </c>
      <c r="C2172" s="6">
        <v>1128299</v>
      </c>
      <c r="D2172" s="7">
        <v>44240</v>
      </c>
      <c r="E2172" s="6" t="s">
        <v>28</v>
      </c>
      <c r="F2172" s="6" t="s">
        <v>84</v>
      </c>
      <c r="G2172" s="6" t="s">
        <v>85</v>
      </c>
      <c r="H2172" s="6" t="s">
        <v>17</v>
      </c>
      <c r="I2172" s="8">
        <v>0.29999999999999993</v>
      </c>
      <c r="J2172" s="9">
        <v>5000</v>
      </c>
      <c r="K2172" s="10">
        <f t="shared" si="0"/>
        <v>1499.9999999999998</v>
      </c>
      <c r="L2172" s="10">
        <f t="shared" si="1"/>
        <v>599.99999999999989</v>
      </c>
      <c r="M2172" s="11">
        <v>0.4</v>
      </c>
      <c r="O2172" s="16"/>
      <c r="P2172" s="14"/>
      <c r="Q2172" s="12"/>
      <c r="R2172" s="13"/>
    </row>
    <row r="2173" spans="1:18" ht="15.75" customHeight="1">
      <c r="A2173" s="1"/>
      <c r="B2173" s="6" t="s">
        <v>27</v>
      </c>
      <c r="C2173" s="6">
        <v>1128299</v>
      </c>
      <c r="D2173" s="7">
        <v>44240</v>
      </c>
      <c r="E2173" s="6" t="s">
        <v>28</v>
      </c>
      <c r="F2173" s="6" t="s">
        <v>84</v>
      </c>
      <c r="G2173" s="6" t="s">
        <v>85</v>
      </c>
      <c r="H2173" s="6" t="s">
        <v>18</v>
      </c>
      <c r="I2173" s="8">
        <v>0.4</v>
      </c>
      <c r="J2173" s="9">
        <v>4000</v>
      </c>
      <c r="K2173" s="10">
        <f t="shared" si="0"/>
        <v>1600</v>
      </c>
      <c r="L2173" s="10">
        <f t="shared" si="1"/>
        <v>640</v>
      </c>
      <c r="M2173" s="11">
        <v>0.4</v>
      </c>
      <c r="O2173" s="16"/>
      <c r="P2173" s="14"/>
      <c r="Q2173" s="12"/>
      <c r="R2173" s="13"/>
    </row>
    <row r="2174" spans="1:18" ht="15.75" customHeight="1">
      <c r="A2174" s="1"/>
      <c r="B2174" s="6" t="s">
        <v>27</v>
      </c>
      <c r="C2174" s="6">
        <v>1128299</v>
      </c>
      <c r="D2174" s="7">
        <v>44240</v>
      </c>
      <c r="E2174" s="6" t="s">
        <v>28</v>
      </c>
      <c r="F2174" s="6" t="s">
        <v>84</v>
      </c>
      <c r="G2174" s="6" t="s">
        <v>85</v>
      </c>
      <c r="H2174" s="6" t="s">
        <v>19</v>
      </c>
      <c r="I2174" s="8">
        <v>0.4</v>
      </c>
      <c r="J2174" s="9">
        <v>4000</v>
      </c>
      <c r="K2174" s="10">
        <f t="shared" si="0"/>
        <v>1600</v>
      </c>
      <c r="L2174" s="10">
        <f t="shared" si="1"/>
        <v>560</v>
      </c>
      <c r="M2174" s="11">
        <v>0.35</v>
      </c>
      <c r="O2174" s="16"/>
      <c r="P2174" s="14"/>
      <c r="Q2174" s="12"/>
      <c r="R2174" s="13"/>
    </row>
    <row r="2175" spans="1:18" ht="15.75" customHeight="1">
      <c r="A2175" s="1"/>
      <c r="B2175" s="6" t="s">
        <v>27</v>
      </c>
      <c r="C2175" s="6">
        <v>1128299</v>
      </c>
      <c r="D2175" s="7">
        <v>44240</v>
      </c>
      <c r="E2175" s="6" t="s">
        <v>28</v>
      </c>
      <c r="F2175" s="6" t="s">
        <v>84</v>
      </c>
      <c r="G2175" s="6" t="s">
        <v>85</v>
      </c>
      <c r="H2175" s="6" t="s">
        <v>20</v>
      </c>
      <c r="I2175" s="8">
        <v>0.4</v>
      </c>
      <c r="J2175" s="9">
        <v>2500</v>
      </c>
      <c r="K2175" s="10">
        <f t="shared" si="0"/>
        <v>1000</v>
      </c>
      <c r="L2175" s="10">
        <f t="shared" si="1"/>
        <v>400</v>
      </c>
      <c r="M2175" s="11">
        <v>0.4</v>
      </c>
      <c r="O2175" s="16"/>
      <c r="P2175" s="14"/>
      <c r="Q2175" s="12"/>
      <c r="R2175" s="13"/>
    </row>
    <row r="2176" spans="1:18" ht="15.75" customHeight="1">
      <c r="A2176" s="1"/>
      <c r="B2176" s="6" t="s">
        <v>27</v>
      </c>
      <c r="C2176" s="6">
        <v>1128299</v>
      </c>
      <c r="D2176" s="7">
        <v>44240</v>
      </c>
      <c r="E2176" s="6" t="s">
        <v>28</v>
      </c>
      <c r="F2176" s="6" t="s">
        <v>84</v>
      </c>
      <c r="G2176" s="6" t="s">
        <v>85</v>
      </c>
      <c r="H2176" s="6" t="s">
        <v>21</v>
      </c>
      <c r="I2176" s="8">
        <v>0.45000000000000012</v>
      </c>
      <c r="J2176" s="9">
        <v>1750</v>
      </c>
      <c r="K2176" s="10">
        <f t="shared" si="0"/>
        <v>787.50000000000023</v>
      </c>
      <c r="L2176" s="10">
        <f t="shared" si="1"/>
        <v>275.62500000000006</v>
      </c>
      <c r="M2176" s="11">
        <v>0.35</v>
      </c>
      <c r="O2176" s="16"/>
      <c r="P2176" s="14"/>
      <c r="Q2176" s="12"/>
      <c r="R2176" s="13"/>
    </row>
    <row r="2177" spans="1:18" ht="15.75" customHeight="1">
      <c r="A2177" s="1"/>
      <c r="B2177" s="6" t="s">
        <v>27</v>
      </c>
      <c r="C2177" s="6">
        <v>1128299</v>
      </c>
      <c r="D2177" s="7">
        <v>44240</v>
      </c>
      <c r="E2177" s="6" t="s">
        <v>28</v>
      </c>
      <c r="F2177" s="6" t="s">
        <v>84</v>
      </c>
      <c r="G2177" s="6" t="s">
        <v>85</v>
      </c>
      <c r="H2177" s="6" t="s">
        <v>22</v>
      </c>
      <c r="I2177" s="8">
        <v>0.4</v>
      </c>
      <c r="J2177" s="9">
        <v>3750</v>
      </c>
      <c r="K2177" s="10">
        <f t="shared" si="0"/>
        <v>1500</v>
      </c>
      <c r="L2177" s="10">
        <f t="shared" si="1"/>
        <v>375</v>
      </c>
      <c r="M2177" s="11">
        <v>0.25</v>
      </c>
      <c r="O2177" s="16"/>
      <c r="P2177" s="14"/>
      <c r="Q2177" s="12"/>
      <c r="R2177" s="13"/>
    </row>
    <row r="2178" spans="1:18" ht="15.75" customHeight="1">
      <c r="A2178" s="1"/>
      <c r="B2178" s="6" t="s">
        <v>27</v>
      </c>
      <c r="C2178" s="6">
        <v>1128299</v>
      </c>
      <c r="D2178" s="7">
        <v>44267</v>
      </c>
      <c r="E2178" s="6" t="s">
        <v>28</v>
      </c>
      <c r="F2178" s="6" t="s">
        <v>84</v>
      </c>
      <c r="G2178" s="6" t="s">
        <v>85</v>
      </c>
      <c r="H2178" s="6" t="s">
        <v>17</v>
      </c>
      <c r="I2178" s="8">
        <v>0.4</v>
      </c>
      <c r="J2178" s="9">
        <v>5250</v>
      </c>
      <c r="K2178" s="10">
        <f t="shared" si="0"/>
        <v>2100</v>
      </c>
      <c r="L2178" s="10">
        <f t="shared" si="1"/>
        <v>840</v>
      </c>
      <c r="M2178" s="11">
        <v>0.4</v>
      </c>
      <c r="O2178" s="16"/>
      <c r="P2178" s="14"/>
      <c r="Q2178" s="12"/>
      <c r="R2178" s="13"/>
    </row>
    <row r="2179" spans="1:18" ht="15.75" customHeight="1">
      <c r="A2179" s="1"/>
      <c r="B2179" s="6" t="s">
        <v>27</v>
      </c>
      <c r="C2179" s="6">
        <v>1128299</v>
      </c>
      <c r="D2179" s="7">
        <v>44267</v>
      </c>
      <c r="E2179" s="6" t="s">
        <v>28</v>
      </c>
      <c r="F2179" s="6" t="s">
        <v>84</v>
      </c>
      <c r="G2179" s="6" t="s">
        <v>85</v>
      </c>
      <c r="H2179" s="6" t="s">
        <v>18</v>
      </c>
      <c r="I2179" s="8">
        <v>0.5</v>
      </c>
      <c r="J2179" s="9">
        <v>3750</v>
      </c>
      <c r="K2179" s="10">
        <f t="shared" si="0"/>
        <v>1875</v>
      </c>
      <c r="L2179" s="10">
        <f t="shared" si="1"/>
        <v>750</v>
      </c>
      <c r="M2179" s="11">
        <v>0.4</v>
      </c>
      <c r="O2179" s="16"/>
      <c r="P2179" s="14"/>
      <c r="Q2179" s="12"/>
      <c r="R2179" s="13"/>
    </row>
    <row r="2180" spans="1:18" ht="15.75" customHeight="1">
      <c r="A2180" s="1"/>
      <c r="B2180" s="6" t="s">
        <v>27</v>
      </c>
      <c r="C2180" s="6">
        <v>1128299</v>
      </c>
      <c r="D2180" s="7">
        <v>44267</v>
      </c>
      <c r="E2180" s="6" t="s">
        <v>28</v>
      </c>
      <c r="F2180" s="6" t="s">
        <v>84</v>
      </c>
      <c r="G2180" s="6" t="s">
        <v>85</v>
      </c>
      <c r="H2180" s="6" t="s">
        <v>19</v>
      </c>
      <c r="I2180" s="8">
        <v>0.5</v>
      </c>
      <c r="J2180" s="9">
        <v>3750</v>
      </c>
      <c r="K2180" s="10">
        <f t="shared" si="0"/>
        <v>1875</v>
      </c>
      <c r="L2180" s="10">
        <f t="shared" si="1"/>
        <v>656.25</v>
      </c>
      <c r="M2180" s="11">
        <v>0.35</v>
      </c>
      <c r="O2180" s="16"/>
      <c r="P2180" s="14"/>
      <c r="Q2180" s="12"/>
      <c r="R2180" s="13"/>
    </row>
    <row r="2181" spans="1:18" ht="15.75" customHeight="1">
      <c r="A2181" s="1"/>
      <c r="B2181" s="6" t="s">
        <v>27</v>
      </c>
      <c r="C2181" s="6">
        <v>1128299</v>
      </c>
      <c r="D2181" s="7">
        <v>44267</v>
      </c>
      <c r="E2181" s="6" t="s">
        <v>28</v>
      </c>
      <c r="F2181" s="6" t="s">
        <v>84</v>
      </c>
      <c r="G2181" s="6" t="s">
        <v>85</v>
      </c>
      <c r="H2181" s="6" t="s">
        <v>20</v>
      </c>
      <c r="I2181" s="8">
        <v>0.5</v>
      </c>
      <c r="J2181" s="9">
        <v>2500</v>
      </c>
      <c r="K2181" s="10">
        <f t="shared" si="0"/>
        <v>1250</v>
      </c>
      <c r="L2181" s="10">
        <f t="shared" si="1"/>
        <v>500</v>
      </c>
      <c r="M2181" s="11">
        <v>0.4</v>
      </c>
      <c r="O2181" s="16"/>
      <c r="P2181" s="14"/>
      <c r="Q2181" s="12"/>
      <c r="R2181" s="13"/>
    </row>
    <row r="2182" spans="1:18" ht="15.75" customHeight="1">
      <c r="A2182" s="1"/>
      <c r="B2182" s="6" t="s">
        <v>27</v>
      </c>
      <c r="C2182" s="6">
        <v>1128299</v>
      </c>
      <c r="D2182" s="7">
        <v>44267</v>
      </c>
      <c r="E2182" s="6" t="s">
        <v>28</v>
      </c>
      <c r="F2182" s="6" t="s">
        <v>84</v>
      </c>
      <c r="G2182" s="6" t="s">
        <v>85</v>
      </c>
      <c r="H2182" s="6" t="s">
        <v>21</v>
      </c>
      <c r="I2182" s="8">
        <v>0.55000000000000004</v>
      </c>
      <c r="J2182" s="9">
        <v>1500</v>
      </c>
      <c r="K2182" s="10">
        <f t="shared" si="0"/>
        <v>825.00000000000011</v>
      </c>
      <c r="L2182" s="10">
        <f t="shared" si="1"/>
        <v>288.75</v>
      </c>
      <c r="M2182" s="11">
        <v>0.35</v>
      </c>
      <c r="O2182" s="16"/>
      <c r="P2182" s="14"/>
      <c r="Q2182" s="12"/>
      <c r="R2182" s="13"/>
    </row>
    <row r="2183" spans="1:18" ht="15.75" customHeight="1">
      <c r="A2183" s="1"/>
      <c r="B2183" s="6" t="s">
        <v>27</v>
      </c>
      <c r="C2183" s="6">
        <v>1128299</v>
      </c>
      <c r="D2183" s="7">
        <v>44267</v>
      </c>
      <c r="E2183" s="6" t="s">
        <v>28</v>
      </c>
      <c r="F2183" s="6" t="s">
        <v>84</v>
      </c>
      <c r="G2183" s="6" t="s">
        <v>85</v>
      </c>
      <c r="H2183" s="6" t="s">
        <v>22</v>
      </c>
      <c r="I2183" s="8">
        <v>0.5</v>
      </c>
      <c r="J2183" s="9">
        <v>3500</v>
      </c>
      <c r="K2183" s="10">
        <f t="shared" si="0"/>
        <v>1750</v>
      </c>
      <c r="L2183" s="10">
        <f t="shared" si="1"/>
        <v>437.5</v>
      </c>
      <c r="M2183" s="11">
        <v>0.25</v>
      </c>
      <c r="O2183" s="16"/>
      <c r="P2183" s="14"/>
      <c r="Q2183" s="12"/>
      <c r="R2183" s="13"/>
    </row>
    <row r="2184" spans="1:18" ht="15.75" customHeight="1">
      <c r="A2184" s="1"/>
      <c r="B2184" s="6" t="s">
        <v>27</v>
      </c>
      <c r="C2184" s="6">
        <v>1128299</v>
      </c>
      <c r="D2184" s="7">
        <v>44299</v>
      </c>
      <c r="E2184" s="6" t="s">
        <v>28</v>
      </c>
      <c r="F2184" s="6" t="s">
        <v>84</v>
      </c>
      <c r="G2184" s="6" t="s">
        <v>85</v>
      </c>
      <c r="H2184" s="6" t="s">
        <v>17</v>
      </c>
      <c r="I2184" s="8">
        <v>0.5</v>
      </c>
      <c r="J2184" s="9">
        <v>5250</v>
      </c>
      <c r="K2184" s="10">
        <f t="shared" si="0"/>
        <v>2625</v>
      </c>
      <c r="L2184" s="10">
        <f t="shared" si="1"/>
        <v>1050</v>
      </c>
      <c r="M2184" s="11">
        <v>0.4</v>
      </c>
      <c r="O2184" s="16"/>
      <c r="P2184" s="14"/>
      <c r="Q2184" s="12"/>
      <c r="R2184" s="13"/>
    </row>
    <row r="2185" spans="1:18" ht="15.75" customHeight="1">
      <c r="A2185" s="1"/>
      <c r="B2185" s="6" t="s">
        <v>27</v>
      </c>
      <c r="C2185" s="6">
        <v>1128299</v>
      </c>
      <c r="D2185" s="7">
        <v>44299</v>
      </c>
      <c r="E2185" s="6" t="s">
        <v>28</v>
      </c>
      <c r="F2185" s="6" t="s">
        <v>84</v>
      </c>
      <c r="G2185" s="6" t="s">
        <v>85</v>
      </c>
      <c r="H2185" s="6" t="s">
        <v>18</v>
      </c>
      <c r="I2185" s="8">
        <v>0.55000000000000004</v>
      </c>
      <c r="J2185" s="9">
        <v>3250</v>
      </c>
      <c r="K2185" s="10">
        <f t="shared" si="0"/>
        <v>1787.5000000000002</v>
      </c>
      <c r="L2185" s="10">
        <f t="shared" si="1"/>
        <v>715.00000000000011</v>
      </c>
      <c r="M2185" s="11">
        <v>0.4</v>
      </c>
      <c r="O2185" s="16"/>
      <c r="P2185" s="14"/>
      <c r="Q2185" s="12"/>
      <c r="R2185" s="13"/>
    </row>
    <row r="2186" spans="1:18" ht="15.75" customHeight="1">
      <c r="A2186" s="1"/>
      <c r="B2186" s="6" t="s">
        <v>27</v>
      </c>
      <c r="C2186" s="6">
        <v>1128299</v>
      </c>
      <c r="D2186" s="7">
        <v>44299</v>
      </c>
      <c r="E2186" s="6" t="s">
        <v>28</v>
      </c>
      <c r="F2186" s="6" t="s">
        <v>84</v>
      </c>
      <c r="G2186" s="6" t="s">
        <v>85</v>
      </c>
      <c r="H2186" s="6" t="s">
        <v>19</v>
      </c>
      <c r="I2186" s="8">
        <v>0.55000000000000004</v>
      </c>
      <c r="J2186" s="9">
        <v>3750</v>
      </c>
      <c r="K2186" s="10">
        <f t="shared" si="0"/>
        <v>2062.5</v>
      </c>
      <c r="L2186" s="10">
        <f t="shared" si="1"/>
        <v>721.875</v>
      </c>
      <c r="M2186" s="11">
        <v>0.35</v>
      </c>
      <c r="O2186" s="16"/>
      <c r="P2186" s="14"/>
      <c r="Q2186" s="12"/>
      <c r="R2186" s="13"/>
    </row>
    <row r="2187" spans="1:18" ht="15.75" customHeight="1">
      <c r="A2187" s="1"/>
      <c r="B2187" s="6" t="s">
        <v>27</v>
      </c>
      <c r="C2187" s="6">
        <v>1128299</v>
      </c>
      <c r="D2187" s="7">
        <v>44299</v>
      </c>
      <c r="E2187" s="6" t="s">
        <v>28</v>
      </c>
      <c r="F2187" s="6" t="s">
        <v>84</v>
      </c>
      <c r="G2187" s="6" t="s">
        <v>85</v>
      </c>
      <c r="H2187" s="6" t="s">
        <v>20</v>
      </c>
      <c r="I2187" s="8">
        <v>0.5</v>
      </c>
      <c r="J2187" s="9">
        <v>2750</v>
      </c>
      <c r="K2187" s="10">
        <f t="shared" si="0"/>
        <v>1375</v>
      </c>
      <c r="L2187" s="10">
        <f t="shared" si="1"/>
        <v>550</v>
      </c>
      <c r="M2187" s="11">
        <v>0.4</v>
      </c>
      <c r="O2187" s="16"/>
      <c r="P2187" s="14"/>
      <c r="Q2187" s="12"/>
      <c r="R2187" s="13"/>
    </row>
    <row r="2188" spans="1:18" ht="15.75" customHeight="1">
      <c r="A2188" s="1"/>
      <c r="B2188" s="6" t="s">
        <v>27</v>
      </c>
      <c r="C2188" s="6">
        <v>1128299</v>
      </c>
      <c r="D2188" s="7">
        <v>44299</v>
      </c>
      <c r="E2188" s="6" t="s">
        <v>28</v>
      </c>
      <c r="F2188" s="6" t="s">
        <v>84</v>
      </c>
      <c r="G2188" s="6" t="s">
        <v>85</v>
      </c>
      <c r="H2188" s="6" t="s">
        <v>21</v>
      </c>
      <c r="I2188" s="8">
        <v>0.55000000000000004</v>
      </c>
      <c r="J2188" s="9">
        <v>1750</v>
      </c>
      <c r="K2188" s="10">
        <f t="shared" si="0"/>
        <v>962.50000000000011</v>
      </c>
      <c r="L2188" s="10">
        <f t="shared" si="1"/>
        <v>336.875</v>
      </c>
      <c r="M2188" s="11">
        <v>0.35</v>
      </c>
      <c r="O2188" s="16"/>
      <c r="P2188" s="14"/>
      <c r="Q2188" s="12"/>
      <c r="R2188" s="13"/>
    </row>
    <row r="2189" spans="1:18" ht="15.75" customHeight="1">
      <c r="A2189" s="1"/>
      <c r="B2189" s="6" t="s">
        <v>27</v>
      </c>
      <c r="C2189" s="6">
        <v>1128299</v>
      </c>
      <c r="D2189" s="7">
        <v>44299</v>
      </c>
      <c r="E2189" s="6" t="s">
        <v>28</v>
      </c>
      <c r="F2189" s="6" t="s">
        <v>84</v>
      </c>
      <c r="G2189" s="6" t="s">
        <v>85</v>
      </c>
      <c r="H2189" s="6" t="s">
        <v>22</v>
      </c>
      <c r="I2189" s="8">
        <v>0.70000000000000007</v>
      </c>
      <c r="J2189" s="9">
        <v>3500</v>
      </c>
      <c r="K2189" s="10">
        <f t="shared" si="0"/>
        <v>2450.0000000000005</v>
      </c>
      <c r="L2189" s="10">
        <f t="shared" si="1"/>
        <v>612.50000000000011</v>
      </c>
      <c r="M2189" s="11">
        <v>0.25</v>
      </c>
      <c r="O2189" s="16"/>
      <c r="P2189" s="14"/>
      <c r="Q2189" s="12"/>
      <c r="R2189" s="13"/>
    </row>
    <row r="2190" spans="1:18" ht="15.75" customHeight="1">
      <c r="A2190" s="1"/>
      <c r="B2190" s="6" t="s">
        <v>27</v>
      </c>
      <c r="C2190" s="6">
        <v>1128299</v>
      </c>
      <c r="D2190" s="7">
        <v>44330</v>
      </c>
      <c r="E2190" s="6" t="s">
        <v>28</v>
      </c>
      <c r="F2190" s="6" t="s">
        <v>84</v>
      </c>
      <c r="G2190" s="6" t="s">
        <v>85</v>
      </c>
      <c r="H2190" s="6" t="s">
        <v>17</v>
      </c>
      <c r="I2190" s="8">
        <v>0.5</v>
      </c>
      <c r="J2190" s="9">
        <v>5500</v>
      </c>
      <c r="K2190" s="10">
        <f t="shared" si="0"/>
        <v>2750</v>
      </c>
      <c r="L2190" s="10">
        <f t="shared" si="1"/>
        <v>1100</v>
      </c>
      <c r="M2190" s="11">
        <v>0.4</v>
      </c>
      <c r="O2190" s="16"/>
      <c r="P2190" s="14"/>
      <c r="Q2190" s="12"/>
      <c r="R2190" s="13"/>
    </row>
    <row r="2191" spans="1:18" ht="15.75" customHeight="1">
      <c r="A2191" s="1"/>
      <c r="B2191" s="6" t="s">
        <v>27</v>
      </c>
      <c r="C2191" s="6">
        <v>1128299</v>
      </c>
      <c r="D2191" s="7">
        <v>44330</v>
      </c>
      <c r="E2191" s="6" t="s">
        <v>28</v>
      </c>
      <c r="F2191" s="6" t="s">
        <v>84</v>
      </c>
      <c r="G2191" s="6" t="s">
        <v>85</v>
      </c>
      <c r="H2191" s="6" t="s">
        <v>18</v>
      </c>
      <c r="I2191" s="8">
        <v>0.55000000000000004</v>
      </c>
      <c r="J2191" s="9">
        <v>4000</v>
      </c>
      <c r="K2191" s="10">
        <f t="shared" si="0"/>
        <v>2200</v>
      </c>
      <c r="L2191" s="10">
        <f t="shared" si="1"/>
        <v>880</v>
      </c>
      <c r="M2191" s="11">
        <v>0.4</v>
      </c>
      <c r="O2191" s="16"/>
      <c r="P2191" s="14"/>
      <c r="Q2191" s="12"/>
      <c r="R2191" s="13"/>
    </row>
    <row r="2192" spans="1:18" ht="15.75" customHeight="1">
      <c r="A2192" s="1"/>
      <c r="B2192" s="6" t="s">
        <v>27</v>
      </c>
      <c r="C2192" s="6">
        <v>1128299</v>
      </c>
      <c r="D2192" s="7">
        <v>44330</v>
      </c>
      <c r="E2192" s="6" t="s">
        <v>28</v>
      </c>
      <c r="F2192" s="6" t="s">
        <v>84</v>
      </c>
      <c r="G2192" s="6" t="s">
        <v>85</v>
      </c>
      <c r="H2192" s="6" t="s">
        <v>19</v>
      </c>
      <c r="I2192" s="8">
        <v>0.55000000000000004</v>
      </c>
      <c r="J2192" s="9">
        <v>4250</v>
      </c>
      <c r="K2192" s="10">
        <f t="shared" si="0"/>
        <v>2337.5</v>
      </c>
      <c r="L2192" s="10">
        <f t="shared" si="1"/>
        <v>818.125</v>
      </c>
      <c r="M2192" s="11">
        <v>0.35</v>
      </c>
      <c r="O2192" s="16"/>
      <c r="P2192" s="14"/>
      <c r="Q2192" s="12"/>
      <c r="R2192" s="13"/>
    </row>
    <row r="2193" spans="1:18" ht="15.75" customHeight="1">
      <c r="A2193" s="1"/>
      <c r="B2193" s="6" t="s">
        <v>27</v>
      </c>
      <c r="C2193" s="6">
        <v>1128299</v>
      </c>
      <c r="D2193" s="7">
        <v>44330</v>
      </c>
      <c r="E2193" s="6" t="s">
        <v>28</v>
      </c>
      <c r="F2193" s="6" t="s">
        <v>84</v>
      </c>
      <c r="G2193" s="6" t="s">
        <v>85</v>
      </c>
      <c r="H2193" s="6" t="s">
        <v>20</v>
      </c>
      <c r="I2193" s="8">
        <v>0.5</v>
      </c>
      <c r="J2193" s="9">
        <v>3250</v>
      </c>
      <c r="K2193" s="10">
        <f t="shared" si="0"/>
        <v>1625</v>
      </c>
      <c r="L2193" s="10">
        <f t="shared" si="1"/>
        <v>650</v>
      </c>
      <c r="M2193" s="11">
        <v>0.4</v>
      </c>
      <c r="O2193" s="16"/>
      <c r="P2193" s="14"/>
      <c r="Q2193" s="12"/>
      <c r="R2193" s="13"/>
    </row>
    <row r="2194" spans="1:18" ht="15.75" customHeight="1">
      <c r="A2194" s="1"/>
      <c r="B2194" s="6" t="s">
        <v>27</v>
      </c>
      <c r="C2194" s="6">
        <v>1128299</v>
      </c>
      <c r="D2194" s="7">
        <v>44330</v>
      </c>
      <c r="E2194" s="6" t="s">
        <v>28</v>
      </c>
      <c r="F2194" s="6" t="s">
        <v>84</v>
      </c>
      <c r="G2194" s="6" t="s">
        <v>85</v>
      </c>
      <c r="H2194" s="6" t="s">
        <v>21</v>
      </c>
      <c r="I2194" s="8">
        <v>0.55000000000000004</v>
      </c>
      <c r="J2194" s="9">
        <v>2250</v>
      </c>
      <c r="K2194" s="10">
        <f t="shared" si="0"/>
        <v>1237.5</v>
      </c>
      <c r="L2194" s="10">
        <f t="shared" si="1"/>
        <v>433.125</v>
      </c>
      <c r="M2194" s="11">
        <v>0.35</v>
      </c>
      <c r="O2194" s="16"/>
      <c r="P2194" s="14"/>
      <c r="Q2194" s="12"/>
      <c r="R2194" s="13"/>
    </row>
    <row r="2195" spans="1:18" ht="15.75" customHeight="1">
      <c r="A2195" s="1"/>
      <c r="B2195" s="6" t="s">
        <v>27</v>
      </c>
      <c r="C2195" s="6">
        <v>1128299</v>
      </c>
      <c r="D2195" s="7">
        <v>44330</v>
      </c>
      <c r="E2195" s="6" t="s">
        <v>28</v>
      </c>
      <c r="F2195" s="6" t="s">
        <v>84</v>
      </c>
      <c r="G2195" s="6" t="s">
        <v>85</v>
      </c>
      <c r="H2195" s="6" t="s">
        <v>22</v>
      </c>
      <c r="I2195" s="8">
        <v>0.70000000000000007</v>
      </c>
      <c r="J2195" s="9">
        <v>4000</v>
      </c>
      <c r="K2195" s="10">
        <f t="shared" si="0"/>
        <v>2800.0000000000005</v>
      </c>
      <c r="L2195" s="10">
        <f t="shared" si="1"/>
        <v>700.00000000000011</v>
      </c>
      <c r="M2195" s="11">
        <v>0.25</v>
      </c>
      <c r="O2195" s="16"/>
      <c r="P2195" s="14"/>
      <c r="Q2195" s="12"/>
      <c r="R2195" s="13"/>
    </row>
    <row r="2196" spans="1:18" ht="15.75" customHeight="1">
      <c r="A2196" s="1"/>
      <c r="B2196" s="6" t="s">
        <v>27</v>
      </c>
      <c r="C2196" s="6">
        <v>1128299</v>
      </c>
      <c r="D2196" s="7">
        <v>44360</v>
      </c>
      <c r="E2196" s="6" t="s">
        <v>28</v>
      </c>
      <c r="F2196" s="6" t="s">
        <v>84</v>
      </c>
      <c r="G2196" s="6" t="s">
        <v>85</v>
      </c>
      <c r="H2196" s="6" t="s">
        <v>17</v>
      </c>
      <c r="I2196" s="8">
        <v>0.5</v>
      </c>
      <c r="J2196" s="9">
        <v>6750</v>
      </c>
      <c r="K2196" s="10">
        <f t="shared" si="0"/>
        <v>3375</v>
      </c>
      <c r="L2196" s="10">
        <f t="shared" si="1"/>
        <v>1350</v>
      </c>
      <c r="M2196" s="11">
        <v>0.4</v>
      </c>
      <c r="O2196" s="16"/>
      <c r="P2196" s="14"/>
      <c r="Q2196" s="12"/>
      <c r="R2196" s="13"/>
    </row>
    <row r="2197" spans="1:18" ht="15.75" customHeight="1">
      <c r="A2197" s="1"/>
      <c r="B2197" s="6" t="s">
        <v>27</v>
      </c>
      <c r="C2197" s="6">
        <v>1128299</v>
      </c>
      <c r="D2197" s="7">
        <v>44360</v>
      </c>
      <c r="E2197" s="6" t="s">
        <v>28</v>
      </c>
      <c r="F2197" s="6" t="s">
        <v>84</v>
      </c>
      <c r="G2197" s="6" t="s">
        <v>85</v>
      </c>
      <c r="H2197" s="6" t="s">
        <v>18</v>
      </c>
      <c r="I2197" s="8">
        <v>0.55000000000000004</v>
      </c>
      <c r="J2197" s="9">
        <v>5250</v>
      </c>
      <c r="K2197" s="10">
        <f t="shared" si="0"/>
        <v>2887.5000000000005</v>
      </c>
      <c r="L2197" s="10">
        <f t="shared" si="1"/>
        <v>1155.0000000000002</v>
      </c>
      <c r="M2197" s="11">
        <v>0.4</v>
      </c>
      <c r="O2197" s="16"/>
      <c r="P2197" s="14"/>
      <c r="Q2197" s="12"/>
      <c r="R2197" s="13"/>
    </row>
    <row r="2198" spans="1:18" ht="15.75" customHeight="1">
      <c r="A2198" s="1"/>
      <c r="B2198" s="6" t="s">
        <v>27</v>
      </c>
      <c r="C2198" s="6">
        <v>1128299</v>
      </c>
      <c r="D2198" s="7">
        <v>44360</v>
      </c>
      <c r="E2198" s="6" t="s">
        <v>28</v>
      </c>
      <c r="F2198" s="6" t="s">
        <v>84</v>
      </c>
      <c r="G2198" s="6" t="s">
        <v>85</v>
      </c>
      <c r="H2198" s="6" t="s">
        <v>19</v>
      </c>
      <c r="I2198" s="8">
        <v>0.55000000000000004</v>
      </c>
      <c r="J2198" s="9">
        <v>5250</v>
      </c>
      <c r="K2198" s="10">
        <f t="shared" si="0"/>
        <v>2887.5000000000005</v>
      </c>
      <c r="L2198" s="10">
        <f t="shared" si="1"/>
        <v>1010.6250000000001</v>
      </c>
      <c r="M2198" s="11">
        <v>0.35</v>
      </c>
      <c r="O2198" s="16"/>
      <c r="P2198" s="14"/>
      <c r="Q2198" s="12"/>
      <c r="R2198" s="13"/>
    </row>
    <row r="2199" spans="1:18" ht="15.75" customHeight="1">
      <c r="A2199" s="1"/>
      <c r="B2199" s="6" t="s">
        <v>27</v>
      </c>
      <c r="C2199" s="6">
        <v>1128299</v>
      </c>
      <c r="D2199" s="7">
        <v>44360</v>
      </c>
      <c r="E2199" s="6" t="s">
        <v>28</v>
      </c>
      <c r="F2199" s="6" t="s">
        <v>84</v>
      </c>
      <c r="G2199" s="6" t="s">
        <v>85</v>
      </c>
      <c r="H2199" s="6" t="s">
        <v>20</v>
      </c>
      <c r="I2199" s="8">
        <v>0.5</v>
      </c>
      <c r="J2199" s="9">
        <v>4000</v>
      </c>
      <c r="K2199" s="10">
        <f t="shared" si="0"/>
        <v>2000</v>
      </c>
      <c r="L2199" s="10">
        <f t="shared" si="1"/>
        <v>800</v>
      </c>
      <c r="M2199" s="11">
        <v>0.4</v>
      </c>
      <c r="O2199" s="16"/>
      <c r="P2199" s="14"/>
      <c r="Q2199" s="12"/>
      <c r="R2199" s="13"/>
    </row>
    <row r="2200" spans="1:18" ht="15.75" customHeight="1">
      <c r="A2200" s="1"/>
      <c r="B2200" s="6" t="s">
        <v>27</v>
      </c>
      <c r="C2200" s="6">
        <v>1128299</v>
      </c>
      <c r="D2200" s="7">
        <v>44360</v>
      </c>
      <c r="E2200" s="6" t="s">
        <v>28</v>
      </c>
      <c r="F2200" s="6" t="s">
        <v>84</v>
      </c>
      <c r="G2200" s="6" t="s">
        <v>85</v>
      </c>
      <c r="H2200" s="6" t="s">
        <v>21</v>
      </c>
      <c r="I2200" s="8">
        <v>0.55000000000000004</v>
      </c>
      <c r="J2200" s="9">
        <v>2750</v>
      </c>
      <c r="K2200" s="10">
        <f t="shared" si="0"/>
        <v>1512.5000000000002</v>
      </c>
      <c r="L2200" s="10">
        <f t="shared" si="1"/>
        <v>529.375</v>
      </c>
      <c r="M2200" s="11">
        <v>0.35</v>
      </c>
      <c r="O2200" s="16"/>
      <c r="P2200" s="14"/>
      <c r="Q2200" s="12"/>
      <c r="R2200" s="13"/>
    </row>
    <row r="2201" spans="1:18" ht="15.75" customHeight="1">
      <c r="A2201" s="1"/>
      <c r="B2201" s="6" t="s">
        <v>27</v>
      </c>
      <c r="C2201" s="6">
        <v>1128299</v>
      </c>
      <c r="D2201" s="7">
        <v>44360</v>
      </c>
      <c r="E2201" s="6" t="s">
        <v>28</v>
      </c>
      <c r="F2201" s="6" t="s">
        <v>84</v>
      </c>
      <c r="G2201" s="6" t="s">
        <v>85</v>
      </c>
      <c r="H2201" s="6" t="s">
        <v>22</v>
      </c>
      <c r="I2201" s="8">
        <v>0.70000000000000007</v>
      </c>
      <c r="J2201" s="9">
        <v>5750</v>
      </c>
      <c r="K2201" s="10">
        <f t="shared" si="0"/>
        <v>4025.0000000000005</v>
      </c>
      <c r="L2201" s="10">
        <f t="shared" si="1"/>
        <v>1006.2500000000001</v>
      </c>
      <c r="M2201" s="11">
        <v>0.25</v>
      </c>
      <c r="O2201" s="16"/>
      <c r="P2201" s="14"/>
      <c r="Q2201" s="12"/>
      <c r="R2201" s="13"/>
    </row>
    <row r="2202" spans="1:18" ht="15.75" customHeight="1">
      <c r="A2202" s="1"/>
      <c r="B2202" s="6" t="s">
        <v>27</v>
      </c>
      <c r="C2202" s="6">
        <v>1128299</v>
      </c>
      <c r="D2202" s="7">
        <v>44389</v>
      </c>
      <c r="E2202" s="6" t="s">
        <v>28</v>
      </c>
      <c r="F2202" s="6" t="s">
        <v>84</v>
      </c>
      <c r="G2202" s="6" t="s">
        <v>85</v>
      </c>
      <c r="H2202" s="6" t="s">
        <v>17</v>
      </c>
      <c r="I2202" s="8">
        <v>0.5</v>
      </c>
      <c r="J2202" s="9">
        <v>7250</v>
      </c>
      <c r="K2202" s="10">
        <f t="shared" si="0"/>
        <v>3625</v>
      </c>
      <c r="L2202" s="10">
        <f t="shared" si="1"/>
        <v>1450</v>
      </c>
      <c r="M2202" s="11">
        <v>0.4</v>
      </c>
      <c r="O2202" s="16"/>
      <c r="P2202" s="14"/>
      <c r="Q2202" s="12"/>
      <c r="R2202" s="13"/>
    </row>
    <row r="2203" spans="1:18" ht="15.75" customHeight="1">
      <c r="A2203" s="1"/>
      <c r="B2203" s="6" t="s">
        <v>27</v>
      </c>
      <c r="C2203" s="6">
        <v>1128299</v>
      </c>
      <c r="D2203" s="7">
        <v>44389</v>
      </c>
      <c r="E2203" s="6" t="s">
        <v>28</v>
      </c>
      <c r="F2203" s="6" t="s">
        <v>84</v>
      </c>
      <c r="G2203" s="6" t="s">
        <v>85</v>
      </c>
      <c r="H2203" s="6" t="s">
        <v>18</v>
      </c>
      <c r="I2203" s="8">
        <v>0.55000000000000004</v>
      </c>
      <c r="J2203" s="9">
        <v>5750</v>
      </c>
      <c r="K2203" s="10">
        <f t="shared" si="0"/>
        <v>3162.5000000000005</v>
      </c>
      <c r="L2203" s="10">
        <f t="shared" si="1"/>
        <v>1265.0000000000002</v>
      </c>
      <c r="M2203" s="11">
        <v>0.4</v>
      </c>
      <c r="O2203" s="16"/>
      <c r="P2203" s="14"/>
      <c r="Q2203" s="12"/>
      <c r="R2203" s="13"/>
    </row>
    <row r="2204" spans="1:18" ht="15.75" customHeight="1">
      <c r="A2204" s="1"/>
      <c r="B2204" s="6" t="s">
        <v>27</v>
      </c>
      <c r="C2204" s="6">
        <v>1128299</v>
      </c>
      <c r="D2204" s="7">
        <v>44389</v>
      </c>
      <c r="E2204" s="6" t="s">
        <v>28</v>
      </c>
      <c r="F2204" s="6" t="s">
        <v>84</v>
      </c>
      <c r="G2204" s="6" t="s">
        <v>85</v>
      </c>
      <c r="H2204" s="6" t="s">
        <v>19</v>
      </c>
      <c r="I2204" s="8">
        <v>0.55000000000000004</v>
      </c>
      <c r="J2204" s="9">
        <v>5250</v>
      </c>
      <c r="K2204" s="10">
        <f t="shared" si="0"/>
        <v>2887.5000000000005</v>
      </c>
      <c r="L2204" s="10">
        <f t="shared" si="1"/>
        <v>1010.6250000000001</v>
      </c>
      <c r="M2204" s="11">
        <v>0.35</v>
      </c>
      <c r="O2204" s="16"/>
      <c r="P2204" s="14"/>
      <c r="Q2204" s="12"/>
      <c r="R2204" s="13"/>
    </row>
    <row r="2205" spans="1:18" ht="15.75" customHeight="1">
      <c r="A2205" s="1"/>
      <c r="B2205" s="6" t="s">
        <v>27</v>
      </c>
      <c r="C2205" s="6">
        <v>1128299</v>
      </c>
      <c r="D2205" s="7">
        <v>44389</v>
      </c>
      <c r="E2205" s="6" t="s">
        <v>28</v>
      </c>
      <c r="F2205" s="6" t="s">
        <v>84</v>
      </c>
      <c r="G2205" s="6" t="s">
        <v>85</v>
      </c>
      <c r="H2205" s="6" t="s">
        <v>20</v>
      </c>
      <c r="I2205" s="8">
        <v>0.5</v>
      </c>
      <c r="J2205" s="9">
        <v>4250</v>
      </c>
      <c r="K2205" s="10">
        <f t="shared" si="0"/>
        <v>2125</v>
      </c>
      <c r="L2205" s="10">
        <f t="shared" si="1"/>
        <v>850</v>
      </c>
      <c r="M2205" s="11">
        <v>0.4</v>
      </c>
      <c r="O2205" s="16"/>
      <c r="P2205" s="14"/>
      <c r="Q2205" s="12"/>
      <c r="R2205" s="13"/>
    </row>
    <row r="2206" spans="1:18" ht="15.75" customHeight="1">
      <c r="A2206" s="1"/>
      <c r="B2206" s="6" t="s">
        <v>27</v>
      </c>
      <c r="C2206" s="6">
        <v>1128299</v>
      </c>
      <c r="D2206" s="7">
        <v>44389</v>
      </c>
      <c r="E2206" s="6" t="s">
        <v>28</v>
      </c>
      <c r="F2206" s="6" t="s">
        <v>84</v>
      </c>
      <c r="G2206" s="6" t="s">
        <v>85</v>
      </c>
      <c r="H2206" s="6" t="s">
        <v>21</v>
      </c>
      <c r="I2206" s="8">
        <v>0.55000000000000004</v>
      </c>
      <c r="J2206" s="9">
        <v>4750</v>
      </c>
      <c r="K2206" s="10">
        <f t="shared" si="0"/>
        <v>2612.5</v>
      </c>
      <c r="L2206" s="10">
        <f t="shared" si="1"/>
        <v>914.37499999999989</v>
      </c>
      <c r="M2206" s="11">
        <v>0.35</v>
      </c>
      <c r="O2206" s="16"/>
      <c r="P2206" s="14"/>
      <c r="Q2206" s="12"/>
      <c r="R2206" s="13"/>
    </row>
    <row r="2207" spans="1:18" ht="15.75" customHeight="1">
      <c r="A2207" s="1"/>
      <c r="B2207" s="6" t="s">
        <v>27</v>
      </c>
      <c r="C2207" s="6">
        <v>1128299</v>
      </c>
      <c r="D2207" s="7">
        <v>44389</v>
      </c>
      <c r="E2207" s="6" t="s">
        <v>28</v>
      </c>
      <c r="F2207" s="6" t="s">
        <v>84</v>
      </c>
      <c r="G2207" s="6" t="s">
        <v>85</v>
      </c>
      <c r="H2207" s="6" t="s">
        <v>22</v>
      </c>
      <c r="I2207" s="8">
        <v>0.70000000000000007</v>
      </c>
      <c r="J2207" s="9">
        <v>4750</v>
      </c>
      <c r="K2207" s="10">
        <f t="shared" si="0"/>
        <v>3325.0000000000005</v>
      </c>
      <c r="L2207" s="10">
        <f t="shared" si="1"/>
        <v>831.25000000000011</v>
      </c>
      <c r="M2207" s="11">
        <v>0.25</v>
      </c>
      <c r="O2207" s="16"/>
      <c r="P2207" s="14"/>
      <c r="Q2207" s="12"/>
      <c r="R2207" s="13"/>
    </row>
    <row r="2208" spans="1:18" ht="15.75" customHeight="1">
      <c r="A2208" s="1"/>
      <c r="B2208" s="6" t="s">
        <v>27</v>
      </c>
      <c r="C2208" s="6">
        <v>1128299</v>
      </c>
      <c r="D2208" s="7">
        <v>44421</v>
      </c>
      <c r="E2208" s="6" t="s">
        <v>28</v>
      </c>
      <c r="F2208" s="6" t="s">
        <v>84</v>
      </c>
      <c r="G2208" s="6" t="s">
        <v>85</v>
      </c>
      <c r="H2208" s="6" t="s">
        <v>17</v>
      </c>
      <c r="I2208" s="8">
        <v>0.55000000000000004</v>
      </c>
      <c r="J2208" s="9">
        <v>6750</v>
      </c>
      <c r="K2208" s="10">
        <f t="shared" si="0"/>
        <v>3712.5000000000005</v>
      </c>
      <c r="L2208" s="10">
        <f t="shared" si="1"/>
        <v>1485.0000000000002</v>
      </c>
      <c r="M2208" s="11">
        <v>0.4</v>
      </c>
      <c r="O2208" s="16"/>
      <c r="P2208" s="14"/>
      <c r="Q2208" s="12"/>
      <c r="R2208" s="13"/>
    </row>
    <row r="2209" spans="1:18" ht="15.75" customHeight="1">
      <c r="A2209" s="1"/>
      <c r="B2209" s="6" t="s">
        <v>27</v>
      </c>
      <c r="C2209" s="6">
        <v>1128299</v>
      </c>
      <c r="D2209" s="7">
        <v>44421</v>
      </c>
      <c r="E2209" s="6" t="s">
        <v>28</v>
      </c>
      <c r="F2209" s="6" t="s">
        <v>84</v>
      </c>
      <c r="G2209" s="6" t="s">
        <v>85</v>
      </c>
      <c r="H2209" s="6" t="s">
        <v>18</v>
      </c>
      <c r="I2209" s="8">
        <v>0.60000000000000009</v>
      </c>
      <c r="J2209" s="9">
        <v>6250</v>
      </c>
      <c r="K2209" s="10">
        <f t="shared" si="0"/>
        <v>3750.0000000000005</v>
      </c>
      <c r="L2209" s="10">
        <f t="shared" si="1"/>
        <v>1500.0000000000002</v>
      </c>
      <c r="M2209" s="11">
        <v>0.4</v>
      </c>
      <c r="O2209" s="16"/>
      <c r="P2209" s="14"/>
      <c r="Q2209" s="12"/>
      <c r="R2209" s="13"/>
    </row>
    <row r="2210" spans="1:18" ht="15.75" customHeight="1">
      <c r="A2210" s="1"/>
      <c r="B2210" s="6" t="s">
        <v>27</v>
      </c>
      <c r="C2210" s="6">
        <v>1128299</v>
      </c>
      <c r="D2210" s="7">
        <v>44421</v>
      </c>
      <c r="E2210" s="6" t="s">
        <v>28</v>
      </c>
      <c r="F2210" s="6" t="s">
        <v>84</v>
      </c>
      <c r="G2210" s="6" t="s">
        <v>85</v>
      </c>
      <c r="H2210" s="6" t="s">
        <v>19</v>
      </c>
      <c r="I2210" s="8">
        <v>0.55000000000000004</v>
      </c>
      <c r="J2210" s="9">
        <v>5000</v>
      </c>
      <c r="K2210" s="10">
        <f t="shared" si="0"/>
        <v>2750</v>
      </c>
      <c r="L2210" s="10">
        <f t="shared" si="1"/>
        <v>962.49999999999989</v>
      </c>
      <c r="M2210" s="11">
        <v>0.35</v>
      </c>
      <c r="O2210" s="16"/>
      <c r="P2210" s="14"/>
      <c r="Q2210" s="12"/>
      <c r="R2210" s="13"/>
    </row>
    <row r="2211" spans="1:18" ht="15.75" customHeight="1">
      <c r="A2211" s="1"/>
      <c r="B2211" s="6" t="s">
        <v>27</v>
      </c>
      <c r="C2211" s="6">
        <v>1128299</v>
      </c>
      <c r="D2211" s="7">
        <v>44421</v>
      </c>
      <c r="E2211" s="6" t="s">
        <v>28</v>
      </c>
      <c r="F2211" s="6" t="s">
        <v>84</v>
      </c>
      <c r="G2211" s="6" t="s">
        <v>85</v>
      </c>
      <c r="H2211" s="6" t="s">
        <v>20</v>
      </c>
      <c r="I2211" s="8">
        <v>0.55000000000000004</v>
      </c>
      <c r="J2211" s="9">
        <v>4500</v>
      </c>
      <c r="K2211" s="10">
        <f t="shared" si="0"/>
        <v>2475</v>
      </c>
      <c r="L2211" s="10">
        <f t="shared" si="1"/>
        <v>990</v>
      </c>
      <c r="M2211" s="11">
        <v>0.4</v>
      </c>
      <c r="O2211" s="16"/>
      <c r="P2211" s="14"/>
      <c r="Q2211" s="12"/>
      <c r="R2211" s="13"/>
    </row>
    <row r="2212" spans="1:18" ht="15.75" customHeight="1">
      <c r="A2212" s="1"/>
      <c r="B2212" s="6" t="s">
        <v>27</v>
      </c>
      <c r="C2212" s="6">
        <v>1128299</v>
      </c>
      <c r="D2212" s="7">
        <v>44421</v>
      </c>
      <c r="E2212" s="6" t="s">
        <v>28</v>
      </c>
      <c r="F2212" s="6" t="s">
        <v>84</v>
      </c>
      <c r="G2212" s="6" t="s">
        <v>85</v>
      </c>
      <c r="H2212" s="6" t="s">
        <v>21</v>
      </c>
      <c r="I2212" s="8">
        <v>0.65</v>
      </c>
      <c r="J2212" s="9">
        <v>4500</v>
      </c>
      <c r="K2212" s="10">
        <f t="shared" si="0"/>
        <v>2925</v>
      </c>
      <c r="L2212" s="10">
        <f t="shared" si="1"/>
        <v>1023.7499999999999</v>
      </c>
      <c r="M2212" s="11">
        <v>0.35</v>
      </c>
      <c r="O2212" s="16"/>
      <c r="P2212" s="14"/>
      <c r="Q2212" s="12"/>
      <c r="R2212" s="13"/>
    </row>
    <row r="2213" spans="1:18" ht="15.75" customHeight="1">
      <c r="A2213" s="1"/>
      <c r="B2213" s="6" t="s">
        <v>27</v>
      </c>
      <c r="C2213" s="6">
        <v>1128299</v>
      </c>
      <c r="D2213" s="7">
        <v>44421</v>
      </c>
      <c r="E2213" s="6" t="s">
        <v>28</v>
      </c>
      <c r="F2213" s="6" t="s">
        <v>84</v>
      </c>
      <c r="G2213" s="6" t="s">
        <v>85</v>
      </c>
      <c r="H2213" s="6" t="s">
        <v>22</v>
      </c>
      <c r="I2213" s="8">
        <v>0.70000000000000007</v>
      </c>
      <c r="J2213" s="9">
        <v>4250</v>
      </c>
      <c r="K2213" s="10">
        <f t="shared" si="0"/>
        <v>2975.0000000000005</v>
      </c>
      <c r="L2213" s="10">
        <f t="shared" si="1"/>
        <v>743.75000000000011</v>
      </c>
      <c r="M2213" s="11">
        <v>0.25</v>
      </c>
      <c r="O2213" s="16"/>
      <c r="P2213" s="14"/>
      <c r="Q2213" s="12"/>
      <c r="R2213" s="13"/>
    </row>
    <row r="2214" spans="1:18" ht="15.75" customHeight="1">
      <c r="A2214" s="1"/>
      <c r="B2214" s="6" t="s">
        <v>27</v>
      </c>
      <c r="C2214" s="6">
        <v>1128299</v>
      </c>
      <c r="D2214" s="7">
        <v>44453</v>
      </c>
      <c r="E2214" s="6" t="s">
        <v>28</v>
      </c>
      <c r="F2214" s="6" t="s">
        <v>84</v>
      </c>
      <c r="G2214" s="6" t="s">
        <v>85</v>
      </c>
      <c r="H2214" s="6" t="s">
        <v>17</v>
      </c>
      <c r="I2214" s="8">
        <v>0.45000000000000012</v>
      </c>
      <c r="J2214" s="9">
        <v>6000</v>
      </c>
      <c r="K2214" s="10">
        <f t="shared" si="0"/>
        <v>2700.0000000000009</v>
      </c>
      <c r="L2214" s="10">
        <f t="shared" si="1"/>
        <v>1080.0000000000005</v>
      </c>
      <c r="M2214" s="11">
        <v>0.4</v>
      </c>
      <c r="O2214" s="16"/>
      <c r="P2214" s="14"/>
      <c r="Q2214" s="12"/>
      <c r="R2214" s="13"/>
    </row>
    <row r="2215" spans="1:18" ht="15.75" customHeight="1">
      <c r="A2215" s="1"/>
      <c r="B2215" s="6" t="s">
        <v>27</v>
      </c>
      <c r="C2215" s="6">
        <v>1128299</v>
      </c>
      <c r="D2215" s="7">
        <v>44453</v>
      </c>
      <c r="E2215" s="6" t="s">
        <v>28</v>
      </c>
      <c r="F2215" s="6" t="s">
        <v>84</v>
      </c>
      <c r="G2215" s="6" t="s">
        <v>85</v>
      </c>
      <c r="H2215" s="6" t="s">
        <v>18</v>
      </c>
      <c r="I2215" s="8">
        <v>0.50000000000000011</v>
      </c>
      <c r="J2215" s="9">
        <v>6000</v>
      </c>
      <c r="K2215" s="10">
        <f t="shared" si="0"/>
        <v>3000.0000000000005</v>
      </c>
      <c r="L2215" s="10">
        <f t="shared" si="1"/>
        <v>1200.0000000000002</v>
      </c>
      <c r="M2215" s="11">
        <v>0.4</v>
      </c>
      <c r="O2215" s="16"/>
      <c r="P2215" s="14"/>
      <c r="Q2215" s="12"/>
      <c r="R2215" s="13"/>
    </row>
    <row r="2216" spans="1:18" ht="15.75" customHeight="1">
      <c r="A2216" s="1"/>
      <c r="B2216" s="6" t="s">
        <v>27</v>
      </c>
      <c r="C2216" s="6">
        <v>1128299</v>
      </c>
      <c r="D2216" s="7">
        <v>44453</v>
      </c>
      <c r="E2216" s="6" t="s">
        <v>28</v>
      </c>
      <c r="F2216" s="6" t="s">
        <v>84</v>
      </c>
      <c r="G2216" s="6" t="s">
        <v>85</v>
      </c>
      <c r="H2216" s="6" t="s">
        <v>19</v>
      </c>
      <c r="I2216" s="8">
        <v>0.45000000000000012</v>
      </c>
      <c r="J2216" s="9">
        <v>4500</v>
      </c>
      <c r="K2216" s="10">
        <f t="shared" si="0"/>
        <v>2025.0000000000005</v>
      </c>
      <c r="L2216" s="10">
        <f t="shared" si="1"/>
        <v>708.75000000000011</v>
      </c>
      <c r="M2216" s="11">
        <v>0.35</v>
      </c>
      <c r="O2216" s="16"/>
      <c r="P2216" s="14"/>
      <c r="Q2216" s="12"/>
      <c r="R2216" s="13"/>
    </row>
    <row r="2217" spans="1:18" ht="15.75" customHeight="1">
      <c r="A2217" s="1"/>
      <c r="B2217" s="6" t="s">
        <v>27</v>
      </c>
      <c r="C2217" s="6">
        <v>1128299</v>
      </c>
      <c r="D2217" s="7">
        <v>44453</v>
      </c>
      <c r="E2217" s="6" t="s">
        <v>28</v>
      </c>
      <c r="F2217" s="6" t="s">
        <v>84</v>
      </c>
      <c r="G2217" s="6" t="s">
        <v>85</v>
      </c>
      <c r="H2217" s="6" t="s">
        <v>20</v>
      </c>
      <c r="I2217" s="8">
        <v>0.45000000000000012</v>
      </c>
      <c r="J2217" s="9">
        <v>4000</v>
      </c>
      <c r="K2217" s="10">
        <f t="shared" si="0"/>
        <v>1800.0000000000005</v>
      </c>
      <c r="L2217" s="10">
        <f t="shared" si="1"/>
        <v>720.00000000000023</v>
      </c>
      <c r="M2217" s="11">
        <v>0.4</v>
      </c>
      <c r="O2217" s="16"/>
      <c r="P2217" s="14"/>
      <c r="Q2217" s="12"/>
      <c r="R2217" s="13"/>
    </row>
    <row r="2218" spans="1:18" ht="15.75" customHeight="1">
      <c r="A2218" s="1"/>
      <c r="B2218" s="6" t="s">
        <v>27</v>
      </c>
      <c r="C2218" s="6">
        <v>1128299</v>
      </c>
      <c r="D2218" s="7">
        <v>44453</v>
      </c>
      <c r="E2218" s="6" t="s">
        <v>28</v>
      </c>
      <c r="F2218" s="6" t="s">
        <v>84</v>
      </c>
      <c r="G2218" s="6" t="s">
        <v>85</v>
      </c>
      <c r="H2218" s="6" t="s">
        <v>21</v>
      </c>
      <c r="I2218" s="8">
        <v>0.55000000000000004</v>
      </c>
      <c r="J2218" s="9">
        <v>4000</v>
      </c>
      <c r="K2218" s="10">
        <f t="shared" si="0"/>
        <v>2200</v>
      </c>
      <c r="L2218" s="10">
        <f t="shared" si="1"/>
        <v>770</v>
      </c>
      <c r="M2218" s="11">
        <v>0.35</v>
      </c>
      <c r="O2218" s="16"/>
      <c r="P2218" s="14"/>
      <c r="Q2218" s="12"/>
      <c r="R2218" s="13"/>
    </row>
    <row r="2219" spans="1:18" ht="15.75" customHeight="1">
      <c r="A2219" s="1"/>
      <c r="B2219" s="6" t="s">
        <v>27</v>
      </c>
      <c r="C2219" s="6">
        <v>1128299</v>
      </c>
      <c r="D2219" s="7">
        <v>44453</v>
      </c>
      <c r="E2219" s="6" t="s">
        <v>28</v>
      </c>
      <c r="F2219" s="6" t="s">
        <v>84</v>
      </c>
      <c r="G2219" s="6" t="s">
        <v>85</v>
      </c>
      <c r="H2219" s="6" t="s">
        <v>22</v>
      </c>
      <c r="I2219" s="8">
        <v>0.60000000000000009</v>
      </c>
      <c r="J2219" s="9">
        <v>4500</v>
      </c>
      <c r="K2219" s="10">
        <f t="shared" si="0"/>
        <v>2700.0000000000005</v>
      </c>
      <c r="L2219" s="10">
        <f t="shared" si="1"/>
        <v>675.00000000000011</v>
      </c>
      <c r="M2219" s="11">
        <v>0.25</v>
      </c>
      <c r="O2219" s="16"/>
      <c r="P2219" s="14"/>
      <c r="Q2219" s="12"/>
      <c r="R2219" s="13"/>
    </row>
    <row r="2220" spans="1:18" ht="15.75" customHeight="1">
      <c r="A2220" s="1"/>
      <c r="B2220" s="6" t="s">
        <v>27</v>
      </c>
      <c r="C2220" s="6">
        <v>1128299</v>
      </c>
      <c r="D2220" s="7">
        <v>44482</v>
      </c>
      <c r="E2220" s="6" t="s">
        <v>28</v>
      </c>
      <c r="F2220" s="6" t="s">
        <v>84</v>
      </c>
      <c r="G2220" s="6" t="s">
        <v>85</v>
      </c>
      <c r="H2220" s="6" t="s">
        <v>17</v>
      </c>
      <c r="I2220" s="8">
        <v>0.45000000000000012</v>
      </c>
      <c r="J2220" s="9">
        <v>5250</v>
      </c>
      <c r="K2220" s="10">
        <f t="shared" si="0"/>
        <v>2362.5000000000005</v>
      </c>
      <c r="L2220" s="10">
        <f t="shared" si="1"/>
        <v>945.00000000000023</v>
      </c>
      <c r="M2220" s="11">
        <v>0.4</v>
      </c>
      <c r="O2220" s="16"/>
      <c r="P2220" s="14"/>
      <c r="Q2220" s="12"/>
      <c r="R2220" s="13"/>
    </row>
    <row r="2221" spans="1:18" ht="15.75" customHeight="1">
      <c r="A2221" s="1"/>
      <c r="B2221" s="6" t="s">
        <v>27</v>
      </c>
      <c r="C2221" s="6">
        <v>1128299</v>
      </c>
      <c r="D2221" s="7">
        <v>44482</v>
      </c>
      <c r="E2221" s="6" t="s">
        <v>28</v>
      </c>
      <c r="F2221" s="6" t="s">
        <v>84</v>
      </c>
      <c r="G2221" s="6" t="s">
        <v>85</v>
      </c>
      <c r="H2221" s="6" t="s">
        <v>18</v>
      </c>
      <c r="I2221" s="8">
        <v>0.50000000000000011</v>
      </c>
      <c r="J2221" s="9">
        <v>5250</v>
      </c>
      <c r="K2221" s="10">
        <f t="shared" si="0"/>
        <v>2625.0000000000005</v>
      </c>
      <c r="L2221" s="10">
        <f t="shared" si="1"/>
        <v>1050.0000000000002</v>
      </c>
      <c r="M2221" s="11">
        <v>0.4</v>
      </c>
      <c r="O2221" s="16"/>
      <c r="P2221" s="14"/>
      <c r="Q2221" s="12"/>
      <c r="R2221" s="13"/>
    </row>
    <row r="2222" spans="1:18" ht="15.75" customHeight="1">
      <c r="A2222" s="1"/>
      <c r="B2222" s="6" t="s">
        <v>27</v>
      </c>
      <c r="C2222" s="6">
        <v>1128299</v>
      </c>
      <c r="D2222" s="7">
        <v>44482</v>
      </c>
      <c r="E2222" s="6" t="s">
        <v>28</v>
      </c>
      <c r="F2222" s="6" t="s">
        <v>84</v>
      </c>
      <c r="G2222" s="6" t="s">
        <v>85</v>
      </c>
      <c r="H2222" s="6" t="s">
        <v>19</v>
      </c>
      <c r="I2222" s="8">
        <v>0.45000000000000012</v>
      </c>
      <c r="J2222" s="9">
        <v>3500</v>
      </c>
      <c r="K2222" s="10">
        <f t="shared" si="0"/>
        <v>1575.0000000000005</v>
      </c>
      <c r="L2222" s="10">
        <f t="shared" si="1"/>
        <v>551.25000000000011</v>
      </c>
      <c r="M2222" s="11">
        <v>0.35</v>
      </c>
      <c r="O2222" s="16"/>
      <c r="P2222" s="14"/>
      <c r="Q2222" s="12"/>
      <c r="R2222" s="13"/>
    </row>
    <row r="2223" spans="1:18" ht="15.75" customHeight="1">
      <c r="A2223" s="1"/>
      <c r="B2223" s="6" t="s">
        <v>27</v>
      </c>
      <c r="C2223" s="6">
        <v>1128299</v>
      </c>
      <c r="D2223" s="7">
        <v>44482</v>
      </c>
      <c r="E2223" s="6" t="s">
        <v>28</v>
      </c>
      <c r="F2223" s="6" t="s">
        <v>84</v>
      </c>
      <c r="G2223" s="6" t="s">
        <v>85</v>
      </c>
      <c r="H2223" s="6" t="s">
        <v>20</v>
      </c>
      <c r="I2223" s="8">
        <v>0.45000000000000012</v>
      </c>
      <c r="J2223" s="9">
        <v>3250</v>
      </c>
      <c r="K2223" s="10">
        <f t="shared" si="0"/>
        <v>1462.5000000000005</v>
      </c>
      <c r="L2223" s="10">
        <f t="shared" si="1"/>
        <v>585.00000000000023</v>
      </c>
      <c r="M2223" s="11">
        <v>0.4</v>
      </c>
      <c r="O2223" s="16"/>
      <c r="P2223" s="14"/>
      <c r="Q2223" s="12"/>
      <c r="R2223" s="13"/>
    </row>
    <row r="2224" spans="1:18" ht="15.75" customHeight="1">
      <c r="A2224" s="1"/>
      <c r="B2224" s="6" t="s">
        <v>27</v>
      </c>
      <c r="C2224" s="6">
        <v>1128299</v>
      </c>
      <c r="D2224" s="7">
        <v>44482</v>
      </c>
      <c r="E2224" s="6" t="s">
        <v>28</v>
      </c>
      <c r="F2224" s="6" t="s">
        <v>84</v>
      </c>
      <c r="G2224" s="6" t="s">
        <v>85</v>
      </c>
      <c r="H2224" s="6" t="s">
        <v>21</v>
      </c>
      <c r="I2224" s="8">
        <v>0.55000000000000004</v>
      </c>
      <c r="J2224" s="9">
        <v>3000</v>
      </c>
      <c r="K2224" s="10">
        <f t="shared" si="0"/>
        <v>1650.0000000000002</v>
      </c>
      <c r="L2224" s="10">
        <f t="shared" si="1"/>
        <v>577.5</v>
      </c>
      <c r="M2224" s="11">
        <v>0.35</v>
      </c>
      <c r="O2224" s="16"/>
      <c r="P2224" s="14"/>
      <c r="Q2224" s="12"/>
      <c r="R2224" s="13"/>
    </row>
    <row r="2225" spans="1:18" ht="15.75" customHeight="1">
      <c r="A2225" s="1"/>
      <c r="B2225" s="6" t="s">
        <v>27</v>
      </c>
      <c r="C2225" s="6">
        <v>1128299</v>
      </c>
      <c r="D2225" s="7">
        <v>44482</v>
      </c>
      <c r="E2225" s="6" t="s">
        <v>28</v>
      </c>
      <c r="F2225" s="6" t="s">
        <v>84</v>
      </c>
      <c r="G2225" s="6" t="s">
        <v>85</v>
      </c>
      <c r="H2225" s="6" t="s">
        <v>22</v>
      </c>
      <c r="I2225" s="8">
        <v>0.70000000000000007</v>
      </c>
      <c r="J2225" s="9">
        <v>3500</v>
      </c>
      <c r="K2225" s="10">
        <f t="shared" si="0"/>
        <v>2450.0000000000005</v>
      </c>
      <c r="L2225" s="10">
        <f t="shared" si="1"/>
        <v>612.50000000000011</v>
      </c>
      <c r="M2225" s="11">
        <v>0.25</v>
      </c>
      <c r="O2225" s="16"/>
      <c r="P2225" s="14"/>
      <c r="Q2225" s="12"/>
      <c r="R2225" s="13"/>
    </row>
    <row r="2226" spans="1:18" ht="15.75" customHeight="1">
      <c r="A2226" s="1"/>
      <c r="B2226" s="6" t="s">
        <v>27</v>
      </c>
      <c r="C2226" s="6">
        <v>1128299</v>
      </c>
      <c r="D2226" s="7">
        <v>44513</v>
      </c>
      <c r="E2226" s="6" t="s">
        <v>28</v>
      </c>
      <c r="F2226" s="6" t="s">
        <v>84</v>
      </c>
      <c r="G2226" s="6" t="s">
        <v>85</v>
      </c>
      <c r="H2226" s="6" t="s">
        <v>17</v>
      </c>
      <c r="I2226" s="8">
        <v>0.55000000000000004</v>
      </c>
      <c r="J2226" s="9">
        <v>5250</v>
      </c>
      <c r="K2226" s="10">
        <f t="shared" si="0"/>
        <v>2887.5000000000005</v>
      </c>
      <c r="L2226" s="10">
        <f t="shared" si="1"/>
        <v>1155.0000000000002</v>
      </c>
      <c r="M2226" s="11">
        <v>0.4</v>
      </c>
      <c r="O2226" s="16"/>
      <c r="P2226" s="14"/>
      <c r="Q2226" s="12"/>
      <c r="R2226" s="13"/>
    </row>
    <row r="2227" spans="1:18" ht="15.75" customHeight="1">
      <c r="A2227" s="1"/>
      <c r="B2227" s="6" t="s">
        <v>27</v>
      </c>
      <c r="C2227" s="6">
        <v>1128299</v>
      </c>
      <c r="D2227" s="7">
        <v>44513</v>
      </c>
      <c r="E2227" s="6" t="s">
        <v>28</v>
      </c>
      <c r="F2227" s="6" t="s">
        <v>84</v>
      </c>
      <c r="G2227" s="6" t="s">
        <v>85</v>
      </c>
      <c r="H2227" s="6" t="s">
        <v>18</v>
      </c>
      <c r="I2227" s="8">
        <v>0.60000000000000009</v>
      </c>
      <c r="J2227" s="9">
        <v>5750</v>
      </c>
      <c r="K2227" s="10">
        <f t="shared" si="0"/>
        <v>3450.0000000000005</v>
      </c>
      <c r="L2227" s="10">
        <f t="shared" si="1"/>
        <v>1380.0000000000002</v>
      </c>
      <c r="M2227" s="11">
        <v>0.4</v>
      </c>
      <c r="O2227" s="16"/>
      <c r="P2227" s="14"/>
      <c r="Q2227" s="12"/>
      <c r="R2227" s="13"/>
    </row>
    <row r="2228" spans="1:18" ht="15.75" customHeight="1">
      <c r="A2228" s="1"/>
      <c r="B2228" s="6" t="s">
        <v>27</v>
      </c>
      <c r="C2228" s="6">
        <v>1128299</v>
      </c>
      <c r="D2228" s="7">
        <v>44513</v>
      </c>
      <c r="E2228" s="6" t="s">
        <v>28</v>
      </c>
      <c r="F2228" s="6" t="s">
        <v>84</v>
      </c>
      <c r="G2228" s="6" t="s">
        <v>85</v>
      </c>
      <c r="H2228" s="6" t="s">
        <v>19</v>
      </c>
      <c r="I2228" s="8">
        <v>0.55000000000000004</v>
      </c>
      <c r="J2228" s="9">
        <v>4250</v>
      </c>
      <c r="K2228" s="10">
        <f t="shared" si="0"/>
        <v>2337.5</v>
      </c>
      <c r="L2228" s="10">
        <f t="shared" si="1"/>
        <v>818.125</v>
      </c>
      <c r="M2228" s="11">
        <v>0.35</v>
      </c>
      <c r="O2228" s="16"/>
      <c r="P2228" s="14"/>
      <c r="Q2228" s="12"/>
      <c r="R2228" s="13"/>
    </row>
    <row r="2229" spans="1:18" ht="15.75" customHeight="1">
      <c r="A2229" s="1"/>
      <c r="B2229" s="6" t="s">
        <v>27</v>
      </c>
      <c r="C2229" s="6">
        <v>1128299</v>
      </c>
      <c r="D2229" s="7">
        <v>44513</v>
      </c>
      <c r="E2229" s="6" t="s">
        <v>28</v>
      </c>
      <c r="F2229" s="6" t="s">
        <v>84</v>
      </c>
      <c r="G2229" s="6" t="s">
        <v>85</v>
      </c>
      <c r="H2229" s="6" t="s">
        <v>20</v>
      </c>
      <c r="I2229" s="8">
        <v>0.55000000000000004</v>
      </c>
      <c r="J2229" s="9">
        <v>4000</v>
      </c>
      <c r="K2229" s="10">
        <f t="shared" si="0"/>
        <v>2200</v>
      </c>
      <c r="L2229" s="10">
        <f t="shared" si="1"/>
        <v>880</v>
      </c>
      <c r="M2229" s="11">
        <v>0.4</v>
      </c>
      <c r="O2229" s="16"/>
      <c r="P2229" s="14"/>
      <c r="Q2229" s="12"/>
      <c r="R2229" s="13"/>
    </row>
    <row r="2230" spans="1:18" ht="15.75" customHeight="1">
      <c r="A2230" s="1"/>
      <c r="B2230" s="6" t="s">
        <v>27</v>
      </c>
      <c r="C2230" s="6">
        <v>1128299</v>
      </c>
      <c r="D2230" s="7">
        <v>44513</v>
      </c>
      <c r="E2230" s="6" t="s">
        <v>28</v>
      </c>
      <c r="F2230" s="6" t="s">
        <v>84</v>
      </c>
      <c r="G2230" s="6" t="s">
        <v>85</v>
      </c>
      <c r="H2230" s="6" t="s">
        <v>21</v>
      </c>
      <c r="I2230" s="8">
        <v>0.65</v>
      </c>
      <c r="J2230" s="9">
        <v>3500</v>
      </c>
      <c r="K2230" s="10">
        <f t="shared" si="0"/>
        <v>2275</v>
      </c>
      <c r="L2230" s="10">
        <f t="shared" si="1"/>
        <v>796.25</v>
      </c>
      <c r="M2230" s="11">
        <v>0.35</v>
      </c>
      <c r="O2230" s="16"/>
      <c r="P2230" s="14"/>
      <c r="Q2230" s="12"/>
      <c r="R2230" s="13"/>
    </row>
    <row r="2231" spans="1:18" ht="15.75" customHeight="1">
      <c r="A2231" s="1"/>
      <c r="B2231" s="6" t="s">
        <v>27</v>
      </c>
      <c r="C2231" s="6">
        <v>1128299</v>
      </c>
      <c r="D2231" s="7">
        <v>44513</v>
      </c>
      <c r="E2231" s="6" t="s">
        <v>28</v>
      </c>
      <c r="F2231" s="6" t="s">
        <v>84</v>
      </c>
      <c r="G2231" s="6" t="s">
        <v>85</v>
      </c>
      <c r="H2231" s="6" t="s">
        <v>22</v>
      </c>
      <c r="I2231" s="8">
        <v>0.70000000000000007</v>
      </c>
      <c r="J2231" s="9">
        <v>4750</v>
      </c>
      <c r="K2231" s="10">
        <f t="shared" si="0"/>
        <v>3325.0000000000005</v>
      </c>
      <c r="L2231" s="10">
        <f t="shared" si="1"/>
        <v>831.25000000000011</v>
      </c>
      <c r="M2231" s="11">
        <v>0.25</v>
      </c>
      <c r="O2231" s="16"/>
      <c r="P2231" s="14"/>
      <c r="Q2231" s="12"/>
      <c r="R2231" s="13"/>
    </row>
    <row r="2232" spans="1:18" ht="15.75" customHeight="1">
      <c r="A2232" s="1"/>
      <c r="B2232" s="6" t="s">
        <v>27</v>
      </c>
      <c r="C2232" s="6">
        <v>1128299</v>
      </c>
      <c r="D2232" s="7">
        <v>44542</v>
      </c>
      <c r="E2232" s="6" t="s">
        <v>28</v>
      </c>
      <c r="F2232" s="6" t="s">
        <v>84</v>
      </c>
      <c r="G2232" s="6" t="s">
        <v>85</v>
      </c>
      <c r="H2232" s="6" t="s">
        <v>17</v>
      </c>
      <c r="I2232" s="8">
        <v>0.55000000000000004</v>
      </c>
      <c r="J2232" s="9">
        <v>6750</v>
      </c>
      <c r="K2232" s="10">
        <f t="shared" si="0"/>
        <v>3712.5000000000005</v>
      </c>
      <c r="L2232" s="10">
        <f t="shared" si="1"/>
        <v>1485.0000000000002</v>
      </c>
      <c r="M2232" s="11">
        <v>0.4</v>
      </c>
      <c r="O2232" s="16"/>
      <c r="P2232" s="14"/>
      <c r="Q2232" s="12"/>
      <c r="R2232" s="13"/>
    </row>
    <row r="2233" spans="1:18" ht="15.75" customHeight="1">
      <c r="A2233" s="1"/>
      <c r="B2233" s="6" t="s">
        <v>27</v>
      </c>
      <c r="C2233" s="6">
        <v>1128299</v>
      </c>
      <c r="D2233" s="7">
        <v>44542</v>
      </c>
      <c r="E2233" s="6" t="s">
        <v>28</v>
      </c>
      <c r="F2233" s="6" t="s">
        <v>84</v>
      </c>
      <c r="G2233" s="6" t="s">
        <v>85</v>
      </c>
      <c r="H2233" s="6" t="s">
        <v>18</v>
      </c>
      <c r="I2233" s="8">
        <v>0.60000000000000009</v>
      </c>
      <c r="J2233" s="9">
        <v>6750</v>
      </c>
      <c r="K2233" s="10">
        <f t="shared" si="0"/>
        <v>4050.0000000000005</v>
      </c>
      <c r="L2233" s="10">
        <f t="shared" si="1"/>
        <v>1620.0000000000002</v>
      </c>
      <c r="M2233" s="11">
        <v>0.4</v>
      </c>
      <c r="O2233" s="16"/>
      <c r="P2233" s="14"/>
      <c r="Q2233" s="12"/>
      <c r="R2233" s="13"/>
    </row>
    <row r="2234" spans="1:18" ht="15.75" customHeight="1">
      <c r="A2234" s="1"/>
      <c r="B2234" s="6" t="s">
        <v>27</v>
      </c>
      <c r="C2234" s="6">
        <v>1128299</v>
      </c>
      <c r="D2234" s="7">
        <v>44542</v>
      </c>
      <c r="E2234" s="6" t="s">
        <v>28</v>
      </c>
      <c r="F2234" s="6" t="s">
        <v>84</v>
      </c>
      <c r="G2234" s="6" t="s">
        <v>85</v>
      </c>
      <c r="H2234" s="6" t="s">
        <v>19</v>
      </c>
      <c r="I2234" s="8">
        <v>0.55000000000000004</v>
      </c>
      <c r="J2234" s="9">
        <v>4750</v>
      </c>
      <c r="K2234" s="10">
        <f t="shared" si="0"/>
        <v>2612.5</v>
      </c>
      <c r="L2234" s="10">
        <f t="shared" si="1"/>
        <v>914.37499999999989</v>
      </c>
      <c r="M2234" s="11">
        <v>0.35</v>
      </c>
      <c r="O2234" s="16"/>
      <c r="P2234" s="14"/>
      <c r="Q2234" s="12"/>
      <c r="R2234" s="13"/>
    </row>
    <row r="2235" spans="1:18" ht="15.75" customHeight="1">
      <c r="A2235" s="1"/>
      <c r="B2235" s="6" t="s">
        <v>27</v>
      </c>
      <c r="C2235" s="6">
        <v>1128299</v>
      </c>
      <c r="D2235" s="7">
        <v>44542</v>
      </c>
      <c r="E2235" s="6" t="s">
        <v>28</v>
      </c>
      <c r="F2235" s="6" t="s">
        <v>84</v>
      </c>
      <c r="G2235" s="6" t="s">
        <v>85</v>
      </c>
      <c r="H2235" s="6" t="s">
        <v>20</v>
      </c>
      <c r="I2235" s="8">
        <v>0.55000000000000004</v>
      </c>
      <c r="J2235" s="9">
        <v>4750</v>
      </c>
      <c r="K2235" s="10">
        <f t="shared" si="0"/>
        <v>2612.5</v>
      </c>
      <c r="L2235" s="10">
        <f t="shared" si="1"/>
        <v>1045</v>
      </c>
      <c r="M2235" s="11">
        <v>0.4</v>
      </c>
      <c r="O2235" s="16"/>
      <c r="P2235" s="14"/>
      <c r="Q2235" s="12"/>
      <c r="R2235" s="13"/>
    </row>
    <row r="2236" spans="1:18" ht="15.75" customHeight="1">
      <c r="A2236" s="1"/>
      <c r="B2236" s="6" t="s">
        <v>27</v>
      </c>
      <c r="C2236" s="6">
        <v>1128299</v>
      </c>
      <c r="D2236" s="7">
        <v>44542</v>
      </c>
      <c r="E2236" s="6" t="s">
        <v>28</v>
      </c>
      <c r="F2236" s="6" t="s">
        <v>84</v>
      </c>
      <c r="G2236" s="6" t="s">
        <v>85</v>
      </c>
      <c r="H2236" s="6" t="s">
        <v>21</v>
      </c>
      <c r="I2236" s="8">
        <v>0.65</v>
      </c>
      <c r="J2236" s="9">
        <v>4000</v>
      </c>
      <c r="K2236" s="10">
        <f t="shared" si="0"/>
        <v>2600</v>
      </c>
      <c r="L2236" s="10">
        <f t="shared" si="1"/>
        <v>909.99999999999989</v>
      </c>
      <c r="M2236" s="11">
        <v>0.35</v>
      </c>
      <c r="O2236" s="16"/>
      <c r="P2236" s="14"/>
      <c r="Q2236" s="12"/>
      <c r="R2236" s="13"/>
    </row>
    <row r="2237" spans="1:18" ht="15.75" customHeight="1">
      <c r="A2237" s="1"/>
      <c r="B2237" s="6" t="s">
        <v>27</v>
      </c>
      <c r="C2237" s="6">
        <v>1128299</v>
      </c>
      <c r="D2237" s="7">
        <v>44542</v>
      </c>
      <c r="E2237" s="6" t="s">
        <v>28</v>
      </c>
      <c r="F2237" s="6" t="s">
        <v>84</v>
      </c>
      <c r="G2237" s="6" t="s">
        <v>85</v>
      </c>
      <c r="H2237" s="6" t="s">
        <v>22</v>
      </c>
      <c r="I2237" s="8">
        <v>0.70000000000000007</v>
      </c>
      <c r="J2237" s="9">
        <v>5000</v>
      </c>
      <c r="K2237" s="10">
        <f t="shared" si="0"/>
        <v>3500.0000000000005</v>
      </c>
      <c r="L2237" s="10">
        <f t="shared" si="1"/>
        <v>875.00000000000011</v>
      </c>
      <c r="M2237" s="11">
        <v>0.25</v>
      </c>
      <c r="O2237" s="16"/>
      <c r="P2237" s="14"/>
      <c r="Q2237" s="12"/>
      <c r="R2237" s="13"/>
    </row>
    <row r="2238" spans="1:18" ht="15.75" customHeight="1">
      <c r="A2238" s="1" t="s">
        <v>39</v>
      </c>
      <c r="B2238" s="6" t="s">
        <v>14</v>
      </c>
      <c r="C2238" s="6">
        <v>1185732</v>
      </c>
      <c r="D2238" s="7">
        <v>44205</v>
      </c>
      <c r="E2238" s="6" t="s">
        <v>46</v>
      </c>
      <c r="F2238" s="6" t="s">
        <v>86</v>
      </c>
      <c r="G2238" s="6" t="s">
        <v>87</v>
      </c>
      <c r="H2238" s="6" t="s">
        <v>17</v>
      </c>
      <c r="I2238" s="8">
        <v>0.4</v>
      </c>
      <c r="J2238" s="9">
        <v>10250</v>
      </c>
      <c r="K2238" s="10">
        <f t="shared" si="0"/>
        <v>4100</v>
      </c>
      <c r="L2238" s="10">
        <f t="shared" si="1"/>
        <v>1845</v>
      </c>
      <c r="M2238" s="11">
        <v>0.45</v>
      </c>
      <c r="O2238" s="16"/>
      <c r="P2238" s="14"/>
      <c r="Q2238" s="12"/>
      <c r="R2238" s="13"/>
    </row>
    <row r="2239" spans="1:18" ht="15.75" customHeight="1">
      <c r="A2239" s="1"/>
      <c r="B2239" s="6" t="s">
        <v>14</v>
      </c>
      <c r="C2239" s="6">
        <v>1185732</v>
      </c>
      <c r="D2239" s="7">
        <v>44205</v>
      </c>
      <c r="E2239" s="6" t="s">
        <v>46</v>
      </c>
      <c r="F2239" s="6" t="s">
        <v>86</v>
      </c>
      <c r="G2239" s="6" t="s">
        <v>87</v>
      </c>
      <c r="H2239" s="6" t="s">
        <v>18</v>
      </c>
      <c r="I2239" s="8">
        <v>0.4</v>
      </c>
      <c r="J2239" s="9">
        <v>8250</v>
      </c>
      <c r="K2239" s="10">
        <f t="shared" si="0"/>
        <v>3300</v>
      </c>
      <c r="L2239" s="10">
        <f t="shared" si="1"/>
        <v>1155</v>
      </c>
      <c r="M2239" s="11">
        <v>0.35</v>
      </c>
      <c r="O2239" s="16"/>
      <c r="P2239" s="14"/>
      <c r="Q2239" s="12"/>
      <c r="R2239" s="13"/>
    </row>
    <row r="2240" spans="1:18" ht="15.75" customHeight="1">
      <c r="A2240" s="1"/>
      <c r="B2240" s="6" t="s">
        <v>14</v>
      </c>
      <c r="C2240" s="6">
        <v>1185732</v>
      </c>
      <c r="D2240" s="7">
        <v>44205</v>
      </c>
      <c r="E2240" s="6" t="s">
        <v>46</v>
      </c>
      <c r="F2240" s="6" t="s">
        <v>86</v>
      </c>
      <c r="G2240" s="6" t="s">
        <v>87</v>
      </c>
      <c r="H2240" s="6" t="s">
        <v>19</v>
      </c>
      <c r="I2240" s="8">
        <v>0.30000000000000004</v>
      </c>
      <c r="J2240" s="9">
        <v>8250</v>
      </c>
      <c r="K2240" s="10">
        <f t="shared" si="0"/>
        <v>2475.0000000000005</v>
      </c>
      <c r="L2240" s="10">
        <f t="shared" si="1"/>
        <v>618.75000000000011</v>
      </c>
      <c r="M2240" s="11">
        <v>0.25</v>
      </c>
      <c r="O2240" s="16"/>
      <c r="P2240" s="14"/>
      <c r="Q2240" s="12"/>
      <c r="R2240" s="13"/>
    </row>
    <row r="2241" spans="1:18" ht="15.75" customHeight="1">
      <c r="A2241" s="1"/>
      <c r="B2241" s="6" t="s">
        <v>14</v>
      </c>
      <c r="C2241" s="6">
        <v>1185732</v>
      </c>
      <c r="D2241" s="7">
        <v>44205</v>
      </c>
      <c r="E2241" s="6" t="s">
        <v>46</v>
      </c>
      <c r="F2241" s="6" t="s">
        <v>86</v>
      </c>
      <c r="G2241" s="6" t="s">
        <v>87</v>
      </c>
      <c r="H2241" s="6" t="s">
        <v>20</v>
      </c>
      <c r="I2241" s="8">
        <v>0.35</v>
      </c>
      <c r="J2241" s="9">
        <v>6750</v>
      </c>
      <c r="K2241" s="10">
        <f t="shared" si="0"/>
        <v>2362.5</v>
      </c>
      <c r="L2241" s="10">
        <f t="shared" si="1"/>
        <v>708.75</v>
      </c>
      <c r="M2241" s="11">
        <v>0.3</v>
      </c>
      <c r="O2241" s="16"/>
      <c r="P2241" s="14"/>
      <c r="Q2241" s="12"/>
      <c r="R2241" s="13"/>
    </row>
    <row r="2242" spans="1:18" ht="15.75" customHeight="1">
      <c r="A2242" s="1"/>
      <c r="B2242" s="6" t="s">
        <v>14</v>
      </c>
      <c r="C2242" s="6">
        <v>1185732</v>
      </c>
      <c r="D2242" s="7">
        <v>44205</v>
      </c>
      <c r="E2242" s="6" t="s">
        <v>46</v>
      </c>
      <c r="F2242" s="6" t="s">
        <v>86</v>
      </c>
      <c r="G2242" s="6" t="s">
        <v>87</v>
      </c>
      <c r="H2242" s="6" t="s">
        <v>21</v>
      </c>
      <c r="I2242" s="8">
        <v>0.5</v>
      </c>
      <c r="J2242" s="9">
        <v>7250</v>
      </c>
      <c r="K2242" s="10">
        <f t="shared" si="0"/>
        <v>3625</v>
      </c>
      <c r="L2242" s="10">
        <f t="shared" si="1"/>
        <v>1268.75</v>
      </c>
      <c r="M2242" s="11">
        <v>0.35</v>
      </c>
      <c r="O2242" s="16"/>
      <c r="P2242" s="14"/>
      <c r="Q2242" s="12"/>
      <c r="R2242" s="13"/>
    </row>
    <row r="2243" spans="1:18" ht="15.75" customHeight="1">
      <c r="A2243" s="1"/>
      <c r="B2243" s="6" t="s">
        <v>14</v>
      </c>
      <c r="C2243" s="6">
        <v>1185732</v>
      </c>
      <c r="D2243" s="7">
        <v>44205</v>
      </c>
      <c r="E2243" s="6" t="s">
        <v>46</v>
      </c>
      <c r="F2243" s="6" t="s">
        <v>86</v>
      </c>
      <c r="G2243" s="6" t="s">
        <v>87</v>
      </c>
      <c r="H2243" s="6" t="s">
        <v>22</v>
      </c>
      <c r="I2243" s="8">
        <v>0.4</v>
      </c>
      <c r="J2243" s="9">
        <v>8250</v>
      </c>
      <c r="K2243" s="10">
        <f t="shared" si="0"/>
        <v>3300</v>
      </c>
      <c r="L2243" s="10">
        <f t="shared" si="1"/>
        <v>1650</v>
      </c>
      <c r="M2243" s="11">
        <v>0.5</v>
      </c>
      <c r="O2243" s="16"/>
      <c r="P2243" s="14"/>
      <c r="Q2243" s="12"/>
      <c r="R2243" s="13"/>
    </row>
    <row r="2244" spans="1:18" ht="15.75" customHeight="1">
      <c r="A2244" s="1"/>
      <c r="B2244" s="6" t="s">
        <v>14</v>
      </c>
      <c r="C2244" s="6">
        <v>1185732</v>
      </c>
      <c r="D2244" s="7">
        <v>44234</v>
      </c>
      <c r="E2244" s="6" t="s">
        <v>46</v>
      </c>
      <c r="F2244" s="6" t="s">
        <v>86</v>
      </c>
      <c r="G2244" s="6" t="s">
        <v>87</v>
      </c>
      <c r="H2244" s="6" t="s">
        <v>17</v>
      </c>
      <c r="I2244" s="8">
        <v>0.4</v>
      </c>
      <c r="J2244" s="9">
        <v>10750</v>
      </c>
      <c r="K2244" s="10">
        <f t="shared" si="0"/>
        <v>4300</v>
      </c>
      <c r="L2244" s="10">
        <f t="shared" si="1"/>
        <v>1935</v>
      </c>
      <c r="M2244" s="11">
        <v>0.45</v>
      </c>
      <c r="O2244" s="16"/>
      <c r="P2244" s="14"/>
      <c r="Q2244" s="12"/>
      <c r="R2244" s="13"/>
    </row>
    <row r="2245" spans="1:18" ht="15.75" customHeight="1">
      <c r="A2245" s="1"/>
      <c r="B2245" s="6" t="s">
        <v>14</v>
      </c>
      <c r="C2245" s="6">
        <v>1185732</v>
      </c>
      <c r="D2245" s="7">
        <v>44234</v>
      </c>
      <c r="E2245" s="6" t="s">
        <v>46</v>
      </c>
      <c r="F2245" s="6" t="s">
        <v>86</v>
      </c>
      <c r="G2245" s="6" t="s">
        <v>87</v>
      </c>
      <c r="H2245" s="6" t="s">
        <v>18</v>
      </c>
      <c r="I2245" s="8">
        <v>0.4</v>
      </c>
      <c r="J2245" s="9">
        <v>7250</v>
      </c>
      <c r="K2245" s="10">
        <f t="shared" si="0"/>
        <v>2900</v>
      </c>
      <c r="L2245" s="10">
        <f t="shared" si="1"/>
        <v>1014.9999999999999</v>
      </c>
      <c r="M2245" s="11">
        <v>0.35</v>
      </c>
      <c r="O2245" s="16"/>
      <c r="P2245" s="14"/>
      <c r="Q2245" s="12"/>
      <c r="R2245" s="13"/>
    </row>
    <row r="2246" spans="1:18" ht="15.75" customHeight="1">
      <c r="A2246" s="1"/>
      <c r="B2246" s="6" t="s">
        <v>14</v>
      </c>
      <c r="C2246" s="6">
        <v>1185732</v>
      </c>
      <c r="D2246" s="7">
        <v>44234</v>
      </c>
      <c r="E2246" s="6" t="s">
        <v>46</v>
      </c>
      <c r="F2246" s="6" t="s">
        <v>86</v>
      </c>
      <c r="G2246" s="6" t="s">
        <v>87</v>
      </c>
      <c r="H2246" s="6" t="s">
        <v>19</v>
      </c>
      <c r="I2246" s="8">
        <v>0.30000000000000004</v>
      </c>
      <c r="J2246" s="9">
        <v>7750</v>
      </c>
      <c r="K2246" s="10">
        <f t="shared" si="0"/>
        <v>2325.0000000000005</v>
      </c>
      <c r="L2246" s="10">
        <f t="shared" si="1"/>
        <v>581.25000000000011</v>
      </c>
      <c r="M2246" s="11">
        <v>0.25</v>
      </c>
      <c r="O2246" s="16"/>
      <c r="P2246" s="14"/>
      <c r="Q2246" s="12"/>
      <c r="R2246" s="13"/>
    </row>
    <row r="2247" spans="1:18" ht="15.75" customHeight="1">
      <c r="A2247" s="1"/>
      <c r="B2247" s="6" t="s">
        <v>14</v>
      </c>
      <c r="C2247" s="6">
        <v>1185732</v>
      </c>
      <c r="D2247" s="7">
        <v>44234</v>
      </c>
      <c r="E2247" s="6" t="s">
        <v>46</v>
      </c>
      <c r="F2247" s="6" t="s">
        <v>86</v>
      </c>
      <c r="G2247" s="6" t="s">
        <v>87</v>
      </c>
      <c r="H2247" s="6" t="s">
        <v>20</v>
      </c>
      <c r="I2247" s="8">
        <v>0.35</v>
      </c>
      <c r="J2247" s="9">
        <v>6250</v>
      </c>
      <c r="K2247" s="10">
        <f t="shared" si="0"/>
        <v>2187.5</v>
      </c>
      <c r="L2247" s="10">
        <f t="shared" si="1"/>
        <v>656.25</v>
      </c>
      <c r="M2247" s="11">
        <v>0.3</v>
      </c>
      <c r="O2247" s="16"/>
      <c r="P2247" s="14"/>
      <c r="Q2247" s="12"/>
      <c r="R2247" s="13"/>
    </row>
    <row r="2248" spans="1:18" ht="15.75" customHeight="1">
      <c r="A2248" s="1"/>
      <c r="B2248" s="6" t="s">
        <v>14</v>
      </c>
      <c r="C2248" s="6">
        <v>1185732</v>
      </c>
      <c r="D2248" s="7">
        <v>44234</v>
      </c>
      <c r="E2248" s="6" t="s">
        <v>46</v>
      </c>
      <c r="F2248" s="6" t="s">
        <v>86</v>
      </c>
      <c r="G2248" s="6" t="s">
        <v>87</v>
      </c>
      <c r="H2248" s="6" t="s">
        <v>21</v>
      </c>
      <c r="I2248" s="8">
        <v>0.5</v>
      </c>
      <c r="J2248" s="9">
        <v>7000</v>
      </c>
      <c r="K2248" s="10">
        <f t="shared" si="0"/>
        <v>3500</v>
      </c>
      <c r="L2248" s="10">
        <f t="shared" si="1"/>
        <v>1225</v>
      </c>
      <c r="M2248" s="11">
        <v>0.35</v>
      </c>
      <c r="O2248" s="16"/>
      <c r="P2248" s="14"/>
      <c r="Q2248" s="12"/>
      <c r="R2248" s="13"/>
    </row>
    <row r="2249" spans="1:18" ht="15.75" customHeight="1">
      <c r="A2249" s="1"/>
      <c r="B2249" s="6" t="s">
        <v>14</v>
      </c>
      <c r="C2249" s="6">
        <v>1185732</v>
      </c>
      <c r="D2249" s="7">
        <v>44234</v>
      </c>
      <c r="E2249" s="6" t="s">
        <v>46</v>
      </c>
      <c r="F2249" s="6" t="s">
        <v>86</v>
      </c>
      <c r="G2249" s="6" t="s">
        <v>87</v>
      </c>
      <c r="H2249" s="6" t="s">
        <v>22</v>
      </c>
      <c r="I2249" s="8">
        <v>0.35</v>
      </c>
      <c r="J2249" s="9">
        <v>8000</v>
      </c>
      <c r="K2249" s="10">
        <f t="shared" si="0"/>
        <v>2800</v>
      </c>
      <c r="L2249" s="10">
        <f t="shared" si="1"/>
        <v>1400</v>
      </c>
      <c r="M2249" s="11">
        <v>0.5</v>
      </c>
      <c r="O2249" s="16"/>
      <c r="P2249" s="14"/>
      <c r="Q2249" s="12"/>
      <c r="R2249" s="13"/>
    </row>
    <row r="2250" spans="1:18" ht="15.75" customHeight="1">
      <c r="A2250" s="1"/>
      <c r="B2250" s="6" t="s">
        <v>14</v>
      </c>
      <c r="C2250" s="6">
        <v>1185732</v>
      </c>
      <c r="D2250" s="7">
        <v>44260</v>
      </c>
      <c r="E2250" s="6" t="s">
        <v>46</v>
      </c>
      <c r="F2250" s="6" t="s">
        <v>86</v>
      </c>
      <c r="G2250" s="6" t="s">
        <v>87</v>
      </c>
      <c r="H2250" s="6" t="s">
        <v>17</v>
      </c>
      <c r="I2250" s="8">
        <v>0.35</v>
      </c>
      <c r="J2250" s="9">
        <v>10200</v>
      </c>
      <c r="K2250" s="10">
        <f t="shared" si="0"/>
        <v>3570</v>
      </c>
      <c r="L2250" s="10">
        <f t="shared" si="1"/>
        <v>1606.5</v>
      </c>
      <c r="M2250" s="11">
        <v>0.45</v>
      </c>
      <c r="O2250" s="16"/>
      <c r="P2250" s="14"/>
      <c r="Q2250" s="12"/>
      <c r="R2250" s="13"/>
    </row>
    <row r="2251" spans="1:18" ht="15.75" customHeight="1">
      <c r="A2251" s="1"/>
      <c r="B2251" s="6" t="s">
        <v>14</v>
      </c>
      <c r="C2251" s="6">
        <v>1185732</v>
      </c>
      <c r="D2251" s="7">
        <v>44260</v>
      </c>
      <c r="E2251" s="6" t="s">
        <v>46</v>
      </c>
      <c r="F2251" s="6" t="s">
        <v>86</v>
      </c>
      <c r="G2251" s="6" t="s">
        <v>87</v>
      </c>
      <c r="H2251" s="6" t="s">
        <v>18</v>
      </c>
      <c r="I2251" s="8">
        <v>0.35</v>
      </c>
      <c r="J2251" s="9">
        <v>7000</v>
      </c>
      <c r="K2251" s="10">
        <f t="shared" si="0"/>
        <v>2450</v>
      </c>
      <c r="L2251" s="10">
        <f t="shared" si="1"/>
        <v>857.5</v>
      </c>
      <c r="M2251" s="11">
        <v>0.35</v>
      </c>
      <c r="O2251" s="16"/>
      <c r="P2251" s="14"/>
      <c r="Q2251" s="12"/>
      <c r="R2251" s="13"/>
    </row>
    <row r="2252" spans="1:18" ht="15.75" customHeight="1">
      <c r="A2252" s="1"/>
      <c r="B2252" s="6" t="s">
        <v>14</v>
      </c>
      <c r="C2252" s="6">
        <v>1185732</v>
      </c>
      <c r="D2252" s="7">
        <v>44260</v>
      </c>
      <c r="E2252" s="6" t="s">
        <v>46</v>
      </c>
      <c r="F2252" s="6" t="s">
        <v>86</v>
      </c>
      <c r="G2252" s="6" t="s">
        <v>87</v>
      </c>
      <c r="H2252" s="6" t="s">
        <v>19</v>
      </c>
      <c r="I2252" s="8">
        <v>0.25</v>
      </c>
      <c r="J2252" s="9">
        <v>7250</v>
      </c>
      <c r="K2252" s="10">
        <f t="shared" si="0"/>
        <v>1812.5</v>
      </c>
      <c r="L2252" s="10">
        <f t="shared" si="1"/>
        <v>453.125</v>
      </c>
      <c r="M2252" s="11">
        <v>0.25</v>
      </c>
      <c r="O2252" s="16"/>
      <c r="P2252" s="14"/>
      <c r="Q2252" s="12"/>
      <c r="R2252" s="13"/>
    </row>
    <row r="2253" spans="1:18" ht="15.75" customHeight="1">
      <c r="A2253" s="1"/>
      <c r="B2253" s="6" t="s">
        <v>14</v>
      </c>
      <c r="C2253" s="6">
        <v>1185732</v>
      </c>
      <c r="D2253" s="7">
        <v>44260</v>
      </c>
      <c r="E2253" s="6" t="s">
        <v>46</v>
      </c>
      <c r="F2253" s="6" t="s">
        <v>86</v>
      </c>
      <c r="G2253" s="6" t="s">
        <v>87</v>
      </c>
      <c r="H2253" s="6" t="s">
        <v>20</v>
      </c>
      <c r="I2253" s="8">
        <v>0.29999999999999993</v>
      </c>
      <c r="J2253" s="9">
        <v>5750</v>
      </c>
      <c r="K2253" s="10">
        <f t="shared" si="0"/>
        <v>1724.9999999999995</v>
      </c>
      <c r="L2253" s="10">
        <f t="shared" si="1"/>
        <v>517.49999999999989</v>
      </c>
      <c r="M2253" s="11">
        <v>0.3</v>
      </c>
      <c r="O2253" s="16"/>
      <c r="P2253" s="14"/>
      <c r="Q2253" s="12"/>
      <c r="R2253" s="13"/>
    </row>
    <row r="2254" spans="1:18" ht="15.75" customHeight="1">
      <c r="A2254" s="1"/>
      <c r="B2254" s="6" t="s">
        <v>14</v>
      </c>
      <c r="C2254" s="6">
        <v>1185732</v>
      </c>
      <c r="D2254" s="7">
        <v>44260</v>
      </c>
      <c r="E2254" s="6" t="s">
        <v>46</v>
      </c>
      <c r="F2254" s="6" t="s">
        <v>86</v>
      </c>
      <c r="G2254" s="6" t="s">
        <v>87</v>
      </c>
      <c r="H2254" s="6" t="s">
        <v>21</v>
      </c>
      <c r="I2254" s="8">
        <v>0.45000000000000007</v>
      </c>
      <c r="J2254" s="9">
        <v>6250</v>
      </c>
      <c r="K2254" s="10">
        <f t="shared" si="0"/>
        <v>2812.5000000000005</v>
      </c>
      <c r="L2254" s="10">
        <f t="shared" si="1"/>
        <v>984.37500000000011</v>
      </c>
      <c r="M2254" s="11">
        <v>0.35</v>
      </c>
      <c r="O2254" s="16"/>
      <c r="P2254" s="14"/>
      <c r="Q2254" s="12"/>
      <c r="R2254" s="13"/>
    </row>
    <row r="2255" spans="1:18" ht="15.75" customHeight="1">
      <c r="A2255" s="1"/>
      <c r="B2255" s="6" t="s">
        <v>14</v>
      </c>
      <c r="C2255" s="6">
        <v>1185732</v>
      </c>
      <c r="D2255" s="7">
        <v>44260</v>
      </c>
      <c r="E2255" s="6" t="s">
        <v>46</v>
      </c>
      <c r="F2255" s="6" t="s">
        <v>86</v>
      </c>
      <c r="G2255" s="6" t="s">
        <v>87</v>
      </c>
      <c r="H2255" s="6" t="s">
        <v>22</v>
      </c>
      <c r="I2255" s="8">
        <v>0.35</v>
      </c>
      <c r="J2255" s="9">
        <v>7250</v>
      </c>
      <c r="K2255" s="10">
        <f t="shared" si="0"/>
        <v>2537.5</v>
      </c>
      <c r="L2255" s="10">
        <f t="shared" si="1"/>
        <v>1268.75</v>
      </c>
      <c r="M2255" s="11">
        <v>0.5</v>
      </c>
      <c r="O2255" s="16"/>
      <c r="P2255" s="14"/>
      <c r="Q2255" s="12"/>
      <c r="R2255" s="13"/>
    </row>
    <row r="2256" spans="1:18" ht="15.75" customHeight="1">
      <c r="A2256" s="1"/>
      <c r="B2256" s="6" t="s">
        <v>14</v>
      </c>
      <c r="C2256" s="6">
        <v>1185732</v>
      </c>
      <c r="D2256" s="7">
        <v>44292</v>
      </c>
      <c r="E2256" s="6" t="s">
        <v>46</v>
      </c>
      <c r="F2256" s="6" t="s">
        <v>86</v>
      </c>
      <c r="G2256" s="6" t="s">
        <v>87</v>
      </c>
      <c r="H2256" s="6" t="s">
        <v>17</v>
      </c>
      <c r="I2256" s="8">
        <v>0.35</v>
      </c>
      <c r="J2256" s="9">
        <v>9750</v>
      </c>
      <c r="K2256" s="10">
        <f t="shared" si="0"/>
        <v>3412.5</v>
      </c>
      <c r="L2256" s="10">
        <f t="shared" si="1"/>
        <v>1535.625</v>
      </c>
      <c r="M2256" s="11">
        <v>0.45</v>
      </c>
      <c r="O2256" s="16"/>
      <c r="P2256" s="14"/>
      <c r="Q2256" s="12"/>
      <c r="R2256" s="13"/>
    </row>
    <row r="2257" spans="1:18" ht="15.75" customHeight="1">
      <c r="A2257" s="1"/>
      <c r="B2257" s="6" t="s">
        <v>14</v>
      </c>
      <c r="C2257" s="6">
        <v>1185732</v>
      </c>
      <c r="D2257" s="7">
        <v>44292</v>
      </c>
      <c r="E2257" s="6" t="s">
        <v>46</v>
      </c>
      <c r="F2257" s="6" t="s">
        <v>86</v>
      </c>
      <c r="G2257" s="6" t="s">
        <v>87</v>
      </c>
      <c r="H2257" s="6" t="s">
        <v>18</v>
      </c>
      <c r="I2257" s="8">
        <v>0.35</v>
      </c>
      <c r="J2257" s="9">
        <v>6750</v>
      </c>
      <c r="K2257" s="10">
        <f t="shared" si="0"/>
        <v>2362.5</v>
      </c>
      <c r="L2257" s="10">
        <f t="shared" si="1"/>
        <v>826.875</v>
      </c>
      <c r="M2257" s="11">
        <v>0.35</v>
      </c>
      <c r="O2257" s="16"/>
      <c r="P2257" s="14"/>
      <c r="Q2257" s="12"/>
      <c r="R2257" s="13"/>
    </row>
    <row r="2258" spans="1:18" ht="15.75" customHeight="1">
      <c r="A2258" s="1"/>
      <c r="B2258" s="6" t="s">
        <v>14</v>
      </c>
      <c r="C2258" s="6">
        <v>1185732</v>
      </c>
      <c r="D2258" s="7">
        <v>44292</v>
      </c>
      <c r="E2258" s="6" t="s">
        <v>46</v>
      </c>
      <c r="F2258" s="6" t="s">
        <v>86</v>
      </c>
      <c r="G2258" s="6" t="s">
        <v>87</v>
      </c>
      <c r="H2258" s="6" t="s">
        <v>19</v>
      </c>
      <c r="I2258" s="8">
        <v>0.25</v>
      </c>
      <c r="J2258" s="9">
        <v>6750</v>
      </c>
      <c r="K2258" s="10">
        <f t="shared" si="0"/>
        <v>1687.5</v>
      </c>
      <c r="L2258" s="10">
        <f t="shared" si="1"/>
        <v>421.875</v>
      </c>
      <c r="M2258" s="11">
        <v>0.25</v>
      </c>
      <c r="O2258" s="16"/>
      <c r="P2258" s="14"/>
      <c r="Q2258" s="12"/>
      <c r="R2258" s="13"/>
    </row>
    <row r="2259" spans="1:18" ht="15.75" customHeight="1">
      <c r="A2259" s="1"/>
      <c r="B2259" s="6" t="s">
        <v>14</v>
      </c>
      <c r="C2259" s="6">
        <v>1185732</v>
      </c>
      <c r="D2259" s="7">
        <v>44292</v>
      </c>
      <c r="E2259" s="6" t="s">
        <v>46</v>
      </c>
      <c r="F2259" s="6" t="s">
        <v>86</v>
      </c>
      <c r="G2259" s="6" t="s">
        <v>87</v>
      </c>
      <c r="H2259" s="6" t="s">
        <v>20</v>
      </c>
      <c r="I2259" s="8">
        <v>0.29999999999999993</v>
      </c>
      <c r="J2259" s="9">
        <v>6000</v>
      </c>
      <c r="K2259" s="10">
        <f t="shared" si="0"/>
        <v>1799.9999999999995</v>
      </c>
      <c r="L2259" s="10">
        <f t="shared" si="1"/>
        <v>539.99999999999989</v>
      </c>
      <c r="M2259" s="11">
        <v>0.3</v>
      </c>
      <c r="O2259" s="16"/>
      <c r="P2259" s="14"/>
      <c r="Q2259" s="12"/>
      <c r="R2259" s="13"/>
    </row>
    <row r="2260" spans="1:18" ht="15.75" customHeight="1">
      <c r="A2260" s="1"/>
      <c r="B2260" s="6" t="s">
        <v>14</v>
      </c>
      <c r="C2260" s="6">
        <v>1185732</v>
      </c>
      <c r="D2260" s="7">
        <v>44292</v>
      </c>
      <c r="E2260" s="6" t="s">
        <v>46</v>
      </c>
      <c r="F2260" s="6" t="s">
        <v>86</v>
      </c>
      <c r="G2260" s="6" t="s">
        <v>87</v>
      </c>
      <c r="H2260" s="6" t="s">
        <v>21</v>
      </c>
      <c r="I2260" s="8">
        <v>0.5</v>
      </c>
      <c r="J2260" s="9">
        <v>6250</v>
      </c>
      <c r="K2260" s="10">
        <f t="shared" si="0"/>
        <v>3125</v>
      </c>
      <c r="L2260" s="10">
        <f t="shared" si="1"/>
        <v>1093.75</v>
      </c>
      <c r="M2260" s="11">
        <v>0.35</v>
      </c>
      <c r="O2260" s="16"/>
      <c r="P2260" s="14"/>
      <c r="Q2260" s="12"/>
      <c r="R2260" s="13"/>
    </row>
    <row r="2261" spans="1:18" ht="15.75" customHeight="1">
      <c r="A2261" s="1"/>
      <c r="B2261" s="6" t="s">
        <v>14</v>
      </c>
      <c r="C2261" s="6">
        <v>1185732</v>
      </c>
      <c r="D2261" s="7">
        <v>44292</v>
      </c>
      <c r="E2261" s="6" t="s">
        <v>46</v>
      </c>
      <c r="F2261" s="6" t="s">
        <v>86</v>
      </c>
      <c r="G2261" s="6" t="s">
        <v>87</v>
      </c>
      <c r="H2261" s="6" t="s">
        <v>22</v>
      </c>
      <c r="I2261" s="8">
        <v>0.4</v>
      </c>
      <c r="J2261" s="9">
        <v>7750</v>
      </c>
      <c r="K2261" s="10">
        <f t="shared" si="0"/>
        <v>3100</v>
      </c>
      <c r="L2261" s="10">
        <f t="shared" si="1"/>
        <v>1550</v>
      </c>
      <c r="M2261" s="11">
        <v>0.5</v>
      </c>
      <c r="O2261" s="16"/>
      <c r="P2261" s="14"/>
      <c r="Q2261" s="12"/>
      <c r="R2261" s="13"/>
    </row>
    <row r="2262" spans="1:18" ht="15.75" customHeight="1">
      <c r="A2262" s="1"/>
      <c r="B2262" s="6" t="s">
        <v>14</v>
      </c>
      <c r="C2262" s="6">
        <v>1185732</v>
      </c>
      <c r="D2262" s="7">
        <v>44321</v>
      </c>
      <c r="E2262" s="6" t="s">
        <v>46</v>
      </c>
      <c r="F2262" s="6" t="s">
        <v>86</v>
      </c>
      <c r="G2262" s="6" t="s">
        <v>87</v>
      </c>
      <c r="H2262" s="6" t="s">
        <v>17</v>
      </c>
      <c r="I2262" s="8">
        <v>0.5</v>
      </c>
      <c r="J2262" s="9">
        <v>10450</v>
      </c>
      <c r="K2262" s="10">
        <f t="shared" si="0"/>
        <v>5225</v>
      </c>
      <c r="L2262" s="10">
        <f t="shared" si="1"/>
        <v>2351.25</v>
      </c>
      <c r="M2262" s="11">
        <v>0.45</v>
      </c>
      <c r="O2262" s="16"/>
      <c r="P2262" s="14"/>
      <c r="Q2262" s="12"/>
      <c r="R2262" s="13"/>
    </row>
    <row r="2263" spans="1:18" ht="15.75" customHeight="1">
      <c r="A2263" s="1"/>
      <c r="B2263" s="6" t="s">
        <v>14</v>
      </c>
      <c r="C2263" s="6">
        <v>1185732</v>
      </c>
      <c r="D2263" s="7">
        <v>44321</v>
      </c>
      <c r="E2263" s="6" t="s">
        <v>46</v>
      </c>
      <c r="F2263" s="6" t="s">
        <v>86</v>
      </c>
      <c r="G2263" s="6" t="s">
        <v>87</v>
      </c>
      <c r="H2263" s="6" t="s">
        <v>18</v>
      </c>
      <c r="I2263" s="8">
        <v>0.5</v>
      </c>
      <c r="J2263" s="9">
        <v>7500</v>
      </c>
      <c r="K2263" s="10">
        <f t="shared" si="0"/>
        <v>3750</v>
      </c>
      <c r="L2263" s="10">
        <f t="shared" si="1"/>
        <v>1312.5</v>
      </c>
      <c r="M2263" s="11">
        <v>0.35</v>
      </c>
      <c r="O2263" s="16"/>
      <c r="P2263" s="14"/>
      <c r="Q2263" s="12"/>
      <c r="R2263" s="13"/>
    </row>
    <row r="2264" spans="1:18" ht="15.75" customHeight="1">
      <c r="A2264" s="1"/>
      <c r="B2264" s="6" t="s">
        <v>14</v>
      </c>
      <c r="C2264" s="6">
        <v>1185732</v>
      </c>
      <c r="D2264" s="7">
        <v>44321</v>
      </c>
      <c r="E2264" s="6" t="s">
        <v>46</v>
      </c>
      <c r="F2264" s="6" t="s">
        <v>86</v>
      </c>
      <c r="G2264" s="6" t="s">
        <v>87</v>
      </c>
      <c r="H2264" s="6" t="s">
        <v>19</v>
      </c>
      <c r="I2264" s="8">
        <v>0.45</v>
      </c>
      <c r="J2264" s="9">
        <v>7250</v>
      </c>
      <c r="K2264" s="10">
        <f t="shared" si="0"/>
        <v>3262.5</v>
      </c>
      <c r="L2264" s="10">
        <f t="shared" si="1"/>
        <v>815.625</v>
      </c>
      <c r="M2264" s="11">
        <v>0.25</v>
      </c>
      <c r="O2264" s="16"/>
      <c r="P2264" s="14"/>
      <c r="Q2264" s="12"/>
      <c r="R2264" s="13"/>
    </row>
    <row r="2265" spans="1:18" ht="15.75" customHeight="1">
      <c r="A2265" s="1"/>
      <c r="B2265" s="6" t="s">
        <v>14</v>
      </c>
      <c r="C2265" s="6">
        <v>1185732</v>
      </c>
      <c r="D2265" s="7">
        <v>44321</v>
      </c>
      <c r="E2265" s="6" t="s">
        <v>46</v>
      </c>
      <c r="F2265" s="6" t="s">
        <v>86</v>
      </c>
      <c r="G2265" s="6" t="s">
        <v>87</v>
      </c>
      <c r="H2265" s="6" t="s">
        <v>20</v>
      </c>
      <c r="I2265" s="8">
        <v>0.45</v>
      </c>
      <c r="J2265" s="9">
        <v>6750</v>
      </c>
      <c r="K2265" s="10">
        <f t="shared" si="0"/>
        <v>3037.5</v>
      </c>
      <c r="L2265" s="10">
        <f t="shared" si="1"/>
        <v>911.25</v>
      </c>
      <c r="M2265" s="11">
        <v>0.3</v>
      </c>
      <c r="O2265" s="16"/>
      <c r="P2265" s="14"/>
      <c r="Q2265" s="12"/>
      <c r="R2265" s="13"/>
    </row>
    <row r="2266" spans="1:18" ht="15.75" customHeight="1">
      <c r="A2266" s="1"/>
      <c r="B2266" s="6" t="s">
        <v>14</v>
      </c>
      <c r="C2266" s="6">
        <v>1185732</v>
      </c>
      <c r="D2266" s="7">
        <v>44321</v>
      </c>
      <c r="E2266" s="6" t="s">
        <v>46</v>
      </c>
      <c r="F2266" s="6" t="s">
        <v>86</v>
      </c>
      <c r="G2266" s="6" t="s">
        <v>87</v>
      </c>
      <c r="H2266" s="6" t="s">
        <v>21</v>
      </c>
      <c r="I2266" s="8">
        <v>0.54999999999999993</v>
      </c>
      <c r="J2266" s="9">
        <v>7000</v>
      </c>
      <c r="K2266" s="10">
        <f t="shared" si="0"/>
        <v>3849.9999999999995</v>
      </c>
      <c r="L2266" s="10">
        <f t="shared" si="1"/>
        <v>1347.4999999999998</v>
      </c>
      <c r="M2266" s="11">
        <v>0.35</v>
      </c>
      <c r="O2266" s="16"/>
      <c r="P2266" s="14"/>
      <c r="Q2266" s="12"/>
      <c r="R2266" s="13"/>
    </row>
    <row r="2267" spans="1:18" ht="15.75" customHeight="1">
      <c r="A2267" s="1"/>
      <c r="B2267" s="6" t="s">
        <v>14</v>
      </c>
      <c r="C2267" s="6">
        <v>1185732</v>
      </c>
      <c r="D2267" s="7">
        <v>44321</v>
      </c>
      <c r="E2267" s="6" t="s">
        <v>46</v>
      </c>
      <c r="F2267" s="6" t="s">
        <v>86</v>
      </c>
      <c r="G2267" s="6" t="s">
        <v>87</v>
      </c>
      <c r="H2267" s="6" t="s">
        <v>22</v>
      </c>
      <c r="I2267" s="8">
        <v>0.6</v>
      </c>
      <c r="J2267" s="9">
        <v>8000</v>
      </c>
      <c r="K2267" s="10">
        <f t="shared" si="0"/>
        <v>4800</v>
      </c>
      <c r="L2267" s="10">
        <f t="shared" si="1"/>
        <v>2400</v>
      </c>
      <c r="M2267" s="11">
        <v>0.5</v>
      </c>
      <c r="O2267" s="16"/>
      <c r="P2267" s="14"/>
      <c r="Q2267" s="12"/>
      <c r="R2267" s="13"/>
    </row>
    <row r="2268" spans="1:18" ht="15.75" customHeight="1">
      <c r="A2268" s="1"/>
      <c r="B2268" s="6" t="s">
        <v>14</v>
      </c>
      <c r="C2268" s="6">
        <v>1185732</v>
      </c>
      <c r="D2268" s="7">
        <v>44354</v>
      </c>
      <c r="E2268" s="6" t="s">
        <v>46</v>
      </c>
      <c r="F2268" s="6" t="s">
        <v>86</v>
      </c>
      <c r="G2268" s="6" t="s">
        <v>87</v>
      </c>
      <c r="H2268" s="6" t="s">
        <v>17</v>
      </c>
      <c r="I2268" s="8">
        <v>0.54999999999999993</v>
      </c>
      <c r="J2268" s="9">
        <v>10500</v>
      </c>
      <c r="K2268" s="10">
        <f t="shared" si="0"/>
        <v>5774.9999999999991</v>
      </c>
      <c r="L2268" s="10">
        <f t="shared" si="1"/>
        <v>2598.7499999999995</v>
      </c>
      <c r="M2268" s="11">
        <v>0.45</v>
      </c>
      <c r="O2268" s="16"/>
      <c r="P2268" s="14"/>
      <c r="Q2268" s="12"/>
      <c r="R2268" s="13"/>
    </row>
    <row r="2269" spans="1:18" ht="15.75" customHeight="1">
      <c r="A2269" s="1"/>
      <c r="B2269" s="6" t="s">
        <v>14</v>
      </c>
      <c r="C2269" s="6">
        <v>1185732</v>
      </c>
      <c r="D2269" s="7">
        <v>44354</v>
      </c>
      <c r="E2269" s="6" t="s">
        <v>46</v>
      </c>
      <c r="F2269" s="6" t="s">
        <v>86</v>
      </c>
      <c r="G2269" s="6" t="s">
        <v>87</v>
      </c>
      <c r="H2269" s="6" t="s">
        <v>18</v>
      </c>
      <c r="I2269" s="8">
        <v>0.5</v>
      </c>
      <c r="J2269" s="9">
        <v>8000</v>
      </c>
      <c r="K2269" s="10">
        <f t="shared" si="0"/>
        <v>4000</v>
      </c>
      <c r="L2269" s="10">
        <f t="shared" si="1"/>
        <v>1400</v>
      </c>
      <c r="M2269" s="11">
        <v>0.35</v>
      </c>
      <c r="O2269" s="16"/>
      <c r="P2269" s="14"/>
      <c r="Q2269" s="12"/>
      <c r="R2269" s="13"/>
    </row>
    <row r="2270" spans="1:18" ht="15.75" customHeight="1">
      <c r="A2270" s="1"/>
      <c r="B2270" s="6" t="s">
        <v>14</v>
      </c>
      <c r="C2270" s="6">
        <v>1185732</v>
      </c>
      <c r="D2270" s="7">
        <v>44354</v>
      </c>
      <c r="E2270" s="6" t="s">
        <v>46</v>
      </c>
      <c r="F2270" s="6" t="s">
        <v>86</v>
      </c>
      <c r="G2270" s="6" t="s">
        <v>87</v>
      </c>
      <c r="H2270" s="6" t="s">
        <v>19</v>
      </c>
      <c r="I2270" s="8">
        <v>0.5</v>
      </c>
      <c r="J2270" s="9">
        <v>7750</v>
      </c>
      <c r="K2270" s="10">
        <f t="shared" si="0"/>
        <v>3875</v>
      </c>
      <c r="L2270" s="10">
        <f t="shared" si="1"/>
        <v>968.75</v>
      </c>
      <c r="M2270" s="11">
        <v>0.25</v>
      </c>
      <c r="O2270" s="16"/>
      <c r="P2270" s="14"/>
      <c r="Q2270" s="12"/>
      <c r="R2270" s="13"/>
    </row>
    <row r="2271" spans="1:18" ht="15.75" customHeight="1">
      <c r="A2271" s="1"/>
      <c r="B2271" s="6" t="s">
        <v>14</v>
      </c>
      <c r="C2271" s="6">
        <v>1185732</v>
      </c>
      <c r="D2271" s="7">
        <v>44354</v>
      </c>
      <c r="E2271" s="6" t="s">
        <v>46</v>
      </c>
      <c r="F2271" s="6" t="s">
        <v>86</v>
      </c>
      <c r="G2271" s="6" t="s">
        <v>87</v>
      </c>
      <c r="H2271" s="6" t="s">
        <v>20</v>
      </c>
      <c r="I2271" s="8">
        <v>0.5</v>
      </c>
      <c r="J2271" s="9">
        <v>7500</v>
      </c>
      <c r="K2271" s="10">
        <f t="shared" si="0"/>
        <v>3750</v>
      </c>
      <c r="L2271" s="10">
        <f t="shared" si="1"/>
        <v>1125</v>
      </c>
      <c r="M2271" s="11">
        <v>0.3</v>
      </c>
      <c r="O2271" s="16"/>
      <c r="P2271" s="14"/>
      <c r="Q2271" s="12"/>
      <c r="R2271" s="13"/>
    </row>
    <row r="2272" spans="1:18" ht="15.75" customHeight="1">
      <c r="A2272" s="1"/>
      <c r="B2272" s="6" t="s">
        <v>14</v>
      </c>
      <c r="C2272" s="6">
        <v>1185732</v>
      </c>
      <c r="D2272" s="7">
        <v>44354</v>
      </c>
      <c r="E2272" s="6" t="s">
        <v>46</v>
      </c>
      <c r="F2272" s="6" t="s">
        <v>86</v>
      </c>
      <c r="G2272" s="6" t="s">
        <v>87</v>
      </c>
      <c r="H2272" s="6" t="s">
        <v>21</v>
      </c>
      <c r="I2272" s="8">
        <v>0.65</v>
      </c>
      <c r="J2272" s="9">
        <v>7500</v>
      </c>
      <c r="K2272" s="10">
        <f t="shared" si="0"/>
        <v>4875</v>
      </c>
      <c r="L2272" s="10">
        <f t="shared" si="1"/>
        <v>1706.25</v>
      </c>
      <c r="M2272" s="11">
        <v>0.35</v>
      </c>
      <c r="O2272" s="16"/>
      <c r="P2272" s="14"/>
      <c r="Q2272" s="12"/>
      <c r="R2272" s="13"/>
    </row>
    <row r="2273" spans="1:18" ht="15.75" customHeight="1">
      <c r="A2273" s="1"/>
      <c r="B2273" s="6" t="s">
        <v>14</v>
      </c>
      <c r="C2273" s="6">
        <v>1185732</v>
      </c>
      <c r="D2273" s="7">
        <v>44354</v>
      </c>
      <c r="E2273" s="6" t="s">
        <v>46</v>
      </c>
      <c r="F2273" s="6" t="s">
        <v>86</v>
      </c>
      <c r="G2273" s="6" t="s">
        <v>87</v>
      </c>
      <c r="H2273" s="6" t="s">
        <v>22</v>
      </c>
      <c r="I2273" s="8">
        <v>0.70000000000000007</v>
      </c>
      <c r="J2273" s="9">
        <v>9250</v>
      </c>
      <c r="K2273" s="10">
        <f t="shared" si="0"/>
        <v>6475.0000000000009</v>
      </c>
      <c r="L2273" s="10">
        <f t="shared" si="1"/>
        <v>3237.5000000000005</v>
      </c>
      <c r="M2273" s="11">
        <v>0.5</v>
      </c>
      <c r="O2273" s="16"/>
      <c r="P2273" s="14"/>
      <c r="Q2273" s="12"/>
      <c r="R2273" s="13"/>
    </row>
    <row r="2274" spans="1:18" ht="15.75" customHeight="1">
      <c r="A2274" s="1"/>
      <c r="B2274" s="6" t="s">
        <v>14</v>
      </c>
      <c r="C2274" s="6">
        <v>1185732</v>
      </c>
      <c r="D2274" s="7">
        <v>44382</v>
      </c>
      <c r="E2274" s="6" t="s">
        <v>46</v>
      </c>
      <c r="F2274" s="6" t="s">
        <v>86</v>
      </c>
      <c r="G2274" s="6" t="s">
        <v>87</v>
      </c>
      <c r="H2274" s="6" t="s">
        <v>17</v>
      </c>
      <c r="I2274" s="8">
        <v>0.65</v>
      </c>
      <c r="J2274" s="9">
        <v>11500</v>
      </c>
      <c r="K2274" s="10">
        <f t="shared" si="0"/>
        <v>7475</v>
      </c>
      <c r="L2274" s="10">
        <f t="shared" si="1"/>
        <v>3363.75</v>
      </c>
      <c r="M2274" s="11">
        <v>0.45</v>
      </c>
      <c r="O2274" s="16"/>
      <c r="P2274" s="14"/>
      <c r="Q2274" s="12"/>
      <c r="R2274" s="13"/>
    </row>
    <row r="2275" spans="1:18" ht="15.75" customHeight="1">
      <c r="A2275" s="1"/>
      <c r="B2275" s="6" t="s">
        <v>14</v>
      </c>
      <c r="C2275" s="6">
        <v>1185732</v>
      </c>
      <c r="D2275" s="7">
        <v>44382</v>
      </c>
      <c r="E2275" s="6" t="s">
        <v>46</v>
      </c>
      <c r="F2275" s="6" t="s">
        <v>86</v>
      </c>
      <c r="G2275" s="6" t="s">
        <v>87</v>
      </c>
      <c r="H2275" s="6" t="s">
        <v>18</v>
      </c>
      <c r="I2275" s="8">
        <v>0.60000000000000009</v>
      </c>
      <c r="J2275" s="9">
        <v>9000</v>
      </c>
      <c r="K2275" s="10">
        <f t="shared" si="0"/>
        <v>5400.0000000000009</v>
      </c>
      <c r="L2275" s="10">
        <f t="shared" si="1"/>
        <v>1890.0000000000002</v>
      </c>
      <c r="M2275" s="11">
        <v>0.35</v>
      </c>
      <c r="O2275" s="16"/>
      <c r="P2275" s="14"/>
      <c r="Q2275" s="12"/>
      <c r="R2275" s="13"/>
    </row>
    <row r="2276" spans="1:18" ht="15.75" customHeight="1">
      <c r="A2276" s="1"/>
      <c r="B2276" s="6" t="s">
        <v>14</v>
      </c>
      <c r="C2276" s="6">
        <v>1185732</v>
      </c>
      <c r="D2276" s="7">
        <v>44382</v>
      </c>
      <c r="E2276" s="6" t="s">
        <v>46</v>
      </c>
      <c r="F2276" s="6" t="s">
        <v>86</v>
      </c>
      <c r="G2276" s="6" t="s">
        <v>87</v>
      </c>
      <c r="H2276" s="6" t="s">
        <v>19</v>
      </c>
      <c r="I2276" s="8">
        <v>0.55000000000000004</v>
      </c>
      <c r="J2276" s="9">
        <v>8250</v>
      </c>
      <c r="K2276" s="10">
        <f t="shared" si="0"/>
        <v>4537.5</v>
      </c>
      <c r="L2276" s="10">
        <f t="shared" si="1"/>
        <v>1134.375</v>
      </c>
      <c r="M2276" s="11">
        <v>0.25</v>
      </c>
      <c r="O2276" s="16"/>
      <c r="P2276" s="14"/>
      <c r="Q2276" s="12"/>
      <c r="R2276" s="13"/>
    </row>
    <row r="2277" spans="1:18" ht="15.75" customHeight="1">
      <c r="A2277" s="1"/>
      <c r="B2277" s="6" t="s">
        <v>14</v>
      </c>
      <c r="C2277" s="6">
        <v>1185732</v>
      </c>
      <c r="D2277" s="7">
        <v>44382</v>
      </c>
      <c r="E2277" s="6" t="s">
        <v>46</v>
      </c>
      <c r="F2277" s="6" t="s">
        <v>86</v>
      </c>
      <c r="G2277" s="6" t="s">
        <v>87</v>
      </c>
      <c r="H2277" s="6" t="s">
        <v>20</v>
      </c>
      <c r="I2277" s="8">
        <v>0.55000000000000004</v>
      </c>
      <c r="J2277" s="9">
        <v>7750</v>
      </c>
      <c r="K2277" s="10">
        <f t="shared" si="0"/>
        <v>4262.5</v>
      </c>
      <c r="L2277" s="10">
        <f t="shared" si="1"/>
        <v>1278.75</v>
      </c>
      <c r="M2277" s="11">
        <v>0.3</v>
      </c>
      <c r="O2277" s="16"/>
      <c r="P2277" s="14"/>
      <c r="Q2277" s="12"/>
      <c r="R2277" s="13"/>
    </row>
    <row r="2278" spans="1:18" ht="15.75" customHeight="1">
      <c r="A2278" s="1"/>
      <c r="B2278" s="6" t="s">
        <v>14</v>
      </c>
      <c r="C2278" s="6">
        <v>1185732</v>
      </c>
      <c r="D2278" s="7">
        <v>44382</v>
      </c>
      <c r="E2278" s="6" t="s">
        <v>46</v>
      </c>
      <c r="F2278" s="6" t="s">
        <v>86</v>
      </c>
      <c r="G2278" s="6" t="s">
        <v>87</v>
      </c>
      <c r="H2278" s="6" t="s">
        <v>21</v>
      </c>
      <c r="I2278" s="8">
        <v>0.65</v>
      </c>
      <c r="J2278" s="9">
        <v>8000</v>
      </c>
      <c r="K2278" s="10">
        <f t="shared" si="0"/>
        <v>5200</v>
      </c>
      <c r="L2278" s="10">
        <f t="shared" si="1"/>
        <v>1819.9999999999998</v>
      </c>
      <c r="M2278" s="11">
        <v>0.35</v>
      </c>
      <c r="O2278" s="16"/>
      <c r="P2278" s="14"/>
      <c r="Q2278" s="12"/>
      <c r="R2278" s="13"/>
    </row>
    <row r="2279" spans="1:18" ht="15.75" customHeight="1">
      <c r="A2279" s="1"/>
      <c r="B2279" s="6" t="s">
        <v>14</v>
      </c>
      <c r="C2279" s="6">
        <v>1185732</v>
      </c>
      <c r="D2279" s="7">
        <v>44382</v>
      </c>
      <c r="E2279" s="6" t="s">
        <v>46</v>
      </c>
      <c r="F2279" s="6" t="s">
        <v>86</v>
      </c>
      <c r="G2279" s="6" t="s">
        <v>87</v>
      </c>
      <c r="H2279" s="6" t="s">
        <v>22</v>
      </c>
      <c r="I2279" s="8">
        <v>0.70000000000000007</v>
      </c>
      <c r="J2279" s="9">
        <v>9750</v>
      </c>
      <c r="K2279" s="10">
        <f t="shared" si="0"/>
        <v>6825.0000000000009</v>
      </c>
      <c r="L2279" s="10">
        <f t="shared" si="1"/>
        <v>3412.5000000000005</v>
      </c>
      <c r="M2279" s="11">
        <v>0.5</v>
      </c>
      <c r="O2279" s="16"/>
      <c r="P2279" s="14"/>
      <c r="Q2279" s="12"/>
      <c r="R2279" s="13"/>
    </row>
    <row r="2280" spans="1:18" ht="15.75" customHeight="1">
      <c r="A2280" s="1"/>
      <c r="B2280" s="6" t="s">
        <v>14</v>
      </c>
      <c r="C2280" s="6">
        <v>1185732</v>
      </c>
      <c r="D2280" s="7">
        <v>44414</v>
      </c>
      <c r="E2280" s="6" t="s">
        <v>46</v>
      </c>
      <c r="F2280" s="6" t="s">
        <v>86</v>
      </c>
      <c r="G2280" s="6" t="s">
        <v>87</v>
      </c>
      <c r="H2280" s="6" t="s">
        <v>17</v>
      </c>
      <c r="I2280" s="8">
        <v>0.65</v>
      </c>
      <c r="J2280" s="9">
        <v>11250</v>
      </c>
      <c r="K2280" s="10">
        <f t="shared" si="0"/>
        <v>7312.5</v>
      </c>
      <c r="L2280" s="10">
        <f t="shared" si="1"/>
        <v>3290.625</v>
      </c>
      <c r="M2280" s="11">
        <v>0.45</v>
      </c>
      <c r="O2280" s="16"/>
      <c r="P2280" s="14"/>
      <c r="Q2280" s="12"/>
      <c r="R2280" s="13"/>
    </row>
    <row r="2281" spans="1:18" ht="15.75" customHeight="1">
      <c r="A2281" s="1"/>
      <c r="B2281" s="6" t="s">
        <v>14</v>
      </c>
      <c r="C2281" s="6">
        <v>1185732</v>
      </c>
      <c r="D2281" s="7">
        <v>44414</v>
      </c>
      <c r="E2281" s="6" t="s">
        <v>46</v>
      </c>
      <c r="F2281" s="6" t="s">
        <v>86</v>
      </c>
      <c r="G2281" s="6" t="s">
        <v>87</v>
      </c>
      <c r="H2281" s="6" t="s">
        <v>18</v>
      </c>
      <c r="I2281" s="8">
        <v>0.60000000000000009</v>
      </c>
      <c r="J2281" s="9">
        <v>9000</v>
      </c>
      <c r="K2281" s="10">
        <f t="shared" si="0"/>
        <v>5400.0000000000009</v>
      </c>
      <c r="L2281" s="10">
        <f t="shared" si="1"/>
        <v>1890.0000000000002</v>
      </c>
      <c r="M2281" s="11">
        <v>0.35</v>
      </c>
      <c r="O2281" s="16"/>
      <c r="P2281" s="14"/>
      <c r="Q2281" s="12"/>
      <c r="R2281" s="13"/>
    </row>
    <row r="2282" spans="1:18" ht="15.75" customHeight="1">
      <c r="A2282" s="1"/>
      <c r="B2282" s="6" t="s">
        <v>14</v>
      </c>
      <c r="C2282" s="6">
        <v>1185732</v>
      </c>
      <c r="D2282" s="7">
        <v>44414</v>
      </c>
      <c r="E2282" s="6" t="s">
        <v>46</v>
      </c>
      <c r="F2282" s="6" t="s">
        <v>86</v>
      </c>
      <c r="G2282" s="6" t="s">
        <v>87</v>
      </c>
      <c r="H2282" s="6" t="s">
        <v>19</v>
      </c>
      <c r="I2282" s="8">
        <v>0.55000000000000004</v>
      </c>
      <c r="J2282" s="9">
        <v>8250</v>
      </c>
      <c r="K2282" s="10">
        <f t="shared" si="0"/>
        <v>4537.5</v>
      </c>
      <c r="L2282" s="10">
        <f t="shared" si="1"/>
        <v>1134.375</v>
      </c>
      <c r="M2282" s="11">
        <v>0.25</v>
      </c>
      <c r="O2282" s="16"/>
      <c r="P2282" s="14"/>
      <c r="Q2282" s="12"/>
      <c r="R2282" s="13"/>
    </row>
    <row r="2283" spans="1:18" ht="15.75" customHeight="1">
      <c r="A2283" s="1"/>
      <c r="B2283" s="6" t="s">
        <v>14</v>
      </c>
      <c r="C2283" s="6">
        <v>1185732</v>
      </c>
      <c r="D2283" s="7">
        <v>44414</v>
      </c>
      <c r="E2283" s="6" t="s">
        <v>46</v>
      </c>
      <c r="F2283" s="6" t="s">
        <v>86</v>
      </c>
      <c r="G2283" s="6" t="s">
        <v>87</v>
      </c>
      <c r="H2283" s="6" t="s">
        <v>20</v>
      </c>
      <c r="I2283" s="8">
        <v>0.45</v>
      </c>
      <c r="J2283" s="9">
        <v>7750</v>
      </c>
      <c r="K2283" s="10">
        <f t="shared" si="0"/>
        <v>3487.5</v>
      </c>
      <c r="L2283" s="10">
        <f t="shared" si="1"/>
        <v>1046.25</v>
      </c>
      <c r="M2283" s="11">
        <v>0.3</v>
      </c>
      <c r="O2283" s="16"/>
      <c r="P2283" s="14"/>
      <c r="Q2283" s="12"/>
      <c r="R2283" s="13"/>
    </row>
    <row r="2284" spans="1:18" ht="15.75" customHeight="1">
      <c r="A2284" s="1"/>
      <c r="B2284" s="6" t="s">
        <v>14</v>
      </c>
      <c r="C2284" s="6">
        <v>1185732</v>
      </c>
      <c r="D2284" s="7">
        <v>44414</v>
      </c>
      <c r="E2284" s="6" t="s">
        <v>46</v>
      </c>
      <c r="F2284" s="6" t="s">
        <v>86</v>
      </c>
      <c r="G2284" s="6" t="s">
        <v>87</v>
      </c>
      <c r="H2284" s="6" t="s">
        <v>21</v>
      </c>
      <c r="I2284" s="8">
        <v>0.55000000000000004</v>
      </c>
      <c r="J2284" s="9">
        <v>7500</v>
      </c>
      <c r="K2284" s="10">
        <f t="shared" si="0"/>
        <v>4125</v>
      </c>
      <c r="L2284" s="10">
        <f t="shared" si="1"/>
        <v>1443.75</v>
      </c>
      <c r="M2284" s="11">
        <v>0.35</v>
      </c>
      <c r="O2284" s="16"/>
      <c r="P2284" s="14"/>
      <c r="Q2284" s="12"/>
      <c r="R2284" s="13"/>
    </row>
    <row r="2285" spans="1:18" ht="15.75" customHeight="1">
      <c r="A2285" s="1"/>
      <c r="B2285" s="6" t="s">
        <v>14</v>
      </c>
      <c r="C2285" s="6">
        <v>1185732</v>
      </c>
      <c r="D2285" s="7">
        <v>44414</v>
      </c>
      <c r="E2285" s="6" t="s">
        <v>46</v>
      </c>
      <c r="F2285" s="6" t="s">
        <v>86</v>
      </c>
      <c r="G2285" s="6" t="s">
        <v>87</v>
      </c>
      <c r="H2285" s="6" t="s">
        <v>22</v>
      </c>
      <c r="I2285" s="8">
        <v>0.60000000000000009</v>
      </c>
      <c r="J2285" s="9">
        <v>9250</v>
      </c>
      <c r="K2285" s="10">
        <f t="shared" si="0"/>
        <v>5550.0000000000009</v>
      </c>
      <c r="L2285" s="10">
        <f t="shared" si="1"/>
        <v>2775.0000000000005</v>
      </c>
      <c r="M2285" s="11">
        <v>0.5</v>
      </c>
      <c r="O2285" s="16"/>
      <c r="P2285" s="14"/>
      <c r="Q2285" s="12"/>
      <c r="R2285" s="13"/>
    </row>
    <row r="2286" spans="1:18" ht="15.75" customHeight="1">
      <c r="A2286" s="1"/>
      <c r="B2286" s="6" t="s">
        <v>14</v>
      </c>
      <c r="C2286" s="6">
        <v>1185732</v>
      </c>
      <c r="D2286" s="7">
        <v>44444</v>
      </c>
      <c r="E2286" s="6" t="s">
        <v>46</v>
      </c>
      <c r="F2286" s="6" t="s">
        <v>86</v>
      </c>
      <c r="G2286" s="6" t="s">
        <v>87</v>
      </c>
      <c r="H2286" s="6" t="s">
        <v>17</v>
      </c>
      <c r="I2286" s="8">
        <v>0.55000000000000004</v>
      </c>
      <c r="J2286" s="9">
        <v>10250</v>
      </c>
      <c r="K2286" s="10">
        <f t="shared" si="0"/>
        <v>5637.5000000000009</v>
      </c>
      <c r="L2286" s="10">
        <f t="shared" si="1"/>
        <v>2536.8750000000005</v>
      </c>
      <c r="M2286" s="11">
        <v>0.45</v>
      </c>
      <c r="O2286" s="16"/>
      <c r="P2286" s="14"/>
      <c r="Q2286" s="12"/>
      <c r="R2286" s="13"/>
    </row>
    <row r="2287" spans="1:18" ht="15.75" customHeight="1">
      <c r="A2287" s="1"/>
      <c r="B2287" s="6" t="s">
        <v>14</v>
      </c>
      <c r="C2287" s="6">
        <v>1185732</v>
      </c>
      <c r="D2287" s="7">
        <v>44444</v>
      </c>
      <c r="E2287" s="6" t="s">
        <v>46</v>
      </c>
      <c r="F2287" s="6" t="s">
        <v>86</v>
      </c>
      <c r="G2287" s="6" t="s">
        <v>87</v>
      </c>
      <c r="H2287" s="6" t="s">
        <v>18</v>
      </c>
      <c r="I2287" s="8">
        <v>0.50000000000000011</v>
      </c>
      <c r="J2287" s="9">
        <v>8250</v>
      </c>
      <c r="K2287" s="10">
        <f t="shared" si="0"/>
        <v>4125.0000000000009</v>
      </c>
      <c r="L2287" s="10">
        <f t="shared" si="1"/>
        <v>1443.7500000000002</v>
      </c>
      <c r="M2287" s="11">
        <v>0.35</v>
      </c>
      <c r="O2287" s="16"/>
      <c r="P2287" s="14"/>
      <c r="Q2287" s="12"/>
      <c r="R2287" s="13"/>
    </row>
    <row r="2288" spans="1:18" ht="15.75" customHeight="1">
      <c r="A2288" s="1"/>
      <c r="B2288" s="6" t="s">
        <v>14</v>
      </c>
      <c r="C2288" s="6">
        <v>1185732</v>
      </c>
      <c r="D2288" s="7">
        <v>44444</v>
      </c>
      <c r="E2288" s="6" t="s">
        <v>46</v>
      </c>
      <c r="F2288" s="6" t="s">
        <v>86</v>
      </c>
      <c r="G2288" s="6" t="s">
        <v>87</v>
      </c>
      <c r="H2288" s="6" t="s">
        <v>19</v>
      </c>
      <c r="I2288" s="8">
        <v>0.4</v>
      </c>
      <c r="J2288" s="9">
        <v>7250</v>
      </c>
      <c r="K2288" s="10">
        <f t="shared" si="0"/>
        <v>2900</v>
      </c>
      <c r="L2288" s="10">
        <f t="shared" si="1"/>
        <v>725</v>
      </c>
      <c r="M2288" s="11">
        <v>0.25</v>
      </c>
      <c r="O2288" s="16"/>
      <c r="P2288" s="14"/>
      <c r="Q2288" s="12"/>
      <c r="R2288" s="13"/>
    </row>
    <row r="2289" spans="1:18" ht="15.75" customHeight="1">
      <c r="A2289" s="1"/>
      <c r="B2289" s="6" t="s">
        <v>14</v>
      </c>
      <c r="C2289" s="6">
        <v>1185732</v>
      </c>
      <c r="D2289" s="7">
        <v>44444</v>
      </c>
      <c r="E2289" s="6" t="s">
        <v>46</v>
      </c>
      <c r="F2289" s="6" t="s">
        <v>86</v>
      </c>
      <c r="G2289" s="6" t="s">
        <v>87</v>
      </c>
      <c r="H2289" s="6" t="s">
        <v>20</v>
      </c>
      <c r="I2289" s="8">
        <v>0.4</v>
      </c>
      <c r="J2289" s="9">
        <v>7000</v>
      </c>
      <c r="K2289" s="10">
        <f t="shared" si="0"/>
        <v>2800</v>
      </c>
      <c r="L2289" s="10">
        <f t="shared" si="1"/>
        <v>840</v>
      </c>
      <c r="M2289" s="11">
        <v>0.3</v>
      </c>
      <c r="O2289" s="16"/>
      <c r="P2289" s="14"/>
      <c r="Q2289" s="12"/>
      <c r="R2289" s="13"/>
    </row>
    <row r="2290" spans="1:18" ht="15.75" customHeight="1">
      <c r="A2290" s="1"/>
      <c r="B2290" s="6" t="s">
        <v>14</v>
      </c>
      <c r="C2290" s="6">
        <v>1185732</v>
      </c>
      <c r="D2290" s="7">
        <v>44444</v>
      </c>
      <c r="E2290" s="6" t="s">
        <v>46</v>
      </c>
      <c r="F2290" s="6" t="s">
        <v>86</v>
      </c>
      <c r="G2290" s="6" t="s">
        <v>87</v>
      </c>
      <c r="H2290" s="6" t="s">
        <v>21</v>
      </c>
      <c r="I2290" s="8">
        <v>0.5</v>
      </c>
      <c r="J2290" s="9">
        <v>7000</v>
      </c>
      <c r="K2290" s="10">
        <f t="shared" si="0"/>
        <v>3500</v>
      </c>
      <c r="L2290" s="10">
        <f t="shared" si="1"/>
        <v>1225</v>
      </c>
      <c r="M2290" s="11">
        <v>0.35</v>
      </c>
      <c r="O2290" s="16"/>
      <c r="P2290" s="14"/>
      <c r="Q2290" s="12"/>
      <c r="R2290" s="13"/>
    </row>
    <row r="2291" spans="1:18" ht="15.75" customHeight="1">
      <c r="A2291" s="1"/>
      <c r="B2291" s="6" t="s">
        <v>14</v>
      </c>
      <c r="C2291" s="6">
        <v>1185732</v>
      </c>
      <c r="D2291" s="7">
        <v>44444</v>
      </c>
      <c r="E2291" s="6" t="s">
        <v>46</v>
      </c>
      <c r="F2291" s="6" t="s">
        <v>86</v>
      </c>
      <c r="G2291" s="6" t="s">
        <v>87</v>
      </c>
      <c r="H2291" s="6" t="s">
        <v>22</v>
      </c>
      <c r="I2291" s="8">
        <v>0.55000000000000004</v>
      </c>
      <c r="J2291" s="9">
        <v>8000</v>
      </c>
      <c r="K2291" s="10">
        <f t="shared" si="0"/>
        <v>4400</v>
      </c>
      <c r="L2291" s="10">
        <f t="shared" si="1"/>
        <v>2200</v>
      </c>
      <c r="M2291" s="11">
        <v>0.5</v>
      </c>
      <c r="O2291" s="16"/>
      <c r="P2291" s="14"/>
      <c r="Q2291" s="12"/>
      <c r="R2291" s="13"/>
    </row>
    <row r="2292" spans="1:18" ht="15.75" customHeight="1">
      <c r="A2292" s="1"/>
      <c r="B2292" s="6" t="s">
        <v>14</v>
      </c>
      <c r="C2292" s="6">
        <v>1185732</v>
      </c>
      <c r="D2292" s="7">
        <v>44476</v>
      </c>
      <c r="E2292" s="6" t="s">
        <v>46</v>
      </c>
      <c r="F2292" s="6" t="s">
        <v>86</v>
      </c>
      <c r="G2292" s="6" t="s">
        <v>87</v>
      </c>
      <c r="H2292" s="6" t="s">
        <v>17</v>
      </c>
      <c r="I2292" s="8">
        <v>0.55000000000000004</v>
      </c>
      <c r="J2292" s="9">
        <v>9750</v>
      </c>
      <c r="K2292" s="10">
        <f t="shared" si="0"/>
        <v>5362.5</v>
      </c>
      <c r="L2292" s="10">
        <f t="shared" si="1"/>
        <v>2413.125</v>
      </c>
      <c r="M2292" s="11">
        <v>0.45</v>
      </c>
      <c r="O2292" s="16"/>
      <c r="P2292" s="14"/>
      <c r="Q2292" s="12"/>
      <c r="R2292" s="13"/>
    </row>
    <row r="2293" spans="1:18" ht="15.75" customHeight="1">
      <c r="A2293" s="1"/>
      <c r="B2293" s="6" t="s">
        <v>14</v>
      </c>
      <c r="C2293" s="6">
        <v>1185732</v>
      </c>
      <c r="D2293" s="7">
        <v>44476</v>
      </c>
      <c r="E2293" s="6" t="s">
        <v>46</v>
      </c>
      <c r="F2293" s="6" t="s">
        <v>86</v>
      </c>
      <c r="G2293" s="6" t="s">
        <v>87</v>
      </c>
      <c r="H2293" s="6" t="s">
        <v>18</v>
      </c>
      <c r="I2293" s="8">
        <v>0.45000000000000012</v>
      </c>
      <c r="J2293" s="9">
        <v>8000</v>
      </c>
      <c r="K2293" s="10">
        <f t="shared" si="0"/>
        <v>3600.0000000000009</v>
      </c>
      <c r="L2293" s="10">
        <f t="shared" si="1"/>
        <v>1260.0000000000002</v>
      </c>
      <c r="M2293" s="11">
        <v>0.35</v>
      </c>
      <c r="O2293" s="16"/>
      <c r="P2293" s="14"/>
      <c r="Q2293" s="12"/>
      <c r="R2293" s="13"/>
    </row>
    <row r="2294" spans="1:18" ht="15.75" customHeight="1">
      <c r="A2294" s="1"/>
      <c r="B2294" s="6" t="s">
        <v>14</v>
      </c>
      <c r="C2294" s="6">
        <v>1185732</v>
      </c>
      <c r="D2294" s="7">
        <v>44476</v>
      </c>
      <c r="E2294" s="6" t="s">
        <v>46</v>
      </c>
      <c r="F2294" s="6" t="s">
        <v>86</v>
      </c>
      <c r="G2294" s="6" t="s">
        <v>87</v>
      </c>
      <c r="H2294" s="6" t="s">
        <v>19</v>
      </c>
      <c r="I2294" s="8">
        <v>0.45000000000000012</v>
      </c>
      <c r="J2294" s="9">
        <v>6750</v>
      </c>
      <c r="K2294" s="10">
        <f t="shared" si="0"/>
        <v>3037.5000000000009</v>
      </c>
      <c r="L2294" s="10">
        <f t="shared" si="1"/>
        <v>759.37500000000023</v>
      </c>
      <c r="M2294" s="11">
        <v>0.25</v>
      </c>
      <c r="O2294" s="16"/>
      <c r="P2294" s="14"/>
      <c r="Q2294" s="12"/>
      <c r="R2294" s="13"/>
    </row>
    <row r="2295" spans="1:18" ht="15.75" customHeight="1">
      <c r="A2295" s="1"/>
      <c r="B2295" s="6" t="s">
        <v>14</v>
      </c>
      <c r="C2295" s="6">
        <v>1185732</v>
      </c>
      <c r="D2295" s="7">
        <v>44476</v>
      </c>
      <c r="E2295" s="6" t="s">
        <v>46</v>
      </c>
      <c r="F2295" s="6" t="s">
        <v>86</v>
      </c>
      <c r="G2295" s="6" t="s">
        <v>87</v>
      </c>
      <c r="H2295" s="6" t="s">
        <v>20</v>
      </c>
      <c r="I2295" s="8">
        <v>0.45000000000000012</v>
      </c>
      <c r="J2295" s="9">
        <v>6500</v>
      </c>
      <c r="K2295" s="10">
        <f t="shared" si="0"/>
        <v>2925.0000000000009</v>
      </c>
      <c r="L2295" s="10">
        <f t="shared" si="1"/>
        <v>877.50000000000023</v>
      </c>
      <c r="M2295" s="11">
        <v>0.3</v>
      </c>
      <c r="O2295" s="16"/>
      <c r="P2295" s="14"/>
      <c r="Q2295" s="12"/>
      <c r="R2295" s="13"/>
    </row>
    <row r="2296" spans="1:18" ht="15.75" customHeight="1">
      <c r="A2296" s="1"/>
      <c r="B2296" s="6" t="s">
        <v>14</v>
      </c>
      <c r="C2296" s="6">
        <v>1185732</v>
      </c>
      <c r="D2296" s="7">
        <v>44476</v>
      </c>
      <c r="E2296" s="6" t="s">
        <v>46</v>
      </c>
      <c r="F2296" s="6" t="s">
        <v>86</v>
      </c>
      <c r="G2296" s="6" t="s">
        <v>87</v>
      </c>
      <c r="H2296" s="6" t="s">
        <v>21</v>
      </c>
      <c r="I2296" s="8">
        <v>0.55000000000000004</v>
      </c>
      <c r="J2296" s="9">
        <v>6500</v>
      </c>
      <c r="K2296" s="10">
        <f t="shared" si="0"/>
        <v>3575.0000000000005</v>
      </c>
      <c r="L2296" s="10">
        <f t="shared" si="1"/>
        <v>1251.25</v>
      </c>
      <c r="M2296" s="11">
        <v>0.35</v>
      </c>
      <c r="O2296" s="16"/>
      <c r="P2296" s="14"/>
      <c r="Q2296" s="12"/>
      <c r="R2296" s="13"/>
    </row>
    <row r="2297" spans="1:18" ht="15.75" customHeight="1">
      <c r="A2297" s="1"/>
      <c r="B2297" s="6" t="s">
        <v>14</v>
      </c>
      <c r="C2297" s="6">
        <v>1185732</v>
      </c>
      <c r="D2297" s="7">
        <v>44476</v>
      </c>
      <c r="E2297" s="6" t="s">
        <v>46</v>
      </c>
      <c r="F2297" s="6" t="s">
        <v>86</v>
      </c>
      <c r="G2297" s="6" t="s">
        <v>87</v>
      </c>
      <c r="H2297" s="6" t="s">
        <v>22</v>
      </c>
      <c r="I2297" s="8">
        <v>0.6</v>
      </c>
      <c r="J2297" s="9">
        <v>7750</v>
      </c>
      <c r="K2297" s="10">
        <f t="shared" si="0"/>
        <v>4650</v>
      </c>
      <c r="L2297" s="10">
        <f t="shared" si="1"/>
        <v>2325</v>
      </c>
      <c r="M2297" s="11">
        <v>0.5</v>
      </c>
      <c r="O2297" s="16"/>
      <c r="P2297" s="14"/>
      <c r="Q2297" s="12"/>
      <c r="R2297" s="13"/>
    </row>
    <row r="2298" spans="1:18" ht="15.75" customHeight="1">
      <c r="A2298" s="1"/>
      <c r="B2298" s="6" t="s">
        <v>14</v>
      </c>
      <c r="C2298" s="6">
        <v>1185732</v>
      </c>
      <c r="D2298" s="7">
        <v>44506</v>
      </c>
      <c r="E2298" s="6" t="s">
        <v>46</v>
      </c>
      <c r="F2298" s="6" t="s">
        <v>86</v>
      </c>
      <c r="G2298" s="6" t="s">
        <v>87</v>
      </c>
      <c r="H2298" s="6" t="s">
        <v>17</v>
      </c>
      <c r="I2298" s="8">
        <v>0.55000000000000004</v>
      </c>
      <c r="J2298" s="9">
        <v>9250</v>
      </c>
      <c r="K2298" s="10">
        <f t="shared" si="0"/>
        <v>5087.5</v>
      </c>
      <c r="L2298" s="10">
        <f t="shared" si="1"/>
        <v>2289.375</v>
      </c>
      <c r="M2298" s="11">
        <v>0.45</v>
      </c>
      <c r="O2298" s="16"/>
      <c r="P2298" s="14"/>
      <c r="Q2298" s="12"/>
      <c r="R2298" s="13"/>
    </row>
    <row r="2299" spans="1:18" ht="15.75" customHeight="1">
      <c r="A2299" s="1"/>
      <c r="B2299" s="6" t="s">
        <v>14</v>
      </c>
      <c r="C2299" s="6">
        <v>1185732</v>
      </c>
      <c r="D2299" s="7">
        <v>44506</v>
      </c>
      <c r="E2299" s="6" t="s">
        <v>46</v>
      </c>
      <c r="F2299" s="6" t="s">
        <v>86</v>
      </c>
      <c r="G2299" s="6" t="s">
        <v>87</v>
      </c>
      <c r="H2299" s="6" t="s">
        <v>18</v>
      </c>
      <c r="I2299" s="8">
        <v>0.45000000000000012</v>
      </c>
      <c r="J2299" s="9">
        <v>7500</v>
      </c>
      <c r="K2299" s="10">
        <f t="shared" si="0"/>
        <v>3375.0000000000009</v>
      </c>
      <c r="L2299" s="10">
        <f t="shared" si="1"/>
        <v>1181.2500000000002</v>
      </c>
      <c r="M2299" s="11">
        <v>0.35</v>
      </c>
      <c r="O2299" s="16"/>
      <c r="P2299" s="14"/>
      <c r="Q2299" s="12"/>
      <c r="R2299" s="13"/>
    </row>
    <row r="2300" spans="1:18" ht="15.75" customHeight="1">
      <c r="A2300" s="1"/>
      <c r="B2300" s="6" t="s">
        <v>14</v>
      </c>
      <c r="C2300" s="6">
        <v>1185732</v>
      </c>
      <c r="D2300" s="7">
        <v>44506</v>
      </c>
      <c r="E2300" s="6" t="s">
        <v>46</v>
      </c>
      <c r="F2300" s="6" t="s">
        <v>86</v>
      </c>
      <c r="G2300" s="6" t="s">
        <v>87</v>
      </c>
      <c r="H2300" s="6" t="s">
        <v>19</v>
      </c>
      <c r="I2300" s="8">
        <v>0.45000000000000012</v>
      </c>
      <c r="J2300" s="9">
        <v>6950</v>
      </c>
      <c r="K2300" s="10">
        <f t="shared" si="0"/>
        <v>3127.5000000000009</v>
      </c>
      <c r="L2300" s="10">
        <f t="shared" si="1"/>
        <v>781.87500000000023</v>
      </c>
      <c r="M2300" s="11">
        <v>0.25</v>
      </c>
      <c r="O2300" s="16"/>
      <c r="P2300" s="14"/>
      <c r="Q2300" s="12"/>
      <c r="R2300" s="13"/>
    </row>
    <row r="2301" spans="1:18" ht="15.75" customHeight="1">
      <c r="A2301" s="1"/>
      <c r="B2301" s="6" t="s">
        <v>14</v>
      </c>
      <c r="C2301" s="6">
        <v>1185732</v>
      </c>
      <c r="D2301" s="7">
        <v>44506</v>
      </c>
      <c r="E2301" s="6" t="s">
        <v>46</v>
      </c>
      <c r="F2301" s="6" t="s">
        <v>86</v>
      </c>
      <c r="G2301" s="6" t="s">
        <v>87</v>
      </c>
      <c r="H2301" s="6" t="s">
        <v>20</v>
      </c>
      <c r="I2301" s="8">
        <v>0.55000000000000016</v>
      </c>
      <c r="J2301" s="9">
        <v>7500</v>
      </c>
      <c r="K2301" s="10">
        <f t="shared" si="0"/>
        <v>4125.0000000000009</v>
      </c>
      <c r="L2301" s="10">
        <f t="shared" si="1"/>
        <v>1237.5000000000002</v>
      </c>
      <c r="M2301" s="11">
        <v>0.3</v>
      </c>
      <c r="O2301" s="16"/>
      <c r="P2301" s="14"/>
      <c r="Q2301" s="12"/>
      <c r="R2301" s="13"/>
    </row>
    <row r="2302" spans="1:18" ht="15.75" customHeight="1">
      <c r="A2302" s="1"/>
      <c r="B2302" s="6" t="s">
        <v>14</v>
      </c>
      <c r="C2302" s="6">
        <v>1185732</v>
      </c>
      <c r="D2302" s="7">
        <v>44506</v>
      </c>
      <c r="E2302" s="6" t="s">
        <v>46</v>
      </c>
      <c r="F2302" s="6" t="s">
        <v>86</v>
      </c>
      <c r="G2302" s="6" t="s">
        <v>87</v>
      </c>
      <c r="H2302" s="6" t="s">
        <v>21</v>
      </c>
      <c r="I2302" s="8">
        <v>0.70000000000000007</v>
      </c>
      <c r="J2302" s="9">
        <v>7250</v>
      </c>
      <c r="K2302" s="10">
        <f t="shared" si="0"/>
        <v>5075.0000000000009</v>
      </c>
      <c r="L2302" s="10">
        <f t="shared" si="1"/>
        <v>1776.2500000000002</v>
      </c>
      <c r="M2302" s="11">
        <v>0.35</v>
      </c>
      <c r="O2302" s="16"/>
      <c r="P2302" s="14"/>
      <c r="Q2302" s="12"/>
      <c r="R2302" s="13"/>
    </row>
    <row r="2303" spans="1:18" ht="15.75" customHeight="1">
      <c r="A2303" s="1"/>
      <c r="B2303" s="6" t="s">
        <v>14</v>
      </c>
      <c r="C2303" s="6">
        <v>1185732</v>
      </c>
      <c r="D2303" s="7">
        <v>44506</v>
      </c>
      <c r="E2303" s="6" t="s">
        <v>46</v>
      </c>
      <c r="F2303" s="6" t="s">
        <v>86</v>
      </c>
      <c r="G2303" s="6" t="s">
        <v>87</v>
      </c>
      <c r="H2303" s="6" t="s">
        <v>22</v>
      </c>
      <c r="I2303" s="8">
        <v>0.75</v>
      </c>
      <c r="J2303" s="9">
        <v>8250</v>
      </c>
      <c r="K2303" s="10">
        <f t="shared" si="0"/>
        <v>6187.5</v>
      </c>
      <c r="L2303" s="10">
        <f t="shared" si="1"/>
        <v>3093.75</v>
      </c>
      <c r="M2303" s="11">
        <v>0.5</v>
      </c>
      <c r="O2303" s="16"/>
      <c r="P2303" s="14"/>
      <c r="Q2303" s="12"/>
      <c r="R2303" s="13"/>
    </row>
    <row r="2304" spans="1:18" ht="15.75" customHeight="1">
      <c r="A2304" s="1"/>
      <c r="B2304" s="6" t="s">
        <v>14</v>
      </c>
      <c r="C2304" s="6">
        <v>1185732</v>
      </c>
      <c r="D2304" s="7">
        <v>44535</v>
      </c>
      <c r="E2304" s="6" t="s">
        <v>46</v>
      </c>
      <c r="F2304" s="6" t="s">
        <v>86</v>
      </c>
      <c r="G2304" s="6" t="s">
        <v>87</v>
      </c>
      <c r="H2304" s="6" t="s">
        <v>17</v>
      </c>
      <c r="I2304" s="8">
        <v>0.70000000000000007</v>
      </c>
      <c r="J2304" s="9">
        <v>10750</v>
      </c>
      <c r="K2304" s="10">
        <f t="shared" si="0"/>
        <v>7525.0000000000009</v>
      </c>
      <c r="L2304" s="10">
        <f t="shared" si="1"/>
        <v>3386.2500000000005</v>
      </c>
      <c r="M2304" s="11">
        <v>0.45</v>
      </c>
      <c r="O2304" s="16"/>
      <c r="P2304" s="14"/>
      <c r="Q2304" s="12"/>
      <c r="R2304" s="13"/>
    </row>
    <row r="2305" spans="1:18" ht="15.75" customHeight="1">
      <c r="A2305" s="1"/>
      <c r="B2305" s="6" t="s">
        <v>14</v>
      </c>
      <c r="C2305" s="6">
        <v>1185732</v>
      </c>
      <c r="D2305" s="7">
        <v>44535</v>
      </c>
      <c r="E2305" s="6" t="s">
        <v>46</v>
      </c>
      <c r="F2305" s="6" t="s">
        <v>86</v>
      </c>
      <c r="G2305" s="6" t="s">
        <v>87</v>
      </c>
      <c r="H2305" s="6" t="s">
        <v>18</v>
      </c>
      <c r="I2305" s="8">
        <v>0.60000000000000009</v>
      </c>
      <c r="J2305" s="9">
        <v>8750</v>
      </c>
      <c r="K2305" s="10">
        <f t="shared" si="0"/>
        <v>5250.0000000000009</v>
      </c>
      <c r="L2305" s="10">
        <f t="shared" si="1"/>
        <v>1837.5000000000002</v>
      </c>
      <c r="M2305" s="11">
        <v>0.35</v>
      </c>
      <c r="O2305" s="16"/>
      <c r="P2305" s="14"/>
      <c r="Q2305" s="12"/>
      <c r="R2305" s="13"/>
    </row>
    <row r="2306" spans="1:18" ht="15.75" customHeight="1">
      <c r="A2306" s="1"/>
      <c r="B2306" s="6" t="s">
        <v>14</v>
      </c>
      <c r="C2306" s="6">
        <v>1185732</v>
      </c>
      <c r="D2306" s="7">
        <v>44535</v>
      </c>
      <c r="E2306" s="6" t="s">
        <v>46</v>
      </c>
      <c r="F2306" s="6" t="s">
        <v>86</v>
      </c>
      <c r="G2306" s="6" t="s">
        <v>87</v>
      </c>
      <c r="H2306" s="6" t="s">
        <v>19</v>
      </c>
      <c r="I2306" s="8">
        <v>0.60000000000000009</v>
      </c>
      <c r="J2306" s="9">
        <v>8250</v>
      </c>
      <c r="K2306" s="10">
        <f t="shared" si="0"/>
        <v>4950.0000000000009</v>
      </c>
      <c r="L2306" s="10">
        <f t="shared" si="1"/>
        <v>1237.5000000000002</v>
      </c>
      <c r="M2306" s="11">
        <v>0.25</v>
      </c>
      <c r="O2306" s="16"/>
      <c r="P2306" s="14"/>
      <c r="Q2306" s="12"/>
      <c r="R2306" s="13"/>
    </row>
    <row r="2307" spans="1:18" ht="15.75" customHeight="1">
      <c r="A2307" s="1"/>
      <c r="B2307" s="6" t="s">
        <v>14</v>
      </c>
      <c r="C2307" s="6">
        <v>1185732</v>
      </c>
      <c r="D2307" s="7">
        <v>44535</v>
      </c>
      <c r="E2307" s="6" t="s">
        <v>46</v>
      </c>
      <c r="F2307" s="6" t="s">
        <v>86</v>
      </c>
      <c r="G2307" s="6" t="s">
        <v>87</v>
      </c>
      <c r="H2307" s="6" t="s">
        <v>20</v>
      </c>
      <c r="I2307" s="8">
        <v>0.60000000000000009</v>
      </c>
      <c r="J2307" s="9">
        <v>7750</v>
      </c>
      <c r="K2307" s="10">
        <f t="shared" si="0"/>
        <v>4650.0000000000009</v>
      </c>
      <c r="L2307" s="10">
        <f t="shared" si="1"/>
        <v>1395.0000000000002</v>
      </c>
      <c r="M2307" s="11">
        <v>0.3</v>
      </c>
      <c r="O2307" s="16"/>
      <c r="P2307" s="14"/>
      <c r="Q2307" s="12"/>
      <c r="R2307" s="13"/>
    </row>
    <row r="2308" spans="1:18" ht="15.75" customHeight="1">
      <c r="A2308" s="1"/>
      <c r="B2308" s="6" t="s">
        <v>14</v>
      </c>
      <c r="C2308" s="6">
        <v>1185732</v>
      </c>
      <c r="D2308" s="7">
        <v>44535</v>
      </c>
      <c r="E2308" s="6" t="s">
        <v>46</v>
      </c>
      <c r="F2308" s="6" t="s">
        <v>86</v>
      </c>
      <c r="G2308" s="6" t="s">
        <v>87</v>
      </c>
      <c r="H2308" s="6" t="s">
        <v>21</v>
      </c>
      <c r="I2308" s="8">
        <v>0.70000000000000007</v>
      </c>
      <c r="J2308" s="9">
        <v>7750</v>
      </c>
      <c r="K2308" s="10">
        <f t="shared" si="0"/>
        <v>5425.0000000000009</v>
      </c>
      <c r="L2308" s="10">
        <f t="shared" si="1"/>
        <v>1898.7500000000002</v>
      </c>
      <c r="M2308" s="11">
        <v>0.35</v>
      </c>
      <c r="O2308" s="16"/>
      <c r="P2308" s="14"/>
      <c r="Q2308" s="12"/>
      <c r="R2308" s="13"/>
    </row>
    <row r="2309" spans="1:18" ht="15.75" customHeight="1">
      <c r="A2309" s="1"/>
      <c r="B2309" s="6" t="s">
        <v>14</v>
      </c>
      <c r="C2309" s="6">
        <v>1185732</v>
      </c>
      <c r="D2309" s="7">
        <v>44535</v>
      </c>
      <c r="E2309" s="6" t="s">
        <v>46</v>
      </c>
      <c r="F2309" s="6" t="s">
        <v>86</v>
      </c>
      <c r="G2309" s="6" t="s">
        <v>87</v>
      </c>
      <c r="H2309" s="6" t="s">
        <v>22</v>
      </c>
      <c r="I2309" s="8">
        <v>0.75</v>
      </c>
      <c r="J2309" s="9">
        <v>8750</v>
      </c>
      <c r="K2309" s="10">
        <f t="shared" si="0"/>
        <v>6562.5</v>
      </c>
      <c r="L2309" s="10">
        <f t="shared" si="1"/>
        <v>3281.25</v>
      </c>
      <c r="M2309" s="11">
        <v>0.5</v>
      </c>
      <c r="O2309" s="16"/>
      <c r="P2309" s="14"/>
      <c r="Q2309" s="12"/>
      <c r="R2309" s="13"/>
    </row>
    <row r="2310" spans="1:18" ht="15.75" customHeight="1">
      <c r="A2310" s="1" t="s">
        <v>39</v>
      </c>
      <c r="B2310" s="6" t="s">
        <v>14</v>
      </c>
      <c r="C2310" s="6">
        <v>1185732</v>
      </c>
      <c r="D2310" s="7">
        <v>44202</v>
      </c>
      <c r="E2310" s="6" t="s">
        <v>46</v>
      </c>
      <c r="F2310" s="6" t="s">
        <v>88</v>
      </c>
      <c r="G2310" s="6" t="s">
        <v>89</v>
      </c>
      <c r="H2310" s="6" t="s">
        <v>17</v>
      </c>
      <c r="I2310" s="8">
        <v>0.35000000000000003</v>
      </c>
      <c r="J2310" s="9">
        <v>9250</v>
      </c>
      <c r="K2310" s="10">
        <f t="shared" si="0"/>
        <v>3237.5000000000005</v>
      </c>
      <c r="L2310" s="10">
        <f t="shared" si="1"/>
        <v>1295.0000000000002</v>
      </c>
      <c r="M2310" s="11">
        <v>0.4</v>
      </c>
      <c r="O2310" s="16"/>
      <c r="P2310" s="14"/>
      <c r="Q2310" s="12"/>
      <c r="R2310" s="13"/>
    </row>
    <row r="2311" spans="1:18" ht="15.75" customHeight="1">
      <c r="A2311" s="1"/>
      <c r="B2311" s="6" t="s">
        <v>14</v>
      </c>
      <c r="C2311" s="6">
        <v>1185732</v>
      </c>
      <c r="D2311" s="7">
        <v>44202</v>
      </c>
      <c r="E2311" s="6" t="s">
        <v>46</v>
      </c>
      <c r="F2311" s="6" t="s">
        <v>88</v>
      </c>
      <c r="G2311" s="6" t="s">
        <v>89</v>
      </c>
      <c r="H2311" s="6" t="s">
        <v>18</v>
      </c>
      <c r="I2311" s="8">
        <v>0.35000000000000003</v>
      </c>
      <c r="J2311" s="9">
        <v>7250</v>
      </c>
      <c r="K2311" s="10">
        <f t="shared" si="0"/>
        <v>2537.5000000000005</v>
      </c>
      <c r="L2311" s="10">
        <f t="shared" si="1"/>
        <v>888.12500000000011</v>
      </c>
      <c r="M2311" s="11">
        <v>0.35</v>
      </c>
      <c r="O2311" s="16"/>
      <c r="P2311" s="14"/>
      <c r="Q2311" s="12"/>
      <c r="R2311" s="13"/>
    </row>
    <row r="2312" spans="1:18" ht="15.75" customHeight="1">
      <c r="A2312" s="1"/>
      <c r="B2312" s="6" t="s">
        <v>14</v>
      </c>
      <c r="C2312" s="6">
        <v>1185732</v>
      </c>
      <c r="D2312" s="7">
        <v>44202</v>
      </c>
      <c r="E2312" s="6" t="s">
        <v>46</v>
      </c>
      <c r="F2312" s="6" t="s">
        <v>88</v>
      </c>
      <c r="G2312" s="6" t="s">
        <v>89</v>
      </c>
      <c r="H2312" s="6" t="s">
        <v>19</v>
      </c>
      <c r="I2312" s="8">
        <v>0.25000000000000006</v>
      </c>
      <c r="J2312" s="9">
        <v>7250</v>
      </c>
      <c r="K2312" s="10">
        <f t="shared" si="0"/>
        <v>1812.5000000000005</v>
      </c>
      <c r="L2312" s="10">
        <f t="shared" si="1"/>
        <v>725.00000000000023</v>
      </c>
      <c r="M2312" s="11">
        <v>0.4</v>
      </c>
      <c r="O2312" s="16"/>
      <c r="P2312" s="14"/>
      <c r="Q2312" s="12"/>
      <c r="R2312" s="13"/>
    </row>
    <row r="2313" spans="1:18" ht="15.75" customHeight="1">
      <c r="A2313" s="1"/>
      <c r="B2313" s="6" t="s">
        <v>14</v>
      </c>
      <c r="C2313" s="6">
        <v>1185732</v>
      </c>
      <c r="D2313" s="7">
        <v>44202</v>
      </c>
      <c r="E2313" s="6" t="s">
        <v>46</v>
      </c>
      <c r="F2313" s="6" t="s">
        <v>88</v>
      </c>
      <c r="G2313" s="6" t="s">
        <v>89</v>
      </c>
      <c r="H2313" s="6" t="s">
        <v>20</v>
      </c>
      <c r="I2313" s="8">
        <v>0.3</v>
      </c>
      <c r="J2313" s="9">
        <v>5750</v>
      </c>
      <c r="K2313" s="10">
        <f t="shared" si="0"/>
        <v>1725</v>
      </c>
      <c r="L2313" s="10">
        <f t="shared" si="1"/>
        <v>690</v>
      </c>
      <c r="M2313" s="11">
        <v>0.4</v>
      </c>
      <c r="O2313" s="16"/>
      <c r="P2313" s="14"/>
      <c r="Q2313" s="12"/>
      <c r="R2313" s="13"/>
    </row>
    <row r="2314" spans="1:18" ht="15.75" customHeight="1">
      <c r="A2314" s="1"/>
      <c r="B2314" s="6" t="s">
        <v>14</v>
      </c>
      <c r="C2314" s="6">
        <v>1185732</v>
      </c>
      <c r="D2314" s="7">
        <v>44202</v>
      </c>
      <c r="E2314" s="6" t="s">
        <v>46</v>
      </c>
      <c r="F2314" s="6" t="s">
        <v>88</v>
      </c>
      <c r="G2314" s="6" t="s">
        <v>89</v>
      </c>
      <c r="H2314" s="6" t="s">
        <v>21</v>
      </c>
      <c r="I2314" s="8">
        <v>0.45</v>
      </c>
      <c r="J2314" s="9">
        <v>6250</v>
      </c>
      <c r="K2314" s="10">
        <f t="shared" si="0"/>
        <v>2812.5</v>
      </c>
      <c r="L2314" s="10">
        <f t="shared" si="1"/>
        <v>984.37499999999989</v>
      </c>
      <c r="M2314" s="11">
        <v>0.35</v>
      </c>
      <c r="O2314" s="16"/>
      <c r="P2314" s="14"/>
      <c r="Q2314" s="12"/>
      <c r="R2314" s="13"/>
    </row>
    <row r="2315" spans="1:18" ht="15.75" customHeight="1">
      <c r="A2315" s="1"/>
      <c r="B2315" s="6" t="s">
        <v>14</v>
      </c>
      <c r="C2315" s="6">
        <v>1185732</v>
      </c>
      <c r="D2315" s="7">
        <v>44202</v>
      </c>
      <c r="E2315" s="6" t="s">
        <v>46</v>
      </c>
      <c r="F2315" s="6" t="s">
        <v>88</v>
      </c>
      <c r="G2315" s="6" t="s">
        <v>89</v>
      </c>
      <c r="H2315" s="6" t="s">
        <v>22</v>
      </c>
      <c r="I2315" s="8">
        <v>0.35000000000000003</v>
      </c>
      <c r="J2315" s="9">
        <v>7250</v>
      </c>
      <c r="K2315" s="10">
        <f t="shared" si="0"/>
        <v>2537.5000000000005</v>
      </c>
      <c r="L2315" s="10">
        <f t="shared" si="1"/>
        <v>1268.7500000000002</v>
      </c>
      <c r="M2315" s="11">
        <v>0.5</v>
      </c>
      <c r="O2315" s="16"/>
      <c r="P2315" s="14"/>
      <c r="Q2315" s="12"/>
      <c r="R2315" s="13"/>
    </row>
    <row r="2316" spans="1:18" ht="15.75" customHeight="1">
      <c r="A2316" s="1"/>
      <c r="B2316" s="6" t="s">
        <v>14</v>
      </c>
      <c r="C2316" s="6">
        <v>1185732</v>
      </c>
      <c r="D2316" s="7">
        <v>44231</v>
      </c>
      <c r="E2316" s="6" t="s">
        <v>46</v>
      </c>
      <c r="F2316" s="6" t="s">
        <v>88</v>
      </c>
      <c r="G2316" s="6" t="s">
        <v>89</v>
      </c>
      <c r="H2316" s="6" t="s">
        <v>17</v>
      </c>
      <c r="I2316" s="8">
        <v>0.35000000000000003</v>
      </c>
      <c r="J2316" s="9">
        <v>9750</v>
      </c>
      <c r="K2316" s="10">
        <f t="shared" si="0"/>
        <v>3412.5000000000005</v>
      </c>
      <c r="L2316" s="10">
        <f t="shared" si="1"/>
        <v>1365.0000000000002</v>
      </c>
      <c r="M2316" s="11">
        <v>0.4</v>
      </c>
      <c r="O2316" s="16"/>
      <c r="P2316" s="14"/>
      <c r="Q2316" s="12"/>
      <c r="R2316" s="13"/>
    </row>
    <row r="2317" spans="1:18" ht="15.75" customHeight="1">
      <c r="A2317" s="1"/>
      <c r="B2317" s="6" t="s">
        <v>14</v>
      </c>
      <c r="C2317" s="6">
        <v>1185732</v>
      </c>
      <c r="D2317" s="7">
        <v>44231</v>
      </c>
      <c r="E2317" s="6" t="s">
        <v>46</v>
      </c>
      <c r="F2317" s="6" t="s">
        <v>88</v>
      </c>
      <c r="G2317" s="6" t="s">
        <v>89</v>
      </c>
      <c r="H2317" s="6" t="s">
        <v>18</v>
      </c>
      <c r="I2317" s="8">
        <v>0.35000000000000003</v>
      </c>
      <c r="J2317" s="9">
        <v>6250</v>
      </c>
      <c r="K2317" s="10">
        <f t="shared" si="0"/>
        <v>2187.5</v>
      </c>
      <c r="L2317" s="10">
        <f t="shared" si="1"/>
        <v>765.625</v>
      </c>
      <c r="M2317" s="11">
        <v>0.35</v>
      </c>
      <c r="O2317" s="16"/>
      <c r="P2317" s="14"/>
      <c r="Q2317" s="12"/>
      <c r="R2317" s="13"/>
    </row>
    <row r="2318" spans="1:18" ht="15.75" customHeight="1">
      <c r="A2318" s="1"/>
      <c r="B2318" s="6" t="s">
        <v>14</v>
      </c>
      <c r="C2318" s="6">
        <v>1185732</v>
      </c>
      <c r="D2318" s="7">
        <v>44231</v>
      </c>
      <c r="E2318" s="6" t="s">
        <v>46</v>
      </c>
      <c r="F2318" s="6" t="s">
        <v>88</v>
      </c>
      <c r="G2318" s="6" t="s">
        <v>89</v>
      </c>
      <c r="H2318" s="6" t="s">
        <v>19</v>
      </c>
      <c r="I2318" s="8">
        <v>0.25000000000000006</v>
      </c>
      <c r="J2318" s="9">
        <v>6750</v>
      </c>
      <c r="K2318" s="10">
        <f t="shared" si="0"/>
        <v>1687.5000000000005</v>
      </c>
      <c r="L2318" s="10">
        <f t="shared" si="1"/>
        <v>675.00000000000023</v>
      </c>
      <c r="M2318" s="11">
        <v>0.4</v>
      </c>
      <c r="O2318" s="16"/>
      <c r="P2318" s="14"/>
      <c r="Q2318" s="12"/>
      <c r="R2318" s="13"/>
    </row>
    <row r="2319" spans="1:18" ht="15.75" customHeight="1">
      <c r="A2319" s="1"/>
      <c r="B2319" s="6" t="s">
        <v>14</v>
      </c>
      <c r="C2319" s="6">
        <v>1185732</v>
      </c>
      <c r="D2319" s="7">
        <v>44231</v>
      </c>
      <c r="E2319" s="6" t="s">
        <v>46</v>
      </c>
      <c r="F2319" s="6" t="s">
        <v>88</v>
      </c>
      <c r="G2319" s="6" t="s">
        <v>89</v>
      </c>
      <c r="H2319" s="6" t="s">
        <v>20</v>
      </c>
      <c r="I2319" s="8">
        <v>0.3</v>
      </c>
      <c r="J2319" s="9">
        <v>5250</v>
      </c>
      <c r="K2319" s="10">
        <f t="shared" si="0"/>
        <v>1575</v>
      </c>
      <c r="L2319" s="10">
        <f t="shared" si="1"/>
        <v>630</v>
      </c>
      <c r="M2319" s="11">
        <v>0.4</v>
      </c>
      <c r="O2319" s="16"/>
      <c r="P2319" s="14"/>
      <c r="Q2319" s="12"/>
      <c r="R2319" s="13"/>
    </row>
    <row r="2320" spans="1:18" ht="15.75" customHeight="1">
      <c r="A2320" s="1"/>
      <c r="B2320" s="6" t="s">
        <v>14</v>
      </c>
      <c r="C2320" s="6">
        <v>1185732</v>
      </c>
      <c r="D2320" s="7">
        <v>44231</v>
      </c>
      <c r="E2320" s="6" t="s">
        <v>46</v>
      </c>
      <c r="F2320" s="6" t="s">
        <v>88</v>
      </c>
      <c r="G2320" s="6" t="s">
        <v>89</v>
      </c>
      <c r="H2320" s="6" t="s">
        <v>21</v>
      </c>
      <c r="I2320" s="8">
        <v>0.45</v>
      </c>
      <c r="J2320" s="9">
        <v>6000</v>
      </c>
      <c r="K2320" s="10">
        <f t="shared" si="0"/>
        <v>2700</v>
      </c>
      <c r="L2320" s="10">
        <f t="shared" si="1"/>
        <v>944.99999999999989</v>
      </c>
      <c r="M2320" s="11">
        <v>0.35</v>
      </c>
      <c r="O2320" s="16"/>
      <c r="P2320" s="14"/>
      <c r="Q2320" s="12"/>
      <c r="R2320" s="13"/>
    </row>
    <row r="2321" spans="1:18" ht="15.75" customHeight="1">
      <c r="A2321" s="1"/>
      <c r="B2321" s="6" t="s">
        <v>14</v>
      </c>
      <c r="C2321" s="6">
        <v>1185732</v>
      </c>
      <c r="D2321" s="7">
        <v>44231</v>
      </c>
      <c r="E2321" s="6" t="s">
        <v>46</v>
      </c>
      <c r="F2321" s="6" t="s">
        <v>88</v>
      </c>
      <c r="G2321" s="6" t="s">
        <v>89</v>
      </c>
      <c r="H2321" s="6" t="s">
        <v>22</v>
      </c>
      <c r="I2321" s="8">
        <v>0.3</v>
      </c>
      <c r="J2321" s="9">
        <v>7000</v>
      </c>
      <c r="K2321" s="10">
        <f t="shared" si="0"/>
        <v>2100</v>
      </c>
      <c r="L2321" s="10">
        <f t="shared" si="1"/>
        <v>1050</v>
      </c>
      <c r="M2321" s="11">
        <v>0.5</v>
      </c>
      <c r="O2321" s="16"/>
      <c r="P2321" s="14"/>
      <c r="Q2321" s="12"/>
      <c r="R2321" s="13"/>
    </row>
    <row r="2322" spans="1:18" ht="15.75" customHeight="1">
      <c r="A2322" s="1"/>
      <c r="B2322" s="6" t="s">
        <v>14</v>
      </c>
      <c r="C2322" s="6">
        <v>1185732</v>
      </c>
      <c r="D2322" s="7">
        <v>44257</v>
      </c>
      <c r="E2322" s="6" t="s">
        <v>46</v>
      </c>
      <c r="F2322" s="6" t="s">
        <v>88</v>
      </c>
      <c r="G2322" s="6" t="s">
        <v>89</v>
      </c>
      <c r="H2322" s="6" t="s">
        <v>17</v>
      </c>
      <c r="I2322" s="8">
        <v>0.3</v>
      </c>
      <c r="J2322" s="9">
        <v>9200</v>
      </c>
      <c r="K2322" s="10">
        <f t="shared" si="0"/>
        <v>2760</v>
      </c>
      <c r="L2322" s="10">
        <f t="shared" si="1"/>
        <v>1104</v>
      </c>
      <c r="M2322" s="11">
        <v>0.4</v>
      </c>
      <c r="O2322" s="16"/>
      <c r="P2322" s="14"/>
      <c r="Q2322" s="12"/>
      <c r="R2322" s="13"/>
    </row>
    <row r="2323" spans="1:18" ht="15.75" customHeight="1">
      <c r="A2323" s="1"/>
      <c r="B2323" s="6" t="s">
        <v>14</v>
      </c>
      <c r="C2323" s="6">
        <v>1185732</v>
      </c>
      <c r="D2323" s="7">
        <v>44257</v>
      </c>
      <c r="E2323" s="6" t="s">
        <v>46</v>
      </c>
      <c r="F2323" s="6" t="s">
        <v>88</v>
      </c>
      <c r="G2323" s="6" t="s">
        <v>89</v>
      </c>
      <c r="H2323" s="6" t="s">
        <v>18</v>
      </c>
      <c r="I2323" s="8">
        <v>0.3</v>
      </c>
      <c r="J2323" s="9">
        <v>6000</v>
      </c>
      <c r="K2323" s="10">
        <f t="shared" si="0"/>
        <v>1800</v>
      </c>
      <c r="L2323" s="10">
        <f t="shared" si="1"/>
        <v>630</v>
      </c>
      <c r="M2323" s="11">
        <v>0.35</v>
      </c>
      <c r="O2323" s="16"/>
      <c r="P2323" s="14"/>
      <c r="Q2323" s="12"/>
      <c r="R2323" s="13"/>
    </row>
    <row r="2324" spans="1:18" ht="15.75" customHeight="1">
      <c r="A2324" s="1"/>
      <c r="B2324" s="6" t="s">
        <v>14</v>
      </c>
      <c r="C2324" s="6">
        <v>1185732</v>
      </c>
      <c r="D2324" s="7">
        <v>44257</v>
      </c>
      <c r="E2324" s="6" t="s">
        <v>46</v>
      </c>
      <c r="F2324" s="6" t="s">
        <v>88</v>
      </c>
      <c r="G2324" s="6" t="s">
        <v>89</v>
      </c>
      <c r="H2324" s="6" t="s">
        <v>19</v>
      </c>
      <c r="I2324" s="8">
        <v>0.2</v>
      </c>
      <c r="J2324" s="9">
        <v>6250</v>
      </c>
      <c r="K2324" s="10">
        <f t="shared" si="0"/>
        <v>1250</v>
      </c>
      <c r="L2324" s="10">
        <f t="shared" si="1"/>
        <v>500</v>
      </c>
      <c r="M2324" s="11">
        <v>0.4</v>
      </c>
      <c r="O2324" s="16"/>
      <c r="P2324" s="14"/>
      <c r="Q2324" s="12"/>
      <c r="R2324" s="13"/>
    </row>
    <row r="2325" spans="1:18" ht="15.75" customHeight="1">
      <c r="A2325" s="1"/>
      <c r="B2325" s="6" t="s">
        <v>14</v>
      </c>
      <c r="C2325" s="6">
        <v>1185732</v>
      </c>
      <c r="D2325" s="7">
        <v>44257</v>
      </c>
      <c r="E2325" s="6" t="s">
        <v>46</v>
      </c>
      <c r="F2325" s="6" t="s">
        <v>88</v>
      </c>
      <c r="G2325" s="6" t="s">
        <v>89</v>
      </c>
      <c r="H2325" s="6" t="s">
        <v>20</v>
      </c>
      <c r="I2325" s="8">
        <v>0.24999999999999994</v>
      </c>
      <c r="J2325" s="9">
        <v>4750</v>
      </c>
      <c r="K2325" s="10">
        <f t="shared" si="0"/>
        <v>1187.4999999999998</v>
      </c>
      <c r="L2325" s="10">
        <f t="shared" si="1"/>
        <v>474.99999999999994</v>
      </c>
      <c r="M2325" s="11">
        <v>0.4</v>
      </c>
      <c r="O2325" s="16"/>
      <c r="P2325" s="14"/>
      <c r="Q2325" s="12"/>
      <c r="R2325" s="13"/>
    </row>
    <row r="2326" spans="1:18" ht="15.75" customHeight="1">
      <c r="A2326" s="1"/>
      <c r="B2326" s="6" t="s">
        <v>14</v>
      </c>
      <c r="C2326" s="6">
        <v>1185732</v>
      </c>
      <c r="D2326" s="7">
        <v>44257</v>
      </c>
      <c r="E2326" s="6" t="s">
        <v>46</v>
      </c>
      <c r="F2326" s="6" t="s">
        <v>88</v>
      </c>
      <c r="G2326" s="6" t="s">
        <v>89</v>
      </c>
      <c r="H2326" s="6" t="s">
        <v>21</v>
      </c>
      <c r="I2326" s="8">
        <v>0.40000000000000008</v>
      </c>
      <c r="J2326" s="9">
        <v>5250</v>
      </c>
      <c r="K2326" s="10">
        <f t="shared" si="0"/>
        <v>2100.0000000000005</v>
      </c>
      <c r="L2326" s="10">
        <f t="shared" si="1"/>
        <v>735.00000000000011</v>
      </c>
      <c r="M2326" s="11">
        <v>0.35</v>
      </c>
      <c r="O2326" s="16"/>
      <c r="P2326" s="14"/>
      <c r="Q2326" s="12"/>
      <c r="R2326" s="13"/>
    </row>
    <row r="2327" spans="1:18" ht="15.75" customHeight="1">
      <c r="A2327" s="1"/>
      <c r="B2327" s="6" t="s">
        <v>14</v>
      </c>
      <c r="C2327" s="6">
        <v>1185732</v>
      </c>
      <c r="D2327" s="7">
        <v>44257</v>
      </c>
      <c r="E2327" s="6" t="s">
        <v>46</v>
      </c>
      <c r="F2327" s="6" t="s">
        <v>88</v>
      </c>
      <c r="G2327" s="6" t="s">
        <v>89</v>
      </c>
      <c r="H2327" s="6" t="s">
        <v>22</v>
      </c>
      <c r="I2327" s="8">
        <v>0.3</v>
      </c>
      <c r="J2327" s="9">
        <v>6250</v>
      </c>
      <c r="K2327" s="10">
        <f t="shared" si="0"/>
        <v>1875</v>
      </c>
      <c r="L2327" s="10">
        <f t="shared" si="1"/>
        <v>937.5</v>
      </c>
      <c r="M2327" s="11">
        <v>0.5</v>
      </c>
      <c r="O2327" s="16"/>
      <c r="P2327" s="14"/>
      <c r="Q2327" s="12"/>
      <c r="R2327" s="13"/>
    </row>
    <row r="2328" spans="1:18" ht="15.75" customHeight="1">
      <c r="A2328" s="1"/>
      <c r="B2328" s="6" t="s">
        <v>14</v>
      </c>
      <c r="C2328" s="6">
        <v>1185732</v>
      </c>
      <c r="D2328" s="7">
        <v>44289</v>
      </c>
      <c r="E2328" s="6" t="s">
        <v>46</v>
      </c>
      <c r="F2328" s="6" t="s">
        <v>88</v>
      </c>
      <c r="G2328" s="6" t="s">
        <v>89</v>
      </c>
      <c r="H2328" s="6" t="s">
        <v>17</v>
      </c>
      <c r="I2328" s="8">
        <v>0.3</v>
      </c>
      <c r="J2328" s="9">
        <v>8750</v>
      </c>
      <c r="K2328" s="10">
        <f t="shared" si="0"/>
        <v>2625</v>
      </c>
      <c r="L2328" s="10">
        <f t="shared" si="1"/>
        <v>1050</v>
      </c>
      <c r="M2328" s="11">
        <v>0.4</v>
      </c>
      <c r="O2328" s="16"/>
      <c r="P2328" s="14"/>
      <c r="Q2328" s="12"/>
      <c r="R2328" s="13"/>
    </row>
    <row r="2329" spans="1:18" ht="15.75" customHeight="1">
      <c r="A2329" s="1"/>
      <c r="B2329" s="6" t="s">
        <v>14</v>
      </c>
      <c r="C2329" s="6">
        <v>1185732</v>
      </c>
      <c r="D2329" s="7">
        <v>44289</v>
      </c>
      <c r="E2329" s="6" t="s">
        <v>46</v>
      </c>
      <c r="F2329" s="6" t="s">
        <v>88</v>
      </c>
      <c r="G2329" s="6" t="s">
        <v>89</v>
      </c>
      <c r="H2329" s="6" t="s">
        <v>18</v>
      </c>
      <c r="I2329" s="8">
        <v>0.3</v>
      </c>
      <c r="J2329" s="9">
        <v>5750</v>
      </c>
      <c r="K2329" s="10">
        <f t="shared" si="0"/>
        <v>1725</v>
      </c>
      <c r="L2329" s="10">
        <f t="shared" si="1"/>
        <v>603.75</v>
      </c>
      <c r="M2329" s="11">
        <v>0.35</v>
      </c>
      <c r="O2329" s="16"/>
      <c r="P2329" s="14"/>
      <c r="Q2329" s="12"/>
      <c r="R2329" s="13"/>
    </row>
    <row r="2330" spans="1:18" ht="15.75" customHeight="1">
      <c r="A2330" s="1"/>
      <c r="B2330" s="6" t="s">
        <v>14</v>
      </c>
      <c r="C2330" s="6">
        <v>1185732</v>
      </c>
      <c r="D2330" s="7">
        <v>44289</v>
      </c>
      <c r="E2330" s="6" t="s">
        <v>46</v>
      </c>
      <c r="F2330" s="6" t="s">
        <v>88</v>
      </c>
      <c r="G2330" s="6" t="s">
        <v>89</v>
      </c>
      <c r="H2330" s="6" t="s">
        <v>19</v>
      </c>
      <c r="I2330" s="8">
        <v>0.2</v>
      </c>
      <c r="J2330" s="9">
        <v>5750</v>
      </c>
      <c r="K2330" s="10">
        <f t="shared" si="0"/>
        <v>1150</v>
      </c>
      <c r="L2330" s="10">
        <f t="shared" si="1"/>
        <v>460</v>
      </c>
      <c r="M2330" s="11">
        <v>0.4</v>
      </c>
      <c r="O2330" s="16"/>
      <c r="P2330" s="14"/>
      <c r="Q2330" s="12"/>
      <c r="R2330" s="13"/>
    </row>
    <row r="2331" spans="1:18" ht="15.75" customHeight="1">
      <c r="A2331" s="1"/>
      <c r="B2331" s="6" t="s">
        <v>14</v>
      </c>
      <c r="C2331" s="6">
        <v>1185732</v>
      </c>
      <c r="D2331" s="7">
        <v>44289</v>
      </c>
      <c r="E2331" s="6" t="s">
        <v>46</v>
      </c>
      <c r="F2331" s="6" t="s">
        <v>88</v>
      </c>
      <c r="G2331" s="6" t="s">
        <v>89</v>
      </c>
      <c r="H2331" s="6" t="s">
        <v>20</v>
      </c>
      <c r="I2331" s="8">
        <v>0.24999999999999994</v>
      </c>
      <c r="J2331" s="9">
        <v>5000</v>
      </c>
      <c r="K2331" s="10">
        <f t="shared" si="0"/>
        <v>1249.9999999999998</v>
      </c>
      <c r="L2331" s="10">
        <f t="shared" si="1"/>
        <v>499.99999999999994</v>
      </c>
      <c r="M2331" s="11">
        <v>0.4</v>
      </c>
      <c r="O2331" s="16"/>
      <c r="P2331" s="14"/>
      <c r="Q2331" s="12"/>
      <c r="R2331" s="13"/>
    </row>
    <row r="2332" spans="1:18" ht="15.75" customHeight="1">
      <c r="A2332" s="1"/>
      <c r="B2332" s="6" t="s">
        <v>14</v>
      </c>
      <c r="C2332" s="6">
        <v>1185732</v>
      </c>
      <c r="D2332" s="7">
        <v>44289</v>
      </c>
      <c r="E2332" s="6" t="s">
        <v>46</v>
      </c>
      <c r="F2332" s="6" t="s">
        <v>88</v>
      </c>
      <c r="G2332" s="6" t="s">
        <v>89</v>
      </c>
      <c r="H2332" s="6" t="s">
        <v>21</v>
      </c>
      <c r="I2332" s="8">
        <v>0.45</v>
      </c>
      <c r="J2332" s="9">
        <v>5250</v>
      </c>
      <c r="K2332" s="10">
        <f t="shared" si="0"/>
        <v>2362.5</v>
      </c>
      <c r="L2332" s="10">
        <f t="shared" si="1"/>
        <v>826.875</v>
      </c>
      <c r="M2332" s="11">
        <v>0.35</v>
      </c>
      <c r="O2332" s="16"/>
      <c r="P2332" s="14"/>
      <c r="Q2332" s="12"/>
      <c r="R2332" s="13"/>
    </row>
    <row r="2333" spans="1:18" ht="15.75" customHeight="1">
      <c r="A2333" s="1"/>
      <c r="B2333" s="6" t="s">
        <v>14</v>
      </c>
      <c r="C2333" s="6">
        <v>1185732</v>
      </c>
      <c r="D2333" s="7">
        <v>44289</v>
      </c>
      <c r="E2333" s="6" t="s">
        <v>46</v>
      </c>
      <c r="F2333" s="6" t="s">
        <v>88</v>
      </c>
      <c r="G2333" s="6" t="s">
        <v>89</v>
      </c>
      <c r="H2333" s="6" t="s">
        <v>22</v>
      </c>
      <c r="I2333" s="8">
        <v>0.35000000000000003</v>
      </c>
      <c r="J2333" s="9">
        <v>6750</v>
      </c>
      <c r="K2333" s="10">
        <f t="shared" si="0"/>
        <v>2362.5</v>
      </c>
      <c r="L2333" s="10">
        <f t="shared" si="1"/>
        <v>1181.25</v>
      </c>
      <c r="M2333" s="11">
        <v>0.5</v>
      </c>
      <c r="O2333" s="16"/>
      <c r="P2333" s="14"/>
      <c r="Q2333" s="12"/>
      <c r="R2333" s="13"/>
    </row>
    <row r="2334" spans="1:18" ht="15.75" customHeight="1">
      <c r="A2334" s="1"/>
      <c r="B2334" s="6" t="s">
        <v>14</v>
      </c>
      <c r="C2334" s="6">
        <v>1185732</v>
      </c>
      <c r="D2334" s="7">
        <v>44318</v>
      </c>
      <c r="E2334" s="6" t="s">
        <v>46</v>
      </c>
      <c r="F2334" s="6" t="s">
        <v>88</v>
      </c>
      <c r="G2334" s="6" t="s">
        <v>89</v>
      </c>
      <c r="H2334" s="6" t="s">
        <v>17</v>
      </c>
      <c r="I2334" s="8">
        <v>0.45</v>
      </c>
      <c r="J2334" s="9">
        <v>9450</v>
      </c>
      <c r="K2334" s="10">
        <f t="shared" si="0"/>
        <v>4252.5</v>
      </c>
      <c r="L2334" s="10">
        <f t="shared" si="1"/>
        <v>1701</v>
      </c>
      <c r="M2334" s="11">
        <v>0.4</v>
      </c>
      <c r="O2334" s="16"/>
      <c r="P2334" s="14"/>
      <c r="Q2334" s="12"/>
      <c r="R2334" s="13"/>
    </row>
    <row r="2335" spans="1:18" ht="15.75" customHeight="1">
      <c r="A2335" s="1"/>
      <c r="B2335" s="6" t="s">
        <v>14</v>
      </c>
      <c r="C2335" s="6">
        <v>1185732</v>
      </c>
      <c r="D2335" s="7">
        <v>44318</v>
      </c>
      <c r="E2335" s="6" t="s">
        <v>46</v>
      </c>
      <c r="F2335" s="6" t="s">
        <v>88</v>
      </c>
      <c r="G2335" s="6" t="s">
        <v>89</v>
      </c>
      <c r="H2335" s="6" t="s">
        <v>18</v>
      </c>
      <c r="I2335" s="8">
        <v>0.45</v>
      </c>
      <c r="J2335" s="9">
        <v>6500</v>
      </c>
      <c r="K2335" s="10">
        <f t="shared" si="0"/>
        <v>2925</v>
      </c>
      <c r="L2335" s="10">
        <f t="shared" si="1"/>
        <v>1023.7499999999999</v>
      </c>
      <c r="M2335" s="11">
        <v>0.35</v>
      </c>
      <c r="O2335" s="16"/>
      <c r="P2335" s="14"/>
      <c r="Q2335" s="12"/>
      <c r="R2335" s="13"/>
    </row>
    <row r="2336" spans="1:18" ht="15.75" customHeight="1">
      <c r="A2336" s="1"/>
      <c r="B2336" s="6" t="s">
        <v>14</v>
      </c>
      <c r="C2336" s="6">
        <v>1185732</v>
      </c>
      <c r="D2336" s="7">
        <v>44318</v>
      </c>
      <c r="E2336" s="6" t="s">
        <v>46</v>
      </c>
      <c r="F2336" s="6" t="s">
        <v>88</v>
      </c>
      <c r="G2336" s="6" t="s">
        <v>89</v>
      </c>
      <c r="H2336" s="6" t="s">
        <v>19</v>
      </c>
      <c r="I2336" s="8">
        <v>0.4</v>
      </c>
      <c r="J2336" s="9">
        <v>6250</v>
      </c>
      <c r="K2336" s="10">
        <f t="shared" si="0"/>
        <v>2500</v>
      </c>
      <c r="L2336" s="10">
        <f t="shared" si="1"/>
        <v>1000</v>
      </c>
      <c r="M2336" s="11">
        <v>0.4</v>
      </c>
      <c r="O2336" s="16"/>
      <c r="P2336" s="14"/>
      <c r="Q2336" s="12"/>
      <c r="R2336" s="13"/>
    </row>
    <row r="2337" spans="1:18" ht="15.75" customHeight="1">
      <c r="A2337" s="1"/>
      <c r="B2337" s="6" t="s">
        <v>14</v>
      </c>
      <c r="C2337" s="6">
        <v>1185732</v>
      </c>
      <c r="D2337" s="7">
        <v>44318</v>
      </c>
      <c r="E2337" s="6" t="s">
        <v>46</v>
      </c>
      <c r="F2337" s="6" t="s">
        <v>88</v>
      </c>
      <c r="G2337" s="6" t="s">
        <v>89</v>
      </c>
      <c r="H2337" s="6" t="s">
        <v>20</v>
      </c>
      <c r="I2337" s="8">
        <v>0.4</v>
      </c>
      <c r="J2337" s="9">
        <v>5750</v>
      </c>
      <c r="K2337" s="10">
        <f t="shared" si="0"/>
        <v>2300</v>
      </c>
      <c r="L2337" s="10">
        <f t="shared" si="1"/>
        <v>920</v>
      </c>
      <c r="M2337" s="11">
        <v>0.4</v>
      </c>
      <c r="O2337" s="16"/>
      <c r="P2337" s="14"/>
      <c r="Q2337" s="12"/>
      <c r="R2337" s="13"/>
    </row>
    <row r="2338" spans="1:18" ht="15.75" customHeight="1">
      <c r="A2338" s="1"/>
      <c r="B2338" s="6" t="s">
        <v>14</v>
      </c>
      <c r="C2338" s="6">
        <v>1185732</v>
      </c>
      <c r="D2338" s="7">
        <v>44318</v>
      </c>
      <c r="E2338" s="6" t="s">
        <v>46</v>
      </c>
      <c r="F2338" s="6" t="s">
        <v>88</v>
      </c>
      <c r="G2338" s="6" t="s">
        <v>89</v>
      </c>
      <c r="H2338" s="6" t="s">
        <v>21</v>
      </c>
      <c r="I2338" s="8">
        <v>0.49999999999999994</v>
      </c>
      <c r="J2338" s="9">
        <v>6000</v>
      </c>
      <c r="K2338" s="10">
        <f t="shared" si="0"/>
        <v>2999.9999999999995</v>
      </c>
      <c r="L2338" s="10">
        <f t="shared" si="1"/>
        <v>1049.9999999999998</v>
      </c>
      <c r="M2338" s="11">
        <v>0.35</v>
      </c>
      <c r="O2338" s="16"/>
      <c r="P2338" s="14"/>
      <c r="Q2338" s="12"/>
      <c r="R2338" s="13"/>
    </row>
    <row r="2339" spans="1:18" ht="15.75" customHeight="1">
      <c r="A2339" s="1"/>
      <c r="B2339" s="6" t="s">
        <v>14</v>
      </c>
      <c r="C2339" s="6">
        <v>1185732</v>
      </c>
      <c r="D2339" s="7">
        <v>44318</v>
      </c>
      <c r="E2339" s="6" t="s">
        <v>46</v>
      </c>
      <c r="F2339" s="6" t="s">
        <v>88</v>
      </c>
      <c r="G2339" s="6" t="s">
        <v>89</v>
      </c>
      <c r="H2339" s="6" t="s">
        <v>22</v>
      </c>
      <c r="I2339" s="8">
        <v>0.54999999999999993</v>
      </c>
      <c r="J2339" s="9">
        <v>7000</v>
      </c>
      <c r="K2339" s="10">
        <f t="shared" si="0"/>
        <v>3849.9999999999995</v>
      </c>
      <c r="L2339" s="10">
        <f t="shared" si="1"/>
        <v>1924.9999999999998</v>
      </c>
      <c r="M2339" s="11">
        <v>0.5</v>
      </c>
      <c r="O2339" s="16"/>
      <c r="P2339" s="14"/>
      <c r="Q2339" s="12"/>
      <c r="R2339" s="13"/>
    </row>
    <row r="2340" spans="1:18" ht="15.75" customHeight="1">
      <c r="A2340" s="1"/>
      <c r="B2340" s="6" t="s">
        <v>14</v>
      </c>
      <c r="C2340" s="6">
        <v>1185732</v>
      </c>
      <c r="D2340" s="7">
        <v>44351</v>
      </c>
      <c r="E2340" s="6" t="s">
        <v>46</v>
      </c>
      <c r="F2340" s="6" t="s">
        <v>88</v>
      </c>
      <c r="G2340" s="6" t="s">
        <v>89</v>
      </c>
      <c r="H2340" s="6" t="s">
        <v>17</v>
      </c>
      <c r="I2340" s="8">
        <v>0.49999999999999994</v>
      </c>
      <c r="J2340" s="9">
        <v>9500</v>
      </c>
      <c r="K2340" s="10">
        <f t="shared" si="0"/>
        <v>4749.9999999999991</v>
      </c>
      <c r="L2340" s="10">
        <f t="shared" si="1"/>
        <v>1899.9999999999998</v>
      </c>
      <c r="M2340" s="11">
        <v>0.4</v>
      </c>
      <c r="O2340" s="16"/>
      <c r="P2340" s="14"/>
      <c r="Q2340" s="12"/>
      <c r="R2340" s="13"/>
    </row>
    <row r="2341" spans="1:18" ht="15.75" customHeight="1">
      <c r="A2341" s="1"/>
      <c r="B2341" s="6" t="s">
        <v>14</v>
      </c>
      <c r="C2341" s="6">
        <v>1185732</v>
      </c>
      <c r="D2341" s="7">
        <v>44351</v>
      </c>
      <c r="E2341" s="6" t="s">
        <v>46</v>
      </c>
      <c r="F2341" s="6" t="s">
        <v>88</v>
      </c>
      <c r="G2341" s="6" t="s">
        <v>89</v>
      </c>
      <c r="H2341" s="6" t="s">
        <v>18</v>
      </c>
      <c r="I2341" s="8">
        <v>0.45</v>
      </c>
      <c r="J2341" s="9">
        <v>7000</v>
      </c>
      <c r="K2341" s="10">
        <f t="shared" si="0"/>
        <v>3150</v>
      </c>
      <c r="L2341" s="10">
        <f t="shared" si="1"/>
        <v>1102.5</v>
      </c>
      <c r="M2341" s="11">
        <v>0.35</v>
      </c>
      <c r="O2341" s="16"/>
      <c r="P2341" s="14"/>
      <c r="Q2341" s="12"/>
      <c r="R2341" s="13"/>
    </row>
    <row r="2342" spans="1:18" ht="15.75" customHeight="1">
      <c r="A2342" s="1"/>
      <c r="B2342" s="6" t="s">
        <v>14</v>
      </c>
      <c r="C2342" s="6">
        <v>1185732</v>
      </c>
      <c r="D2342" s="7">
        <v>44351</v>
      </c>
      <c r="E2342" s="6" t="s">
        <v>46</v>
      </c>
      <c r="F2342" s="6" t="s">
        <v>88</v>
      </c>
      <c r="G2342" s="6" t="s">
        <v>89</v>
      </c>
      <c r="H2342" s="6" t="s">
        <v>19</v>
      </c>
      <c r="I2342" s="8">
        <v>0.5</v>
      </c>
      <c r="J2342" s="9">
        <v>6750</v>
      </c>
      <c r="K2342" s="10">
        <f t="shared" si="0"/>
        <v>3375</v>
      </c>
      <c r="L2342" s="10">
        <f t="shared" si="1"/>
        <v>1350</v>
      </c>
      <c r="M2342" s="11">
        <v>0.4</v>
      </c>
      <c r="O2342" s="16"/>
      <c r="P2342" s="14"/>
      <c r="Q2342" s="12"/>
      <c r="R2342" s="13"/>
    </row>
    <row r="2343" spans="1:18" ht="15.75" customHeight="1">
      <c r="A2343" s="1"/>
      <c r="B2343" s="6" t="s">
        <v>14</v>
      </c>
      <c r="C2343" s="6">
        <v>1185732</v>
      </c>
      <c r="D2343" s="7">
        <v>44351</v>
      </c>
      <c r="E2343" s="6" t="s">
        <v>46</v>
      </c>
      <c r="F2343" s="6" t="s">
        <v>88</v>
      </c>
      <c r="G2343" s="6" t="s">
        <v>89</v>
      </c>
      <c r="H2343" s="6" t="s">
        <v>20</v>
      </c>
      <c r="I2343" s="8">
        <v>0.5</v>
      </c>
      <c r="J2343" s="9">
        <v>6500</v>
      </c>
      <c r="K2343" s="10">
        <f t="shared" si="0"/>
        <v>3250</v>
      </c>
      <c r="L2343" s="10">
        <f t="shared" si="1"/>
        <v>1300</v>
      </c>
      <c r="M2343" s="11">
        <v>0.4</v>
      </c>
      <c r="O2343" s="16"/>
      <c r="P2343" s="14"/>
      <c r="Q2343" s="12"/>
      <c r="R2343" s="13"/>
    </row>
    <row r="2344" spans="1:18" ht="15.75" customHeight="1">
      <c r="A2344" s="1"/>
      <c r="B2344" s="6" t="s">
        <v>14</v>
      </c>
      <c r="C2344" s="6">
        <v>1185732</v>
      </c>
      <c r="D2344" s="7">
        <v>44351</v>
      </c>
      <c r="E2344" s="6" t="s">
        <v>46</v>
      </c>
      <c r="F2344" s="6" t="s">
        <v>88</v>
      </c>
      <c r="G2344" s="6" t="s">
        <v>89</v>
      </c>
      <c r="H2344" s="6" t="s">
        <v>21</v>
      </c>
      <c r="I2344" s="8">
        <v>0.65</v>
      </c>
      <c r="J2344" s="9">
        <v>6500</v>
      </c>
      <c r="K2344" s="10">
        <f t="shared" si="0"/>
        <v>4225</v>
      </c>
      <c r="L2344" s="10">
        <f t="shared" si="1"/>
        <v>1478.75</v>
      </c>
      <c r="M2344" s="11">
        <v>0.35</v>
      </c>
      <c r="O2344" s="16"/>
      <c r="P2344" s="14"/>
      <c r="Q2344" s="12"/>
      <c r="R2344" s="13"/>
    </row>
    <row r="2345" spans="1:18" ht="15.75" customHeight="1">
      <c r="A2345" s="1"/>
      <c r="B2345" s="6" t="s">
        <v>14</v>
      </c>
      <c r="C2345" s="6">
        <v>1185732</v>
      </c>
      <c r="D2345" s="7">
        <v>44351</v>
      </c>
      <c r="E2345" s="6" t="s">
        <v>46</v>
      </c>
      <c r="F2345" s="6" t="s">
        <v>88</v>
      </c>
      <c r="G2345" s="6" t="s">
        <v>89</v>
      </c>
      <c r="H2345" s="6" t="s">
        <v>22</v>
      </c>
      <c r="I2345" s="8">
        <v>0.70000000000000007</v>
      </c>
      <c r="J2345" s="9">
        <v>8250</v>
      </c>
      <c r="K2345" s="10">
        <f t="shared" si="0"/>
        <v>5775.0000000000009</v>
      </c>
      <c r="L2345" s="10">
        <f t="shared" si="1"/>
        <v>2887.5000000000005</v>
      </c>
      <c r="M2345" s="11">
        <v>0.5</v>
      </c>
      <c r="O2345" s="16"/>
      <c r="P2345" s="14"/>
      <c r="Q2345" s="12"/>
      <c r="R2345" s="13"/>
    </row>
    <row r="2346" spans="1:18" ht="15.75" customHeight="1">
      <c r="A2346" s="1"/>
      <c r="B2346" s="6" t="s">
        <v>14</v>
      </c>
      <c r="C2346" s="6">
        <v>1185732</v>
      </c>
      <c r="D2346" s="7">
        <v>44379</v>
      </c>
      <c r="E2346" s="6" t="s">
        <v>46</v>
      </c>
      <c r="F2346" s="6" t="s">
        <v>88</v>
      </c>
      <c r="G2346" s="6" t="s">
        <v>89</v>
      </c>
      <c r="H2346" s="6" t="s">
        <v>17</v>
      </c>
      <c r="I2346" s="8">
        <v>0.65</v>
      </c>
      <c r="J2346" s="9">
        <v>10500</v>
      </c>
      <c r="K2346" s="10">
        <f t="shared" si="0"/>
        <v>6825</v>
      </c>
      <c r="L2346" s="10">
        <f t="shared" si="1"/>
        <v>2730</v>
      </c>
      <c r="M2346" s="11">
        <v>0.4</v>
      </c>
      <c r="O2346" s="16"/>
      <c r="P2346" s="14"/>
      <c r="Q2346" s="12"/>
      <c r="R2346" s="13"/>
    </row>
    <row r="2347" spans="1:18" ht="15.75" customHeight="1">
      <c r="A2347" s="1"/>
      <c r="B2347" s="6" t="s">
        <v>14</v>
      </c>
      <c r="C2347" s="6">
        <v>1185732</v>
      </c>
      <c r="D2347" s="7">
        <v>44379</v>
      </c>
      <c r="E2347" s="6" t="s">
        <v>46</v>
      </c>
      <c r="F2347" s="6" t="s">
        <v>88</v>
      </c>
      <c r="G2347" s="6" t="s">
        <v>89</v>
      </c>
      <c r="H2347" s="6" t="s">
        <v>18</v>
      </c>
      <c r="I2347" s="8">
        <v>0.60000000000000009</v>
      </c>
      <c r="J2347" s="9">
        <v>8000</v>
      </c>
      <c r="K2347" s="10">
        <f t="shared" si="0"/>
        <v>4800.0000000000009</v>
      </c>
      <c r="L2347" s="10">
        <f t="shared" si="1"/>
        <v>1680.0000000000002</v>
      </c>
      <c r="M2347" s="11">
        <v>0.35</v>
      </c>
      <c r="O2347" s="16"/>
      <c r="P2347" s="14"/>
      <c r="Q2347" s="12"/>
      <c r="R2347" s="13"/>
    </row>
    <row r="2348" spans="1:18" ht="15.75" customHeight="1">
      <c r="A2348" s="1"/>
      <c r="B2348" s="6" t="s">
        <v>14</v>
      </c>
      <c r="C2348" s="6">
        <v>1185732</v>
      </c>
      <c r="D2348" s="7">
        <v>44379</v>
      </c>
      <c r="E2348" s="6" t="s">
        <v>46</v>
      </c>
      <c r="F2348" s="6" t="s">
        <v>88</v>
      </c>
      <c r="G2348" s="6" t="s">
        <v>89</v>
      </c>
      <c r="H2348" s="6" t="s">
        <v>19</v>
      </c>
      <c r="I2348" s="8">
        <v>0.55000000000000004</v>
      </c>
      <c r="J2348" s="9">
        <v>7250</v>
      </c>
      <c r="K2348" s="10">
        <f t="shared" si="0"/>
        <v>3987.5000000000005</v>
      </c>
      <c r="L2348" s="10">
        <f t="shared" si="1"/>
        <v>1595.0000000000002</v>
      </c>
      <c r="M2348" s="11">
        <v>0.4</v>
      </c>
      <c r="O2348" s="16"/>
      <c r="P2348" s="14"/>
      <c r="Q2348" s="12"/>
      <c r="R2348" s="13"/>
    </row>
    <row r="2349" spans="1:18" ht="15.75" customHeight="1">
      <c r="A2349" s="1"/>
      <c r="B2349" s="6" t="s">
        <v>14</v>
      </c>
      <c r="C2349" s="6">
        <v>1185732</v>
      </c>
      <c r="D2349" s="7">
        <v>44379</v>
      </c>
      <c r="E2349" s="6" t="s">
        <v>46</v>
      </c>
      <c r="F2349" s="6" t="s">
        <v>88</v>
      </c>
      <c r="G2349" s="6" t="s">
        <v>89</v>
      </c>
      <c r="H2349" s="6" t="s">
        <v>20</v>
      </c>
      <c r="I2349" s="8">
        <v>0.55000000000000004</v>
      </c>
      <c r="J2349" s="9">
        <v>6750</v>
      </c>
      <c r="K2349" s="10">
        <f t="shared" si="0"/>
        <v>3712.5000000000005</v>
      </c>
      <c r="L2349" s="10">
        <f t="shared" si="1"/>
        <v>1485.0000000000002</v>
      </c>
      <c r="M2349" s="11">
        <v>0.4</v>
      </c>
      <c r="O2349" s="16"/>
      <c r="P2349" s="14"/>
      <c r="Q2349" s="12"/>
      <c r="R2349" s="13"/>
    </row>
    <row r="2350" spans="1:18" ht="15.75" customHeight="1">
      <c r="A2350" s="1"/>
      <c r="B2350" s="6" t="s">
        <v>14</v>
      </c>
      <c r="C2350" s="6">
        <v>1185732</v>
      </c>
      <c r="D2350" s="7">
        <v>44379</v>
      </c>
      <c r="E2350" s="6" t="s">
        <v>46</v>
      </c>
      <c r="F2350" s="6" t="s">
        <v>88</v>
      </c>
      <c r="G2350" s="6" t="s">
        <v>89</v>
      </c>
      <c r="H2350" s="6" t="s">
        <v>21</v>
      </c>
      <c r="I2350" s="8">
        <v>0.65</v>
      </c>
      <c r="J2350" s="9">
        <v>7000</v>
      </c>
      <c r="K2350" s="10">
        <f t="shared" si="0"/>
        <v>4550</v>
      </c>
      <c r="L2350" s="10">
        <f t="shared" si="1"/>
        <v>1592.5</v>
      </c>
      <c r="M2350" s="11">
        <v>0.35</v>
      </c>
      <c r="O2350" s="16"/>
      <c r="P2350" s="14"/>
      <c r="Q2350" s="12"/>
      <c r="R2350" s="13"/>
    </row>
    <row r="2351" spans="1:18" ht="15.75" customHeight="1">
      <c r="A2351" s="1"/>
      <c r="B2351" s="6" t="s">
        <v>14</v>
      </c>
      <c r="C2351" s="6">
        <v>1185732</v>
      </c>
      <c r="D2351" s="7">
        <v>44379</v>
      </c>
      <c r="E2351" s="6" t="s">
        <v>46</v>
      </c>
      <c r="F2351" s="6" t="s">
        <v>88</v>
      </c>
      <c r="G2351" s="6" t="s">
        <v>89</v>
      </c>
      <c r="H2351" s="6" t="s">
        <v>22</v>
      </c>
      <c r="I2351" s="8">
        <v>0.70000000000000007</v>
      </c>
      <c r="J2351" s="9">
        <v>8750</v>
      </c>
      <c r="K2351" s="10">
        <f t="shared" si="0"/>
        <v>6125.0000000000009</v>
      </c>
      <c r="L2351" s="10">
        <f t="shared" si="1"/>
        <v>3062.5000000000005</v>
      </c>
      <c r="M2351" s="11">
        <v>0.5</v>
      </c>
      <c r="O2351" s="16"/>
      <c r="P2351" s="14"/>
      <c r="Q2351" s="12"/>
      <c r="R2351" s="13"/>
    </row>
    <row r="2352" spans="1:18" ht="15.75" customHeight="1">
      <c r="A2352" s="1"/>
      <c r="B2352" s="6" t="s">
        <v>14</v>
      </c>
      <c r="C2352" s="6">
        <v>1185732</v>
      </c>
      <c r="D2352" s="7">
        <v>44411</v>
      </c>
      <c r="E2352" s="6" t="s">
        <v>46</v>
      </c>
      <c r="F2352" s="6" t="s">
        <v>88</v>
      </c>
      <c r="G2352" s="6" t="s">
        <v>89</v>
      </c>
      <c r="H2352" s="6" t="s">
        <v>17</v>
      </c>
      <c r="I2352" s="8">
        <v>0.65</v>
      </c>
      <c r="J2352" s="9">
        <v>10250</v>
      </c>
      <c r="K2352" s="10">
        <f t="shared" si="0"/>
        <v>6662.5</v>
      </c>
      <c r="L2352" s="10">
        <f t="shared" si="1"/>
        <v>2665</v>
      </c>
      <c r="M2352" s="11">
        <v>0.4</v>
      </c>
      <c r="O2352" s="16"/>
      <c r="P2352" s="14"/>
      <c r="Q2352" s="12"/>
      <c r="R2352" s="13"/>
    </row>
    <row r="2353" spans="1:18" ht="15.75" customHeight="1">
      <c r="A2353" s="1"/>
      <c r="B2353" s="6" t="s">
        <v>14</v>
      </c>
      <c r="C2353" s="6">
        <v>1185732</v>
      </c>
      <c r="D2353" s="7">
        <v>44411</v>
      </c>
      <c r="E2353" s="6" t="s">
        <v>46</v>
      </c>
      <c r="F2353" s="6" t="s">
        <v>88</v>
      </c>
      <c r="G2353" s="6" t="s">
        <v>89</v>
      </c>
      <c r="H2353" s="6" t="s">
        <v>18</v>
      </c>
      <c r="I2353" s="8">
        <v>0.60000000000000009</v>
      </c>
      <c r="J2353" s="9">
        <v>8000</v>
      </c>
      <c r="K2353" s="10">
        <f t="shared" si="0"/>
        <v>4800.0000000000009</v>
      </c>
      <c r="L2353" s="10">
        <f t="shared" si="1"/>
        <v>1680.0000000000002</v>
      </c>
      <c r="M2353" s="11">
        <v>0.35</v>
      </c>
      <c r="O2353" s="16"/>
      <c r="P2353" s="14"/>
      <c r="Q2353" s="12"/>
      <c r="R2353" s="13"/>
    </row>
    <row r="2354" spans="1:18" ht="15.75" customHeight="1">
      <c r="A2354" s="1"/>
      <c r="B2354" s="6" t="s">
        <v>14</v>
      </c>
      <c r="C2354" s="6">
        <v>1185732</v>
      </c>
      <c r="D2354" s="7">
        <v>44411</v>
      </c>
      <c r="E2354" s="6" t="s">
        <v>46</v>
      </c>
      <c r="F2354" s="6" t="s">
        <v>88</v>
      </c>
      <c r="G2354" s="6" t="s">
        <v>89</v>
      </c>
      <c r="H2354" s="6" t="s">
        <v>19</v>
      </c>
      <c r="I2354" s="8">
        <v>0.55000000000000004</v>
      </c>
      <c r="J2354" s="9">
        <v>7250</v>
      </c>
      <c r="K2354" s="10">
        <f t="shared" si="0"/>
        <v>3987.5000000000005</v>
      </c>
      <c r="L2354" s="10">
        <f t="shared" si="1"/>
        <v>1595.0000000000002</v>
      </c>
      <c r="M2354" s="11">
        <v>0.4</v>
      </c>
      <c r="O2354" s="16"/>
      <c r="P2354" s="14"/>
      <c r="Q2354" s="12"/>
      <c r="R2354" s="13"/>
    </row>
    <row r="2355" spans="1:18" ht="15.75" customHeight="1">
      <c r="A2355" s="1"/>
      <c r="B2355" s="6" t="s">
        <v>14</v>
      </c>
      <c r="C2355" s="6">
        <v>1185732</v>
      </c>
      <c r="D2355" s="7">
        <v>44411</v>
      </c>
      <c r="E2355" s="6" t="s">
        <v>46</v>
      </c>
      <c r="F2355" s="6" t="s">
        <v>88</v>
      </c>
      <c r="G2355" s="6" t="s">
        <v>89</v>
      </c>
      <c r="H2355" s="6" t="s">
        <v>20</v>
      </c>
      <c r="I2355" s="8">
        <v>0.45</v>
      </c>
      <c r="J2355" s="9">
        <v>6750</v>
      </c>
      <c r="K2355" s="10">
        <f t="shared" si="0"/>
        <v>3037.5</v>
      </c>
      <c r="L2355" s="10">
        <f t="shared" si="1"/>
        <v>1215</v>
      </c>
      <c r="M2355" s="11">
        <v>0.4</v>
      </c>
      <c r="O2355" s="16"/>
      <c r="P2355" s="14"/>
      <c r="Q2355" s="12"/>
      <c r="R2355" s="13"/>
    </row>
    <row r="2356" spans="1:18" ht="15.75" customHeight="1">
      <c r="A2356" s="1"/>
      <c r="B2356" s="6" t="s">
        <v>14</v>
      </c>
      <c r="C2356" s="6">
        <v>1185732</v>
      </c>
      <c r="D2356" s="7">
        <v>44411</v>
      </c>
      <c r="E2356" s="6" t="s">
        <v>46</v>
      </c>
      <c r="F2356" s="6" t="s">
        <v>88</v>
      </c>
      <c r="G2356" s="6" t="s">
        <v>89</v>
      </c>
      <c r="H2356" s="6" t="s">
        <v>21</v>
      </c>
      <c r="I2356" s="8">
        <v>0.55000000000000004</v>
      </c>
      <c r="J2356" s="9">
        <v>6500</v>
      </c>
      <c r="K2356" s="10">
        <f t="shared" si="0"/>
        <v>3575.0000000000005</v>
      </c>
      <c r="L2356" s="10">
        <f t="shared" si="1"/>
        <v>1251.25</v>
      </c>
      <c r="M2356" s="11">
        <v>0.35</v>
      </c>
      <c r="O2356" s="16"/>
      <c r="P2356" s="14"/>
      <c r="Q2356" s="12"/>
      <c r="R2356" s="13"/>
    </row>
    <row r="2357" spans="1:18" ht="15.75" customHeight="1">
      <c r="A2357" s="1"/>
      <c r="B2357" s="6" t="s">
        <v>14</v>
      </c>
      <c r="C2357" s="6">
        <v>1185732</v>
      </c>
      <c r="D2357" s="7">
        <v>44411</v>
      </c>
      <c r="E2357" s="6" t="s">
        <v>46</v>
      </c>
      <c r="F2357" s="6" t="s">
        <v>88</v>
      </c>
      <c r="G2357" s="6" t="s">
        <v>89</v>
      </c>
      <c r="H2357" s="6" t="s">
        <v>22</v>
      </c>
      <c r="I2357" s="8">
        <v>0.60000000000000009</v>
      </c>
      <c r="J2357" s="9">
        <v>8250</v>
      </c>
      <c r="K2357" s="10">
        <f t="shared" si="0"/>
        <v>4950.0000000000009</v>
      </c>
      <c r="L2357" s="10">
        <f t="shared" si="1"/>
        <v>2475.0000000000005</v>
      </c>
      <c r="M2357" s="11">
        <v>0.5</v>
      </c>
      <c r="O2357" s="16"/>
      <c r="P2357" s="14"/>
      <c r="Q2357" s="12"/>
      <c r="R2357" s="13"/>
    </row>
    <row r="2358" spans="1:18" ht="15.75" customHeight="1">
      <c r="A2358" s="1"/>
      <c r="B2358" s="6" t="s">
        <v>14</v>
      </c>
      <c r="C2358" s="6">
        <v>1185732</v>
      </c>
      <c r="D2358" s="7">
        <v>44441</v>
      </c>
      <c r="E2358" s="6" t="s">
        <v>46</v>
      </c>
      <c r="F2358" s="6" t="s">
        <v>88</v>
      </c>
      <c r="G2358" s="6" t="s">
        <v>89</v>
      </c>
      <c r="H2358" s="6" t="s">
        <v>17</v>
      </c>
      <c r="I2358" s="8">
        <v>0.55000000000000004</v>
      </c>
      <c r="J2358" s="9">
        <v>9250</v>
      </c>
      <c r="K2358" s="10">
        <f t="shared" si="0"/>
        <v>5087.5</v>
      </c>
      <c r="L2358" s="10">
        <f t="shared" si="1"/>
        <v>2035</v>
      </c>
      <c r="M2358" s="11">
        <v>0.4</v>
      </c>
      <c r="O2358" s="16"/>
      <c r="P2358" s="14"/>
      <c r="Q2358" s="12"/>
      <c r="R2358" s="13"/>
    </row>
    <row r="2359" spans="1:18" ht="15.75" customHeight="1">
      <c r="A2359" s="1"/>
      <c r="B2359" s="6" t="s">
        <v>14</v>
      </c>
      <c r="C2359" s="6">
        <v>1185732</v>
      </c>
      <c r="D2359" s="7">
        <v>44441</v>
      </c>
      <c r="E2359" s="6" t="s">
        <v>46</v>
      </c>
      <c r="F2359" s="6" t="s">
        <v>88</v>
      </c>
      <c r="G2359" s="6" t="s">
        <v>89</v>
      </c>
      <c r="H2359" s="6" t="s">
        <v>18</v>
      </c>
      <c r="I2359" s="8">
        <v>0.50000000000000011</v>
      </c>
      <c r="J2359" s="9">
        <v>7250</v>
      </c>
      <c r="K2359" s="10">
        <f t="shared" si="0"/>
        <v>3625.0000000000009</v>
      </c>
      <c r="L2359" s="10">
        <f t="shared" si="1"/>
        <v>1268.7500000000002</v>
      </c>
      <c r="M2359" s="11">
        <v>0.35</v>
      </c>
      <c r="O2359" s="16"/>
      <c r="P2359" s="14"/>
      <c r="Q2359" s="12"/>
      <c r="R2359" s="13"/>
    </row>
    <row r="2360" spans="1:18" ht="15.75" customHeight="1">
      <c r="A2360" s="1"/>
      <c r="B2360" s="6" t="s">
        <v>14</v>
      </c>
      <c r="C2360" s="6">
        <v>1185732</v>
      </c>
      <c r="D2360" s="7">
        <v>44441</v>
      </c>
      <c r="E2360" s="6" t="s">
        <v>46</v>
      </c>
      <c r="F2360" s="6" t="s">
        <v>88</v>
      </c>
      <c r="G2360" s="6" t="s">
        <v>89</v>
      </c>
      <c r="H2360" s="6" t="s">
        <v>19</v>
      </c>
      <c r="I2360" s="8">
        <v>0.30000000000000004</v>
      </c>
      <c r="J2360" s="9">
        <v>6250</v>
      </c>
      <c r="K2360" s="10">
        <f t="shared" si="0"/>
        <v>1875.0000000000002</v>
      </c>
      <c r="L2360" s="10">
        <f t="shared" si="1"/>
        <v>750.00000000000011</v>
      </c>
      <c r="M2360" s="11">
        <v>0.4</v>
      </c>
      <c r="O2360" s="16"/>
      <c r="P2360" s="14"/>
      <c r="Q2360" s="12"/>
      <c r="R2360" s="13"/>
    </row>
    <row r="2361" spans="1:18" ht="15.75" customHeight="1">
      <c r="A2361" s="1"/>
      <c r="B2361" s="6" t="s">
        <v>14</v>
      </c>
      <c r="C2361" s="6">
        <v>1185732</v>
      </c>
      <c r="D2361" s="7">
        <v>44441</v>
      </c>
      <c r="E2361" s="6" t="s">
        <v>46</v>
      </c>
      <c r="F2361" s="6" t="s">
        <v>88</v>
      </c>
      <c r="G2361" s="6" t="s">
        <v>89</v>
      </c>
      <c r="H2361" s="6" t="s">
        <v>20</v>
      </c>
      <c r="I2361" s="8">
        <v>0.30000000000000004</v>
      </c>
      <c r="J2361" s="9">
        <v>6000</v>
      </c>
      <c r="K2361" s="10">
        <f t="shared" si="0"/>
        <v>1800.0000000000002</v>
      </c>
      <c r="L2361" s="10">
        <f t="shared" si="1"/>
        <v>720.00000000000011</v>
      </c>
      <c r="M2361" s="11">
        <v>0.4</v>
      </c>
      <c r="O2361" s="16"/>
      <c r="P2361" s="14"/>
      <c r="Q2361" s="12"/>
      <c r="R2361" s="13"/>
    </row>
    <row r="2362" spans="1:18" ht="15.75" customHeight="1">
      <c r="A2362" s="1"/>
      <c r="B2362" s="6" t="s">
        <v>14</v>
      </c>
      <c r="C2362" s="6">
        <v>1185732</v>
      </c>
      <c r="D2362" s="7">
        <v>44441</v>
      </c>
      <c r="E2362" s="6" t="s">
        <v>46</v>
      </c>
      <c r="F2362" s="6" t="s">
        <v>88</v>
      </c>
      <c r="G2362" s="6" t="s">
        <v>89</v>
      </c>
      <c r="H2362" s="6" t="s">
        <v>21</v>
      </c>
      <c r="I2362" s="8">
        <v>0.4</v>
      </c>
      <c r="J2362" s="9">
        <v>6000</v>
      </c>
      <c r="K2362" s="10">
        <f t="shared" si="0"/>
        <v>2400</v>
      </c>
      <c r="L2362" s="10">
        <f t="shared" si="1"/>
        <v>840</v>
      </c>
      <c r="M2362" s="11">
        <v>0.35</v>
      </c>
      <c r="O2362" s="16"/>
      <c r="P2362" s="14"/>
      <c r="Q2362" s="12"/>
      <c r="R2362" s="13"/>
    </row>
    <row r="2363" spans="1:18" ht="15.75" customHeight="1">
      <c r="A2363" s="1"/>
      <c r="B2363" s="6" t="s">
        <v>14</v>
      </c>
      <c r="C2363" s="6">
        <v>1185732</v>
      </c>
      <c r="D2363" s="7">
        <v>44441</v>
      </c>
      <c r="E2363" s="6" t="s">
        <v>46</v>
      </c>
      <c r="F2363" s="6" t="s">
        <v>88</v>
      </c>
      <c r="G2363" s="6" t="s">
        <v>89</v>
      </c>
      <c r="H2363" s="6" t="s">
        <v>22</v>
      </c>
      <c r="I2363" s="8">
        <v>0.45000000000000007</v>
      </c>
      <c r="J2363" s="9">
        <v>7000</v>
      </c>
      <c r="K2363" s="10">
        <f t="shared" si="0"/>
        <v>3150.0000000000005</v>
      </c>
      <c r="L2363" s="10">
        <f t="shared" si="1"/>
        <v>1575.0000000000002</v>
      </c>
      <c r="M2363" s="11">
        <v>0.5</v>
      </c>
      <c r="O2363" s="16"/>
      <c r="P2363" s="14"/>
      <c r="Q2363" s="12"/>
      <c r="R2363" s="13"/>
    </row>
    <row r="2364" spans="1:18" ht="15.75" customHeight="1">
      <c r="A2364" s="1"/>
      <c r="B2364" s="6" t="s">
        <v>14</v>
      </c>
      <c r="C2364" s="6">
        <v>1185732</v>
      </c>
      <c r="D2364" s="7">
        <v>44473</v>
      </c>
      <c r="E2364" s="6" t="s">
        <v>46</v>
      </c>
      <c r="F2364" s="6" t="s">
        <v>88</v>
      </c>
      <c r="G2364" s="6" t="s">
        <v>89</v>
      </c>
      <c r="H2364" s="6" t="s">
        <v>17</v>
      </c>
      <c r="I2364" s="8">
        <v>0.45000000000000007</v>
      </c>
      <c r="J2364" s="9">
        <v>8750</v>
      </c>
      <c r="K2364" s="10">
        <f t="shared" si="0"/>
        <v>3937.5000000000005</v>
      </c>
      <c r="L2364" s="10">
        <f t="shared" si="1"/>
        <v>1575.0000000000002</v>
      </c>
      <c r="M2364" s="11">
        <v>0.4</v>
      </c>
      <c r="O2364" s="16"/>
      <c r="P2364" s="14"/>
      <c r="Q2364" s="12"/>
      <c r="R2364" s="13"/>
    </row>
    <row r="2365" spans="1:18" ht="15.75" customHeight="1">
      <c r="A2365" s="1"/>
      <c r="B2365" s="6" t="s">
        <v>14</v>
      </c>
      <c r="C2365" s="6">
        <v>1185732</v>
      </c>
      <c r="D2365" s="7">
        <v>44473</v>
      </c>
      <c r="E2365" s="6" t="s">
        <v>46</v>
      </c>
      <c r="F2365" s="6" t="s">
        <v>88</v>
      </c>
      <c r="G2365" s="6" t="s">
        <v>89</v>
      </c>
      <c r="H2365" s="6" t="s">
        <v>18</v>
      </c>
      <c r="I2365" s="8">
        <v>0.35000000000000009</v>
      </c>
      <c r="J2365" s="9">
        <v>7000</v>
      </c>
      <c r="K2365" s="10">
        <f t="shared" si="0"/>
        <v>2450.0000000000005</v>
      </c>
      <c r="L2365" s="10">
        <f t="shared" si="1"/>
        <v>857.50000000000011</v>
      </c>
      <c r="M2365" s="11">
        <v>0.35</v>
      </c>
      <c r="O2365" s="16"/>
      <c r="P2365" s="14"/>
      <c r="Q2365" s="12"/>
      <c r="R2365" s="13"/>
    </row>
    <row r="2366" spans="1:18" ht="15.75" customHeight="1">
      <c r="A2366" s="1"/>
      <c r="B2366" s="6" t="s">
        <v>14</v>
      </c>
      <c r="C2366" s="6">
        <v>1185732</v>
      </c>
      <c r="D2366" s="7">
        <v>44473</v>
      </c>
      <c r="E2366" s="6" t="s">
        <v>46</v>
      </c>
      <c r="F2366" s="6" t="s">
        <v>88</v>
      </c>
      <c r="G2366" s="6" t="s">
        <v>89</v>
      </c>
      <c r="H2366" s="6" t="s">
        <v>19</v>
      </c>
      <c r="I2366" s="8">
        <v>0.35000000000000009</v>
      </c>
      <c r="J2366" s="9">
        <v>5750</v>
      </c>
      <c r="K2366" s="10">
        <f t="shared" si="0"/>
        <v>2012.5000000000005</v>
      </c>
      <c r="L2366" s="10">
        <f t="shared" si="1"/>
        <v>805.00000000000023</v>
      </c>
      <c r="M2366" s="11">
        <v>0.4</v>
      </c>
      <c r="O2366" s="16"/>
      <c r="P2366" s="14"/>
      <c r="Q2366" s="12"/>
      <c r="R2366" s="13"/>
    </row>
    <row r="2367" spans="1:18" ht="15.75" customHeight="1">
      <c r="A2367" s="1"/>
      <c r="B2367" s="6" t="s">
        <v>14</v>
      </c>
      <c r="C2367" s="6">
        <v>1185732</v>
      </c>
      <c r="D2367" s="7">
        <v>44473</v>
      </c>
      <c r="E2367" s="6" t="s">
        <v>46</v>
      </c>
      <c r="F2367" s="6" t="s">
        <v>88</v>
      </c>
      <c r="G2367" s="6" t="s">
        <v>89</v>
      </c>
      <c r="H2367" s="6" t="s">
        <v>20</v>
      </c>
      <c r="I2367" s="8">
        <v>0.35000000000000009</v>
      </c>
      <c r="J2367" s="9">
        <v>5500</v>
      </c>
      <c r="K2367" s="10">
        <f t="shared" si="0"/>
        <v>1925.0000000000005</v>
      </c>
      <c r="L2367" s="10">
        <f t="shared" si="1"/>
        <v>770.00000000000023</v>
      </c>
      <c r="M2367" s="11">
        <v>0.4</v>
      </c>
      <c r="O2367" s="16"/>
      <c r="P2367" s="14"/>
      <c r="Q2367" s="12"/>
      <c r="R2367" s="13"/>
    </row>
    <row r="2368" spans="1:18" ht="15.75" customHeight="1">
      <c r="A2368" s="1"/>
      <c r="B2368" s="6" t="s">
        <v>14</v>
      </c>
      <c r="C2368" s="6">
        <v>1185732</v>
      </c>
      <c r="D2368" s="7">
        <v>44473</v>
      </c>
      <c r="E2368" s="6" t="s">
        <v>46</v>
      </c>
      <c r="F2368" s="6" t="s">
        <v>88</v>
      </c>
      <c r="G2368" s="6" t="s">
        <v>89</v>
      </c>
      <c r="H2368" s="6" t="s">
        <v>21</v>
      </c>
      <c r="I2368" s="8">
        <v>0.45000000000000007</v>
      </c>
      <c r="J2368" s="9">
        <v>5500</v>
      </c>
      <c r="K2368" s="10">
        <f t="shared" si="0"/>
        <v>2475.0000000000005</v>
      </c>
      <c r="L2368" s="10">
        <f t="shared" si="1"/>
        <v>866.25000000000011</v>
      </c>
      <c r="M2368" s="11">
        <v>0.35</v>
      </c>
      <c r="O2368" s="16"/>
      <c r="P2368" s="14"/>
      <c r="Q2368" s="12"/>
      <c r="R2368" s="13"/>
    </row>
    <row r="2369" spans="1:18" ht="15.75" customHeight="1">
      <c r="A2369" s="1"/>
      <c r="B2369" s="6" t="s">
        <v>14</v>
      </c>
      <c r="C2369" s="6">
        <v>1185732</v>
      </c>
      <c r="D2369" s="7">
        <v>44473</v>
      </c>
      <c r="E2369" s="6" t="s">
        <v>46</v>
      </c>
      <c r="F2369" s="6" t="s">
        <v>88</v>
      </c>
      <c r="G2369" s="6" t="s">
        <v>89</v>
      </c>
      <c r="H2369" s="6" t="s">
        <v>22</v>
      </c>
      <c r="I2369" s="8">
        <v>0.5</v>
      </c>
      <c r="J2369" s="9">
        <v>6750</v>
      </c>
      <c r="K2369" s="10">
        <f t="shared" si="0"/>
        <v>3375</v>
      </c>
      <c r="L2369" s="10">
        <f t="shared" si="1"/>
        <v>1687.5</v>
      </c>
      <c r="M2369" s="11">
        <v>0.5</v>
      </c>
      <c r="O2369" s="16"/>
      <c r="P2369" s="14"/>
      <c r="Q2369" s="12"/>
      <c r="R2369" s="13"/>
    </row>
    <row r="2370" spans="1:18" ht="15.75" customHeight="1">
      <c r="A2370" s="1"/>
      <c r="B2370" s="6" t="s">
        <v>14</v>
      </c>
      <c r="C2370" s="6">
        <v>1185732</v>
      </c>
      <c r="D2370" s="7">
        <v>44503</v>
      </c>
      <c r="E2370" s="6" t="s">
        <v>46</v>
      </c>
      <c r="F2370" s="6" t="s">
        <v>88</v>
      </c>
      <c r="G2370" s="6" t="s">
        <v>89</v>
      </c>
      <c r="H2370" s="6" t="s">
        <v>17</v>
      </c>
      <c r="I2370" s="8">
        <v>0.45000000000000007</v>
      </c>
      <c r="J2370" s="9">
        <v>8250</v>
      </c>
      <c r="K2370" s="10">
        <f t="shared" si="0"/>
        <v>3712.5000000000005</v>
      </c>
      <c r="L2370" s="10">
        <f t="shared" si="1"/>
        <v>1485.0000000000002</v>
      </c>
      <c r="M2370" s="11">
        <v>0.4</v>
      </c>
      <c r="O2370" s="16"/>
      <c r="P2370" s="14"/>
      <c r="Q2370" s="12"/>
      <c r="R2370" s="13"/>
    </row>
    <row r="2371" spans="1:18" ht="15.75" customHeight="1">
      <c r="A2371" s="1"/>
      <c r="B2371" s="6" t="s">
        <v>14</v>
      </c>
      <c r="C2371" s="6">
        <v>1185732</v>
      </c>
      <c r="D2371" s="7">
        <v>44503</v>
      </c>
      <c r="E2371" s="6" t="s">
        <v>46</v>
      </c>
      <c r="F2371" s="6" t="s">
        <v>88</v>
      </c>
      <c r="G2371" s="6" t="s">
        <v>89</v>
      </c>
      <c r="H2371" s="6" t="s">
        <v>18</v>
      </c>
      <c r="I2371" s="8">
        <v>0.35000000000000009</v>
      </c>
      <c r="J2371" s="9">
        <v>6500</v>
      </c>
      <c r="K2371" s="10">
        <f t="shared" si="0"/>
        <v>2275.0000000000005</v>
      </c>
      <c r="L2371" s="10">
        <f t="shared" si="1"/>
        <v>796.25000000000011</v>
      </c>
      <c r="M2371" s="11">
        <v>0.35</v>
      </c>
      <c r="O2371" s="16"/>
      <c r="P2371" s="14"/>
      <c r="Q2371" s="12"/>
      <c r="R2371" s="13"/>
    </row>
    <row r="2372" spans="1:18" ht="15.75" customHeight="1">
      <c r="A2372" s="1"/>
      <c r="B2372" s="6" t="s">
        <v>14</v>
      </c>
      <c r="C2372" s="6">
        <v>1185732</v>
      </c>
      <c r="D2372" s="7">
        <v>44503</v>
      </c>
      <c r="E2372" s="6" t="s">
        <v>46</v>
      </c>
      <c r="F2372" s="6" t="s">
        <v>88</v>
      </c>
      <c r="G2372" s="6" t="s">
        <v>89</v>
      </c>
      <c r="H2372" s="6" t="s">
        <v>19</v>
      </c>
      <c r="I2372" s="8">
        <v>0.40000000000000013</v>
      </c>
      <c r="J2372" s="9">
        <v>5950</v>
      </c>
      <c r="K2372" s="10">
        <f t="shared" si="0"/>
        <v>2380.0000000000009</v>
      </c>
      <c r="L2372" s="10">
        <f t="shared" si="1"/>
        <v>952.00000000000045</v>
      </c>
      <c r="M2372" s="11">
        <v>0.4</v>
      </c>
      <c r="O2372" s="16"/>
      <c r="P2372" s="14"/>
      <c r="Q2372" s="12"/>
      <c r="R2372" s="13"/>
    </row>
    <row r="2373" spans="1:18" ht="15.75" customHeight="1">
      <c r="A2373" s="1"/>
      <c r="B2373" s="6" t="s">
        <v>14</v>
      </c>
      <c r="C2373" s="6">
        <v>1185732</v>
      </c>
      <c r="D2373" s="7">
        <v>44503</v>
      </c>
      <c r="E2373" s="6" t="s">
        <v>46</v>
      </c>
      <c r="F2373" s="6" t="s">
        <v>88</v>
      </c>
      <c r="G2373" s="6" t="s">
        <v>89</v>
      </c>
      <c r="H2373" s="6" t="s">
        <v>20</v>
      </c>
      <c r="I2373" s="8">
        <v>0.6000000000000002</v>
      </c>
      <c r="J2373" s="9">
        <v>6500</v>
      </c>
      <c r="K2373" s="10">
        <f t="shared" si="0"/>
        <v>3900.0000000000014</v>
      </c>
      <c r="L2373" s="10">
        <f t="shared" si="1"/>
        <v>1560.0000000000007</v>
      </c>
      <c r="M2373" s="11">
        <v>0.4</v>
      </c>
      <c r="O2373" s="16"/>
      <c r="P2373" s="14"/>
      <c r="Q2373" s="12"/>
      <c r="R2373" s="13"/>
    </row>
    <row r="2374" spans="1:18" ht="15.75" customHeight="1">
      <c r="A2374" s="1"/>
      <c r="B2374" s="6" t="s">
        <v>14</v>
      </c>
      <c r="C2374" s="6">
        <v>1185732</v>
      </c>
      <c r="D2374" s="7">
        <v>44503</v>
      </c>
      <c r="E2374" s="6" t="s">
        <v>46</v>
      </c>
      <c r="F2374" s="6" t="s">
        <v>88</v>
      </c>
      <c r="G2374" s="6" t="s">
        <v>89</v>
      </c>
      <c r="H2374" s="6" t="s">
        <v>21</v>
      </c>
      <c r="I2374" s="8">
        <v>0.75000000000000011</v>
      </c>
      <c r="J2374" s="9">
        <v>6250</v>
      </c>
      <c r="K2374" s="10">
        <f t="shared" si="0"/>
        <v>4687.5000000000009</v>
      </c>
      <c r="L2374" s="10">
        <f t="shared" si="1"/>
        <v>1640.6250000000002</v>
      </c>
      <c r="M2374" s="11">
        <v>0.35</v>
      </c>
      <c r="O2374" s="16"/>
      <c r="P2374" s="14"/>
      <c r="Q2374" s="12"/>
      <c r="R2374" s="13"/>
    </row>
    <row r="2375" spans="1:18" ht="15.75" customHeight="1">
      <c r="A2375" s="1"/>
      <c r="B2375" s="6" t="s">
        <v>14</v>
      </c>
      <c r="C2375" s="6">
        <v>1185732</v>
      </c>
      <c r="D2375" s="7">
        <v>44503</v>
      </c>
      <c r="E2375" s="6" t="s">
        <v>46</v>
      </c>
      <c r="F2375" s="6" t="s">
        <v>88</v>
      </c>
      <c r="G2375" s="6" t="s">
        <v>89</v>
      </c>
      <c r="H2375" s="6" t="s">
        <v>22</v>
      </c>
      <c r="I2375" s="8">
        <v>0.75</v>
      </c>
      <c r="J2375" s="9">
        <v>7250</v>
      </c>
      <c r="K2375" s="10">
        <f t="shared" si="0"/>
        <v>5437.5</v>
      </c>
      <c r="L2375" s="10">
        <f t="shared" si="1"/>
        <v>2718.75</v>
      </c>
      <c r="M2375" s="11">
        <v>0.5</v>
      </c>
      <c r="O2375" s="16"/>
      <c r="P2375" s="14"/>
      <c r="Q2375" s="12"/>
      <c r="R2375" s="13"/>
    </row>
    <row r="2376" spans="1:18" ht="15.75" customHeight="1">
      <c r="A2376" s="1"/>
      <c r="B2376" s="6" t="s">
        <v>14</v>
      </c>
      <c r="C2376" s="6">
        <v>1185732</v>
      </c>
      <c r="D2376" s="7">
        <v>44532</v>
      </c>
      <c r="E2376" s="6" t="s">
        <v>46</v>
      </c>
      <c r="F2376" s="6" t="s">
        <v>88</v>
      </c>
      <c r="G2376" s="6" t="s">
        <v>89</v>
      </c>
      <c r="H2376" s="6" t="s">
        <v>17</v>
      </c>
      <c r="I2376" s="8">
        <v>0.70000000000000007</v>
      </c>
      <c r="J2376" s="9">
        <v>9750</v>
      </c>
      <c r="K2376" s="10">
        <f t="shared" si="0"/>
        <v>6825.0000000000009</v>
      </c>
      <c r="L2376" s="10">
        <f t="shared" si="1"/>
        <v>2730.0000000000005</v>
      </c>
      <c r="M2376" s="11">
        <v>0.4</v>
      </c>
      <c r="O2376" s="16"/>
      <c r="P2376" s="14"/>
      <c r="Q2376" s="12"/>
      <c r="R2376" s="13"/>
    </row>
    <row r="2377" spans="1:18" ht="15.75" customHeight="1">
      <c r="A2377" s="1"/>
      <c r="B2377" s="6" t="s">
        <v>14</v>
      </c>
      <c r="C2377" s="6">
        <v>1185732</v>
      </c>
      <c r="D2377" s="7">
        <v>44532</v>
      </c>
      <c r="E2377" s="6" t="s">
        <v>46</v>
      </c>
      <c r="F2377" s="6" t="s">
        <v>88</v>
      </c>
      <c r="G2377" s="6" t="s">
        <v>89</v>
      </c>
      <c r="H2377" s="6" t="s">
        <v>18</v>
      </c>
      <c r="I2377" s="8">
        <v>0.60000000000000009</v>
      </c>
      <c r="J2377" s="9">
        <v>7750</v>
      </c>
      <c r="K2377" s="10">
        <f t="shared" si="0"/>
        <v>4650.0000000000009</v>
      </c>
      <c r="L2377" s="10">
        <f t="shared" si="1"/>
        <v>1627.5000000000002</v>
      </c>
      <c r="M2377" s="11">
        <v>0.35</v>
      </c>
      <c r="O2377" s="16"/>
      <c r="P2377" s="14"/>
      <c r="Q2377" s="12"/>
      <c r="R2377" s="13"/>
    </row>
    <row r="2378" spans="1:18" ht="15.75" customHeight="1">
      <c r="A2378" s="1"/>
      <c r="B2378" s="6" t="s">
        <v>14</v>
      </c>
      <c r="C2378" s="6">
        <v>1185732</v>
      </c>
      <c r="D2378" s="7">
        <v>44532</v>
      </c>
      <c r="E2378" s="6" t="s">
        <v>46</v>
      </c>
      <c r="F2378" s="6" t="s">
        <v>88</v>
      </c>
      <c r="G2378" s="6" t="s">
        <v>89</v>
      </c>
      <c r="H2378" s="6" t="s">
        <v>19</v>
      </c>
      <c r="I2378" s="8">
        <v>0.60000000000000009</v>
      </c>
      <c r="J2378" s="9">
        <v>7250</v>
      </c>
      <c r="K2378" s="10">
        <f t="shared" si="0"/>
        <v>4350.0000000000009</v>
      </c>
      <c r="L2378" s="10">
        <f t="shared" si="1"/>
        <v>1740.0000000000005</v>
      </c>
      <c r="M2378" s="11">
        <v>0.4</v>
      </c>
      <c r="O2378" s="16"/>
      <c r="P2378" s="14"/>
      <c r="Q2378" s="12"/>
      <c r="R2378" s="13"/>
    </row>
    <row r="2379" spans="1:18" ht="15.75" customHeight="1">
      <c r="A2379" s="1"/>
      <c r="B2379" s="6" t="s">
        <v>14</v>
      </c>
      <c r="C2379" s="6">
        <v>1185732</v>
      </c>
      <c r="D2379" s="7">
        <v>44532</v>
      </c>
      <c r="E2379" s="6" t="s">
        <v>46</v>
      </c>
      <c r="F2379" s="6" t="s">
        <v>88</v>
      </c>
      <c r="G2379" s="6" t="s">
        <v>89</v>
      </c>
      <c r="H2379" s="6" t="s">
        <v>20</v>
      </c>
      <c r="I2379" s="8">
        <v>0.60000000000000009</v>
      </c>
      <c r="J2379" s="9">
        <v>6750</v>
      </c>
      <c r="K2379" s="10">
        <f t="shared" si="0"/>
        <v>4050.0000000000005</v>
      </c>
      <c r="L2379" s="10">
        <f t="shared" si="1"/>
        <v>1620.0000000000002</v>
      </c>
      <c r="M2379" s="11">
        <v>0.4</v>
      </c>
      <c r="O2379" s="16"/>
      <c r="P2379" s="14"/>
      <c r="Q2379" s="12"/>
      <c r="R2379" s="13"/>
    </row>
    <row r="2380" spans="1:18" ht="15.75" customHeight="1">
      <c r="A2380" s="1"/>
      <c r="B2380" s="6" t="s">
        <v>14</v>
      </c>
      <c r="C2380" s="6">
        <v>1185732</v>
      </c>
      <c r="D2380" s="7">
        <v>44532</v>
      </c>
      <c r="E2380" s="6" t="s">
        <v>46</v>
      </c>
      <c r="F2380" s="6" t="s">
        <v>88</v>
      </c>
      <c r="G2380" s="6" t="s">
        <v>89</v>
      </c>
      <c r="H2380" s="6" t="s">
        <v>21</v>
      </c>
      <c r="I2380" s="8">
        <v>0.70000000000000007</v>
      </c>
      <c r="J2380" s="9">
        <v>6750</v>
      </c>
      <c r="K2380" s="10">
        <f t="shared" si="0"/>
        <v>4725</v>
      </c>
      <c r="L2380" s="10">
        <f t="shared" si="1"/>
        <v>1653.75</v>
      </c>
      <c r="M2380" s="11">
        <v>0.35</v>
      </c>
      <c r="O2380" s="16"/>
      <c r="P2380" s="14"/>
      <c r="Q2380" s="12"/>
      <c r="R2380" s="13"/>
    </row>
    <row r="2381" spans="1:18" ht="15.75" customHeight="1">
      <c r="A2381" s="1"/>
      <c r="B2381" s="6" t="s">
        <v>14</v>
      </c>
      <c r="C2381" s="6">
        <v>1185732</v>
      </c>
      <c r="D2381" s="7">
        <v>44532</v>
      </c>
      <c r="E2381" s="6" t="s">
        <v>46</v>
      </c>
      <c r="F2381" s="6" t="s">
        <v>88</v>
      </c>
      <c r="G2381" s="6" t="s">
        <v>89</v>
      </c>
      <c r="H2381" s="6" t="s">
        <v>22</v>
      </c>
      <c r="I2381" s="8">
        <v>0.75</v>
      </c>
      <c r="J2381" s="9">
        <v>7750</v>
      </c>
      <c r="K2381" s="10">
        <f t="shared" si="0"/>
        <v>5812.5</v>
      </c>
      <c r="L2381" s="10">
        <f t="shared" si="1"/>
        <v>2906.25</v>
      </c>
      <c r="M2381" s="11">
        <v>0.5</v>
      </c>
      <c r="O2381" s="16"/>
      <c r="P2381" s="14"/>
      <c r="Q2381" s="12"/>
      <c r="R2381" s="13"/>
    </row>
    <row r="2382" spans="1:18" ht="15.75" customHeight="1">
      <c r="A2382" s="1" t="s">
        <v>39</v>
      </c>
      <c r="B2382" s="6" t="s">
        <v>14</v>
      </c>
      <c r="C2382" s="6">
        <v>1185732</v>
      </c>
      <c r="D2382" s="7">
        <v>44209</v>
      </c>
      <c r="E2382" s="6" t="s">
        <v>46</v>
      </c>
      <c r="F2382" s="6" t="s">
        <v>90</v>
      </c>
      <c r="G2382" s="6" t="s">
        <v>91</v>
      </c>
      <c r="H2382" s="6" t="s">
        <v>17</v>
      </c>
      <c r="I2382" s="8">
        <v>0.35000000000000003</v>
      </c>
      <c r="J2382" s="9">
        <v>7750</v>
      </c>
      <c r="K2382" s="10">
        <f t="shared" si="0"/>
        <v>2712.5000000000005</v>
      </c>
      <c r="L2382" s="10">
        <f t="shared" si="1"/>
        <v>1085.0000000000002</v>
      </c>
      <c r="M2382" s="11">
        <v>0.4</v>
      </c>
      <c r="O2382" s="16"/>
      <c r="P2382" s="14"/>
      <c r="Q2382" s="12"/>
      <c r="R2382" s="13"/>
    </row>
    <row r="2383" spans="1:18" ht="15.75" customHeight="1">
      <c r="A2383" s="1"/>
      <c r="B2383" s="6" t="s">
        <v>14</v>
      </c>
      <c r="C2383" s="6">
        <v>1185732</v>
      </c>
      <c r="D2383" s="7">
        <v>44209</v>
      </c>
      <c r="E2383" s="6" t="s">
        <v>46</v>
      </c>
      <c r="F2383" s="6" t="s">
        <v>90</v>
      </c>
      <c r="G2383" s="6" t="s">
        <v>91</v>
      </c>
      <c r="H2383" s="6" t="s">
        <v>18</v>
      </c>
      <c r="I2383" s="8">
        <v>0.35000000000000003</v>
      </c>
      <c r="J2383" s="9">
        <v>5750</v>
      </c>
      <c r="K2383" s="10">
        <f t="shared" si="0"/>
        <v>2012.5000000000002</v>
      </c>
      <c r="L2383" s="10">
        <f t="shared" si="1"/>
        <v>704.375</v>
      </c>
      <c r="M2383" s="11">
        <v>0.35</v>
      </c>
      <c r="O2383" s="16"/>
      <c r="P2383" s="14"/>
      <c r="Q2383" s="12"/>
      <c r="R2383" s="13"/>
    </row>
    <row r="2384" spans="1:18" ht="15.75" customHeight="1">
      <c r="A2384" s="1"/>
      <c r="B2384" s="6" t="s">
        <v>14</v>
      </c>
      <c r="C2384" s="6">
        <v>1185732</v>
      </c>
      <c r="D2384" s="7">
        <v>44209</v>
      </c>
      <c r="E2384" s="6" t="s">
        <v>46</v>
      </c>
      <c r="F2384" s="6" t="s">
        <v>90</v>
      </c>
      <c r="G2384" s="6" t="s">
        <v>91</v>
      </c>
      <c r="H2384" s="6" t="s">
        <v>19</v>
      </c>
      <c r="I2384" s="8">
        <v>0.25000000000000006</v>
      </c>
      <c r="J2384" s="9">
        <v>5750</v>
      </c>
      <c r="K2384" s="10">
        <f t="shared" si="0"/>
        <v>1437.5000000000002</v>
      </c>
      <c r="L2384" s="10">
        <f t="shared" si="1"/>
        <v>575.00000000000011</v>
      </c>
      <c r="M2384" s="11">
        <v>0.4</v>
      </c>
      <c r="O2384" s="16"/>
      <c r="P2384" s="14"/>
      <c r="Q2384" s="12"/>
      <c r="R2384" s="13"/>
    </row>
    <row r="2385" spans="1:18" ht="15.75" customHeight="1">
      <c r="A2385" s="1"/>
      <c r="B2385" s="6" t="s">
        <v>14</v>
      </c>
      <c r="C2385" s="6">
        <v>1185732</v>
      </c>
      <c r="D2385" s="7">
        <v>44209</v>
      </c>
      <c r="E2385" s="6" t="s">
        <v>46</v>
      </c>
      <c r="F2385" s="6" t="s">
        <v>90</v>
      </c>
      <c r="G2385" s="6" t="s">
        <v>91</v>
      </c>
      <c r="H2385" s="6" t="s">
        <v>20</v>
      </c>
      <c r="I2385" s="8">
        <v>0.3</v>
      </c>
      <c r="J2385" s="9">
        <v>4250</v>
      </c>
      <c r="K2385" s="10">
        <f t="shared" si="0"/>
        <v>1275</v>
      </c>
      <c r="L2385" s="10">
        <f t="shared" si="1"/>
        <v>510</v>
      </c>
      <c r="M2385" s="11">
        <v>0.4</v>
      </c>
      <c r="O2385" s="16"/>
      <c r="P2385" s="14"/>
      <c r="Q2385" s="12"/>
      <c r="R2385" s="13"/>
    </row>
    <row r="2386" spans="1:18" ht="15.75" customHeight="1">
      <c r="A2386" s="1"/>
      <c r="B2386" s="6" t="s">
        <v>14</v>
      </c>
      <c r="C2386" s="6">
        <v>1185732</v>
      </c>
      <c r="D2386" s="7">
        <v>44209</v>
      </c>
      <c r="E2386" s="6" t="s">
        <v>46</v>
      </c>
      <c r="F2386" s="6" t="s">
        <v>90</v>
      </c>
      <c r="G2386" s="6" t="s">
        <v>91</v>
      </c>
      <c r="H2386" s="6" t="s">
        <v>21</v>
      </c>
      <c r="I2386" s="8">
        <v>0.45</v>
      </c>
      <c r="J2386" s="9">
        <v>4750</v>
      </c>
      <c r="K2386" s="10">
        <f t="shared" si="0"/>
        <v>2137.5</v>
      </c>
      <c r="L2386" s="10">
        <f t="shared" si="1"/>
        <v>748.125</v>
      </c>
      <c r="M2386" s="11">
        <v>0.35</v>
      </c>
      <c r="O2386" s="16"/>
      <c r="P2386" s="14"/>
      <c r="Q2386" s="12"/>
      <c r="R2386" s="13"/>
    </row>
    <row r="2387" spans="1:18" ht="15.75" customHeight="1">
      <c r="A2387" s="1"/>
      <c r="B2387" s="6" t="s">
        <v>14</v>
      </c>
      <c r="C2387" s="6">
        <v>1185732</v>
      </c>
      <c r="D2387" s="7">
        <v>44209</v>
      </c>
      <c r="E2387" s="6" t="s">
        <v>46</v>
      </c>
      <c r="F2387" s="6" t="s">
        <v>90</v>
      </c>
      <c r="G2387" s="6" t="s">
        <v>91</v>
      </c>
      <c r="H2387" s="6" t="s">
        <v>22</v>
      </c>
      <c r="I2387" s="8">
        <v>0.35000000000000003</v>
      </c>
      <c r="J2387" s="9">
        <v>5750</v>
      </c>
      <c r="K2387" s="10">
        <f t="shared" si="0"/>
        <v>2012.5000000000002</v>
      </c>
      <c r="L2387" s="10">
        <f t="shared" si="1"/>
        <v>1006.2500000000001</v>
      </c>
      <c r="M2387" s="11">
        <v>0.5</v>
      </c>
      <c r="O2387" s="16"/>
      <c r="P2387" s="14"/>
      <c r="Q2387" s="12"/>
      <c r="R2387" s="13"/>
    </row>
    <row r="2388" spans="1:18" ht="15.75" customHeight="1">
      <c r="A2388" s="1"/>
      <c r="B2388" s="6" t="s">
        <v>14</v>
      </c>
      <c r="C2388" s="6">
        <v>1185732</v>
      </c>
      <c r="D2388" s="7">
        <v>44238</v>
      </c>
      <c r="E2388" s="6" t="s">
        <v>46</v>
      </c>
      <c r="F2388" s="6" t="s">
        <v>90</v>
      </c>
      <c r="G2388" s="6" t="s">
        <v>91</v>
      </c>
      <c r="H2388" s="6" t="s">
        <v>17</v>
      </c>
      <c r="I2388" s="8">
        <v>0.35000000000000003</v>
      </c>
      <c r="J2388" s="9">
        <v>8250</v>
      </c>
      <c r="K2388" s="10">
        <f t="shared" si="0"/>
        <v>2887.5000000000005</v>
      </c>
      <c r="L2388" s="10">
        <f t="shared" si="1"/>
        <v>1155.0000000000002</v>
      </c>
      <c r="M2388" s="11">
        <v>0.4</v>
      </c>
      <c r="O2388" s="16"/>
      <c r="P2388" s="14"/>
      <c r="Q2388" s="12"/>
      <c r="R2388" s="13"/>
    </row>
    <row r="2389" spans="1:18" ht="15.75" customHeight="1">
      <c r="A2389" s="1"/>
      <c r="B2389" s="6" t="s">
        <v>14</v>
      </c>
      <c r="C2389" s="6">
        <v>1185732</v>
      </c>
      <c r="D2389" s="7">
        <v>44238</v>
      </c>
      <c r="E2389" s="6" t="s">
        <v>46</v>
      </c>
      <c r="F2389" s="6" t="s">
        <v>90</v>
      </c>
      <c r="G2389" s="6" t="s">
        <v>91</v>
      </c>
      <c r="H2389" s="6" t="s">
        <v>18</v>
      </c>
      <c r="I2389" s="8">
        <v>0.35000000000000003</v>
      </c>
      <c r="J2389" s="9">
        <v>4750</v>
      </c>
      <c r="K2389" s="10">
        <f t="shared" si="0"/>
        <v>1662.5000000000002</v>
      </c>
      <c r="L2389" s="10">
        <f t="shared" si="1"/>
        <v>581.875</v>
      </c>
      <c r="M2389" s="11">
        <v>0.35</v>
      </c>
      <c r="O2389" s="16"/>
      <c r="P2389" s="14"/>
      <c r="Q2389" s="12"/>
      <c r="R2389" s="13"/>
    </row>
    <row r="2390" spans="1:18" ht="15.75" customHeight="1">
      <c r="A2390" s="1"/>
      <c r="B2390" s="6" t="s">
        <v>14</v>
      </c>
      <c r="C2390" s="6">
        <v>1185732</v>
      </c>
      <c r="D2390" s="7">
        <v>44238</v>
      </c>
      <c r="E2390" s="6" t="s">
        <v>46</v>
      </c>
      <c r="F2390" s="6" t="s">
        <v>90</v>
      </c>
      <c r="G2390" s="6" t="s">
        <v>91</v>
      </c>
      <c r="H2390" s="6" t="s">
        <v>19</v>
      </c>
      <c r="I2390" s="8">
        <v>0.25000000000000006</v>
      </c>
      <c r="J2390" s="9">
        <v>5250</v>
      </c>
      <c r="K2390" s="10">
        <f t="shared" si="0"/>
        <v>1312.5000000000002</v>
      </c>
      <c r="L2390" s="10">
        <f t="shared" si="1"/>
        <v>525.00000000000011</v>
      </c>
      <c r="M2390" s="11">
        <v>0.4</v>
      </c>
      <c r="O2390" s="16"/>
      <c r="P2390" s="14"/>
      <c r="Q2390" s="12"/>
      <c r="R2390" s="13"/>
    </row>
    <row r="2391" spans="1:18" ht="15.75" customHeight="1">
      <c r="A2391" s="1"/>
      <c r="B2391" s="6" t="s">
        <v>14</v>
      </c>
      <c r="C2391" s="6">
        <v>1185732</v>
      </c>
      <c r="D2391" s="7">
        <v>44238</v>
      </c>
      <c r="E2391" s="6" t="s">
        <v>46</v>
      </c>
      <c r="F2391" s="6" t="s">
        <v>90</v>
      </c>
      <c r="G2391" s="6" t="s">
        <v>91</v>
      </c>
      <c r="H2391" s="6" t="s">
        <v>20</v>
      </c>
      <c r="I2391" s="8">
        <v>0.3</v>
      </c>
      <c r="J2391" s="9">
        <v>3750</v>
      </c>
      <c r="K2391" s="10">
        <f t="shared" si="0"/>
        <v>1125</v>
      </c>
      <c r="L2391" s="10">
        <f t="shared" si="1"/>
        <v>450</v>
      </c>
      <c r="M2391" s="11">
        <v>0.4</v>
      </c>
      <c r="O2391" s="16"/>
      <c r="P2391" s="14"/>
      <c r="Q2391" s="12"/>
      <c r="R2391" s="13"/>
    </row>
    <row r="2392" spans="1:18" ht="15.75" customHeight="1">
      <c r="A2392" s="1"/>
      <c r="B2392" s="6" t="s">
        <v>14</v>
      </c>
      <c r="C2392" s="6">
        <v>1185732</v>
      </c>
      <c r="D2392" s="7">
        <v>44238</v>
      </c>
      <c r="E2392" s="6" t="s">
        <v>46</v>
      </c>
      <c r="F2392" s="6" t="s">
        <v>90</v>
      </c>
      <c r="G2392" s="6" t="s">
        <v>91</v>
      </c>
      <c r="H2392" s="6" t="s">
        <v>21</v>
      </c>
      <c r="I2392" s="8">
        <v>0.45</v>
      </c>
      <c r="J2392" s="9">
        <v>4500</v>
      </c>
      <c r="K2392" s="10">
        <f t="shared" si="0"/>
        <v>2025</v>
      </c>
      <c r="L2392" s="10">
        <f t="shared" si="1"/>
        <v>708.75</v>
      </c>
      <c r="M2392" s="11">
        <v>0.35</v>
      </c>
      <c r="O2392" s="16"/>
      <c r="P2392" s="14"/>
      <c r="Q2392" s="12"/>
      <c r="R2392" s="13"/>
    </row>
    <row r="2393" spans="1:18" ht="15.75" customHeight="1">
      <c r="A2393" s="1"/>
      <c r="B2393" s="6" t="s">
        <v>14</v>
      </c>
      <c r="C2393" s="6">
        <v>1185732</v>
      </c>
      <c r="D2393" s="7">
        <v>44238</v>
      </c>
      <c r="E2393" s="6" t="s">
        <v>46</v>
      </c>
      <c r="F2393" s="6" t="s">
        <v>90</v>
      </c>
      <c r="G2393" s="6" t="s">
        <v>91</v>
      </c>
      <c r="H2393" s="6" t="s">
        <v>22</v>
      </c>
      <c r="I2393" s="8">
        <v>0.3</v>
      </c>
      <c r="J2393" s="9">
        <v>5500</v>
      </c>
      <c r="K2393" s="10">
        <f t="shared" si="0"/>
        <v>1650</v>
      </c>
      <c r="L2393" s="10">
        <f t="shared" si="1"/>
        <v>825</v>
      </c>
      <c r="M2393" s="11">
        <v>0.5</v>
      </c>
      <c r="O2393" s="16"/>
      <c r="P2393" s="14"/>
      <c r="Q2393" s="12"/>
      <c r="R2393" s="13"/>
    </row>
    <row r="2394" spans="1:18" ht="15.75" customHeight="1">
      <c r="A2394" s="1"/>
      <c r="B2394" s="6" t="s">
        <v>14</v>
      </c>
      <c r="C2394" s="6">
        <v>1185732</v>
      </c>
      <c r="D2394" s="7">
        <v>44264</v>
      </c>
      <c r="E2394" s="6" t="s">
        <v>46</v>
      </c>
      <c r="F2394" s="6" t="s">
        <v>90</v>
      </c>
      <c r="G2394" s="6" t="s">
        <v>91</v>
      </c>
      <c r="H2394" s="6" t="s">
        <v>17</v>
      </c>
      <c r="I2394" s="8">
        <v>0.3</v>
      </c>
      <c r="J2394" s="9">
        <v>7700</v>
      </c>
      <c r="K2394" s="10">
        <f t="shared" si="0"/>
        <v>2310</v>
      </c>
      <c r="L2394" s="10">
        <f t="shared" si="1"/>
        <v>924</v>
      </c>
      <c r="M2394" s="11">
        <v>0.4</v>
      </c>
      <c r="O2394" s="16"/>
      <c r="P2394" s="14"/>
      <c r="Q2394" s="12"/>
      <c r="R2394" s="13"/>
    </row>
    <row r="2395" spans="1:18" ht="15.75" customHeight="1">
      <c r="A2395" s="1"/>
      <c r="B2395" s="6" t="s">
        <v>14</v>
      </c>
      <c r="C2395" s="6">
        <v>1185732</v>
      </c>
      <c r="D2395" s="7">
        <v>44264</v>
      </c>
      <c r="E2395" s="6" t="s">
        <v>46</v>
      </c>
      <c r="F2395" s="6" t="s">
        <v>90</v>
      </c>
      <c r="G2395" s="6" t="s">
        <v>91</v>
      </c>
      <c r="H2395" s="6" t="s">
        <v>18</v>
      </c>
      <c r="I2395" s="8">
        <v>0.3</v>
      </c>
      <c r="J2395" s="9">
        <v>4500</v>
      </c>
      <c r="K2395" s="10">
        <f t="shared" si="0"/>
        <v>1350</v>
      </c>
      <c r="L2395" s="10">
        <f t="shared" si="1"/>
        <v>472.49999999999994</v>
      </c>
      <c r="M2395" s="11">
        <v>0.35</v>
      </c>
      <c r="O2395" s="16"/>
      <c r="P2395" s="14"/>
      <c r="Q2395" s="12"/>
      <c r="R2395" s="13"/>
    </row>
    <row r="2396" spans="1:18" ht="15.75" customHeight="1">
      <c r="A2396" s="1"/>
      <c r="B2396" s="6" t="s">
        <v>14</v>
      </c>
      <c r="C2396" s="6">
        <v>1185732</v>
      </c>
      <c r="D2396" s="7">
        <v>44264</v>
      </c>
      <c r="E2396" s="6" t="s">
        <v>46</v>
      </c>
      <c r="F2396" s="6" t="s">
        <v>90</v>
      </c>
      <c r="G2396" s="6" t="s">
        <v>91</v>
      </c>
      <c r="H2396" s="6" t="s">
        <v>19</v>
      </c>
      <c r="I2396" s="8">
        <v>0.2</v>
      </c>
      <c r="J2396" s="9">
        <v>4750</v>
      </c>
      <c r="K2396" s="10">
        <f t="shared" si="0"/>
        <v>950</v>
      </c>
      <c r="L2396" s="10">
        <f t="shared" si="1"/>
        <v>380</v>
      </c>
      <c r="M2396" s="11">
        <v>0.4</v>
      </c>
      <c r="O2396" s="16"/>
      <c r="P2396" s="14"/>
      <c r="Q2396" s="12"/>
      <c r="R2396" s="13"/>
    </row>
    <row r="2397" spans="1:18" ht="15.75" customHeight="1">
      <c r="A2397" s="1"/>
      <c r="B2397" s="6" t="s">
        <v>14</v>
      </c>
      <c r="C2397" s="6">
        <v>1185732</v>
      </c>
      <c r="D2397" s="7">
        <v>44264</v>
      </c>
      <c r="E2397" s="6" t="s">
        <v>46</v>
      </c>
      <c r="F2397" s="6" t="s">
        <v>90</v>
      </c>
      <c r="G2397" s="6" t="s">
        <v>91</v>
      </c>
      <c r="H2397" s="6" t="s">
        <v>20</v>
      </c>
      <c r="I2397" s="8">
        <v>0.24999999999999994</v>
      </c>
      <c r="J2397" s="9">
        <v>3250</v>
      </c>
      <c r="K2397" s="10">
        <f t="shared" si="0"/>
        <v>812.49999999999977</v>
      </c>
      <c r="L2397" s="10">
        <f t="shared" si="1"/>
        <v>324.99999999999994</v>
      </c>
      <c r="M2397" s="11">
        <v>0.4</v>
      </c>
      <c r="O2397" s="16"/>
      <c r="P2397" s="14"/>
      <c r="Q2397" s="12"/>
      <c r="R2397" s="13"/>
    </row>
    <row r="2398" spans="1:18" ht="15.75" customHeight="1">
      <c r="A2398" s="1"/>
      <c r="B2398" s="6" t="s">
        <v>14</v>
      </c>
      <c r="C2398" s="6">
        <v>1185732</v>
      </c>
      <c r="D2398" s="7">
        <v>44264</v>
      </c>
      <c r="E2398" s="6" t="s">
        <v>46</v>
      </c>
      <c r="F2398" s="6" t="s">
        <v>90</v>
      </c>
      <c r="G2398" s="6" t="s">
        <v>91</v>
      </c>
      <c r="H2398" s="6" t="s">
        <v>21</v>
      </c>
      <c r="I2398" s="8">
        <v>0.40000000000000008</v>
      </c>
      <c r="J2398" s="9">
        <v>3750</v>
      </c>
      <c r="K2398" s="10">
        <f t="shared" si="0"/>
        <v>1500.0000000000002</v>
      </c>
      <c r="L2398" s="10">
        <f t="shared" si="1"/>
        <v>525</v>
      </c>
      <c r="M2398" s="11">
        <v>0.35</v>
      </c>
      <c r="O2398" s="16"/>
      <c r="P2398" s="14"/>
      <c r="Q2398" s="12"/>
      <c r="R2398" s="13"/>
    </row>
    <row r="2399" spans="1:18" ht="15.75" customHeight="1">
      <c r="A2399" s="1"/>
      <c r="B2399" s="6" t="s">
        <v>14</v>
      </c>
      <c r="C2399" s="6">
        <v>1185732</v>
      </c>
      <c r="D2399" s="7">
        <v>44264</v>
      </c>
      <c r="E2399" s="6" t="s">
        <v>46</v>
      </c>
      <c r="F2399" s="6" t="s">
        <v>90</v>
      </c>
      <c r="G2399" s="6" t="s">
        <v>91</v>
      </c>
      <c r="H2399" s="6" t="s">
        <v>22</v>
      </c>
      <c r="I2399" s="8">
        <v>0.3</v>
      </c>
      <c r="J2399" s="9">
        <v>4750</v>
      </c>
      <c r="K2399" s="10">
        <f t="shared" si="0"/>
        <v>1425</v>
      </c>
      <c r="L2399" s="10">
        <f t="shared" si="1"/>
        <v>712.5</v>
      </c>
      <c r="M2399" s="11">
        <v>0.5</v>
      </c>
      <c r="O2399" s="16"/>
      <c r="P2399" s="14"/>
      <c r="Q2399" s="12"/>
      <c r="R2399" s="13"/>
    </row>
    <row r="2400" spans="1:18" ht="15.75" customHeight="1">
      <c r="A2400" s="1"/>
      <c r="B2400" s="6" t="s">
        <v>14</v>
      </c>
      <c r="C2400" s="6">
        <v>1185732</v>
      </c>
      <c r="D2400" s="7">
        <v>44296</v>
      </c>
      <c r="E2400" s="6" t="s">
        <v>46</v>
      </c>
      <c r="F2400" s="6" t="s">
        <v>90</v>
      </c>
      <c r="G2400" s="6" t="s">
        <v>91</v>
      </c>
      <c r="H2400" s="6" t="s">
        <v>17</v>
      </c>
      <c r="I2400" s="8">
        <v>0.3</v>
      </c>
      <c r="J2400" s="9">
        <v>7250</v>
      </c>
      <c r="K2400" s="10">
        <f t="shared" si="0"/>
        <v>2175</v>
      </c>
      <c r="L2400" s="10">
        <f t="shared" si="1"/>
        <v>870</v>
      </c>
      <c r="M2400" s="11">
        <v>0.4</v>
      </c>
      <c r="O2400" s="16"/>
      <c r="P2400" s="14"/>
      <c r="Q2400" s="12"/>
      <c r="R2400" s="13"/>
    </row>
    <row r="2401" spans="1:18" ht="15.75" customHeight="1">
      <c r="A2401" s="1"/>
      <c r="B2401" s="6" t="s">
        <v>14</v>
      </c>
      <c r="C2401" s="6">
        <v>1185732</v>
      </c>
      <c r="D2401" s="7">
        <v>44296</v>
      </c>
      <c r="E2401" s="6" t="s">
        <v>46</v>
      </c>
      <c r="F2401" s="6" t="s">
        <v>90</v>
      </c>
      <c r="G2401" s="6" t="s">
        <v>91</v>
      </c>
      <c r="H2401" s="6" t="s">
        <v>18</v>
      </c>
      <c r="I2401" s="8">
        <v>0.3</v>
      </c>
      <c r="J2401" s="9">
        <v>4250</v>
      </c>
      <c r="K2401" s="10">
        <f t="shared" si="0"/>
        <v>1275</v>
      </c>
      <c r="L2401" s="10">
        <f t="shared" si="1"/>
        <v>446.25</v>
      </c>
      <c r="M2401" s="11">
        <v>0.35</v>
      </c>
      <c r="O2401" s="16"/>
      <c r="P2401" s="14"/>
      <c r="Q2401" s="12"/>
      <c r="R2401" s="13"/>
    </row>
    <row r="2402" spans="1:18" ht="15.75" customHeight="1">
      <c r="A2402" s="1"/>
      <c r="B2402" s="6" t="s">
        <v>14</v>
      </c>
      <c r="C2402" s="6">
        <v>1185732</v>
      </c>
      <c r="D2402" s="7">
        <v>44296</v>
      </c>
      <c r="E2402" s="6" t="s">
        <v>46</v>
      </c>
      <c r="F2402" s="6" t="s">
        <v>90</v>
      </c>
      <c r="G2402" s="6" t="s">
        <v>91</v>
      </c>
      <c r="H2402" s="6" t="s">
        <v>19</v>
      </c>
      <c r="I2402" s="8">
        <v>0.2</v>
      </c>
      <c r="J2402" s="9">
        <v>4250</v>
      </c>
      <c r="K2402" s="10">
        <f t="shared" si="0"/>
        <v>850</v>
      </c>
      <c r="L2402" s="10">
        <f t="shared" si="1"/>
        <v>340</v>
      </c>
      <c r="M2402" s="11">
        <v>0.4</v>
      </c>
      <c r="O2402" s="16"/>
      <c r="P2402" s="14"/>
      <c r="Q2402" s="12"/>
      <c r="R2402" s="13"/>
    </row>
    <row r="2403" spans="1:18" ht="15.75" customHeight="1">
      <c r="A2403" s="1"/>
      <c r="B2403" s="6" t="s">
        <v>14</v>
      </c>
      <c r="C2403" s="6">
        <v>1185732</v>
      </c>
      <c r="D2403" s="7">
        <v>44296</v>
      </c>
      <c r="E2403" s="6" t="s">
        <v>46</v>
      </c>
      <c r="F2403" s="6" t="s">
        <v>90</v>
      </c>
      <c r="G2403" s="6" t="s">
        <v>91</v>
      </c>
      <c r="H2403" s="6" t="s">
        <v>20</v>
      </c>
      <c r="I2403" s="8">
        <v>0.24999999999999994</v>
      </c>
      <c r="J2403" s="9">
        <v>3500</v>
      </c>
      <c r="K2403" s="10">
        <f t="shared" si="0"/>
        <v>874.99999999999977</v>
      </c>
      <c r="L2403" s="10">
        <f t="shared" si="1"/>
        <v>349.99999999999994</v>
      </c>
      <c r="M2403" s="11">
        <v>0.4</v>
      </c>
      <c r="O2403" s="16"/>
      <c r="P2403" s="14"/>
      <c r="Q2403" s="12"/>
      <c r="R2403" s="13"/>
    </row>
    <row r="2404" spans="1:18" ht="15.75" customHeight="1">
      <c r="A2404" s="1"/>
      <c r="B2404" s="6" t="s">
        <v>14</v>
      </c>
      <c r="C2404" s="6">
        <v>1185732</v>
      </c>
      <c r="D2404" s="7">
        <v>44296</v>
      </c>
      <c r="E2404" s="6" t="s">
        <v>46</v>
      </c>
      <c r="F2404" s="6" t="s">
        <v>90</v>
      </c>
      <c r="G2404" s="6" t="s">
        <v>91</v>
      </c>
      <c r="H2404" s="6" t="s">
        <v>21</v>
      </c>
      <c r="I2404" s="8">
        <v>0.45</v>
      </c>
      <c r="J2404" s="9">
        <v>3750</v>
      </c>
      <c r="K2404" s="10">
        <f t="shared" si="0"/>
        <v>1687.5</v>
      </c>
      <c r="L2404" s="10">
        <f t="shared" si="1"/>
        <v>590.625</v>
      </c>
      <c r="M2404" s="11">
        <v>0.35</v>
      </c>
      <c r="O2404" s="16"/>
      <c r="P2404" s="14"/>
      <c r="Q2404" s="12"/>
      <c r="R2404" s="13"/>
    </row>
    <row r="2405" spans="1:18" ht="15.75" customHeight="1">
      <c r="A2405" s="1"/>
      <c r="B2405" s="6" t="s">
        <v>14</v>
      </c>
      <c r="C2405" s="6">
        <v>1185732</v>
      </c>
      <c r="D2405" s="7">
        <v>44296</v>
      </c>
      <c r="E2405" s="6" t="s">
        <v>46</v>
      </c>
      <c r="F2405" s="6" t="s">
        <v>90</v>
      </c>
      <c r="G2405" s="6" t="s">
        <v>91</v>
      </c>
      <c r="H2405" s="6" t="s">
        <v>22</v>
      </c>
      <c r="I2405" s="8">
        <v>0.35000000000000003</v>
      </c>
      <c r="J2405" s="9">
        <v>5250</v>
      </c>
      <c r="K2405" s="10">
        <f t="shared" si="0"/>
        <v>1837.5000000000002</v>
      </c>
      <c r="L2405" s="10">
        <f t="shared" si="1"/>
        <v>918.75000000000011</v>
      </c>
      <c r="M2405" s="11">
        <v>0.5</v>
      </c>
      <c r="O2405" s="16"/>
      <c r="P2405" s="14"/>
      <c r="Q2405" s="12"/>
      <c r="R2405" s="13"/>
    </row>
    <row r="2406" spans="1:18" ht="15.75" customHeight="1">
      <c r="A2406" s="1"/>
      <c r="B2406" s="6" t="s">
        <v>14</v>
      </c>
      <c r="C2406" s="6">
        <v>1185732</v>
      </c>
      <c r="D2406" s="7">
        <v>44325</v>
      </c>
      <c r="E2406" s="6" t="s">
        <v>46</v>
      </c>
      <c r="F2406" s="6" t="s">
        <v>90</v>
      </c>
      <c r="G2406" s="6" t="s">
        <v>91</v>
      </c>
      <c r="H2406" s="6" t="s">
        <v>17</v>
      </c>
      <c r="I2406" s="8">
        <v>0.45</v>
      </c>
      <c r="J2406" s="9">
        <v>7950</v>
      </c>
      <c r="K2406" s="10">
        <f t="shared" si="0"/>
        <v>3577.5</v>
      </c>
      <c r="L2406" s="10">
        <f t="shared" si="1"/>
        <v>1431</v>
      </c>
      <c r="M2406" s="11">
        <v>0.4</v>
      </c>
      <c r="O2406" s="16"/>
      <c r="P2406" s="14"/>
      <c r="Q2406" s="12"/>
      <c r="R2406" s="13"/>
    </row>
    <row r="2407" spans="1:18" ht="15.75" customHeight="1">
      <c r="A2407" s="1"/>
      <c r="B2407" s="6" t="s">
        <v>14</v>
      </c>
      <c r="C2407" s="6">
        <v>1185732</v>
      </c>
      <c r="D2407" s="7">
        <v>44325</v>
      </c>
      <c r="E2407" s="6" t="s">
        <v>46</v>
      </c>
      <c r="F2407" s="6" t="s">
        <v>90</v>
      </c>
      <c r="G2407" s="6" t="s">
        <v>91</v>
      </c>
      <c r="H2407" s="6" t="s">
        <v>18</v>
      </c>
      <c r="I2407" s="8">
        <v>0.45</v>
      </c>
      <c r="J2407" s="9">
        <v>5000</v>
      </c>
      <c r="K2407" s="10">
        <f t="shared" si="0"/>
        <v>2250</v>
      </c>
      <c r="L2407" s="10">
        <f t="shared" si="1"/>
        <v>787.5</v>
      </c>
      <c r="M2407" s="11">
        <v>0.35</v>
      </c>
      <c r="O2407" s="16"/>
      <c r="P2407" s="14"/>
      <c r="Q2407" s="12"/>
      <c r="R2407" s="13"/>
    </row>
    <row r="2408" spans="1:18" ht="15.75" customHeight="1">
      <c r="A2408" s="1"/>
      <c r="B2408" s="6" t="s">
        <v>14</v>
      </c>
      <c r="C2408" s="6">
        <v>1185732</v>
      </c>
      <c r="D2408" s="7">
        <v>44325</v>
      </c>
      <c r="E2408" s="6" t="s">
        <v>46</v>
      </c>
      <c r="F2408" s="6" t="s">
        <v>90</v>
      </c>
      <c r="G2408" s="6" t="s">
        <v>91</v>
      </c>
      <c r="H2408" s="6" t="s">
        <v>19</v>
      </c>
      <c r="I2408" s="8">
        <v>0.4</v>
      </c>
      <c r="J2408" s="9">
        <v>4750</v>
      </c>
      <c r="K2408" s="10">
        <f t="shared" si="0"/>
        <v>1900</v>
      </c>
      <c r="L2408" s="10">
        <f t="shared" si="1"/>
        <v>760</v>
      </c>
      <c r="M2408" s="11">
        <v>0.4</v>
      </c>
      <c r="O2408" s="16"/>
      <c r="P2408" s="14"/>
      <c r="Q2408" s="12"/>
      <c r="R2408" s="13"/>
    </row>
    <row r="2409" spans="1:18" ht="15.75" customHeight="1">
      <c r="A2409" s="1"/>
      <c r="B2409" s="6" t="s">
        <v>14</v>
      </c>
      <c r="C2409" s="6">
        <v>1185732</v>
      </c>
      <c r="D2409" s="7">
        <v>44325</v>
      </c>
      <c r="E2409" s="6" t="s">
        <v>46</v>
      </c>
      <c r="F2409" s="6" t="s">
        <v>90</v>
      </c>
      <c r="G2409" s="6" t="s">
        <v>91</v>
      </c>
      <c r="H2409" s="6" t="s">
        <v>20</v>
      </c>
      <c r="I2409" s="8">
        <v>0.4</v>
      </c>
      <c r="J2409" s="9">
        <v>4250</v>
      </c>
      <c r="K2409" s="10">
        <f t="shared" si="0"/>
        <v>1700</v>
      </c>
      <c r="L2409" s="10">
        <f t="shared" si="1"/>
        <v>680</v>
      </c>
      <c r="M2409" s="11">
        <v>0.4</v>
      </c>
      <c r="O2409" s="16"/>
      <c r="P2409" s="14"/>
      <c r="Q2409" s="12"/>
      <c r="R2409" s="13"/>
    </row>
    <row r="2410" spans="1:18" ht="15.75" customHeight="1">
      <c r="A2410" s="1"/>
      <c r="B2410" s="6" t="s">
        <v>14</v>
      </c>
      <c r="C2410" s="6">
        <v>1185732</v>
      </c>
      <c r="D2410" s="7">
        <v>44325</v>
      </c>
      <c r="E2410" s="6" t="s">
        <v>46</v>
      </c>
      <c r="F2410" s="6" t="s">
        <v>90</v>
      </c>
      <c r="G2410" s="6" t="s">
        <v>91</v>
      </c>
      <c r="H2410" s="6" t="s">
        <v>21</v>
      </c>
      <c r="I2410" s="8">
        <v>0.49999999999999994</v>
      </c>
      <c r="J2410" s="9">
        <v>4500</v>
      </c>
      <c r="K2410" s="10">
        <f t="shared" si="0"/>
        <v>2249.9999999999995</v>
      </c>
      <c r="L2410" s="10">
        <f t="shared" si="1"/>
        <v>787.49999999999977</v>
      </c>
      <c r="M2410" s="11">
        <v>0.35</v>
      </c>
      <c r="O2410" s="16"/>
      <c r="P2410" s="14"/>
      <c r="Q2410" s="12"/>
      <c r="R2410" s="13"/>
    </row>
    <row r="2411" spans="1:18" ht="15.75" customHeight="1">
      <c r="A2411" s="1"/>
      <c r="B2411" s="6" t="s">
        <v>14</v>
      </c>
      <c r="C2411" s="6">
        <v>1185732</v>
      </c>
      <c r="D2411" s="7">
        <v>44325</v>
      </c>
      <c r="E2411" s="6" t="s">
        <v>46</v>
      </c>
      <c r="F2411" s="6" t="s">
        <v>90</v>
      </c>
      <c r="G2411" s="6" t="s">
        <v>91</v>
      </c>
      <c r="H2411" s="6" t="s">
        <v>22</v>
      </c>
      <c r="I2411" s="8">
        <v>0.54999999999999993</v>
      </c>
      <c r="J2411" s="9">
        <v>5500</v>
      </c>
      <c r="K2411" s="10">
        <f t="shared" si="0"/>
        <v>3024.9999999999995</v>
      </c>
      <c r="L2411" s="10">
        <f t="shared" si="1"/>
        <v>1512.4999999999998</v>
      </c>
      <c r="M2411" s="11">
        <v>0.5</v>
      </c>
      <c r="O2411" s="16"/>
      <c r="P2411" s="14"/>
      <c r="Q2411" s="12"/>
      <c r="R2411" s="13"/>
    </row>
    <row r="2412" spans="1:18" ht="15.75" customHeight="1">
      <c r="A2412" s="1"/>
      <c r="B2412" s="6" t="s">
        <v>14</v>
      </c>
      <c r="C2412" s="6">
        <v>1185732</v>
      </c>
      <c r="D2412" s="7">
        <v>44358</v>
      </c>
      <c r="E2412" s="6" t="s">
        <v>46</v>
      </c>
      <c r="F2412" s="6" t="s">
        <v>90</v>
      </c>
      <c r="G2412" s="6" t="s">
        <v>91</v>
      </c>
      <c r="H2412" s="6" t="s">
        <v>17</v>
      </c>
      <c r="I2412" s="8">
        <v>0.49999999999999994</v>
      </c>
      <c r="J2412" s="9">
        <v>8000</v>
      </c>
      <c r="K2412" s="10">
        <f t="shared" si="0"/>
        <v>3999.9999999999995</v>
      </c>
      <c r="L2412" s="10">
        <f t="shared" si="1"/>
        <v>1600</v>
      </c>
      <c r="M2412" s="11">
        <v>0.4</v>
      </c>
      <c r="O2412" s="16"/>
      <c r="P2412" s="14"/>
      <c r="Q2412" s="12"/>
      <c r="R2412" s="13"/>
    </row>
    <row r="2413" spans="1:18" ht="15.75" customHeight="1">
      <c r="A2413" s="1"/>
      <c r="B2413" s="6" t="s">
        <v>14</v>
      </c>
      <c r="C2413" s="6">
        <v>1185732</v>
      </c>
      <c r="D2413" s="7">
        <v>44358</v>
      </c>
      <c r="E2413" s="6" t="s">
        <v>46</v>
      </c>
      <c r="F2413" s="6" t="s">
        <v>90</v>
      </c>
      <c r="G2413" s="6" t="s">
        <v>91</v>
      </c>
      <c r="H2413" s="6" t="s">
        <v>18</v>
      </c>
      <c r="I2413" s="8">
        <v>0.45</v>
      </c>
      <c r="J2413" s="9">
        <v>5500</v>
      </c>
      <c r="K2413" s="10">
        <f t="shared" si="0"/>
        <v>2475</v>
      </c>
      <c r="L2413" s="10">
        <f t="shared" si="1"/>
        <v>866.25</v>
      </c>
      <c r="M2413" s="11">
        <v>0.35</v>
      </c>
      <c r="O2413" s="16"/>
      <c r="P2413" s="14"/>
      <c r="Q2413" s="12"/>
      <c r="R2413" s="13"/>
    </row>
    <row r="2414" spans="1:18" ht="15.75" customHeight="1">
      <c r="A2414" s="1"/>
      <c r="B2414" s="6" t="s">
        <v>14</v>
      </c>
      <c r="C2414" s="6">
        <v>1185732</v>
      </c>
      <c r="D2414" s="7">
        <v>44358</v>
      </c>
      <c r="E2414" s="6" t="s">
        <v>46</v>
      </c>
      <c r="F2414" s="6" t="s">
        <v>90</v>
      </c>
      <c r="G2414" s="6" t="s">
        <v>91</v>
      </c>
      <c r="H2414" s="6" t="s">
        <v>19</v>
      </c>
      <c r="I2414" s="8">
        <v>0.5</v>
      </c>
      <c r="J2414" s="9">
        <v>5250</v>
      </c>
      <c r="K2414" s="10">
        <f t="shared" si="0"/>
        <v>2625</v>
      </c>
      <c r="L2414" s="10">
        <f t="shared" si="1"/>
        <v>1050</v>
      </c>
      <c r="M2414" s="11">
        <v>0.4</v>
      </c>
      <c r="O2414" s="16"/>
      <c r="P2414" s="14"/>
      <c r="Q2414" s="12"/>
      <c r="R2414" s="13"/>
    </row>
    <row r="2415" spans="1:18" ht="15.75" customHeight="1">
      <c r="A2415" s="1"/>
      <c r="B2415" s="6" t="s">
        <v>14</v>
      </c>
      <c r="C2415" s="6">
        <v>1185732</v>
      </c>
      <c r="D2415" s="7">
        <v>44358</v>
      </c>
      <c r="E2415" s="6" t="s">
        <v>46</v>
      </c>
      <c r="F2415" s="6" t="s">
        <v>90</v>
      </c>
      <c r="G2415" s="6" t="s">
        <v>91</v>
      </c>
      <c r="H2415" s="6" t="s">
        <v>20</v>
      </c>
      <c r="I2415" s="8">
        <v>0.5</v>
      </c>
      <c r="J2415" s="9">
        <v>5000</v>
      </c>
      <c r="K2415" s="10">
        <f t="shared" si="0"/>
        <v>2500</v>
      </c>
      <c r="L2415" s="10">
        <f t="shared" si="1"/>
        <v>1000</v>
      </c>
      <c r="M2415" s="11">
        <v>0.4</v>
      </c>
      <c r="O2415" s="16"/>
      <c r="P2415" s="14"/>
      <c r="Q2415" s="12"/>
      <c r="R2415" s="13"/>
    </row>
    <row r="2416" spans="1:18" ht="15.75" customHeight="1">
      <c r="A2416" s="1"/>
      <c r="B2416" s="6" t="s">
        <v>14</v>
      </c>
      <c r="C2416" s="6">
        <v>1185732</v>
      </c>
      <c r="D2416" s="7">
        <v>44358</v>
      </c>
      <c r="E2416" s="6" t="s">
        <v>46</v>
      </c>
      <c r="F2416" s="6" t="s">
        <v>90</v>
      </c>
      <c r="G2416" s="6" t="s">
        <v>91</v>
      </c>
      <c r="H2416" s="6" t="s">
        <v>21</v>
      </c>
      <c r="I2416" s="8">
        <v>0.65</v>
      </c>
      <c r="J2416" s="9">
        <v>5000</v>
      </c>
      <c r="K2416" s="10">
        <f t="shared" si="0"/>
        <v>3250</v>
      </c>
      <c r="L2416" s="10">
        <f t="shared" si="1"/>
        <v>1137.5</v>
      </c>
      <c r="M2416" s="11">
        <v>0.35</v>
      </c>
      <c r="O2416" s="16"/>
      <c r="P2416" s="14"/>
      <c r="Q2416" s="12"/>
      <c r="R2416" s="13"/>
    </row>
    <row r="2417" spans="1:18" ht="15.75" customHeight="1">
      <c r="A2417" s="1"/>
      <c r="B2417" s="6" t="s">
        <v>14</v>
      </c>
      <c r="C2417" s="6">
        <v>1185732</v>
      </c>
      <c r="D2417" s="7">
        <v>44358</v>
      </c>
      <c r="E2417" s="6" t="s">
        <v>46</v>
      </c>
      <c r="F2417" s="6" t="s">
        <v>90</v>
      </c>
      <c r="G2417" s="6" t="s">
        <v>91</v>
      </c>
      <c r="H2417" s="6" t="s">
        <v>22</v>
      </c>
      <c r="I2417" s="8">
        <v>0.70000000000000007</v>
      </c>
      <c r="J2417" s="9">
        <v>6750</v>
      </c>
      <c r="K2417" s="10">
        <f t="shared" si="0"/>
        <v>4725</v>
      </c>
      <c r="L2417" s="10">
        <f t="shared" si="1"/>
        <v>2362.5</v>
      </c>
      <c r="M2417" s="11">
        <v>0.5</v>
      </c>
      <c r="O2417" s="16"/>
      <c r="P2417" s="14"/>
      <c r="Q2417" s="12"/>
      <c r="R2417" s="13"/>
    </row>
    <row r="2418" spans="1:18" ht="15.75" customHeight="1">
      <c r="A2418" s="1"/>
      <c r="B2418" s="6" t="s">
        <v>14</v>
      </c>
      <c r="C2418" s="6">
        <v>1185732</v>
      </c>
      <c r="D2418" s="7">
        <v>44386</v>
      </c>
      <c r="E2418" s="6" t="s">
        <v>46</v>
      </c>
      <c r="F2418" s="6" t="s">
        <v>90</v>
      </c>
      <c r="G2418" s="6" t="s">
        <v>91</v>
      </c>
      <c r="H2418" s="6" t="s">
        <v>17</v>
      </c>
      <c r="I2418" s="8">
        <v>0.65</v>
      </c>
      <c r="J2418" s="9">
        <v>9000</v>
      </c>
      <c r="K2418" s="10">
        <f t="shared" si="0"/>
        <v>5850</v>
      </c>
      <c r="L2418" s="10">
        <f t="shared" si="1"/>
        <v>2340</v>
      </c>
      <c r="M2418" s="11">
        <v>0.4</v>
      </c>
      <c r="O2418" s="16"/>
      <c r="P2418" s="14"/>
      <c r="Q2418" s="12"/>
      <c r="R2418" s="13"/>
    </row>
    <row r="2419" spans="1:18" ht="15.75" customHeight="1">
      <c r="A2419" s="1"/>
      <c r="B2419" s="6" t="s">
        <v>14</v>
      </c>
      <c r="C2419" s="6">
        <v>1185732</v>
      </c>
      <c r="D2419" s="7">
        <v>44386</v>
      </c>
      <c r="E2419" s="6" t="s">
        <v>46</v>
      </c>
      <c r="F2419" s="6" t="s">
        <v>90</v>
      </c>
      <c r="G2419" s="6" t="s">
        <v>91</v>
      </c>
      <c r="H2419" s="6" t="s">
        <v>18</v>
      </c>
      <c r="I2419" s="8">
        <v>0.60000000000000009</v>
      </c>
      <c r="J2419" s="9">
        <v>6500</v>
      </c>
      <c r="K2419" s="10">
        <f t="shared" si="0"/>
        <v>3900.0000000000005</v>
      </c>
      <c r="L2419" s="10">
        <f t="shared" si="1"/>
        <v>1365</v>
      </c>
      <c r="M2419" s="11">
        <v>0.35</v>
      </c>
      <c r="O2419" s="16"/>
      <c r="P2419" s="14"/>
      <c r="Q2419" s="12"/>
      <c r="R2419" s="13"/>
    </row>
    <row r="2420" spans="1:18" ht="15.75" customHeight="1">
      <c r="A2420" s="1"/>
      <c r="B2420" s="6" t="s">
        <v>14</v>
      </c>
      <c r="C2420" s="6">
        <v>1185732</v>
      </c>
      <c r="D2420" s="7">
        <v>44386</v>
      </c>
      <c r="E2420" s="6" t="s">
        <v>46</v>
      </c>
      <c r="F2420" s="6" t="s">
        <v>90</v>
      </c>
      <c r="G2420" s="6" t="s">
        <v>91</v>
      </c>
      <c r="H2420" s="6" t="s">
        <v>19</v>
      </c>
      <c r="I2420" s="8">
        <v>0.55000000000000004</v>
      </c>
      <c r="J2420" s="9">
        <v>5750</v>
      </c>
      <c r="K2420" s="10">
        <f t="shared" si="0"/>
        <v>3162.5000000000005</v>
      </c>
      <c r="L2420" s="10">
        <f t="shared" si="1"/>
        <v>1265.0000000000002</v>
      </c>
      <c r="M2420" s="11">
        <v>0.4</v>
      </c>
      <c r="O2420" s="16"/>
      <c r="P2420" s="14"/>
      <c r="Q2420" s="12"/>
      <c r="R2420" s="13"/>
    </row>
    <row r="2421" spans="1:18" ht="15.75" customHeight="1">
      <c r="A2421" s="1"/>
      <c r="B2421" s="6" t="s">
        <v>14</v>
      </c>
      <c r="C2421" s="6">
        <v>1185732</v>
      </c>
      <c r="D2421" s="7">
        <v>44386</v>
      </c>
      <c r="E2421" s="6" t="s">
        <v>46</v>
      </c>
      <c r="F2421" s="6" t="s">
        <v>90</v>
      </c>
      <c r="G2421" s="6" t="s">
        <v>91</v>
      </c>
      <c r="H2421" s="6" t="s">
        <v>20</v>
      </c>
      <c r="I2421" s="8">
        <v>0.55000000000000004</v>
      </c>
      <c r="J2421" s="9">
        <v>5250</v>
      </c>
      <c r="K2421" s="10">
        <f t="shared" si="0"/>
        <v>2887.5000000000005</v>
      </c>
      <c r="L2421" s="10">
        <f t="shared" si="1"/>
        <v>1155.0000000000002</v>
      </c>
      <c r="M2421" s="11">
        <v>0.4</v>
      </c>
      <c r="O2421" s="16"/>
      <c r="P2421" s="14"/>
      <c r="Q2421" s="12"/>
      <c r="R2421" s="13"/>
    </row>
    <row r="2422" spans="1:18" ht="15.75" customHeight="1">
      <c r="A2422" s="1"/>
      <c r="B2422" s="6" t="s">
        <v>14</v>
      </c>
      <c r="C2422" s="6">
        <v>1185732</v>
      </c>
      <c r="D2422" s="7">
        <v>44386</v>
      </c>
      <c r="E2422" s="6" t="s">
        <v>46</v>
      </c>
      <c r="F2422" s="6" t="s">
        <v>90</v>
      </c>
      <c r="G2422" s="6" t="s">
        <v>91</v>
      </c>
      <c r="H2422" s="6" t="s">
        <v>21</v>
      </c>
      <c r="I2422" s="8">
        <v>0.65</v>
      </c>
      <c r="J2422" s="9">
        <v>5500</v>
      </c>
      <c r="K2422" s="10">
        <f t="shared" si="0"/>
        <v>3575</v>
      </c>
      <c r="L2422" s="10">
        <f t="shared" si="1"/>
        <v>1251.25</v>
      </c>
      <c r="M2422" s="11">
        <v>0.35</v>
      </c>
      <c r="O2422" s="16"/>
      <c r="P2422" s="14"/>
      <c r="Q2422" s="12"/>
      <c r="R2422" s="13"/>
    </row>
    <row r="2423" spans="1:18" ht="15.75" customHeight="1">
      <c r="A2423" s="1"/>
      <c r="B2423" s="6" t="s">
        <v>14</v>
      </c>
      <c r="C2423" s="6">
        <v>1185732</v>
      </c>
      <c r="D2423" s="7">
        <v>44386</v>
      </c>
      <c r="E2423" s="6" t="s">
        <v>46</v>
      </c>
      <c r="F2423" s="6" t="s">
        <v>90</v>
      </c>
      <c r="G2423" s="6" t="s">
        <v>91</v>
      </c>
      <c r="H2423" s="6" t="s">
        <v>22</v>
      </c>
      <c r="I2423" s="8">
        <v>0.70000000000000007</v>
      </c>
      <c r="J2423" s="9">
        <v>7250</v>
      </c>
      <c r="K2423" s="10">
        <f t="shared" si="0"/>
        <v>5075.0000000000009</v>
      </c>
      <c r="L2423" s="10">
        <f t="shared" si="1"/>
        <v>2537.5000000000005</v>
      </c>
      <c r="M2423" s="11">
        <v>0.5</v>
      </c>
      <c r="O2423" s="16"/>
      <c r="P2423" s="14"/>
      <c r="Q2423" s="12"/>
      <c r="R2423" s="13"/>
    </row>
    <row r="2424" spans="1:18" ht="15.75" customHeight="1">
      <c r="A2424" s="1"/>
      <c r="B2424" s="6" t="s">
        <v>14</v>
      </c>
      <c r="C2424" s="6">
        <v>1185732</v>
      </c>
      <c r="D2424" s="7">
        <v>44418</v>
      </c>
      <c r="E2424" s="6" t="s">
        <v>46</v>
      </c>
      <c r="F2424" s="6" t="s">
        <v>90</v>
      </c>
      <c r="G2424" s="6" t="s">
        <v>91</v>
      </c>
      <c r="H2424" s="6" t="s">
        <v>17</v>
      </c>
      <c r="I2424" s="8">
        <v>0.65</v>
      </c>
      <c r="J2424" s="9">
        <v>8750</v>
      </c>
      <c r="K2424" s="10">
        <f t="shared" si="0"/>
        <v>5687.5</v>
      </c>
      <c r="L2424" s="10">
        <f t="shared" si="1"/>
        <v>2275</v>
      </c>
      <c r="M2424" s="11">
        <v>0.4</v>
      </c>
      <c r="O2424" s="16"/>
      <c r="P2424" s="14"/>
      <c r="Q2424" s="12"/>
      <c r="R2424" s="13"/>
    </row>
    <row r="2425" spans="1:18" ht="15.75" customHeight="1">
      <c r="A2425" s="1"/>
      <c r="B2425" s="6" t="s">
        <v>14</v>
      </c>
      <c r="C2425" s="6">
        <v>1185732</v>
      </c>
      <c r="D2425" s="7">
        <v>44418</v>
      </c>
      <c r="E2425" s="6" t="s">
        <v>46</v>
      </c>
      <c r="F2425" s="6" t="s">
        <v>90</v>
      </c>
      <c r="G2425" s="6" t="s">
        <v>91</v>
      </c>
      <c r="H2425" s="6" t="s">
        <v>18</v>
      </c>
      <c r="I2425" s="8">
        <v>0.60000000000000009</v>
      </c>
      <c r="J2425" s="9">
        <v>6500</v>
      </c>
      <c r="K2425" s="10">
        <f t="shared" si="0"/>
        <v>3900.0000000000005</v>
      </c>
      <c r="L2425" s="10">
        <f t="shared" si="1"/>
        <v>1365</v>
      </c>
      <c r="M2425" s="11">
        <v>0.35</v>
      </c>
      <c r="O2425" s="16"/>
      <c r="P2425" s="14"/>
      <c r="Q2425" s="12"/>
      <c r="R2425" s="13"/>
    </row>
    <row r="2426" spans="1:18" ht="15.75" customHeight="1">
      <c r="A2426" s="1"/>
      <c r="B2426" s="6" t="s">
        <v>14</v>
      </c>
      <c r="C2426" s="6">
        <v>1185732</v>
      </c>
      <c r="D2426" s="7">
        <v>44418</v>
      </c>
      <c r="E2426" s="6" t="s">
        <v>46</v>
      </c>
      <c r="F2426" s="6" t="s">
        <v>90</v>
      </c>
      <c r="G2426" s="6" t="s">
        <v>91</v>
      </c>
      <c r="H2426" s="6" t="s">
        <v>19</v>
      </c>
      <c r="I2426" s="8">
        <v>0.55000000000000004</v>
      </c>
      <c r="J2426" s="9">
        <v>5750</v>
      </c>
      <c r="K2426" s="10">
        <f t="shared" si="0"/>
        <v>3162.5000000000005</v>
      </c>
      <c r="L2426" s="10">
        <f t="shared" si="1"/>
        <v>1265.0000000000002</v>
      </c>
      <c r="M2426" s="11">
        <v>0.4</v>
      </c>
      <c r="O2426" s="16"/>
      <c r="P2426" s="14"/>
      <c r="Q2426" s="12"/>
      <c r="R2426" s="13"/>
    </row>
    <row r="2427" spans="1:18" ht="15.75" customHeight="1">
      <c r="A2427" s="1"/>
      <c r="B2427" s="6" t="s">
        <v>14</v>
      </c>
      <c r="C2427" s="6">
        <v>1185732</v>
      </c>
      <c r="D2427" s="7">
        <v>44418</v>
      </c>
      <c r="E2427" s="6" t="s">
        <v>46</v>
      </c>
      <c r="F2427" s="6" t="s">
        <v>90</v>
      </c>
      <c r="G2427" s="6" t="s">
        <v>91</v>
      </c>
      <c r="H2427" s="6" t="s">
        <v>20</v>
      </c>
      <c r="I2427" s="8">
        <v>0.45</v>
      </c>
      <c r="J2427" s="9">
        <v>5250</v>
      </c>
      <c r="K2427" s="10">
        <f t="shared" si="0"/>
        <v>2362.5</v>
      </c>
      <c r="L2427" s="10">
        <f t="shared" si="1"/>
        <v>945</v>
      </c>
      <c r="M2427" s="11">
        <v>0.4</v>
      </c>
      <c r="O2427" s="16"/>
      <c r="P2427" s="14"/>
      <c r="Q2427" s="12"/>
      <c r="R2427" s="13"/>
    </row>
    <row r="2428" spans="1:18" ht="15.75" customHeight="1">
      <c r="A2428" s="1"/>
      <c r="B2428" s="6" t="s">
        <v>14</v>
      </c>
      <c r="C2428" s="6">
        <v>1185732</v>
      </c>
      <c r="D2428" s="7">
        <v>44418</v>
      </c>
      <c r="E2428" s="6" t="s">
        <v>46</v>
      </c>
      <c r="F2428" s="6" t="s">
        <v>90</v>
      </c>
      <c r="G2428" s="6" t="s">
        <v>91</v>
      </c>
      <c r="H2428" s="6" t="s">
        <v>21</v>
      </c>
      <c r="I2428" s="8">
        <v>0.55000000000000004</v>
      </c>
      <c r="J2428" s="9">
        <v>5000</v>
      </c>
      <c r="K2428" s="10">
        <f t="shared" si="0"/>
        <v>2750</v>
      </c>
      <c r="L2428" s="10">
        <f t="shared" si="1"/>
        <v>962.49999999999989</v>
      </c>
      <c r="M2428" s="11">
        <v>0.35</v>
      </c>
      <c r="O2428" s="16"/>
      <c r="P2428" s="14"/>
      <c r="Q2428" s="12"/>
      <c r="R2428" s="13"/>
    </row>
    <row r="2429" spans="1:18" ht="15.75" customHeight="1">
      <c r="A2429" s="1"/>
      <c r="B2429" s="6" t="s">
        <v>14</v>
      </c>
      <c r="C2429" s="6">
        <v>1185732</v>
      </c>
      <c r="D2429" s="7">
        <v>44418</v>
      </c>
      <c r="E2429" s="6" t="s">
        <v>46</v>
      </c>
      <c r="F2429" s="6" t="s">
        <v>90</v>
      </c>
      <c r="G2429" s="6" t="s">
        <v>91</v>
      </c>
      <c r="H2429" s="6" t="s">
        <v>22</v>
      </c>
      <c r="I2429" s="8">
        <v>0.60000000000000009</v>
      </c>
      <c r="J2429" s="9">
        <v>6750</v>
      </c>
      <c r="K2429" s="10">
        <f t="shared" si="0"/>
        <v>4050.0000000000005</v>
      </c>
      <c r="L2429" s="10">
        <f t="shared" si="1"/>
        <v>2025.0000000000002</v>
      </c>
      <c r="M2429" s="11">
        <v>0.5</v>
      </c>
      <c r="O2429" s="16"/>
      <c r="P2429" s="14"/>
      <c r="Q2429" s="12"/>
      <c r="R2429" s="13"/>
    </row>
    <row r="2430" spans="1:18" ht="15.75" customHeight="1">
      <c r="A2430" s="1"/>
      <c r="B2430" s="6" t="s">
        <v>14</v>
      </c>
      <c r="C2430" s="6">
        <v>1185732</v>
      </c>
      <c r="D2430" s="7">
        <v>44448</v>
      </c>
      <c r="E2430" s="6" t="s">
        <v>46</v>
      </c>
      <c r="F2430" s="6" t="s">
        <v>90</v>
      </c>
      <c r="G2430" s="6" t="s">
        <v>91</v>
      </c>
      <c r="H2430" s="6" t="s">
        <v>17</v>
      </c>
      <c r="I2430" s="8">
        <v>0.55000000000000004</v>
      </c>
      <c r="J2430" s="9">
        <v>7750</v>
      </c>
      <c r="K2430" s="10">
        <f t="shared" si="0"/>
        <v>4262.5</v>
      </c>
      <c r="L2430" s="10">
        <f t="shared" si="1"/>
        <v>1705</v>
      </c>
      <c r="M2430" s="11">
        <v>0.4</v>
      </c>
      <c r="O2430" s="16"/>
      <c r="P2430" s="14"/>
      <c r="Q2430" s="12"/>
      <c r="R2430" s="13"/>
    </row>
    <row r="2431" spans="1:18" ht="15.75" customHeight="1">
      <c r="A2431" s="1"/>
      <c r="B2431" s="6" t="s">
        <v>14</v>
      </c>
      <c r="C2431" s="6">
        <v>1185732</v>
      </c>
      <c r="D2431" s="7">
        <v>44448</v>
      </c>
      <c r="E2431" s="6" t="s">
        <v>46</v>
      </c>
      <c r="F2431" s="6" t="s">
        <v>90</v>
      </c>
      <c r="G2431" s="6" t="s">
        <v>91</v>
      </c>
      <c r="H2431" s="6" t="s">
        <v>18</v>
      </c>
      <c r="I2431" s="8">
        <v>0.50000000000000011</v>
      </c>
      <c r="J2431" s="9">
        <v>5750</v>
      </c>
      <c r="K2431" s="10">
        <f t="shared" si="0"/>
        <v>2875.0000000000005</v>
      </c>
      <c r="L2431" s="10">
        <f t="shared" si="1"/>
        <v>1006.2500000000001</v>
      </c>
      <c r="M2431" s="11">
        <v>0.35</v>
      </c>
      <c r="O2431" s="16"/>
      <c r="P2431" s="14"/>
      <c r="Q2431" s="12"/>
      <c r="R2431" s="13"/>
    </row>
    <row r="2432" spans="1:18" ht="15.75" customHeight="1">
      <c r="A2432" s="1"/>
      <c r="B2432" s="6" t="s">
        <v>14</v>
      </c>
      <c r="C2432" s="6">
        <v>1185732</v>
      </c>
      <c r="D2432" s="7">
        <v>44448</v>
      </c>
      <c r="E2432" s="6" t="s">
        <v>46</v>
      </c>
      <c r="F2432" s="6" t="s">
        <v>90</v>
      </c>
      <c r="G2432" s="6" t="s">
        <v>91</v>
      </c>
      <c r="H2432" s="6" t="s">
        <v>19</v>
      </c>
      <c r="I2432" s="8">
        <v>0.25000000000000006</v>
      </c>
      <c r="J2432" s="9">
        <v>4750</v>
      </c>
      <c r="K2432" s="10">
        <f t="shared" si="0"/>
        <v>1187.5000000000002</v>
      </c>
      <c r="L2432" s="10">
        <f t="shared" si="1"/>
        <v>475.00000000000011</v>
      </c>
      <c r="M2432" s="11">
        <v>0.4</v>
      </c>
      <c r="O2432" s="16"/>
      <c r="P2432" s="14"/>
      <c r="Q2432" s="12"/>
      <c r="R2432" s="13"/>
    </row>
    <row r="2433" spans="1:18" ht="15.75" customHeight="1">
      <c r="A2433" s="1"/>
      <c r="B2433" s="6" t="s">
        <v>14</v>
      </c>
      <c r="C2433" s="6">
        <v>1185732</v>
      </c>
      <c r="D2433" s="7">
        <v>44448</v>
      </c>
      <c r="E2433" s="6" t="s">
        <v>46</v>
      </c>
      <c r="F2433" s="6" t="s">
        <v>90</v>
      </c>
      <c r="G2433" s="6" t="s">
        <v>91</v>
      </c>
      <c r="H2433" s="6" t="s">
        <v>20</v>
      </c>
      <c r="I2433" s="8">
        <v>0.25000000000000006</v>
      </c>
      <c r="J2433" s="9">
        <v>4500</v>
      </c>
      <c r="K2433" s="10">
        <f t="shared" si="0"/>
        <v>1125.0000000000002</v>
      </c>
      <c r="L2433" s="10">
        <f t="shared" si="1"/>
        <v>450.00000000000011</v>
      </c>
      <c r="M2433" s="11">
        <v>0.4</v>
      </c>
      <c r="O2433" s="16"/>
      <c r="P2433" s="14"/>
      <c r="Q2433" s="12"/>
      <c r="R2433" s="13"/>
    </row>
    <row r="2434" spans="1:18" ht="15.75" customHeight="1">
      <c r="A2434" s="1"/>
      <c r="B2434" s="6" t="s">
        <v>14</v>
      </c>
      <c r="C2434" s="6">
        <v>1185732</v>
      </c>
      <c r="D2434" s="7">
        <v>44448</v>
      </c>
      <c r="E2434" s="6" t="s">
        <v>46</v>
      </c>
      <c r="F2434" s="6" t="s">
        <v>90</v>
      </c>
      <c r="G2434" s="6" t="s">
        <v>91</v>
      </c>
      <c r="H2434" s="6" t="s">
        <v>21</v>
      </c>
      <c r="I2434" s="8">
        <v>0.35000000000000003</v>
      </c>
      <c r="J2434" s="9">
        <v>4500</v>
      </c>
      <c r="K2434" s="10">
        <f t="shared" si="0"/>
        <v>1575.0000000000002</v>
      </c>
      <c r="L2434" s="10">
        <f t="shared" si="1"/>
        <v>551.25</v>
      </c>
      <c r="M2434" s="11">
        <v>0.35</v>
      </c>
      <c r="O2434" s="16"/>
      <c r="P2434" s="14"/>
      <c r="Q2434" s="12"/>
      <c r="R2434" s="13"/>
    </row>
    <row r="2435" spans="1:18" ht="15.75" customHeight="1">
      <c r="A2435" s="1"/>
      <c r="B2435" s="6" t="s">
        <v>14</v>
      </c>
      <c r="C2435" s="6">
        <v>1185732</v>
      </c>
      <c r="D2435" s="7">
        <v>44448</v>
      </c>
      <c r="E2435" s="6" t="s">
        <v>46</v>
      </c>
      <c r="F2435" s="6" t="s">
        <v>90</v>
      </c>
      <c r="G2435" s="6" t="s">
        <v>91</v>
      </c>
      <c r="H2435" s="6" t="s">
        <v>22</v>
      </c>
      <c r="I2435" s="8">
        <v>0.40000000000000008</v>
      </c>
      <c r="J2435" s="9">
        <v>5500</v>
      </c>
      <c r="K2435" s="10">
        <f t="shared" si="0"/>
        <v>2200.0000000000005</v>
      </c>
      <c r="L2435" s="10">
        <f t="shared" si="1"/>
        <v>1100.0000000000002</v>
      </c>
      <c r="M2435" s="11">
        <v>0.5</v>
      </c>
      <c r="O2435" s="16"/>
      <c r="P2435" s="14"/>
      <c r="Q2435" s="12"/>
      <c r="R2435" s="13"/>
    </row>
    <row r="2436" spans="1:18" ht="15.75" customHeight="1">
      <c r="A2436" s="1"/>
      <c r="B2436" s="6" t="s">
        <v>14</v>
      </c>
      <c r="C2436" s="6">
        <v>1185732</v>
      </c>
      <c r="D2436" s="7">
        <v>44480</v>
      </c>
      <c r="E2436" s="6" t="s">
        <v>46</v>
      </c>
      <c r="F2436" s="6" t="s">
        <v>90</v>
      </c>
      <c r="G2436" s="6" t="s">
        <v>91</v>
      </c>
      <c r="H2436" s="6" t="s">
        <v>17</v>
      </c>
      <c r="I2436" s="8">
        <v>0.40000000000000008</v>
      </c>
      <c r="J2436" s="9">
        <v>7250</v>
      </c>
      <c r="K2436" s="10">
        <f t="shared" si="0"/>
        <v>2900.0000000000005</v>
      </c>
      <c r="L2436" s="10">
        <f t="shared" si="1"/>
        <v>1160.0000000000002</v>
      </c>
      <c r="M2436" s="11">
        <v>0.4</v>
      </c>
      <c r="O2436" s="16"/>
      <c r="P2436" s="14"/>
      <c r="Q2436" s="12"/>
      <c r="R2436" s="13"/>
    </row>
    <row r="2437" spans="1:18" ht="15.75" customHeight="1">
      <c r="A2437" s="1"/>
      <c r="B2437" s="6" t="s">
        <v>14</v>
      </c>
      <c r="C2437" s="6">
        <v>1185732</v>
      </c>
      <c r="D2437" s="7">
        <v>44480</v>
      </c>
      <c r="E2437" s="6" t="s">
        <v>46</v>
      </c>
      <c r="F2437" s="6" t="s">
        <v>90</v>
      </c>
      <c r="G2437" s="6" t="s">
        <v>91</v>
      </c>
      <c r="H2437" s="6" t="s">
        <v>18</v>
      </c>
      <c r="I2437" s="8">
        <v>0.3000000000000001</v>
      </c>
      <c r="J2437" s="9">
        <v>5500</v>
      </c>
      <c r="K2437" s="10">
        <f t="shared" si="0"/>
        <v>1650.0000000000005</v>
      </c>
      <c r="L2437" s="10">
        <f t="shared" si="1"/>
        <v>577.50000000000011</v>
      </c>
      <c r="M2437" s="11">
        <v>0.35</v>
      </c>
      <c r="O2437" s="16"/>
      <c r="P2437" s="14"/>
      <c r="Q2437" s="12"/>
      <c r="R2437" s="13"/>
    </row>
    <row r="2438" spans="1:18" ht="15.75" customHeight="1">
      <c r="A2438" s="1"/>
      <c r="B2438" s="6" t="s">
        <v>14</v>
      </c>
      <c r="C2438" s="6">
        <v>1185732</v>
      </c>
      <c r="D2438" s="7">
        <v>44480</v>
      </c>
      <c r="E2438" s="6" t="s">
        <v>46</v>
      </c>
      <c r="F2438" s="6" t="s">
        <v>90</v>
      </c>
      <c r="G2438" s="6" t="s">
        <v>91</v>
      </c>
      <c r="H2438" s="6" t="s">
        <v>19</v>
      </c>
      <c r="I2438" s="8">
        <v>0.3000000000000001</v>
      </c>
      <c r="J2438" s="9">
        <v>4250</v>
      </c>
      <c r="K2438" s="10">
        <f t="shared" si="0"/>
        <v>1275.0000000000005</v>
      </c>
      <c r="L2438" s="10">
        <f t="shared" si="1"/>
        <v>510.00000000000023</v>
      </c>
      <c r="M2438" s="11">
        <v>0.4</v>
      </c>
      <c r="O2438" s="16"/>
      <c r="P2438" s="14"/>
      <c r="Q2438" s="12"/>
      <c r="R2438" s="13"/>
    </row>
    <row r="2439" spans="1:18" ht="15.75" customHeight="1">
      <c r="A2439" s="1"/>
      <c r="B2439" s="6" t="s">
        <v>14</v>
      </c>
      <c r="C2439" s="6">
        <v>1185732</v>
      </c>
      <c r="D2439" s="7">
        <v>44480</v>
      </c>
      <c r="E2439" s="6" t="s">
        <v>46</v>
      </c>
      <c r="F2439" s="6" t="s">
        <v>90</v>
      </c>
      <c r="G2439" s="6" t="s">
        <v>91</v>
      </c>
      <c r="H2439" s="6" t="s">
        <v>20</v>
      </c>
      <c r="I2439" s="8">
        <v>0.3000000000000001</v>
      </c>
      <c r="J2439" s="9">
        <v>4000</v>
      </c>
      <c r="K2439" s="10">
        <f t="shared" si="0"/>
        <v>1200.0000000000005</v>
      </c>
      <c r="L2439" s="10">
        <f t="shared" si="1"/>
        <v>480.00000000000023</v>
      </c>
      <c r="M2439" s="11">
        <v>0.4</v>
      </c>
      <c r="O2439" s="16"/>
      <c r="P2439" s="14"/>
      <c r="Q2439" s="12"/>
      <c r="R2439" s="13"/>
    </row>
    <row r="2440" spans="1:18" ht="15.75" customHeight="1">
      <c r="A2440" s="1"/>
      <c r="B2440" s="6" t="s">
        <v>14</v>
      </c>
      <c r="C2440" s="6">
        <v>1185732</v>
      </c>
      <c r="D2440" s="7">
        <v>44480</v>
      </c>
      <c r="E2440" s="6" t="s">
        <v>46</v>
      </c>
      <c r="F2440" s="6" t="s">
        <v>90</v>
      </c>
      <c r="G2440" s="6" t="s">
        <v>91</v>
      </c>
      <c r="H2440" s="6" t="s">
        <v>21</v>
      </c>
      <c r="I2440" s="8">
        <v>0.40000000000000008</v>
      </c>
      <c r="J2440" s="9">
        <v>4000</v>
      </c>
      <c r="K2440" s="10">
        <f t="shared" si="0"/>
        <v>1600.0000000000002</v>
      </c>
      <c r="L2440" s="10">
        <f t="shared" si="1"/>
        <v>560</v>
      </c>
      <c r="M2440" s="11">
        <v>0.35</v>
      </c>
      <c r="O2440" s="16"/>
      <c r="P2440" s="14"/>
      <c r="Q2440" s="12"/>
      <c r="R2440" s="13"/>
    </row>
    <row r="2441" spans="1:18" ht="15.75" customHeight="1">
      <c r="A2441" s="1"/>
      <c r="B2441" s="6" t="s">
        <v>14</v>
      </c>
      <c r="C2441" s="6">
        <v>1185732</v>
      </c>
      <c r="D2441" s="7">
        <v>44480</v>
      </c>
      <c r="E2441" s="6" t="s">
        <v>46</v>
      </c>
      <c r="F2441" s="6" t="s">
        <v>90</v>
      </c>
      <c r="G2441" s="6" t="s">
        <v>91</v>
      </c>
      <c r="H2441" s="6" t="s">
        <v>22</v>
      </c>
      <c r="I2441" s="8">
        <v>0.4</v>
      </c>
      <c r="J2441" s="9">
        <v>5250</v>
      </c>
      <c r="K2441" s="10">
        <f t="shared" si="0"/>
        <v>2100</v>
      </c>
      <c r="L2441" s="10">
        <f t="shared" si="1"/>
        <v>1050</v>
      </c>
      <c r="M2441" s="11">
        <v>0.5</v>
      </c>
      <c r="O2441" s="16"/>
      <c r="P2441" s="14"/>
      <c r="Q2441" s="12"/>
      <c r="R2441" s="13"/>
    </row>
    <row r="2442" spans="1:18" ht="15.75" customHeight="1">
      <c r="A2442" s="1"/>
      <c r="B2442" s="6" t="s">
        <v>14</v>
      </c>
      <c r="C2442" s="6">
        <v>1185732</v>
      </c>
      <c r="D2442" s="7">
        <v>44510</v>
      </c>
      <c r="E2442" s="6" t="s">
        <v>46</v>
      </c>
      <c r="F2442" s="6" t="s">
        <v>90</v>
      </c>
      <c r="G2442" s="6" t="s">
        <v>91</v>
      </c>
      <c r="H2442" s="6" t="s">
        <v>17</v>
      </c>
      <c r="I2442" s="8">
        <v>0.35000000000000009</v>
      </c>
      <c r="J2442" s="9">
        <v>6750</v>
      </c>
      <c r="K2442" s="10">
        <f t="shared" si="0"/>
        <v>2362.5000000000005</v>
      </c>
      <c r="L2442" s="10">
        <f t="shared" si="1"/>
        <v>945.00000000000023</v>
      </c>
      <c r="M2442" s="11">
        <v>0.4</v>
      </c>
      <c r="O2442" s="16"/>
      <c r="P2442" s="14"/>
      <c r="Q2442" s="12"/>
      <c r="R2442" s="13"/>
    </row>
    <row r="2443" spans="1:18" ht="15.75" customHeight="1">
      <c r="A2443" s="1"/>
      <c r="B2443" s="6" t="s">
        <v>14</v>
      </c>
      <c r="C2443" s="6">
        <v>1185732</v>
      </c>
      <c r="D2443" s="7">
        <v>44510</v>
      </c>
      <c r="E2443" s="6" t="s">
        <v>46</v>
      </c>
      <c r="F2443" s="6" t="s">
        <v>90</v>
      </c>
      <c r="G2443" s="6" t="s">
        <v>91</v>
      </c>
      <c r="H2443" s="6" t="s">
        <v>18</v>
      </c>
      <c r="I2443" s="8">
        <v>0.25000000000000011</v>
      </c>
      <c r="J2443" s="9">
        <v>5000</v>
      </c>
      <c r="K2443" s="10">
        <f t="shared" si="0"/>
        <v>1250.0000000000005</v>
      </c>
      <c r="L2443" s="10">
        <f t="shared" si="1"/>
        <v>437.50000000000011</v>
      </c>
      <c r="M2443" s="11">
        <v>0.35</v>
      </c>
      <c r="O2443" s="16"/>
      <c r="P2443" s="14"/>
      <c r="Q2443" s="12"/>
      <c r="R2443" s="13"/>
    </row>
    <row r="2444" spans="1:18" ht="15.75" customHeight="1">
      <c r="A2444" s="1"/>
      <c r="B2444" s="6" t="s">
        <v>14</v>
      </c>
      <c r="C2444" s="6">
        <v>1185732</v>
      </c>
      <c r="D2444" s="7">
        <v>44510</v>
      </c>
      <c r="E2444" s="6" t="s">
        <v>46</v>
      </c>
      <c r="F2444" s="6" t="s">
        <v>90</v>
      </c>
      <c r="G2444" s="6" t="s">
        <v>91</v>
      </c>
      <c r="H2444" s="6" t="s">
        <v>19</v>
      </c>
      <c r="I2444" s="8">
        <v>0.35000000000000014</v>
      </c>
      <c r="J2444" s="9">
        <v>4450</v>
      </c>
      <c r="K2444" s="10">
        <f t="shared" si="0"/>
        <v>1557.5000000000007</v>
      </c>
      <c r="L2444" s="10">
        <f t="shared" si="1"/>
        <v>623.00000000000034</v>
      </c>
      <c r="M2444" s="11">
        <v>0.4</v>
      </c>
      <c r="O2444" s="16"/>
      <c r="P2444" s="14"/>
      <c r="Q2444" s="12"/>
      <c r="R2444" s="13"/>
    </row>
    <row r="2445" spans="1:18" ht="15.75" customHeight="1">
      <c r="A2445" s="1"/>
      <c r="B2445" s="6" t="s">
        <v>14</v>
      </c>
      <c r="C2445" s="6">
        <v>1185732</v>
      </c>
      <c r="D2445" s="7">
        <v>44510</v>
      </c>
      <c r="E2445" s="6" t="s">
        <v>46</v>
      </c>
      <c r="F2445" s="6" t="s">
        <v>90</v>
      </c>
      <c r="G2445" s="6" t="s">
        <v>91</v>
      </c>
      <c r="H2445" s="6" t="s">
        <v>20</v>
      </c>
      <c r="I2445" s="8">
        <v>0.65000000000000024</v>
      </c>
      <c r="J2445" s="9">
        <v>5000</v>
      </c>
      <c r="K2445" s="10">
        <f t="shared" si="0"/>
        <v>3250.0000000000014</v>
      </c>
      <c r="L2445" s="10">
        <f t="shared" si="1"/>
        <v>1300.0000000000007</v>
      </c>
      <c r="M2445" s="11">
        <v>0.4</v>
      </c>
      <c r="O2445" s="16"/>
      <c r="P2445" s="14"/>
      <c r="Q2445" s="12"/>
      <c r="R2445" s="13"/>
    </row>
    <row r="2446" spans="1:18" ht="15.75" customHeight="1">
      <c r="A2446" s="1"/>
      <c r="B2446" s="6" t="s">
        <v>14</v>
      </c>
      <c r="C2446" s="6">
        <v>1185732</v>
      </c>
      <c r="D2446" s="7">
        <v>44510</v>
      </c>
      <c r="E2446" s="6" t="s">
        <v>46</v>
      </c>
      <c r="F2446" s="6" t="s">
        <v>90</v>
      </c>
      <c r="G2446" s="6" t="s">
        <v>91</v>
      </c>
      <c r="H2446" s="6" t="s">
        <v>21</v>
      </c>
      <c r="I2446" s="8">
        <v>0.80000000000000016</v>
      </c>
      <c r="J2446" s="9">
        <v>4750</v>
      </c>
      <c r="K2446" s="10">
        <f t="shared" si="0"/>
        <v>3800.0000000000009</v>
      </c>
      <c r="L2446" s="10">
        <f t="shared" si="1"/>
        <v>1330.0000000000002</v>
      </c>
      <c r="M2446" s="11">
        <v>0.35</v>
      </c>
      <c r="O2446" s="16"/>
      <c r="P2446" s="14"/>
      <c r="Q2446" s="12"/>
      <c r="R2446" s="13"/>
    </row>
    <row r="2447" spans="1:18" ht="15.75" customHeight="1">
      <c r="A2447" s="1"/>
      <c r="B2447" s="6" t="s">
        <v>14</v>
      </c>
      <c r="C2447" s="6">
        <v>1185732</v>
      </c>
      <c r="D2447" s="7">
        <v>44510</v>
      </c>
      <c r="E2447" s="6" t="s">
        <v>46</v>
      </c>
      <c r="F2447" s="6" t="s">
        <v>90</v>
      </c>
      <c r="G2447" s="6" t="s">
        <v>91</v>
      </c>
      <c r="H2447" s="6" t="s">
        <v>22</v>
      </c>
      <c r="I2447" s="8">
        <v>0.8</v>
      </c>
      <c r="J2447" s="9">
        <v>5750</v>
      </c>
      <c r="K2447" s="10">
        <f t="shared" si="0"/>
        <v>4600</v>
      </c>
      <c r="L2447" s="10">
        <f t="shared" si="1"/>
        <v>2300</v>
      </c>
      <c r="M2447" s="11">
        <v>0.5</v>
      </c>
      <c r="O2447" s="16"/>
      <c r="P2447" s="14"/>
      <c r="Q2447" s="12"/>
      <c r="R2447" s="13"/>
    </row>
    <row r="2448" spans="1:18" ht="15.75" customHeight="1">
      <c r="A2448" s="1"/>
      <c r="B2448" s="6" t="s">
        <v>14</v>
      </c>
      <c r="C2448" s="6">
        <v>1185732</v>
      </c>
      <c r="D2448" s="7">
        <v>44539</v>
      </c>
      <c r="E2448" s="6" t="s">
        <v>46</v>
      </c>
      <c r="F2448" s="6" t="s">
        <v>90</v>
      </c>
      <c r="G2448" s="6" t="s">
        <v>91</v>
      </c>
      <c r="H2448" s="6" t="s">
        <v>17</v>
      </c>
      <c r="I2448" s="8">
        <v>0.75000000000000011</v>
      </c>
      <c r="J2448" s="9">
        <v>8250</v>
      </c>
      <c r="K2448" s="10">
        <f t="shared" si="0"/>
        <v>6187.5000000000009</v>
      </c>
      <c r="L2448" s="10">
        <f t="shared" si="1"/>
        <v>2475.0000000000005</v>
      </c>
      <c r="M2448" s="11">
        <v>0.4</v>
      </c>
      <c r="O2448" s="16"/>
      <c r="P2448" s="14"/>
      <c r="Q2448" s="12"/>
      <c r="R2448" s="13"/>
    </row>
    <row r="2449" spans="1:18" ht="15.75" customHeight="1">
      <c r="A2449" s="1"/>
      <c r="B2449" s="6" t="s">
        <v>14</v>
      </c>
      <c r="C2449" s="6">
        <v>1185732</v>
      </c>
      <c r="D2449" s="7">
        <v>44539</v>
      </c>
      <c r="E2449" s="6" t="s">
        <v>46</v>
      </c>
      <c r="F2449" s="6" t="s">
        <v>90</v>
      </c>
      <c r="G2449" s="6" t="s">
        <v>91</v>
      </c>
      <c r="H2449" s="6" t="s">
        <v>18</v>
      </c>
      <c r="I2449" s="8">
        <v>0.65000000000000013</v>
      </c>
      <c r="J2449" s="9">
        <v>6250</v>
      </c>
      <c r="K2449" s="10">
        <f t="shared" si="0"/>
        <v>4062.5000000000009</v>
      </c>
      <c r="L2449" s="10">
        <f t="shared" si="1"/>
        <v>1421.8750000000002</v>
      </c>
      <c r="M2449" s="11">
        <v>0.35</v>
      </c>
      <c r="O2449" s="16"/>
      <c r="P2449" s="14"/>
      <c r="Q2449" s="12"/>
      <c r="R2449" s="13"/>
    </row>
    <row r="2450" spans="1:18" ht="15.75" customHeight="1">
      <c r="A2450" s="1"/>
      <c r="B2450" s="6" t="s">
        <v>14</v>
      </c>
      <c r="C2450" s="6">
        <v>1185732</v>
      </c>
      <c r="D2450" s="7">
        <v>44539</v>
      </c>
      <c r="E2450" s="6" t="s">
        <v>46</v>
      </c>
      <c r="F2450" s="6" t="s">
        <v>90</v>
      </c>
      <c r="G2450" s="6" t="s">
        <v>91</v>
      </c>
      <c r="H2450" s="6" t="s">
        <v>19</v>
      </c>
      <c r="I2450" s="8">
        <v>0.65000000000000013</v>
      </c>
      <c r="J2450" s="9">
        <v>5750</v>
      </c>
      <c r="K2450" s="10">
        <f t="shared" si="0"/>
        <v>3737.5000000000009</v>
      </c>
      <c r="L2450" s="10">
        <f t="shared" si="1"/>
        <v>1495.0000000000005</v>
      </c>
      <c r="M2450" s="11">
        <v>0.4</v>
      </c>
      <c r="O2450" s="16"/>
      <c r="P2450" s="14"/>
      <c r="Q2450" s="12"/>
      <c r="R2450" s="13"/>
    </row>
    <row r="2451" spans="1:18" ht="15.75" customHeight="1">
      <c r="A2451" s="1"/>
      <c r="B2451" s="6" t="s">
        <v>14</v>
      </c>
      <c r="C2451" s="6">
        <v>1185732</v>
      </c>
      <c r="D2451" s="7">
        <v>44539</v>
      </c>
      <c r="E2451" s="6" t="s">
        <v>46</v>
      </c>
      <c r="F2451" s="6" t="s">
        <v>90</v>
      </c>
      <c r="G2451" s="6" t="s">
        <v>91</v>
      </c>
      <c r="H2451" s="6" t="s">
        <v>20</v>
      </c>
      <c r="I2451" s="8">
        <v>0.65000000000000013</v>
      </c>
      <c r="J2451" s="9">
        <v>5250</v>
      </c>
      <c r="K2451" s="10">
        <f t="shared" si="0"/>
        <v>3412.5000000000009</v>
      </c>
      <c r="L2451" s="10">
        <f t="shared" si="1"/>
        <v>1365.0000000000005</v>
      </c>
      <c r="M2451" s="11">
        <v>0.4</v>
      </c>
      <c r="O2451" s="16"/>
      <c r="P2451" s="14"/>
      <c r="Q2451" s="12"/>
      <c r="R2451" s="13"/>
    </row>
    <row r="2452" spans="1:18" ht="15.75" customHeight="1">
      <c r="A2452" s="1"/>
      <c r="B2452" s="6" t="s">
        <v>14</v>
      </c>
      <c r="C2452" s="6">
        <v>1185732</v>
      </c>
      <c r="D2452" s="7">
        <v>44539</v>
      </c>
      <c r="E2452" s="6" t="s">
        <v>46</v>
      </c>
      <c r="F2452" s="6" t="s">
        <v>90</v>
      </c>
      <c r="G2452" s="6" t="s">
        <v>91</v>
      </c>
      <c r="H2452" s="6" t="s">
        <v>21</v>
      </c>
      <c r="I2452" s="8">
        <v>0.75000000000000011</v>
      </c>
      <c r="J2452" s="9">
        <v>5250</v>
      </c>
      <c r="K2452" s="10">
        <f t="shared" si="0"/>
        <v>3937.5000000000005</v>
      </c>
      <c r="L2452" s="10">
        <f t="shared" si="1"/>
        <v>1378.125</v>
      </c>
      <c r="M2452" s="11">
        <v>0.35</v>
      </c>
      <c r="O2452" s="16"/>
      <c r="P2452" s="14"/>
      <c r="Q2452" s="12"/>
      <c r="R2452" s="13"/>
    </row>
    <row r="2453" spans="1:18" ht="15.75" customHeight="1">
      <c r="A2453" s="1"/>
      <c r="B2453" s="6" t="s">
        <v>14</v>
      </c>
      <c r="C2453" s="6">
        <v>1185732</v>
      </c>
      <c r="D2453" s="7">
        <v>44539</v>
      </c>
      <c r="E2453" s="6" t="s">
        <v>46</v>
      </c>
      <c r="F2453" s="6" t="s">
        <v>90</v>
      </c>
      <c r="G2453" s="6" t="s">
        <v>91</v>
      </c>
      <c r="H2453" s="6" t="s">
        <v>22</v>
      </c>
      <c r="I2453" s="8">
        <v>0.8</v>
      </c>
      <c r="J2453" s="9">
        <v>6250</v>
      </c>
      <c r="K2453" s="10">
        <f t="shared" si="0"/>
        <v>5000</v>
      </c>
      <c r="L2453" s="10">
        <f t="shared" si="1"/>
        <v>2500</v>
      </c>
      <c r="M2453" s="11">
        <v>0.5</v>
      </c>
      <c r="O2453" s="16"/>
      <c r="P2453" s="14"/>
      <c r="Q2453" s="12"/>
      <c r="R2453" s="13"/>
    </row>
    <row r="2454" spans="1:18" ht="15.75" customHeight="1">
      <c r="A2454" s="1" t="s">
        <v>39</v>
      </c>
      <c r="B2454" s="6" t="s">
        <v>14</v>
      </c>
      <c r="C2454" s="6">
        <v>1185732</v>
      </c>
      <c r="D2454" s="7">
        <v>44218</v>
      </c>
      <c r="E2454" s="6" t="s">
        <v>33</v>
      </c>
      <c r="F2454" s="6" t="s">
        <v>92</v>
      </c>
      <c r="G2454" s="6" t="s">
        <v>93</v>
      </c>
      <c r="H2454" s="6" t="s">
        <v>17</v>
      </c>
      <c r="I2454" s="8">
        <v>0.4</v>
      </c>
      <c r="J2454" s="9">
        <v>5000</v>
      </c>
      <c r="K2454" s="10">
        <f t="shared" si="0"/>
        <v>2000</v>
      </c>
      <c r="L2454" s="10">
        <f t="shared" si="1"/>
        <v>800</v>
      </c>
      <c r="M2454" s="11">
        <v>0.4</v>
      </c>
      <c r="O2454" s="16"/>
      <c r="P2454" s="14"/>
      <c r="Q2454" s="12"/>
      <c r="R2454" s="13"/>
    </row>
    <row r="2455" spans="1:18" ht="15.75" customHeight="1">
      <c r="A2455" s="1"/>
      <c r="B2455" s="6" t="s">
        <v>14</v>
      </c>
      <c r="C2455" s="6">
        <v>1185732</v>
      </c>
      <c r="D2455" s="7">
        <v>44218</v>
      </c>
      <c r="E2455" s="6" t="s">
        <v>33</v>
      </c>
      <c r="F2455" s="6" t="s">
        <v>92</v>
      </c>
      <c r="G2455" s="6" t="s">
        <v>93</v>
      </c>
      <c r="H2455" s="6" t="s">
        <v>18</v>
      </c>
      <c r="I2455" s="8">
        <v>0.4</v>
      </c>
      <c r="J2455" s="9">
        <v>3000</v>
      </c>
      <c r="K2455" s="10">
        <f t="shared" si="0"/>
        <v>1200</v>
      </c>
      <c r="L2455" s="10">
        <f t="shared" si="1"/>
        <v>420</v>
      </c>
      <c r="M2455" s="11">
        <v>0.35</v>
      </c>
      <c r="O2455" s="16"/>
      <c r="P2455" s="14"/>
      <c r="Q2455" s="12"/>
      <c r="R2455" s="13"/>
    </row>
    <row r="2456" spans="1:18" ht="15.75" customHeight="1">
      <c r="A2456" s="1"/>
      <c r="B2456" s="6" t="s">
        <v>14</v>
      </c>
      <c r="C2456" s="6">
        <v>1185732</v>
      </c>
      <c r="D2456" s="7">
        <v>44218</v>
      </c>
      <c r="E2456" s="6" t="s">
        <v>33</v>
      </c>
      <c r="F2456" s="6" t="s">
        <v>92</v>
      </c>
      <c r="G2456" s="6" t="s">
        <v>93</v>
      </c>
      <c r="H2456" s="6" t="s">
        <v>19</v>
      </c>
      <c r="I2456" s="8">
        <v>0.30000000000000004</v>
      </c>
      <c r="J2456" s="9">
        <v>3000</v>
      </c>
      <c r="K2456" s="10">
        <f t="shared" si="0"/>
        <v>900.00000000000011</v>
      </c>
      <c r="L2456" s="10">
        <f t="shared" si="1"/>
        <v>360.00000000000006</v>
      </c>
      <c r="M2456" s="11">
        <v>0.4</v>
      </c>
      <c r="O2456" s="16"/>
      <c r="P2456" s="14"/>
      <c r="Q2456" s="12"/>
      <c r="R2456" s="13"/>
    </row>
    <row r="2457" spans="1:18" ht="15.75" customHeight="1">
      <c r="A2457" s="1"/>
      <c r="B2457" s="6" t="s">
        <v>14</v>
      </c>
      <c r="C2457" s="6">
        <v>1185732</v>
      </c>
      <c r="D2457" s="7">
        <v>44218</v>
      </c>
      <c r="E2457" s="6" t="s">
        <v>33</v>
      </c>
      <c r="F2457" s="6" t="s">
        <v>92</v>
      </c>
      <c r="G2457" s="6" t="s">
        <v>93</v>
      </c>
      <c r="H2457" s="6" t="s">
        <v>20</v>
      </c>
      <c r="I2457" s="8">
        <v>0.35000000000000003</v>
      </c>
      <c r="J2457" s="9">
        <v>1500</v>
      </c>
      <c r="K2457" s="10">
        <f t="shared" si="0"/>
        <v>525</v>
      </c>
      <c r="L2457" s="10">
        <f t="shared" si="1"/>
        <v>210</v>
      </c>
      <c r="M2457" s="11">
        <v>0.4</v>
      </c>
      <c r="O2457" s="16"/>
      <c r="P2457" s="14"/>
      <c r="Q2457" s="12"/>
      <c r="R2457" s="13"/>
    </row>
    <row r="2458" spans="1:18" ht="15.75" customHeight="1">
      <c r="A2458" s="1"/>
      <c r="B2458" s="6" t="s">
        <v>14</v>
      </c>
      <c r="C2458" s="6">
        <v>1185732</v>
      </c>
      <c r="D2458" s="7">
        <v>44218</v>
      </c>
      <c r="E2458" s="6" t="s">
        <v>33</v>
      </c>
      <c r="F2458" s="6" t="s">
        <v>92</v>
      </c>
      <c r="G2458" s="6" t="s">
        <v>93</v>
      </c>
      <c r="H2458" s="6" t="s">
        <v>21</v>
      </c>
      <c r="I2458" s="8">
        <v>0.49999999999999994</v>
      </c>
      <c r="J2458" s="9">
        <v>2000</v>
      </c>
      <c r="K2458" s="10">
        <f t="shared" si="0"/>
        <v>999.99999999999989</v>
      </c>
      <c r="L2458" s="10">
        <f t="shared" si="1"/>
        <v>349.99999999999994</v>
      </c>
      <c r="M2458" s="11">
        <v>0.35</v>
      </c>
      <c r="O2458" s="16"/>
      <c r="P2458" s="14"/>
      <c r="Q2458" s="12"/>
      <c r="R2458" s="13"/>
    </row>
    <row r="2459" spans="1:18" ht="15.75" customHeight="1">
      <c r="A2459" s="1"/>
      <c r="B2459" s="6" t="s">
        <v>14</v>
      </c>
      <c r="C2459" s="6">
        <v>1185732</v>
      </c>
      <c r="D2459" s="7">
        <v>44218</v>
      </c>
      <c r="E2459" s="6" t="s">
        <v>33</v>
      </c>
      <c r="F2459" s="6" t="s">
        <v>92</v>
      </c>
      <c r="G2459" s="6" t="s">
        <v>93</v>
      </c>
      <c r="H2459" s="6" t="s">
        <v>22</v>
      </c>
      <c r="I2459" s="8">
        <v>0.4</v>
      </c>
      <c r="J2459" s="9">
        <v>3000</v>
      </c>
      <c r="K2459" s="10">
        <f t="shared" si="0"/>
        <v>1200</v>
      </c>
      <c r="L2459" s="10">
        <f t="shared" si="1"/>
        <v>480</v>
      </c>
      <c r="M2459" s="11">
        <v>0.4</v>
      </c>
      <c r="O2459" s="16"/>
      <c r="P2459" s="14"/>
      <c r="Q2459" s="12"/>
      <c r="R2459" s="13"/>
    </row>
    <row r="2460" spans="1:18" ht="15.75" customHeight="1">
      <c r="A2460" s="1"/>
      <c r="B2460" s="6" t="s">
        <v>14</v>
      </c>
      <c r="C2460" s="6">
        <v>1185732</v>
      </c>
      <c r="D2460" s="7">
        <v>44249</v>
      </c>
      <c r="E2460" s="6" t="s">
        <v>33</v>
      </c>
      <c r="F2460" s="6" t="s">
        <v>92</v>
      </c>
      <c r="G2460" s="6" t="s">
        <v>93</v>
      </c>
      <c r="H2460" s="6" t="s">
        <v>17</v>
      </c>
      <c r="I2460" s="8">
        <v>0.4</v>
      </c>
      <c r="J2460" s="9">
        <v>5500</v>
      </c>
      <c r="K2460" s="10">
        <f t="shared" si="0"/>
        <v>2200</v>
      </c>
      <c r="L2460" s="10">
        <f t="shared" si="1"/>
        <v>880</v>
      </c>
      <c r="M2460" s="11">
        <v>0.4</v>
      </c>
      <c r="O2460" s="16"/>
      <c r="P2460" s="14"/>
      <c r="Q2460" s="12"/>
      <c r="R2460" s="13"/>
    </row>
    <row r="2461" spans="1:18" ht="15.75" customHeight="1">
      <c r="A2461" s="1"/>
      <c r="B2461" s="6" t="s">
        <v>14</v>
      </c>
      <c r="C2461" s="6">
        <v>1185732</v>
      </c>
      <c r="D2461" s="7">
        <v>44249</v>
      </c>
      <c r="E2461" s="6" t="s">
        <v>33</v>
      </c>
      <c r="F2461" s="6" t="s">
        <v>92</v>
      </c>
      <c r="G2461" s="6" t="s">
        <v>93</v>
      </c>
      <c r="H2461" s="6" t="s">
        <v>18</v>
      </c>
      <c r="I2461" s="8">
        <v>0.4</v>
      </c>
      <c r="J2461" s="9">
        <v>2000</v>
      </c>
      <c r="K2461" s="10">
        <f t="shared" si="0"/>
        <v>800</v>
      </c>
      <c r="L2461" s="10">
        <f t="shared" si="1"/>
        <v>280</v>
      </c>
      <c r="M2461" s="11">
        <v>0.35</v>
      </c>
      <c r="O2461" s="16"/>
      <c r="P2461" s="14"/>
      <c r="Q2461" s="12"/>
      <c r="R2461" s="13"/>
    </row>
    <row r="2462" spans="1:18" ht="15.75" customHeight="1">
      <c r="A2462" s="1"/>
      <c r="B2462" s="6" t="s">
        <v>14</v>
      </c>
      <c r="C2462" s="6">
        <v>1185732</v>
      </c>
      <c r="D2462" s="7">
        <v>44249</v>
      </c>
      <c r="E2462" s="6" t="s">
        <v>33</v>
      </c>
      <c r="F2462" s="6" t="s">
        <v>92</v>
      </c>
      <c r="G2462" s="6" t="s">
        <v>93</v>
      </c>
      <c r="H2462" s="6" t="s">
        <v>19</v>
      </c>
      <c r="I2462" s="8">
        <v>0.30000000000000004</v>
      </c>
      <c r="J2462" s="9">
        <v>2500</v>
      </c>
      <c r="K2462" s="10">
        <f t="shared" si="0"/>
        <v>750.00000000000011</v>
      </c>
      <c r="L2462" s="10">
        <f t="shared" si="1"/>
        <v>300.00000000000006</v>
      </c>
      <c r="M2462" s="11">
        <v>0.4</v>
      </c>
      <c r="O2462" s="16"/>
      <c r="P2462" s="14"/>
      <c r="Q2462" s="12"/>
      <c r="R2462" s="13"/>
    </row>
    <row r="2463" spans="1:18" ht="15.75" customHeight="1">
      <c r="A2463" s="1"/>
      <c r="B2463" s="6" t="s">
        <v>14</v>
      </c>
      <c r="C2463" s="6">
        <v>1185732</v>
      </c>
      <c r="D2463" s="7">
        <v>44249</v>
      </c>
      <c r="E2463" s="6" t="s">
        <v>33</v>
      </c>
      <c r="F2463" s="6" t="s">
        <v>92</v>
      </c>
      <c r="G2463" s="6" t="s">
        <v>93</v>
      </c>
      <c r="H2463" s="6" t="s">
        <v>20</v>
      </c>
      <c r="I2463" s="8">
        <v>0.35000000000000003</v>
      </c>
      <c r="J2463" s="9">
        <v>1250</v>
      </c>
      <c r="K2463" s="10">
        <f t="shared" si="0"/>
        <v>437.50000000000006</v>
      </c>
      <c r="L2463" s="10">
        <f t="shared" si="1"/>
        <v>175.00000000000003</v>
      </c>
      <c r="M2463" s="11">
        <v>0.4</v>
      </c>
      <c r="O2463" s="16"/>
      <c r="P2463" s="14"/>
      <c r="Q2463" s="12"/>
      <c r="R2463" s="13"/>
    </row>
    <row r="2464" spans="1:18" ht="15.75" customHeight="1">
      <c r="A2464" s="1"/>
      <c r="B2464" s="6" t="s">
        <v>14</v>
      </c>
      <c r="C2464" s="6">
        <v>1185732</v>
      </c>
      <c r="D2464" s="7">
        <v>44249</v>
      </c>
      <c r="E2464" s="6" t="s">
        <v>33</v>
      </c>
      <c r="F2464" s="6" t="s">
        <v>92</v>
      </c>
      <c r="G2464" s="6" t="s">
        <v>93</v>
      </c>
      <c r="H2464" s="6" t="s">
        <v>21</v>
      </c>
      <c r="I2464" s="8">
        <v>0.49999999999999994</v>
      </c>
      <c r="J2464" s="9">
        <v>2000</v>
      </c>
      <c r="K2464" s="10">
        <f t="shared" si="0"/>
        <v>999.99999999999989</v>
      </c>
      <c r="L2464" s="10">
        <f t="shared" si="1"/>
        <v>349.99999999999994</v>
      </c>
      <c r="M2464" s="11">
        <v>0.35</v>
      </c>
      <c r="O2464" s="16"/>
      <c r="P2464" s="14"/>
      <c r="Q2464" s="12"/>
      <c r="R2464" s="13"/>
    </row>
    <row r="2465" spans="1:18" ht="15.75" customHeight="1">
      <c r="A2465" s="1"/>
      <c r="B2465" s="6" t="s">
        <v>14</v>
      </c>
      <c r="C2465" s="6">
        <v>1185732</v>
      </c>
      <c r="D2465" s="7">
        <v>44249</v>
      </c>
      <c r="E2465" s="6" t="s">
        <v>33</v>
      </c>
      <c r="F2465" s="6" t="s">
        <v>92</v>
      </c>
      <c r="G2465" s="6" t="s">
        <v>93</v>
      </c>
      <c r="H2465" s="6" t="s">
        <v>22</v>
      </c>
      <c r="I2465" s="8">
        <v>0.4</v>
      </c>
      <c r="J2465" s="9">
        <v>3000</v>
      </c>
      <c r="K2465" s="10">
        <f t="shared" si="0"/>
        <v>1200</v>
      </c>
      <c r="L2465" s="10">
        <f t="shared" si="1"/>
        <v>480</v>
      </c>
      <c r="M2465" s="11">
        <v>0.4</v>
      </c>
      <c r="O2465" s="16"/>
      <c r="P2465" s="14"/>
      <c r="Q2465" s="12"/>
      <c r="R2465" s="13"/>
    </row>
    <row r="2466" spans="1:18" ht="15.75" customHeight="1">
      <c r="A2466" s="1"/>
      <c r="B2466" s="6" t="s">
        <v>14</v>
      </c>
      <c r="C2466" s="6">
        <v>1185732</v>
      </c>
      <c r="D2466" s="7">
        <v>44276</v>
      </c>
      <c r="E2466" s="6" t="s">
        <v>33</v>
      </c>
      <c r="F2466" s="6" t="s">
        <v>92</v>
      </c>
      <c r="G2466" s="6" t="s">
        <v>93</v>
      </c>
      <c r="H2466" s="6" t="s">
        <v>17</v>
      </c>
      <c r="I2466" s="8">
        <v>0.45</v>
      </c>
      <c r="J2466" s="9">
        <v>5200</v>
      </c>
      <c r="K2466" s="10">
        <f t="shared" si="0"/>
        <v>2340</v>
      </c>
      <c r="L2466" s="10">
        <f t="shared" si="1"/>
        <v>936</v>
      </c>
      <c r="M2466" s="11">
        <v>0.4</v>
      </c>
      <c r="O2466" s="16"/>
      <c r="P2466" s="14"/>
      <c r="Q2466" s="12"/>
      <c r="R2466" s="13"/>
    </row>
    <row r="2467" spans="1:18" ht="15.75" customHeight="1">
      <c r="A2467" s="1"/>
      <c r="B2467" s="6" t="s">
        <v>14</v>
      </c>
      <c r="C2467" s="6">
        <v>1185732</v>
      </c>
      <c r="D2467" s="7">
        <v>44276</v>
      </c>
      <c r="E2467" s="6" t="s">
        <v>33</v>
      </c>
      <c r="F2467" s="6" t="s">
        <v>92</v>
      </c>
      <c r="G2467" s="6" t="s">
        <v>93</v>
      </c>
      <c r="H2467" s="6" t="s">
        <v>18</v>
      </c>
      <c r="I2467" s="8">
        <v>0.45</v>
      </c>
      <c r="J2467" s="9">
        <v>2250</v>
      </c>
      <c r="K2467" s="10">
        <f t="shared" si="0"/>
        <v>1012.5</v>
      </c>
      <c r="L2467" s="10">
        <f t="shared" si="1"/>
        <v>354.375</v>
      </c>
      <c r="M2467" s="11">
        <v>0.35</v>
      </c>
      <c r="O2467" s="16"/>
      <c r="P2467" s="14"/>
      <c r="Q2467" s="12"/>
      <c r="R2467" s="13"/>
    </row>
    <row r="2468" spans="1:18" ht="15.75" customHeight="1">
      <c r="A2468" s="1"/>
      <c r="B2468" s="6" t="s">
        <v>14</v>
      </c>
      <c r="C2468" s="6">
        <v>1185732</v>
      </c>
      <c r="D2468" s="7">
        <v>44276</v>
      </c>
      <c r="E2468" s="6" t="s">
        <v>33</v>
      </c>
      <c r="F2468" s="6" t="s">
        <v>92</v>
      </c>
      <c r="G2468" s="6" t="s">
        <v>93</v>
      </c>
      <c r="H2468" s="6" t="s">
        <v>19</v>
      </c>
      <c r="I2468" s="8">
        <v>0.35000000000000003</v>
      </c>
      <c r="J2468" s="9">
        <v>2500</v>
      </c>
      <c r="K2468" s="10">
        <f t="shared" si="0"/>
        <v>875.00000000000011</v>
      </c>
      <c r="L2468" s="10">
        <f t="shared" si="1"/>
        <v>350.00000000000006</v>
      </c>
      <c r="M2468" s="11">
        <v>0.4</v>
      </c>
      <c r="O2468" s="16"/>
      <c r="P2468" s="14"/>
      <c r="Q2468" s="12"/>
      <c r="R2468" s="13"/>
    </row>
    <row r="2469" spans="1:18" ht="15.75" customHeight="1">
      <c r="A2469" s="1"/>
      <c r="B2469" s="6" t="s">
        <v>14</v>
      </c>
      <c r="C2469" s="6">
        <v>1185732</v>
      </c>
      <c r="D2469" s="7">
        <v>44276</v>
      </c>
      <c r="E2469" s="6" t="s">
        <v>33</v>
      </c>
      <c r="F2469" s="6" t="s">
        <v>92</v>
      </c>
      <c r="G2469" s="6" t="s">
        <v>93</v>
      </c>
      <c r="H2469" s="6" t="s">
        <v>20</v>
      </c>
      <c r="I2469" s="8">
        <v>0.4</v>
      </c>
      <c r="J2469" s="9">
        <v>1000</v>
      </c>
      <c r="K2469" s="10">
        <f t="shared" si="0"/>
        <v>400</v>
      </c>
      <c r="L2469" s="10">
        <f t="shared" si="1"/>
        <v>160</v>
      </c>
      <c r="M2469" s="11">
        <v>0.4</v>
      </c>
      <c r="O2469" s="16"/>
      <c r="P2469" s="14"/>
      <c r="Q2469" s="12"/>
      <c r="R2469" s="13"/>
    </row>
    <row r="2470" spans="1:18" ht="15.75" customHeight="1">
      <c r="A2470" s="1"/>
      <c r="B2470" s="6" t="s">
        <v>14</v>
      </c>
      <c r="C2470" s="6">
        <v>1185732</v>
      </c>
      <c r="D2470" s="7">
        <v>44276</v>
      </c>
      <c r="E2470" s="6" t="s">
        <v>33</v>
      </c>
      <c r="F2470" s="6" t="s">
        <v>92</v>
      </c>
      <c r="G2470" s="6" t="s">
        <v>93</v>
      </c>
      <c r="H2470" s="6" t="s">
        <v>21</v>
      </c>
      <c r="I2470" s="8">
        <v>0.54999999999999993</v>
      </c>
      <c r="J2470" s="9">
        <v>1500</v>
      </c>
      <c r="K2470" s="10">
        <f t="shared" si="0"/>
        <v>824.99999999999989</v>
      </c>
      <c r="L2470" s="10">
        <f t="shared" si="1"/>
        <v>288.74999999999994</v>
      </c>
      <c r="M2470" s="11">
        <v>0.35</v>
      </c>
      <c r="O2470" s="16"/>
      <c r="P2470" s="14"/>
      <c r="Q2470" s="12"/>
      <c r="R2470" s="13"/>
    </row>
    <row r="2471" spans="1:18" ht="15.75" customHeight="1">
      <c r="A2471" s="1"/>
      <c r="B2471" s="6" t="s">
        <v>14</v>
      </c>
      <c r="C2471" s="6">
        <v>1185732</v>
      </c>
      <c r="D2471" s="7">
        <v>44276</v>
      </c>
      <c r="E2471" s="6" t="s">
        <v>33</v>
      </c>
      <c r="F2471" s="6" t="s">
        <v>92</v>
      </c>
      <c r="G2471" s="6" t="s">
        <v>93</v>
      </c>
      <c r="H2471" s="6" t="s">
        <v>22</v>
      </c>
      <c r="I2471" s="8">
        <v>0.45</v>
      </c>
      <c r="J2471" s="9">
        <v>2500</v>
      </c>
      <c r="K2471" s="10">
        <f t="shared" si="0"/>
        <v>1125</v>
      </c>
      <c r="L2471" s="10">
        <f t="shared" si="1"/>
        <v>450</v>
      </c>
      <c r="M2471" s="11">
        <v>0.4</v>
      </c>
      <c r="O2471" s="16"/>
      <c r="P2471" s="14"/>
      <c r="Q2471" s="12"/>
      <c r="R2471" s="13"/>
    </row>
    <row r="2472" spans="1:18" ht="15.75" customHeight="1">
      <c r="A2472" s="1"/>
      <c r="B2472" s="6" t="s">
        <v>14</v>
      </c>
      <c r="C2472" s="6">
        <v>1185732</v>
      </c>
      <c r="D2472" s="7">
        <v>44308</v>
      </c>
      <c r="E2472" s="6" t="s">
        <v>33</v>
      </c>
      <c r="F2472" s="6" t="s">
        <v>92</v>
      </c>
      <c r="G2472" s="6" t="s">
        <v>93</v>
      </c>
      <c r="H2472" s="6" t="s">
        <v>17</v>
      </c>
      <c r="I2472" s="8">
        <v>0.45</v>
      </c>
      <c r="J2472" s="9">
        <v>4750</v>
      </c>
      <c r="K2472" s="10">
        <f t="shared" si="0"/>
        <v>2137.5</v>
      </c>
      <c r="L2472" s="10">
        <f t="shared" si="1"/>
        <v>855</v>
      </c>
      <c r="M2472" s="11">
        <v>0.4</v>
      </c>
      <c r="O2472" s="16"/>
      <c r="P2472" s="14"/>
      <c r="Q2472" s="12"/>
      <c r="R2472" s="13"/>
    </row>
    <row r="2473" spans="1:18" ht="15.75" customHeight="1">
      <c r="A2473" s="1"/>
      <c r="B2473" s="6" t="s">
        <v>14</v>
      </c>
      <c r="C2473" s="6">
        <v>1185732</v>
      </c>
      <c r="D2473" s="7">
        <v>44308</v>
      </c>
      <c r="E2473" s="6" t="s">
        <v>33</v>
      </c>
      <c r="F2473" s="6" t="s">
        <v>92</v>
      </c>
      <c r="G2473" s="6" t="s">
        <v>93</v>
      </c>
      <c r="H2473" s="6" t="s">
        <v>18</v>
      </c>
      <c r="I2473" s="8">
        <v>0.45</v>
      </c>
      <c r="J2473" s="9">
        <v>1750</v>
      </c>
      <c r="K2473" s="10">
        <f t="shared" si="0"/>
        <v>787.5</v>
      </c>
      <c r="L2473" s="10">
        <f t="shared" si="1"/>
        <v>275.625</v>
      </c>
      <c r="M2473" s="11">
        <v>0.35</v>
      </c>
      <c r="O2473" s="16"/>
      <c r="P2473" s="14"/>
      <c r="Q2473" s="12"/>
      <c r="R2473" s="13"/>
    </row>
    <row r="2474" spans="1:18" ht="15.75" customHeight="1">
      <c r="A2474" s="1"/>
      <c r="B2474" s="6" t="s">
        <v>14</v>
      </c>
      <c r="C2474" s="6">
        <v>1185732</v>
      </c>
      <c r="D2474" s="7">
        <v>44308</v>
      </c>
      <c r="E2474" s="6" t="s">
        <v>33</v>
      </c>
      <c r="F2474" s="6" t="s">
        <v>92</v>
      </c>
      <c r="G2474" s="6" t="s">
        <v>93</v>
      </c>
      <c r="H2474" s="6" t="s">
        <v>19</v>
      </c>
      <c r="I2474" s="8">
        <v>0.4</v>
      </c>
      <c r="J2474" s="9">
        <v>1750</v>
      </c>
      <c r="K2474" s="10">
        <f t="shared" si="0"/>
        <v>700</v>
      </c>
      <c r="L2474" s="10">
        <f t="shared" si="1"/>
        <v>280</v>
      </c>
      <c r="M2474" s="11">
        <v>0.4</v>
      </c>
      <c r="O2474" s="16"/>
      <c r="P2474" s="14"/>
      <c r="Q2474" s="12"/>
      <c r="R2474" s="13"/>
    </row>
    <row r="2475" spans="1:18" ht="15.75" customHeight="1">
      <c r="A2475" s="1"/>
      <c r="B2475" s="6" t="s">
        <v>14</v>
      </c>
      <c r="C2475" s="6">
        <v>1185732</v>
      </c>
      <c r="D2475" s="7">
        <v>44308</v>
      </c>
      <c r="E2475" s="6" t="s">
        <v>33</v>
      </c>
      <c r="F2475" s="6" t="s">
        <v>92</v>
      </c>
      <c r="G2475" s="6" t="s">
        <v>93</v>
      </c>
      <c r="H2475" s="6" t="s">
        <v>20</v>
      </c>
      <c r="I2475" s="8">
        <v>0.45</v>
      </c>
      <c r="J2475" s="9">
        <v>1000</v>
      </c>
      <c r="K2475" s="10">
        <f t="shared" si="0"/>
        <v>450</v>
      </c>
      <c r="L2475" s="10">
        <f t="shared" si="1"/>
        <v>180</v>
      </c>
      <c r="M2475" s="11">
        <v>0.4</v>
      </c>
      <c r="O2475" s="16"/>
      <c r="P2475" s="14"/>
      <c r="Q2475" s="12"/>
      <c r="R2475" s="13"/>
    </row>
    <row r="2476" spans="1:18" ht="15.75" customHeight="1">
      <c r="A2476" s="1"/>
      <c r="B2476" s="6" t="s">
        <v>14</v>
      </c>
      <c r="C2476" s="6">
        <v>1185732</v>
      </c>
      <c r="D2476" s="7">
        <v>44308</v>
      </c>
      <c r="E2476" s="6" t="s">
        <v>33</v>
      </c>
      <c r="F2476" s="6" t="s">
        <v>92</v>
      </c>
      <c r="G2476" s="6" t="s">
        <v>93</v>
      </c>
      <c r="H2476" s="6" t="s">
        <v>21</v>
      </c>
      <c r="I2476" s="8">
        <v>0.5</v>
      </c>
      <c r="J2476" s="9">
        <v>1250</v>
      </c>
      <c r="K2476" s="10">
        <f t="shared" si="0"/>
        <v>625</v>
      </c>
      <c r="L2476" s="10">
        <f t="shared" si="1"/>
        <v>218.75</v>
      </c>
      <c r="M2476" s="11">
        <v>0.35</v>
      </c>
      <c r="O2476" s="16"/>
      <c r="P2476" s="14"/>
      <c r="Q2476" s="12"/>
      <c r="R2476" s="13"/>
    </row>
    <row r="2477" spans="1:18" ht="15.75" customHeight="1">
      <c r="A2477" s="1"/>
      <c r="B2477" s="6" t="s">
        <v>14</v>
      </c>
      <c r="C2477" s="6">
        <v>1185732</v>
      </c>
      <c r="D2477" s="7">
        <v>44308</v>
      </c>
      <c r="E2477" s="6" t="s">
        <v>33</v>
      </c>
      <c r="F2477" s="6" t="s">
        <v>92</v>
      </c>
      <c r="G2477" s="6" t="s">
        <v>93</v>
      </c>
      <c r="H2477" s="6" t="s">
        <v>22</v>
      </c>
      <c r="I2477" s="8">
        <v>0.4</v>
      </c>
      <c r="J2477" s="9">
        <v>2500</v>
      </c>
      <c r="K2477" s="10">
        <f t="shared" si="0"/>
        <v>1000</v>
      </c>
      <c r="L2477" s="10">
        <f t="shared" si="1"/>
        <v>400</v>
      </c>
      <c r="M2477" s="11">
        <v>0.4</v>
      </c>
      <c r="O2477" s="16"/>
      <c r="P2477" s="14"/>
      <c r="Q2477" s="12"/>
      <c r="R2477" s="13"/>
    </row>
    <row r="2478" spans="1:18" ht="15.75" customHeight="1">
      <c r="A2478" s="1"/>
      <c r="B2478" s="6" t="s">
        <v>14</v>
      </c>
      <c r="C2478" s="6">
        <v>1185732</v>
      </c>
      <c r="D2478" s="7">
        <v>44339</v>
      </c>
      <c r="E2478" s="6" t="s">
        <v>33</v>
      </c>
      <c r="F2478" s="6" t="s">
        <v>92</v>
      </c>
      <c r="G2478" s="6" t="s">
        <v>93</v>
      </c>
      <c r="H2478" s="6" t="s">
        <v>17</v>
      </c>
      <c r="I2478" s="8">
        <v>0.5</v>
      </c>
      <c r="J2478" s="9">
        <v>5200</v>
      </c>
      <c r="K2478" s="10">
        <f t="shared" si="0"/>
        <v>2600</v>
      </c>
      <c r="L2478" s="10">
        <f t="shared" si="1"/>
        <v>1040</v>
      </c>
      <c r="M2478" s="11">
        <v>0.4</v>
      </c>
      <c r="O2478" s="16"/>
      <c r="P2478" s="14"/>
      <c r="Q2478" s="12"/>
      <c r="R2478" s="13"/>
    </row>
    <row r="2479" spans="1:18" ht="15.75" customHeight="1">
      <c r="A2479" s="1"/>
      <c r="B2479" s="6" t="s">
        <v>14</v>
      </c>
      <c r="C2479" s="6">
        <v>1185732</v>
      </c>
      <c r="D2479" s="7">
        <v>44339</v>
      </c>
      <c r="E2479" s="6" t="s">
        <v>33</v>
      </c>
      <c r="F2479" s="6" t="s">
        <v>92</v>
      </c>
      <c r="G2479" s="6" t="s">
        <v>93</v>
      </c>
      <c r="H2479" s="6" t="s">
        <v>18</v>
      </c>
      <c r="I2479" s="8">
        <v>0.45000000000000007</v>
      </c>
      <c r="J2479" s="9">
        <v>2250</v>
      </c>
      <c r="K2479" s="10">
        <f t="shared" si="0"/>
        <v>1012.5000000000001</v>
      </c>
      <c r="L2479" s="10">
        <f t="shared" si="1"/>
        <v>354.375</v>
      </c>
      <c r="M2479" s="11">
        <v>0.35</v>
      </c>
      <c r="O2479" s="16"/>
      <c r="P2479" s="14"/>
      <c r="Q2479" s="12"/>
      <c r="R2479" s="13"/>
    </row>
    <row r="2480" spans="1:18" ht="15.75" customHeight="1">
      <c r="A2480" s="1"/>
      <c r="B2480" s="6" t="s">
        <v>14</v>
      </c>
      <c r="C2480" s="6">
        <v>1185732</v>
      </c>
      <c r="D2480" s="7">
        <v>44339</v>
      </c>
      <c r="E2480" s="6" t="s">
        <v>33</v>
      </c>
      <c r="F2480" s="6" t="s">
        <v>92</v>
      </c>
      <c r="G2480" s="6" t="s">
        <v>93</v>
      </c>
      <c r="H2480" s="6" t="s">
        <v>19</v>
      </c>
      <c r="I2480" s="8">
        <v>0.4</v>
      </c>
      <c r="J2480" s="9">
        <v>2000</v>
      </c>
      <c r="K2480" s="10">
        <f t="shared" si="0"/>
        <v>800</v>
      </c>
      <c r="L2480" s="10">
        <f t="shared" si="1"/>
        <v>320</v>
      </c>
      <c r="M2480" s="11">
        <v>0.4</v>
      </c>
      <c r="O2480" s="16"/>
      <c r="P2480" s="14"/>
      <c r="Q2480" s="12"/>
      <c r="R2480" s="13"/>
    </row>
    <row r="2481" spans="1:18" ht="15.75" customHeight="1">
      <c r="A2481" s="1"/>
      <c r="B2481" s="6" t="s">
        <v>14</v>
      </c>
      <c r="C2481" s="6">
        <v>1185732</v>
      </c>
      <c r="D2481" s="7">
        <v>44339</v>
      </c>
      <c r="E2481" s="6" t="s">
        <v>33</v>
      </c>
      <c r="F2481" s="6" t="s">
        <v>92</v>
      </c>
      <c r="G2481" s="6" t="s">
        <v>93</v>
      </c>
      <c r="H2481" s="6" t="s">
        <v>20</v>
      </c>
      <c r="I2481" s="8">
        <v>0.4</v>
      </c>
      <c r="J2481" s="9">
        <v>1250</v>
      </c>
      <c r="K2481" s="10">
        <f t="shared" si="0"/>
        <v>500</v>
      </c>
      <c r="L2481" s="10">
        <f t="shared" si="1"/>
        <v>200</v>
      </c>
      <c r="M2481" s="11">
        <v>0.4</v>
      </c>
      <c r="O2481" s="16"/>
      <c r="P2481" s="14"/>
      <c r="Q2481" s="12"/>
      <c r="R2481" s="13"/>
    </row>
    <row r="2482" spans="1:18" ht="15.75" customHeight="1">
      <c r="A2482" s="1"/>
      <c r="B2482" s="6" t="s">
        <v>14</v>
      </c>
      <c r="C2482" s="6">
        <v>1185732</v>
      </c>
      <c r="D2482" s="7">
        <v>44339</v>
      </c>
      <c r="E2482" s="6" t="s">
        <v>33</v>
      </c>
      <c r="F2482" s="6" t="s">
        <v>92</v>
      </c>
      <c r="G2482" s="6" t="s">
        <v>93</v>
      </c>
      <c r="H2482" s="6" t="s">
        <v>21</v>
      </c>
      <c r="I2482" s="8">
        <v>0.5</v>
      </c>
      <c r="J2482" s="9">
        <v>1500</v>
      </c>
      <c r="K2482" s="10">
        <f t="shared" si="0"/>
        <v>750</v>
      </c>
      <c r="L2482" s="10">
        <f t="shared" si="1"/>
        <v>262.5</v>
      </c>
      <c r="M2482" s="11">
        <v>0.35</v>
      </c>
      <c r="O2482" s="16"/>
      <c r="P2482" s="14"/>
      <c r="Q2482" s="12"/>
      <c r="R2482" s="13"/>
    </row>
    <row r="2483" spans="1:18" ht="15.75" customHeight="1">
      <c r="A2483" s="1"/>
      <c r="B2483" s="6" t="s">
        <v>14</v>
      </c>
      <c r="C2483" s="6">
        <v>1185732</v>
      </c>
      <c r="D2483" s="7">
        <v>44339</v>
      </c>
      <c r="E2483" s="6" t="s">
        <v>33</v>
      </c>
      <c r="F2483" s="6" t="s">
        <v>92</v>
      </c>
      <c r="G2483" s="6" t="s">
        <v>93</v>
      </c>
      <c r="H2483" s="6" t="s">
        <v>22</v>
      </c>
      <c r="I2483" s="8">
        <v>0.55000000000000004</v>
      </c>
      <c r="J2483" s="9">
        <v>2750</v>
      </c>
      <c r="K2483" s="10">
        <f t="shared" si="0"/>
        <v>1512.5000000000002</v>
      </c>
      <c r="L2483" s="10">
        <f t="shared" si="1"/>
        <v>605.00000000000011</v>
      </c>
      <c r="M2483" s="11">
        <v>0.4</v>
      </c>
      <c r="O2483" s="16"/>
      <c r="P2483" s="14"/>
      <c r="Q2483" s="12"/>
      <c r="R2483" s="13"/>
    </row>
    <row r="2484" spans="1:18" ht="15.75" customHeight="1">
      <c r="A2484" s="1"/>
      <c r="B2484" s="6" t="s">
        <v>14</v>
      </c>
      <c r="C2484" s="6">
        <v>1185732</v>
      </c>
      <c r="D2484" s="7">
        <v>44369</v>
      </c>
      <c r="E2484" s="6" t="s">
        <v>33</v>
      </c>
      <c r="F2484" s="6" t="s">
        <v>92</v>
      </c>
      <c r="G2484" s="6" t="s">
        <v>93</v>
      </c>
      <c r="H2484" s="6" t="s">
        <v>17</v>
      </c>
      <c r="I2484" s="8">
        <v>0.4</v>
      </c>
      <c r="J2484" s="9">
        <v>5250</v>
      </c>
      <c r="K2484" s="10">
        <f t="shared" si="0"/>
        <v>2100</v>
      </c>
      <c r="L2484" s="10">
        <f t="shared" si="1"/>
        <v>840</v>
      </c>
      <c r="M2484" s="11">
        <v>0.4</v>
      </c>
      <c r="O2484" s="16"/>
      <c r="P2484" s="14"/>
      <c r="Q2484" s="12"/>
      <c r="R2484" s="13"/>
    </row>
    <row r="2485" spans="1:18" ht="15.75" customHeight="1">
      <c r="A2485" s="1"/>
      <c r="B2485" s="6" t="s">
        <v>14</v>
      </c>
      <c r="C2485" s="6">
        <v>1185732</v>
      </c>
      <c r="D2485" s="7">
        <v>44369</v>
      </c>
      <c r="E2485" s="6" t="s">
        <v>33</v>
      </c>
      <c r="F2485" s="6" t="s">
        <v>92</v>
      </c>
      <c r="G2485" s="6" t="s">
        <v>93</v>
      </c>
      <c r="H2485" s="6" t="s">
        <v>18</v>
      </c>
      <c r="I2485" s="8">
        <v>0.35000000000000009</v>
      </c>
      <c r="J2485" s="9">
        <v>2750</v>
      </c>
      <c r="K2485" s="10">
        <f t="shared" si="0"/>
        <v>962.50000000000023</v>
      </c>
      <c r="L2485" s="10">
        <f t="shared" si="1"/>
        <v>336.87500000000006</v>
      </c>
      <c r="M2485" s="11">
        <v>0.35</v>
      </c>
      <c r="O2485" s="16"/>
      <c r="P2485" s="14"/>
      <c r="Q2485" s="12"/>
      <c r="R2485" s="13"/>
    </row>
    <row r="2486" spans="1:18" ht="15.75" customHeight="1">
      <c r="A2486" s="1"/>
      <c r="B2486" s="6" t="s">
        <v>14</v>
      </c>
      <c r="C2486" s="6">
        <v>1185732</v>
      </c>
      <c r="D2486" s="7">
        <v>44369</v>
      </c>
      <c r="E2486" s="6" t="s">
        <v>33</v>
      </c>
      <c r="F2486" s="6" t="s">
        <v>92</v>
      </c>
      <c r="G2486" s="6" t="s">
        <v>93</v>
      </c>
      <c r="H2486" s="6" t="s">
        <v>19</v>
      </c>
      <c r="I2486" s="8">
        <v>0.30000000000000004</v>
      </c>
      <c r="J2486" s="9">
        <v>2250</v>
      </c>
      <c r="K2486" s="10">
        <f t="shared" si="0"/>
        <v>675.00000000000011</v>
      </c>
      <c r="L2486" s="10">
        <f t="shared" si="1"/>
        <v>270.00000000000006</v>
      </c>
      <c r="M2486" s="11">
        <v>0.4</v>
      </c>
      <c r="O2486" s="16"/>
      <c r="P2486" s="14"/>
      <c r="Q2486" s="12"/>
      <c r="R2486" s="13"/>
    </row>
    <row r="2487" spans="1:18" ht="15.75" customHeight="1">
      <c r="A2487" s="1"/>
      <c r="B2487" s="6" t="s">
        <v>14</v>
      </c>
      <c r="C2487" s="6">
        <v>1185732</v>
      </c>
      <c r="D2487" s="7">
        <v>44369</v>
      </c>
      <c r="E2487" s="6" t="s">
        <v>33</v>
      </c>
      <c r="F2487" s="6" t="s">
        <v>92</v>
      </c>
      <c r="G2487" s="6" t="s">
        <v>93</v>
      </c>
      <c r="H2487" s="6" t="s">
        <v>20</v>
      </c>
      <c r="I2487" s="8">
        <v>0.30000000000000004</v>
      </c>
      <c r="J2487" s="9">
        <v>2000</v>
      </c>
      <c r="K2487" s="10">
        <f t="shared" si="0"/>
        <v>600.00000000000011</v>
      </c>
      <c r="L2487" s="10">
        <f t="shared" si="1"/>
        <v>240.00000000000006</v>
      </c>
      <c r="M2487" s="11">
        <v>0.4</v>
      </c>
      <c r="O2487" s="16"/>
      <c r="P2487" s="14"/>
      <c r="Q2487" s="12"/>
      <c r="R2487" s="13"/>
    </row>
    <row r="2488" spans="1:18" ht="15.75" customHeight="1">
      <c r="A2488" s="1"/>
      <c r="B2488" s="6" t="s">
        <v>14</v>
      </c>
      <c r="C2488" s="6">
        <v>1185732</v>
      </c>
      <c r="D2488" s="7">
        <v>44369</v>
      </c>
      <c r="E2488" s="6" t="s">
        <v>33</v>
      </c>
      <c r="F2488" s="6" t="s">
        <v>92</v>
      </c>
      <c r="G2488" s="6" t="s">
        <v>93</v>
      </c>
      <c r="H2488" s="6" t="s">
        <v>21</v>
      </c>
      <c r="I2488" s="8">
        <v>0.5</v>
      </c>
      <c r="J2488" s="9">
        <v>2000</v>
      </c>
      <c r="K2488" s="10">
        <f t="shared" si="0"/>
        <v>1000</v>
      </c>
      <c r="L2488" s="10">
        <f t="shared" si="1"/>
        <v>350</v>
      </c>
      <c r="M2488" s="11">
        <v>0.35</v>
      </c>
      <c r="O2488" s="16"/>
      <c r="P2488" s="14"/>
      <c r="Q2488" s="12"/>
      <c r="R2488" s="13"/>
    </row>
    <row r="2489" spans="1:18" ht="15.75" customHeight="1">
      <c r="A2489" s="1"/>
      <c r="B2489" s="6" t="s">
        <v>14</v>
      </c>
      <c r="C2489" s="6">
        <v>1185732</v>
      </c>
      <c r="D2489" s="7">
        <v>44369</v>
      </c>
      <c r="E2489" s="6" t="s">
        <v>33</v>
      </c>
      <c r="F2489" s="6" t="s">
        <v>92</v>
      </c>
      <c r="G2489" s="6" t="s">
        <v>93</v>
      </c>
      <c r="H2489" s="6" t="s">
        <v>22</v>
      </c>
      <c r="I2489" s="8">
        <v>0.55000000000000004</v>
      </c>
      <c r="J2489" s="9">
        <v>3750</v>
      </c>
      <c r="K2489" s="10">
        <f t="shared" si="0"/>
        <v>2062.5</v>
      </c>
      <c r="L2489" s="10">
        <f t="shared" si="1"/>
        <v>825</v>
      </c>
      <c r="M2489" s="11">
        <v>0.4</v>
      </c>
      <c r="O2489" s="16"/>
      <c r="P2489" s="14"/>
      <c r="Q2489" s="12"/>
      <c r="R2489" s="13"/>
    </row>
    <row r="2490" spans="1:18" ht="15.75" customHeight="1">
      <c r="A2490" s="1"/>
      <c r="B2490" s="6" t="s">
        <v>14</v>
      </c>
      <c r="C2490" s="6">
        <v>1185732</v>
      </c>
      <c r="D2490" s="7">
        <v>44398</v>
      </c>
      <c r="E2490" s="6" t="s">
        <v>33</v>
      </c>
      <c r="F2490" s="6" t="s">
        <v>92</v>
      </c>
      <c r="G2490" s="6" t="s">
        <v>93</v>
      </c>
      <c r="H2490" s="6" t="s">
        <v>17</v>
      </c>
      <c r="I2490" s="8">
        <v>0.5</v>
      </c>
      <c r="J2490" s="9">
        <v>6000</v>
      </c>
      <c r="K2490" s="10">
        <f t="shared" si="0"/>
        <v>3000</v>
      </c>
      <c r="L2490" s="10">
        <f t="shared" si="1"/>
        <v>1200</v>
      </c>
      <c r="M2490" s="11">
        <v>0.4</v>
      </c>
      <c r="O2490" s="16"/>
      <c r="P2490" s="14"/>
      <c r="Q2490" s="12"/>
      <c r="R2490" s="13"/>
    </row>
    <row r="2491" spans="1:18" ht="15.75" customHeight="1">
      <c r="A2491" s="1"/>
      <c r="B2491" s="6" t="s">
        <v>14</v>
      </c>
      <c r="C2491" s="6">
        <v>1185732</v>
      </c>
      <c r="D2491" s="7">
        <v>44398</v>
      </c>
      <c r="E2491" s="6" t="s">
        <v>33</v>
      </c>
      <c r="F2491" s="6" t="s">
        <v>92</v>
      </c>
      <c r="G2491" s="6" t="s">
        <v>93</v>
      </c>
      <c r="H2491" s="6" t="s">
        <v>18</v>
      </c>
      <c r="I2491" s="8">
        <v>0.45000000000000007</v>
      </c>
      <c r="J2491" s="9">
        <v>3500</v>
      </c>
      <c r="K2491" s="10">
        <f t="shared" si="0"/>
        <v>1575.0000000000002</v>
      </c>
      <c r="L2491" s="10">
        <f t="shared" si="1"/>
        <v>551.25</v>
      </c>
      <c r="M2491" s="11">
        <v>0.35</v>
      </c>
      <c r="O2491" s="16"/>
      <c r="P2491" s="14"/>
      <c r="Q2491" s="12"/>
      <c r="R2491" s="13"/>
    </row>
    <row r="2492" spans="1:18" ht="15.75" customHeight="1">
      <c r="A2492" s="1"/>
      <c r="B2492" s="6" t="s">
        <v>14</v>
      </c>
      <c r="C2492" s="6">
        <v>1185732</v>
      </c>
      <c r="D2492" s="7">
        <v>44398</v>
      </c>
      <c r="E2492" s="6" t="s">
        <v>33</v>
      </c>
      <c r="F2492" s="6" t="s">
        <v>92</v>
      </c>
      <c r="G2492" s="6" t="s">
        <v>93</v>
      </c>
      <c r="H2492" s="6" t="s">
        <v>19</v>
      </c>
      <c r="I2492" s="8">
        <v>0.4</v>
      </c>
      <c r="J2492" s="9">
        <v>2750</v>
      </c>
      <c r="K2492" s="10">
        <f t="shared" si="0"/>
        <v>1100</v>
      </c>
      <c r="L2492" s="10">
        <f t="shared" si="1"/>
        <v>440</v>
      </c>
      <c r="M2492" s="11">
        <v>0.4</v>
      </c>
      <c r="O2492" s="16"/>
      <c r="P2492" s="14"/>
      <c r="Q2492" s="12"/>
      <c r="R2492" s="13"/>
    </row>
    <row r="2493" spans="1:18" ht="15.75" customHeight="1">
      <c r="A2493" s="1"/>
      <c r="B2493" s="6" t="s">
        <v>14</v>
      </c>
      <c r="C2493" s="6">
        <v>1185732</v>
      </c>
      <c r="D2493" s="7">
        <v>44398</v>
      </c>
      <c r="E2493" s="6" t="s">
        <v>33</v>
      </c>
      <c r="F2493" s="6" t="s">
        <v>92</v>
      </c>
      <c r="G2493" s="6" t="s">
        <v>93</v>
      </c>
      <c r="H2493" s="6" t="s">
        <v>20</v>
      </c>
      <c r="I2493" s="8">
        <v>0.4</v>
      </c>
      <c r="J2493" s="9">
        <v>2250</v>
      </c>
      <c r="K2493" s="10">
        <f t="shared" si="0"/>
        <v>900</v>
      </c>
      <c r="L2493" s="10">
        <f t="shared" si="1"/>
        <v>360</v>
      </c>
      <c r="M2493" s="11">
        <v>0.4</v>
      </c>
      <c r="O2493" s="16"/>
      <c r="P2493" s="14"/>
      <c r="Q2493" s="12"/>
      <c r="R2493" s="13"/>
    </row>
    <row r="2494" spans="1:18" ht="15.75" customHeight="1">
      <c r="A2494" s="1"/>
      <c r="B2494" s="6" t="s">
        <v>14</v>
      </c>
      <c r="C2494" s="6">
        <v>1185732</v>
      </c>
      <c r="D2494" s="7">
        <v>44398</v>
      </c>
      <c r="E2494" s="6" t="s">
        <v>33</v>
      </c>
      <c r="F2494" s="6" t="s">
        <v>92</v>
      </c>
      <c r="G2494" s="6" t="s">
        <v>93</v>
      </c>
      <c r="H2494" s="6" t="s">
        <v>21</v>
      </c>
      <c r="I2494" s="8">
        <v>0.5</v>
      </c>
      <c r="J2494" s="9">
        <v>2500</v>
      </c>
      <c r="K2494" s="10">
        <f t="shared" si="0"/>
        <v>1250</v>
      </c>
      <c r="L2494" s="10">
        <f t="shared" si="1"/>
        <v>437.5</v>
      </c>
      <c r="M2494" s="11">
        <v>0.35</v>
      </c>
      <c r="O2494" s="16"/>
      <c r="P2494" s="14"/>
      <c r="Q2494" s="12"/>
      <c r="R2494" s="13"/>
    </row>
    <row r="2495" spans="1:18" ht="15.75" customHeight="1">
      <c r="A2495" s="1"/>
      <c r="B2495" s="6" t="s">
        <v>14</v>
      </c>
      <c r="C2495" s="6">
        <v>1185732</v>
      </c>
      <c r="D2495" s="7">
        <v>44398</v>
      </c>
      <c r="E2495" s="6" t="s">
        <v>33</v>
      </c>
      <c r="F2495" s="6" t="s">
        <v>92</v>
      </c>
      <c r="G2495" s="6" t="s">
        <v>93</v>
      </c>
      <c r="H2495" s="6" t="s">
        <v>22</v>
      </c>
      <c r="I2495" s="8">
        <v>0.55000000000000004</v>
      </c>
      <c r="J2495" s="9">
        <v>4250</v>
      </c>
      <c r="K2495" s="10">
        <f t="shared" si="0"/>
        <v>2337.5</v>
      </c>
      <c r="L2495" s="10">
        <f t="shared" si="1"/>
        <v>935</v>
      </c>
      <c r="M2495" s="11">
        <v>0.4</v>
      </c>
      <c r="O2495" s="16"/>
      <c r="P2495" s="14"/>
      <c r="Q2495" s="12"/>
      <c r="R2495" s="13"/>
    </row>
    <row r="2496" spans="1:18" ht="15.75" customHeight="1">
      <c r="A2496" s="1"/>
      <c r="B2496" s="6" t="s">
        <v>14</v>
      </c>
      <c r="C2496" s="6">
        <v>1185732</v>
      </c>
      <c r="D2496" s="7">
        <v>44430</v>
      </c>
      <c r="E2496" s="6" t="s">
        <v>33</v>
      </c>
      <c r="F2496" s="6" t="s">
        <v>92</v>
      </c>
      <c r="G2496" s="6" t="s">
        <v>93</v>
      </c>
      <c r="H2496" s="6" t="s">
        <v>17</v>
      </c>
      <c r="I2496" s="8">
        <v>0.5</v>
      </c>
      <c r="J2496" s="9">
        <v>5750</v>
      </c>
      <c r="K2496" s="10">
        <f t="shared" si="0"/>
        <v>2875</v>
      </c>
      <c r="L2496" s="10">
        <f t="shared" si="1"/>
        <v>1150</v>
      </c>
      <c r="M2496" s="11">
        <v>0.4</v>
      </c>
      <c r="O2496" s="16"/>
      <c r="P2496" s="14"/>
      <c r="Q2496" s="12"/>
      <c r="R2496" s="13"/>
    </row>
    <row r="2497" spans="1:18" ht="15.75" customHeight="1">
      <c r="A2497" s="1"/>
      <c r="B2497" s="6" t="s">
        <v>14</v>
      </c>
      <c r="C2497" s="6">
        <v>1185732</v>
      </c>
      <c r="D2497" s="7">
        <v>44430</v>
      </c>
      <c r="E2497" s="6" t="s">
        <v>33</v>
      </c>
      <c r="F2497" s="6" t="s">
        <v>92</v>
      </c>
      <c r="G2497" s="6" t="s">
        <v>93</v>
      </c>
      <c r="H2497" s="6" t="s">
        <v>18</v>
      </c>
      <c r="I2497" s="8">
        <v>0.45000000000000007</v>
      </c>
      <c r="J2497" s="9">
        <v>3500</v>
      </c>
      <c r="K2497" s="10">
        <f t="shared" si="0"/>
        <v>1575.0000000000002</v>
      </c>
      <c r="L2497" s="10">
        <f t="shared" si="1"/>
        <v>551.25</v>
      </c>
      <c r="M2497" s="11">
        <v>0.35</v>
      </c>
      <c r="O2497" s="16"/>
      <c r="P2497" s="14"/>
      <c r="Q2497" s="12"/>
      <c r="R2497" s="13"/>
    </row>
    <row r="2498" spans="1:18" ht="15.75" customHeight="1">
      <c r="A2498" s="1"/>
      <c r="B2498" s="6" t="s">
        <v>14</v>
      </c>
      <c r="C2498" s="6">
        <v>1185732</v>
      </c>
      <c r="D2498" s="7">
        <v>44430</v>
      </c>
      <c r="E2498" s="6" t="s">
        <v>33</v>
      </c>
      <c r="F2498" s="6" t="s">
        <v>92</v>
      </c>
      <c r="G2498" s="6" t="s">
        <v>93</v>
      </c>
      <c r="H2498" s="6" t="s">
        <v>19</v>
      </c>
      <c r="I2498" s="8">
        <v>0.4</v>
      </c>
      <c r="J2498" s="9">
        <v>2750</v>
      </c>
      <c r="K2498" s="10">
        <f t="shared" si="0"/>
        <v>1100</v>
      </c>
      <c r="L2498" s="10">
        <f t="shared" si="1"/>
        <v>440</v>
      </c>
      <c r="M2498" s="11">
        <v>0.4</v>
      </c>
      <c r="O2498" s="16"/>
      <c r="P2498" s="14"/>
      <c r="Q2498" s="12"/>
      <c r="R2498" s="13"/>
    </row>
    <row r="2499" spans="1:18" ht="15.75" customHeight="1">
      <c r="A2499" s="1"/>
      <c r="B2499" s="6" t="s">
        <v>14</v>
      </c>
      <c r="C2499" s="6">
        <v>1185732</v>
      </c>
      <c r="D2499" s="7">
        <v>44430</v>
      </c>
      <c r="E2499" s="6" t="s">
        <v>33</v>
      </c>
      <c r="F2499" s="6" t="s">
        <v>92</v>
      </c>
      <c r="G2499" s="6" t="s">
        <v>93</v>
      </c>
      <c r="H2499" s="6" t="s">
        <v>20</v>
      </c>
      <c r="I2499" s="8">
        <v>0.4</v>
      </c>
      <c r="J2499" s="9">
        <v>2500</v>
      </c>
      <c r="K2499" s="10">
        <f t="shared" si="0"/>
        <v>1000</v>
      </c>
      <c r="L2499" s="10">
        <f t="shared" si="1"/>
        <v>400</v>
      </c>
      <c r="M2499" s="11">
        <v>0.4</v>
      </c>
      <c r="O2499" s="16"/>
      <c r="P2499" s="14"/>
      <c r="Q2499" s="12"/>
      <c r="R2499" s="13"/>
    </row>
    <row r="2500" spans="1:18" ht="15.75" customHeight="1">
      <c r="A2500" s="1"/>
      <c r="B2500" s="6" t="s">
        <v>14</v>
      </c>
      <c r="C2500" s="6">
        <v>1185732</v>
      </c>
      <c r="D2500" s="7">
        <v>44430</v>
      </c>
      <c r="E2500" s="6" t="s">
        <v>33</v>
      </c>
      <c r="F2500" s="6" t="s">
        <v>92</v>
      </c>
      <c r="G2500" s="6" t="s">
        <v>93</v>
      </c>
      <c r="H2500" s="6" t="s">
        <v>21</v>
      </c>
      <c r="I2500" s="8">
        <v>0.5</v>
      </c>
      <c r="J2500" s="9">
        <v>2250</v>
      </c>
      <c r="K2500" s="10">
        <f t="shared" si="0"/>
        <v>1125</v>
      </c>
      <c r="L2500" s="10">
        <f t="shared" si="1"/>
        <v>393.75</v>
      </c>
      <c r="M2500" s="11">
        <v>0.35</v>
      </c>
      <c r="O2500" s="16"/>
      <c r="P2500" s="14"/>
      <c r="Q2500" s="12"/>
      <c r="R2500" s="13"/>
    </row>
    <row r="2501" spans="1:18" ht="15.75" customHeight="1">
      <c r="A2501" s="1"/>
      <c r="B2501" s="6" t="s">
        <v>14</v>
      </c>
      <c r="C2501" s="6">
        <v>1185732</v>
      </c>
      <c r="D2501" s="7">
        <v>44430</v>
      </c>
      <c r="E2501" s="6" t="s">
        <v>33</v>
      </c>
      <c r="F2501" s="6" t="s">
        <v>92</v>
      </c>
      <c r="G2501" s="6" t="s">
        <v>93</v>
      </c>
      <c r="H2501" s="6" t="s">
        <v>22</v>
      </c>
      <c r="I2501" s="8">
        <v>0.55000000000000004</v>
      </c>
      <c r="J2501" s="9">
        <v>4000</v>
      </c>
      <c r="K2501" s="10">
        <f t="shared" si="0"/>
        <v>2200</v>
      </c>
      <c r="L2501" s="10">
        <f t="shared" si="1"/>
        <v>880</v>
      </c>
      <c r="M2501" s="11">
        <v>0.4</v>
      </c>
      <c r="O2501" s="16"/>
      <c r="P2501" s="14"/>
      <c r="Q2501" s="12"/>
      <c r="R2501" s="13"/>
    </row>
    <row r="2502" spans="1:18" ht="15.75" customHeight="1">
      <c r="A2502" s="1"/>
      <c r="B2502" s="6" t="s">
        <v>14</v>
      </c>
      <c r="C2502" s="6">
        <v>1185732</v>
      </c>
      <c r="D2502" s="7">
        <v>44462</v>
      </c>
      <c r="E2502" s="6" t="s">
        <v>33</v>
      </c>
      <c r="F2502" s="6" t="s">
        <v>92</v>
      </c>
      <c r="G2502" s="6" t="s">
        <v>93</v>
      </c>
      <c r="H2502" s="6" t="s">
        <v>17</v>
      </c>
      <c r="I2502" s="8">
        <v>0.5</v>
      </c>
      <c r="J2502" s="9">
        <v>5250</v>
      </c>
      <c r="K2502" s="10">
        <f t="shared" si="0"/>
        <v>2625</v>
      </c>
      <c r="L2502" s="10">
        <f t="shared" si="1"/>
        <v>1050</v>
      </c>
      <c r="M2502" s="11">
        <v>0.4</v>
      </c>
      <c r="O2502" s="16"/>
      <c r="P2502" s="14"/>
      <c r="Q2502" s="12"/>
      <c r="R2502" s="13"/>
    </row>
    <row r="2503" spans="1:18" ht="15.75" customHeight="1">
      <c r="A2503" s="1"/>
      <c r="B2503" s="6" t="s">
        <v>14</v>
      </c>
      <c r="C2503" s="6">
        <v>1185732</v>
      </c>
      <c r="D2503" s="7">
        <v>44462</v>
      </c>
      <c r="E2503" s="6" t="s">
        <v>33</v>
      </c>
      <c r="F2503" s="6" t="s">
        <v>92</v>
      </c>
      <c r="G2503" s="6" t="s">
        <v>93</v>
      </c>
      <c r="H2503" s="6" t="s">
        <v>18</v>
      </c>
      <c r="I2503" s="8">
        <v>0.45000000000000007</v>
      </c>
      <c r="J2503" s="9">
        <v>3250</v>
      </c>
      <c r="K2503" s="10">
        <f t="shared" si="0"/>
        <v>1462.5000000000002</v>
      </c>
      <c r="L2503" s="10">
        <f t="shared" si="1"/>
        <v>511.87500000000006</v>
      </c>
      <c r="M2503" s="11">
        <v>0.35</v>
      </c>
      <c r="O2503" s="16"/>
      <c r="P2503" s="14"/>
      <c r="Q2503" s="12"/>
      <c r="R2503" s="13"/>
    </row>
    <row r="2504" spans="1:18" ht="15.75" customHeight="1">
      <c r="A2504" s="1"/>
      <c r="B2504" s="6" t="s">
        <v>14</v>
      </c>
      <c r="C2504" s="6">
        <v>1185732</v>
      </c>
      <c r="D2504" s="7">
        <v>44462</v>
      </c>
      <c r="E2504" s="6" t="s">
        <v>33</v>
      </c>
      <c r="F2504" s="6" t="s">
        <v>92</v>
      </c>
      <c r="G2504" s="6" t="s">
        <v>93</v>
      </c>
      <c r="H2504" s="6" t="s">
        <v>19</v>
      </c>
      <c r="I2504" s="8">
        <v>0.35000000000000003</v>
      </c>
      <c r="J2504" s="9">
        <v>2250</v>
      </c>
      <c r="K2504" s="10">
        <f t="shared" si="0"/>
        <v>787.50000000000011</v>
      </c>
      <c r="L2504" s="10">
        <f t="shared" si="1"/>
        <v>315.00000000000006</v>
      </c>
      <c r="M2504" s="11">
        <v>0.4</v>
      </c>
      <c r="O2504" s="16"/>
      <c r="P2504" s="14"/>
      <c r="Q2504" s="12"/>
      <c r="R2504" s="13"/>
    </row>
    <row r="2505" spans="1:18" ht="15.75" customHeight="1">
      <c r="A2505" s="1"/>
      <c r="B2505" s="6" t="s">
        <v>14</v>
      </c>
      <c r="C2505" s="6">
        <v>1185732</v>
      </c>
      <c r="D2505" s="7">
        <v>44462</v>
      </c>
      <c r="E2505" s="6" t="s">
        <v>33</v>
      </c>
      <c r="F2505" s="6" t="s">
        <v>92</v>
      </c>
      <c r="G2505" s="6" t="s">
        <v>93</v>
      </c>
      <c r="H2505" s="6" t="s">
        <v>20</v>
      </c>
      <c r="I2505" s="8">
        <v>0.35000000000000003</v>
      </c>
      <c r="J2505" s="9">
        <v>2000</v>
      </c>
      <c r="K2505" s="10">
        <f t="shared" si="0"/>
        <v>700.00000000000011</v>
      </c>
      <c r="L2505" s="10">
        <f t="shared" si="1"/>
        <v>280.00000000000006</v>
      </c>
      <c r="M2505" s="11">
        <v>0.4</v>
      </c>
      <c r="O2505" s="16"/>
      <c r="P2505" s="14"/>
      <c r="Q2505" s="12"/>
      <c r="R2505" s="13"/>
    </row>
    <row r="2506" spans="1:18" ht="15.75" customHeight="1">
      <c r="A2506" s="1"/>
      <c r="B2506" s="6" t="s">
        <v>14</v>
      </c>
      <c r="C2506" s="6">
        <v>1185732</v>
      </c>
      <c r="D2506" s="7">
        <v>44462</v>
      </c>
      <c r="E2506" s="6" t="s">
        <v>33</v>
      </c>
      <c r="F2506" s="6" t="s">
        <v>92</v>
      </c>
      <c r="G2506" s="6" t="s">
        <v>93</v>
      </c>
      <c r="H2506" s="6" t="s">
        <v>21</v>
      </c>
      <c r="I2506" s="8">
        <v>0.45</v>
      </c>
      <c r="J2506" s="9">
        <v>2000</v>
      </c>
      <c r="K2506" s="10">
        <f t="shared" si="0"/>
        <v>900</v>
      </c>
      <c r="L2506" s="10">
        <f t="shared" si="1"/>
        <v>315</v>
      </c>
      <c r="M2506" s="11">
        <v>0.35</v>
      </c>
      <c r="O2506" s="16"/>
      <c r="P2506" s="14"/>
      <c r="Q2506" s="12"/>
      <c r="R2506" s="13"/>
    </row>
    <row r="2507" spans="1:18" ht="15.75" customHeight="1">
      <c r="A2507" s="1"/>
      <c r="B2507" s="6" t="s">
        <v>14</v>
      </c>
      <c r="C2507" s="6">
        <v>1185732</v>
      </c>
      <c r="D2507" s="7">
        <v>44462</v>
      </c>
      <c r="E2507" s="6" t="s">
        <v>33</v>
      </c>
      <c r="F2507" s="6" t="s">
        <v>92</v>
      </c>
      <c r="G2507" s="6" t="s">
        <v>93</v>
      </c>
      <c r="H2507" s="6" t="s">
        <v>22</v>
      </c>
      <c r="I2507" s="8">
        <v>0.5</v>
      </c>
      <c r="J2507" s="9">
        <v>2750</v>
      </c>
      <c r="K2507" s="10">
        <f t="shared" si="0"/>
        <v>1375</v>
      </c>
      <c r="L2507" s="10">
        <f t="shared" si="1"/>
        <v>550</v>
      </c>
      <c r="M2507" s="11">
        <v>0.4</v>
      </c>
      <c r="O2507" s="16"/>
      <c r="P2507" s="14"/>
      <c r="Q2507" s="12"/>
      <c r="R2507" s="13"/>
    </row>
    <row r="2508" spans="1:18" ht="15.75" customHeight="1">
      <c r="A2508" s="1"/>
      <c r="B2508" s="6" t="s">
        <v>14</v>
      </c>
      <c r="C2508" s="6">
        <v>1185732</v>
      </c>
      <c r="D2508" s="7">
        <v>44491</v>
      </c>
      <c r="E2508" s="6" t="s">
        <v>33</v>
      </c>
      <c r="F2508" s="6" t="s">
        <v>92</v>
      </c>
      <c r="G2508" s="6" t="s">
        <v>93</v>
      </c>
      <c r="H2508" s="6" t="s">
        <v>17</v>
      </c>
      <c r="I2508" s="8">
        <v>0.54999999999999993</v>
      </c>
      <c r="J2508" s="9">
        <v>4500</v>
      </c>
      <c r="K2508" s="10">
        <f t="shared" si="0"/>
        <v>2474.9999999999995</v>
      </c>
      <c r="L2508" s="10">
        <f t="shared" si="1"/>
        <v>989.99999999999989</v>
      </c>
      <c r="M2508" s="11">
        <v>0.4</v>
      </c>
      <c r="O2508" s="16"/>
      <c r="P2508" s="14"/>
      <c r="Q2508" s="12"/>
      <c r="R2508" s="13"/>
    </row>
    <row r="2509" spans="1:18" ht="15.75" customHeight="1">
      <c r="A2509" s="1"/>
      <c r="B2509" s="6" t="s">
        <v>14</v>
      </c>
      <c r="C2509" s="6">
        <v>1185732</v>
      </c>
      <c r="D2509" s="7">
        <v>44491</v>
      </c>
      <c r="E2509" s="6" t="s">
        <v>33</v>
      </c>
      <c r="F2509" s="6" t="s">
        <v>92</v>
      </c>
      <c r="G2509" s="6" t="s">
        <v>93</v>
      </c>
      <c r="H2509" s="6" t="s">
        <v>18</v>
      </c>
      <c r="I2509" s="8">
        <v>0.45</v>
      </c>
      <c r="J2509" s="9">
        <v>2750</v>
      </c>
      <c r="K2509" s="10">
        <f t="shared" si="0"/>
        <v>1237.5</v>
      </c>
      <c r="L2509" s="10">
        <f t="shared" si="1"/>
        <v>433.125</v>
      </c>
      <c r="M2509" s="11">
        <v>0.35</v>
      </c>
      <c r="O2509" s="16"/>
      <c r="P2509" s="14"/>
      <c r="Q2509" s="12"/>
      <c r="R2509" s="13"/>
    </row>
    <row r="2510" spans="1:18" ht="15.75" customHeight="1">
      <c r="A2510" s="1"/>
      <c r="B2510" s="6" t="s">
        <v>14</v>
      </c>
      <c r="C2510" s="6">
        <v>1185732</v>
      </c>
      <c r="D2510" s="7">
        <v>44491</v>
      </c>
      <c r="E2510" s="6" t="s">
        <v>33</v>
      </c>
      <c r="F2510" s="6" t="s">
        <v>92</v>
      </c>
      <c r="G2510" s="6" t="s">
        <v>93</v>
      </c>
      <c r="H2510" s="6" t="s">
        <v>19</v>
      </c>
      <c r="I2510" s="8">
        <v>0.45</v>
      </c>
      <c r="J2510" s="9">
        <v>1750</v>
      </c>
      <c r="K2510" s="10">
        <f t="shared" si="0"/>
        <v>787.5</v>
      </c>
      <c r="L2510" s="10">
        <f t="shared" si="1"/>
        <v>315</v>
      </c>
      <c r="M2510" s="11">
        <v>0.4</v>
      </c>
      <c r="O2510" s="16"/>
      <c r="P2510" s="14"/>
      <c r="Q2510" s="12"/>
      <c r="R2510" s="13"/>
    </row>
    <row r="2511" spans="1:18" ht="15.75" customHeight="1">
      <c r="A2511" s="1"/>
      <c r="B2511" s="6" t="s">
        <v>14</v>
      </c>
      <c r="C2511" s="6">
        <v>1185732</v>
      </c>
      <c r="D2511" s="7">
        <v>44491</v>
      </c>
      <c r="E2511" s="6" t="s">
        <v>33</v>
      </c>
      <c r="F2511" s="6" t="s">
        <v>92</v>
      </c>
      <c r="G2511" s="6" t="s">
        <v>93</v>
      </c>
      <c r="H2511" s="6" t="s">
        <v>20</v>
      </c>
      <c r="I2511" s="8">
        <v>0.45</v>
      </c>
      <c r="J2511" s="9">
        <v>1500</v>
      </c>
      <c r="K2511" s="10">
        <f t="shared" si="0"/>
        <v>675</v>
      </c>
      <c r="L2511" s="10">
        <f t="shared" si="1"/>
        <v>270</v>
      </c>
      <c r="M2511" s="11">
        <v>0.4</v>
      </c>
      <c r="O2511" s="16"/>
      <c r="P2511" s="14"/>
      <c r="Q2511" s="12"/>
      <c r="R2511" s="13"/>
    </row>
    <row r="2512" spans="1:18" ht="15.75" customHeight="1">
      <c r="A2512" s="1"/>
      <c r="B2512" s="6" t="s">
        <v>14</v>
      </c>
      <c r="C2512" s="6">
        <v>1185732</v>
      </c>
      <c r="D2512" s="7">
        <v>44491</v>
      </c>
      <c r="E2512" s="6" t="s">
        <v>33</v>
      </c>
      <c r="F2512" s="6" t="s">
        <v>92</v>
      </c>
      <c r="G2512" s="6" t="s">
        <v>93</v>
      </c>
      <c r="H2512" s="6" t="s">
        <v>21</v>
      </c>
      <c r="I2512" s="8">
        <v>0.54999999999999993</v>
      </c>
      <c r="J2512" s="9">
        <v>1500</v>
      </c>
      <c r="K2512" s="10">
        <f t="shared" si="0"/>
        <v>824.99999999999989</v>
      </c>
      <c r="L2512" s="10">
        <f t="shared" si="1"/>
        <v>288.74999999999994</v>
      </c>
      <c r="M2512" s="11">
        <v>0.35</v>
      </c>
      <c r="O2512" s="16"/>
      <c r="P2512" s="14"/>
      <c r="Q2512" s="12"/>
      <c r="R2512" s="13"/>
    </row>
    <row r="2513" spans="1:18" ht="15.75" customHeight="1">
      <c r="A2513" s="1"/>
      <c r="B2513" s="6" t="s">
        <v>14</v>
      </c>
      <c r="C2513" s="6">
        <v>1185732</v>
      </c>
      <c r="D2513" s="7">
        <v>44491</v>
      </c>
      <c r="E2513" s="6" t="s">
        <v>33</v>
      </c>
      <c r="F2513" s="6" t="s">
        <v>92</v>
      </c>
      <c r="G2513" s="6" t="s">
        <v>93</v>
      </c>
      <c r="H2513" s="6" t="s">
        <v>22</v>
      </c>
      <c r="I2513" s="8">
        <v>0.54999999999999993</v>
      </c>
      <c r="J2513" s="9">
        <v>2750</v>
      </c>
      <c r="K2513" s="10">
        <f t="shared" si="0"/>
        <v>1512.4999999999998</v>
      </c>
      <c r="L2513" s="10">
        <f t="shared" si="1"/>
        <v>604.99999999999989</v>
      </c>
      <c r="M2513" s="11">
        <v>0.4</v>
      </c>
      <c r="O2513" s="16"/>
      <c r="P2513" s="14"/>
      <c r="Q2513" s="12"/>
      <c r="R2513" s="13"/>
    </row>
    <row r="2514" spans="1:18" ht="15.75" customHeight="1">
      <c r="A2514" s="1"/>
      <c r="B2514" s="6" t="s">
        <v>14</v>
      </c>
      <c r="C2514" s="6">
        <v>1185732</v>
      </c>
      <c r="D2514" s="7">
        <v>44522</v>
      </c>
      <c r="E2514" s="6" t="s">
        <v>33</v>
      </c>
      <c r="F2514" s="6" t="s">
        <v>92</v>
      </c>
      <c r="G2514" s="6" t="s">
        <v>93</v>
      </c>
      <c r="H2514" s="6" t="s">
        <v>17</v>
      </c>
      <c r="I2514" s="8">
        <v>0.5</v>
      </c>
      <c r="J2514" s="9">
        <v>4250</v>
      </c>
      <c r="K2514" s="10">
        <f t="shared" si="0"/>
        <v>2125</v>
      </c>
      <c r="L2514" s="10">
        <f t="shared" si="1"/>
        <v>850</v>
      </c>
      <c r="M2514" s="11">
        <v>0.4</v>
      </c>
      <c r="O2514" s="16"/>
      <c r="P2514" s="14"/>
      <c r="Q2514" s="12"/>
      <c r="R2514" s="13"/>
    </row>
    <row r="2515" spans="1:18" ht="15.75" customHeight="1">
      <c r="A2515" s="1"/>
      <c r="B2515" s="6" t="s">
        <v>14</v>
      </c>
      <c r="C2515" s="6">
        <v>1185732</v>
      </c>
      <c r="D2515" s="7">
        <v>44522</v>
      </c>
      <c r="E2515" s="6" t="s">
        <v>33</v>
      </c>
      <c r="F2515" s="6" t="s">
        <v>92</v>
      </c>
      <c r="G2515" s="6" t="s">
        <v>93</v>
      </c>
      <c r="H2515" s="6" t="s">
        <v>18</v>
      </c>
      <c r="I2515" s="8">
        <v>0.4</v>
      </c>
      <c r="J2515" s="9">
        <v>2750</v>
      </c>
      <c r="K2515" s="10">
        <f t="shared" si="0"/>
        <v>1100</v>
      </c>
      <c r="L2515" s="10">
        <f t="shared" si="1"/>
        <v>385</v>
      </c>
      <c r="M2515" s="11">
        <v>0.35</v>
      </c>
      <c r="O2515" s="16"/>
      <c r="P2515" s="14"/>
      <c r="Q2515" s="12"/>
      <c r="R2515" s="13"/>
    </row>
    <row r="2516" spans="1:18" ht="15.75" customHeight="1">
      <c r="A2516" s="1"/>
      <c r="B2516" s="6" t="s">
        <v>14</v>
      </c>
      <c r="C2516" s="6">
        <v>1185732</v>
      </c>
      <c r="D2516" s="7">
        <v>44522</v>
      </c>
      <c r="E2516" s="6" t="s">
        <v>33</v>
      </c>
      <c r="F2516" s="6" t="s">
        <v>92</v>
      </c>
      <c r="G2516" s="6" t="s">
        <v>93</v>
      </c>
      <c r="H2516" s="6" t="s">
        <v>19</v>
      </c>
      <c r="I2516" s="8">
        <v>0.45</v>
      </c>
      <c r="J2516" s="9">
        <v>2200</v>
      </c>
      <c r="K2516" s="10">
        <f t="shared" si="0"/>
        <v>990</v>
      </c>
      <c r="L2516" s="10">
        <f t="shared" si="1"/>
        <v>396</v>
      </c>
      <c r="M2516" s="11">
        <v>0.4</v>
      </c>
      <c r="O2516" s="16"/>
      <c r="P2516" s="14"/>
      <c r="Q2516" s="12"/>
      <c r="R2516" s="13"/>
    </row>
    <row r="2517" spans="1:18" ht="15.75" customHeight="1">
      <c r="A2517" s="1"/>
      <c r="B2517" s="6" t="s">
        <v>14</v>
      </c>
      <c r="C2517" s="6">
        <v>1185732</v>
      </c>
      <c r="D2517" s="7">
        <v>44522</v>
      </c>
      <c r="E2517" s="6" t="s">
        <v>33</v>
      </c>
      <c r="F2517" s="6" t="s">
        <v>92</v>
      </c>
      <c r="G2517" s="6" t="s">
        <v>93</v>
      </c>
      <c r="H2517" s="6" t="s">
        <v>20</v>
      </c>
      <c r="I2517" s="8">
        <v>0.55000000000000004</v>
      </c>
      <c r="J2517" s="9">
        <v>2000</v>
      </c>
      <c r="K2517" s="10">
        <f t="shared" si="0"/>
        <v>1100</v>
      </c>
      <c r="L2517" s="10">
        <f t="shared" si="1"/>
        <v>440</v>
      </c>
      <c r="M2517" s="11">
        <v>0.4</v>
      </c>
      <c r="O2517" s="16"/>
      <c r="P2517" s="14"/>
      <c r="Q2517" s="12"/>
      <c r="R2517" s="13"/>
    </row>
    <row r="2518" spans="1:18" ht="15.75" customHeight="1">
      <c r="A2518" s="1"/>
      <c r="B2518" s="6" t="s">
        <v>14</v>
      </c>
      <c r="C2518" s="6">
        <v>1185732</v>
      </c>
      <c r="D2518" s="7">
        <v>44522</v>
      </c>
      <c r="E2518" s="6" t="s">
        <v>33</v>
      </c>
      <c r="F2518" s="6" t="s">
        <v>92</v>
      </c>
      <c r="G2518" s="6" t="s">
        <v>93</v>
      </c>
      <c r="H2518" s="6" t="s">
        <v>21</v>
      </c>
      <c r="I2518" s="8">
        <v>0.65</v>
      </c>
      <c r="J2518" s="9">
        <v>1750</v>
      </c>
      <c r="K2518" s="10">
        <f t="shared" si="0"/>
        <v>1137.5</v>
      </c>
      <c r="L2518" s="10">
        <f t="shared" si="1"/>
        <v>398.125</v>
      </c>
      <c r="M2518" s="11">
        <v>0.35</v>
      </c>
      <c r="O2518" s="16"/>
      <c r="P2518" s="14"/>
      <c r="Q2518" s="12"/>
      <c r="R2518" s="13"/>
    </row>
    <row r="2519" spans="1:18" ht="15.75" customHeight="1">
      <c r="A2519" s="1"/>
      <c r="B2519" s="6" t="s">
        <v>14</v>
      </c>
      <c r="C2519" s="6">
        <v>1185732</v>
      </c>
      <c r="D2519" s="7">
        <v>44522</v>
      </c>
      <c r="E2519" s="6" t="s">
        <v>33</v>
      </c>
      <c r="F2519" s="6" t="s">
        <v>92</v>
      </c>
      <c r="G2519" s="6" t="s">
        <v>93</v>
      </c>
      <c r="H2519" s="6" t="s">
        <v>22</v>
      </c>
      <c r="I2519" s="8">
        <v>0.7</v>
      </c>
      <c r="J2519" s="9">
        <v>2750</v>
      </c>
      <c r="K2519" s="10">
        <f t="shared" si="0"/>
        <v>1924.9999999999998</v>
      </c>
      <c r="L2519" s="10">
        <f t="shared" si="1"/>
        <v>770</v>
      </c>
      <c r="M2519" s="11">
        <v>0.4</v>
      </c>
      <c r="O2519" s="16"/>
      <c r="P2519" s="14"/>
      <c r="Q2519" s="12"/>
      <c r="R2519" s="13"/>
    </row>
    <row r="2520" spans="1:18" ht="15.75" customHeight="1">
      <c r="A2520" s="1"/>
      <c r="B2520" s="6" t="s">
        <v>14</v>
      </c>
      <c r="C2520" s="6">
        <v>1185732</v>
      </c>
      <c r="D2520" s="7">
        <v>44551</v>
      </c>
      <c r="E2520" s="6" t="s">
        <v>33</v>
      </c>
      <c r="F2520" s="6" t="s">
        <v>92</v>
      </c>
      <c r="G2520" s="6" t="s">
        <v>93</v>
      </c>
      <c r="H2520" s="6" t="s">
        <v>17</v>
      </c>
      <c r="I2520" s="8">
        <v>0.65</v>
      </c>
      <c r="J2520" s="9">
        <v>5250</v>
      </c>
      <c r="K2520" s="10">
        <f t="shared" si="0"/>
        <v>3412.5</v>
      </c>
      <c r="L2520" s="10">
        <f t="shared" si="1"/>
        <v>1365</v>
      </c>
      <c r="M2520" s="11">
        <v>0.4</v>
      </c>
      <c r="O2520" s="16"/>
      <c r="P2520" s="14"/>
      <c r="Q2520" s="12"/>
      <c r="R2520" s="13"/>
    </row>
    <row r="2521" spans="1:18" ht="15.75" customHeight="1">
      <c r="A2521" s="1"/>
      <c r="B2521" s="6" t="s">
        <v>14</v>
      </c>
      <c r="C2521" s="6">
        <v>1185732</v>
      </c>
      <c r="D2521" s="7">
        <v>44551</v>
      </c>
      <c r="E2521" s="6" t="s">
        <v>33</v>
      </c>
      <c r="F2521" s="6" t="s">
        <v>92</v>
      </c>
      <c r="G2521" s="6" t="s">
        <v>93</v>
      </c>
      <c r="H2521" s="6" t="s">
        <v>18</v>
      </c>
      <c r="I2521" s="8">
        <v>0.55000000000000004</v>
      </c>
      <c r="J2521" s="9">
        <v>3250</v>
      </c>
      <c r="K2521" s="10">
        <f t="shared" si="0"/>
        <v>1787.5000000000002</v>
      </c>
      <c r="L2521" s="10">
        <f t="shared" si="1"/>
        <v>625.625</v>
      </c>
      <c r="M2521" s="11">
        <v>0.35</v>
      </c>
      <c r="O2521" s="16"/>
      <c r="P2521" s="14"/>
      <c r="Q2521" s="12"/>
      <c r="R2521" s="13"/>
    </row>
    <row r="2522" spans="1:18" ht="15.75" customHeight="1">
      <c r="A2522" s="1"/>
      <c r="B2522" s="6" t="s">
        <v>14</v>
      </c>
      <c r="C2522" s="6">
        <v>1185732</v>
      </c>
      <c r="D2522" s="7">
        <v>44551</v>
      </c>
      <c r="E2522" s="6" t="s">
        <v>33</v>
      </c>
      <c r="F2522" s="6" t="s">
        <v>92</v>
      </c>
      <c r="G2522" s="6" t="s">
        <v>93</v>
      </c>
      <c r="H2522" s="6" t="s">
        <v>19</v>
      </c>
      <c r="I2522" s="8">
        <v>0.55000000000000004</v>
      </c>
      <c r="J2522" s="9">
        <v>2750</v>
      </c>
      <c r="K2522" s="10">
        <f t="shared" si="0"/>
        <v>1512.5000000000002</v>
      </c>
      <c r="L2522" s="10">
        <f t="shared" si="1"/>
        <v>605.00000000000011</v>
      </c>
      <c r="M2522" s="11">
        <v>0.4</v>
      </c>
      <c r="O2522" s="16"/>
      <c r="P2522" s="14"/>
      <c r="Q2522" s="12"/>
      <c r="R2522" s="13"/>
    </row>
    <row r="2523" spans="1:18" ht="15.75" customHeight="1">
      <c r="A2523" s="1"/>
      <c r="B2523" s="6" t="s">
        <v>14</v>
      </c>
      <c r="C2523" s="6">
        <v>1185732</v>
      </c>
      <c r="D2523" s="7">
        <v>44551</v>
      </c>
      <c r="E2523" s="6" t="s">
        <v>33</v>
      </c>
      <c r="F2523" s="6" t="s">
        <v>92</v>
      </c>
      <c r="G2523" s="6" t="s">
        <v>93</v>
      </c>
      <c r="H2523" s="6" t="s">
        <v>20</v>
      </c>
      <c r="I2523" s="8">
        <v>0.5</v>
      </c>
      <c r="J2523" s="9">
        <v>2250</v>
      </c>
      <c r="K2523" s="10">
        <f t="shared" si="0"/>
        <v>1125</v>
      </c>
      <c r="L2523" s="10">
        <f t="shared" si="1"/>
        <v>450</v>
      </c>
      <c r="M2523" s="11">
        <v>0.4</v>
      </c>
      <c r="O2523" s="16"/>
      <c r="P2523" s="14"/>
      <c r="Q2523" s="12"/>
      <c r="R2523" s="13"/>
    </row>
    <row r="2524" spans="1:18" ht="15.75" customHeight="1">
      <c r="A2524" s="1"/>
      <c r="B2524" s="6" t="s">
        <v>14</v>
      </c>
      <c r="C2524" s="6">
        <v>1185732</v>
      </c>
      <c r="D2524" s="7">
        <v>44551</v>
      </c>
      <c r="E2524" s="6" t="s">
        <v>33</v>
      </c>
      <c r="F2524" s="6" t="s">
        <v>92</v>
      </c>
      <c r="G2524" s="6" t="s">
        <v>93</v>
      </c>
      <c r="H2524" s="6" t="s">
        <v>21</v>
      </c>
      <c r="I2524" s="8">
        <v>0.6</v>
      </c>
      <c r="J2524" s="9">
        <v>2250</v>
      </c>
      <c r="K2524" s="10">
        <f t="shared" si="0"/>
        <v>1350</v>
      </c>
      <c r="L2524" s="10">
        <f t="shared" si="1"/>
        <v>472.49999999999994</v>
      </c>
      <c r="M2524" s="11">
        <v>0.35</v>
      </c>
      <c r="O2524" s="16"/>
      <c r="P2524" s="14"/>
      <c r="Q2524" s="12"/>
      <c r="R2524" s="13"/>
    </row>
    <row r="2525" spans="1:18" ht="15.75" customHeight="1">
      <c r="A2525" s="1"/>
      <c r="B2525" s="6" t="s">
        <v>14</v>
      </c>
      <c r="C2525" s="6">
        <v>1185732</v>
      </c>
      <c r="D2525" s="7">
        <v>44551</v>
      </c>
      <c r="E2525" s="6" t="s">
        <v>33</v>
      </c>
      <c r="F2525" s="6" t="s">
        <v>92</v>
      </c>
      <c r="G2525" s="6" t="s">
        <v>93</v>
      </c>
      <c r="H2525" s="6" t="s">
        <v>22</v>
      </c>
      <c r="I2525" s="8">
        <v>0.64999999999999991</v>
      </c>
      <c r="J2525" s="9">
        <v>3250</v>
      </c>
      <c r="K2525" s="10">
        <f t="shared" si="0"/>
        <v>2112.4999999999995</v>
      </c>
      <c r="L2525" s="10">
        <f t="shared" si="1"/>
        <v>844.99999999999989</v>
      </c>
      <c r="M2525" s="11">
        <v>0.4</v>
      </c>
      <c r="O2525" s="16"/>
      <c r="P2525" s="14"/>
      <c r="Q2525" s="12"/>
      <c r="R2525" s="13"/>
    </row>
    <row r="2526" spans="1:18" ht="15.75" customHeight="1">
      <c r="A2526" s="1" t="s">
        <v>39</v>
      </c>
      <c r="B2526" s="6" t="s">
        <v>14</v>
      </c>
      <c r="C2526" s="6">
        <v>1185732</v>
      </c>
      <c r="D2526" s="7">
        <v>44216</v>
      </c>
      <c r="E2526" s="6" t="s">
        <v>46</v>
      </c>
      <c r="F2526" s="6" t="s">
        <v>94</v>
      </c>
      <c r="G2526" s="6" t="s">
        <v>95</v>
      </c>
      <c r="H2526" s="6" t="s">
        <v>17</v>
      </c>
      <c r="I2526" s="8">
        <v>0.30000000000000004</v>
      </c>
      <c r="J2526" s="9">
        <v>7250</v>
      </c>
      <c r="K2526" s="10">
        <f t="shared" si="0"/>
        <v>2175.0000000000005</v>
      </c>
      <c r="L2526" s="10">
        <f t="shared" si="1"/>
        <v>870.00000000000023</v>
      </c>
      <c r="M2526" s="11">
        <v>0.4</v>
      </c>
      <c r="O2526" s="16"/>
      <c r="P2526" s="14"/>
      <c r="Q2526" s="12"/>
      <c r="R2526" s="13"/>
    </row>
    <row r="2527" spans="1:18" ht="15.75" customHeight="1">
      <c r="A2527" s="1"/>
      <c r="B2527" s="6" t="s">
        <v>14</v>
      </c>
      <c r="C2527" s="6">
        <v>1185732</v>
      </c>
      <c r="D2527" s="7">
        <v>44216</v>
      </c>
      <c r="E2527" s="6" t="s">
        <v>46</v>
      </c>
      <c r="F2527" s="6" t="s">
        <v>94</v>
      </c>
      <c r="G2527" s="6" t="s">
        <v>95</v>
      </c>
      <c r="H2527" s="6" t="s">
        <v>18</v>
      </c>
      <c r="I2527" s="8">
        <v>0.30000000000000004</v>
      </c>
      <c r="J2527" s="9">
        <v>5250</v>
      </c>
      <c r="K2527" s="10">
        <f t="shared" si="0"/>
        <v>1575.0000000000002</v>
      </c>
      <c r="L2527" s="10">
        <f t="shared" si="1"/>
        <v>551.25</v>
      </c>
      <c r="M2527" s="11">
        <v>0.35</v>
      </c>
      <c r="O2527" s="16"/>
      <c r="P2527" s="14"/>
      <c r="Q2527" s="12"/>
      <c r="R2527" s="13"/>
    </row>
    <row r="2528" spans="1:18" ht="15.75" customHeight="1">
      <c r="A2528" s="1"/>
      <c r="B2528" s="6" t="s">
        <v>14</v>
      </c>
      <c r="C2528" s="6">
        <v>1185732</v>
      </c>
      <c r="D2528" s="7">
        <v>44216</v>
      </c>
      <c r="E2528" s="6" t="s">
        <v>46</v>
      </c>
      <c r="F2528" s="6" t="s">
        <v>94</v>
      </c>
      <c r="G2528" s="6" t="s">
        <v>95</v>
      </c>
      <c r="H2528" s="6" t="s">
        <v>19</v>
      </c>
      <c r="I2528" s="8">
        <v>0.20000000000000007</v>
      </c>
      <c r="J2528" s="9">
        <v>5250</v>
      </c>
      <c r="K2528" s="10">
        <f t="shared" si="0"/>
        <v>1050.0000000000005</v>
      </c>
      <c r="L2528" s="10">
        <f t="shared" si="1"/>
        <v>420.00000000000023</v>
      </c>
      <c r="M2528" s="11">
        <v>0.4</v>
      </c>
      <c r="O2528" s="16"/>
      <c r="P2528" s="14"/>
      <c r="Q2528" s="12"/>
      <c r="R2528" s="13"/>
    </row>
    <row r="2529" spans="1:18" ht="15.75" customHeight="1">
      <c r="A2529" s="1"/>
      <c r="B2529" s="6" t="s">
        <v>14</v>
      </c>
      <c r="C2529" s="6">
        <v>1185732</v>
      </c>
      <c r="D2529" s="7">
        <v>44216</v>
      </c>
      <c r="E2529" s="6" t="s">
        <v>46</v>
      </c>
      <c r="F2529" s="6" t="s">
        <v>94</v>
      </c>
      <c r="G2529" s="6" t="s">
        <v>95</v>
      </c>
      <c r="H2529" s="6" t="s">
        <v>20</v>
      </c>
      <c r="I2529" s="8">
        <v>0.25</v>
      </c>
      <c r="J2529" s="9">
        <v>3750</v>
      </c>
      <c r="K2529" s="10">
        <f t="shared" si="0"/>
        <v>937.5</v>
      </c>
      <c r="L2529" s="10">
        <f t="shared" si="1"/>
        <v>375</v>
      </c>
      <c r="M2529" s="11">
        <v>0.4</v>
      </c>
      <c r="O2529" s="16"/>
      <c r="P2529" s="14"/>
      <c r="Q2529" s="12"/>
      <c r="R2529" s="13"/>
    </row>
    <row r="2530" spans="1:18" ht="15.75" customHeight="1">
      <c r="A2530" s="1"/>
      <c r="B2530" s="6" t="s">
        <v>14</v>
      </c>
      <c r="C2530" s="6">
        <v>1185732</v>
      </c>
      <c r="D2530" s="7">
        <v>44216</v>
      </c>
      <c r="E2530" s="6" t="s">
        <v>46</v>
      </c>
      <c r="F2530" s="6" t="s">
        <v>94</v>
      </c>
      <c r="G2530" s="6" t="s">
        <v>95</v>
      </c>
      <c r="H2530" s="6" t="s">
        <v>21</v>
      </c>
      <c r="I2530" s="8">
        <v>0.4</v>
      </c>
      <c r="J2530" s="9">
        <v>4250</v>
      </c>
      <c r="K2530" s="10">
        <f t="shared" si="0"/>
        <v>1700</v>
      </c>
      <c r="L2530" s="10">
        <f t="shared" si="1"/>
        <v>595</v>
      </c>
      <c r="M2530" s="11">
        <v>0.35</v>
      </c>
      <c r="O2530" s="16"/>
      <c r="P2530" s="14"/>
      <c r="Q2530" s="12"/>
      <c r="R2530" s="13"/>
    </row>
    <row r="2531" spans="1:18" ht="15.75" customHeight="1">
      <c r="A2531" s="1"/>
      <c r="B2531" s="6" t="s">
        <v>14</v>
      </c>
      <c r="C2531" s="6">
        <v>1185732</v>
      </c>
      <c r="D2531" s="7">
        <v>44216</v>
      </c>
      <c r="E2531" s="6" t="s">
        <v>46</v>
      </c>
      <c r="F2531" s="6" t="s">
        <v>94</v>
      </c>
      <c r="G2531" s="6" t="s">
        <v>95</v>
      </c>
      <c r="H2531" s="6" t="s">
        <v>22</v>
      </c>
      <c r="I2531" s="8">
        <v>0.30000000000000004</v>
      </c>
      <c r="J2531" s="9">
        <v>5250</v>
      </c>
      <c r="K2531" s="10">
        <f t="shared" si="0"/>
        <v>1575.0000000000002</v>
      </c>
      <c r="L2531" s="10">
        <f t="shared" si="1"/>
        <v>787.50000000000011</v>
      </c>
      <c r="M2531" s="11">
        <v>0.5</v>
      </c>
      <c r="O2531" s="16"/>
      <c r="P2531" s="14"/>
      <c r="Q2531" s="12"/>
      <c r="R2531" s="13"/>
    </row>
    <row r="2532" spans="1:18" ht="15.75" customHeight="1">
      <c r="A2532" s="1"/>
      <c r="B2532" s="6" t="s">
        <v>14</v>
      </c>
      <c r="C2532" s="6">
        <v>1185732</v>
      </c>
      <c r="D2532" s="7">
        <v>44245</v>
      </c>
      <c r="E2532" s="6" t="s">
        <v>46</v>
      </c>
      <c r="F2532" s="6" t="s">
        <v>94</v>
      </c>
      <c r="G2532" s="6" t="s">
        <v>95</v>
      </c>
      <c r="H2532" s="6" t="s">
        <v>17</v>
      </c>
      <c r="I2532" s="8">
        <v>0.30000000000000004</v>
      </c>
      <c r="J2532" s="9">
        <v>7750</v>
      </c>
      <c r="K2532" s="10">
        <f t="shared" si="0"/>
        <v>2325.0000000000005</v>
      </c>
      <c r="L2532" s="10">
        <f t="shared" si="1"/>
        <v>930.00000000000023</v>
      </c>
      <c r="M2532" s="11">
        <v>0.4</v>
      </c>
      <c r="O2532" s="16"/>
      <c r="P2532" s="14"/>
      <c r="Q2532" s="12"/>
      <c r="R2532" s="13"/>
    </row>
    <row r="2533" spans="1:18" ht="15.75" customHeight="1">
      <c r="A2533" s="1"/>
      <c r="B2533" s="6" t="s">
        <v>14</v>
      </c>
      <c r="C2533" s="6">
        <v>1185732</v>
      </c>
      <c r="D2533" s="7">
        <v>44245</v>
      </c>
      <c r="E2533" s="6" t="s">
        <v>46</v>
      </c>
      <c r="F2533" s="6" t="s">
        <v>94</v>
      </c>
      <c r="G2533" s="6" t="s">
        <v>95</v>
      </c>
      <c r="H2533" s="6" t="s">
        <v>18</v>
      </c>
      <c r="I2533" s="8">
        <v>0.30000000000000004</v>
      </c>
      <c r="J2533" s="9">
        <v>4250</v>
      </c>
      <c r="K2533" s="10">
        <f t="shared" si="0"/>
        <v>1275.0000000000002</v>
      </c>
      <c r="L2533" s="10">
        <f t="shared" si="1"/>
        <v>446.25000000000006</v>
      </c>
      <c r="M2533" s="11">
        <v>0.35</v>
      </c>
      <c r="O2533" s="16"/>
      <c r="P2533" s="14"/>
      <c r="Q2533" s="12"/>
      <c r="R2533" s="13"/>
    </row>
    <row r="2534" spans="1:18" ht="15.75" customHeight="1">
      <c r="A2534" s="1"/>
      <c r="B2534" s="6" t="s">
        <v>14</v>
      </c>
      <c r="C2534" s="6">
        <v>1185732</v>
      </c>
      <c r="D2534" s="7">
        <v>44245</v>
      </c>
      <c r="E2534" s="6" t="s">
        <v>46</v>
      </c>
      <c r="F2534" s="6" t="s">
        <v>94</v>
      </c>
      <c r="G2534" s="6" t="s">
        <v>95</v>
      </c>
      <c r="H2534" s="6" t="s">
        <v>19</v>
      </c>
      <c r="I2534" s="8">
        <v>0.20000000000000007</v>
      </c>
      <c r="J2534" s="9">
        <v>4750</v>
      </c>
      <c r="K2534" s="10">
        <f t="shared" si="0"/>
        <v>950.00000000000034</v>
      </c>
      <c r="L2534" s="10">
        <f t="shared" si="1"/>
        <v>380.00000000000017</v>
      </c>
      <c r="M2534" s="11">
        <v>0.4</v>
      </c>
      <c r="O2534" s="16"/>
      <c r="P2534" s="14"/>
      <c r="Q2534" s="12"/>
      <c r="R2534" s="13"/>
    </row>
    <row r="2535" spans="1:18" ht="15.75" customHeight="1">
      <c r="A2535" s="1"/>
      <c r="B2535" s="6" t="s">
        <v>14</v>
      </c>
      <c r="C2535" s="6">
        <v>1185732</v>
      </c>
      <c r="D2535" s="7">
        <v>44245</v>
      </c>
      <c r="E2535" s="6" t="s">
        <v>46</v>
      </c>
      <c r="F2535" s="6" t="s">
        <v>94</v>
      </c>
      <c r="G2535" s="6" t="s">
        <v>95</v>
      </c>
      <c r="H2535" s="6" t="s">
        <v>20</v>
      </c>
      <c r="I2535" s="8">
        <v>0.25</v>
      </c>
      <c r="J2535" s="9">
        <v>3250</v>
      </c>
      <c r="K2535" s="10">
        <f t="shared" si="0"/>
        <v>812.5</v>
      </c>
      <c r="L2535" s="10">
        <f t="shared" si="1"/>
        <v>325</v>
      </c>
      <c r="M2535" s="11">
        <v>0.4</v>
      </c>
      <c r="O2535" s="16"/>
      <c r="P2535" s="14"/>
      <c r="Q2535" s="12"/>
      <c r="R2535" s="13"/>
    </row>
    <row r="2536" spans="1:18" ht="15.75" customHeight="1">
      <c r="A2536" s="1"/>
      <c r="B2536" s="6" t="s">
        <v>14</v>
      </c>
      <c r="C2536" s="6">
        <v>1185732</v>
      </c>
      <c r="D2536" s="7">
        <v>44245</v>
      </c>
      <c r="E2536" s="6" t="s">
        <v>46</v>
      </c>
      <c r="F2536" s="6" t="s">
        <v>94</v>
      </c>
      <c r="G2536" s="6" t="s">
        <v>95</v>
      </c>
      <c r="H2536" s="6" t="s">
        <v>21</v>
      </c>
      <c r="I2536" s="8">
        <v>0.4</v>
      </c>
      <c r="J2536" s="9">
        <v>4000</v>
      </c>
      <c r="K2536" s="10">
        <f t="shared" si="0"/>
        <v>1600</v>
      </c>
      <c r="L2536" s="10">
        <f t="shared" si="1"/>
        <v>560</v>
      </c>
      <c r="M2536" s="11">
        <v>0.35</v>
      </c>
      <c r="O2536" s="16"/>
      <c r="P2536" s="14"/>
      <c r="Q2536" s="12"/>
      <c r="R2536" s="13"/>
    </row>
    <row r="2537" spans="1:18" ht="15.75" customHeight="1">
      <c r="A2537" s="1"/>
      <c r="B2537" s="6" t="s">
        <v>14</v>
      </c>
      <c r="C2537" s="6">
        <v>1185732</v>
      </c>
      <c r="D2537" s="7">
        <v>44245</v>
      </c>
      <c r="E2537" s="6" t="s">
        <v>46</v>
      </c>
      <c r="F2537" s="6" t="s">
        <v>94</v>
      </c>
      <c r="G2537" s="6" t="s">
        <v>95</v>
      </c>
      <c r="H2537" s="6" t="s">
        <v>22</v>
      </c>
      <c r="I2537" s="8">
        <v>0.25</v>
      </c>
      <c r="J2537" s="9">
        <v>5000</v>
      </c>
      <c r="K2537" s="10">
        <f t="shared" si="0"/>
        <v>1250</v>
      </c>
      <c r="L2537" s="10">
        <f t="shared" si="1"/>
        <v>625</v>
      </c>
      <c r="M2537" s="11">
        <v>0.5</v>
      </c>
      <c r="O2537" s="16"/>
      <c r="P2537" s="14"/>
      <c r="Q2537" s="12"/>
      <c r="R2537" s="13"/>
    </row>
    <row r="2538" spans="1:18" ht="15.75" customHeight="1">
      <c r="A2538" s="1"/>
      <c r="B2538" s="6" t="s">
        <v>14</v>
      </c>
      <c r="C2538" s="6">
        <v>1185732</v>
      </c>
      <c r="D2538" s="7">
        <v>44271</v>
      </c>
      <c r="E2538" s="6" t="s">
        <v>46</v>
      </c>
      <c r="F2538" s="6" t="s">
        <v>94</v>
      </c>
      <c r="G2538" s="6" t="s">
        <v>95</v>
      </c>
      <c r="H2538" s="6" t="s">
        <v>17</v>
      </c>
      <c r="I2538" s="8">
        <v>0.25</v>
      </c>
      <c r="J2538" s="9">
        <v>7200</v>
      </c>
      <c r="K2538" s="10">
        <f t="shared" si="0"/>
        <v>1800</v>
      </c>
      <c r="L2538" s="10">
        <f t="shared" si="1"/>
        <v>720</v>
      </c>
      <c r="M2538" s="11">
        <v>0.4</v>
      </c>
      <c r="O2538" s="16"/>
      <c r="P2538" s="14"/>
      <c r="Q2538" s="12"/>
      <c r="R2538" s="13"/>
    </row>
    <row r="2539" spans="1:18" ht="15.75" customHeight="1">
      <c r="A2539" s="1"/>
      <c r="B2539" s="6" t="s">
        <v>14</v>
      </c>
      <c r="C2539" s="6">
        <v>1185732</v>
      </c>
      <c r="D2539" s="7">
        <v>44271</v>
      </c>
      <c r="E2539" s="6" t="s">
        <v>46</v>
      </c>
      <c r="F2539" s="6" t="s">
        <v>94</v>
      </c>
      <c r="G2539" s="6" t="s">
        <v>95</v>
      </c>
      <c r="H2539" s="6" t="s">
        <v>18</v>
      </c>
      <c r="I2539" s="8">
        <v>0.25</v>
      </c>
      <c r="J2539" s="9">
        <v>4000</v>
      </c>
      <c r="K2539" s="10">
        <f t="shared" si="0"/>
        <v>1000</v>
      </c>
      <c r="L2539" s="10">
        <f t="shared" si="1"/>
        <v>350</v>
      </c>
      <c r="M2539" s="11">
        <v>0.35</v>
      </c>
      <c r="O2539" s="16"/>
      <c r="P2539" s="14"/>
      <c r="Q2539" s="12"/>
      <c r="R2539" s="13"/>
    </row>
    <row r="2540" spans="1:18" ht="15.75" customHeight="1">
      <c r="A2540" s="1"/>
      <c r="B2540" s="6" t="s">
        <v>14</v>
      </c>
      <c r="C2540" s="6">
        <v>1185732</v>
      </c>
      <c r="D2540" s="7">
        <v>44271</v>
      </c>
      <c r="E2540" s="6" t="s">
        <v>46</v>
      </c>
      <c r="F2540" s="6" t="s">
        <v>94</v>
      </c>
      <c r="G2540" s="6" t="s">
        <v>95</v>
      </c>
      <c r="H2540" s="6" t="s">
        <v>19</v>
      </c>
      <c r="I2540" s="8">
        <v>0.15000000000000002</v>
      </c>
      <c r="J2540" s="9">
        <v>4250</v>
      </c>
      <c r="K2540" s="10">
        <f t="shared" si="0"/>
        <v>637.50000000000011</v>
      </c>
      <c r="L2540" s="10">
        <f t="shared" si="1"/>
        <v>255.00000000000006</v>
      </c>
      <c r="M2540" s="11">
        <v>0.4</v>
      </c>
      <c r="O2540" s="16"/>
      <c r="P2540" s="14"/>
      <c r="Q2540" s="12"/>
      <c r="R2540" s="13"/>
    </row>
    <row r="2541" spans="1:18" ht="15.75" customHeight="1">
      <c r="A2541" s="1"/>
      <c r="B2541" s="6" t="s">
        <v>14</v>
      </c>
      <c r="C2541" s="6">
        <v>1185732</v>
      </c>
      <c r="D2541" s="7">
        <v>44271</v>
      </c>
      <c r="E2541" s="6" t="s">
        <v>46</v>
      </c>
      <c r="F2541" s="6" t="s">
        <v>94</v>
      </c>
      <c r="G2541" s="6" t="s">
        <v>95</v>
      </c>
      <c r="H2541" s="6" t="s">
        <v>20</v>
      </c>
      <c r="I2541" s="8">
        <v>0.19999999999999996</v>
      </c>
      <c r="J2541" s="9">
        <v>2750</v>
      </c>
      <c r="K2541" s="10">
        <f t="shared" si="0"/>
        <v>549.99999999999989</v>
      </c>
      <c r="L2541" s="10">
        <f t="shared" si="1"/>
        <v>219.99999999999997</v>
      </c>
      <c r="M2541" s="11">
        <v>0.4</v>
      </c>
      <c r="O2541" s="16"/>
      <c r="P2541" s="14"/>
      <c r="Q2541" s="12"/>
      <c r="R2541" s="13"/>
    </row>
    <row r="2542" spans="1:18" ht="15.75" customHeight="1">
      <c r="A2542" s="1"/>
      <c r="B2542" s="6" t="s">
        <v>14</v>
      </c>
      <c r="C2542" s="6">
        <v>1185732</v>
      </c>
      <c r="D2542" s="7">
        <v>44271</v>
      </c>
      <c r="E2542" s="6" t="s">
        <v>46</v>
      </c>
      <c r="F2542" s="6" t="s">
        <v>94</v>
      </c>
      <c r="G2542" s="6" t="s">
        <v>95</v>
      </c>
      <c r="H2542" s="6" t="s">
        <v>21</v>
      </c>
      <c r="I2542" s="8">
        <v>0.35000000000000009</v>
      </c>
      <c r="J2542" s="9">
        <v>3250</v>
      </c>
      <c r="K2542" s="10">
        <f t="shared" si="0"/>
        <v>1137.5000000000002</v>
      </c>
      <c r="L2542" s="10">
        <f t="shared" si="1"/>
        <v>398.12500000000006</v>
      </c>
      <c r="M2542" s="11">
        <v>0.35</v>
      </c>
      <c r="O2542" s="16"/>
      <c r="P2542" s="14"/>
      <c r="Q2542" s="12"/>
      <c r="R2542" s="13"/>
    </row>
    <row r="2543" spans="1:18" ht="15.75" customHeight="1">
      <c r="A2543" s="1"/>
      <c r="B2543" s="6" t="s">
        <v>14</v>
      </c>
      <c r="C2543" s="6">
        <v>1185732</v>
      </c>
      <c r="D2543" s="7">
        <v>44271</v>
      </c>
      <c r="E2543" s="6" t="s">
        <v>46</v>
      </c>
      <c r="F2543" s="6" t="s">
        <v>94</v>
      </c>
      <c r="G2543" s="6" t="s">
        <v>95</v>
      </c>
      <c r="H2543" s="6" t="s">
        <v>22</v>
      </c>
      <c r="I2543" s="8">
        <v>0.25</v>
      </c>
      <c r="J2543" s="9">
        <v>4250</v>
      </c>
      <c r="K2543" s="10">
        <f t="shared" si="0"/>
        <v>1062.5</v>
      </c>
      <c r="L2543" s="10">
        <f t="shared" si="1"/>
        <v>531.25</v>
      </c>
      <c r="M2543" s="11">
        <v>0.5</v>
      </c>
      <c r="O2543" s="16"/>
      <c r="P2543" s="14"/>
      <c r="Q2543" s="12"/>
      <c r="R2543" s="13"/>
    </row>
    <row r="2544" spans="1:18" ht="15.75" customHeight="1">
      <c r="A2544" s="1"/>
      <c r="B2544" s="6" t="s">
        <v>14</v>
      </c>
      <c r="C2544" s="6">
        <v>1185732</v>
      </c>
      <c r="D2544" s="7">
        <v>44303</v>
      </c>
      <c r="E2544" s="6" t="s">
        <v>46</v>
      </c>
      <c r="F2544" s="6" t="s">
        <v>94</v>
      </c>
      <c r="G2544" s="6" t="s">
        <v>95</v>
      </c>
      <c r="H2544" s="6" t="s">
        <v>17</v>
      </c>
      <c r="I2544" s="8">
        <v>0.25</v>
      </c>
      <c r="J2544" s="9">
        <v>6750</v>
      </c>
      <c r="K2544" s="10">
        <f t="shared" si="0"/>
        <v>1687.5</v>
      </c>
      <c r="L2544" s="10">
        <f t="shared" si="1"/>
        <v>675</v>
      </c>
      <c r="M2544" s="11">
        <v>0.4</v>
      </c>
      <c r="O2544" s="16"/>
      <c r="P2544" s="14"/>
      <c r="Q2544" s="12"/>
      <c r="R2544" s="13"/>
    </row>
    <row r="2545" spans="1:18" ht="15.75" customHeight="1">
      <c r="A2545" s="1"/>
      <c r="B2545" s="6" t="s">
        <v>14</v>
      </c>
      <c r="C2545" s="6">
        <v>1185732</v>
      </c>
      <c r="D2545" s="7">
        <v>44303</v>
      </c>
      <c r="E2545" s="6" t="s">
        <v>46</v>
      </c>
      <c r="F2545" s="6" t="s">
        <v>94</v>
      </c>
      <c r="G2545" s="6" t="s">
        <v>95</v>
      </c>
      <c r="H2545" s="6" t="s">
        <v>18</v>
      </c>
      <c r="I2545" s="8">
        <v>0.25</v>
      </c>
      <c r="J2545" s="9">
        <v>3750</v>
      </c>
      <c r="K2545" s="10">
        <f t="shared" si="0"/>
        <v>937.5</v>
      </c>
      <c r="L2545" s="10">
        <f t="shared" si="1"/>
        <v>328.125</v>
      </c>
      <c r="M2545" s="11">
        <v>0.35</v>
      </c>
      <c r="O2545" s="16"/>
      <c r="P2545" s="14"/>
      <c r="Q2545" s="12"/>
      <c r="R2545" s="13"/>
    </row>
    <row r="2546" spans="1:18" ht="15.75" customHeight="1">
      <c r="A2546" s="1"/>
      <c r="B2546" s="6" t="s">
        <v>14</v>
      </c>
      <c r="C2546" s="6">
        <v>1185732</v>
      </c>
      <c r="D2546" s="7">
        <v>44303</v>
      </c>
      <c r="E2546" s="6" t="s">
        <v>46</v>
      </c>
      <c r="F2546" s="6" t="s">
        <v>94</v>
      </c>
      <c r="G2546" s="6" t="s">
        <v>95</v>
      </c>
      <c r="H2546" s="6" t="s">
        <v>19</v>
      </c>
      <c r="I2546" s="8">
        <v>0.15000000000000002</v>
      </c>
      <c r="J2546" s="9">
        <v>3750</v>
      </c>
      <c r="K2546" s="10">
        <f t="shared" si="0"/>
        <v>562.50000000000011</v>
      </c>
      <c r="L2546" s="10">
        <f t="shared" si="1"/>
        <v>225.00000000000006</v>
      </c>
      <c r="M2546" s="11">
        <v>0.4</v>
      </c>
      <c r="O2546" s="16"/>
      <c r="P2546" s="14"/>
      <c r="Q2546" s="12"/>
      <c r="R2546" s="13"/>
    </row>
    <row r="2547" spans="1:18" ht="15.75" customHeight="1">
      <c r="A2547" s="1"/>
      <c r="B2547" s="6" t="s">
        <v>14</v>
      </c>
      <c r="C2547" s="6">
        <v>1185732</v>
      </c>
      <c r="D2547" s="7">
        <v>44303</v>
      </c>
      <c r="E2547" s="6" t="s">
        <v>46</v>
      </c>
      <c r="F2547" s="6" t="s">
        <v>94</v>
      </c>
      <c r="G2547" s="6" t="s">
        <v>95</v>
      </c>
      <c r="H2547" s="6" t="s">
        <v>20</v>
      </c>
      <c r="I2547" s="8">
        <v>0.19999999999999996</v>
      </c>
      <c r="J2547" s="9">
        <v>3000</v>
      </c>
      <c r="K2547" s="10">
        <f t="shared" si="0"/>
        <v>599.99999999999989</v>
      </c>
      <c r="L2547" s="10">
        <f t="shared" si="1"/>
        <v>239.99999999999997</v>
      </c>
      <c r="M2547" s="11">
        <v>0.4</v>
      </c>
      <c r="O2547" s="16"/>
      <c r="P2547" s="14"/>
      <c r="Q2547" s="12"/>
      <c r="R2547" s="13"/>
    </row>
    <row r="2548" spans="1:18" ht="15.75" customHeight="1">
      <c r="A2548" s="1"/>
      <c r="B2548" s="6" t="s">
        <v>14</v>
      </c>
      <c r="C2548" s="6">
        <v>1185732</v>
      </c>
      <c r="D2548" s="7">
        <v>44303</v>
      </c>
      <c r="E2548" s="6" t="s">
        <v>46</v>
      </c>
      <c r="F2548" s="6" t="s">
        <v>94</v>
      </c>
      <c r="G2548" s="6" t="s">
        <v>95</v>
      </c>
      <c r="H2548" s="6" t="s">
        <v>21</v>
      </c>
      <c r="I2548" s="8">
        <v>0.4</v>
      </c>
      <c r="J2548" s="9">
        <v>3250</v>
      </c>
      <c r="K2548" s="10">
        <f t="shared" si="0"/>
        <v>1300</v>
      </c>
      <c r="L2548" s="10">
        <f t="shared" si="1"/>
        <v>454.99999999999994</v>
      </c>
      <c r="M2548" s="11">
        <v>0.35</v>
      </c>
      <c r="O2548" s="16"/>
      <c r="P2548" s="14"/>
      <c r="Q2548" s="12"/>
      <c r="R2548" s="13"/>
    </row>
    <row r="2549" spans="1:18" ht="15.75" customHeight="1">
      <c r="A2549" s="1"/>
      <c r="B2549" s="6" t="s">
        <v>14</v>
      </c>
      <c r="C2549" s="6">
        <v>1185732</v>
      </c>
      <c r="D2549" s="7">
        <v>44303</v>
      </c>
      <c r="E2549" s="6" t="s">
        <v>46</v>
      </c>
      <c r="F2549" s="6" t="s">
        <v>94</v>
      </c>
      <c r="G2549" s="6" t="s">
        <v>95</v>
      </c>
      <c r="H2549" s="6" t="s">
        <v>22</v>
      </c>
      <c r="I2549" s="8">
        <v>0.30000000000000004</v>
      </c>
      <c r="J2549" s="9">
        <v>4750</v>
      </c>
      <c r="K2549" s="10">
        <f t="shared" si="0"/>
        <v>1425.0000000000002</v>
      </c>
      <c r="L2549" s="10">
        <f t="shared" si="1"/>
        <v>712.50000000000011</v>
      </c>
      <c r="M2549" s="11">
        <v>0.5</v>
      </c>
      <c r="O2549" s="16"/>
      <c r="P2549" s="14"/>
      <c r="Q2549" s="12"/>
      <c r="R2549" s="13"/>
    </row>
    <row r="2550" spans="1:18" ht="15.75" customHeight="1">
      <c r="A2550" s="1"/>
      <c r="B2550" s="6" t="s">
        <v>14</v>
      </c>
      <c r="C2550" s="6">
        <v>1185732</v>
      </c>
      <c r="D2550" s="7">
        <v>44332</v>
      </c>
      <c r="E2550" s="6" t="s">
        <v>46</v>
      </c>
      <c r="F2550" s="6" t="s">
        <v>94</v>
      </c>
      <c r="G2550" s="6" t="s">
        <v>95</v>
      </c>
      <c r="H2550" s="6" t="s">
        <v>17</v>
      </c>
      <c r="I2550" s="8">
        <v>0.4</v>
      </c>
      <c r="J2550" s="9">
        <v>7450</v>
      </c>
      <c r="K2550" s="10">
        <f t="shared" si="0"/>
        <v>2980</v>
      </c>
      <c r="L2550" s="10">
        <f t="shared" si="1"/>
        <v>1192</v>
      </c>
      <c r="M2550" s="11">
        <v>0.4</v>
      </c>
      <c r="O2550" s="16"/>
      <c r="P2550" s="14"/>
      <c r="Q2550" s="12"/>
      <c r="R2550" s="13"/>
    </row>
    <row r="2551" spans="1:18" ht="15.75" customHeight="1">
      <c r="A2551" s="1"/>
      <c r="B2551" s="6" t="s">
        <v>14</v>
      </c>
      <c r="C2551" s="6">
        <v>1185732</v>
      </c>
      <c r="D2551" s="7">
        <v>44332</v>
      </c>
      <c r="E2551" s="6" t="s">
        <v>46</v>
      </c>
      <c r="F2551" s="6" t="s">
        <v>94</v>
      </c>
      <c r="G2551" s="6" t="s">
        <v>95</v>
      </c>
      <c r="H2551" s="6" t="s">
        <v>18</v>
      </c>
      <c r="I2551" s="8">
        <v>0.4</v>
      </c>
      <c r="J2551" s="9">
        <v>4500</v>
      </c>
      <c r="K2551" s="10">
        <f t="shared" si="0"/>
        <v>1800</v>
      </c>
      <c r="L2551" s="10">
        <f t="shared" si="1"/>
        <v>630</v>
      </c>
      <c r="M2551" s="11">
        <v>0.35</v>
      </c>
      <c r="O2551" s="16"/>
      <c r="P2551" s="14"/>
      <c r="Q2551" s="12"/>
      <c r="R2551" s="13"/>
    </row>
    <row r="2552" spans="1:18" ht="15.75" customHeight="1">
      <c r="A2552" s="1"/>
      <c r="B2552" s="6" t="s">
        <v>14</v>
      </c>
      <c r="C2552" s="6">
        <v>1185732</v>
      </c>
      <c r="D2552" s="7">
        <v>44332</v>
      </c>
      <c r="E2552" s="6" t="s">
        <v>46</v>
      </c>
      <c r="F2552" s="6" t="s">
        <v>94</v>
      </c>
      <c r="G2552" s="6" t="s">
        <v>95</v>
      </c>
      <c r="H2552" s="6" t="s">
        <v>19</v>
      </c>
      <c r="I2552" s="8">
        <v>0.35000000000000003</v>
      </c>
      <c r="J2552" s="9">
        <v>4250</v>
      </c>
      <c r="K2552" s="10">
        <f t="shared" si="0"/>
        <v>1487.5000000000002</v>
      </c>
      <c r="L2552" s="10">
        <f t="shared" si="1"/>
        <v>595.00000000000011</v>
      </c>
      <c r="M2552" s="11">
        <v>0.4</v>
      </c>
      <c r="O2552" s="16"/>
      <c r="P2552" s="14"/>
      <c r="Q2552" s="12"/>
      <c r="R2552" s="13"/>
    </row>
    <row r="2553" spans="1:18" ht="15.75" customHeight="1">
      <c r="A2553" s="1"/>
      <c r="B2553" s="6" t="s">
        <v>14</v>
      </c>
      <c r="C2553" s="6">
        <v>1185732</v>
      </c>
      <c r="D2553" s="7">
        <v>44332</v>
      </c>
      <c r="E2553" s="6" t="s">
        <v>46</v>
      </c>
      <c r="F2553" s="6" t="s">
        <v>94</v>
      </c>
      <c r="G2553" s="6" t="s">
        <v>95</v>
      </c>
      <c r="H2553" s="6" t="s">
        <v>20</v>
      </c>
      <c r="I2553" s="8">
        <v>0.35000000000000003</v>
      </c>
      <c r="J2553" s="9">
        <v>3750</v>
      </c>
      <c r="K2553" s="10">
        <f t="shared" si="0"/>
        <v>1312.5000000000002</v>
      </c>
      <c r="L2553" s="10">
        <f t="shared" si="1"/>
        <v>525.00000000000011</v>
      </c>
      <c r="M2553" s="11">
        <v>0.4</v>
      </c>
      <c r="O2553" s="16"/>
      <c r="P2553" s="14"/>
      <c r="Q2553" s="12"/>
      <c r="R2553" s="13"/>
    </row>
    <row r="2554" spans="1:18" ht="15.75" customHeight="1">
      <c r="A2554" s="1"/>
      <c r="B2554" s="6" t="s">
        <v>14</v>
      </c>
      <c r="C2554" s="6">
        <v>1185732</v>
      </c>
      <c r="D2554" s="7">
        <v>44332</v>
      </c>
      <c r="E2554" s="6" t="s">
        <v>46</v>
      </c>
      <c r="F2554" s="6" t="s">
        <v>94</v>
      </c>
      <c r="G2554" s="6" t="s">
        <v>95</v>
      </c>
      <c r="H2554" s="6" t="s">
        <v>21</v>
      </c>
      <c r="I2554" s="8">
        <v>0.44999999999999996</v>
      </c>
      <c r="J2554" s="9">
        <v>4000</v>
      </c>
      <c r="K2554" s="10">
        <f t="shared" si="0"/>
        <v>1799.9999999999998</v>
      </c>
      <c r="L2554" s="10">
        <f t="shared" si="1"/>
        <v>629.99999999999989</v>
      </c>
      <c r="M2554" s="11">
        <v>0.35</v>
      </c>
      <c r="O2554" s="16"/>
      <c r="P2554" s="14"/>
      <c r="Q2554" s="12"/>
      <c r="R2554" s="13"/>
    </row>
    <row r="2555" spans="1:18" ht="15.75" customHeight="1">
      <c r="A2555" s="1"/>
      <c r="B2555" s="6" t="s">
        <v>14</v>
      </c>
      <c r="C2555" s="6">
        <v>1185732</v>
      </c>
      <c r="D2555" s="7">
        <v>44332</v>
      </c>
      <c r="E2555" s="6" t="s">
        <v>46</v>
      </c>
      <c r="F2555" s="6" t="s">
        <v>94</v>
      </c>
      <c r="G2555" s="6" t="s">
        <v>95</v>
      </c>
      <c r="H2555" s="6" t="s">
        <v>22</v>
      </c>
      <c r="I2555" s="8">
        <v>0.49999999999999994</v>
      </c>
      <c r="J2555" s="9">
        <v>5000</v>
      </c>
      <c r="K2555" s="10">
        <f t="shared" si="0"/>
        <v>2499.9999999999995</v>
      </c>
      <c r="L2555" s="10">
        <f t="shared" si="1"/>
        <v>1249.9999999999998</v>
      </c>
      <c r="M2555" s="11">
        <v>0.5</v>
      </c>
      <c r="O2555" s="16"/>
      <c r="P2555" s="14"/>
      <c r="Q2555" s="12"/>
      <c r="R2555" s="13"/>
    </row>
    <row r="2556" spans="1:18" ht="15.75" customHeight="1">
      <c r="A2556" s="1"/>
      <c r="B2556" s="6" t="s">
        <v>14</v>
      </c>
      <c r="C2556" s="6">
        <v>1185732</v>
      </c>
      <c r="D2556" s="7">
        <v>44365</v>
      </c>
      <c r="E2556" s="6" t="s">
        <v>46</v>
      </c>
      <c r="F2556" s="6" t="s">
        <v>94</v>
      </c>
      <c r="G2556" s="6" t="s">
        <v>95</v>
      </c>
      <c r="H2556" s="6" t="s">
        <v>17</v>
      </c>
      <c r="I2556" s="8">
        <v>0.44999999999999996</v>
      </c>
      <c r="J2556" s="9">
        <v>7500</v>
      </c>
      <c r="K2556" s="10">
        <f t="shared" si="0"/>
        <v>3374.9999999999995</v>
      </c>
      <c r="L2556" s="10">
        <f t="shared" si="1"/>
        <v>1350</v>
      </c>
      <c r="M2556" s="11">
        <v>0.4</v>
      </c>
      <c r="O2556" s="16"/>
      <c r="P2556" s="14"/>
      <c r="Q2556" s="12"/>
      <c r="R2556" s="13"/>
    </row>
    <row r="2557" spans="1:18" ht="15.75" customHeight="1">
      <c r="A2557" s="1"/>
      <c r="B2557" s="6" t="s">
        <v>14</v>
      </c>
      <c r="C2557" s="6">
        <v>1185732</v>
      </c>
      <c r="D2557" s="7">
        <v>44365</v>
      </c>
      <c r="E2557" s="6" t="s">
        <v>46</v>
      </c>
      <c r="F2557" s="6" t="s">
        <v>94</v>
      </c>
      <c r="G2557" s="6" t="s">
        <v>95</v>
      </c>
      <c r="H2557" s="6" t="s">
        <v>18</v>
      </c>
      <c r="I2557" s="8">
        <v>0.4</v>
      </c>
      <c r="J2557" s="9">
        <v>5000</v>
      </c>
      <c r="K2557" s="10">
        <f t="shared" si="0"/>
        <v>2000</v>
      </c>
      <c r="L2557" s="10">
        <f t="shared" si="1"/>
        <v>700</v>
      </c>
      <c r="M2557" s="11">
        <v>0.35</v>
      </c>
      <c r="O2557" s="16"/>
      <c r="P2557" s="14"/>
      <c r="Q2557" s="12"/>
      <c r="R2557" s="13"/>
    </row>
    <row r="2558" spans="1:18" ht="15.75" customHeight="1">
      <c r="A2558" s="1"/>
      <c r="B2558" s="6" t="s">
        <v>14</v>
      </c>
      <c r="C2558" s="6">
        <v>1185732</v>
      </c>
      <c r="D2558" s="7">
        <v>44365</v>
      </c>
      <c r="E2558" s="6" t="s">
        <v>46</v>
      </c>
      <c r="F2558" s="6" t="s">
        <v>94</v>
      </c>
      <c r="G2558" s="6" t="s">
        <v>95</v>
      </c>
      <c r="H2558" s="6" t="s">
        <v>19</v>
      </c>
      <c r="I2558" s="8">
        <v>0.45</v>
      </c>
      <c r="J2558" s="9">
        <v>4750</v>
      </c>
      <c r="K2558" s="10">
        <f t="shared" si="0"/>
        <v>2137.5</v>
      </c>
      <c r="L2558" s="10">
        <f t="shared" si="1"/>
        <v>855</v>
      </c>
      <c r="M2558" s="11">
        <v>0.4</v>
      </c>
      <c r="O2558" s="16"/>
      <c r="P2558" s="14"/>
      <c r="Q2558" s="12"/>
      <c r="R2558" s="13"/>
    </row>
    <row r="2559" spans="1:18" ht="15.75" customHeight="1">
      <c r="A2559" s="1"/>
      <c r="B2559" s="6" t="s">
        <v>14</v>
      </c>
      <c r="C2559" s="6">
        <v>1185732</v>
      </c>
      <c r="D2559" s="7">
        <v>44365</v>
      </c>
      <c r="E2559" s="6" t="s">
        <v>46</v>
      </c>
      <c r="F2559" s="6" t="s">
        <v>94</v>
      </c>
      <c r="G2559" s="6" t="s">
        <v>95</v>
      </c>
      <c r="H2559" s="6" t="s">
        <v>20</v>
      </c>
      <c r="I2559" s="8">
        <v>0.45</v>
      </c>
      <c r="J2559" s="9">
        <v>4500</v>
      </c>
      <c r="K2559" s="10">
        <f t="shared" si="0"/>
        <v>2025</v>
      </c>
      <c r="L2559" s="10">
        <f t="shared" si="1"/>
        <v>810</v>
      </c>
      <c r="M2559" s="11">
        <v>0.4</v>
      </c>
      <c r="O2559" s="16"/>
      <c r="P2559" s="14"/>
      <c r="Q2559" s="12"/>
      <c r="R2559" s="13"/>
    </row>
    <row r="2560" spans="1:18" ht="15.75" customHeight="1">
      <c r="A2560" s="1"/>
      <c r="B2560" s="6" t="s">
        <v>14</v>
      </c>
      <c r="C2560" s="6">
        <v>1185732</v>
      </c>
      <c r="D2560" s="7">
        <v>44365</v>
      </c>
      <c r="E2560" s="6" t="s">
        <v>46</v>
      </c>
      <c r="F2560" s="6" t="s">
        <v>94</v>
      </c>
      <c r="G2560" s="6" t="s">
        <v>95</v>
      </c>
      <c r="H2560" s="6" t="s">
        <v>21</v>
      </c>
      <c r="I2560" s="8">
        <v>0.6</v>
      </c>
      <c r="J2560" s="9">
        <v>4500</v>
      </c>
      <c r="K2560" s="10">
        <f t="shared" si="0"/>
        <v>2700</v>
      </c>
      <c r="L2560" s="10">
        <f t="shared" si="1"/>
        <v>944.99999999999989</v>
      </c>
      <c r="M2560" s="11">
        <v>0.35</v>
      </c>
      <c r="O2560" s="16"/>
      <c r="P2560" s="14"/>
      <c r="Q2560" s="12"/>
      <c r="R2560" s="13"/>
    </row>
    <row r="2561" spans="1:18" ht="15.75" customHeight="1">
      <c r="A2561" s="1"/>
      <c r="B2561" s="6" t="s">
        <v>14</v>
      </c>
      <c r="C2561" s="6">
        <v>1185732</v>
      </c>
      <c r="D2561" s="7">
        <v>44365</v>
      </c>
      <c r="E2561" s="6" t="s">
        <v>46</v>
      </c>
      <c r="F2561" s="6" t="s">
        <v>94</v>
      </c>
      <c r="G2561" s="6" t="s">
        <v>95</v>
      </c>
      <c r="H2561" s="6" t="s">
        <v>22</v>
      </c>
      <c r="I2561" s="8">
        <v>0.65</v>
      </c>
      <c r="J2561" s="9">
        <v>6250</v>
      </c>
      <c r="K2561" s="10">
        <f t="shared" si="0"/>
        <v>4062.5</v>
      </c>
      <c r="L2561" s="10">
        <f t="shared" si="1"/>
        <v>2031.25</v>
      </c>
      <c r="M2561" s="11">
        <v>0.5</v>
      </c>
      <c r="O2561" s="16"/>
      <c r="P2561" s="14"/>
      <c r="Q2561" s="12"/>
      <c r="R2561" s="13"/>
    </row>
    <row r="2562" spans="1:18" ht="15.75" customHeight="1">
      <c r="A2562" s="1"/>
      <c r="B2562" s="6" t="s">
        <v>14</v>
      </c>
      <c r="C2562" s="6">
        <v>1185732</v>
      </c>
      <c r="D2562" s="7">
        <v>44393</v>
      </c>
      <c r="E2562" s="6" t="s">
        <v>46</v>
      </c>
      <c r="F2562" s="6" t="s">
        <v>94</v>
      </c>
      <c r="G2562" s="6" t="s">
        <v>95</v>
      </c>
      <c r="H2562" s="6" t="s">
        <v>17</v>
      </c>
      <c r="I2562" s="8">
        <v>0.6</v>
      </c>
      <c r="J2562" s="9">
        <v>8500</v>
      </c>
      <c r="K2562" s="10">
        <f t="shared" si="0"/>
        <v>5100</v>
      </c>
      <c r="L2562" s="10">
        <f t="shared" si="1"/>
        <v>2040</v>
      </c>
      <c r="M2562" s="11">
        <v>0.4</v>
      </c>
      <c r="O2562" s="16"/>
      <c r="P2562" s="14"/>
      <c r="Q2562" s="12"/>
      <c r="R2562" s="13"/>
    </row>
    <row r="2563" spans="1:18" ht="15.75" customHeight="1">
      <c r="A2563" s="1"/>
      <c r="B2563" s="6" t="s">
        <v>14</v>
      </c>
      <c r="C2563" s="6">
        <v>1185732</v>
      </c>
      <c r="D2563" s="7">
        <v>44393</v>
      </c>
      <c r="E2563" s="6" t="s">
        <v>46</v>
      </c>
      <c r="F2563" s="6" t="s">
        <v>94</v>
      </c>
      <c r="G2563" s="6" t="s">
        <v>95</v>
      </c>
      <c r="H2563" s="6" t="s">
        <v>18</v>
      </c>
      <c r="I2563" s="8">
        <v>0.55000000000000004</v>
      </c>
      <c r="J2563" s="9">
        <v>6000</v>
      </c>
      <c r="K2563" s="10">
        <f t="shared" si="0"/>
        <v>3300.0000000000005</v>
      </c>
      <c r="L2563" s="10">
        <f t="shared" si="1"/>
        <v>1155</v>
      </c>
      <c r="M2563" s="11">
        <v>0.35</v>
      </c>
      <c r="O2563" s="16"/>
      <c r="P2563" s="14"/>
      <c r="Q2563" s="12"/>
      <c r="R2563" s="13"/>
    </row>
    <row r="2564" spans="1:18" ht="15.75" customHeight="1">
      <c r="A2564" s="1"/>
      <c r="B2564" s="6" t="s">
        <v>14</v>
      </c>
      <c r="C2564" s="6">
        <v>1185732</v>
      </c>
      <c r="D2564" s="7">
        <v>44393</v>
      </c>
      <c r="E2564" s="6" t="s">
        <v>46</v>
      </c>
      <c r="F2564" s="6" t="s">
        <v>94</v>
      </c>
      <c r="G2564" s="6" t="s">
        <v>95</v>
      </c>
      <c r="H2564" s="6" t="s">
        <v>19</v>
      </c>
      <c r="I2564" s="8">
        <v>0.5</v>
      </c>
      <c r="J2564" s="9">
        <v>5250</v>
      </c>
      <c r="K2564" s="10">
        <f t="shared" si="0"/>
        <v>2625</v>
      </c>
      <c r="L2564" s="10">
        <f t="shared" si="1"/>
        <v>1050</v>
      </c>
      <c r="M2564" s="11">
        <v>0.4</v>
      </c>
      <c r="O2564" s="16"/>
      <c r="P2564" s="14"/>
      <c r="Q2564" s="12"/>
      <c r="R2564" s="13"/>
    </row>
    <row r="2565" spans="1:18" ht="15.75" customHeight="1">
      <c r="A2565" s="1"/>
      <c r="B2565" s="6" t="s">
        <v>14</v>
      </c>
      <c r="C2565" s="6">
        <v>1185732</v>
      </c>
      <c r="D2565" s="7">
        <v>44393</v>
      </c>
      <c r="E2565" s="6" t="s">
        <v>46</v>
      </c>
      <c r="F2565" s="6" t="s">
        <v>94</v>
      </c>
      <c r="G2565" s="6" t="s">
        <v>95</v>
      </c>
      <c r="H2565" s="6" t="s">
        <v>20</v>
      </c>
      <c r="I2565" s="8">
        <v>0.5</v>
      </c>
      <c r="J2565" s="9">
        <v>4750</v>
      </c>
      <c r="K2565" s="10">
        <f t="shared" si="0"/>
        <v>2375</v>
      </c>
      <c r="L2565" s="10">
        <f t="shared" si="1"/>
        <v>950</v>
      </c>
      <c r="M2565" s="11">
        <v>0.4</v>
      </c>
      <c r="O2565" s="16"/>
      <c r="P2565" s="14"/>
      <c r="Q2565" s="12"/>
      <c r="R2565" s="13"/>
    </row>
    <row r="2566" spans="1:18" ht="15.75" customHeight="1">
      <c r="A2566" s="1"/>
      <c r="B2566" s="6" t="s">
        <v>14</v>
      </c>
      <c r="C2566" s="6">
        <v>1185732</v>
      </c>
      <c r="D2566" s="7">
        <v>44393</v>
      </c>
      <c r="E2566" s="6" t="s">
        <v>46</v>
      </c>
      <c r="F2566" s="6" t="s">
        <v>94</v>
      </c>
      <c r="G2566" s="6" t="s">
        <v>95</v>
      </c>
      <c r="H2566" s="6" t="s">
        <v>21</v>
      </c>
      <c r="I2566" s="8">
        <v>0.6</v>
      </c>
      <c r="J2566" s="9">
        <v>5000</v>
      </c>
      <c r="K2566" s="10">
        <f t="shared" si="0"/>
        <v>3000</v>
      </c>
      <c r="L2566" s="10">
        <f t="shared" si="1"/>
        <v>1050</v>
      </c>
      <c r="M2566" s="11">
        <v>0.35</v>
      </c>
      <c r="O2566" s="16"/>
      <c r="P2566" s="14"/>
      <c r="Q2566" s="12"/>
      <c r="R2566" s="13"/>
    </row>
    <row r="2567" spans="1:18" ht="15.75" customHeight="1">
      <c r="A2567" s="1"/>
      <c r="B2567" s="6" t="s">
        <v>14</v>
      </c>
      <c r="C2567" s="6">
        <v>1185732</v>
      </c>
      <c r="D2567" s="7">
        <v>44393</v>
      </c>
      <c r="E2567" s="6" t="s">
        <v>46</v>
      </c>
      <c r="F2567" s="6" t="s">
        <v>94</v>
      </c>
      <c r="G2567" s="6" t="s">
        <v>95</v>
      </c>
      <c r="H2567" s="6" t="s">
        <v>22</v>
      </c>
      <c r="I2567" s="8">
        <v>0.65</v>
      </c>
      <c r="J2567" s="9">
        <v>6750</v>
      </c>
      <c r="K2567" s="10">
        <f t="shared" si="0"/>
        <v>4387.5</v>
      </c>
      <c r="L2567" s="10">
        <f t="shared" si="1"/>
        <v>2193.75</v>
      </c>
      <c r="M2567" s="11">
        <v>0.5</v>
      </c>
      <c r="O2567" s="16"/>
      <c r="P2567" s="14"/>
      <c r="Q2567" s="12"/>
      <c r="R2567" s="13"/>
    </row>
    <row r="2568" spans="1:18" ht="15.75" customHeight="1">
      <c r="A2568" s="1"/>
      <c r="B2568" s="6" t="s">
        <v>14</v>
      </c>
      <c r="C2568" s="6">
        <v>1185732</v>
      </c>
      <c r="D2568" s="7">
        <v>44425</v>
      </c>
      <c r="E2568" s="6" t="s">
        <v>46</v>
      </c>
      <c r="F2568" s="6" t="s">
        <v>94</v>
      </c>
      <c r="G2568" s="6" t="s">
        <v>95</v>
      </c>
      <c r="H2568" s="6" t="s">
        <v>17</v>
      </c>
      <c r="I2568" s="8">
        <v>0.6</v>
      </c>
      <c r="J2568" s="9">
        <v>8250</v>
      </c>
      <c r="K2568" s="10">
        <f t="shared" si="0"/>
        <v>4950</v>
      </c>
      <c r="L2568" s="10">
        <f t="shared" si="1"/>
        <v>1980</v>
      </c>
      <c r="M2568" s="11">
        <v>0.4</v>
      </c>
      <c r="O2568" s="16"/>
      <c r="P2568" s="14"/>
      <c r="Q2568" s="12"/>
      <c r="R2568" s="13"/>
    </row>
    <row r="2569" spans="1:18" ht="15.75" customHeight="1">
      <c r="A2569" s="1"/>
      <c r="B2569" s="6" t="s">
        <v>14</v>
      </c>
      <c r="C2569" s="6">
        <v>1185732</v>
      </c>
      <c r="D2569" s="7">
        <v>44425</v>
      </c>
      <c r="E2569" s="6" t="s">
        <v>46</v>
      </c>
      <c r="F2569" s="6" t="s">
        <v>94</v>
      </c>
      <c r="G2569" s="6" t="s">
        <v>95</v>
      </c>
      <c r="H2569" s="6" t="s">
        <v>18</v>
      </c>
      <c r="I2569" s="8">
        <v>0.55000000000000004</v>
      </c>
      <c r="J2569" s="9">
        <v>6000</v>
      </c>
      <c r="K2569" s="10">
        <f t="shared" si="0"/>
        <v>3300.0000000000005</v>
      </c>
      <c r="L2569" s="10">
        <f t="shared" si="1"/>
        <v>1155</v>
      </c>
      <c r="M2569" s="11">
        <v>0.35</v>
      </c>
      <c r="O2569" s="16"/>
      <c r="P2569" s="14"/>
      <c r="Q2569" s="12"/>
      <c r="R2569" s="13"/>
    </row>
    <row r="2570" spans="1:18" ht="15.75" customHeight="1">
      <c r="A2570" s="1"/>
      <c r="B2570" s="6" t="s">
        <v>14</v>
      </c>
      <c r="C2570" s="6">
        <v>1185732</v>
      </c>
      <c r="D2570" s="7">
        <v>44425</v>
      </c>
      <c r="E2570" s="6" t="s">
        <v>46</v>
      </c>
      <c r="F2570" s="6" t="s">
        <v>94</v>
      </c>
      <c r="G2570" s="6" t="s">
        <v>95</v>
      </c>
      <c r="H2570" s="6" t="s">
        <v>19</v>
      </c>
      <c r="I2570" s="8">
        <v>0.5</v>
      </c>
      <c r="J2570" s="9">
        <v>5250</v>
      </c>
      <c r="K2570" s="10">
        <f t="shared" si="0"/>
        <v>2625</v>
      </c>
      <c r="L2570" s="10">
        <f t="shared" si="1"/>
        <v>1050</v>
      </c>
      <c r="M2570" s="11">
        <v>0.4</v>
      </c>
      <c r="O2570" s="16"/>
      <c r="P2570" s="14"/>
      <c r="Q2570" s="12"/>
      <c r="R2570" s="13"/>
    </row>
    <row r="2571" spans="1:18" ht="15.75" customHeight="1">
      <c r="A2571" s="1"/>
      <c r="B2571" s="6" t="s">
        <v>14</v>
      </c>
      <c r="C2571" s="6">
        <v>1185732</v>
      </c>
      <c r="D2571" s="7">
        <v>44425</v>
      </c>
      <c r="E2571" s="6" t="s">
        <v>46</v>
      </c>
      <c r="F2571" s="6" t="s">
        <v>94</v>
      </c>
      <c r="G2571" s="6" t="s">
        <v>95</v>
      </c>
      <c r="H2571" s="6" t="s">
        <v>20</v>
      </c>
      <c r="I2571" s="8">
        <v>0.4</v>
      </c>
      <c r="J2571" s="9">
        <v>4750</v>
      </c>
      <c r="K2571" s="10">
        <f t="shared" si="0"/>
        <v>1900</v>
      </c>
      <c r="L2571" s="10">
        <f t="shared" si="1"/>
        <v>760</v>
      </c>
      <c r="M2571" s="11">
        <v>0.4</v>
      </c>
      <c r="O2571" s="16"/>
      <c r="P2571" s="14"/>
      <c r="Q2571" s="12"/>
      <c r="R2571" s="13"/>
    </row>
    <row r="2572" spans="1:18" ht="15.75" customHeight="1">
      <c r="A2572" s="1"/>
      <c r="B2572" s="6" t="s">
        <v>14</v>
      </c>
      <c r="C2572" s="6">
        <v>1185732</v>
      </c>
      <c r="D2572" s="7">
        <v>44425</v>
      </c>
      <c r="E2572" s="6" t="s">
        <v>46</v>
      </c>
      <c r="F2572" s="6" t="s">
        <v>94</v>
      </c>
      <c r="G2572" s="6" t="s">
        <v>95</v>
      </c>
      <c r="H2572" s="6" t="s">
        <v>21</v>
      </c>
      <c r="I2572" s="8">
        <v>0.5</v>
      </c>
      <c r="J2572" s="9">
        <v>4500</v>
      </c>
      <c r="K2572" s="10">
        <f t="shared" si="0"/>
        <v>2250</v>
      </c>
      <c r="L2572" s="10">
        <f t="shared" si="1"/>
        <v>787.5</v>
      </c>
      <c r="M2572" s="11">
        <v>0.35</v>
      </c>
      <c r="O2572" s="16"/>
      <c r="P2572" s="14"/>
      <c r="Q2572" s="12"/>
      <c r="R2572" s="13"/>
    </row>
    <row r="2573" spans="1:18" ht="15.75" customHeight="1">
      <c r="A2573" s="1"/>
      <c r="B2573" s="6" t="s">
        <v>14</v>
      </c>
      <c r="C2573" s="6">
        <v>1185732</v>
      </c>
      <c r="D2573" s="7">
        <v>44425</v>
      </c>
      <c r="E2573" s="6" t="s">
        <v>46</v>
      </c>
      <c r="F2573" s="6" t="s">
        <v>94</v>
      </c>
      <c r="G2573" s="6" t="s">
        <v>95</v>
      </c>
      <c r="H2573" s="6" t="s">
        <v>22</v>
      </c>
      <c r="I2573" s="8">
        <v>0.55000000000000004</v>
      </c>
      <c r="J2573" s="9">
        <v>6250</v>
      </c>
      <c r="K2573" s="10">
        <f t="shared" si="0"/>
        <v>3437.5000000000005</v>
      </c>
      <c r="L2573" s="10">
        <f t="shared" si="1"/>
        <v>1718.7500000000002</v>
      </c>
      <c r="M2573" s="11">
        <v>0.5</v>
      </c>
      <c r="O2573" s="16"/>
      <c r="P2573" s="14"/>
      <c r="Q2573" s="12"/>
      <c r="R2573" s="13"/>
    </row>
    <row r="2574" spans="1:18" ht="15.75" customHeight="1">
      <c r="A2574" s="1"/>
      <c r="B2574" s="6" t="s">
        <v>14</v>
      </c>
      <c r="C2574" s="6">
        <v>1185732</v>
      </c>
      <c r="D2574" s="7">
        <v>44455</v>
      </c>
      <c r="E2574" s="6" t="s">
        <v>46</v>
      </c>
      <c r="F2574" s="6" t="s">
        <v>94</v>
      </c>
      <c r="G2574" s="6" t="s">
        <v>95</v>
      </c>
      <c r="H2574" s="6" t="s">
        <v>17</v>
      </c>
      <c r="I2574" s="8">
        <v>0.5</v>
      </c>
      <c r="J2574" s="9">
        <v>7250</v>
      </c>
      <c r="K2574" s="10">
        <f t="shared" si="0"/>
        <v>3625</v>
      </c>
      <c r="L2574" s="10">
        <f t="shared" si="1"/>
        <v>1450</v>
      </c>
      <c r="M2574" s="11">
        <v>0.4</v>
      </c>
      <c r="O2574" s="16"/>
      <c r="P2574" s="14"/>
      <c r="Q2574" s="12"/>
      <c r="R2574" s="13"/>
    </row>
    <row r="2575" spans="1:18" ht="15.75" customHeight="1">
      <c r="A2575" s="1"/>
      <c r="B2575" s="6" t="s">
        <v>14</v>
      </c>
      <c r="C2575" s="6">
        <v>1185732</v>
      </c>
      <c r="D2575" s="7">
        <v>44455</v>
      </c>
      <c r="E2575" s="6" t="s">
        <v>46</v>
      </c>
      <c r="F2575" s="6" t="s">
        <v>94</v>
      </c>
      <c r="G2575" s="6" t="s">
        <v>95</v>
      </c>
      <c r="H2575" s="6" t="s">
        <v>18</v>
      </c>
      <c r="I2575" s="8">
        <v>0.45000000000000012</v>
      </c>
      <c r="J2575" s="9">
        <v>5250</v>
      </c>
      <c r="K2575" s="10">
        <f t="shared" si="0"/>
        <v>2362.5000000000005</v>
      </c>
      <c r="L2575" s="10">
        <f t="shared" si="1"/>
        <v>826.87500000000011</v>
      </c>
      <c r="M2575" s="11">
        <v>0.35</v>
      </c>
      <c r="O2575" s="16"/>
      <c r="P2575" s="14"/>
      <c r="Q2575" s="12"/>
      <c r="R2575" s="13"/>
    </row>
    <row r="2576" spans="1:18" ht="15.75" customHeight="1">
      <c r="A2576" s="1"/>
      <c r="B2576" s="6" t="s">
        <v>14</v>
      </c>
      <c r="C2576" s="6">
        <v>1185732</v>
      </c>
      <c r="D2576" s="7">
        <v>44455</v>
      </c>
      <c r="E2576" s="6" t="s">
        <v>46</v>
      </c>
      <c r="F2576" s="6" t="s">
        <v>94</v>
      </c>
      <c r="G2576" s="6" t="s">
        <v>95</v>
      </c>
      <c r="H2576" s="6" t="s">
        <v>19</v>
      </c>
      <c r="I2576" s="8">
        <v>0.20000000000000007</v>
      </c>
      <c r="J2576" s="9">
        <v>4250</v>
      </c>
      <c r="K2576" s="10">
        <f t="shared" si="0"/>
        <v>850.00000000000023</v>
      </c>
      <c r="L2576" s="10">
        <f t="shared" si="1"/>
        <v>340.00000000000011</v>
      </c>
      <c r="M2576" s="11">
        <v>0.4</v>
      </c>
      <c r="O2576" s="16"/>
      <c r="P2576" s="14"/>
      <c r="Q2576" s="12"/>
      <c r="R2576" s="13"/>
    </row>
    <row r="2577" spans="1:18" ht="15.75" customHeight="1">
      <c r="A2577" s="1"/>
      <c r="B2577" s="6" t="s">
        <v>14</v>
      </c>
      <c r="C2577" s="6">
        <v>1185732</v>
      </c>
      <c r="D2577" s="7">
        <v>44455</v>
      </c>
      <c r="E2577" s="6" t="s">
        <v>46</v>
      </c>
      <c r="F2577" s="6" t="s">
        <v>94</v>
      </c>
      <c r="G2577" s="6" t="s">
        <v>95</v>
      </c>
      <c r="H2577" s="6" t="s">
        <v>20</v>
      </c>
      <c r="I2577" s="8">
        <v>0.20000000000000007</v>
      </c>
      <c r="J2577" s="9">
        <v>4000</v>
      </c>
      <c r="K2577" s="10">
        <f t="shared" si="0"/>
        <v>800.00000000000023</v>
      </c>
      <c r="L2577" s="10">
        <f t="shared" si="1"/>
        <v>320.00000000000011</v>
      </c>
      <c r="M2577" s="11">
        <v>0.4</v>
      </c>
      <c r="O2577" s="16"/>
      <c r="P2577" s="14"/>
      <c r="Q2577" s="12"/>
      <c r="R2577" s="13"/>
    </row>
    <row r="2578" spans="1:18" ht="15.75" customHeight="1">
      <c r="A2578" s="1"/>
      <c r="B2578" s="6" t="s">
        <v>14</v>
      </c>
      <c r="C2578" s="6">
        <v>1185732</v>
      </c>
      <c r="D2578" s="7">
        <v>44455</v>
      </c>
      <c r="E2578" s="6" t="s">
        <v>46</v>
      </c>
      <c r="F2578" s="6" t="s">
        <v>94</v>
      </c>
      <c r="G2578" s="6" t="s">
        <v>95</v>
      </c>
      <c r="H2578" s="6" t="s">
        <v>21</v>
      </c>
      <c r="I2578" s="8">
        <v>0.30000000000000004</v>
      </c>
      <c r="J2578" s="9">
        <v>4000</v>
      </c>
      <c r="K2578" s="10">
        <f t="shared" si="0"/>
        <v>1200.0000000000002</v>
      </c>
      <c r="L2578" s="10">
        <f t="shared" si="1"/>
        <v>420.00000000000006</v>
      </c>
      <c r="M2578" s="11">
        <v>0.35</v>
      </c>
      <c r="O2578" s="16"/>
      <c r="P2578" s="14"/>
      <c r="Q2578" s="12"/>
      <c r="R2578" s="13"/>
    </row>
    <row r="2579" spans="1:18" ht="15.75" customHeight="1">
      <c r="A2579" s="1"/>
      <c r="B2579" s="6" t="s">
        <v>14</v>
      </c>
      <c r="C2579" s="6">
        <v>1185732</v>
      </c>
      <c r="D2579" s="7">
        <v>44455</v>
      </c>
      <c r="E2579" s="6" t="s">
        <v>46</v>
      </c>
      <c r="F2579" s="6" t="s">
        <v>94</v>
      </c>
      <c r="G2579" s="6" t="s">
        <v>95</v>
      </c>
      <c r="H2579" s="6" t="s">
        <v>22</v>
      </c>
      <c r="I2579" s="8">
        <v>0.35000000000000009</v>
      </c>
      <c r="J2579" s="9">
        <v>5000</v>
      </c>
      <c r="K2579" s="10">
        <f t="shared" si="0"/>
        <v>1750.0000000000005</v>
      </c>
      <c r="L2579" s="10">
        <f t="shared" si="1"/>
        <v>875.00000000000023</v>
      </c>
      <c r="M2579" s="11">
        <v>0.5</v>
      </c>
      <c r="O2579" s="16"/>
      <c r="P2579" s="14"/>
      <c r="Q2579" s="12"/>
      <c r="R2579" s="13"/>
    </row>
    <row r="2580" spans="1:18" ht="15.75" customHeight="1">
      <c r="A2580" s="1"/>
      <c r="B2580" s="6" t="s">
        <v>14</v>
      </c>
      <c r="C2580" s="6">
        <v>1185732</v>
      </c>
      <c r="D2580" s="7">
        <v>44487</v>
      </c>
      <c r="E2580" s="6" t="s">
        <v>46</v>
      </c>
      <c r="F2580" s="6" t="s">
        <v>94</v>
      </c>
      <c r="G2580" s="6" t="s">
        <v>95</v>
      </c>
      <c r="H2580" s="6" t="s">
        <v>17</v>
      </c>
      <c r="I2580" s="8">
        <v>0.35000000000000009</v>
      </c>
      <c r="J2580" s="9">
        <v>6750</v>
      </c>
      <c r="K2580" s="10">
        <f t="shared" si="0"/>
        <v>2362.5000000000005</v>
      </c>
      <c r="L2580" s="10">
        <f t="shared" si="1"/>
        <v>945.00000000000023</v>
      </c>
      <c r="M2580" s="11">
        <v>0.4</v>
      </c>
      <c r="O2580" s="16"/>
      <c r="P2580" s="14"/>
      <c r="Q2580" s="12"/>
      <c r="R2580" s="13"/>
    </row>
    <row r="2581" spans="1:18" ht="15.75" customHeight="1">
      <c r="A2581" s="1"/>
      <c r="B2581" s="6" t="s">
        <v>14</v>
      </c>
      <c r="C2581" s="6">
        <v>1185732</v>
      </c>
      <c r="D2581" s="7">
        <v>44487</v>
      </c>
      <c r="E2581" s="6" t="s">
        <v>46</v>
      </c>
      <c r="F2581" s="6" t="s">
        <v>94</v>
      </c>
      <c r="G2581" s="6" t="s">
        <v>95</v>
      </c>
      <c r="H2581" s="6" t="s">
        <v>18</v>
      </c>
      <c r="I2581" s="8">
        <v>0.25000000000000011</v>
      </c>
      <c r="J2581" s="9">
        <v>5000</v>
      </c>
      <c r="K2581" s="10">
        <f t="shared" si="0"/>
        <v>1250.0000000000005</v>
      </c>
      <c r="L2581" s="10">
        <f t="shared" si="1"/>
        <v>437.50000000000011</v>
      </c>
      <c r="M2581" s="11">
        <v>0.35</v>
      </c>
      <c r="O2581" s="16"/>
      <c r="P2581" s="14"/>
      <c r="Q2581" s="12"/>
      <c r="R2581" s="13"/>
    </row>
    <row r="2582" spans="1:18" ht="15.75" customHeight="1">
      <c r="A2582" s="1"/>
      <c r="B2582" s="6" t="s">
        <v>14</v>
      </c>
      <c r="C2582" s="6">
        <v>1185732</v>
      </c>
      <c r="D2582" s="7">
        <v>44487</v>
      </c>
      <c r="E2582" s="6" t="s">
        <v>46</v>
      </c>
      <c r="F2582" s="6" t="s">
        <v>94</v>
      </c>
      <c r="G2582" s="6" t="s">
        <v>95</v>
      </c>
      <c r="H2582" s="6" t="s">
        <v>19</v>
      </c>
      <c r="I2582" s="8">
        <v>0.25000000000000011</v>
      </c>
      <c r="J2582" s="9">
        <v>3750</v>
      </c>
      <c r="K2582" s="10">
        <f t="shared" si="0"/>
        <v>937.50000000000045</v>
      </c>
      <c r="L2582" s="10">
        <f t="shared" si="1"/>
        <v>375.00000000000023</v>
      </c>
      <c r="M2582" s="11">
        <v>0.4</v>
      </c>
      <c r="O2582" s="16"/>
      <c r="P2582" s="14"/>
      <c r="Q2582" s="12"/>
      <c r="R2582" s="13"/>
    </row>
    <row r="2583" spans="1:18" ht="15.75" customHeight="1">
      <c r="A2583" s="1"/>
      <c r="B2583" s="6" t="s">
        <v>14</v>
      </c>
      <c r="C2583" s="6">
        <v>1185732</v>
      </c>
      <c r="D2583" s="7">
        <v>44487</v>
      </c>
      <c r="E2583" s="6" t="s">
        <v>46</v>
      </c>
      <c r="F2583" s="6" t="s">
        <v>94</v>
      </c>
      <c r="G2583" s="6" t="s">
        <v>95</v>
      </c>
      <c r="H2583" s="6" t="s">
        <v>20</v>
      </c>
      <c r="I2583" s="8">
        <v>0.25000000000000011</v>
      </c>
      <c r="J2583" s="9">
        <v>3500</v>
      </c>
      <c r="K2583" s="10">
        <f t="shared" si="0"/>
        <v>875.00000000000034</v>
      </c>
      <c r="L2583" s="10">
        <f t="shared" si="1"/>
        <v>350.00000000000017</v>
      </c>
      <c r="M2583" s="11">
        <v>0.4</v>
      </c>
      <c r="O2583" s="16"/>
      <c r="P2583" s="14"/>
      <c r="Q2583" s="12"/>
      <c r="R2583" s="13"/>
    </row>
    <row r="2584" spans="1:18" ht="15.75" customHeight="1">
      <c r="A2584" s="1"/>
      <c r="B2584" s="6" t="s">
        <v>14</v>
      </c>
      <c r="C2584" s="6">
        <v>1185732</v>
      </c>
      <c r="D2584" s="7">
        <v>44487</v>
      </c>
      <c r="E2584" s="6" t="s">
        <v>46</v>
      </c>
      <c r="F2584" s="6" t="s">
        <v>94</v>
      </c>
      <c r="G2584" s="6" t="s">
        <v>95</v>
      </c>
      <c r="H2584" s="6" t="s">
        <v>21</v>
      </c>
      <c r="I2584" s="8">
        <v>0.35000000000000009</v>
      </c>
      <c r="J2584" s="9">
        <v>3500</v>
      </c>
      <c r="K2584" s="10">
        <f t="shared" si="0"/>
        <v>1225.0000000000002</v>
      </c>
      <c r="L2584" s="10">
        <f t="shared" si="1"/>
        <v>428.75000000000006</v>
      </c>
      <c r="M2584" s="11">
        <v>0.35</v>
      </c>
      <c r="O2584" s="16"/>
      <c r="P2584" s="14"/>
      <c r="Q2584" s="12"/>
      <c r="R2584" s="13"/>
    </row>
    <row r="2585" spans="1:18" ht="15.75" customHeight="1">
      <c r="A2585" s="1"/>
      <c r="B2585" s="6" t="s">
        <v>14</v>
      </c>
      <c r="C2585" s="6">
        <v>1185732</v>
      </c>
      <c r="D2585" s="7">
        <v>44487</v>
      </c>
      <c r="E2585" s="6" t="s">
        <v>46</v>
      </c>
      <c r="F2585" s="6" t="s">
        <v>94</v>
      </c>
      <c r="G2585" s="6" t="s">
        <v>95</v>
      </c>
      <c r="H2585" s="6" t="s">
        <v>22</v>
      </c>
      <c r="I2585" s="8">
        <v>0.35000000000000003</v>
      </c>
      <c r="J2585" s="9">
        <v>4750</v>
      </c>
      <c r="K2585" s="10">
        <f t="shared" si="0"/>
        <v>1662.5000000000002</v>
      </c>
      <c r="L2585" s="10">
        <f t="shared" si="1"/>
        <v>831.25000000000011</v>
      </c>
      <c r="M2585" s="11">
        <v>0.5</v>
      </c>
      <c r="O2585" s="16"/>
      <c r="P2585" s="14"/>
      <c r="Q2585" s="12"/>
      <c r="R2585" s="13"/>
    </row>
    <row r="2586" spans="1:18" ht="15.75" customHeight="1">
      <c r="A2586" s="1"/>
      <c r="B2586" s="6" t="s">
        <v>14</v>
      </c>
      <c r="C2586" s="6">
        <v>1185732</v>
      </c>
      <c r="D2586" s="7">
        <v>44517</v>
      </c>
      <c r="E2586" s="6" t="s">
        <v>46</v>
      </c>
      <c r="F2586" s="6" t="s">
        <v>94</v>
      </c>
      <c r="G2586" s="6" t="s">
        <v>95</v>
      </c>
      <c r="H2586" s="6" t="s">
        <v>17</v>
      </c>
      <c r="I2586" s="8">
        <v>0.3000000000000001</v>
      </c>
      <c r="J2586" s="9">
        <v>6250</v>
      </c>
      <c r="K2586" s="10">
        <f t="shared" si="0"/>
        <v>1875.0000000000007</v>
      </c>
      <c r="L2586" s="10">
        <f t="shared" si="1"/>
        <v>750.00000000000034</v>
      </c>
      <c r="M2586" s="11">
        <v>0.4</v>
      </c>
      <c r="O2586" s="16"/>
      <c r="P2586" s="14"/>
      <c r="Q2586" s="12"/>
      <c r="R2586" s="13"/>
    </row>
    <row r="2587" spans="1:18" ht="15.75" customHeight="1">
      <c r="A2587" s="1"/>
      <c r="B2587" s="6" t="s">
        <v>14</v>
      </c>
      <c r="C2587" s="6">
        <v>1185732</v>
      </c>
      <c r="D2587" s="7">
        <v>44517</v>
      </c>
      <c r="E2587" s="6" t="s">
        <v>46</v>
      </c>
      <c r="F2587" s="6" t="s">
        <v>94</v>
      </c>
      <c r="G2587" s="6" t="s">
        <v>95</v>
      </c>
      <c r="H2587" s="6" t="s">
        <v>18</v>
      </c>
      <c r="I2587" s="8">
        <v>0.20000000000000012</v>
      </c>
      <c r="J2587" s="9">
        <v>4500</v>
      </c>
      <c r="K2587" s="10">
        <f t="shared" si="0"/>
        <v>900.00000000000057</v>
      </c>
      <c r="L2587" s="10">
        <f t="shared" si="1"/>
        <v>315.00000000000017</v>
      </c>
      <c r="M2587" s="11">
        <v>0.35</v>
      </c>
      <c r="O2587" s="16"/>
      <c r="P2587" s="14"/>
      <c r="Q2587" s="12"/>
      <c r="R2587" s="13"/>
    </row>
    <row r="2588" spans="1:18" ht="15.75" customHeight="1">
      <c r="A2588" s="1"/>
      <c r="B2588" s="6" t="s">
        <v>14</v>
      </c>
      <c r="C2588" s="6">
        <v>1185732</v>
      </c>
      <c r="D2588" s="7">
        <v>44517</v>
      </c>
      <c r="E2588" s="6" t="s">
        <v>46</v>
      </c>
      <c r="F2588" s="6" t="s">
        <v>94</v>
      </c>
      <c r="G2588" s="6" t="s">
        <v>95</v>
      </c>
      <c r="H2588" s="6" t="s">
        <v>19</v>
      </c>
      <c r="I2588" s="8">
        <v>0.30000000000000016</v>
      </c>
      <c r="J2588" s="9">
        <v>3950</v>
      </c>
      <c r="K2588" s="10">
        <f t="shared" si="0"/>
        <v>1185.0000000000007</v>
      </c>
      <c r="L2588" s="10">
        <f t="shared" si="1"/>
        <v>474.00000000000028</v>
      </c>
      <c r="M2588" s="11">
        <v>0.4</v>
      </c>
      <c r="O2588" s="16"/>
      <c r="P2588" s="14"/>
      <c r="Q2588" s="12"/>
      <c r="R2588" s="13"/>
    </row>
    <row r="2589" spans="1:18" ht="15.75" customHeight="1">
      <c r="A2589" s="1"/>
      <c r="B2589" s="6" t="s">
        <v>14</v>
      </c>
      <c r="C2589" s="6">
        <v>1185732</v>
      </c>
      <c r="D2589" s="7">
        <v>44517</v>
      </c>
      <c r="E2589" s="6" t="s">
        <v>46</v>
      </c>
      <c r="F2589" s="6" t="s">
        <v>94</v>
      </c>
      <c r="G2589" s="6" t="s">
        <v>95</v>
      </c>
      <c r="H2589" s="6" t="s">
        <v>20</v>
      </c>
      <c r="I2589" s="8">
        <v>0.6000000000000002</v>
      </c>
      <c r="J2589" s="9">
        <v>4500</v>
      </c>
      <c r="K2589" s="10">
        <f t="shared" si="0"/>
        <v>2700.0000000000009</v>
      </c>
      <c r="L2589" s="10">
        <f t="shared" si="1"/>
        <v>1080.0000000000005</v>
      </c>
      <c r="M2589" s="11">
        <v>0.4</v>
      </c>
      <c r="O2589" s="16"/>
      <c r="P2589" s="14"/>
      <c r="Q2589" s="12"/>
      <c r="R2589" s="13"/>
    </row>
    <row r="2590" spans="1:18" ht="15.75" customHeight="1">
      <c r="A2590" s="1"/>
      <c r="B2590" s="6" t="s">
        <v>14</v>
      </c>
      <c r="C2590" s="6">
        <v>1185732</v>
      </c>
      <c r="D2590" s="7">
        <v>44517</v>
      </c>
      <c r="E2590" s="6" t="s">
        <v>46</v>
      </c>
      <c r="F2590" s="6" t="s">
        <v>94</v>
      </c>
      <c r="G2590" s="6" t="s">
        <v>95</v>
      </c>
      <c r="H2590" s="6" t="s">
        <v>21</v>
      </c>
      <c r="I2590" s="8">
        <v>0.75000000000000011</v>
      </c>
      <c r="J2590" s="9">
        <v>4250</v>
      </c>
      <c r="K2590" s="10">
        <f t="shared" si="0"/>
        <v>3187.5000000000005</v>
      </c>
      <c r="L2590" s="10">
        <f t="shared" si="1"/>
        <v>1115.625</v>
      </c>
      <c r="M2590" s="11">
        <v>0.35</v>
      </c>
      <c r="O2590" s="16"/>
      <c r="P2590" s="14"/>
      <c r="Q2590" s="12"/>
      <c r="R2590" s="13"/>
    </row>
    <row r="2591" spans="1:18" ht="15.75" customHeight="1">
      <c r="A2591" s="1"/>
      <c r="B2591" s="6" t="s">
        <v>14</v>
      </c>
      <c r="C2591" s="6">
        <v>1185732</v>
      </c>
      <c r="D2591" s="7">
        <v>44517</v>
      </c>
      <c r="E2591" s="6" t="s">
        <v>46</v>
      </c>
      <c r="F2591" s="6" t="s">
        <v>94</v>
      </c>
      <c r="G2591" s="6" t="s">
        <v>95</v>
      </c>
      <c r="H2591" s="6" t="s">
        <v>22</v>
      </c>
      <c r="I2591" s="8">
        <v>0.75</v>
      </c>
      <c r="J2591" s="9">
        <v>5250</v>
      </c>
      <c r="K2591" s="10">
        <f t="shared" si="0"/>
        <v>3937.5</v>
      </c>
      <c r="L2591" s="10">
        <f t="shared" si="1"/>
        <v>1968.75</v>
      </c>
      <c r="M2591" s="11">
        <v>0.5</v>
      </c>
      <c r="O2591" s="16"/>
      <c r="P2591" s="14"/>
      <c r="Q2591" s="12"/>
      <c r="R2591" s="13"/>
    </row>
    <row r="2592" spans="1:18" ht="15.75" customHeight="1">
      <c r="A2592" s="1"/>
      <c r="B2592" s="6" t="s">
        <v>14</v>
      </c>
      <c r="C2592" s="6">
        <v>1185732</v>
      </c>
      <c r="D2592" s="7">
        <v>44546</v>
      </c>
      <c r="E2592" s="6" t="s">
        <v>46</v>
      </c>
      <c r="F2592" s="6" t="s">
        <v>94</v>
      </c>
      <c r="G2592" s="6" t="s">
        <v>95</v>
      </c>
      <c r="H2592" s="6" t="s">
        <v>17</v>
      </c>
      <c r="I2592" s="8">
        <v>0.70000000000000007</v>
      </c>
      <c r="J2592" s="9">
        <v>7750</v>
      </c>
      <c r="K2592" s="10">
        <f t="shared" si="0"/>
        <v>5425.0000000000009</v>
      </c>
      <c r="L2592" s="10">
        <f t="shared" si="1"/>
        <v>2170.0000000000005</v>
      </c>
      <c r="M2592" s="11">
        <v>0.4</v>
      </c>
      <c r="O2592" s="16"/>
      <c r="P2592" s="14"/>
      <c r="Q2592" s="12"/>
      <c r="R2592" s="13"/>
    </row>
    <row r="2593" spans="1:18" ht="15.75" customHeight="1">
      <c r="A2593" s="1"/>
      <c r="B2593" s="6" t="s">
        <v>14</v>
      </c>
      <c r="C2593" s="6">
        <v>1185732</v>
      </c>
      <c r="D2593" s="7">
        <v>44546</v>
      </c>
      <c r="E2593" s="6" t="s">
        <v>46</v>
      </c>
      <c r="F2593" s="6" t="s">
        <v>94</v>
      </c>
      <c r="G2593" s="6" t="s">
        <v>95</v>
      </c>
      <c r="H2593" s="6" t="s">
        <v>18</v>
      </c>
      <c r="I2593" s="8">
        <v>0.60000000000000009</v>
      </c>
      <c r="J2593" s="9">
        <v>5750</v>
      </c>
      <c r="K2593" s="10">
        <f t="shared" si="0"/>
        <v>3450.0000000000005</v>
      </c>
      <c r="L2593" s="10">
        <f t="shared" si="1"/>
        <v>1207.5</v>
      </c>
      <c r="M2593" s="11">
        <v>0.35</v>
      </c>
      <c r="O2593" s="16"/>
      <c r="P2593" s="14"/>
      <c r="Q2593" s="12"/>
      <c r="R2593" s="13"/>
    </row>
    <row r="2594" spans="1:18" ht="15.75" customHeight="1">
      <c r="A2594" s="1"/>
      <c r="B2594" s="6" t="s">
        <v>14</v>
      </c>
      <c r="C2594" s="6">
        <v>1185732</v>
      </c>
      <c r="D2594" s="7">
        <v>44546</v>
      </c>
      <c r="E2594" s="6" t="s">
        <v>46</v>
      </c>
      <c r="F2594" s="6" t="s">
        <v>94</v>
      </c>
      <c r="G2594" s="6" t="s">
        <v>95</v>
      </c>
      <c r="H2594" s="6" t="s">
        <v>19</v>
      </c>
      <c r="I2594" s="8">
        <v>0.60000000000000009</v>
      </c>
      <c r="J2594" s="9">
        <v>5250</v>
      </c>
      <c r="K2594" s="10">
        <f t="shared" si="0"/>
        <v>3150.0000000000005</v>
      </c>
      <c r="L2594" s="10">
        <f t="shared" si="1"/>
        <v>1260.0000000000002</v>
      </c>
      <c r="M2594" s="11">
        <v>0.4</v>
      </c>
      <c r="O2594" s="16"/>
      <c r="P2594" s="14"/>
      <c r="Q2594" s="12"/>
      <c r="R2594" s="13"/>
    </row>
    <row r="2595" spans="1:18" ht="15.75" customHeight="1">
      <c r="A2595" s="1"/>
      <c r="B2595" s="6" t="s">
        <v>14</v>
      </c>
      <c r="C2595" s="6">
        <v>1185732</v>
      </c>
      <c r="D2595" s="7">
        <v>44546</v>
      </c>
      <c r="E2595" s="6" t="s">
        <v>46</v>
      </c>
      <c r="F2595" s="6" t="s">
        <v>94</v>
      </c>
      <c r="G2595" s="6" t="s">
        <v>95</v>
      </c>
      <c r="H2595" s="6" t="s">
        <v>20</v>
      </c>
      <c r="I2595" s="8">
        <v>0.60000000000000009</v>
      </c>
      <c r="J2595" s="9">
        <v>4750</v>
      </c>
      <c r="K2595" s="10">
        <f t="shared" si="0"/>
        <v>2850.0000000000005</v>
      </c>
      <c r="L2595" s="10">
        <f t="shared" si="1"/>
        <v>1140.0000000000002</v>
      </c>
      <c r="M2595" s="11">
        <v>0.4</v>
      </c>
      <c r="O2595" s="16"/>
      <c r="P2595" s="14"/>
      <c r="Q2595" s="12"/>
      <c r="R2595" s="13"/>
    </row>
    <row r="2596" spans="1:18" ht="15.75" customHeight="1">
      <c r="A2596" s="1"/>
      <c r="B2596" s="6" t="s">
        <v>14</v>
      </c>
      <c r="C2596" s="6">
        <v>1185732</v>
      </c>
      <c r="D2596" s="7">
        <v>44546</v>
      </c>
      <c r="E2596" s="6" t="s">
        <v>46</v>
      </c>
      <c r="F2596" s="6" t="s">
        <v>94</v>
      </c>
      <c r="G2596" s="6" t="s">
        <v>95</v>
      </c>
      <c r="H2596" s="6" t="s">
        <v>21</v>
      </c>
      <c r="I2596" s="8">
        <v>0.70000000000000007</v>
      </c>
      <c r="J2596" s="9">
        <v>4750</v>
      </c>
      <c r="K2596" s="10">
        <f t="shared" si="0"/>
        <v>3325.0000000000005</v>
      </c>
      <c r="L2596" s="10">
        <f t="shared" si="1"/>
        <v>1163.75</v>
      </c>
      <c r="M2596" s="11">
        <v>0.35</v>
      </c>
      <c r="O2596" s="16"/>
      <c r="P2596" s="14"/>
      <c r="Q2596" s="12"/>
      <c r="R2596" s="13"/>
    </row>
    <row r="2597" spans="1:18" ht="15.75" customHeight="1">
      <c r="A2597" s="1"/>
      <c r="B2597" s="6" t="s">
        <v>14</v>
      </c>
      <c r="C2597" s="6">
        <v>1185732</v>
      </c>
      <c r="D2597" s="7">
        <v>44546</v>
      </c>
      <c r="E2597" s="6" t="s">
        <v>46</v>
      </c>
      <c r="F2597" s="6" t="s">
        <v>94</v>
      </c>
      <c r="G2597" s="6" t="s">
        <v>95</v>
      </c>
      <c r="H2597" s="6" t="s">
        <v>22</v>
      </c>
      <c r="I2597" s="8">
        <v>0.75</v>
      </c>
      <c r="J2597" s="9">
        <v>5750</v>
      </c>
      <c r="K2597" s="10">
        <f t="shared" si="0"/>
        <v>4312.5</v>
      </c>
      <c r="L2597" s="10">
        <f t="shared" si="1"/>
        <v>2156.25</v>
      </c>
      <c r="M2597" s="11">
        <v>0.5</v>
      </c>
      <c r="O2597" s="16"/>
      <c r="P2597" s="14"/>
      <c r="Q2597" s="12"/>
      <c r="R2597" s="13"/>
    </row>
    <row r="2598" spans="1:18" ht="15.75" customHeight="1">
      <c r="A2598" s="1" t="s">
        <v>39</v>
      </c>
      <c r="B2598" s="6" t="s">
        <v>23</v>
      </c>
      <c r="C2598" s="6">
        <v>1197831</v>
      </c>
      <c r="D2598" s="7">
        <v>44219</v>
      </c>
      <c r="E2598" s="6" t="s">
        <v>24</v>
      </c>
      <c r="F2598" s="6" t="s">
        <v>96</v>
      </c>
      <c r="G2598" s="6" t="s">
        <v>97</v>
      </c>
      <c r="H2598" s="6" t="s">
        <v>17</v>
      </c>
      <c r="I2598" s="8">
        <v>0.25000000000000006</v>
      </c>
      <c r="J2598" s="9">
        <v>6500</v>
      </c>
      <c r="K2598" s="10">
        <f t="shared" si="0"/>
        <v>1625.0000000000005</v>
      </c>
      <c r="L2598" s="10">
        <f t="shared" si="1"/>
        <v>650.00000000000023</v>
      </c>
      <c r="M2598" s="11">
        <v>0.4</v>
      </c>
      <c r="O2598" s="16"/>
      <c r="P2598" s="14"/>
      <c r="Q2598" s="12"/>
      <c r="R2598" s="13"/>
    </row>
    <row r="2599" spans="1:18" ht="15.75" customHeight="1">
      <c r="A2599" s="1"/>
      <c r="B2599" s="6" t="s">
        <v>23</v>
      </c>
      <c r="C2599" s="6">
        <v>1197831</v>
      </c>
      <c r="D2599" s="7">
        <v>44219</v>
      </c>
      <c r="E2599" s="6" t="s">
        <v>24</v>
      </c>
      <c r="F2599" s="6" t="s">
        <v>96</v>
      </c>
      <c r="G2599" s="6" t="s">
        <v>97</v>
      </c>
      <c r="H2599" s="6" t="s">
        <v>18</v>
      </c>
      <c r="I2599" s="8">
        <v>0.25000000000000006</v>
      </c>
      <c r="J2599" s="9">
        <v>4500</v>
      </c>
      <c r="K2599" s="10">
        <f t="shared" si="0"/>
        <v>1125.0000000000002</v>
      </c>
      <c r="L2599" s="10">
        <f t="shared" si="1"/>
        <v>393.75000000000006</v>
      </c>
      <c r="M2599" s="11">
        <v>0.35</v>
      </c>
      <c r="O2599" s="16"/>
      <c r="P2599" s="14"/>
      <c r="Q2599" s="12"/>
      <c r="R2599" s="13"/>
    </row>
    <row r="2600" spans="1:18" ht="15.75" customHeight="1">
      <c r="A2600" s="1"/>
      <c r="B2600" s="6" t="s">
        <v>23</v>
      </c>
      <c r="C2600" s="6">
        <v>1197831</v>
      </c>
      <c r="D2600" s="7">
        <v>44219</v>
      </c>
      <c r="E2600" s="6" t="s">
        <v>24</v>
      </c>
      <c r="F2600" s="6" t="s">
        <v>96</v>
      </c>
      <c r="G2600" s="6" t="s">
        <v>97</v>
      </c>
      <c r="H2600" s="6" t="s">
        <v>19</v>
      </c>
      <c r="I2600" s="8">
        <v>0.15000000000000008</v>
      </c>
      <c r="J2600" s="9">
        <v>4500</v>
      </c>
      <c r="K2600" s="10">
        <f t="shared" si="0"/>
        <v>675.00000000000034</v>
      </c>
      <c r="L2600" s="10">
        <f t="shared" si="1"/>
        <v>270.00000000000017</v>
      </c>
      <c r="M2600" s="11">
        <v>0.4</v>
      </c>
      <c r="O2600" s="16"/>
      <c r="P2600" s="14"/>
      <c r="Q2600" s="12"/>
      <c r="R2600" s="13"/>
    </row>
    <row r="2601" spans="1:18" ht="15.75" customHeight="1">
      <c r="A2601" s="1"/>
      <c r="B2601" s="6" t="s">
        <v>23</v>
      </c>
      <c r="C2601" s="6">
        <v>1197831</v>
      </c>
      <c r="D2601" s="7">
        <v>44219</v>
      </c>
      <c r="E2601" s="6" t="s">
        <v>24</v>
      </c>
      <c r="F2601" s="6" t="s">
        <v>96</v>
      </c>
      <c r="G2601" s="6" t="s">
        <v>97</v>
      </c>
      <c r="H2601" s="6" t="s">
        <v>20</v>
      </c>
      <c r="I2601" s="8">
        <v>0.2</v>
      </c>
      <c r="J2601" s="9">
        <v>3000</v>
      </c>
      <c r="K2601" s="10">
        <f t="shared" si="0"/>
        <v>600</v>
      </c>
      <c r="L2601" s="10">
        <f t="shared" si="1"/>
        <v>240</v>
      </c>
      <c r="M2601" s="11">
        <v>0.4</v>
      </c>
      <c r="O2601" s="16"/>
      <c r="P2601" s="14"/>
      <c r="Q2601" s="12"/>
      <c r="R2601" s="13"/>
    </row>
    <row r="2602" spans="1:18" ht="15.75" customHeight="1">
      <c r="A2602" s="1"/>
      <c r="B2602" s="6" t="s">
        <v>23</v>
      </c>
      <c r="C2602" s="6">
        <v>1197831</v>
      </c>
      <c r="D2602" s="7">
        <v>44219</v>
      </c>
      <c r="E2602" s="6" t="s">
        <v>24</v>
      </c>
      <c r="F2602" s="6" t="s">
        <v>96</v>
      </c>
      <c r="G2602" s="6" t="s">
        <v>97</v>
      </c>
      <c r="H2602" s="6" t="s">
        <v>21</v>
      </c>
      <c r="I2602" s="8">
        <v>0.35000000000000003</v>
      </c>
      <c r="J2602" s="9">
        <v>3500</v>
      </c>
      <c r="K2602" s="10">
        <f t="shared" si="0"/>
        <v>1225.0000000000002</v>
      </c>
      <c r="L2602" s="10">
        <f t="shared" si="1"/>
        <v>428.75000000000006</v>
      </c>
      <c r="M2602" s="11">
        <v>0.35</v>
      </c>
      <c r="O2602" s="16"/>
      <c r="P2602" s="14"/>
      <c r="Q2602" s="12"/>
      <c r="R2602" s="13"/>
    </row>
    <row r="2603" spans="1:18" ht="15.75" customHeight="1">
      <c r="A2603" s="1"/>
      <c r="B2603" s="6" t="s">
        <v>23</v>
      </c>
      <c r="C2603" s="6">
        <v>1197831</v>
      </c>
      <c r="D2603" s="7">
        <v>44219</v>
      </c>
      <c r="E2603" s="6" t="s">
        <v>24</v>
      </c>
      <c r="F2603" s="6" t="s">
        <v>96</v>
      </c>
      <c r="G2603" s="6" t="s">
        <v>97</v>
      </c>
      <c r="H2603" s="6" t="s">
        <v>22</v>
      </c>
      <c r="I2603" s="8">
        <v>0.25000000000000006</v>
      </c>
      <c r="J2603" s="9">
        <v>4500</v>
      </c>
      <c r="K2603" s="10">
        <f t="shared" si="0"/>
        <v>1125.0000000000002</v>
      </c>
      <c r="L2603" s="10">
        <f t="shared" si="1"/>
        <v>450.00000000000011</v>
      </c>
      <c r="M2603" s="11">
        <v>0.4</v>
      </c>
      <c r="O2603" s="16"/>
      <c r="P2603" s="14"/>
      <c r="Q2603" s="12"/>
      <c r="R2603" s="13"/>
    </row>
    <row r="2604" spans="1:18" ht="15.75" customHeight="1">
      <c r="A2604" s="1"/>
      <c r="B2604" s="6" t="s">
        <v>23</v>
      </c>
      <c r="C2604" s="6">
        <v>1197831</v>
      </c>
      <c r="D2604" s="7">
        <v>44248</v>
      </c>
      <c r="E2604" s="6" t="s">
        <v>24</v>
      </c>
      <c r="F2604" s="6" t="s">
        <v>96</v>
      </c>
      <c r="G2604" s="6" t="s">
        <v>97</v>
      </c>
      <c r="H2604" s="6" t="s">
        <v>17</v>
      </c>
      <c r="I2604" s="8">
        <v>0.25000000000000006</v>
      </c>
      <c r="J2604" s="9">
        <v>7000</v>
      </c>
      <c r="K2604" s="10">
        <f t="shared" si="0"/>
        <v>1750.0000000000005</v>
      </c>
      <c r="L2604" s="10">
        <f t="shared" si="1"/>
        <v>700.00000000000023</v>
      </c>
      <c r="M2604" s="11">
        <v>0.4</v>
      </c>
      <c r="O2604" s="16"/>
      <c r="P2604" s="14"/>
      <c r="Q2604" s="12"/>
      <c r="R2604" s="13"/>
    </row>
    <row r="2605" spans="1:18" ht="15.75" customHeight="1">
      <c r="A2605" s="1"/>
      <c r="B2605" s="6" t="s">
        <v>23</v>
      </c>
      <c r="C2605" s="6">
        <v>1197831</v>
      </c>
      <c r="D2605" s="7">
        <v>44248</v>
      </c>
      <c r="E2605" s="6" t="s">
        <v>24</v>
      </c>
      <c r="F2605" s="6" t="s">
        <v>96</v>
      </c>
      <c r="G2605" s="6" t="s">
        <v>97</v>
      </c>
      <c r="H2605" s="6" t="s">
        <v>18</v>
      </c>
      <c r="I2605" s="8">
        <v>0.25000000000000006</v>
      </c>
      <c r="J2605" s="9">
        <v>3500</v>
      </c>
      <c r="K2605" s="10">
        <f t="shared" si="0"/>
        <v>875.00000000000023</v>
      </c>
      <c r="L2605" s="10">
        <f t="shared" si="1"/>
        <v>306.25000000000006</v>
      </c>
      <c r="M2605" s="11">
        <v>0.35</v>
      </c>
      <c r="O2605" s="16"/>
      <c r="P2605" s="14"/>
      <c r="Q2605" s="12"/>
      <c r="R2605" s="13"/>
    </row>
    <row r="2606" spans="1:18" ht="15.75" customHeight="1">
      <c r="A2606" s="1"/>
      <c r="B2606" s="6" t="s">
        <v>23</v>
      </c>
      <c r="C2606" s="6">
        <v>1197831</v>
      </c>
      <c r="D2606" s="7">
        <v>44248</v>
      </c>
      <c r="E2606" s="6" t="s">
        <v>24</v>
      </c>
      <c r="F2606" s="6" t="s">
        <v>96</v>
      </c>
      <c r="G2606" s="6" t="s">
        <v>97</v>
      </c>
      <c r="H2606" s="6" t="s">
        <v>19</v>
      </c>
      <c r="I2606" s="8">
        <v>0.15000000000000008</v>
      </c>
      <c r="J2606" s="9">
        <v>4000</v>
      </c>
      <c r="K2606" s="10">
        <f t="shared" si="0"/>
        <v>600.00000000000034</v>
      </c>
      <c r="L2606" s="10">
        <f t="shared" si="1"/>
        <v>240.00000000000014</v>
      </c>
      <c r="M2606" s="11">
        <v>0.4</v>
      </c>
      <c r="O2606" s="16"/>
      <c r="P2606" s="14"/>
      <c r="Q2606" s="12"/>
      <c r="R2606" s="13"/>
    </row>
    <row r="2607" spans="1:18" ht="15.75" customHeight="1">
      <c r="A2607" s="1"/>
      <c r="B2607" s="6" t="s">
        <v>23</v>
      </c>
      <c r="C2607" s="6">
        <v>1197831</v>
      </c>
      <c r="D2607" s="7">
        <v>44248</v>
      </c>
      <c r="E2607" s="6" t="s">
        <v>24</v>
      </c>
      <c r="F2607" s="6" t="s">
        <v>96</v>
      </c>
      <c r="G2607" s="6" t="s">
        <v>97</v>
      </c>
      <c r="H2607" s="6" t="s">
        <v>20</v>
      </c>
      <c r="I2607" s="8">
        <v>0.2</v>
      </c>
      <c r="J2607" s="9">
        <v>2500</v>
      </c>
      <c r="K2607" s="10">
        <f t="shared" si="0"/>
        <v>500</v>
      </c>
      <c r="L2607" s="10">
        <f t="shared" si="1"/>
        <v>200</v>
      </c>
      <c r="M2607" s="11">
        <v>0.4</v>
      </c>
      <c r="O2607" s="16"/>
      <c r="P2607" s="14"/>
      <c r="Q2607" s="12"/>
      <c r="R2607" s="13"/>
    </row>
    <row r="2608" spans="1:18" ht="15.75" customHeight="1">
      <c r="A2608" s="1"/>
      <c r="B2608" s="6" t="s">
        <v>23</v>
      </c>
      <c r="C2608" s="6">
        <v>1197831</v>
      </c>
      <c r="D2608" s="7">
        <v>44248</v>
      </c>
      <c r="E2608" s="6" t="s">
        <v>24</v>
      </c>
      <c r="F2608" s="6" t="s">
        <v>96</v>
      </c>
      <c r="G2608" s="6" t="s">
        <v>97</v>
      </c>
      <c r="H2608" s="6" t="s">
        <v>21</v>
      </c>
      <c r="I2608" s="8">
        <v>0.35000000000000003</v>
      </c>
      <c r="J2608" s="9">
        <v>3250</v>
      </c>
      <c r="K2608" s="10">
        <f t="shared" si="0"/>
        <v>1137.5</v>
      </c>
      <c r="L2608" s="10">
        <f t="shared" si="1"/>
        <v>398.125</v>
      </c>
      <c r="M2608" s="11">
        <v>0.35</v>
      </c>
      <c r="O2608" s="16"/>
      <c r="P2608" s="14"/>
      <c r="Q2608" s="12"/>
      <c r="R2608" s="13"/>
    </row>
    <row r="2609" spans="1:18" ht="15.75" customHeight="1">
      <c r="A2609" s="1"/>
      <c r="B2609" s="6" t="s">
        <v>23</v>
      </c>
      <c r="C2609" s="6">
        <v>1197831</v>
      </c>
      <c r="D2609" s="7">
        <v>44248</v>
      </c>
      <c r="E2609" s="6" t="s">
        <v>24</v>
      </c>
      <c r="F2609" s="6" t="s">
        <v>96</v>
      </c>
      <c r="G2609" s="6" t="s">
        <v>97</v>
      </c>
      <c r="H2609" s="6" t="s">
        <v>22</v>
      </c>
      <c r="I2609" s="8">
        <v>0.2</v>
      </c>
      <c r="J2609" s="9">
        <v>4250</v>
      </c>
      <c r="K2609" s="10">
        <f t="shared" si="0"/>
        <v>850</v>
      </c>
      <c r="L2609" s="10">
        <f t="shared" si="1"/>
        <v>340</v>
      </c>
      <c r="M2609" s="11">
        <v>0.4</v>
      </c>
      <c r="O2609" s="16"/>
      <c r="P2609" s="14"/>
      <c r="Q2609" s="12"/>
      <c r="R2609" s="13"/>
    </row>
    <row r="2610" spans="1:18" ht="15.75" customHeight="1">
      <c r="A2610" s="1"/>
      <c r="B2610" s="6" t="s">
        <v>23</v>
      </c>
      <c r="C2610" s="6">
        <v>1197831</v>
      </c>
      <c r="D2610" s="7">
        <v>44274</v>
      </c>
      <c r="E2610" s="6" t="s">
        <v>24</v>
      </c>
      <c r="F2610" s="6" t="s">
        <v>96</v>
      </c>
      <c r="G2610" s="6" t="s">
        <v>97</v>
      </c>
      <c r="H2610" s="6" t="s">
        <v>17</v>
      </c>
      <c r="I2610" s="8">
        <v>0.2</v>
      </c>
      <c r="J2610" s="9">
        <v>6450</v>
      </c>
      <c r="K2610" s="10">
        <f t="shared" si="0"/>
        <v>1290</v>
      </c>
      <c r="L2610" s="10">
        <f t="shared" si="1"/>
        <v>516</v>
      </c>
      <c r="M2610" s="11">
        <v>0.4</v>
      </c>
      <c r="O2610" s="16"/>
      <c r="P2610" s="14"/>
      <c r="Q2610" s="12"/>
      <c r="R2610" s="13"/>
    </row>
    <row r="2611" spans="1:18" ht="15.75" customHeight="1">
      <c r="A2611" s="1"/>
      <c r="B2611" s="6" t="s">
        <v>23</v>
      </c>
      <c r="C2611" s="6">
        <v>1197831</v>
      </c>
      <c r="D2611" s="7">
        <v>44274</v>
      </c>
      <c r="E2611" s="6" t="s">
        <v>24</v>
      </c>
      <c r="F2611" s="6" t="s">
        <v>96</v>
      </c>
      <c r="G2611" s="6" t="s">
        <v>97</v>
      </c>
      <c r="H2611" s="6" t="s">
        <v>18</v>
      </c>
      <c r="I2611" s="8">
        <v>0.2</v>
      </c>
      <c r="J2611" s="9">
        <v>3250</v>
      </c>
      <c r="K2611" s="10">
        <f t="shared" si="0"/>
        <v>650</v>
      </c>
      <c r="L2611" s="10">
        <f t="shared" si="1"/>
        <v>227.49999999999997</v>
      </c>
      <c r="M2611" s="11">
        <v>0.35</v>
      </c>
      <c r="O2611" s="16"/>
      <c r="P2611" s="14"/>
      <c r="Q2611" s="12"/>
      <c r="R2611" s="13"/>
    </row>
    <row r="2612" spans="1:18" ht="15.75" customHeight="1">
      <c r="A2612" s="1"/>
      <c r="B2612" s="6" t="s">
        <v>23</v>
      </c>
      <c r="C2612" s="6">
        <v>1197831</v>
      </c>
      <c r="D2612" s="7">
        <v>44274</v>
      </c>
      <c r="E2612" s="6" t="s">
        <v>24</v>
      </c>
      <c r="F2612" s="6" t="s">
        <v>96</v>
      </c>
      <c r="G2612" s="6" t="s">
        <v>97</v>
      </c>
      <c r="H2612" s="6" t="s">
        <v>19</v>
      </c>
      <c r="I2612" s="8">
        <v>0.10000000000000002</v>
      </c>
      <c r="J2612" s="9">
        <v>3500</v>
      </c>
      <c r="K2612" s="10">
        <f t="shared" si="0"/>
        <v>350.00000000000006</v>
      </c>
      <c r="L2612" s="10">
        <f t="shared" si="1"/>
        <v>140.00000000000003</v>
      </c>
      <c r="M2612" s="11">
        <v>0.4</v>
      </c>
      <c r="O2612" s="16"/>
      <c r="P2612" s="14"/>
      <c r="Q2612" s="12"/>
      <c r="R2612" s="13"/>
    </row>
    <row r="2613" spans="1:18" ht="15.75" customHeight="1">
      <c r="A2613" s="1"/>
      <c r="B2613" s="6" t="s">
        <v>23</v>
      </c>
      <c r="C2613" s="6">
        <v>1197831</v>
      </c>
      <c r="D2613" s="7">
        <v>44274</v>
      </c>
      <c r="E2613" s="6" t="s">
        <v>24</v>
      </c>
      <c r="F2613" s="6" t="s">
        <v>96</v>
      </c>
      <c r="G2613" s="6" t="s">
        <v>97</v>
      </c>
      <c r="H2613" s="6" t="s">
        <v>20</v>
      </c>
      <c r="I2613" s="8">
        <v>0.19999999999999996</v>
      </c>
      <c r="J2613" s="9">
        <v>2000</v>
      </c>
      <c r="K2613" s="10">
        <f t="shared" si="0"/>
        <v>399.99999999999989</v>
      </c>
      <c r="L2613" s="10">
        <f t="shared" si="1"/>
        <v>159.99999999999997</v>
      </c>
      <c r="M2613" s="11">
        <v>0.4</v>
      </c>
      <c r="O2613" s="16"/>
      <c r="P2613" s="14"/>
      <c r="Q2613" s="12"/>
      <c r="R2613" s="13"/>
    </row>
    <row r="2614" spans="1:18" ht="15.75" customHeight="1">
      <c r="A2614" s="1"/>
      <c r="B2614" s="6" t="s">
        <v>23</v>
      </c>
      <c r="C2614" s="6">
        <v>1197831</v>
      </c>
      <c r="D2614" s="7">
        <v>44274</v>
      </c>
      <c r="E2614" s="6" t="s">
        <v>24</v>
      </c>
      <c r="F2614" s="6" t="s">
        <v>96</v>
      </c>
      <c r="G2614" s="6" t="s">
        <v>97</v>
      </c>
      <c r="H2614" s="6" t="s">
        <v>21</v>
      </c>
      <c r="I2614" s="8">
        <v>0.35000000000000009</v>
      </c>
      <c r="J2614" s="9">
        <v>2500</v>
      </c>
      <c r="K2614" s="10">
        <f t="shared" si="0"/>
        <v>875.00000000000023</v>
      </c>
      <c r="L2614" s="10">
        <f t="shared" si="1"/>
        <v>306.25000000000006</v>
      </c>
      <c r="M2614" s="11">
        <v>0.35</v>
      </c>
      <c r="O2614" s="16"/>
      <c r="P2614" s="14"/>
      <c r="Q2614" s="12"/>
      <c r="R2614" s="13"/>
    </row>
    <row r="2615" spans="1:18" ht="15.75" customHeight="1">
      <c r="A2615" s="1"/>
      <c r="B2615" s="6" t="s">
        <v>23</v>
      </c>
      <c r="C2615" s="6">
        <v>1197831</v>
      </c>
      <c r="D2615" s="7">
        <v>44274</v>
      </c>
      <c r="E2615" s="6" t="s">
        <v>24</v>
      </c>
      <c r="F2615" s="6" t="s">
        <v>96</v>
      </c>
      <c r="G2615" s="6" t="s">
        <v>97</v>
      </c>
      <c r="H2615" s="6" t="s">
        <v>22</v>
      </c>
      <c r="I2615" s="8">
        <v>0.25</v>
      </c>
      <c r="J2615" s="9">
        <v>3500</v>
      </c>
      <c r="K2615" s="10">
        <f t="shared" si="0"/>
        <v>875</v>
      </c>
      <c r="L2615" s="10">
        <f t="shared" si="1"/>
        <v>350</v>
      </c>
      <c r="M2615" s="11">
        <v>0.4</v>
      </c>
      <c r="O2615" s="16"/>
      <c r="P2615" s="14"/>
      <c r="Q2615" s="12"/>
      <c r="R2615" s="13"/>
    </row>
    <row r="2616" spans="1:18" ht="15.75" customHeight="1">
      <c r="A2616" s="1"/>
      <c r="B2616" s="6" t="s">
        <v>23</v>
      </c>
      <c r="C2616" s="6">
        <v>1197831</v>
      </c>
      <c r="D2616" s="7">
        <v>44306</v>
      </c>
      <c r="E2616" s="6" t="s">
        <v>24</v>
      </c>
      <c r="F2616" s="6" t="s">
        <v>96</v>
      </c>
      <c r="G2616" s="6" t="s">
        <v>97</v>
      </c>
      <c r="H2616" s="6" t="s">
        <v>17</v>
      </c>
      <c r="I2616" s="8">
        <v>0.25</v>
      </c>
      <c r="J2616" s="9">
        <v>6000</v>
      </c>
      <c r="K2616" s="10">
        <f t="shared" si="0"/>
        <v>1500</v>
      </c>
      <c r="L2616" s="10">
        <f t="shared" si="1"/>
        <v>600</v>
      </c>
      <c r="M2616" s="11">
        <v>0.4</v>
      </c>
      <c r="O2616" s="16"/>
      <c r="P2616" s="14"/>
      <c r="Q2616" s="12"/>
      <c r="R2616" s="13"/>
    </row>
    <row r="2617" spans="1:18" ht="15.75" customHeight="1">
      <c r="A2617" s="1"/>
      <c r="B2617" s="6" t="s">
        <v>23</v>
      </c>
      <c r="C2617" s="6">
        <v>1197831</v>
      </c>
      <c r="D2617" s="7">
        <v>44306</v>
      </c>
      <c r="E2617" s="6" t="s">
        <v>24</v>
      </c>
      <c r="F2617" s="6" t="s">
        <v>96</v>
      </c>
      <c r="G2617" s="6" t="s">
        <v>97</v>
      </c>
      <c r="H2617" s="6" t="s">
        <v>18</v>
      </c>
      <c r="I2617" s="8">
        <v>0.25</v>
      </c>
      <c r="J2617" s="9">
        <v>3000</v>
      </c>
      <c r="K2617" s="10">
        <f t="shared" si="0"/>
        <v>750</v>
      </c>
      <c r="L2617" s="10">
        <f t="shared" si="1"/>
        <v>262.5</v>
      </c>
      <c r="M2617" s="11">
        <v>0.35</v>
      </c>
      <c r="O2617" s="16"/>
      <c r="P2617" s="14"/>
      <c r="Q2617" s="12"/>
      <c r="R2617" s="13"/>
    </row>
    <row r="2618" spans="1:18" ht="15.75" customHeight="1">
      <c r="A2618" s="1"/>
      <c r="B2618" s="6" t="s">
        <v>23</v>
      </c>
      <c r="C2618" s="6">
        <v>1197831</v>
      </c>
      <c r="D2618" s="7">
        <v>44306</v>
      </c>
      <c r="E2618" s="6" t="s">
        <v>24</v>
      </c>
      <c r="F2618" s="6" t="s">
        <v>96</v>
      </c>
      <c r="G2618" s="6" t="s">
        <v>97</v>
      </c>
      <c r="H2618" s="6" t="s">
        <v>19</v>
      </c>
      <c r="I2618" s="8">
        <v>0.15000000000000002</v>
      </c>
      <c r="J2618" s="9">
        <v>3000</v>
      </c>
      <c r="K2618" s="10">
        <f t="shared" si="0"/>
        <v>450.00000000000006</v>
      </c>
      <c r="L2618" s="10">
        <f t="shared" si="1"/>
        <v>180.00000000000003</v>
      </c>
      <c r="M2618" s="11">
        <v>0.4</v>
      </c>
      <c r="O2618" s="16"/>
      <c r="P2618" s="14"/>
      <c r="Q2618" s="12"/>
      <c r="R2618" s="13"/>
    </row>
    <row r="2619" spans="1:18" ht="15.75" customHeight="1">
      <c r="A2619" s="1"/>
      <c r="B2619" s="6" t="s">
        <v>23</v>
      </c>
      <c r="C2619" s="6">
        <v>1197831</v>
      </c>
      <c r="D2619" s="7">
        <v>44306</v>
      </c>
      <c r="E2619" s="6" t="s">
        <v>24</v>
      </c>
      <c r="F2619" s="6" t="s">
        <v>96</v>
      </c>
      <c r="G2619" s="6" t="s">
        <v>97</v>
      </c>
      <c r="H2619" s="6" t="s">
        <v>20</v>
      </c>
      <c r="I2619" s="8">
        <v>0.19999999999999996</v>
      </c>
      <c r="J2619" s="9">
        <v>2250</v>
      </c>
      <c r="K2619" s="10">
        <f t="shared" si="0"/>
        <v>449.99999999999989</v>
      </c>
      <c r="L2619" s="10">
        <f t="shared" si="1"/>
        <v>179.99999999999997</v>
      </c>
      <c r="M2619" s="11">
        <v>0.4</v>
      </c>
      <c r="O2619" s="16"/>
      <c r="P2619" s="14"/>
      <c r="Q2619" s="12"/>
      <c r="R2619" s="13"/>
    </row>
    <row r="2620" spans="1:18" ht="15.75" customHeight="1">
      <c r="A2620" s="1"/>
      <c r="B2620" s="6" t="s">
        <v>23</v>
      </c>
      <c r="C2620" s="6">
        <v>1197831</v>
      </c>
      <c r="D2620" s="7">
        <v>44306</v>
      </c>
      <c r="E2620" s="6" t="s">
        <v>24</v>
      </c>
      <c r="F2620" s="6" t="s">
        <v>96</v>
      </c>
      <c r="G2620" s="6" t="s">
        <v>97</v>
      </c>
      <c r="H2620" s="6" t="s">
        <v>21</v>
      </c>
      <c r="I2620" s="8">
        <v>0.4</v>
      </c>
      <c r="J2620" s="9">
        <v>2500</v>
      </c>
      <c r="K2620" s="10">
        <f t="shared" si="0"/>
        <v>1000</v>
      </c>
      <c r="L2620" s="10">
        <f t="shared" si="1"/>
        <v>350</v>
      </c>
      <c r="M2620" s="11">
        <v>0.35</v>
      </c>
      <c r="O2620" s="16"/>
      <c r="P2620" s="14"/>
      <c r="Q2620" s="12"/>
      <c r="R2620" s="13"/>
    </row>
    <row r="2621" spans="1:18" ht="15.75" customHeight="1">
      <c r="A2621" s="1"/>
      <c r="B2621" s="6" t="s">
        <v>23</v>
      </c>
      <c r="C2621" s="6">
        <v>1197831</v>
      </c>
      <c r="D2621" s="7">
        <v>44306</v>
      </c>
      <c r="E2621" s="6" t="s">
        <v>24</v>
      </c>
      <c r="F2621" s="6" t="s">
        <v>96</v>
      </c>
      <c r="G2621" s="6" t="s">
        <v>97</v>
      </c>
      <c r="H2621" s="6" t="s">
        <v>22</v>
      </c>
      <c r="I2621" s="8">
        <v>0.30000000000000004</v>
      </c>
      <c r="J2621" s="9">
        <v>4000</v>
      </c>
      <c r="K2621" s="10">
        <f t="shared" si="0"/>
        <v>1200.0000000000002</v>
      </c>
      <c r="L2621" s="10">
        <f t="shared" si="1"/>
        <v>480.00000000000011</v>
      </c>
      <c r="M2621" s="11">
        <v>0.4</v>
      </c>
      <c r="O2621" s="16"/>
      <c r="P2621" s="14"/>
      <c r="Q2621" s="12"/>
      <c r="R2621" s="13"/>
    </row>
    <row r="2622" spans="1:18" ht="15.75" customHeight="1">
      <c r="A2622" s="1"/>
      <c r="B2622" s="6" t="s">
        <v>23</v>
      </c>
      <c r="C2622" s="6">
        <v>1197831</v>
      </c>
      <c r="D2622" s="7">
        <v>44335</v>
      </c>
      <c r="E2622" s="6" t="s">
        <v>24</v>
      </c>
      <c r="F2622" s="6" t="s">
        <v>96</v>
      </c>
      <c r="G2622" s="6" t="s">
        <v>97</v>
      </c>
      <c r="H2622" s="6" t="s">
        <v>17</v>
      </c>
      <c r="I2622" s="8">
        <v>0.4</v>
      </c>
      <c r="J2622" s="9">
        <v>6700</v>
      </c>
      <c r="K2622" s="10">
        <f t="shared" si="0"/>
        <v>2680</v>
      </c>
      <c r="L2622" s="10">
        <f t="shared" si="1"/>
        <v>1072</v>
      </c>
      <c r="M2622" s="11">
        <v>0.4</v>
      </c>
      <c r="O2622" s="16"/>
      <c r="P2622" s="14"/>
      <c r="Q2622" s="12"/>
      <c r="R2622" s="13"/>
    </row>
    <row r="2623" spans="1:18" ht="15.75" customHeight="1">
      <c r="A2623" s="1"/>
      <c r="B2623" s="6" t="s">
        <v>23</v>
      </c>
      <c r="C2623" s="6">
        <v>1197831</v>
      </c>
      <c r="D2623" s="7">
        <v>44335</v>
      </c>
      <c r="E2623" s="6" t="s">
        <v>24</v>
      </c>
      <c r="F2623" s="6" t="s">
        <v>96</v>
      </c>
      <c r="G2623" s="6" t="s">
        <v>97</v>
      </c>
      <c r="H2623" s="6" t="s">
        <v>18</v>
      </c>
      <c r="I2623" s="8">
        <v>0.4</v>
      </c>
      <c r="J2623" s="9">
        <v>3750</v>
      </c>
      <c r="K2623" s="10">
        <f t="shared" si="0"/>
        <v>1500</v>
      </c>
      <c r="L2623" s="10">
        <f t="shared" si="1"/>
        <v>525</v>
      </c>
      <c r="M2623" s="11">
        <v>0.35</v>
      </c>
      <c r="O2623" s="16"/>
      <c r="P2623" s="14"/>
      <c r="Q2623" s="12"/>
      <c r="R2623" s="13"/>
    </row>
    <row r="2624" spans="1:18" ht="15.75" customHeight="1">
      <c r="A2624" s="1"/>
      <c r="B2624" s="6" t="s">
        <v>23</v>
      </c>
      <c r="C2624" s="6">
        <v>1197831</v>
      </c>
      <c r="D2624" s="7">
        <v>44335</v>
      </c>
      <c r="E2624" s="6" t="s">
        <v>24</v>
      </c>
      <c r="F2624" s="6" t="s">
        <v>96</v>
      </c>
      <c r="G2624" s="6" t="s">
        <v>97</v>
      </c>
      <c r="H2624" s="6" t="s">
        <v>19</v>
      </c>
      <c r="I2624" s="8">
        <v>0.35000000000000003</v>
      </c>
      <c r="J2624" s="9">
        <v>3500</v>
      </c>
      <c r="K2624" s="10">
        <f t="shared" si="0"/>
        <v>1225.0000000000002</v>
      </c>
      <c r="L2624" s="10">
        <f t="shared" si="1"/>
        <v>490.00000000000011</v>
      </c>
      <c r="M2624" s="11">
        <v>0.4</v>
      </c>
      <c r="O2624" s="16"/>
      <c r="P2624" s="14"/>
      <c r="Q2624" s="12"/>
      <c r="R2624" s="13"/>
    </row>
    <row r="2625" spans="1:18" ht="15.75" customHeight="1">
      <c r="A2625" s="1"/>
      <c r="B2625" s="6" t="s">
        <v>23</v>
      </c>
      <c r="C2625" s="6">
        <v>1197831</v>
      </c>
      <c r="D2625" s="7">
        <v>44335</v>
      </c>
      <c r="E2625" s="6" t="s">
        <v>24</v>
      </c>
      <c r="F2625" s="6" t="s">
        <v>96</v>
      </c>
      <c r="G2625" s="6" t="s">
        <v>97</v>
      </c>
      <c r="H2625" s="6" t="s">
        <v>20</v>
      </c>
      <c r="I2625" s="8">
        <v>0.35000000000000003</v>
      </c>
      <c r="J2625" s="9">
        <v>3000</v>
      </c>
      <c r="K2625" s="10">
        <f t="shared" si="0"/>
        <v>1050</v>
      </c>
      <c r="L2625" s="10">
        <f t="shared" si="1"/>
        <v>420</v>
      </c>
      <c r="M2625" s="11">
        <v>0.4</v>
      </c>
      <c r="O2625" s="16"/>
      <c r="P2625" s="14"/>
      <c r="Q2625" s="12"/>
      <c r="R2625" s="13"/>
    </row>
    <row r="2626" spans="1:18" ht="15.75" customHeight="1">
      <c r="A2626" s="1"/>
      <c r="B2626" s="6" t="s">
        <v>23</v>
      </c>
      <c r="C2626" s="6">
        <v>1197831</v>
      </c>
      <c r="D2626" s="7">
        <v>44335</v>
      </c>
      <c r="E2626" s="6" t="s">
        <v>24</v>
      </c>
      <c r="F2626" s="6" t="s">
        <v>96</v>
      </c>
      <c r="G2626" s="6" t="s">
        <v>97</v>
      </c>
      <c r="H2626" s="6" t="s">
        <v>21</v>
      </c>
      <c r="I2626" s="8">
        <v>0.44999999999999996</v>
      </c>
      <c r="J2626" s="9">
        <v>3250</v>
      </c>
      <c r="K2626" s="10">
        <f t="shared" si="0"/>
        <v>1462.4999999999998</v>
      </c>
      <c r="L2626" s="10">
        <f t="shared" si="1"/>
        <v>511.87499999999989</v>
      </c>
      <c r="M2626" s="11">
        <v>0.35</v>
      </c>
      <c r="O2626" s="16"/>
      <c r="P2626" s="14"/>
      <c r="Q2626" s="12"/>
      <c r="R2626" s="13"/>
    </row>
    <row r="2627" spans="1:18" ht="15.75" customHeight="1">
      <c r="A2627" s="1"/>
      <c r="B2627" s="6" t="s">
        <v>23</v>
      </c>
      <c r="C2627" s="6">
        <v>1197831</v>
      </c>
      <c r="D2627" s="7">
        <v>44335</v>
      </c>
      <c r="E2627" s="6" t="s">
        <v>24</v>
      </c>
      <c r="F2627" s="6" t="s">
        <v>96</v>
      </c>
      <c r="G2627" s="6" t="s">
        <v>97</v>
      </c>
      <c r="H2627" s="6" t="s">
        <v>22</v>
      </c>
      <c r="I2627" s="8">
        <v>0.44999999999999996</v>
      </c>
      <c r="J2627" s="9">
        <v>4250</v>
      </c>
      <c r="K2627" s="10">
        <f t="shared" si="0"/>
        <v>1912.4999999999998</v>
      </c>
      <c r="L2627" s="10">
        <f t="shared" si="1"/>
        <v>765</v>
      </c>
      <c r="M2627" s="11">
        <v>0.4</v>
      </c>
      <c r="O2627" s="16"/>
      <c r="P2627" s="14"/>
      <c r="Q2627" s="12"/>
      <c r="R2627" s="13"/>
    </row>
    <row r="2628" spans="1:18" ht="15.75" customHeight="1">
      <c r="A2628" s="1"/>
      <c r="B2628" s="6" t="s">
        <v>23</v>
      </c>
      <c r="C2628" s="6">
        <v>1197831</v>
      </c>
      <c r="D2628" s="7">
        <v>44368</v>
      </c>
      <c r="E2628" s="6" t="s">
        <v>24</v>
      </c>
      <c r="F2628" s="6" t="s">
        <v>96</v>
      </c>
      <c r="G2628" s="6" t="s">
        <v>97</v>
      </c>
      <c r="H2628" s="6" t="s">
        <v>17</v>
      </c>
      <c r="I2628" s="8">
        <v>0.39999999999999997</v>
      </c>
      <c r="J2628" s="9">
        <v>6750</v>
      </c>
      <c r="K2628" s="10">
        <f t="shared" si="0"/>
        <v>2700</v>
      </c>
      <c r="L2628" s="10">
        <f t="shared" si="1"/>
        <v>1080</v>
      </c>
      <c r="M2628" s="11">
        <v>0.4</v>
      </c>
      <c r="O2628" s="16"/>
      <c r="P2628" s="14"/>
      <c r="Q2628" s="12"/>
      <c r="R2628" s="13"/>
    </row>
    <row r="2629" spans="1:18" ht="15.75" customHeight="1">
      <c r="A2629" s="1"/>
      <c r="B2629" s="6" t="s">
        <v>23</v>
      </c>
      <c r="C2629" s="6">
        <v>1197831</v>
      </c>
      <c r="D2629" s="7">
        <v>44368</v>
      </c>
      <c r="E2629" s="6" t="s">
        <v>24</v>
      </c>
      <c r="F2629" s="6" t="s">
        <v>96</v>
      </c>
      <c r="G2629" s="6" t="s">
        <v>97</v>
      </c>
      <c r="H2629" s="6" t="s">
        <v>18</v>
      </c>
      <c r="I2629" s="8">
        <v>0.35000000000000003</v>
      </c>
      <c r="J2629" s="9">
        <v>4250</v>
      </c>
      <c r="K2629" s="10">
        <f t="shared" si="0"/>
        <v>1487.5000000000002</v>
      </c>
      <c r="L2629" s="10">
        <f t="shared" si="1"/>
        <v>520.625</v>
      </c>
      <c r="M2629" s="11">
        <v>0.35</v>
      </c>
      <c r="O2629" s="16"/>
      <c r="P2629" s="14"/>
      <c r="Q2629" s="12"/>
      <c r="R2629" s="13"/>
    </row>
    <row r="2630" spans="1:18" ht="15.75" customHeight="1">
      <c r="A2630" s="1"/>
      <c r="B2630" s="6" t="s">
        <v>23</v>
      </c>
      <c r="C2630" s="6">
        <v>1197831</v>
      </c>
      <c r="D2630" s="7">
        <v>44368</v>
      </c>
      <c r="E2630" s="6" t="s">
        <v>24</v>
      </c>
      <c r="F2630" s="6" t="s">
        <v>96</v>
      </c>
      <c r="G2630" s="6" t="s">
        <v>97</v>
      </c>
      <c r="H2630" s="6" t="s">
        <v>19</v>
      </c>
      <c r="I2630" s="8">
        <v>0.4</v>
      </c>
      <c r="J2630" s="9">
        <v>4000</v>
      </c>
      <c r="K2630" s="10">
        <f t="shared" si="0"/>
        <v>1600</v>
      </c>
      <c r="L2630" s="10">
        <f t="shared" si="1"/>
        <v>640</v>
      </c>
      <c r="M2630" s="11">
        <v>0.4</v>
      </c>
      <c r="O2630" s="16"/>
      <c r="P2630" s="14"/>
      <c r="Q2630" s="12"/>
      <c r="R2630" s="13"/>
    </row>
    <row r="2631" spans="1:18" ht="15.75" customHeight="1">
      <c r="A2631" s="1"/>
      <c r="B2631" s="6" t="s">
        <v>23</v>
      </c>
      <c r="C2631" s="6">
        <v>1197831</v>
      </c>
      <c r="D2631" s="7">
        <v>44368</v>
      </c>
      <c r="E2631" s="6" t="s">
        <v>24</v>
      </c>
      <c r="F2631" s="6" t="s">
        <v>96</v>
      </c>
      <c r="G2631" s="6" t="s">
        <v>97</v>
      </c>
      <c r="H2631" s="6" t="s">
        <v>20</v>
      </c>
      <c r="I2631" s="8">
        <v>0.4</v>
      </c>
      <c r="J2631" s="9">
        <v>3750</v>
      </c>
      <c r="K2631" s="10">
        <f t="shared" si="0"/>
        <v>1500</v>
      </c>
      <c r="L2631" s="10">
        <f t="shared" si="1"/>
        <v>600</v>
      </c>
      <c r="M2631" s="11">
        <v>0.4</v>
      </c>
      <c r="O2631" s="16"/>
      <c r="P2631" s="14"/>
      <c r="Q2631" s="12"/>
      <c r="R2631" s="13"/>
    </row>
    <row r="2632" spans="1:18" ht="15.75" customHeight="1">
      <c r="A2632" s="1"/>
      <c r="B2632" s="6" t="s">
        <v>23</v>
      </c>
      <c r="C2632" s="6">
        <v>1197831</v>
      </c>
      <c r="D2632" s="7">
        <v>44368</v>
      </c>
      <c r="E2632" s="6" t="s">
        <v>24</v>
      </c>
      <c r="F2632" s="6" t="s">
        <v>96</v>
      </c>
      <c r="G2632" s="6" t="s">
        <v>97</v>
      </c>
      <c r="H2632" s="6" t="s">
        <v>21</v>
      </c>
      <c r="I2632" s="8">
        <v>0.54999999999999993</v>
      </c>
      <c r="J2632" s="9">
        <v>3750</v>
      </c>
      <c r="K2632" s="10">
        <f t="shared" si="0"/>
        <v>2062.4999999999995</v>
      </c>
      <c r="L2632" s="10">
        <f t="shared" si="1"/>
        <v>721.87499999999977</v>
      </c>
      <c r="M2632" s="11">
        <v>0.35</v>
      </c>
      <c r="O2632" s="16"/>
      <c r="P2632" s="14"/>
      <c r="Q2632" s="12"/>
      <c r="R2632" s="13"/>
    </row>
    <row r="2633" spans="1:18" ht="15.75" customHeight="1">
      <c r="A2633" s="1"/>
      <c r="B2633" s="6" t="s">
        <v>23</v>
      </c>
      <c r="C2633" s="6">
        <v>1197831</v>
      </c>
      <c r="D2633" s="7">
        <v>44368</v>
      </c>
      <c r="E2633" s="6" t="s">
        <v>24</v>
      </c>
      <c r="F2633" s="6" t="s">
        <v>96</v>
      </c>
      <c r="G2633" s="6" t="s">
        <v>97</v>
      </c>
      <c r="H2633" s="6" t="s">
        <v>22</v>
      </c>
      <c r="I2633" s="8">
        <v>0.6</v>
      </c>
      <c r="J2633" s="9">
        <v>5500</v>
      </c>
      <c r="K2633" s="10">
        <f t="shared" si="0"/>
        <v>3300</v>
      </c>
      <c r="L2633" s="10">
        <f t="shared" si="1"/>
        <v>1320</v>
      </c>
      <c r="M2633" s="11">
        <v>0.4</v>
      </c>
      <c r="O2633" s="16"/>
      <c r="P2633" s="14"/>
      <c r="Q2633" s="12"/>
      <c r="R2633" s="13"/>
    </row>
    <row r="2634" spans="1:18" ht="15.75" customHeight="1">
      <c r="A2634" s="1"/>
      <c r="B2634" s="6" t="s">
        <v>23</v>
      </c>
      <c r="C2634" s="6">
        <v>1197831</v>
      </c>
      <c r="D2634" s="7">
        <v>44396</v>
      </c>
      <c r="E2634" s="6" t="s">
        <v>24</v>
      </c>
      <c r="F2634" s="6" t="s">
        <v>96</v>
      </c>
      <c r="G2634" s="6" t="s">
        <v>97</v>
      </c>
      <c r="H2634" s="6" t="s">
        <v>17</v>
      </c>
      <c r="I2634" s="8">
        <v>0.54999999999999993</v>
      </c>
      <c r="J2634" s="9">
        <v>7750</v>
      </c>
      <c r="K2634" s="10">
        <f t="shared" si="0"/>
        <v>4262.4999999999991</v>
      </c>
      <c r="L2634" s="10">
        <f t="shared" si="1"/>
        <v>1704.9999999999998</v>
      </c>
      <c r="M2634" s="11">
        <v>0.4</v>
      </c>
      <c r="O2634" s="16"/>
      <c r="P2634" s="14"/>
      <c r="Q2634" s="12"/>
      <c r="R2634" s="13"/>
    </row>
    <row r="2635" spans="1:18" ht="15.75" customHeight="1">
      <c r="A2635" s="1"/>
      <c r="B2635" s="6" t="s">
        <v>23</v>
      </c>
      <c r="C2635" s="6">
        <v>1197831</v>
      </c>
      <c r="D2635" s="7">
        <v>44396</v>
      </c>
      <c r="E2635" s="6" t="s">
        <v>24</v>
      </c>
      <c r="F2635" s="6" t="s">
        <v>96</v>
      </c>
      <c r="G2635" s="6" t="s">
        <v>97</v>
      </c>
      <c r="H2635" s="6" t="s">
        <v>18</v>
      </c>
      <c r="I2635" s="8">
        <v>0.5</v>
      </c>
      <c r="J2635" s="9">
        <v>5250</v>
      </c>
      <c r="K2635" s="10">
        <f t="shared" si="0"/>
        <v>2625</v>
      </c>
      <c r="L2635" s="10">
        <f t="shared" si="1"/>
        <v>918.74999999999989</v>
      </c>
      <c r="M2635" s="11">
        <v>0.35</v>
      </c>
      <c r="O2635" s="16"/>
      <c r="P2635" s="14"/>
      <c r="Q2635" s="12"/>
      <c r="R2635" s="13"/>
    </row>
    <row r="2636" spans="1:18" ht="15.75" customHeight="1">
      <c r="A2636" s="1"/>
      <c r="B2636" s="6" t="s">
        <v>23</v>
      </c>
      <c r="C2636" s="6">
        <v>1197831</v>
      </c>
      <c r="D2636" s="7">
        <v>44396</v>
      </c>
      <c r="E2636" s="6" t="s">
        <v>24</v>
      </c>
      <c r="F2636" s="6" t="s">
        <v>96</v>
      </c>
      <c r="G2636" s="6" t="s">
        <v>97</v>
      </c>
      <c r="H2636" s="6" t="s">
        <v>19</v>
      </c>
      <c r="I2636" s="8">
        <v>0.45</v>
      </c>
      <c r="J2636" s="9">
        <v>4500</v>
      </c>
      <c r="K2636" s="10">
        <f t="shared" si="0"/>
        <v>2025</v>
      </c>
      <c r="L2636" s="10">
        <f t="shared" si="1"/>
        <v>810</v>
      </c>
      <c r="M2636" s="11">
        <v>0.4</v>
      </c>
      <c r="O2636" s="16"/>
      <c r="P2636" s="14"/>
      <c r="Q2636" s="12"/>
      <c r="R2636" s="13"/>
    </row>
    <row r="2637" spans="1:18" ht="15.75" customHeight="1">
      <c r="A2637" s="1"/>
      <c r="B2637" s="6" t="s">
        <v>23</v>
      </c>
      <c r="C2637" s="6">
        <v>1197831</v>
      </c>
      <c r="D2637" s="7">
        <v>44396</v>
      </c>
      <c r="E2637" s="6" t="s">
        <v>24</v>
      </c>
      <c r="F2637" s="6" t="s">
        <v>96</v>
      </c>
      <c r="G2637" s="6" t="s">
        <v>97</v>
      </c>
      <c r="H2637" s="6" t="s">
        <v>20</v>
      </c>
      <c r="I2637" s="8">
        <v>0.45</v>
      </c>
      <c r="J2637" s="9">
        <v>4000</v>
      </c>
      <c r="K2637" s="10">
        <f t="shared" si="0"/>
        <v>1800</v>
      </c>
      <c r="L2637" s="10">
        <f t="shared" si="1"/>
        <v>720</v>
      </c>
      <c r="M2637" s="11">
        <v>0.4</v>
      </c>
      <c r="O2637" s="16"/>
      <c r="P2637" s="14"/>
      <c r="Q2637" s="12"/>
      <c r="R2637" s="13"/>
    </row>
    <row r="2638" spans="1:18" ht="15.75" customHeight="1">
      <c r="A2638" s="1"/>
      <c r="B2638" s="6" t="s">
        <v>23</v>
      </c>
      <c r="C2638" s="6">
        <v>1197831</v>
      </c>
      <c r="D2638" s="7">
        <v>44396</v>
      </c>
      <c r="E2638" s="6" t="s">
        <v>24</v>
      </c>
      <c r="F2638" s="6" t="s">
        <v>96</v>
      </c>
      <c r="G2638" s="6" t="s">
        <v>97</v>
      </c>
      <c r="H2638" s="6" t="s">
        <v>21</v>
      </c>
      <c r="I2638" s="8">
        <v>0.6</v>
      </c>
      <c r="J2638" s="9">
        <v>4250</v>
      </c>
      <c r="K2638" s="10">
        <f t="shared" si="0"/>
        <v>2550</v>
      </c>
      <c r="L2638" s="10">
        <f t="shared" si="1"/>
        <v>892.5</v>
      </c>
      <c r="M2638" s="11">
        <v>0.35</v>
      </c>
      <c r="O2638" s="16"/>
      <c r="P2638" s="14"/>
      <c r="Q2638" s="12"/>
      <c r="R2638" s="13"/>
    </row>
    <row r="2639" spans="1:18" ht="15.75" customHeight="1">
      <c r="A2639" s="1"/>
      <c r="B2639" s="6" t="s">
        <v>23</v>
      </c>
      <c r="C2639" s="6">
        <v>1197831</v>
      </c>
      <c r="D2639" s="7">
        <v>44396</v>
      </c>
      <c r="E2639" s="6" t="s">
        <v>24</v>
      </c>
      <c r="F2639" s="6" t="s">
        <v>96</v>
      </c>
      <c r="G2639" s="6" t="s">
        <v>97</v>
      </c>
      <c r="H2639" s="6" t="s">
        <v>22</v>
      </c>
      <c r="I2639" s="8">
        <v>0.65</v>
      </c>
      <c r="J2639" s="9">
        <v>6000</v>
      </c>
      <c r="K2639" s="10">
        <f t="shared" si="0"/>
        <v>3900</v>
      </c>
      <c r="L2639" s="10">
        <f t="shared" si="1"/>
        <v>1560</v>
      </c>
      <c r="M2639" s="11">
        <v>0.4</v>
      </c>
      <c r="O2639" s="16"/>
      <c r="P2639" s="14"/>
      <c r="Q2639" s="12"/>
      <c r="R2639" s="13"/>
    </row>
    <row r="2640" spans="1:18" ht="15.75" customHeight="1">
      <c r="A2640" s="1"/>
      <c r="B2640" s="6" t="s">
        <v>23</v>
      </c>
      <c r="C2640" s="6">
        <v>1197831</v>
      </c>
      <c r="D2640" s="7">
        <v>44428</v>
      </c>
      <c r="E2640" s="6" t="s">
        <v>24</v>
      </c>
      <c r="F2640" s="6" t="s">
        <v>96</v>
      </c>
      <c r="G2640" s="6" t="s">
        <v>97</v>
      </c>
      <c r="H2640" s="6" t="s">
        <v>17</v>
      </c>
      <c r="I2640" s="8">
        <v>0.6</v>
      </c>
      <c r="J2640" s="9">
        <v>7500</v>
      </c>
      <c r="K2640" s="10">
        <f t="shared" si="0"/>
        <v>4500</v>
      </c>
      <c r="L2640" s="10">
        <f t="shared" si="1"/>
        <v>1800</v>
      </c>
      <c r="M2640" s="11">
        <v>0.4</v>
      </c>
      <c r="O2640" s="16"/>
      <c r="P2640" s="14"/>
      <c r="Q2640" s="12"/>
      <c r="R2640" s="13"/>
    </row>
    <row r="2641" spans="1:18" ht="15.75" customHeight="1">
      <c r="A2641" s="1"/>
      <c r="B2641" s="6" t="s">
        <v>23</v>
      </c>
      <c r="C2641" s="6">
        <v>1197831</v>
      </c>
      <c r="D2641" s="7">
        <v>44428</v>
      </c>
      <c r="E2641" s="6" t="s">
        <v>24</v>
      </c>
      <c r="F2641" s="6" t="s">
        <v>96</v>
      </c>
      <c r="G2641" s="6" t="s">
        <v>97</v>
      </c>
      <c r="H2641" s="6" t="s">
        <v>18</v>
      </c>
      <c r="I2641" s="8">
        <v>0.55000000000000004</v>
      </c>
      <c r="J2641" s="9">
        <v>5250</v>
      </c>
      <c r="K2641" s="10">
        <f t="shared" si="0"/>
        <v>2887.5000000000005</v>
      </c>
      <c r="L2641" s="10">
        <f t="shared" si="1"/>
        <v>1010.6250000000001</v>
      </c>
      <c r="M2641" s="11">
        <v>0.35</v>
      </c>
      <c r="O2641" s="16"/>
      <c r="P2641" s="14"/>
      <c r="Q2641" s="12"/>
      <c r="R2641" s="13"/>
    </row>
    <row r="2642" spans="1:18" ht="15.75" customHeight="1">
      <c r="A2642" s="1"/>
      <c r="B2642" s="6" t="s">
        <v>23</v>
      </c>
      <c r="C2642" s="6">
        <v>1197831</v>
      </c>
      <c r="D2642" s="7">
        <v>44428</v>
      </c>
      <c r="E2642" s="6" t="s">
        <v>24</v>
      </c>
      <c r="F2642" s="6" t="s">
        <v>96</v>
      </c>
      <c r="G2642" s="6" t="s">
        <v>97</v>
      </c>
      <c r="H2642" s="6" t="s">
        <v>19</v>
      </c>
      <c r="I2642" s="8">
        <v>0.5</v>
      </c>
      <c r="J2642" s="9">
        <v>4500</v>
      </c>
      <c r="K2642" s="10">
        <f t="shared" si="0"/>
        <v>2250</v>
      </c>
      <c r="L2642" s="10">
        <f t="shared" si="1"/>
        <v>900</v>
      </c>
      <c r="M2642" s="11">
        <v>0.4</v>
      </c>
      <c r="O2642" s="16"/>
      <c r="P2642" s="14"/>
      <c r="Q2642" s="12"/>
      <c r="R2642" s="13"/>
    </row>
    <row r="2643" spans="1:18" ht="15.75" customHeight="1">
      <c r="A2643" s="1"/>
      <c r="B2643" s="6" t="s">
        <v>23</v>
      </c>
      <c r="C2643" s="6">
        <v>1197831</v>
      </c>
      <c r="D2643" s="7">
        <v>44428</v>
      </c>
      <c r="E2643" s="6" t="s">
        <v>24</v>
      </c>
      <c r="F2643" s="6" t="s">
        <v>96</v>
      </c>
      <c r="G2643" s="6" t="s">
        <v>97</v>
      </c>
      <c r="H2643" s="6" t="s">
        <v>20</v>
      </c>
      <c r="I2643" s="8">
        <v>0.4</v>
      </c>
      <c r="J2643" s="9">
        <v>4000</v>
      </c>
      <c r="K2643" s="10">
        <f t="shared" si="0"/>
        <v>1600</v>
      </c>
      <c r="L2643" s="10">
        <f t="shared" si="1"/>
        <v>640</v>
      </c>
      <c r="M2643" s="11">
        <v>0.4</v>
      </c>
      <c r="O2643" s="16"/>
      <c r="P2643" s="14"/>
      <c r="Q2643" s="12"/>
      <c r="R2643" s="13"/>
    </row>
    <row r="2644" spans="1:18" ht="15.75" customHeight="1">
      <c r="A2644" s="1"/>
      <c r="B2644" s="6" t="s">
        <v>23</v>
      </c>
      <c r="C2644" s="6">
        <v>1197831</v>
      </c>
      <c r="D2644" s="7">
        <v>44428</v>
      </c>
      <c r="E2644" s="6" t="s">
        <v>24</v>
      </c>
      <c r="F2644" s="6" t="s">
        <v>96</v>
      </c>
      <c r="G2644" s="6" t="s">
        <v>97</v>
      </c>
      <c r="H2644" s="6" t="s">
        <v>21</v>
      </c>
      <c r="I2644" s="8">
        <v>0.5</v>
      </c>
      <c r="J2644" s="9">
        <v>3750</v>
      </c>
      <c r="K2644" s="10">
        <f t="shared" si="0"/>
        <v>1875</v>
      </c>
      <c r="L2644" s="10">
        <f t="shared" si="1"/>
        <v>656.25</v>
      </c>
      <c r="M2644" s="11">
        <v>0.35</v>
      </c>
      <c r="O2644" s="16"/>
      <c r="P2644" s="14"/>
      <c r="Q2644" s="12"/>
      <c r="R2644" s="13"/>
    </row>
    <row r="2645" spans="1:18" ht="15.75" customHeight="1">
      <c r="A2645" s="1"/>
      <c r="B2645" s="6" t="s">
        <v>23</v>
      </c>
      <c r="C2645" s="6">
        <v>1197831</v>
      </c>
      <c r="D2645" s="7">
        <v>44428</v>
      </c>
      <c r="E2645" s="6" t="s">
        <v>24</v>
      </c>
      <c r="F2645" s="6" t="s">
        <v>96</v>
      </c>
      <c r="G2645" s="6" t="s">
        <v>97</v>
      </c>
      <c r="H2645" s="6" t="s">
        <v>22</v>
      </c>
      <c r="I2645" s="8">
        <v>0.55000000000000004</v>
      </c>
      <c r="J2645" s="9">
        <v>5500</v>
      </c>
      <c r="K2645" s="10">
        <f t="shared" si="0"/>
        <v>3025.0000000000005</v>
      </c>
      <c r="L2645" s="10">
        <f t="shared" si="1"/>
        <v>1210.0000000000002</v>
      </c>
      <c r="M2645" s="11">
        <v>0.4</v>
      </c>
      <c r="O2645" s="16"/>
      <c r="P2645" s="14"/>
      <c r="Q2645" s="12"/>
      <c r="R2645" s="13"/>
    </row>
    <row r="2646" spans="1:18" ht="15.75" customHeight="1">
      <c r="A2646" s="1"/>
      <c r="B2646" s="6" t="s">
        <v>23</v>
      </c>
      <c r="C2646" s="6">
        <v>1197831</v>
      </c>
      <c r="D2646" s="7">
        <v>44458</v>
      </c>
      <c r="E2646" s="6" t="s">
        <v>24</v>
      </c>
      <c r="F2646" s="6" t="s">
        <v>96</v>
      </c>
      <c r="G2646" s="6" t="s">
        <v>97</v>
      </c>
      <c r="H2646" s="6" t="s">
        <v>17</v>
      </c>
      <c r="I2646" s="8">
        <v>0.5</v>
      </c>
      <c r="J2646" s="9">
        <v>6500</v>
      </c>
      <c r="K2646" s="10">
        <f t="shared" si="0"/>
        <v>3250</v>
      </c>
      <c r="L2646" s="10">
        <f t="shared" si="1"/>
        <v>1300</v>
      </c>
      <c r="M2646" s="11">
        <v>0.4</v>
      </c>
      <c r="O2646" s="16"/>
      <c r="P2646" s="14"/>
      <c r="Q2646" s="12"/>
      <c r="R2646" s="13"/>
    </row>
    <row r="2647" spans="1:18" ht="15.75" customHeight="1">
      <c r="A2647" s="1"/>
      <c r="B2647" s="6" t="s">
        <v>23</v>
      </c>
      <c r="C2647" s="6">
        <v>1197831</v>
      </c>
      <c r="D2647" s="7">
        <v>44458</v>
      </c>
      <c r="E2647" s="6" t="s">
        <v>24</v>
      </c>
      <c r="F2647" s="6" t="s">
        <v>96</v>
      </c>
      <c r="G2647" s="6" t="s">
        <v>97</v>
      </c>
      <c r="H2647" s="6" t="s">
        <v>18</v>
      </c>
      <c r="I2647" s="8">
        <v>0.40000000000000013</v>
      </c>
      <c r="J2647" s="9">
        <v>4500</v>
      </c>
      <c r="K2647" s="10">
        <f t="shared" si="0"/>
        <v>1800.0000000000007</v>
      </c>
      <c r="L2647" s="10">
        <f t="shared" si="1"/>
        <v>630.00000000000023</v>
      </c>
      <c r="M2647" s="11">
        <v>0.35</v>
      </c>
      <c r="O2647" s="16"/>
      <c r="P2647" s="14"/>
      <c r="Q2647" s="12"/>
      <c r="R2647" s="13"/>
    </row>
    <row r="2648" spans="1:18" ht="15.75" customHeight="1">
      <c r="A2648" s="1"/>
      <c r="B2648" s="6" t="s">
        <v>23</v>
      </c>
      <c r="C2648" s="6">
        <v>1197831</v>
      </c>
      <c r="D2648" s="7">
        <v>44458</v>
      </c>
      <c r="E2648" s="6" t="s">
        <v>24</v>
      </c>
      <c r="F2648" s="6" t="s">
        <v>96</v>
      </c>
      <c r="G2648" s="6" t="s">
        <v>97</v>
      </c>
      <c r="H2648" s="6" t="s">
        <v>19</v>
      </c>
      <c r="I2648" s="8">
        <v>0.15000000000000008</v>
      </c>
      <c r="J2648" s="9">
        <v>3500</v>
      </c>
      <c r="K2648" s="10">
        <f t="shared" si="0"/>
        <v>525.00000000000023</v>
      </c>
      <c r="L2648" s="10">
        <f t="shared" si="1"/>
        <v>210.00000000000011</v>
      </c>
      <c r="M2648" s="11">
        <v>0.4</v>
      </c>
      <c r="O2648" s="16"/>
      <c r="P2648" s="14"/>
      <c r="Q2648" s="12"/>
      <c r="R2648" s="13"/>
    </row>
    <row r="2649" spans="1:18" ht="15.75" customHeight="1">
      <c r="A2649" s="1"/>
      <c r="B2649" s="6" t="s">
        <v>23</v>
      </c>
      <c r="C2649" s="6">
        <v>1197831</v>
      </c>
      <c r="D2649" s="7">
        <v>44458</v>
      </c>
      <c r="E2649" s="6" t="s">
        <v>24</v>
      </c>
      <c r="F2649" s="6" t="s">
        <v>96</v>
      </c>
      <c r="G2649" s="6" t="s">
        <v>97</v>
      </c>
      <c r="H2649" s="6" t="s">
        <v>20</v>
      </c>
      <c r="I2649" s="8">
        <v>0.15000000000000008</v>
      </c>
      <c r="J2649" s="9">
        <v>3250</v>
      </c>
      <c r="K2649" s="10">
        <f t="shared" si="0"/>
        <v>487.50000000000023</v>
      </c>
      <c r="L2649" s="10">
        <f t="shared" si="1"/>
        <v>195.00000000000011</v>
      </c>
      <c r="M2649" s="11">
        <v>0.4</v>
      </c>
      <c r="O2649" s="16"/>
      <c r="P2649" s="14"/>
      <c r="Q2649" s="12"/>
      <c r="R2649" s="13"/>
    </row>
    <row r="2650" spans="1:18" ht="15.75" customHeight="1">
      <c r="A2650" s="1"/>
      <c r="B2650" s="6" t="s">
        <v>23</v>
      </c>
      <c r="C2650" s="6">
        <v>1197831</v>
      </c>
      <c r="D2650" s="7">
        <v>44458</v>
      </c>
      <c r="E2650" s="6" t="s">
        <v>24</v>
      </c>
      <c r="F2650" s="6" t="s">
        <v>96</v>
      </c>
      <c r="G2650" s="6" t="s">
        <v>97</v>
      </c>
      <c r="H2650" s="6" t="s">
        <v>21</v>
      </c>
      <c r="I2650" s="8">
        <v>0.25000000000000006</v>
      </c>
      <c r="J2650" s="9">
        <v>3250</v>
      </c>
      <c r="K2650" s="10">
        <f t="shared" si="0"/>
        <v>812.50000000000023</v>
      </c>
      <c r="L2650" s="10">
        <f t="shared" si="1"/>
        <v>284.37500000000006</v>
      </c>
      <c r="M2650" s="11">
        <v>0.35</v>
      </c>
      <c r="O2650" s="16"/>
      <c r="P2650" s="14"/>
      <c r="Q2650" s="12"/>
      <c r="R2650" s="13"/>
    </row>
    <row r="2651" spans="1:18" ht="15.75" customHeight="1">
      <c r="A2651" s="1"/>
      <c r="B2651" s="6" t="s">
        <v>23</v>
      </c>
      <c r="C2651" s="6">
        <v>1197831</v>
      </c>
      <c r="D2651" s="7">
        <v>44458</v>
      </c>
      <c r="E2651" s="6" t="s">
        <v>24</v>
      </c>
      <c r="F2651" s="6" t="s">
        <v>96</v>
      </c>
      <c r="G2651" s="6" t="s">
        <v>97</v>
      </c>
      <c r="H2651" s="6" t="s">
        <v>22</v>
      </c>
      <c r="I2651" s="8">
        <v>0.3000000000000001</v>
      </c>
      <c r="J2651" s="9">
        <v>4250</v>
      </c>
      <c r="K2651" s="10">
        <f t="shared" si="0"/>
        <v>1275.0000000000005</v>
      </c>
      <c r="L2651" s="10">
        <f t="shared" si="1"/>
        <v>510.00000000000023</v>
      </c>
      <c r="M2651" s="11">
        <v>0.4</v>
      </c>
      <c r="O2651" s="16"/>
      <c r="P2651" s="14"/>
      <c r="Q2651" s="12"/>
      <c r="R2651" s="13"/>
    </row>
    <row r="2652" spans="1:18" ht="15.75" customHeight="1">
      <c r="A2652" s="1"/>
      <c r="B2652" s="6" t="s">
        <v>23</v>
      </c>
      <c r="C2652" s="6">
        <v>1197831</v>
      </c>
      <c r="D2652" s="7">
        <v>44490</v>
      </c>
      <c r="E2652" s="6" t="s">
        <v>24</v>
      </c>
      <c r="F2652" s="6" t="s">
        <v>96</v>
      </c>
      <c r="G2652" s="6" t="s">
        <v>97</v>
      </c>
      <c r="H2652" s="6" t="s">
        <v>17</v>
      </c>
      <c r="I2652" s="8">
        <v>0.3000000000000001</v>
      </c>
      <c r="J2652" s="9">
        <v>6000</v>
      </c>
      <c r="K2652" s="10">
        <f t="shared" si="0"/>
        <v>1800.0000000000007</v>
      </c>
      <c r="L2652" s="10">
        <f t="shared" si="1"/>
        <v>720.00000000000034</v>
      </c>
      <c r="M2652" s="11">
        <v>0.4</v>
      </c>
      <c r="O2652" s="16"/>
      <c r="P2652" s="14"/>
      <c r="Q2652" s="12"/>
      <c r="R2652" s="13"/>
    </row>
    <row r="2653" spans="1:18" ht="15.75" customHeight="1">
      <c r="A2653" s="1"/>
      <c r="B2653" s="6" t="s">
        <v>23</v>
      </c>
      <c r="C2653" s="6">
        <v>1197831</v>
      </c>
      <c r="D2653" s="7">
        <v>44490</v>
      </c>
      <c r="E2653" s="6" t="s">
        <v>24</v>
      </c>
      <c r="F2653" s="6" t="s">
        <v>96</v>
      </c>
      <c r="G2653" s="6" t="s">
        <v>97</v>
      </c>
      <c r="H2653" s="6" t="s">
        <v>18</v>
      </c>
      <c r="I2653" s="8">
        <v>0.20000000000000012</v>
      </c>
      <c r="J2653" s="9">
        <v>4250</v>
      </c>
      <c r="K2653" s="10">
        <f t="shared" si="0"/>
        <v>850.00000000000057</v>
      </c>
      <c r="L2653" s="10">
        <f t="shared" si="1"/>
        <v>297.50000000000017</v>
      </c>
      <c r="M2653" s="11">
        <v>0.35</v>
      </c>
      <c r="O2653" s="16"/>
      <c r="P2653" s="14"/>
      <c r="Q2653" s="12"/>
      <c r="R2653" s="13"/>
    </row>
    <row r="2654" spans="1:18" ht="15.75" customHeight="1">
      <c r="A2654" s="1"/>
      <c r="B2654" s="6" t="s">
        <v>23</v>
      </c>
      <c r="C2654" s="6">
        <v>1197831</v>
      </c>
      <c r="D2654" s="7">
        <v>44490</v>
      </c>
      <c r="E2654" s="6" t="s">
        <v>24</v>
      </c>
      <c r="F2654" s="6" t="s">
        <v>96</v>
      </c>
      <c r="G2654" s="6" t="s">
        <v>97</v>
      </c>
      <c r="H2654" s="6" t="s">
        <v>19</v>
      </c>
      <c r="I2654" s="8">
        <v>0.20000000000000012</v>
      </c>
      <c r="J2654" s="9">
        <v>3000</v>
      </c>
      <c r="K2654" s="10">
        <f t="shared" si="0"/>
        <v>600.00000000000034</v>
      </c>
      <c r="L2654" s="10">
        <f t="shared" si="1"/>
        <v>240.00000000000014</v>
      </c>
      <c r="M2654" s="11">
        <v>0.4</v>
      </c>
      <c r="O2654" s="16"/>
      <c r="P2654" s="14"/>
      <c r="Q2654" s="12"/>
      <c r="R2654" s="13"/>
    </row>
    <row r="2655" spans="1:18" ht="15.75" customHeight="1">
      <c r="A2655" s="1"/>
      <c r="B2655" s="6" t="s">
        <v>23</v>
      </c>
      <c r="C2655" s="6">
        <v>1197831</v>
      </c>
      <c r="D2655" s="7">
        <v>44490</v>
      </c>
      <c r="E2655" s="6" t="s">
        <v>24</v>
      </c>
      <c r="F2655" s="6" t="s">
        <v>96</v>
      </c>
      <c r="G2655" s="6" t="s">
        <v>97</v>
      </c>
      <c r="H2655" s="6" t="s">
        <v>20</v>
      </c>
      <c r="I2655" s="8">
        <v>0.20000000000000012</v>
      </c>
      <c r="J2655" s="9">
        <v>2750</v>
      </c>
      <c r="K2655" s="10">
        <f t="shared" si="0"/>
        <v>550.00000000000034</v>
      </c>
      <c r="L2655" s="10">
        <f t="shared" si="1"/>
        <v>220.00000000000014</v>
      </c>
      <c r="M2655" s="11">
        <v>0.4</v>
      </c>
      <c r="O2655" s="16"/>
      <c r="P2655" s="14"/>
      <c r="Q2655" s="12"/>
      <c r="R2655" s="13"/>
    </row>
    <row r="2656" spans="1:18" ht="15.75" customHeight="1">
      <c r="A2656" s="1"/>
      <c r="B2656" s="6" t="s">
        <v>23</v>
      </c>
      <c r="C2656" s="6">
        <v>1197831</v>
      </c>
      <c r="D2656" s="7">
        <v>44490</v>
      </c>
      <c r="E2656" s="6" t="s">
        <v>24</v>
      </c>
      <c r="F2656" s="6" t="s">
        <v>96</v>
      </c>
      <c r="G2656" s="6" t="s">
        <v>97</v>
      </c>
      <c r="H2656" s="6" t="s">
        <v>21</v>
      </c>
      <c r="I2656" s="8">
        <v>0.3000000000000001</v>
      </c>
      <c r="J2656" s="9">
        <v>2750</v>
      </c>
      <c r="K2656" s="10">
        <f t="shared" si="0"/>
        <v>825.00000000000023</v>
      </c>
      <c r="L2656" s="10">
        <f t="shared" si="1"/>
        <v>288.75000000000006</v>
      </c>
      <c r="M2656" s="11">
        <v>0.35</v>
      </c>
      <c r="O2656" s="16"/>
      <c r="P2656" s="14"/>
      <c r="Q2656" s="12"/>
      <c r="R2656" s="13"/>
    </row>
    <row r="2657" spans="1:18" ht="15.75" customHeight="1">
      <c r="A2657" s="1"/>
      <c r="B2657" s="6" t="s">
        <v>23</v>
      </c>
      <c r="C2657" s="6">
        <v>1197831</v>
      </c>
      <c r="D2657" s="7">
        <v>44490</v>
      </c>
      <c r="E2657" s="6" t="s">
        <v>24</v>
      </c>
      <c r="F2657" s="6" t="s">
        <v>96</v>
      </c>
      <c r="G2657" s="6" t="s">
        <v>97</v>
      </c>
      <c r="H2657" s="6" t="s">
        <v>22</v>
      </c>
      <c r="I2657" s="8">
        <v>0.30000000000000004</v>
      </c>
      <c r="J2657" s="9">
        <v>4000</v>
      </c>
      <c r="K2657" s="10">
        <f t="shared" si="0"/>
        <v>1200.0000000000002</v>
      </c>
      <c r="L2657" s="10">
        <f t="shared" si="1"/>
        <v>480.00000000000011</v>
      </c>
      <c r="M2657" s="11">
        <v>0.4</v>
      </c>
      <c r="O2657" s="16"/>
      <c r="P2657" s="14"/>
      <c r="Q2657" s="12"/>
      <c r="R2657" s="13"/>
    </row>
    <row r="2658" spans="1:18" ht="15.75" customHeight="1">
      <c r="A2658" s="1"/>
      <c r="B2658" s="6" t="s">
        <v>23</v>
      </c>
      <c r="C2658" s="6">
        <v>1197831</v>
      </c>
      <c r="D2658" s="7">
        <v>44520</v>
      </c>
      <c r="E2658" s="6" t="s">
        <v>24</v>
      </c>
      <c r="F2658" s="6" t="s">
        <v>96</v>
      </c>
      <c r="G2658" s="6" t="s">
        <v>97</v>
      </c>
      <c r="H2658" s="6" t="s">
        <v>17</v>
      </c>
      <c r="I2658" s="8">
        <v>0.25000000000000011</v>
      </c>
      <c r="J2658" s="9">
        <v>5500</v>
      </c>
      <c r="K2658" s="10">
        <f t="shared" si="0"/>
        <v>1375.0000000000007</v>
      </c>
      <c r="L2658" s="10">
        <f t="shared" si="1"/>
        <v>550.00000000000034</v>
      </c>
      <c r="M2658" s="11">
        <v>0.4</v>
      </c>
      <c r="O2658" s="16"/>
      <c r="P2658" s="14"/>
      <c r="Q2658" s="12"/>
      <c r="R2658" s="13"/>
    </row>
    <row r="2659" spans="1:18" ht="15.75" customHeight="1">
      <c r="A2659" s="1"/>
      <c r="B2659" s="6" t="s">
        <v>23</v>
      </c>
      <c r="C2659" s="6">
        <v>1197831</v>
      </c>
      <c r="D2659" s="7">
        <v>44520</v>
      </c>
      <c r="E2659" s="6" t="s">
        <v>24</v>
      </c>
      <c r="F2659" s="6" t="s">
        <v>96</v>
      </c>
      <c r="G2659" s="6" t="s">
        <v>97</v>
      </c>
      <c r="H2659" s="6" t="s">
        <v>18</v>
      </c>
      <c r="I2659" s="8">
        <v>0.15000000000000013</v>
      </c>
      <c r="J2659" s="9">
        <v>3750</v>
      </c>
      <c r="K2659" s="10">
        <f t="shared" si="0"/>
        <v>562.50000000000045</v>
      </c>
      <c r="L2659" s="10">
        <f t="shared" si="1"/>
        <v>196.87500000000014</v>
      </c>
      <c r="M2659" s="11">
        <v>0.35</v>
      </c>
      <c r="O2659" s="16"/>
      <c r="P2659" s="14"/>
      <c r="Q2659" s="12"/>
      <c r="R2659" s="13"/>
    </row>
    <row r="2660" spans="1:18" ht="15.75" customHeight="1">
      <c r="A2660" s="1"/>
      <c r="B2660" s="6" t="s">
        <v>23</v>
      </c>
      <c r="C2660" s="6">
        <v>1197831</v>
      </c>
      <c r="D2660" s="7">
        <v>44520</v>
      </c>
      <c r="E2660" s="6" t="s">
        <v>24</v>
      </c>
      <c r="F2660" s="6" t="s">
        <v>96</v>
      </c>
      <c r="G2660" s="6" t="s">
        <v>97</v>
      </c>
      <c r="H2660" s="6" t="s">
        <v>19</v>
      </c>
      <c r="I2660" s="8">
        <v>0.25000000000000017</v>
      </c>
      <c r="J2660" s="9">
        <v>3200</v>
      </c>
      <c r="K2660" s="10">
        <f t="shared" si="0"/>
        <v>800.00000000000057</v>
      </c>
      <c r="L2660" s="10">
        <f t="shared" si="1"/>
        <v>320.00000000000023</v>
      </c>
      <c r="M2660" s="11">
        <v>0.4</v>
      </c>
      <c r="O2660" s="16"/>
      <c r="P2660" s="14"/>
      <c r="Q2660" s="12"/>
      <c r="R2660" s="13"/>
    </row>
    <row r="2661" spans="1:18" ht="15.75" customHeight="1">
      <c r="A2661" s="1"/>
      <c r="B2661" s="6" t="s">
        <v>23</v>
      </c>
      <c r="C2661" s="6">
        <v>1197831</v>
      </c>
      <c r="D2661" s="7">
        <v>44520</v>
      </c>
      <c r="E2661" s="6" t="s">
        <v>24</v>
      </c>
      <c r="F2661" s="6" t="s">
        <v>96</v>
      </c>
      <c r="G2661" s="6" t="s">
        <v>97</v>
      </c>
      <c r="H2661" s="6" t="s">
        <v>20</v>
      </c>
      <c r="I2661" s="8">
        <v>0.55000000000000016</v>
      </c>
      <c r="J2661" s="9">
        <v>3750</v>
      </c>
      <c r="K2661" s="10">
        <f t="shared" si="0"/>
        <v>2062.5000000000005</v>
      </c>
      <c r="L2661" s="10">
        <f t="shared" si="1"/>
        <v>825.00000000000023</v>
      </c>
      <c r="M2661" s="11">
        <v>0.4</v>
      </c>
      <c r="O2661" s="16"/>
      <c r="P2661" s="14"/>
      <c r="Q2661" s="12"/>
      <c r="R2661" s="13"/>
    </row>
    <row r="2662" spans="1:18" ht="15.75" customHeight="1">
      <c r="A2662" s="1"/>
      <c r="B2662" s="6" t="s">
        <v>23</v>
      </c>
      <c r="C2662" s="6">
        <v>1197831</v>
      </c>
      <c r="D2662" s="7">
        <v>44520</v>
      </c>
      <c r="E2662" s="6" t="s">
        <v>24</v>
      </c>
      <c r="F2662" s="6" t="s">
        <v>96</v>
      </c>
      <c r="G2662" s="6" t="s">
        <v>97</v>
      </c>
      <c r="H2662" s="6" t="s">
        <v>21</v>
      </c>
      <c r="I2662" s="8">
        <v>0.75000000000000011</v>
      </c>
      <c r="J2662" s="9">
        <v>3500</v>
      </c>
      <c r="K2662" s="10">
        <f t="shared" si="0"/>
        <v>2625.0000000000005</v>
      </c>
      <c r="L2662" s="10">
        <f t="shared" si="1"/>
        <v>918.75000000000011</v>
      </c>
      <c r="M2662" s="11">
        <v>0.35</v>
      </c>
      <c r="O2662" s="16"/>
      <c r="P2662" s="14"/>
      <c r="Q2662" s="12"/>
      <c r="R2662" s="13"/>
    </row>
    <row r="2663" spans="1:18" ht="15.75" customHeight="1">
      <c r="A2663" s="1"/>
      <c r="B2663" s="6" t="s">
        <v>23</v>
      </c>
      <c r="C2663" s="6">
        <v>1197831</v>
      </c>
      <c r="D2663" s="7">
        <v>44520</v>
      </c>
      <c r="E2663" s="6" t="s">
        <v>24</v>
      </c>
      <c r="F2663" s="6" t="s">
        <v>96</v>
      </c>
      <c r="G2663" s="6" t="s">
        <v>97</v>
      </c>
      <c r="H2663" s="6" t="s">
        <v>22</v>
      </c>
      <c r="I2663" s="8">
        <v>0.75</v>
      </c>
      <c r="J2663" s="9">
        <v>4500</v>
      </c>
      <c r="K2663" s="10">
        <f t="shared" si="0"/>
        <v>3375</v>
      </c>
      <c r="L2663" s="10">
        <f t="shared" si="1"/>
        <v>1350</v>
      </c>
      <c r="M2663" s="11">
        <v>0.4</v>
      </c>
      <c r="O2663" s="16"/>
      <c r="P2663" s="14"/>
      <c r="Q2663" s="12"/>
      <c r="R2663" s="13"/>
    </row>
    <row r="2664" spans="1:18" ht="15.75" customHeight="1">
      <c r="A2664" s="1"/>
      <c r="B2664" s="6" t="s">
        <v>23</v>
      </c>
      <c r="C2664" s="6">
        <v>1197831</v>
      </c>
      <c r="D2664" s="7">
        <v>44549</v>
      </c>
      <c r="E2664" s="6" t="s">
        <v>24</v>
      </c>
      <c r="F2664" s="6" t="s">
        <v>96</v>
      </c>
      <c r="G2664" s="6" t="s">
        <v>97</v>
      </c>
      <c r="H2664" s="6" t="s">
        <v>17</v>
      </c>
      <c r="I2664" s="8">
        <v>0.70000000000000007</v>
      </c>
      <c r="J2664" s="9">
        <v>7000</v>
      </c>
      <c r="K2664" s="10">
        <f t="shared" si="0"/>
        <v>4900.0000000000009</v>
      </c>
      <c r="L2664" s="10">
        <f t="shared" si="1"/>
        <v>1960.0000000000005</v>
      </c>
      <c r="M2664" s="11">
        <v>0.4</v>
      </c>
      <c r="O2664" s="16"/>
      <c r="P2664" s="14"/>
      <c r="Q2664" s="12"/>
      <c r="R2664" s="13"/>
    </row>
    <row r="2665" spans="1:18" ht="15.75" customHeight="1">
      <c r="A2665" s="1"/>
      <c r="B2665" s="6" t="s">
        <v>23</v>
      </c>
      <c r="C2665" s="6">
        <v>1197831</v>
      </c>
      <c r="D2665" s="7">
        <v>44549</v>
      </c>
      <c r="E2665" s="6" t="s">
        <v>24</v>
      </c>
      <c r="F2665" s="6" t="s">
        <v>96</v>
      </c>
      <c r="G2665" s="6" t="s">
        <v>97</v>
      </c>
      <c r="H2665" s="6" t="s">
        <v>18</v>
      </c>
      <c r="I2665" s="8">
        <v>0.60000000000000009</v>
      </c>
      <c r="J2665" s="9">
        <v>5000</v>
      </c>
      <c r="K2665" s="10">
        <f t="shared" si="0"/>
        <v>3000.0000000000005</v>
      </c>
      <c r="L2665" s="10">
        <f t="shared" si="1"/>
        <v>1050</v>
      </c>
      <c r="M2665" s="11">
        <v>0.35</v>
      </c>
      <c r="O2665" s="16"/>
      <c r="P2665" s="14"/>
      <c r="Q2665" s="12"/>
      <c r="R2665" s="13"/>
    </row>
    <row r="2666" spans="1:18" ht="15.75" customHeight="1">
      <c r="A2666" s="1"/>
      <c r="B2666" s="6" t="s">
        <v>23</v>
      </c>
      <c r="C2666" s="6">
        <v>1197831</v>
      </c>
      <c r="D2666" s="7">
        <v>44549</v>
      </c>
      <c r="E2666" s="6" t="s">
        <v>24</v>
      </c>
      <c r="F2666" s="6" t="s">
        <v>96</v>
      </c>
      <c r="G2666" s="6" t="s">
        <v>97</v>
      </c>
      <c r="H2666" s="6" t="s">
        <v>19</v>
      </c>
      <c r="I2666" s="8">
        <v>0.60000000000000009</v>
      </c>
      <c r="J2666" s="9">
        <v>4500</v>
      </c>
      <c r="K2666" s="10">
        <f t="shared" si="0"/>
        <v>2700.0000000000005</v>
      </c>
      <c r="L2666" s="10">
        <f t="shared" si="1"/>
        <v>1080.0000000000002</v>
      </c>
      <c r="M2666" s="11">
        <v>0.4</v>
      </c>
      <c r="O2666" s="16"/>
      <c r="P2666" s="14"/>
      <c r="Q2666" s="12"/>
      <c r="R2666" s="13"/>
    </row>
    <row r="2667" spans="1:18" ht="15.75" customHeight="1">
      <c r="A2667" s="1"/>
      <c r="B2667" s="6" t="s">
        <v>23</v>
      </c>
      <c r="C2667" s="6">
        <v>1197831</v>
      </c>
      <c r="D2667" s="7">
        <v>44549</v>
      </c>
      <c r="E2667" s="6" t="s">
        <v>24</v>
      </c>
      <c r="F2667" s="6" t="s">
        <v>96</v>
      </c>
      <c r="G2667" s="6" t="s">
        <v>97</v>
      </c>
      <c r="H2667" s="6" t="s">
        <v>20</v>
      </c>
      <c r="I2667" s="8">
        <v>0.60000000000000009</v>
      </c>
      <c r="J2667" s="9">
        <v>4000</v>
      </c>
      <c r="K2667" s="10">
        <f t="shared" si="0"/>
        <v>2400.0000000000005</v>
      </c>
      <c r="L2667" s="10">
        <f t="shared" si="1"/>
        <v>960.00000000000023</v>
      </c>
      <c r="M2667" s="11">
        <v>0.4</v>
      </c>
      <c r="O2667" s="16"/>
      <c r="P2667" s="14"/>
      <c r="Q2667" s="12"/>
      <c r="R2667" s="13"/>
    </row>
    <row r="2668" spans="1:18" ht="15.75" customHeight="1">
      <c r="A2668" s="1"/>
      <c r="B2668" s="6" t="s">
        <v>23</v>
      </c>
      <c r="C2668" s="6">
        <v>1197831</v>
      </c>
      <c r="D2668" s="7">
        <v>44549</v>
      </c>
      <c r="E2668" s="6" t="s">
        <v>24</v>
      </c>
      <c r="F2668" s="6" t="s">
        <v>96</v>
      </c>
      <c r="G2668" s="6" t="s">
        <v>97</v>
      </c>
      <c r="H2668" s="6" t="s">
        <v>21</v>
      </c>
      <c r="I2668" s="8">
        <v>0.70000000000000007</v>
      </c>
      <c r="J2668" s="9">
        <v>4000</v>
      </c>
      <c r="K2668" s="10">
        <f t="shared" si="0"/>
        <v>2800.0000000000005</v>
      </c>
      <c r="L2668" s="10">
        <f t="shared" si="1"/>
        <v>980.00000000000011</v>
      </c>
      <c r="M2668" s="11">
        <v>0.35</v>
      </c>
      <c r="O2668" s="16"/>
      <c r="P2668" s="14"/>
      <c r="Q2668" s="12"/>
      <c r="R2668" s="13"/>
    </row>
    <row r="2669" spans="1:18" ht="15.75" customHeight="1">
      <c r="A2669" s="1"/>
      <c r="B2669" s="6" t="s">
        <v>23</v>
      </c>
      <c r="C2669" s="6">
        <v>1197831</v>
      </c>
      <c r="D2669" s="7">
        <v>44549</v>
      </c>
      <c r="E2669" s="6" t="s">
        <v>24</v>
      </c>
      <c r="F2669" s="6" t="s">
        <v>96</v>
      </c>
      <c r="G2669" s="6" t="s">
        <v>97</v>
      </c>
      <c r="H2669" s="6" t="s">
        <v>22</v>
      </c>
      <c r="I2669" s="8">
        <v>0.75</v>
      </c>
      <c r="J2669" s="9">
        <v>5000</v>
      </c>
      <c r="K2669" s="10">
        <f t="shared" si="0"/>
        <v>3750</v>
      </c>
      <c r="L2669" s="10">
        <f t="shared" si="1"/>
        <v>1500</v>
      </c>
      <c r="M2669" s="11">
        <v>0.4</v>
      </c>
      <c r="O2669" s="16"/>
      <c r="P2669" s="14"/>
      <c r="Q2669" s="12"/>
      <c r="R2669" s="13"/>
    </row>
    <row r="2670" spans="1:18" ht="15.75" customHeight="1">
      <c r="A2670" s="1" t="s">
        <v>39</v>
      </c>
      <c r="B2670" s="6" t="s">
        <v>23</v>
      </c>
      <c r="C2670" s="6">
        <v>1197831</v>
      </c>
      <c r="D2670" s="7">
        <v>44219</v>
      </c>
      <c r="E2670" s="6" t="s">
        <v>24</v>
      </c>
      <c r="F2670" s="6" t="s">
        <v>98</v>
      </c>
      <c r="G2670" s="6" t="s">
        <v>99</v>
      </c>
      <c r="H2670" s="6" t="s">
        <v>17</v>
      </c>
      <c r="I2670" s="8">
        <v>0.25000000000000006</v>
      </c>
      <c r="J2670" s="9">
        <v>5750</v>
      </c>
      <c r="K2670" s="10">
        <f t="shared" si="0"/>
        <v>1437.5000000000002</v>
      </c>
      <c r="L2670" s="10">
        <f t="shared" si="1"/>
        <v>575.00000000000011</v>
      </c>
      <c r="M2670" s="11">
        <v>0.4</v>
      </c>
      <c r="O2670" s="16"/>
      <c r="P2670" s="14"/>
      <c r="Q2670" s="12"/>
      <c r="R2670" s="13"/>
    </row>
    <row r="2671" spans="1:18" ht="15.75" customHeight="1">
      <c r="A2671" s="1"/>
      <c r="B2671" s="6" t="s">
        <v>23</v>
      </c>
      <c r="C2671" s="6">
        <v>1197831</v>
      </c>
      <c r="D2671" s="7">
        <v>44219</v>
      </c>
      <c r="E2671" s="6" t="s">
        <v>24</v>
      </c>
      <c r="F2671" s="6" t="s">
        <v>98</v>
      </c>
      <c r="G2671" s="6" t="s">
        <v>99</v>
      </c>
      <c r="H2671" s="6" t="s">
        <v>18</v>
      </c>
      <c r="I2671" s="8">
        <v>0.25000000000000006</v>
      </c>
      <c r="J2671" s="9">
        <v>3750</v>
      </c>
      <c r="K2671" s="10">
        <f t="shared" si="0"/>
        <v>937.50000000000023</v>
      </c>
      <c r="L2671" s="10">
        <f t="shared" si="1"/>
        <v>328.12500000000006</v>
      </c>
      <c r="M2671" s="11">
        <v>0.35</v>
      </c>
      <c r="O2671" s="16"/>
      <c r="P2671" s="14"/>
      <c r="Q2671" s="12"/>
      <c r="R2671" s="13"/>
    </row>
    <row r="2672" spans="1:18" ht="15.75" customHeight="1">
      <c r="A2672" s="1"/>
      <c r="B2672" s="6" t="s">
        <v>23</v>
      </c>
      <c r="C2672" s="6">
        <v>1197831</v>
      </c>
      <c r="D2672" s="7">
        <v>44219</v>
      </c>
      <c r="E2672" s="6" t="s">
        <v>24</v>
      </c>
      <c r="F2672" s="6" t="s">
        <v>98</v>
      </c>
      <c r="G2672" s="6" t="s">
        <v>99</v>
      </c>
      <c r="H2672" s="6" t="s">
        <v>19</v>
      </c>
      <c r="I2672" s="8">
        <v>0.15000000000000008</v>
      </c>
      <c r="J2672" s="9">
        <v>3750</v>
      </c>
      <c r="K2672" s="10">
        <f t="shared" si="0"/>
        <v>562.50000000000034</v>
      </c>
      <c r="L2672" s="10">
        <f t="shared" si="1"/>
        <v>225.00000000000014</v>
      </c>
      <c r="M2672" s="11">
        <v>0.4</v>
      </c>
      <c r="O2672" s="16"/>
      <c r="P2672" s="14"/>
      <c r="Q2672" s="12"/>
      <c r="R2672" s="13"/>
    </row>
    <row r="2673" spans="1:18" ht="15.75" customHeight="1">
      <c r="A2673" s="1"/>
      <c r="B2673" s="6" t="s">
        <v>23</v>
      </c>
      <c r="C2673" s="6">
        <v>1197831</v>
      </c>
      <c r="D2673" s="7">
        <v>44219</v>
      </c>
      <c r="E2673" s="6" t="s">
        <v>24</v>
      </c>
      <c r="F2673" s="6" t="s">
        <v>98</v>
      </c>
      <c r="G2673" s="6" t="s">
        <v>99</v>
      </c>
      <c r="H2673" s="6" t="s">
        <v>20</v>
      </c>
      <c r="I2673" s="8">
        <v>0.2</v>
      </c>
      <c r="J2673" s="9">
        <v>2250</v>
      </c>
      <c r="K2673" s="10">
        <f t="shared" si="0"/>
        <v>450</v>
      </c>
      <c r="L2673" s="10">
        <f t="shared" si="1"/>
        <v>180</v>
      </c>
      <c r="M2673" s="11">
        <v>0.4</v>
      </c>
      <c r="O2673" s="16"/>
      <c r="P2673" s="14"/>
      <c r="Q2673" s="12"/>
      <c r="R2673" s="13"/>
    </row>
    <row r="2674" spans="1:18" ht="15.75" customHeight="1">
      <c r="A2674" s="1"/>
      <c r="B2674" s="6" t="s">
        <v>23</v>
      </c>
      <c r="C2674" s="6">
        <v>1197831</v>
      </c>
      <c r="D2674" s="7">
        <v>44219</v>
      </c>
      <c r="E2674" s="6" t="s">
        <v>24</v>
      </c>
      <c r="F2674" s="6" t="s">
        <v>98</v>
      </c>
      <c r="G2674" s="6" t="s">
        <v>99</v>
      </c>
      <c r="H2674" s="6" t="s">
        <v>21</v>
      </c>
      <c r="I2674" s="8">
        <v>0.35000000000000003</v>
      </c>
      <c r="J2674" s="9">
        <v>2750</v>
      </c>
      <c r="K2674" s="10">
        <f t="shared" si="0"/>
        <v>962.50000000000011</v>
      </c>
      <c r="L2674" s="10">
        <f t="shared" si="1"/>
        <v>336.875</v>
      </c>
      <c r="M2674" s="11">
        <v>0.35</v>
      </c>
      <c r="O2674" s="16"/>
      <c r="P2674" s="14"/>
      <c r="Q2674" s="12"/>
      <c r="R2674" s="13"/>
    </row>
    <row r="2675" spans="1:18" ht="15.75" customHeight="1">
      <c r="A2675" s="1"/>
      <c r="B2675" s="6" t="s">
        <v>23</v>
      </c>
      <c r="C2675" s="6">
        <v>1197831</v>
      </c>
      <c r="D2675" s="7">
        <v>44219</v>
      </c>
      <c r="E2675" s="6" t="s">
        <v>24</v>
      </c>
      <c r="F2675" s="6" t="s">
        <v>98</v>
      </c>
      <c r="G2675" s="6" t="s">
        <v>99</v>
      </c>
      <c r="H2675" s="6" t="s">
        <v>22</v>
      </c>
      <c r="I2675" s="8">
        <v>0.25000000000000006</v>
      </c>
      <c r="J2675" s="9">
        <v>3750</v>
      </c>
      <c r="K2675" s="10">
        <f t="shared" si="0"/>
        <v>937.50000000000023</v>
      </c>
      <c r="L2675" s="10">
        <f t="shared" si="1"/>
        <v>375.00000000000011</v>
      </c>
      <c r="M2675" s="11">
        <v>0.4</v>
      </c>
      <c r="O2675" s="16"/>
      <c r="P2675" s="14"/>
      <c r="Q2675" s="12"/>
      <c r="R2675" s="13"/>
    </row>
    <row r="2676" spans="1:18" ht="15.75" customHeight="1">
      <c r="A2676" s="1"/>
      <c r="B2676" s="6" t="s">
        <v>23</v>
      </c>
      <c r="C2676" s="6">
        <v>1197831</v>
      </c>
      <c r="D2676" s="7">
        <v>44248</v>
      </c>
      <c r="E2676" s="6" t="s">
        <v>24</v>
      </c>
      <c r="F2676" s="6" t="s">
        <v>98</v>
      </c>
      <c r="G2676" s="6" t="s">
        <v>99</v>
      </c>
      <c r="H2676" s="6" t="s">
        <v>17</v>
      </c>
      <c r="I2676" s="8">
        <v>0.25000000000000006</v>
      </c>
      <c r="J2676" s="9">
        <v>6250</v>
      </c>
      <c r="K2676" s="10">
        <f t="shared" si="0"/>
        <v>1562.5000000000005</v>
      </c>
      <c r="L2676" s="10">
        <f t="shared" si="1"/>
        <v>625.00000000000023</v>
      </c>
      <c r="M2676" s="11">
        <v>0.4</v>
      </c>
      <c r="O2676" s="16"/>
      <c r="P2676" s="14"/>
      <c r="Q2676" s="12"/>
      <c r="R2676" s="13"/>
    </row>
    <row r="2677" spans="1:18" ht="15.75" customHeight="1">
      <c r="A2677" s="1"/>
      <c r="B2677" s="6" t="s">
        <v>23</v>
      </c>
      <c r="C2677" s="6">
        <v>1197831</v>
      </c>
      <c r="D2677" s="7">
        <v>44248</v>
      </c>
      <c r="E2677" s="6" t="s">
        <v>24</v>
      </c>
      <c r="F2677" s="6" t="s">
        <v>98</v>
      </c>
      <c r="G2677" s="6" t="s">
        <v>99</v>
      </c>
      <c r="H2677" s="6" t="s">
        <v>18</v>
      </c>
      <c r="I2677" s="8">
        <v>0.25000000000000006</v>
      </c>
      <c r="J2677" s="9">
        <v>2750</v>
      </c>
      <c r="K2677" s="10">
        <f t="shared" si="0"/>
        <v>687.50000000000011</v>
      </c>
      <c r="L2677" s="10">
        <f t="shared" si="1"/>
        <v>240.62500000000003</v>
      </c>
      <c r="M2677" s="11">
        <v>0.35</v>
      </c>
      <c r="O2677" s="16"/>
      <c r="P2677" s="14"/>
      <c r="Q2677" s="12"/>
      <c r="R2677" s="13"/>
    </row>
    <row r="2678" spans="1:18" ht="15.75" customHeight="1">
      <c r="A2678" s="1"/>
      <c r="B2678" s="6" t="s">
        <v>23</v>
      </c>
      <c r="C2678" s="6">
        <v>1197831</v>
      </c>
      <c r="D2678" s="7">
        <v>44248</v>
      </c>
      <c r="E2678" s="6" t="s">
        <v>24</v>
      </c>
      <c r="F2678" s="6" t="s">
        <v>98</v>
      </c>
      <c r="G2678" s="6" t="s">
        <v>99</v>
      </c>
      <c r="H2678" s="6" t="s">
        <v>19</v>
      </c>
      <c r="I2678" s="8">
        <v>0.15000000000000008</v>
      </c>
      <c r="J2678" s="9">
        <v>3250</v>
      </c>
      <c r="K2678" s="10">
        <f t="shared" si="0"/>
        <v>487.50000000000023</v>
      </c>
      <c r="L2678" s="10">
        <f t="shared" si="1"/>
        <v>195.00000000000011</v>
      </c>
      <c r="M2678" s="11">
        <v>0.4</v>
      </c>
      <c r="O2678" s="16"/>
      <c r="P2678" s="14"/>
      <c r="Q2678" s="12"/>
      <c r="R2678" s="13"/>
    </row>
    <row r="2679" spans="1:18" ht="15.75" customHeight="1">
      <c r="A2679" s="1"/>
      <c r="B2679" s="6" t="s">
        <v>23</v>
      </c>
      <c r="C2679" s="6">
        <v>1197831</v>
      </c>
      <c r="D2679" s="7">
        <v>44248</v>
      </c>
      <c r="E2679" s="6" t="s">
        <v>24</v>
      </c>
      <c r="F2679" s="6" t="s">
        <v>98</v>
      </c>
      <c r="G2679" s="6" t="s">
        <v>99</v>
      </c>
      <c r="H2679" s="6" t="s">
        <v>20</v>
      </c>
      <c r="I2679" s="8">
        <v>0.2</v>
      </c>
      <c r="J2679" s="9">
        <v>1750</v>
      </c>
      <c r="K2679" s="10">
        <f t="shared" si="0"/>
        <v>350</v>
      </c>
      <c r="L2679" s="10">
        <f t="shared" si="1"/>
        <v>140</v>
      </c>
      <c r="M2679" s="11">
        <v>0.4</v>
      </c>
      <c r="O2679" s="16"/>
      <c r="P2679" s="14"/>
      <c r="Q2679" s="12"/>
      <c r="R2679" s="13"/>
    </row>
    <row r="2680" spans="1:18" ht="15.75" customHeight="1">
      <c r="A2680" s="1"/>
      <c r="B2680" s="6" t="s">
        <v>23</v>
      </c>
      <c r="C2680" s="6">
        <v>1197831</v>
      </c>
      <c r="D2680" s="7">
        <v>44248</v>
      </c>
      <c r="E2680" s="6" t="s">
        <v>24</v>
      </c>
      <c r="F2680" s="6" t="s">
        <v>98</v>
      </c>
      <c r="G2680" s="6" t="s">
        <v>99</v>
      </c>
      <c r="H2680" s="6" t="s">
        <v>21</v>
      </c>
      <c r="I2680" s="8">
        <v>0.35000000000000003</v>
      </c>
      <c r="J2680" s="9">
        <v>2500</v>
      </c>
      <c r="K2680" s="10">
        <f t="shared" si="0"/>
        <v>875.00000000000011</v>
      </c>
      <c r="L2680" s="10">
        <f t="shared" si="1"/>
        <v>306.25</v>
      </c>
      <c r="M2680" s="11">
        <v>0.35</v>
      </c>
      <c r="O2680" s="16"/>
      <c r="P2680" s="14"/>
      <c r="Q2680" s="12"/>
      <c r="R2680" s="13"/>
    </row>
    <row r="2681" spans="1:18" ht="15.75" customHeight="1">
      <c r="A2681" s="1"/>
      <c r="B2681" s="6" t="s">
        <v>23</v>
      </c>
      <c r="C2681" s="6">
        <v>1197831</v>
      </c>
      <c r="D2681" s="7">
        <v>44248</v>
      </c>
      <c r="E2681" s="6" t="s">
        <v>24</v>
      </c>
      <c r="F2681" s="6" t="s">
        <v>98</v>
      </c>
      <c r="G2681" s="6" t="s">
        <v>99</v>
      </c>
      <c r="H2681" s="6" t="s">
        <v>22</v>
      </c>
      <c r="I2681" s="8">
        <v>0.2</v>
      </c>
      <c r="J2681" s="9">
        <v>3500</v>
      </c>
      <c r="K2681" s="10">
        <f t="shared" si="0"/>
        <v>700</v>
      </c>
      <c r="L2681" s="10">
        <f t="shared" si="1"/>
        <v>280</v>
      </c>
      <c r="M2681" s="11">
        <v>0.4</v>
      </c>
      <c r="O2681" s="16"/>
      <c r="P2681" s="14"/>
      <c r="Q2681" s="12"/>
      <c r="R2681" s="13"/>
    </row>
    <row r="2682" spans="1:18" ht="15.75" customHeight="1">
      <c r="A2682" s="1"/>
      <c r="B2682" s="6" t="s">
        <v>23</v>
      </c>
      <c r="C2682" s="6">
        <v>1197831</v>
      </c>
      <c r="D2682" s="7">
        <v>44274</v>
      </c>
      <c r="E2682" s="6" t="s">
        <v>24</v>
      </c>
      <c r="F2682" s="6" t="s">
        <v>98</v>
      </c>
      <c r="G2682" s="6" t="s">
        <v>99</v>
      </c>
      <c r="H2682" s="6" t="s">
        <v>17</v>
      </c>
      <c r="I2682" s="8">
        <v>0.2</v>
      </c>
      <c r="J2682" s="9">
        <v>5700</v>
      </c>
      <c r="K2682" s="10">
        <f t="shared" si="0"/>
        <v>1140</v>
      </c>
      <c r="L2682" s="10">
        <f t="shared" si="1"/>
        <v>456</v>
      </c>
      <c r="M2682" s="11">
        <v>0.4</v>
      </c>
      <c r="O2682" s="16"/>
      <c r="P2682" s="14"/>
      <c r="Q2682" s="12"/>
      <c r="R2682" s="13"/>
    </row>
    <row r="2683" spans="1:18" ht="15.75" customHeight="1">
      <c r="A2683" s="1"/>
      <c r="B2683" s="6" t="s">
        <v>23</v>
      </c>
      <c r="C2683" s="6">
        <v>1197831</v>
      </c>
      <c r="D2683" s="7">
        <v>44274</v>
      </c>
      <c r="E2683" s="6" t="s">
        <v>24</v>
      </c>
      <c r="F2683" s="6" t="s">
        <v>98</v>
      </c>
      <c r="G2683" s="6" t="s">
        <v>99</v>
      </c>
      <c r="H2683" s="6" t="s">
        <v>18</v>
      </c>
      <c r="I2683" s="8">
        <v>0.2</v>
      </c>
      <c r="J2683" s="9">
        <v>2500</v>
      </c>
      <c r="K2683" s="10">
        <f t="shared" si="0"/>
        <v>500</v>
      </c>
      <c r="L2683" s="10">
        <f t="shared" si="1"/>
        <v>175</v>
      </c>
      <c r="M2683" s="11">
        <v>0.35</v>
      </c>
      <c r="O2683" s="16"/>
      <c r="P2683" s="14"/>
      <c r="Q2683" s="12"/>
      <c r="R2683" s="13"/>
    </row>
    <row r="2684" spans="1:18" ht="15.75" customHeight="1">
      <c r="A2684" s="1"/>
      <c r="B2684" s="6" t="s">
        <v>23</v>
      </c>
      <c r="C2684" s="6">
        <v>1197831</v>
      </c>
      <c r="D2684" s="7">
        <v>44274</v>
      </c>
      <c r="E2684" s="6" t="s">
        <v>24</v>
      </c>
      <c r="F2684" s="6" t="s">
        <v>98</v>
      </c>
      <c r="G2684" s="6" t="s">
        <v>99</v>
      </c>
      <c r="H2684" s="6" t="s">
        <v>19</v>
      </c>
      <c r="I2684" s="8">
        <v>0.10000000000000002</v>
      </c>
      <c r="J2684" s="9">
        <v>2750</v>
      </c>
      <c r="K2684" s="10">
        <f t="shared" si="0"/>
        <v>275.00000000000006</v>
      </c>
      <c r="L2684" s="10">
        <f t="shared" si="1"/>
        <v>110.00000000000003</v>
      </c>
      <c r="M2684" s="11">
        <v>0.4</v>
      </c>
      <c r="O2684" s="16"/>
      <c r="P2684" s="14"/>
      <c r="Q2684" s="12"/>
      <c r="R2684" s="13"/>
    </row>
    <row r="2685" spans="1:18" ht="15.75" customHeight="1">
      <c r="A2685" s="1"/>
      <c r="B2685" s="6" t="s">
        <v>23</v>
      </c>
      <c r="C2685" s="6">
        <v>1197831</v>
      </c>
      <c r="D2685" s="7">
        <v>44274</v>
      </c>
      <c r="E2685" s="6" t="s">
        <v>24</v>
      </c>
      <c r="F2685" s="6" t="s">
        <v>98</v>
      </c>
      <c r="G2685" s="6" t="s">
        <v>99</v>
      </c>
      <c r="H2685" s="6" t="s">
        <v>20</v>
      </c>
      <c r="I2685" s="8">
        <v>0.19999999999999996</v>
      </c>
      <c r="J2685" s="9">
        <v>1250</v>
      </c>
      <c r="K2685" s="10">
        <f t="shared" si="0"/>
        <v>249.99999999999994</v>
      </c>
      <c r="L2685" s="10">
        <f t="shared" si="1"/>
        <v>99.999999999999986</v>
      </c>
      <c r="M2685" s="11">
        <v>0.4</v>
      </c>
      <c r="O2685" s="16"/>
      <c r="P2685" s="14"/>
      <c r="Q2685" s="12"/>
      <c r="R2685" s="13"/>
    </row>
    <row r="2686" spans="1:18" ht="15.75" customHeight="1">
      <c r="A2686" s="1"/>
      <c r="B2686" s="6" t="s">
        <v>23</v>
      </c>
      <c r="C2686" s="6">
        <v>1197831</v>
      </c>
      <c r="D2686" s="7">
        <v>44274</v>
      </c>
      <c r="E2686" s="6" t="s">
        <v>24</v>
      </c>
      <c r="F2686" s="6" t="s">
        <v>98</v>
      </c>
      <c r="G2686" s="6" t="s">
        <v>99</v>
      </c>
      <c r="H2686" s="6" t="s">
        <v>21</v>
      </c>
      <c r="I2686" s="8">
        <v>0.35000000000000009</v>
      </c>
      <c r="J2686" s="9">
        <v>1750</v>
      </c>
      <c r="K2686" s="10">
        <f t="shared" si="0"/>
        <v>612.50000000000011</v>
      </c>
      <c r="L2686" s="10">
        <f t="shared" si="1"/>
        <v>214.37500000000003</v>
      </c>
      <c r="M2686" s="11">
        <v>0.35</v>
      </c>
      <c r="O2686" s="16"/>
      <c r="P2686" s="14"/>
      <c r="Q2686" s="12"/>
      <c r="R2686" s="13"/>
    </row>
    <row r="2687" spans="1:18" ht="15.75" customHeight="1">
      <c r="A2687" s="1"/>
      <c r="B2687" s="6" t="s">
        <v>23</v>
      </c>
      <c r="C2687" s="6">
        <v>1197831</v>
      </c>
      <c r="D2687" s="7">
        <v>44274</v>
      </c>
      <c r="E2687" s="6" t="s">
        <v>24</v>
      </c>
      <c r="F2687" s="6" t="s">
        <v>98</v>
      </c>
      <c r="G2687" s="6" t="s">
        <v>99</v>
      </c>
      <c r="H2687" s="6" t="s">
        <v>22</v>
      </c>
      <c r="I2687" s="8">
        <v>0.25</v>
      </c>
      <c r="J2687" s="9">
        <v>2750</v>
      </c>
      <c r="K2687" s="10">
        <f t="shared" si="0"/>
        <v>687.5</v>
      </c>
      <c r="L2687" s="10">
        <f t="shared" si="1"/>
        <v>275</v>
      </c>
      <c r="M2687" s="11">
        <v>0.4</v>
      </c>
      <c r="O2687" s="16"/>
      <c r="P2687" s="14"/>
      <c r="Q2687" s="12"/>
      <c r="R2687" s="13"/>
    </row>
    <row r="2688" spans="1:18" ht="15.75" customHeight="1">
      <c r="A2688" s="1"/>
      <c r="B2688" s="6" t="s">
        <v>23</v>
      </c>
      <c r="C2688" s="6">
        <v>1197831</v>
      </c>
      <c r="D2688" s="7">
        <v>44306</v>
      </c>
      <c r="E2688" s="6" t="s">
        <v>24</v>
      </c>
      <c r="F2688" s="6" t="s">
        <v>98</v>
      </c>
      <c r="G2688" s="6" t="s">
        <v>99</v>
      </c>
      <c r="H2688" s="6" t="s">
        <v>17</v>
      </c>
      <c r="I2688" s="8">
        <v>0.25</v>
      </c>
      <c r="J2688" s="9">
        <v>5250</v>
      </c>
      <c r="K2688" s="10">
        <f t="shared" si="0"/>
        <v>1312.5</v>
      </c>
      <c r="L2688" s="10">
        <f t="shared" si="1"/>
        <v>525</v>
      </c>
      <c r="M2688" s="11">
        <v>0.4</v>
      </c>
      <c r="O2688" s="16"/>
      <c r="P2688" s="14"/>
      <c r="Q2688" s="12"/>
      <c r="R2688" s="13"/>
    </row>
    <row r="2689" spans="1:18" ht="15.75" customHeight="1">
      <c r="A2689" s="1"/>
      <c r="B2689" s="6" t="s">
        <v>23</v>
      </c>
      <c r="C2689" s="6">
        <v>1197831</v>
      </c>
      <c r="D2689" s="7">
        <v>44306</v>
      </c>
      <c r="E2689" s="6" t="s">
        <v>24</v>
      </c>
      <c r="F2689" s="6" t="s">
        <v>98</v>
      </c>
      <c r="G2689" s="6" t="s">
        <v>99</v>
      </c>
      <c r="H2689" s="6" t="s">
        <v>18</v>
      </c>
      <c r="I2689" s="8">
        <v>0.25</v>
      </c>
      <c r="J2689" s="9">
        <v>2250</v>
      </c>
      <c r="K2689" s="10">
        <f t="shared" si="0"/>
        <v>562.5</v>
      </c>
      <c r="L2689" s="10">
        <f t="shared" si="1"/>
        <v>196.875</v>
      </c>
      <c r="M2689" s="11">
        <v>0.35</v>
      </c>
      <c r="O2689" s="16"/>
      <c r="P2689" s="14"/>
      <c r="Q2689" s="12"/>
      <c r="R2689" s="13"/>
    </row>
    <row r="2690" spans="1:18" ht="15.75" customHeight="1">
      <c r="A2690" s="1"/>
      <c r="B2690" s="6" t="s">
        <v>23</v>
      </c>
      <c r="C2690" s="6">
        <v>1197831</v>
      </c>
      <c r="D2690" s="7">
        <v>44306</v>
      </c>
      <c r="E2690" s="6" t="s">
        <v>24</v>
      </c>
      <c r="F2690" s="6" t="s">
        <v>98</v>
      </c>
      <c r="G2690" s="6" t="s">
        <v>99</v>
      </c>
      <c r="H2690" s="6" t="s">
        <v>19</v>
      </c>
      <c r="I2690" s="8">
        <v>0.15000000000000002</v>
      </c>
      <c r="J2690" s="9">
        <v>2250</v>
      </c>
      <c r="K2690" s="10">
        <f t="shared" si="0"/>
        <v>337.50000000000006</v>
      </c>
      <c r="L2690" s="10">
        <f t="shared" si="1"/>
        <v>135.00000000000003</v>
      </c>
      <c r="M2690" s="11">
        <v>0.4</v>
      </c>
      <c r="O2690" s="16"/>
      <c r="P2690" s="14"/>
      <c r="Q2690" s="12"/>
      <c r="R2690" s="13"/>
    </row>
    <row r="2691" spans="1:18" ht="15.75" customHeight="1">
      <c r="A2691" s="1"/>
      <c r="B2691" s="6" t="s">
        <v>23</v>
      </c>
      <c r="C2691" s="6">
        <v>1197831</v>
      </c>
      <c r="D2691" s="7">
        <v>44306</v>
      </c>
      <c r="E2691" s="6" t="s">
        <v>24</v>
      </c>
      <c r="F2691" s="6" t="s">
        <v>98</v>
      </c>
      <c r="G2691" s="6" t="s">
        <v>99</v>
      </c>
      <c r="H2691" s="6" t="s">
        <v>20</v>
      </c>
      <c r="I2691" s="8">
        <v>0.19999999999999996</v>
      </c>
      <c r="J2691" s="9">
        <v>1500</v>
      </c>
      <c r="K2691" s="10">
        <f t="shared" si="0"/>
        <v>299.99999999999994</v>
      </c>
      <c r="L2691" s="10">
        <f t="shared" si="1"/>
        <v>119.99999999999999</v>
      </c>
      <c r="M2691" s="11">
        <v>0.4</v>
      </c>
      <c r="O2691" s="16"/>
      <c r="P2691" s="14"/>
      <c r="Q2691" s="12"/>
      <c r="R2691" s="13"/>
    </row>
    <row r="2692" spans="1:18" ht="15.75" customHeight="1">
      <c r="A2692" s="1"/>
      <c r="B2692" s="6" t="s">
        <v>23</v>
      </c>
      <c r="C2692" s="6">
        <v>1197831</v>
      </c>
      <c r="D2692" s="7">
        <v>44306</v>
      </c>
      <c r="E2692" s="6" t="s">
        <v>24</v>
      </c>
      <c r="F2692" s="6" t="s">
        <v>98</v>
      </c>
      <c r="G2692" s="6" t="s">
        <v>99</v>
      </c>
      <c r="H2692" s="6" t="s">
        <v>21</v>
      </c>
      <c r="I2692" s="8">
        <v>0.4</v>
      </c>
      <c r="J2692" s="9">
        <v>1750</v>
      </c>
      <c r="K2692" s="10">
        <f t="shared" si="0"/>
        <v>700</v>
      </c>
      <c r="L2692" s="10">
        <f t="shared" si="1"/>
        <v>244.99999999999997</v>
      </c>
      <c r="M2692" s="11">
        <v>0.35</v>
      </c>
      <c r="O2692" s="16"/>
      <c r="P2692" s="14"/>
      <c r="Q2692" s="12"/>
      <c r="R2692" s="13"/>
    </row>
    <row r="2693" spans="1:18" ht="15.75" customHeight="1">
      <c r="A2693" s="1"/>
      <c r="B2693" s="6" t="s">
        <v>23</v>
      </c>
      <c r="C2693" s="6">
        <v>1197831</v>
      </c>
      <c r="D2693" s="7">
        <v>44306</v>
      </c>
      <c r="E2693" s="6" t="s">
        <v>24</v>
      </c>
      <c r="F2693" s="6" t="s">
        <v>98</v>
      </c>
      <c r="G2693" s="6" t="s">
        <v>99</v>
      </c>
      <c r="H2693" s="6" t="s">
        <v>22</v>
      </c>
      <c r="I2693" s="8">
        <v>0.30000000000000004</v>
      </c>
      <c r="J2693" s="9">
        <v>3250</v>
      </c>
      <c r="K2693" s="10">
        <f t="shared" si="0"/>
        <v>975.00000000000011</v>
      </c>
      <c r="L2693" s="10">
        <f t="shared" si="1"/>
        <v>390.00000000000006</v>
      </c>
      <c r="M2693" s="11">
        <v>0.4</v>
      </c>
      <c r="O2693" s="16"/>
      <c r="P2693" s="14"/>
      <c r="Q2693" s="12"/>
      <c r="R2693" s="13"/>
    </row>
    <row r="2694" spans="1:18" ht="15.75" customHeight="1">
      <c r="A2694" s="1"/>
      <c r="B2694" s="6" t="s">
        <v>23</v>
      </c>
      <c r="C2694" s="6">
        <v>1197831</v>
      </c>
      <c r="D2694" s="7">
        <v>44335</v>
      </c>
      <c r="E2694" s="6" t="s">
        <v>24</v>
      </c>
      <c r="F2694" s="6" t="s">
        <v>98</v>
      </c>
      <c r="G2694" s="6" t="s">
        <v>99</v>
      </c>
      <c r="H2694" s="6" t="s">
        <v>17</v>
      </c>
      <c r="I2694" s="8">
        <v>0.4</v>
      </c>
      <c r="J2694" s="9">
        <v>5950</v>
      </c>
      <c r="K2694" s="10">
        <f t="shared" si="0"/>
        <v>2380</v>
      </c>
      <c r="L2694" s="10">
        <f t="shared" si="1"/>
        <v>952</v>
      </c>
      <c r="M2694" s="11">
        <v>0.4</v>
      </c>
      <c r="O2694" s="16"/>
      <c r="P2694" s="14"/>
      <c r="Q2694" s="12"/>
      <c r="R2694" s="13"/>
    </row>
    <row r="2695" spans="1:18" ht="15.75" customHeight="1">
      <c r="A2695" s="1"/>
      <c r="B2695" s="6" t="s">
        <v>23</v>
      </c>
      <c r="C2695" s="6">
        <v>1197831</v>
      </c>
      <c r="D2695" s="7">
        <v>44335</v>
      </c>
      <c r="E2695" s="6" t="s">
        <v>24</v>
      </c>
      <c r="F2695" s="6" t="s">
        <v>98</v>
      </c>
      <c r="G2695" s="6" t="s">
        <v>99</v>
      </c>
      <c r="H2695" s="6" t="s">
        <v>18</v>
      </c>
      <c r="I2695" s="8">
        <v>0.4</v>
      </c>
      <c r="J2695" s="9">
        <v>3000</v>
      </c>
      <c r="K2695" s="10">
        <f t="shared" si="0"/>
        <v>1200</v>
      </c>
      <c r="L2695" s="10">
        <f t="shared" si="1"/>
        <v>420</v>
      </c>
      <c r="M2695" s="11">
        <v>0.35</v>
      </c>
      <c r="O2695" s="16"/>
      <c r="P2695" s="14"/>
      <c r="Q2695" s="12"/>
      <c r="R2695" s="13"/>
    </row>
    <row r="2696" spans="1:18" ht="15.75" customHeight="1">
      <c r="A2696" s="1"/>
      <c r="B2696" s="6" t="s">
        <v>23</v>
      </c>
      <c r="C2696" s="6">
        <v>1197831</v>
      </c>
      <c r="D2696" s="7">
        <v>44335</v>
      </c>
      <c r="E2696" s="6" t="s">
        <v>24</v>
      </c>
      <c r="F2696" s="6" t="s">
        <v>98</v>
      </c>
      <c r="G2696" s="6" t="s">
        <v>99</v>
      </c>
      <c r="H2696" s="6" t="s">
        <v>19</v>
      </c>
      <c r="I2696" s="8">
        <v>0.35000000000000003</v>
      </c>
      <c r="J2696" s="9">
        <v>2750</v>
      </c>
      <c r="K2696" s="10">
        <f t="shared" si="0"/>
        <v>962.50000000000011</v>
      </c>
      <c r="L2696" s="10">
        <f t="shared" si="1"/>
        <v>385.00000000000006</v>
      </c>
      <c r="M2696" s="11">
        <v>0.4</v>
      </c>
      <c r="O2696" s="16"/>
      <c r="P2696" s="14"/>
      <c r="Q2696" s="12"/>
      <c r="R2696" s="13"/>
    </row>
    <row r="2697" spans="1:18" ht="15.75" customHeight="1">
      <c r="A2697" s="1"/>
      <c r="B2697" s="6" t="s">
        <v>23</v>
      </c>
      <c r="C2697" s="6">
        <v>1197831</v>
      </c>
      <c r="D2697" s="7">
        <v>44335</v>
      </c>
      <c r="E2697" s="6" t="s">
        <v>24</v>
      </c>
      <c r="F2697" s="6" t="s">
        <v>98</v>
      </c>
      <c r="G2697" s="6" t="s">
        <v>99</v>
      </c>
      <c r="H2697" s="6" t="s">
        <v>20</v>
      </c>
      <c r="I2697" s="8">
        <v>0.35000000000000003</v>
      </c>
      <c r="J2697" s="9">
        <v>2250</v>
      </c>
      <c r="K2697" s="10">
        <f t="shared" si="0"/>
        <v>787.50000000000011</v>
      </c>
      <c r="L2697" s="10">
        <f t="shared" si="1"/>
        <v>315.00000000000006</v>
      </c>
      <c r="M2697" s="11">
        <v>0.4</v>
      </c>
      <c r="O2697" s="16"/>
      <c r="P2697" s="14"/>
      <c r="Q2697" s="12"/>
      <c r="R2697" s="13"/>
    </row>
    <row r="2698" spans="1:18" ht="15.75" customHeight="1">
      <c r="A2698" s="1"/>
      <c r="B2698" s="6" t="s">
        <v>23</v>
      </c>
      <c r="C2698" s="6">
        <v>1197831</v>
      </c>
      <c r="D2698" s="7">
        <v>44335</v>
      </c>
      <c r="E2698" s="6" t="s">
        <v>24</v>
      </c>
      <c r="F2698" s="6" t="s">
        <v>98</v>
      </c>
      <c r="G2698" s="6" t="s">
        <v>99</v>
      </c>
      <c r="H2698" s="6" t="s">
        <v>21</v>
      </c>
      <c r="I2698" s="8">
        <v>0.44999999999999996</v>
      </c>
      <c r="J2698" s="9">
        <v>2500</v>
      </c>
      <c r="K2698" s="10">
        <f t="shared" si="0"/>
        <v>1125</v>
      </c>
      <c r="L2698" s="10">
        <f t="shared" si="1"/>
        <v>393.75</v>
      </c>
      <c r="M2698" s="11">
        <v>0.35</v>
      </c>
      <c r="O2698" s="16"/>
      <c r="P2698" s="14"/>
      <c r="Q2698" s="12"/>
      <c r="R2698" s="13"/>
    </row>
    <row r="2699" spans="1:18" ht="15.75" customHeight="1">
      <c r="A2699" s="1"/>
      <c r="B2699" s="6" t="s">
        <v>23</v>
      </c>
      <c r="C2699" s="6">
        <v>1197831</v>
      </c>
      <c r="D2699" s="7">
        <v>44335</v>
      </c>
      <c r="E2699" s="6" t="s">
        <v>24</v>
      </c>
      <c r="F2699" s="6" t="s">
        <v>98</v>
      </c>
      <c r="G2699" s="6" t="s">
        <v>99</v>
      </c>
      <c r="H2699" s="6" t="s">
        <v>22</v>
      </c>
      <c r="I2699" s="8">
        <v>0.44999999999999996</v>
      </c>
      <c r="J2699" s="9">
        <v>3500</v>
      </c>
      <c r="K2699" s="10">
        <f t="shared" si="0"/>
        <v>1574.9999999999998</v>
      </c>
      <c r="L2699" s="10">
        <f t="shared" si="1"/>
        <v>630</v>
      </c>
      <c r="M2699" s="11">
        <v>0.4</v>
      </c>
      <c r="O2699" s="16"/>
      <c r="P2699" s="14"/>
      <c r="Q2699" s="12"/>
      <c r="R2699" s="13"/>
    </row>
    <row r="2700" spans="1:18" ht="15.75" customHeight="1">
      <c r="A2700" s="1"/>
      <c r="B2700" s="6" t="s">
        <v>23</v>
      </c>
      <c r="C2700" s="6">
        <v>1197831</v>
      </c>
      <c r="D2700" s="7">
        <v>44368</v>
      </c>
      <c r="E2700" s="6" t="s">
        <v>24</v>
      </c>
      <c r="F2700" s="6" t="s">
        <v>98</v>
      </c>
      <c r="G2700" s="6" t="s">
        <v>99</v>
      </c>
      <c r="H2700" s="6" t="s">
        <v>17</v>
      </c>
      <c r="I2700" s="8">
        <v>0.39999999999999997</v>
      </c>
      <c r="J2700" s="9">
        <v>6000</v>
      </c>
      <c r="K2700" s="10">
        <f t="shared" si="0"/>
        <v>2400</v>
      </c>
      <c r="L2700" s="10">
        <f t="shared" si="1"/>
        <v>960</v>
      </c>
      <c r="M2700" s="11">
        <v>0.4</v>
      </c>
      <c r="O2700" s="16"/>
      <c r="P2700" s="14"/>
      <c r="Q2700" s="12"/>
      <c r="R2700" s="13"/>
    </row>
    <row r="2701" spans="1:18" ht="15.75" customHeight="1">
      <c r="A2701" s="1"/>
      <c r="B2701" s="6" t="s">
        <v>23</v>
      </c>
      <c r="C2701" s="6">
        <v>1197831</v>
      </c>
      <c r="D2701" s="7">
        <v>44368</v>
      </c>
      <c r="E2701" s="6" t="s">
        <v>24</v>
      </c>
      <c r="F2701" s="6" t="s">
        <v>98</v>
      </c>
      <c r="G2701" s="6" t="s">
        <v>99</v>
      </c>
      <c r="H2701" s="6" t="s">
        <v>18</v>
      </c>
      <c r="I2701" s="8">
        <v>0.35000000000000003</v>
      </c>
      <c r="J2701" s="9">
        <v>3500</v>
      </c>
      <c r="K2701" s="10">
        <f t="shared" si="0"/>
        <v>1225.0000000000002</v>
      </c>
      <c r="L2701" s="10">
        <f t="shared" si="1"/>
        <v>428.75000000000006</v>
      </c>
      <c r="M2701" s="11">
        <v>0.35</v>
      </c>
      <c r="O2701" s="16"/>
      <c r="P2701" s="14"/>
      <c r="Q2701" s="12"/>
      <c r="R2701" s="13"/>
    </row>
    <row r="2702" spans="1:18" ht="15.75" customHeight="1">
      <c r="A2702" s="1"/>
      <c r="B2702" s="6" t="s">
        <v>23</v>
      </c>
      <c r="C2702" s="6">
        <v>1197831</v>
      </c>
      <c r="D2702" s="7">
        <v>44368</v>
      </c>
      <c r="E2702" s="6" t="s">
        <v>24</v>
      </c>
      <c r="F2702" s="6" t="s">
        <v>98</v>
      </c>
      <c r="G2702" s="6" t="s">
        <v>99</v>
      </c>
      <c r="H2702" s="6" t="s">
        <v>19</v>
      </c>
      <c r="I2702" s="8">
        <v>0.4</v>
      </c>
      <c r="J2702" s="9">
        <v>3250</v>
      </c>
      <c r="K2702" s="10">
        <f t="shared" si="0"/>
        <v>1300</v>
      </c>
      <c r="L2702" s="10">
        <f t="shared" si="1"/>
        <v>520</v>
      </c>
      <c r="M2702" s="11">
        <v>0.4</v>
      </c>
      <c r="O2702" s="16"/>
      <c r="P2702" s="14"/>
      <c r="Q2702" s="12"/>
      <c r="R2702" s="13"/>
    </row>
    <row r="2703" spans="1:18" ht="15.75" customHeight="1">
      <c r="A2703" s="1"/>
      <c r="B2703" s="6" t="s">
        <v>23</v>
      </c>
      <c r="C2703" s="6">
        <v>1197831</v>
      </c>
      <c r="D2703" s="7">
        <v>44368</v>
      </c>
      <c r="E2703" s="6" t="s">
        <v>24</v>
      </c>
      <c r="F2703" s="6" t="s">
        <v>98</v>
      </c>
      <c r="G2703" s="6" t="s">
        <v>99</v>
      </c>
      <c r="H2703" s="6" t="s">
        <v>20</v>
      </c>
      <c r="I2703" s="8">
        <v>0.4</v>
      </c>
      <c r="J2703" s="9">
        <v>3000</v>
      </c>
      <c r="K2703" s="10">
        <f t="shared" si="0"/>
        <v>1200</v>
      </c>
      <c r="L2703" s="10">
        <f t="shared" si="1"/>
        <v>480</v>
      </c>
      <c r="M2703" s="11">
        <v>0.4</v>
      </c>
      <c r="O2703" s="16"/>
      <c r="P2703" s="14"/>
      <c r="Q2703" s="12"/>
      <c r="R2703" s="13"/>
    </row>
    <row r="2704" spans="1:18" ht="15.75" customHeight="1">
      <c r="A2704" s="1"/>
      <c r="B2704" s="6" t="s">
        <v>23</v>
      </c>
      <c r="C2704" s="6">
        <v>1197831</v>
      </c>
      <c r="D2704" s="7">
        <v>44368</v>
      </c>
      <c r="E2704" s="6" t="s">
        <v>24</v>
      </c>
      <c r="F2704" s="6" t="s">
        <v>98</v>
      </c>
      <c r="G2704" s="6" t="s">
        <v>99</v>
      </c>
      <c r="H2704" s="6" t="s">
        <v>21</v>
      </c>
      <c r="I2704" s="8">
        <v>0.54999999999999993</v>
      </c>
      <c r="J2704" s="9">
        <v>3000</v>
      </c>
      <c r="K2704" s="10">
        <f t="shared" si="0"/>
        <v>1649.9999999999998</v>
      </c>
      <c r="L2704" s="10">
        <f t="shared" si="1"/>
        <v>577.49999999999989</v>
      </c>
      <c r="M2704" s="11">
        <v>0.35</v>
      </c>
      <c r="O2704" s="16"/>
      <c r="P2704" s="14"/>
      <c r="Q2704" s="12"/>
      <c r="R2704" s="13"/>
    </row>
    <row r="2705" spans="1:18" ht="15.75" customHeight="1">
      <c r="A2705" s="1"/>
      <c r="B2705" s="6" t="s">
        <v>23</v>
      </c>
      <c r="C2705" s="6">
        <v>1197831</v>
      </c>
      <c r="D2705" s="7">
        <v>44368</v>
      </c>
      <c r="E2705" s="6" t="s">
        <v>24</v>
      </c>
      <c r="F2705" s="6" t="s">
        <v>98</v>
      </c>
      <c r="G2705" s="6" t="s">
        <v>99</v>
      </c>
      <c r="H2705" s="6" t="s">
        <v>22</v>
      </c>
      <c r="I2705" s="8">
        <v>0.6</v>
      </c>
      <c r="J2705" s="9">
        <v>4750</v>
      </c>
      <c r="K2705" s="10">
        <f t="shared" si="0"/>
        <v>2850</v>
      </c>
      <c r="L2705" s="10">
        <f t="shared" si="1"/>
        <v>1140</v>
      </c>
      <c r="M2705" s="11">
        <v>0.4</v>
      </c>
      <c r="O2705" s="16"/>
      <c r="P2705" s="14"/>
      <c r="Q2705" s="12"/>
      <c r="R2705" s="13"/>
    </row>
    <row r="2706" spans="1:18" ht="15.75" customHeight="1">
      <c r="A2706" s="1"/>
      <c r="B2706" s="6" t="s">
        <v>23</v>
      </c>
      <c r="C2706" s="6">
        <v>1197831</v>
      </c>
      <c r="D2706" s="7">
        <v>44396</v>
      </c>
      <c r="E2706" s="6" t="s">
        <v>24</v>
      </c>
      <c r="F2706" s="6" t="s">
        <v>98</v>
      </c>
      <c r="G2706" s="6" t="s">
        <v>99</v>
      </c>
      <c r="H2706" s="6" t="s">
        <v>17</v>
      </c>
      <c r="I2706" s="8">
        <v>0.54999999999999993</v>
      </c>
      <c r="J2706" s="9">
        <v>7000</v>
      </c>
      <c r="K2706" s="10">
        <f t="shared" si="0"/>
        <v>3849.9999999999995</v>
      </c>
      <c r="L2706" s="10">
        <f t="shared" si="1"/>
        <v>1540</v>
      </c>
      <c r="M2706" s="11">
        <v>0.4</v>
      </c>
      <c r="O2706" s="16"/>
      <c r="P2706" s="14"/>
      <c r="Q2706" s="12"/>
      <c r="R2706" s="13"/>
    </row>
    <row r="2707" spans="1:18" ht="15.75" customHeight="1">
      <c r="A2707" s="1"/>
      <c r="B2707" s="6" t="s">
        <v>23</v>
      </c>
      <c r="C2707" s="6">
        <v>1197831</v>
      </c>
      <c r="D2707" s="7">
        <v>44396</v>
      </c>
      <c r="E2707" s="6" t="s">
        <v>24</v>
      </c>
      <c r="F2707" s="6" t="s">
        <v>98</v>
      </c>
      <c r="G2707" s="6" t="s">
        <v>99</v>
      </c>
      <c r="H2707" s="6" t="s">
        <v>18</v>
      </c>
      <c r="I2707" s="8">
        <v>0.5</v>
      </c>
      <c r="J2707" s="9">
        <v>4500</v>
      </c>
      <c r="K2707" s="10">
        <f t="shared" si="0"/>
        <v>2250</v>
      </c>
      <c r="L2707" s="10">
        <f t="shared" si="1"/>
        <v>787.5</v>
      </c>
      <c r="M2707" s="11">
        <v>0.35</v>
      </c>
      <c r="O2707" s="16"/>
      <c r="P2707" s="14"/>
      <c r="Q2707" s="12"/>
      <c r="R2707" s="13"/>
    </row>
    <row r="2708" spans="1:18" ht="15.75" customHeight="1">
      <c r="A2708" s="1"/>
      <c r="B2708" s="6" t="s">
        <v>23</v>
      </c>
      <c r="C2708" s="6">
        <v>1197831</v>
      </c>
      <c r="D2708" s="7">
        <v>44396</v>
      </c>
      <c r="E2708" s="6" t="s">
        <v>24</v>
      </c>
      <c r="F2708" s="6" t="s">
        <v>98</v>
      </c>
      <c r="G2708" s="6" t="s">
        <v>99</v>
      </c>
      <c r="H2708" s="6" t="s">
        <v>19</v>
      </c>
      <c r="I2708" s="8">
        <v>0.45</v>
      </c>
      <c r="J2708" s="9">
        <v>3750</v>
      </c>
      <c r="K2708" s="10">
        <f t="shared" si="0"/>
        <v>1687.5</v>
      </c>
      <c r="L2708" s="10">
        <f t="shared" si="1"/>
        <v>675</v>
      </c>
      <c r="M2708" s="11">
        <v>0.4</v>
      </c>
      <c r="O2708" s="16"/>
      <c r="P2708" s="14"/>
      <c r="Q2708" s="12"/>
      <c r="R2708" s="13"/>
    </row>
    <row r="2709" spans="1:18" ht="15.75" customHeight="1">
      <c r="A2709" s="1"/>
      <c r="B2709" s="6" t="s">
        <v>23</v>
      </c>
      <c r="C2709" s="6">
        <v>1197831</v>
      </c>
      <c r="D2709" s="7">
        <v>44396</v>
      </c>
      <c r="E2709" s="6" t="s">
        <v>24</v>
      </c>
      <c r="F2709" s="6" t="s">
        <v>98</v>
      </c>
      <c r="G2709" s="6" t="s">
        <v>99</v>
      </c>
      <c r="H2709" s="6" t="s">
        <v>20</v>
      </c>
      <c r="I2709" s="8">
        <v>0.45</v>
      </c>
      <c r="J2709" s="9">
        <v>3250</v>
      </c>
      <c r="K2709" s="10">
        <f t="shared" si="0"/>
        <v>1462.5</v>
      </c>
      <c r="L2709" s="10">
        <f t="shared" si="1"/>
        <v>585</v>
      </c>
      <c r="M2709" s="11">
        <v>0.4</v>
      </c>
      <c r="O2709" s="16"/>
      <c r="P2709" s="14"/>
      <c r="Q2709" s="12"/>
      <c r="R2709" s="13"/>
    </row>
    <row r="2710" spans="1:18" ht="15.75" customHeight="1">
      <c r="A2710" s="1"/>
      <c r="B2710" s="6" t="s">
        <v>23</v>
      </c>
      <c r="C2710" s="6">
        <v>1197831</v>
      </c>
      <c r="D2710" s="7">
        <v>44396</v>
      </c>
      <c r="E2710" s="6" t="s">
        <v>24</v>
      </c>
      <c r="F2710" s="6" t="s">
        <v>98</v>
      </c>
      <c r="G2710" s="6" t="s">
        <v>99</v>
      </c>
      <c r="H2710" s="6" t="s">
        <v>21</v>
      </c>
      <c r="I2710" s="8">
        <v>0.6</v>
      </c>
      <c r="J2710" s="9">
        <v>3500</v>
      </c>
      <c r="K2710" s="10">
        <f t="shared" si="0"/>
        <v>2100</v>
      </c>
      <c r="L2710" s="10">
        <f t="shared" si="1"/>
        <v>735</v>
      </c>
      <c r="M2710" s="11">
        <v>0.35</v>
      </c>
      <c r="O2710" s="16"/>
      <c r="P2710" s="14"/>
      <c r="Q2710" s="12"/>
      <c r="R2710" s="13"/>
    </row>
    <row r="2711" spans="1:18" ht="15.75" customHeight="1">
      <c r="A2711" s="1"/>
      <c r="B2711" s="6" t="s">
        <v>23</v>
      </c>
      <c r="C2711" s="6">
        <v>1197831</v>
      </c>
      <c r="D2711" s="7">
        <v>44396</v>
      </c>
      <c r="E2711" s="6" t="s">
        <v>24</v>
      </c>
      <c r="F2711" s="6" t="s">
        <v>98</v>
      </c>
      <c r="G2711" s="6" t="s">
        <v>99</v>
      </c>
      <c r="H2711" s="6" t="s">
        <v>22</v>
      </c>
      <c r="I2711" s="8">
        <v>0.65</v>
      </c>
      <c r="J2711" s="9">
        <v>5250</v>
      </c>
      <c r="K2711" s="10">
        <f t="shared" si="0"/>
        <v>3412.5</v>
      </c>
      <c r="L2711" s="10">
        <f t="shared" si="1"/>
        <v>1365</v>
      </c>
      <c r="M2711" s="11">
        <v>0.4</v>
      </c>
      <c r="O2711" s="16"/>
      <c r="P2711" s="14"/>
      <c r="Q2711" s="12"/>
      <c r="R2711" s="13"/>
    </row>
    <row r="2712" spans="1:18" ht="15.75" customHeight="1">
      <c r="A2712" s="1"/>
      <c r="B2712" s="6" t="s">
        <v>23</v>
      </c>
      <c r="C2712" s="6">
        <v>1197831</v>
      </c>
      <c r="D2712" s="7">
        <v>44428</v>
      </c>
      <c r="E2712" s="6" t="s">
        <v>24</v>
      </c>
      <c r="F2712" s="6" t="s">
        <v>98</v>
      </c>
      <c r="G2712" s="6" t="s">
        <v>99</v>
      </c>
      <c r="H2712" s="6" t="s">
        <v>17</v>
      </c>
      <c r="I2712" s="8">
        <v>0.6</v>
      </c>
      <c r="J2712" s="9">
        <v>6750</v>
      </c>
      <c r="K2712" s="10">
        <f t="shared" si="0"/>
        <v>4050</v>
      </c>
      <c r="L2712" s="10">
        <f t="shared" si="1"/>
        <v>1620</v>
      </c>
      <c r="M2712" s="11">
        <v>0.4</v>
      </c>
      <c r="O2712" s="16"/>
      <c r="P2712" s="14"/>
      <c r="Q2712" s="12"/>
      <c r="R2712" s="13"/>
    </row>
    <row r="2713" spans="1:18" ht="15.75" customHeight="1">
      <c r="A2713" s="1"/>
      <c r="B2713" s="6" t="s">
        <v>23</v>
      </c>
      <c r="C2713" s="6">
        <v>1197831</v>
      </c>
      <c r="D2713" s="7">
        <v>44428</v>
      </c>
      <c r="E2713" s="6" t="s">
        <v>24</v>
      </c>
      <c r="F2713" s="6" t="s">
        <v>98</v>
      </c>
      <c r="G2713" s="6" t="s">
        <v>99</v>
      </c>
      <c r="H2713" s="6" t="s">
        <v>18</v>
      </c>
      <c r="I2713" s="8">
        <v>0.55000000000000004</v>
      </c>
      <c r="J2713" s="9">
        <v>4500</v>
      </c>
      <c r="K2713" s="10">
        <f t="shared" si="0"/>
        <v>2475</v>
      </c>
      <c r="L2713" s="10">
        <f t="shared" si="1"/>
        <v>866.25</v>
      </c>
      <c r="M2713" s="11">
        <v>0.35</v>
      </c>
      <c r="O2713" s="16"/>
      <c r="P2713" s="14"/>
      <c r="Q2713" s="12"/>
      <c r="R2713" s="13"/>
    </row>
    <row r="2714" spans="1:18" ht="15.75" customHeight="1">
      <c r="A2714" s="1"/>
      <c r="B2714" s="6" t="s">
        <v>23</v>
      </c>
      <c r="C2714" s="6">
        <v>1197831</v>
      </c>
      <c r="D2714" s="7">
        <v>44428</v>
      </c>
      <c r="E2714" s="6" t="s">
        <v>24</v>
      </c>
      <c r="F2714" s="6" t="s">
        <v>98</v>
      </c>
      <c r="G2714" s="6" t="s">
        <v>99</v>
      </c>
      <c r="H2714" s="6" t="s">
        <v>19</v>
      </c>
      <c r="I2714" s="8">
        <v>0.5</v>
      </c>
      <c r="J2714" s="9">
        <v>3750</v>
      </c>
      <c r="K2714" s="10">
        <f t="shared" si="0"/>
        <v>1875</v>
      </c>
      <c r="L2714" s="10">
        <f t="shared" si="1"/>
        <v>750</v>
      </c>
      <c r="M2714" s="11">
        <v>0.4</v>
      </c>
      <c r="O2714" s="16"/>
      <c r="P2714" s="14"/>
      <c r="Q2714" s="12"/>
      <c r="R2714" s="13"/>
    </row>
    <row r="2715" spans="1:18" ht="15.75" customHeight="1">
      <c r="A2715" s="1"/>
      <c r="B2715" s="6" t="s">
        <v>23</v>
      </c>
      <c r="C2715" s="6">
        <v>1197831</v>
      </c>
      <c r="D2715" s="7">
        <v>44428</v>
      </c>
      <c r="E2715" s="6" t="s">
        <v>24</v>
      </c>
      <c r="F2715" s="6" t="s">
        <v>98</v>
      </c>
      <c r="G2715" s="6" t="s">
        <v>99</v>
      </c>
      <c r="H2715" s="6" t="s">
        <v>20</v>
      </c>
      <c r="I2715" s="8">
        <v>0.4</v>
      </c>
      <c r="J2715" s="9">
        <v>3250</v>
      </c>
      <c r="K2715" s="10">
        <f t="shared" si="0"/>
        <v>1300</v>
      </c>
      <c r="L2715" s="10">
        <f t="shared" si="1"/>
        <v>520</v>
      </c>
      <c r="M2715" s="11">
        <v>0.4</v>
      </c>
      <c r="O2715" s="16"/>
      <c r="P2715" s="14"/>
      <c r="Q2715" s="12"/>
      <c r="R2715" s="13"/>
    </row>
    <row r="2716" spans="1:18" ht="15.75" customHeight="1">
      <c r="A2716" s="1"/>
      <c r="B2716" s="6" t="s">
        <v>23</v>
      </c>
      <c r="C2716" s="6">
        <v>1197831</v>
      </c>
      <c r="D2716" s="7">
        <v>44428</v>
      </c>
      <c r="E2716" s="6" t="s">
        <v>24</v>
      </c>
      <c r="F2716" s="6" t="s">
        <v>98</v>
      </c>
      <c r="G2716" s="6" t="s">
        <v>99</v>
      </c>
      <c r="H2716" s="6" t="s">
        <v>21</v>
      </c>
      <c r="I2716" s="8">
        <v>0.5</v>
      </c>
      <c r="J2716" s="9">
        <v>3000</v>
      </c>
      <c r="K2716" s="10">
        <f t="shared" si="0"/>
        <v>1500</v>
      </c>
      <c r="L2716" s="10">
        <f t="shared" si="1"/>
        <v>525</v>
      </c>
      <c r="M2716" s="11">
        <v>0.35</v>
      </c>
      <c r="O2716" s="16"/>
      <c r="P2716" s="14"/>
      <c r="Q2716" s="12"/>
      <c r="R2716" s="13"/>
    </row>
    <row r="2717" spans="1:18" ht="15.75" customHeight="1">
      <c r="A2717" s="1"/>
      <c r="B2717" s="6" t="s">
        <v>23</v>
      </c>
      <c r="C2717" s="6">
        <v>1197831</v>
      </c>
      <c r="D2717" s="7">
        <v>44428</v>
      </c>
      <c r="E2717" s="6" t="s">
        <v>24</v>
      </c>
      <c r="F2717" s="6" t="s">
        <v>98</v>
      </c>
      <c r="G2717" s="6" t="s">
        <v>99</v>
      </c>
      <c r="H2717" s="6" t="s">
        <v>22</v>
      </c>
      <c r="I2717" s="8">
        <v>0.55000000000000004</v>
      </c>
      <c r="J2717" s="9">
        <v>4750</v>
      </c>
      <c r="K2717" s="10">
        <f t="shared" si="0"/>
        <v>2612.5</v>
      </c>
      <c r="L2717" s="10">
        <f t="shared" si="1"/>
        <v>1045</v>
      </c>
      <c r="M2717" s="11">
        <v>0.4</v>
      </c>
      <c r="O2717" s="16"/>
      <c r="P2717" s="14"/>
      <c r="Q2717" s="12"/>
      <c r="R2717" s="13"/>
    </row>
    <row r="2718" spans="1:18" ht="15.75" customHeight="1">
      <c r="A2718" s="1"/>
      <c r="B2718" s="6" t="s">
        <v>23</v>
      </c>
      <c r="C2718" s="6">
        <v>1197831</v>
      </c>
      <c r="D2718" s="7">
        <v>44458</v>
      </c>
      <c r="E2718" s="6" t="s">
        <v>24</v>
      </c>
      <c r="F2718" s="6" t="s">
        <v>98</v>
      </c>
      <c r="G2718" s="6" t="s">
        <v>99</v>
      </c>
      <c r="H2718" s="6" t="s">
        <v>17</v>
      </c>
      <c r="I2718" s="8">
        <v>0.5</v>
      </c>
      <c r="J2718" s="9">
        <v>5750</v>
      </c>
      <c r="K2718" s="10">
        <f t="shared" si="0"/>
        <v>2875</v>
      </c>
      <c r="L2718" s="10">
        <f t="shared" si="1"/>
        <v>1150</v>
      </c>
      <c r="M2718" s="11">
        <v>0.4</v>
      </c>
      <c r="O2718" s="16"/>
      <c r="P2718" s="14"/>
      <c r="Q2718" s="12"/>
      <c r="R2718" s="13"/>
    </row>
    <row r="2719" spans="1:18" ht="15.75" customHeight="1">
      <c r="A2719" s="1"/>
      <c r="B2719" s="6" t="s">
        <v>23</v>
      </c>
      <c r="C2719" s="6">
        <v>1197831</v>
      </c>
      <c r="D2719" s="7">
        <v>44458</v>
      </c>
      <c r="E2719" s="6" t="s">
        <v>24</v>
      </c>
      <c r="F2719" s="6" t="s">
        <v>98</v>
      </c>
      <c r="G2719" s="6" t="s">
        <v>99</v>
      </c>
      <c r="H2719" s="6" t="s">
        <v>18</v>
      </c>
      <c r="I2719" s="8">
        <v>0.40000000000000013</v>
      </c>
      <c r="J2719" s="9">
        <v>3750</v>
      </c>
      <c r="K2719" s="10">
        <f t="shared" si="0"/>
        <v>1500.0000000000005</v>
      </c>
      <c r="L2719" s="10">
        <f t="shared" si="1"/>
        <v>525.00000000000011</v>
      </c>
      <c r="M2719" s="11">
        <v>0.35</v>
      </c>
      <c r="O2719" s="16"/>
      <c r="P2719" s="14"/>
      <c r="Q2719" s="12"/>
      <c r="R2719" s="13"/>
    </row>
    <row r="2720" spans="1:18" ht="15.75" customHeight="1">
      <c r="A2720" s="1"/>
      <c r="B2720" s="6" t="s">
        <v>23</v>
      </c>
      <c r="C2720" s="6">
        <v>1197831</v>
      </c>
      <c r="D2720" s="7">
        <v>44458</v>
      </c>
      <c r="E2720" s="6" t="s">
        <v>24</v>
      </c>
      <c r="F2720" s="6" t="s">
        <v>98</v>
      </c>
      <c r="G2720" s="6" t="s">
        <v>99</v>
      </c>
      <c r="H2720" s="6" t="s">
        <v>19</v>
      </c>
      <c r="I2720" s="8">
        <v>0.15000000000000008</v>
      </c>
      <c r="J2720" s="9">
        <v>2750</v>
      </c>
      <c r="K2720" s="10">
        <f t="shared" si="0"/>
        <v>412.50000000000023</v>
      </c>
      <c r="L2720" s="10">
        <f t="shared" si="1"/>
        <v>165.00000000000011</v>
      </c>
      <c r="M2720" s="11">
        <v>0.4</v>
      </c>
      <c r="O2720" s="16"/>
      <c r="P2720" s="14"/>
      <c r="Q2720" s="12"/>
      <c r="R2720" s="13"/>
    </row>
    <row r="2721" spans="1:18" ht="15.75" customHeight="1">
      <c r="A2721" s="1"/>
      <c r="B2721" s="6" t="s">
        <v>23</v>
      </c>
      <c r="C2721" s="6">
        <v>1197831</v>
      </c>
      <c r="D2721" s="7">
        <v>44458</v>
      </c>
      <c r="E2721" s="6" t="s">
        <v>24</v>
      </c>
      <c r="F2721" s="6" t="s">
        <v>98</v>
      </c>
      <c r="G2721" s="6" t="s">
        <v>99</v>
      </c>
      <c r="H2721" s="6" t="s">
        <v>20</v>
      </c>
      <c r="I2721" s="8">
        <v>0.15000000000000008</v>
      </c>
      <c r="J2721" s="9">
        <v>2500</v>
      </c>
      <c r="K2721" s="10">
        <f t="shared" si="0"/>
        <v>375.00000000000017</v>
      </c>
      <c r="L2721" s="10">
        <f t="shared" si="1"/>
        <v>150.00000000000009</v>
      </c>
      <c r="M2721" s="11">
        <v>0.4</v>
      </c>
      <c r="O2721" s="16"/>
      <c r="P2721" s="14"/>
      <c r="Q2721" s="12"/>
      <c r="R2721" s="13"/>
    </row>
    <row r="2722" spans="1:18" ht="15.75" customHeight="1">
      <c r="A2722" s="1"/>
      <c r="B2722" s="6" t="s">
        <v>23</v>
      </c>
      <c r="C2722" s="6">
        <v>1197831</v>
      </c>
      <c r="D2722" s="7">
        <v>44458</v>
      </c>
      <c r="E2722" s="6" t="s">
        <v>24</v>
      </c>
      <c r="F2722" s="6" t="s">
        <v>98</v>
      </c>
      <c r="G2722" s="6" t="s">
        <v>99</v>
      </c>
      <c r="H2722" s="6" t="s">
        <v>21</v>
      </c>
      <c r="I2722" s="8">
        <v>0.25000000000000006</v>
      </c>
      <c r="J2722" s="9">
        <v>2500</v>
      </c>
      <c r="K2722" s="10">
        <f t="shared" si="0"/>
        <v>625.00000000000011</v>
      </c>
      <c r="L2722" s="10">
        <f t="shared" si="1"/>
        <v>218.75000000000003</v>
      </c>
      <c r="M2722" s="11">
        <v>0.35</v>
      </c>
      <c r="O2722" s="16"/>
      <c r="P2722" s="14"/>
      <c r="Q2722" s="12"/>
      <c r="R2722" s="13"/>
    </row>
    <row r="2723" spans="1:18" ht="15.75" customHeight="1">
      <c r="A2723" s="1"/>
      <c r="B2723" s="6" t="s">
        <v>23</v>
      </c>
      <c r="C2723" s="6">
        <v>1197831</v>
      </c>
      <c r="D2723" s="7">
        <v>44458</v>
      </c>
      <c r="E2723" s="6" t="s">
        <v>24</v>
      </c>
      <c r="F2723" s="6" t="s">
        <v>98</v>
      </c>
      <c r="G2723" s="6" t="s">
        <v>99</v>
      </c>
      <c r="H2723" s="6" t="s">
        <v>22</v>
      </c>
      <c r="I2723" s="8">
        <v>0.3000000000000001</v>
      </c>
      <c r="J2723" s="9">
        <v>3500</v>
      </c>
      <c r="K2723" s="10">
        <f t="shared" si="0"/>
        <v>1050.0000000000005</v>
      </c>
      <c r="L2723" s="10">
        <f t="shared" si="1"/>
        <v>420.00000000000023</v>
      </c>
      <c r="M2723" s="11">
        <v>0.4</v>
      </c>
      <c r="O2723" s="16"/>
      <c r="P2723" s="14"/>
      <c r="Q2723" s="12"/>
      <c r="R2723" s="13"/>
    </row>
    <row r="2724" spans="1:18" ht="15.75" customHeight="1">
      <c r="A2724" s="1"/>
      <c r="B2724" s="6" t="s">
        <v>23</v>
      </c>
      <c r="C2724" s="6">
        <v>1197831</v>
      </c>
      <c r="D2724" s="7">
        <v>44490</v>
      </c>
      <c r="E2724" s="6" t="s">
        <v>24</v>
      </c>
      <c r="F2724" s="6" t="s">
        <v>98</v>
      </c>
      <c r="G2724" s="6" t="s">
        <v>99</v>
      </c>
      <c r="H2724" s="6" t="s">
        <v>17</v>
      </c>
      <c r="I2724" s="8">
        <v>0.3000000000000001</v>
      </c>
      <c r="J2724" s="9">
        <v>5250</v>
      </c>
      <c r="K2724" s="10">
        <f t="shared" si="0"/>
        <v>1575.0000000000005</v>
      </c>
      <c r="L2724" s="10">
        <f t="shared" si="1"/>
        <v>630.00000000000023</v>
      </c>
      <c r="M2724" s="11">
        <v>0.4</v>
      </c>
      <c r="O2724" s="16"/>
      <c r="P2724" s="14"/>
      <c r="Q2724" s="12"/>
      <c r="R2724" s="13"/>
    </row>
    <row r="2725" spans="1:18" ht="15.75" customHeight="1">
      <c r="A2725" s="1"/>
      <c r="B2725" s="6" t="s">
        <v>23</v>
      </c>
      <c r="C2725" s="6">
        <v>1197831</v>
      </c>
      <c r="D2725" s="7">
        <v>44490</v>
      </c>
      <c r="E2725" s="6" t="s">
        <v>24</v>
      </c>
      <c r="F2725" s="6" t="s">
        <v>98</v>
      </c>
      <c r="G2725" s="6" t="s">
        <v>99</v>
      </c>
      <c r="H2725" s="6" t="s">
        <v>18</v>
      </c>
      <c r="I2725" s="8">
        <v>0.20000000000000012</v>
      </c>
      <c r="J2725" s="9">
        <v>3500</v>
      </c>
      <c r="K2725" s="10">
        <f t="shared" si="0"/>
        <v>700.00000000000045</v>
      </c>
      <c r="L2725" s="10">
        <f t="shared" si="1"/>
        <v>245.00000000000014</v>
      </c>
      <c r="M2725" s="11">
        <v>0.35</v>
      </c>
      <c r="O2725" s="16"/>
      <c r="P2725" s="14"/>
      <c r="Q2725" s="12"/>
      <c r="R2725" s="13"/>
    </row>
    <row r="2726" spans="1:18" ht="15.75" customHeight="1">
      <c r="A2726" s="1"/>
      <c r="B2726" s="6" t="s">
        <v>23</v>
      </c>
      <c r="C2726" s="6">
        <v>1197831</v>
      </c>
      <c r="D2726" s="7">
        <v>44490</v>
      </c>
      <c r="E2726" s="6" t="s">
        <v>24</v>
      </c>
      <c r="F2726" s="6" t="s">
        <v>98</v>
      </c>
      <c r="G2726" s="6" t="s">
        <v>99</v>
      </c>
      <c r="H2726" s="6" t="s">
        <v>19</v>
      </c>
      <c r="I2726" s="8">
        <v>0.20000000000000012</v>
      </c>
      <c r="J2726" s="9">
        <v>2250</v>
      </c>
      <c r="K2726" s="10">
        <f t="shared" si="0"/>
        <v>450.00000000000028</v>
      </c>
      <c r="L2726" s="10">
        <f t="shared" si="1"/>
        <v>180.00000000000011</v>
      </c>
      <c r="M2726" s="11">
        <v>0.4</v>
      </c>
      <c r="O2726" s="16"/>
      <c r="P2726" s="14"/>
      <c r="Q2726" s="12"/>
      <c r="R2726" s="13"/>
    </row>
    <row r="2727" spans="1:18" ht="15.75" customHeight="1">
      <c r="A2727" s="1"/>
      <c r="B2727" s="6" t="s">
        <v>23</v>
      </c>
      <c r="C2727" s="6">
        <v>1197831</v>
      </c>
      <c r="D2727" s="7">
        <v>44490</v>
      </c>
      <c r="E2727" s="6" t="s">
        <v>24</v>
      </c>
      <c r="F2727" s="6" t="s">
        <v>98</v>
      </c>
      <c r="G2727" s="6" t="s">
        <v>99</v>
      </c>
      <c r="H2727" s="6" t="s">
        <v>20</v>
      </c>
      <c r="I2727" s="8">
        <v>0.20000000000000012</v>
      </c>
      <c r="J2727" s="9">
        <v>2000</v>
      </c>
      <c r="K2727" s="10">
        <f t="shared" si="0"/>
        <v>400.00000000000023</v>
      </c>
      <c r="L2727" s="10">
        <f t="shared" si="1"/>
        <v>160.00000000000011</v>
      </c>
      <c r="M2727" s="11">
        <v>0.4</v>
      </c>
      <c r="O2727" s="16"/>
      <c r="P2727" s="14"/>
      <c r="Q2727" s="12"/>
      <c r="R2727" s="13"/>
    </row>
    <row r="2728" spans="1:18" ht="15.75" customHeight="1">
      <c r="A2728" s="1"/>
      <c r="B2728" s="6" t="s">
        <v>23</v>
      </c>
      <c r="C2728" s="6">
        <v>1197831</v>
      </c>
      <c r="D2728" s="7">
        <v>44490</v>
      </c>
      <c r="E2728" s="6" t="s">
        <v>24</v>
      </c>
      <c r="F2728" s="6" t="s">
        <v>98</v>
      </c>
      <c r="G2728" s="6" t="s">
        <v>99</v>
      </c>
      <c r="H2728" s="6" t="s">
        <v>21</v>
      </c>
      <c r="I2728" s="8">
        <v>0.3000000000000001</v>
      </c>
      <c r="J2728" s="9">
        <v>2000</v>
      </c>
      <c r="K2728" s="10">
        <f t="shared" si="0"/>
        <v>600.00000000000023</v>
      </c>
      <c r="L2728" s="10">
        <f t="shared" si="1"/>
        <v>210.00000000000006</v>
      </c>
      <c r="M2728" s="11">
        <v>0.35</v>
      </c>
      <c r="O2728" s="16"/>
      <c r="P2728" s="14"/>
      <c r="Q2728" s="12"/>
      <c r="R2728" s="13"/>
    </row>
    <row r="2729" spans="1:18" ht="15.75" customHeight="1">
      <c r="A2729" s="1"/>
      <c r="B2729" s="6" t="s">
        <v>23</v>
      </c>
      <c r="C2729" s="6">
        <v>1197831</v>
      </c>
      <c r="D2729" s="7">
        <v>44490</v>
      </c>
      <c r="E2729" s="6" t="s">
        <v>24</v>
      </c>
      <c r="F2729" s="6" t="s">
        <v>98</v>
      </c>
      <c r="G2729" s="6" t="s">
        <v>99</v>
      </c>
      <c r="H2729" s="6" t="s">
        <v>22</v>
      </c>
      <c r="I2729" s="8">
        <v>0.30000000000000004</v>
      </c>
      <c r="J2729" s="9">
        <v>3250</v>
      </c>
      <c r="K2729" s="10">
        <f t="shared" si="0"/>
        <v>975.00000000000011</v>
      </c>
      <c r="L2729" s="10">
        <f t="shared" si="1"/>
        <v>390.00000000000006</v>
      </c>
      <c r="M2729" s="11">
        <v>0.4</v>
      </c>
      <c r="O2729" s="16"/>
      <c r="P2729" s="14"/>
      <c r="Q2729" s="12"/>
      <c r="R2729" s="13"/>
    </row>
    <row r="2730" spans="1:18" ht="15.75" customHeight="1">
      <c r="A2730" s="1"/>
      <c r="B2730" s="6" t="s">
        <v>23</v>
      </c>
      <c r="C2730" s="6">
        <v>1197831</v>
      </c>
      <c r="D2730" s="7">
        <v>44520</v>
      </c>
      <c r="E2730" s="6" t="s">
        <v>24</v>
      </c>
      <c r="F2730" s="6" t="s">
        <v>98</v>
      </c>
      <c r="G2730" s="6" t="s">
        <v>99</v>
      </c>
      <c r="H2730" s="6" t="s">
        <v>17</v>
      </c>
      <c r="I2730" s="8">
        <v>0.25000000000000011</v>
      </c>
      <c r="J2730" s="9">
        <v>4750</v>
      </c>
      <c r="K2730" s="10">
        <f t="shared" si="0"/>
        <v>1187.5000000000005</v>
      </c>
      <c r="L2730" s="10">
        <f t="shared" si="1"/>
        <v>475.00000000000023</v>
      </c>
      <c r="M2730" s="11">
        <v>0.4</v>
      </c>
      <c r="O2730" s="16"/>
      <c r="P2730" s="14"/>
      <c r="Q2730" s="12"/>
      <c r="R2730" s="13"/>
    </row>
    <row r="2731" spans="1:18" ht="15.75" customHeight="1">
      <c r="A2731" s="1"/>
      <c r="B2731" s="6" t="s">
        <v>23</v>
      </c>
      <c r="C2731" s="6">
        <v>1197831</v>
      </c>
      <c r="D2731" s="7">
        <v>44520</v>
      </c>
      <c r="E2731" s="6" t="s">
        <v>24</v>
      </c>
      <c r="F2731" s="6" t="s">
        <v>98</v>
      </c>
      <c r="G2731" s="6" t="s">
        <v>99</v>
      </c>
      <c r="H2731" s="6" t="s">
        <v>18</v>
      </c>
      <c r="I2731" s="8">
        <v>0.15000000000000013</v>
      </c>
      <c r="J2731" s="9">
        <v>3000</v>
      </c>
      <c r="K2731" s="10">
        <f t="shared" si="0"/>
        <v>450.0000000000004</v>
      </c>
      <c r="L2731" s="10">
        <f t="shared" si="1"/>
        <v>157.50000000000014</v>
      </c>
      <c r="M2731" s="11">
        <v>0.35</v>
      </c>
      <c r="O2731" s="16"/>
      <c r="P2731" s="14"/>
      <c r="Q2731" s="12"/>
      <c r="R2731" s="13"/>
    </row>
    <row r="2732" spans="1:18" ht="15.75" customHeight="1">
      <c r="A2732" s="1"/>
      <c r="B2732" s="6" t="s">
        <v>23</v>
      </c>
      <c r="C2732" s="6">
        <v>1197831</v>
      </c>
      <c r="D2732" s="7">
        <v>44520</v>
      </c>
      <c r="E2732" s="6" t="s">
        <v>24</v>
      </c>
      <c r="F2732" s="6" t="s">
        <v>98</v>
      </c>
      <c r="G2732" s="6" t="s">
        <v>99</v>
      </c>
      <c r="H2732" s="6" t="s">
        <v>19</v>
      </c>
      <c r="I2732" s="8">
        <v>0.25000000000000017</v>
      </c>
      <c r="J2732" s="9">
        <v>2450</v>
      </c>
      <c r="K2732" s="10">
        <f t="shared" si="0"/>
        <v>612.50000000000045</v>
      </c>
      <c r="L2732" s="10">
        <f t="shared" si="1"/>
        <v>245.0000000000002</v>
      </c>
      <c r="M2732" s="11">
        <v>0.4</v>
      </c>
      <c r="O2732" s="16"/>
      <c r="P2732" s="14"/>
      <c r="Q2732" s="12"/>
      <c r="R2732" s="13"/>
    </row>
    <row r="2733" spans="1:18" ht="15.75" customHeight="1">
      <c r="A2733" s="1"/>
      <c r="B2733" s="6" t="s">
        <v>23</v>
      </c>
      <c r="C2733" s="6">
        <v>1197831</v>
      </c>
      <c r="D2733" s="7">
        <v>44520</v>
      </c>
      <c r="E2733" s="6" t="s">
        <v>24</v>
      </c>
      <c r="F2733" s="6" t="s">
        <v>98</v>
      </c>
      <c r="G2733" s="6" t="s">
        <v>99</v>
      </c>
      <c r="H2733" s="6" t="s">
        <v>20</v>
      </c>
      <c r="I2733" s="8">
        <v>0.55000000000000016</v>
      </c>
      <c r="J2733" s="9">
        <v>3000</v>
      </c>
      <c r="K2733" s="10">
        <f t="shared" si="0"/>
        <v>1650.0000000000005</v>
      </c>
      <c r="L2733" s="10">
        <f t="shared" si="1"/>
        <v>660.00000000000023</v>
      </c>
      <c r="M2733" s="11">
        <v>0.4</v>
      </c>
      <c r="O2733" s="16"/>
      <c r="P2733" s="14"/>
      <c r="Q2733" s="12"/>
      <c r="R2733" s="13"/>
    </row>
    <row r="2734" spans="1:18" ht="15.75" customHeight="1">
      <c r="A2734" s="1"/>
      <c r="B2734" s="6" t="s">
        <v>23</v>
      </c>
      <c r="C2734" s="6">
        <v>1197831</v>
      </c>
      <c r="D2734" s="7">
        <v>44520</v>
      </c>
      <c r="E2734" s="6" t="s">
        <v>24</v>
      </c>
      <c r="F2734" s="6" t="s">
        <v>98</v>
      </c>
      <c r="G2734" s="6" t="s">
        <v>99</v>
      </c>
      <c r="H2734" s="6" t="s">
        <v>21</v>
      </c>
      <c r="I2734" s="8">
        <v>0.75000000000000011</v>
      </c>
      <c r="J2734" s="9">
        <v>2750</v>
      </c>
      <c r="K2734" s="10">
        <f t="shared" si="0"/>
        <v>2062.5000000000005</v>
      </c>
      <c r="L2734" s="10">
        <f t="shared" si="1"/>
        <v>721.87500000000011</v>
      </c>
      <c r="M2734" s="11">
        <v>0.35</v>
      </c>
      <c r="O2734" s="16"/>
      <c r="P2734" s="14"/>
      <c r="Q2734" s="12"/>
      <c r="R2734" s="13"/>
    </row>
    <row r="2735" spans="1:18" ht="15.75" customHeight="1">
      <c r="A2735" s="1"/>
      <c r="B2735" s="6" t="s">
        <v>23</v>
      </c>
      <c r="C2735" s="6">
        <v>1197831</v>
      </c>
      <c r="D2735" s="7">
        <v>44520</v>
      </c>
      <c r="E2735" s="6" t="s">
        <v>24</v>
      </c>
      <c r="F2735" s="6" t="s">
        <v>98</v>
      </c>
      <c r="G2735" s="6" t="s">
        <v>99</v>
      </c>
      <c r="H2735" s="6" t="s">
        <v>22</v>
      </c>
      <c r="I2735" s="8">
        <v>0.75</v>
      </c>
      <c r="J2735" s="9">
        <v>3750</v>
      </c>
      <c r="K2735" s="10">
        <f t="shared" si="0"/>
        <v>2812.5</v>
      </c>
      <c r="L2735" s="10">
        <f t="shared" si="1"/>
        <v>1125</v>
      </c>
      <c r="M2735" s="11">
        <v>0.4</v>
      </c>
      <c r="O2735" s="16"/>
      <c r="P2735" s="14"/>
      <c r="Q2735" s="12"/>
      <c r="R2735" s="13"/>
    </row>
    <row r="2736" spans="1:18" ht="15.75" customHeight="1">
      <c r="A2736" s="1"/>
      <c r="B2736" s="6" t="s">
        <v>23</v>
      </c>
      <c r="C2736" s="6">
        <v>1197831</v>
      </c>
      <c r="D2736" s="7">
        <v>44549</v>
      </c>
      <c r="E2736" s="6" t="s">
        <v>24</v>
      </c>
      <c r="F2736" s="6" t="s">
        <v>98</v>
      </c>
      <c r="G2736" s="6" t="s">
        <v>99</v>
      </c>
      <c r="H2736" s="6" t="s">
        <v>17</v>
      </c>
      <c r="I2736" s="8">
        <v>0.70000000000000007</v>
      </c>
      <c r="J2736" s="9">
        <v>6250</v>
      </c>
      <c r="K2736" s="10">
        <f t="shared" si="0"/>
        <v>4375</v>
      </c>
      <c r="L2736" s="10">
        <f t="shared" si="1"/>
        <v>1750</v>
      </c>
      <c r="M2736" s="11">
        <v>0.4</v>
      </c>
      <c r="O2736" s="16"/>
      <c r="P2736" s="14"/>
      <c r="Q2736" s="12"/>
      <c r="R2736" s="13"/>
    </row>
    <row r="2737" spans="1:18" ht="15.75" customHeight="1">
      <c r="A2737" s="1"/>
      <c r="B2737" s="6" t="s">
        <v>23</v>
      </c>
      <c r="C2737" s="6">
        <v>1197831</v>
      </c>
      <c r="D2737" s="7">
        <v>44549</v>
      </c>
      <c r="E2737" s="6" t="s">
        <v>24</v>
      </c>
      <c r="F2737" s="6" t="s">
        <v>98</v>
      </c>
      <c r="G2737" s="6" t="s">
        <v>99</v>
      </c>
      <c r="H2737" s="6" t="s">
        <v>18</v>
      </c>
      <c r="I2737" s="8">
        <v>0.60000000000000009</v>
      </c>
      <c r="J2737" s="9">
        <v>4250</v>
      </c>
      <c r="K2737" s="10">
        <f t="shared" si="0"/>
        <v>2550.0000000000005</v>
      </c>
      <c r="L2737" s="10">
        <f t="shared" si="1"/>
        <v>892.50000000000011</v>
      </c>
      <c r="M2737" s="11">
        <v>0.35</v>
      </c>
      <c r="O2737" s="16"/>
      <c r="P2737" s="14"/>
      <c r="Q2737" s="12"/>
      <c r="R2737" s="13"/>
    </row>
    <row r="2738" spans="1:18" ht="15.75" customHeight="1">
      <c r="A2738" s="1"/>
      <c r="B2738" s="6" t="s">
        <v>23</v>
      </c>
      <c r="C2738" s="6">
        <v>1197831</v>
      </c>
      <c r="D2738" s="7">
        <v>44549</v>
      </c>
      <c r="E2738" s="6" t="s">
        <v>24</v>
      </c>
      <c r="F2738" s="6" t="s">
        <v>98</v>
      </c>
      <c r="G2738" s="6" t="s">
        <v>99</v>
      </c>
      <c r="H2738" s="6" t="s">
        <v>19</v>
      </c>
      <c r="I2738" s="8">
        <v>0.60000000000000009</v>
      </c>
      <c r="J2738" s="9">
        <v>3750</v>
      </c>
      <c r="K2738" s="10">
        <f t="shared" si="0"/>
        <v>2250.0000000000005</v>
      </c>
      <c r="L2738" s="10">
        <f t="shared" si="1"/>
        <v>900.00000000000023</v>
      </c>
      <c r="M2738" s="11">
        <v>0.4</v>
      </c>
      <c r="O2738" s="16"/>
      <c r="P2738" s="14"/>
      <c r="Q2738" s="12"/>
      <c r="R2738" s="13"/>
    </row>
    <row r="2739" spans="1:18" ht="15.75" customHeight="1">
      <c r="A2739" s="1"/>
      <c r="B2739" s="6" t="s">
        <v>23</v>
      </c>
      <c r="C2739" s="6">
        <v>1197831</v>
      </c>
      <c r="D2739" s="7">
        <v>44549</v>
      </c>
      <c r="E2739" s="6" t="s">
        <v>24</v>
      </c>
      <c r="F2739" s="6" t="s">
        <v>98</v>
      </c>
      <c r="G2739" s="6" t="s">
        <v>99</v>
      </c>
      <c r="H2739" s="6" t="s">
        <v>20</v>
      </c>
      <c r="I2739" s="8">
        <v>0.60000000000000009</v>
      </c>
      <c r="J2739" s="9">
        <v>3250</v>
      </c>
      <c r="K2739" s="10">
        <f t="shared" si="0"/>
        <v>1950.0000000000002</v>
      </c>
      <c r="L2739" s="10">
        <f t="shared" si="1"/>
        <v>780.00000000000011</v>
      </c>
      <c r="M2739" s="11">
        <v>0.4</v>
      </c>
      <c r="O2739" s="16"/>
      <c r="P2739" s="14"/>
      <c r="Q2739" s="12"/>
      <c r="R2739" s="13"/>
    </row>
    <row r="2740" spans="1:18" ht="15.75" customHeight="1">
      <c r="A2740" s="1"/>
      <c r="B2740" s="6" t="s">
        <v>23</v>
      </c>
      <c r="C2740" s="6">
        <v>1197831</v>
      </c>
      <c r="D2740" s="7">
        <v>44549</v>
      </c>
      <c r="E2740" s="6" t="s">
        <v>24</v>
      </c>
      <c r="F2740" s="6" t="s">
        <v>98</v>
      </c>
      <c r="G2740" s="6" t="s">
        <v>99</v>
      </c>
      <c r="H2740" s="6" t="s">
        <v>21</v>
      </c>
      <c r="I2740" s="8">
        <v>0.70000000000000007</v>
      </c>
      <c r="J2740" s="9">
        <v>3250</v>
      </c>
      <c r="K2740" s="10">
        <f t="shared" si="0"/>
        <v>2275</v>
      </c>
      <c r="L2740" s="10">
        <f t="shared" si="1"/>
        <v>796.25</v>
      </c>
      <c r="M2740" s="11">
        <v>0.35</v>
      </c>
      <c r="O2740" s="16"/>
      <c r="P2740" s="14"/>
      <c r="Q2740" s="12"/>
      <c r="R2740" s="13"/>
    </row>
    <row r="2741" spans="1:18" ht="15.75" customHeight="1">
      <c r="A2741" s="1"/>
      <c r="B2741" s="6" t="s">
        <v>23</v>
      </c>
      <c r="C2741" s="6">
        <v>1197831</v>
      </c>
      <c r="D2741" s="7">
        <v>44549</v>
      </c>
      <c r="E2741" s="6" t="s">
        <v>24</v>
      </c>
      <c r="F2741" s="6" t="s">
        <v>98</v>
      </c>
      <c r="G2741" s="6" t="s">
        <v>99</v>
      </c>
      <c r="H2741" s="6" t="s">
        <v>22</v>
      </c>
      <c r="I2741" s="8">
        <v>0.75</v>
      </c>
      <c r="J2741" s="9">
        <v>4250</v>
      </c>
      <c r="K2741" s="10">
        <f t="shared" si="0"/>
        <v>3187.5</v>
      </c>
      <c r="L2741" s="10">
        <f t="shared" si="1"/>
        <v>1275</v>
      </c>
      <c r="M2741" s="11">
        <v>0.4</v>
      </c>
      <c r="O2741" s="16"/>
      <c r="P2741" s="14"/>
      <c r="Q2741" s="12"/>
      <c r="R2741" s="13"/>
    </row>
    <row r="2742" spans="1:18" ht="15.75" customHeight="1">
      <c r="A2742" s="1" t="s">
        <v>39</v>
      </c>
      <c r="B2742" s="6" t="s">
        <v>23</v>
      </c>
      <c r="C2742" s="6">
        <v>1197831</v>
      </c>
      <c r="D2742" s="7">
        <v>44212</v>
      </c>
      <c r="E2742" s="6" t="s">
        <v>24</v>
      </c>
      <c r="F2742" s="6" t="s">
        <v>100</v>
      </c>
      <c r="G2742" s="6" t="s">
        <v>101</v>
      </c>
      <c r="H2742" s="6" t="s">
        <v>17</v>
      </c>
      <c r="I2742" s="8">
        <v>0.25000000000000006</v>
      </c>
      <c r="J2742" s="9">
        <v>5500</v>
      </c>
      <c r="K2742" s="10">
        <f t="shared" si="0"/>
        <v>1375.0000000000002</v>
      </c>
      <c r="L2742" s="10">
        <f t="shared" si="1"/>
        <v>481.25000000000006</v>
      </c>
      <c r="M2742" s="11">
        <v>0.35</v>
      </c>
      <c r="O2742" s="16"/>
      <c r="P2742" s="14"/>
      <c r="Q2742" s="12"/>
      <c r="R2742" s="13"/>
    </row>
    <row r="2743" spans="1:18" ht="15.75" customHeight="1">
      <c r="A2743" s="1"/>
      <c r="B2743" s="6" t="s">
        <v>23</v>
      </c>
      <c r="C2743" s="6">
        <v>1197831</v>
      </c>
      <c r="D2743" s="7">
        <v>44212</v>
      </c>
      <c r="E2743" s="6" t="s">
        <v>24</v>
      </c>
      <c r="F2743" s="6" t="s">
        <v>100</v>
      </c>
      <c r="G2743" s="6" t="s">
        <v>101</v>
      </c>
      <c r="H2743" s="6" t="s">
        <v>18</v>
      </c>
      <c r="I2743" s="8">
        <v>0.25000000000000006</v>
      </c>
      <c r="J2743" s="9">
        <v>3500</v>
      </c>
      <c r="K2743" s="10">
        <f t="shared" si="0"/>
        <v>875.00000000000023</v>
      </c>
      <c r="L2743" s="10">
        <f t="shared" si="1"/>
        <v>306.25000000000006</v>
      </c>
      <c r="M2743" s="11">
        <v>0.35</v>
      </c>
      <c r="O2743" s="16"/>
      <c r="P2743" s="14"/>
      <c r="Q2743" s="12"/>
      <c r="R2743" s="13"/>
    </row>
    <row r="2744" spans="1:18" ht="15.75" customHeight="1">
      <c r="A2744" s="1"/>
      <c r="B2744" s="6" t="s">
        <v>23</v>
      </c>
      <c r="C2744" s="6">
        <v>1197831</v>
      </c>
      <c r="D2744" s="7">
        <v>44212</v>
      </c>
      <c r="E2744" s="6" t="s">
        <v>24</v>
      </c>
      <c r="F2744" s="6" t="s">
        <v>100</v>
      </c>
      <c r="G2744" s="6" t="s">
        <v>101</v>
      </c>
      <c r="H2744" s="6" t="s">
        <v>19</v>
      </c>
      <c r="I2744" s="8">
        <v>0.15000000000000008</v>
      </c>
      <c r="J2744" s="9">
        <v>3500</v>
      </c>
      <c r="K2744" s="10">
        <f t="shared" si="0"/>
        <v>525.00000000000023</v>
      </c>
      <c r="L2744" s="10">
        <f t="shared" si="1"/>
        <v>183.75000000000006</v>
      </c>
      <c r="M2744" s="11">
        <v>0.35</v>
      </c>
      <c r="O2744" s="16"/>
      <c r="P2744" s="14"/>
      <c r="Q2744" s="12"/>
      <c r="R2744" s="13"/>
    </row>
    <row r="2745" spans="1:18" ht="15.75" customHeight="1">
      <c r="A2745" s="1"/>
      <c r="B2745" s="6" t="s">
        <v>23</v>
      </c>
      <c r="C2745" s="6">
        <v>1197831</v>
      </c>
      <c r="D2745" s="7">
        <v>44212</v>
      </c>
      <c r="E2745" s="6" t="s">
        <v>24</v>
      </c>
      <c r="F2745" s="6" t="s">
        <v>100</v>
      </c>
      <c r="G2745" s="6" t="s">
        <v>101</v>
      </c>
      <c r="H2745" s="6" t="s">
        <v>20</v>
      </c>
      <c r="I2745" s="8">
        <v>0.2</v>
      </c>
      <c r="J2745" s="9">
        <v>2000</v>
      </c>
      <c r="K2745" s="10">
        <f t="shared" si="0"/>
        <v>400</v>
      </c>
      <c r="L2745" s="10">
        <f t="shared" si="1"/>
        <v>140</v>
      </c>
      <c r="M2745" s="11">
        <v>0.35</v>
      </c>
      <c r="O2745" s="16"/>
      <c r="P2745" s="14"/>
      <c r="Q2745" s="12"/>
      <c r="R2745" s="13"/>
    </row>
    <row r="2746" spans="1:18" ht="15.75" customHeight="1">
      <c r="A2746" s="1"/>
      <c r="B2746" s="6" t="s">
        <v>23</v>
      </c>
      <c r="C2746" s="6">
        <v>1197831</v>
      </c>
      <c r="D2746" s="7">
        <v>44212</v>
      </c>
      <c r="E2746" s="6" t="s">
        <v>24</v>
      </c>
      <c r="F2746" s="6" t="s">
        <v>100</v>
      </c>
      <c r="G2746" s="6" t="s">
        <v>101</v>
      </c>
      <c r="H2746" s="6" t="s">
        <v>21</v>
      </c>
      <c r="I2746" s="8">
        <v>0.35000000000000003</v>
      </c>
      <c r="J2746" s="9">
        <v>2500</v>
      </c>
      <c r="K2746" s="10">
        <f t="shared" si="0"/>
        <v>875.00000000000011</v>
      </c>
      <c r="L2746" s="10">
        <f t="shared" si="1"/>
        <v>306.25</v>
      </c>
      <c r="M2746" s="11">
        <v>0.35</v>
      </c>
      <c r="O2746" s="16"/>
      <c r="P2746" s="14"/>
      <c r="Q2746" s="12"/>
      <c r="R2746" s="13"/>
    </row>
    <row r="2747" spans="1:18" ht="15.75" customHeight="1">
      <c r="A2747" s="1"/>
      <c r="B2747" s="6" t="s">
        <v>23</v>
      </c>
      <c r="C2747" s="6">
        <v>1197831</v>
      </c>
      <c r="D2747" s="7">
        <v>44212</v>
      </c>
      <c r="E2747" s="6" t="s">
        <v>24</v>
      </c>
      <c r="F2747" s="6" t="s">
        <v>100</v>
      </c>
      <c r="G2747" s="6" t="s">
        <v>101</v>
      </c>
      <c r="H2747" s="6" t="s">
        <v>22</v>
      </c>
      <c r="I2747" s="8">
        <v>0.25000000000000006</v>
      </c>
      <c r="J2747" s="9">
        <v>3500</v>
      </c>
      <c r="K2747" s="10">
        <f t="shared" si="0"/>
        <v>875.00000000000023</v>
      </c>
      <c r="L2747" s="10">
        <f t="shared" si="1"/>
        <v>306.25000000000006</v>
      </c>
      <c r="M2747" s="11">
        <v>0.35</v>
      </c>
      <c r="O2747" s="16"/>
      <c r="P2747" s="14"/>
      <c r="Q2747" s="12"/>
      <c r="R2747" s="13"/>
    </row>
    <row r="2748" spans="1:18" ht="15.75" customHeight="1">
      <c r="A2748" s="1"/>
      <c r="B2748" s="6" t="s">
        <v>23</v>
      </c>
      <c r="C2748" s="6">
        <v>1197831</v>
      </c>
      <c r="D2748" s="7">
        <v>44241</v>
      </c>
      <c r="E2748" s="6" t="s">
        <v>24</v>
      </c>
      <c r="F2748" s="6" t="s">
        <v>100</v>
      </c>
      <c r="G2748" s="6" t="s">
        <v>101</v>
      </c>
      <c r="H2748" s="6" t="s">
        <v>17</v>
      </c>
      <c r="I2748" s="8">
        <v>0.25000000000000006</v>
      </c>
      <c r="J2748" s="9">
        <v>6000</v>
      </c>
      <c r="K2748" s="10">
        <f t="shared" si="0"/>
        <v>1500.0000000000002</v>
      </c>
      <c r="L2748" s="10">
        <f t="shared" si="1"/>
        <v>525</v>
      </c>
      <c r="M2748" s="11">
        <v>0.35</v>
      </c>
      <c r="O2748" s="16"/>
      <c r="P2748" s="14"/>
      <c r="Q2748" s="12"/>
      <c r="R2748" s="13"/>
    </row>
    <row r="2749" spans="1:18" ht="15.75" customHeight="1">
      <c r="A2749" s="1"/>
      <c r="B2749" s="6" t="s">
        <v>23</v>
      </c>
      <c r="C2749" s="6">
        <v>1197831</v>
      </c>
      <c r="D2749" s="7">
        <v>44241</v>
      </c>
      <c r="E2749" s="6" t="s">
        <v>24</v>
      </c>
      <c r="F2749" s="6" t="s">
        <v>100</v>
      </c>
      <c r="G2749" s="6" t="s">
        <v>101</v>
      </c>
      <c r="H2749" s="6" t="s">
        <v>18</v>
      </c>
      <c r="I2749" s="8">
        <v>0.25000000000000006</v>
      </c>
      <c r="J2749" s="9">
        <v>2500</v>
      </c>
      <c r="K2749" s="10">
        <f t="shared" si="0"/>
        <v>625.00000000000011</v>
      </c>
      <c r="L2749" s="10">
        <f t="shared" si="1"/>
        <v>218.75000000000003</v>
      </c>
      <c r="M2749" s="11">
        <v>0.35</v>
      </c>
      <c r="O2749" s="16"/>
      <c r="P2749" s="14"/>
      <c r="Q2749" s="12"/>
      <c r="R2749" s="13"/>
    </row>
    <row r="2750" spans="1:18" ht="15.75" customHeight="1">
      <c r="A2750" s="1"/>
      <c r="B2750" s="6" t="s">
        <v>23</v>
      </c>
      <c r="C2750" s="6">
        <v>1197831</v>
      </c>
      <c r="D2750" s="7">
        <v>44241</v>
      </c>
      <c r="E2750" s="6" t="s">
        <v>24</v>
      </c>
      <c r="F2750" s="6" t="s">
        <v>100</v>
      </c>
      <c r="G2750" s="6" t="s">
        <v>101</v>
      </c>
      <c r="H2750" s="6" t="s">
        <v>19</v>
      </c>
      <c r="I2750" s="8">
        <v>0.15000000000000008</v>
      </c>
      <c r="J2750" s="9">
        <v>3000</v>
      </c>
      <c r="K2750" s="10">
        <f t="shared" si="0"/>
        <v>450.00000000000023</v>
      </c>
      <c r="L2750" s="10">
        <f t="shared" si="1"/>
        <v>157.50000000000006</v>
      </c>
      <c r="M2750" s="11">
        <v>0.35</v>
      </c>
      <c r="O2750" s="16"/>
      <c r="P2750" s="14"/>
      <c r="Q2750" s="12"/>
      <c r="R2750" s="13"/>
    </row>
    <row r="2751" spans="1:18" ht="15.75" customHeight="1">
      <c r="A2751" s="1"/>
      <c r="B2751" s="6" t="s">
        <v>23</v>
      </c>
      <c r="C2751" s="6">
        <v>1197831</v>
      </c>
      <c r="D2751" s="7">
        <v>44241</v>
      </c>
      <c r="E2751" s="6" t="s">
        <v>24</v>
      </c>
      <c r="F2751" s="6" t="s">
        <v>100</v>
      </c>
      <c r="G2751" s="6" t="s">
        <v>101</v>
      </c>
      <c r="H2751" s="6" t="s">
        <v>20</v>
      </c>
      <c r="I2751" s="8">
        <v>0.2</v>
      </c>
      <c r="J2751" s="9">
        <v>1500</v>
      </c>
      <c r="K2751" s="10">
        <f t="shared" si="0"/>
        <v>300</v>
      </c>
      <c r="L2751" s="10">
        <f t="shared" si="1"/>
        <v>105</v>
      </c>
      <c r="M2751" s="11">
        <v>0.35</v>
      </c>
      <c r="O2751" s="16"/>
      <c r="P2751" s="14"/>
      <c r="Q2751" s="12"/>
      <c r="R2751" s="13"/>
    </row>
    <row r="2752" spans="1:18" ht="15.75" customHeight="1">
      <c r="A2752" s="1"/>
      <c r="B2752" s="6" t="s">
        <v>23</v>
      </c>
      <c r="C2752" s="6">
        <v>1197831</v>
      </c>
      <c r="D2752" s="7">
        <v>44241</v>
      </c>
      <c r="E2752" s="6" t="s">
        <v>24</v>
      </c>
      <c r="F2752" s="6" t="s">
        <v>100</v>
      </c>
      <c r="G2752" s="6" t="s">
        <v>101</v>
      </c>
      <c r="H2752" s="6" t="s">
        <v>21</v>
      </c>
      <c r="I2752" s="8">
        <v>0.35000000000000003</v>
      </c>
      <c r="J2752" s="9">
        <v>2250</v>
      </c>
      <c r="K2752" s="10">
        <f t="shared" si="0"/>
        <v>787.50000000000011</v>
      </c>
      <c r="L2752" s="10">
        <f t="shared" si="1"/>
        <v>275.625</v>
      </c>
      <c r="M2752" s="11">
        <v>0.35</v>
      </c>
      <c r="O2752" s="16"/>
      <c r="P2752" s="14"/>
      <c r="Q2752" s="12"/>
      <c r="R2752" s="13"/>
    </row>
    <row r="2753" spans="1:18" ht="15.75" customHeight="1">
      <c r="A2753" s="1"/>
      <c r="B2753" s="6" t="s">
        <v>23</v>
      </c>
      <c r="C2753" s="6">
        <v>1197831</v>
      </c>
      <c r="D2753" s="7">
        <v>44241</v>
      </c>
      <c r="E2753" s="6" t="s">
        <v>24</v>
      </c>
      <c r="F2753" s="6" t="s">
        <v>100</v>
      </c>
      <c r="G2753" s="6" t="s">
        <v>101</v>
      </c>
      <c r="H2753" s="6" t="s">
        <v>22</v>
      </c>
      <c r="I2753" s="8">
        <v>0.2</v>
      </c>
      <c r="J2753" s="9">
        <v>3250</v>
      </c>
      <c r="K2753" s="10">
        <f t="shared" si="0"/>
        <v>650</v>
      </c>
      <c r="L2753" s="10">
        <f t="shared" si="1"/>
        <v>227.49999999999997</v>
      </c>
      <c r="M2753" s="11">
        <v>0.35</v>
      </c>
      <c r="O2753" s="16"/>
      <c r="P2753" s="14"/>
      <c r="Q2753" s="12"/>
      <c r="R2753" s="13"/>
    </row>
    <row r="2754" spans="1:18" ht="15.75" customHeight="1">
      <c r="A2754" s="1"/>
      <c r="B2754" s="6" t="s">
        <v>23</v>
      </c>
      <c r="C2754" s="6">
        <v>1197831</v>
      </c>
      <c r="D2754" s="7">
        <v>44267</v>
      </c>
      <c r="E2754" s="6" t="s">
        <v>24</v>
      </c>
      <c r="F2754" s="6" t="s">
        <v>100</v>
      </c>
      <c r="G2754" s="6" t="s">
        <v>101</v>
      </c>
      <c r="H2754" s="6" t="s">
        <v>17</v>
      </c>
      <c r="I2754" s="8">
        <v>0.2</v>
      </c>
      <c r="J2754" s="9">
        <v>5450</v>
      </c>
      <c r="K2754" s="10">
        <f t="shared" si="0"/>
        <v>1090</v>
      </c>
      <c r="L2754" s="10">
        <f t="shared" si="1"/>
        <v>381.5</v>
      </c>
      <c r="M2754" s="11">
        <v>0.35</v>
      </c>
      <c r="O2754" s="16"/>
      <c r="P2754" s="14"/>
      <c r="Q2754" s="12"/>
      <c r="R2754" s="13"/>
    </row>
    <row r="2755" spans="1:18" ht="15.75" customHeight="1">
      <c r="A2755" s="1"/>
      <c r="B2755" s="6" t="s">
        <v>23</v>
      </c>
      <c r="C2755" s="6">
        <v>1197831</v>
      </c>
      <c r="D2755" s="7">
        <v>44267</v>
      </c>
      <c r="E2755" s="6" t="s">
        <v>24</v>
      </c>
      <c r="F2755" s="6" t="s">
        <v>100</v>
      </c>
      <c r="G2755" s="6" t="s">
        <v>101</v>
      </c>
      <c r="H2755" s="6" t="s">
        <v>18</v>
      </c>
      <c r="I2755" s="8">
        <v>0.2</v>
      </c>
      <c r="J2755" s="9">
        <v>2250</v>
      </c>
      <c r="K2755" s="10">
        <f t="shared" si="0"/>
        <v>450</v>
      </c>
      <c r="L2755" s="10">
        <f t="shared" si="1"/>
        <v>157.5</v>
      </c>
      <c r="M2755" s="11">
        <v>0.35</v>
      </c>
      <c r="O2755" s="16"/>
      <c r="P2755" s="14"/>
      <c r="Q2755" s="12"/>
      <c r="R2755" s="13"/>
    </row>
    <row r="2756" spans="1:18" ht="15.75" customHeight="1">
      <c r="A2756" s="1"/>
      <c r="B2756" s="6" t="s">
        <v>23</v>
      </c>
      <c r="C2756" s="6">
        <v>1197831</v>
      </c>
      <c r="D2756" s="7">
        <v>44267</v>
      </c>
      <c r="E2756" s="6" t="s">
        <v>24</v>
      </c>
      <c r="F2756" s="6" t="s">
        <v>100</v>
      </c>
      <c r="G2756" s="6" t="s">
        <v>101</v>
      </c>
      <c r="H2756" s="6" t="s">
        <v>19</v>
      </c>
      <c r="I2756" s="8">
        <v>0.10000000000000002</v>
      </c>
      <c r="J2756" s="9">
        <v>2500</v>
      </c>
      <c r="K2756" s="10">
        <f t="shared" si="0"/>
        <v>250.00000000000006</v>
      </c>
      <c r="L2756" s="10">
        <f t="shared" si="1"/>
        <v>87.500000000000014</v>
      </c>
      <c r="M2756" s="11">
        <v>0.35</v>
      </c>
      <c r="O2756" s="16"/>
      <c r="P2756" s="14"/>
      <c r="Q2756" s="12"/>
      <c r="R2756" s="13"/>
    </row>
    <row r="2757" spans="1:18" ht="15.75" customHeight="1">
      <c r="A2757" s="1"/>
      <c r="B2757" s="6" t="s">
        <v>23</v>
      </c>
      <c r="C2757" s="6">
        <v>1197831</v>
      </c>
      <c r="D2757" s="7">
        <v>44267</v>
      </c>
      <c r="E2757" s="6" t="s">
        <v>24</v>
      </c>
      <c r="F2757" s="6" t="s">
        <v>100</v>
      </c>
      <c r="G2757" s="6" t="s">
        <v>101</v>
      </c>
      <c r="H2757" s="6" t="s">
        <v>20</v>
      </c>
      <c r="I2757" s="8">
        <v>0.19999999999999996</v>
      </c>
      <c r="J2757" s="9">
        <v>1000</v>
      </c>
      <c r="K2757" s="10">
        <f t="shared" si="0"/>
        <v>199.99999999999994</v>
      </c>
      <c r="L2757" s="10">
        <f t="shared" si="1"/>
        <v>69.999999999999972</v>
      </c>
      <c r="M2757" s="11">
        <v>0.35</v>
      </c>
      <c r="O2757" s="16"/>
      <c r="P2757" s="14"/>
      <c r="Q2757" s="12"/>
      <c r="R2757" s="13"/>
    </row>
    <row r="2758" spans="1:18" ht="15.75" customHeight="1">
      <c r="A2758" s="1"/>
      <c r="B2758" s="6" t="s">
        <v>23</v>
      </c>
      <c r="C2758" s="6">
        <v>1197831</v>
      </c>
      <c r="D2758" s="7">
        <v>44267</v>
      </c>
      <c r="E2758" s="6" t="s">
        <v>24</v>
      </c>
      <c r="F2758" s="6" t="s">
        <v>100</v>
      </c>
      <c r="G2758" s="6" t="s">
        <v>101</v>
      </c>
      <c r="H2758" s="6" t="s">
        <v>21</v>
      </c>
      <c r="I2758" s="8">
        <v>0.35000000000000009</v>
      </c>
      <c r="J2758" s="9">
        <v>1500</v>
      </c>
      <c r="K2758" s="10">
        <f t="shared" si="0"/>
        <v>525.00000000000011</v>
      </c>
      <c r="L2758" s="10">
        <f t="shared" si="1"/>
        <v>183.75000000000003</v>
      </c>
      <c r="M2758" s="11">
        <v>0.35</v>
      </c>
      <c r="O2758" s="16"/>
      <c r="P2758" s="14"/>
      <c r="Q2758" s="12"/>
      <c r="R2758" s="13"/>
    </row>
    <row r="2759" spans="1:18" ht="15.75" customHeight="1">
      <c r="A2759" s="1"/>
      <c r="B2759" s="6" t="s">
        <v>23</v>
      </c>
      <c r="C2759" s="6">
        <v>1197831</v>
      </c>
      <c r="D2759" s="7">
        <v>44267</v>
      </c>
      <c r="E2759" s="6" t="s">
        <v>24</v>
      </c>
      <c r="F2759" s="6" t="s">
        <v>100</v>
      </c>
      <c r="G2759" s="6" t="s">
        <v>101</v>
      </c>
      <c r="H2759" s="6" t="s">
        <v>22</v>
      </c>
      <c r="I2759" s="8">
        <v>0.25</v>
      </c>
      <c r="J2759" s="9">
        <v>2500</v>
      </c>
      <c r="K2759" s="10">
        <f t="shared" si="0"/>
        <v>625</v>
      </c>
      <c r="L2759" s="10">
        <f t="shared" si="1"/>
        <v>218.75</v>
      </c>
      <c r="M2759" s="11">
        <v>0.35</v>
      </c>
      <c r="O2759" s="16"/>
      <c r="P2759" s="14"/>
      <c r="Q2759" s="12"/>
      <c r="R2759" s="13"/>
    </row>
    <row r="2760" spans="1:18" ht="15.75" customHeight="1">
      <c r="A2760" s="1"/>
      <c r="B2760" s="6" t="s">
        <v>23</v>
      </c>
      <c r="C2760" s="6">
        <v>1197831</v>
      </c>
      <c r="D2760" s="7">
        <v>44299</v>
      </c>
      <c r="E2760" s="6" t="s">
        <v>24</v>
      </c>
      <c r="F2760" s="6" t="s">
        <v>100</v>
      </c>
      <c r="G2760" s="6" t="s">
        <v>101</v>
      </c>
      <c r="H2760" s="6" t="s">
        <v>17</v>
      </c>
      <c r="I2760" s="8">
        <v>0.25</v>
      </c>
      <c r="J2760" s="9">
        <v>5000</v>
      </c>
      <c r="K2760" s="10">
        <f t="shared" si="0"/>
        <v>1250</v>
      </c>
      <c r="L2760" s="10">
        <f t="shared" si="1"/>
        <v>437.5</v>
      </c>
      <c r="M2760" s="11">
        <v>0.35</v>
      </c>
      <c r="O2760" s="16"/>
      <c r="P2760" s="14"/>
      <c r="Q2760" s="12"/>
      <c r="R2760" s="13"/>
    </row>
    <row r="2761" spans="1:18" ht="15.75" customHeight="1">
      <c r="A2761" s="1"/>
      <c r="B2761" s="6" t="s">
        <v>23</v>
      </c>
      <c r="C2761" s="6">
        <v>1197831</v>
      </c>
      <c r="D2761" s="7">
        <v>44299</v>
      </c>
      <c r="E2761" s="6" t="s">
        <v>24</v>
      </c>
      <c r="F2761" s="6" t="s">
        <v>100</v>
      </c>
      <c r="G2761" s="6" t="s">
        <v>101</v>
      </c>
      <c r="H2761" s="6" t="s">
        <v>18</v>
      </c>
      <c r="I2761" s="8">
        <v>0.25</v>
      </c>
      <c r="J2761" s="9">
        <v>2000</v>
      </c>
      <c r="K2761" s="10">
        <f t="shared" si="0"/>
        <v>500</v>
      </c>
      <c r="L2761" s="10">
        <f t="shared" si="1"/>
        <v>175</v>
      </c>
      <c r="M2761" s="11">
        <v>0.35</v>
      </c>
      <c r="O2761" s="16"/>
      <c r="P2761" s="14"/>
      <c r="Q2761" s="12"/>
      <c r="R2761" s="13"/>
    </row>
    <row r="2762" spans="1:18" ht="15.75" customHeight="1">
      <c r="A2762" s="1"/>
      <c r="B2762" s="6" t="s">
        <v>23</v>
      </c>
      <c r="C2762" s="6">
        <v>1197831</v>
      </c>
      <c r="D2762" s="7">
        <v>44299</v>
      </c>
      <c r="E2762" s="6" t="s">
        <v>24</v>
      </c>
      <c r="F2762" s="6" t="s">
        <v>100</v>
      </c>
      <c r="G2762" s="6" t="s">
        <v>101</v>
      </c>
      <c r="H2762" s="6" t="s">
        <v>19</v>
      </c>
      <c r="I2762" s="8">
        <v>0.15000000000000002</v>
      </c>
      <c r="J2762" s="9">
        <v>2000</v>
      </c>
      <c r="K2762" s="10">
        <f t="shared" si="0"/>
        <v>300.00000000000006</v>
      </c>
      <c r="L2762" s="10">
        <f t="shared" si="1"/>
        <v>105.00000000000001</v>
      </c>
      <c r="M2762" s="11">
        <v>0.35</v>
      </c>
      <c r="O2762" s="16"/>
      <c r="P2762" s="14"/>
      <c r="Q2762" s="12"/>
      <c r="R2762" s="13"/>
    </row>
    <row r="2763" spans="1:18" ht="15.75" customHeight="1">
      <c r="A2763" s="1"/>
      <c r="B2763" s="6" t="s">
        <v>23</v>
      </c>
      <c r="C2763" s="6">
        <v>1197831</v>
      </c>
      <c r="D2763" s="7">
        <v>44299</v>
      </c>
      <c r="E2763" s="6" t="s">
        <v>24</v>
      </c>
      <c r="F2763" s="6" t="s">
        <v>100</v>
      </c>
      <c r="G2763" s="6" t="s">
        <v>101</v>
      </c>
      <c r="H2763" s="6" t="s">
        <v>20</v>
      </c>
      <c r="I2763" s="8">
        <v>0.19999999999999996</v>
      </c>
      <c r="J2763" s="9">
        <v>1250</v>
      </c>
      <c r="K2763" s="10">
        <f t="shared" si="0"/>
        <v>249.99999999999994</v>
      </c>
      <c r="L2763" s="10">
        <f t="shared" si="1"/>
        <v>87.499999999999972</v>
      </c>
      <c r="M2763" s="11">
        <v>0.35</v>
      </c>
      <c r="O2763" s="16"/>
      <c r="P2763" s="14"/>
      <c r="Q2763" s="12"/>
      <c r="R2763" s="13"/>
    </row>
    <row r="2764" spans="1:18" ht="15.75" customHeight="1">
      <c r="A2764" s="1"/>
      <c r="B2764" s="6" t="s">
        <v>23</v>
      </c>
      <c r="C2764" s="6">
        <v>1197831</v>
      </c>
      <c r="D2764" s="7">
        <v>44299</v>
      </c>
      <c r="E2764" s="6" t="s">
        <v>24</v>
      </c>
      <c r="F2764" s="6" t="s">
        <v>100</v>
      </c>
      <c r="G2764" s="6" t="s">
        <v>101</v>
      </c>
      <c r="H2764" s="6" t="s">
        <v>21</v>
      </c>
      <c r="I2764" s="8">
        <v>0.4</v>
      </c>
      <c r="J2764" s="9">
        <v>1500</v>
      </c>
      <c r="K2764" s="10">
        <f t="shared" si="0"/>
        <v>600</v>
      </c>
      <c r="L2764" s="10">
        <f t="shared" si="1"/>
        <v>210</v>
      </c>
      <c r="M2764" s="11">
        <v>0.35</v>
      </c>
      <c r="O2764" s="16"/>
      <c r="P2764" s="14"/>
      <c r="Q2764" s="12"/>
      <c r="R2764" s="13"/>
    </row>
    <row r="2765" spans="1:18" ht="15.75" customHeight="1">
      <c r="A2765" s="1"/>
      <c r="B2765" s="6" t="s">
        <v>23</v>
      </c>
      <c r="C2765" s="6">
        <v>1197831</v>
      </c>
      <c r="D2765" s="7">
        <v>44299</v>
      </c>
      <c r="E2765" s="6" t="s">
        <v>24</v>
      </c>
      <c r="F2765" s="6" t="s">
        <v>100</v>
      </c>
      <c r="G2765" s="6" t="s">
        <v>101</v>
      </c>
      <c r="H2765" s="6" t="s">
        <v>22</v>
      </c>
      <c r="I2765" s="8">
        <v>0.30000000000000004</v>
      </c>
      <c r="J2765" s="9">
        <v>3000</v>
      </c>
      <c r="K2765" s="10">
        <f t="shared" si="0"/>
        <v>900.00000000000011</v>
      </c>
      <c r="L2765" s="10">
        <f t="shared" si="1"/>
        <v>315</v>
      </c>
      <c r="M2765" s="11">
        <v>0.35</v>
      </c>
      <c r="O2765" s="16"/>
      <c r="P2765" s="14"/>
      <c r="Q2765" s="12"/>
      <c r="R2765" s="13"/>
    </row>
    <row r="2766" spans="1:18" ht="15.75" customHeight="1">
      <c r="A2766" s="1"/>
      <c r="B2766" s="6" t="s">
        <v>23</v>
      </c>
      <c r="C2766" s="6">
        <v>1197831</v>
      </c>
      <c r="D2766" s="7">
        <v>44328</v>
      </c>
      <c r="E2766" s="6" t="s">
        <v>24</v>
      </c>
      <c r="F2766" s="6" t="s">
        <v>100</v>
      </c>
      <c r="G2766" s="6" t="s">
        <v>101</v>
      </c>
      <c r="H2766" s="6" t="s">
        <v>17</v>
      </c>
      <c r="I2766" s="8">
        <v>0.4</v>
      </c>
      <c r="J2766" s="9">
        <v>5700</v>
      </c>
      <c r="K2766" s="10">
        <f t="shared" si="0"/>
        <v>2280</v>
      </c>
      <c r="L2766" s="10">
        <f t="shared" si="1"/>
        <v>798</v>
      </c>
      <c r="M2766" s="11">
        <v>0.35</v>
      </c>
      <c r="O2766" s="16"/>
      <c r="P2766" s="14"/>
      <c r="Q2766" s="12"/>
      <c r="R2766" s="13"/>
    </row>
    <row r="2767" spans="1:18" ht="15.75" customHeight="1">
      <c r="A2767" s="1"/>
      <c r="B2767" s="6" t="s">
        <v>23</v>
      </c>
      <c r="C2767" s="6">
        <v>1197831</v>
      </c>
      <c r="D2767" s="7">
        <v>44328</v>
      </c>
      <c r="E2767" s="6" t="s">
        <v>24</v>
      </c>
      <c r="F2767" s="6" t="s">
        <v>100</v>
      </c>
      <c r="G2767" s="6" t="s">
        <v>101</v>
      </c>
      <c r="H2767" s="6" t="s">
        <v>18</v>
      </c>
      <c r="I2767" s="8">
        <v>0.4</v>
      </c>
      <c r="J2767" s="9">
        <v>2750</v>
      </c>
      <c r="K2767" s="10">
        <f t="shared" si="0"/>
        <v>1100</v>
      </c>
      <c r="L2767" s="10">
        <f t="shared" si="1"/>
        <v>385</v>
      </c>
      <c r="M2767" s="11">
        <v>0.35</v>
      </c>
      <c r="O2767" s="16"/>
      <c r="P2767" s="14"/>
      <c r="Q2767" s="12"/>
      <c r="R2767" s="13"/>
    </row>
    <row r="2768" spans="1:18" ht="15.75" customHeight="1">
      <c r="A2768" s="1"/>
      <c r="B2768" s="6" t="s">
        <v>23</v>
      </c>
      <c r="C2768" s="6">
        <v>1197831</v>
      </c>
      <c r="D2768" s="7">
        <v>44328</v>
      </c>
      <c r="E2768" s="6" t="s">
        <v>24</v>
      </c>
      <c r="F2768" s="6" t="s">
        <v>100</v>
      </c>
      <c r="G2768" s="6" t="s">
        <v>101</v>
      </c>
      <c r="H2768" s="6" t="s">
        <v>19</v>
      </c>
      <c r="I2768" s="8">
        <v>0.35000000000000003</v>
      </c>
      <c r="J2768" s="9">
        <v>2500</v>
      </c>
      <c r="K2768" s="10">
        <f t="shared" si="0"/>
        <v>875.00000000000011</v>
      </c>
      <c r="L2768" s="10">
        <f t="shared" si="1"/>
        <v>306.25</v>
      </c>
      <c r="M2768" s="11">
        <v>0.35</v>
      </c>
      <c r="O2768" s="16"/>
      <c r="P2768" s="14"/>
      <c r="Q2768" s="12"/>
      <c r="R2768" s="13"/>
    </row>
    <row r="2769" spans="1:18" ht="15.75" customHeight="1">
      <c r="A2769" s="1"/>
      <c r="B2769" s="6" t="s">
        <v>23</v>
      </c>
      <c r="C2769" s="6">
        <v>1197831</v>
      </c>
      <c r="D2769" s="7">
        <v>44328</v>
      </c>
      <c r="E2769" s="6" t="s">
        <v>24</v>
      </c>
      <c r="F2769" s="6" t="s">
        <v>100</v>
      </c>
      <c r="G2769" s="6" t="s">
        <v>101</v>
      </c>
      <c r="H2769" s="6" t="s">
        <v>20</v>
      </c>
      <c r="I2769" s="8">
        <v>0.35000000000000003</v>
      </c>
      <c r="J2769" s="9">
        <v>2000</v>
      </c>
      <c r="K2769" s="10">
        <f t="shared" si="0"/>
        <v>700.00000000000011</v>
      </c>
      <c r="L2769" s="10">
        <f t="shared" si="1"/>
        <v>245.00000000000003</v>
      </c>
      <c r="M2769" s="11">
        <v>0.35</v>
      </c>
      <c r="O2769" s="16"/>
      <c r="P2769" s="14"/>
      <c r="Q2769" s="12"/>
      <c r="R2769" s="13"/>
    </row>
    <row r="2770" spans="1:18" ht="15.75" customHeight="1">
      <c r="A2770" s="1"/>
      <c r="B2770" s="6" t="s">
        <v>23</v>
      </c>
      <c r="C2770" s="6">
        <v>1197831</v>
      </c>
      <c r="D2770" s="7">
        <v>44328</v>
      </c>
      <c r="E2770" s="6" t="s">
        <v>24</v>
      </c>
      <c r="F2770" s="6" t="s">
        <v>100</v>
      </c>
      <c r="G2770" s="6" t="s">
        <v>101</v>
      </c>
      <c r="H2770" s="6" t="s">
        <v>21</v>
      </c>
      <c r="I2770" s="8">
        <v>0.44999999999999996</v>
      </c>
      <c r="J2770" s="9">
        <v>2250</v>
      </c>
      <c r="K2770" s="10">
        <f t="shared" si="0"/>
        <v>1012.4999999999999</v>
      </c>
      <c r="L2770" s="10">
        <f t="shared" si="1"/>
        <v>354.37499999999994</v>
      </c>
      <c r="M2770" s="11">
        <v>0.35</v>
      </c>
      <c r="O2770" s="16"/>
      <c r="P2770" s="14"/>
      <c r="Q2770" s="12"/>
      <c r="R2770" s="13"/>
    </row>
    <row r="2771" spans="1:18" ht="15.75" customHeight="1">
      <c r="A2771" s="1"/>
      <c r="B2771" s="6" t="s">
        <v>23</v>
      </c>
      <c r="C2771" s="6">
        <v>1197831</v>
      </c>
      <c r="D2771" s="7">
        <v>44328</v>
      </c>
      <c r="E2771" s="6" t="s">
        <v>24</v>
      </c>
      <c r="F2771" s="6" t="s">
        <v>100</v>
      </c>
      <c r="G2771" s="6" t="s">
        <v>101</v>
      </c>
      <c r="H2771" s="6" t="s">
        <v>22</v>
      </c>
      <c r="I2771" s="8">
        <v>0.44999999999999996</v>
      </c>
      <c r="J2771" s="9">
        <v>3250</v>
      </c>
      <c r="K2771" s="10">
        <f t="shared" si="0"/>
        <v>1462.4999999999998</v>
      </c>
      <c r="L2771" s="10">
        <f t="shared" si="1"/>
        <v>511.87499999999989</v>
      </c>
      <c r="M2771" s="11">
        <v>0.35</v>
      </c>
      <c r="O2771" s="16"/>
      <c r="P2771" s="14"/>
      <c r="Q2771" s="12"/>
      <c r="R2771" s="13"/>
    </row>
    <row r="2772" spans="1:18" ht="15.75" customHeight="1">
      <c r="A2772" s="1"/>
      <c r="B2772" s="6" t="s">
        <v>23</v>
      </c>
      <c r="C2772" s="6">
        <v>1197831</v>
      </c>
      <c r="D2772" s="7">
        <v>44361</v>
      </c>
      <c r="E2772" s="6" t="s">
        <v>24</v>
      </c>
      <c r="F2772" s="6" t="s">
        <v>100</v>
      </c>
      <c r="G2772" s="6" t="s">
        <v>101</v>
      </c>
      <c r="H2772" s="6" t="s">
        <v>17</v>
      </c>
      <c r="I2772" s="8">
        <v>0.39999999999999997</v>
      </c>
      <c r="J2772" s="9">
        <v>5750</v>
      </c>
      <c r="K2772" s="10">
        <f t="shared" si="0"/>
        <v>2300</v>
      </c>
      <c r="L2772" s="10">
        <f t="shared" si="1"/>
        <v>805</v>
      </c>
      <c r="M2772" s="11">
        <v>0.35</v>
      </c>
      <c r="O2772" s="16"/>
      <c r="P2772" s="14"/>
      <c r="Q2772" s="12"/>
      <c r="R2772" s="13"/>
    </row>
    <row r="2773" spans="1:18" ht="15.75" customHeight="1">
      <c r="A2773" s="1"/>
      <c r="B2773" s="6" t="s">
        <v>23</v>
      </c>
      <c r="C2773" s="6">
        <v>1197831</v>
      </c>
      <c r="D2773" s="7">
        <v>44361</v>
      </c>
      <c r="E2773" s="6" t="s">
        <v>24</v>
      </c>
      <c r="F2773" s="6" t="s">
        <v>100</v>
      </c>
      <c r="G2773" s="6" t="s">
        <v>101</v>
      </c>
      <c r="H2773" s="6" t="s">
        <v>18</v>
      </c>
      <c r="I2773" s="8">
        <v>0.35000000000000003</v>
      </c>
      <c r="J2773" s="9">
        <v>3250</v>
      </c>
      <c r="K2773" s="10">
        <f t="shared" si="0"/>
        <v>1137.5</v>
      </c>
      <c r="L2773" s="10">
        <f t="shared" si="1"/>
        <v>398.125</v>
      </c>
      <c r="M2773" s="11">
        <v>0.35</v>
      </c>
      <c r="O2773" s="16"/>
      <c r="P2773" s="14"/>
      <c r="Q2773" s="12"/>
      <c r="R2773" s="13"/>
    </row>
    <row r="2774" spans="1:18" ht="15.75" customHeight="1">
      <c r="A2774" s="1"/>
      <c r="B2774" s="6" t="s">
        <v>23</v>
      </c>
      <c r="C2774" s="6">
        <v>1197831</v>
      </c>
      <c r="D2774" s="7">
        <v>44361</v>
      </c>
      <c r="E2774" s="6" t="s">
        <v>24</v>
      </c>
      <c r="F2774" s="6" t="s">
        <v>100</v>
      </c>
      <c r="G2774" s="6" t="s">
        <v>101</v>
      </c>
      <c r="H2774" s="6" t="s">
        <v>19</v>
      </c>
      <c r="I2774" s="8">
        <v>0.4</v>
      </c>
      <c r="J2774" s="9">
        <v>3000</v>
      </c>
      <c r="K2774" s="10">
        <f t="shared" si="0"/>
        <v>1200</v>
      </c>
      <c r="L2774" s="10">
        <f t="shared" si="1"/>
        <v>420</v>
      </c>
      <c r="M2774" s="11">
        <v>0.35</v>
      </c>
      <c r="O2774" s="16"/>
      <c r="P2774" s="14"/>
      <c r="Q2774" s="12"/>
      <c r="R2774" s="13"/>
    </row>
    <row r="2775" spans="1:18" ht="15.75" customHeight="1">
      <c r="A2775" s="1"/>
      <c r="B2775" s="6" t="s">
        <v>23</v>
      </c>
      <c r="C2775" s="6">
        <v>1197831</v>
      </c>
      <c r="D2775" s="7">
        <v>44361</v>
      </c>
      <c r="E2775" s="6" t="s">
        <v>24</v>
      </c>
      <c r="F2775" s="6" t="s">
        <v>100</v>
      </c>
      <c r="G2775" s="6" t="s">
        <v>101</v>
      </c>
      <c r="H2775" s="6" t="s">
        <v>20</v>
      </c>
      <c r="I2775" s="8">
        <v>0.4</v>
      </c>
      <c r="J2775" s="9">
        <v>2750</v>
      </c>
      <c r="K2775" s="10">
        <f t="shared" si="0"/>
        <v>1100</v>
      </c>
      <c r="L2775" s="10">
        <f t="shared" si="1"/>
        <v>385</v>
      </c>
      <c r="M2775" s="11">
        <v>0.35</v>
      </c>
      <c r="O2775" s="16"/>
      <c r="P2775" s="14"/>
      <c r="Q2775" s="12"/>
      <c r="R2775" s="13"/>
    </row>
    <row r="2776" spans="1:18" ht="15.75" customHeight="1">
      <c r="A2776" s="1"/>
      <c r="B2776" s="6" t="s">
        <v>23</v>
      </c>
      <c r="C2776" s="6">
        <v>1197831</v>
      </c>
      <c r="D2776" s="7">
        <v>44361</v>
      </c>
      <c r="E2776" s="6" t="s">
        <v>24</v>
      </c>
      <c r="F2776" s="6" t="s">
        <v>100</v>
      </c>
      <c r="G2776" s="6" t="s">
        <v>101</v>
      </c>
      <c r="H2776" s="6" t="s">
        <v>21</v>
      </c>
      <c r="I2776" s="8">
        <v>0.54999999999999993</v>
      </c>
      <c r="J2776" s="9">
        <v>2750</v>
      </c>
      <c r="K2776" s="10">
        <f t="shared" si="0"/>
        <v>1512.4999999999998</v>
      </c>
      <c r="L2776" s="10">
        <f t="shared" si="1"/>
        <v>529.37499999999989</v>
      </c>
      <c r="M2776" s="11">
        <v>0.35</v>
      </c>
      <c r="O2776" s="16"/>
      <c r="P2776" s="14"/>
      <c r="Q2776" s="12"/>
      <c r="R2776" s="13"/>
    </row>
    <row r="2777" spans="1:18" ht="15.75" customHeight="1">
      <c r="A2777" s="1"/>
      <c r="B2777" s="6" t="s">
        <v>23</v>
      </c>
      <c r="C2777" s="6">
        <v>1197831</v>
      </c>
      <c r="D2777" s="7">
        <v>44361</v>
      </c>
      <c r="E2777" s="6" t="s">
        <v>24</v>
      </c>
      <c r="F2777" s="6" t="s">
        <v>100</v>
      </c>
      <c r="G2777" s="6" t="s">
        <v>101</v>
      </c>
      <c r="H2777" s="6" t="s">
        <v>22</v>
      </c>
      <c r="I2777" s="8">
        <v>0.6</v>
      </c>
      <c r="J2777" s="9">
        <v>4500</v>
      </c>
      <c r="K2777" s="10">
        <f t="shared" si="0"/>
        <v>2700</v>
      </c>
      <c r="L2777" s="10">
        <f t="shared" si="1"/>
        <v>944.99999999999989</v>
      </c>
      <c r="M2777" s="11">
        <v>0.35</v>
      </c>
      <c r="O2777" s="16"/>
      <c r="P2777" s="14"/>
      <c r="Q2777" s="12"/>
      <c r="R2777" s="13"/>
    </row>
    <row r="2778" spans="1:18" ht="15.75" customHeight="1">
      <c r="A2778" s="1"/>
      <c r="B2778" s="6" t="s">
        <v>23</v>
      </c>
      <c r="C2778" s="6">
        <v>1197831</v>
      </c>
      <c r="D2778" s="7">
        <v>44389</v>
      </c>
      <c r="E2778" s="6" t="s">
        <v>24</v>
      </c>
      <c r="F2778" s="6" t="s">
        <v>100</v>
      </c>
      <c r="G2778" s="6" t="s">
        <v>101</v>
      </c>
      <c r="H2778" s="6" t="s">
        <v>17</v>
      </c>
      <c r="I2778" s="8">
        <v>0.54999999999999993</v>
      </c>
      <c r="J2778" s="9">
        <v>6750</v>
      </c>
      <c r="K2778" s="10">
        <f t="shared" si="0"/>
        <v>3712.4999999999995</v>
      </c>
      <c r="L2778" s="10">
        <f t="shared" si="1"/>
        <v>1299.3749999999998</v>
      </c>
      <c r="M2778" s="11">
        <v>0.35</v>
      </c>
      <c r="O2778" s="16"/>
      <c r="P2778" s="14"/>
      <c r="Q2778" s="12"/>
      <c r="R2778" s="13"/>
    </row>
    <row r="2779" spans="1:18" ht="15.75" customHeight="1">
      <c r="A2779" s="1"/>
      <c r="B2779" s="6" t="s">
        <v>23</v>
      </c>
      <c r="C2779" s="6">
        <v>1197831</v>
      </c>
      <c r="D2779" s="7">
        <v>44389</v>
      </c>
      <c r="E2779" s="6" t="s">
        <v>24</v>
      </c>
      <c r="F2779" s="6" t="s">
        <v>100</v>
      </c>
      <c r="G2779" s="6" t="s">
        <v>101</v>
      </c>
      <c r="H2779" s="6" t="s">
        <v>18</v>
      </c>
      <c r="I2779" s="8">
        <v>0.5</v>
      </c>
      <c r="J2779" s="9">
        <v>4250</v>
      </c>
      <c r="K2779" s="10">
        <f t="shared" si="0"/>
        <v>2125</v>
      </c>
      <c r="L2779" s="10">
        <f t="shared" si="1"/>
        <v>743.75</v>
      </c>
      <c r="M2779" s="11">
        <v>0.35</v>
      </c>
      <c r="O2779" s="16"/>
      <c r="P2779" s="14"/>
      <c r="Q2779" s="12"/>
      <c r="R2779" s="13"/>
    </row>
    <row r="2780" spans="1:18" ht="15.75" customHeight="1">
      <c r="A2780" s="1"/>
      <c r="B2780" s="6" t="s">
        <v>23</v>
      </c>
      <c r="C2780" s="6">
        <v>1197831</v>
      </c>
      <c r="D2780" s="7">
        <v>44389</v>
      </c>
      <c r="E2780" s="6" t="s">
        <v>24</v>
      </c>
      <c r="F2780" s="6" t="s">
        <v>100</v>
      </c>
      <c r="G2780" s="6" t="s">
        <v>101</v>
      </c>
      <c r="H2780" s="6" t="s">
        <v>19</v>
      </c>
      <c r="I2780" s="8">
        <v>0.45</v>
      </c>
      <c r="J2780" s="9">
        <v>3500</v>
      </c>
      <c r="K2780" s="10">
        <f t="shared" si="0"/>
        <v>1575</v>
      </c>
      <c r="L2780" s="10">
        <f t="shared" si="1"/>
        <v>551.25</v>
      </c>
      <c r="M2780" s="11">
        <v>0.35</v>
      </c>
      <c r="O2780" s="16"/>
      <c r="P2780" s="14"/>
      <c r="Q2780" s="12"/>
      <c r="R2780" s="13"/>
    </row>
    <row r="2781" spans="1:18" ht="15.75" customHeight="1">
      <c r="A2781" s="1"/>
      <c r="B2781" s="6" t="s">
        <v>23</v>
      </c>
      <c r="C2781" s="6">
        <v>1197831</v>
      </c>
      <c r="D2781" s="7">
        <v>44389</v>
      </c>
      <c r="E2781" s="6" t="s">
        <v>24</v>
      </c>
      <c r="F2781" s="6" t="s">
        <v>100</v>
      </c>
      <c r="G2781" s="6" t="s">
        <v>101</v>
      </c>
      <c r="H2781" s="6" t="s">
        <v>20</v>
      </c>
      <c r="I2781" s="8">
        <v>0.45</v>
      </c>
      <c r="J2781" s="9">
        <v>3000</v>
      </c>
      <c r="K2781" s="10">
        <f t="shared" si="0"/>
        <v>1350</v>
      </c>
      <c r="L2781" s="10">
        <f t="shared" si="1"/>
        <v>472.49999999999994</v>
      </c>
      <c r="M2781" s="11">
        <v>0.35</v>
      </c>
      <c r="O2781" s="16"/>
      <c r="P2781" s="14"/>
      <c r="Q2781" s="12"/>
      <c r="R2781" s="13"/>
    </row>
    <row r="2782" spans="1:18" ht="15.75" customHeight="1">
      <c r="A2782" s="1"/>
      <c r="B2782" s="6" t="s">
        <v>23</v>
      </c>
      <c r="C2782" s="6">
        <v>1197831</v>
      </c>
      <c r="D2782" s="7">
        <v>44389</v>
      </c>
      <c r="E2782" s="6" t="s">
        <v>24</v>
      </c>
      <c r="F2782" s="6" t="s">
        <v>100</v>
      </c>
      <c r="G2782" s="6" t="s">
        <v>101</v>
      </c>
      <c r="H2782" s="6" t="s">
        <v>21</v>
      </c>
      <c r="I2782" s="8">
        <v>0.6</v>
      </c>
      <c r="J2782" s="9">
        <v>3250</v>
      </c>
      <c r="K2782" s="10">
        <f t="shared" si="0"/>
        <v>1950</v>
      </c>
      <c r="L2782" s="10">
        <f t="shared" si="1"/>
        <v>682.5</v>
      </c>
      <c r="M2782" s="11">
        <v>0.35</v>
      </c>
      <c r="O2782" s="16"/>
      <c r="P2782" s="14"/>
      <c r="Q2782" s="12"/>
      <c r="R2782" s="13"/>
    </row>
    <row r="2783" spans="1:18" ht="15.75" customHeight="1">
      <c r="A2783" s="1"/>
      <c r="B2783" s="6" t="s">
        <v>23</v>
      </c>
      <c r="C2783" s="6">
        <v>1197831</v>
      </c>
      <c r="D2783" s="7">
        <v>44389</v>
      </c>
      <c r="E2783" s="6" t="s">
        <v>24</v>
      </c>
      <c r="F2783" s="6" t="s">
        <v>100</v>
      </c>
      <c r="G2783" s="6" t="s">
        <v>101</v>
      </c>
      <c r="H2783" s="6" t="s">
        <v>22</v>
      </c>
      <c r="I2783" s="8">
        <v>0.65</v>
      </c>
      <c r="J2783" s="9">
        <v>5000</v>
      </c>
      <c r="K2783" s="10">
        <f t="shared" si="0"/>
        <v>3250</v>
      </c>
      <c r="L2783" s="10">
        <f t="shared" si="1"/>
        <v>1137.5</v>
      </c>
      <c r="M2783" s="11">
        <v>0.35</v>
      </c>
      <c r="O2783" s="16"/>
      <c r="P2783" s="14"/>
      <c r="Q2783" s="12"/>
      <c r="R2783" s="13"/>
    </row>
    <row r="2784" spans="1:18" ht="15.75" customHeight="1">
      <c r="A2784" s="1"/>
      <c r="B2784" s="6" t="s">
        <v>23</v>
      </c>
      <c r="C2784" s="6">
        <v>1197831</v>
      </c>
      <c r="D2784" s="7">
        <v>44421</v>
      </c>
      <c r="E2784" s="6" t="s">
        <v>24</v>
      </c>
      <c r="F2784" s="6" t="s">
        <v>100</v>
      </c>
      <c r="G2784" s="6" t="s">
        <v>101</v>
      </c>
      <c r="H2784" s="6" t="s">
        <v>17</v>
      </c>
      <c r="I2784" s="8">
        <v>0.6</v>
      </c>
      <c r="J2784" s="9">
        <v>6500</v>
      </c>
      <c r="K2784" s="10">
        <f t="shared" si="0"/>
        <v>3900</v>
      </c>
      <c r="L2784" s="10">
        <f t="shared" si="1"/>
        <v>1365</v>
      </c>
      <c r="M2784" s="11">
        <v>0.35</v>
      </c>
      <c r="O2784" s="16"/>
      <c r="P2784" s="14"/>
      <c r="Q2784" s="12"/>
      <c r="R2784" s="13"/>
    </row>
    <row r="2785" spans="1:18" ht="15.75" customHeight="1">
      <c r="A2785" s="1"/>
      <c r="B2785" s="6" t="s">
        <v>23</v>
      </c>
      <c r="C2785" s="6">
        <v>1197831</v>
      </c>
      <c r="D2785" s="7">
        <v>44421</v>
      </c>
      <c r="E2785" s="6" t="s">
        <v>24</v>
      </c>
      <c r="F2785" s="6" t="s">
        <v>100</v>
      </c>
      <c r="G2785" s="6" t="s">
        <v>101</v>
      </c>
      <c r="H2785" s="6" t="s">
        <v>18</v>
      </c>
      <c r="I2785" s="8">
        <v>0.55000000000000004</v>
      </c>
      <c r="J2785" s="9">
        <v>4250</v>
      </c>
      <c r="K2785" s="10">
        <f t="shared" si="0"/>
        <v>2337.5</v>
      </c>
      <c r="L2785" s="10">
        <f t="shared" si="1"/>
        <v>818.125</v>
      </c>
      <c r="M2785" s="11">
        <v>0.35</v>
      </c>
      <c r="O2785" s="16"/>
      <c r="P2785" s="14"/>
      <c r="Q2785" s="12"/>
      <c r="R2785" s="13"/>
    </row>
    <row r="2786" spans="1:18" ht="15.75" customHeight="1">
      <c r="A2786" s="1"/>
      <c r="B2786" s="6" t="s">
        <v>23</v>
      </c>
      <c r="C2786" s="6">
        <v>1197831</v>
      </c>
      <c r="D2786" s="7">
        <v>44421</v>
      </c>
      <c r="E2786" s="6" t="s">
        <v>24</v>
      </c>
      <c r="F2786" s="6" t="s">
        <v>100</v>
      </c>
      <c r="G2786" s="6" t="s">
        <v>101</v>
      </c>
      <c r="H2786" s="6" t="s">
        <v>19</v>
      </c>
      <c r="I2786" s="8">
        <v>0.5</v>
      </c>
      <c r="J2786" s="9">
        <v>3500</v>
      </c>
      <c r="K2786" s="10">
        <f t="shared" si="0"/>
        <v>1750</v>
      </c>
      <c r="L2786" s="10">
        <f t="shared" si="1"/>
        <v>612.5</v>
      </c>
      <c r="M2786" s="11">
        <v>0.35</v>
      </c>
      <c r="O2786" s="16"/>
      <c r="P2786" s="14"/>
      <c r="Q2786" s="12"/>
      <c r="R2786" s="13"/>
    </row>
    <row r="2787" spans="1:18" ht="15.75" customHeight="1">
      <c r="A2787" s="1"/>
      <c r="B2787" s="6" t="s">
        <v>23</v>
      </c>
      <c r="C2787" s="6">
        <v>1197831</v>
      </c>
      <c r="D2787" s="7">
        <v>44421</v>
      </c>
      <c r="E2787" s="6" t="s">
        <v>24</v>
      </c>
      <c r="F2787" s="6" t="s">
        <v>100</v>
      </c>
      <c r="G2787" s="6" t="s">
        <v>101</v>
      </c>
      <c r="H2787" s="6" t="s">
        <v>20</v>
      </c>
      <c r="I2787" s="8">
        <v>0.4</v>
      </c>
      <c r="J2787" s="9">
        <v>3000</v>
      </c>
      <c r="K2787" s="10">
        <f t="shared" si="0"/>
        <v>1200</v>
      </c>
      <c r="L2787" s="10">
        <f t="shared" si="1"/>
        <v>420</v>
      </c>
      <c r="M2787" s="11">
        <v>0.35</v>
      </c>
      <c r="O2787" s="16"/>
      <c r="P2787" s="14"/>
      <c r="Q2787" s="12"/>
      <c r="R2787" s="13"/>
    </row>
    <row r="2788" spans="1:18" ht="15.75" customHeight="1">
      <c r="A2788" s="1"/>
      <c r="B2788" s="6" t="s">
        <v>23</v>
      </c>
      <c r="C2788" s="6">
        <v>1197831</v>
      </c>
      <c r="D2788" s="7">
        <v>44421</v>
      </c>
      <c r="E2788" s="6" t="s">
        <v>24</v>
      </c>
      <c r="F2788" s="6" t="s">
        <v>100</v>
      </c>
      <c r="G2788" s="6" t="s">
        <v>101</v>
      </c>
      <c r="H2788" s="6" t="s">
        <v>21</v>
      </c>
      <c r="I2788" s="8">
        <v>0.5</v>
      </c>
      <c r="J2788" s="9">
        <v>2750</v>
      </c>
      <c r="K2788" s="10">
        <f t="shared" si="0"/>
        <v>1375</v>
      </c>
      <c r="L2788" s="10">
        <f t="shared" si="1"/>
        <v>481.24999999999994</v>
      </c>
      <c r="M2788" s="11">
        <v>0.35</v>
      </c>
      <c r="O2788" s="16"/>
      <c r="P2788" s="14"/>
      <c r="Q2788" s="12"/>
      <c r="R2788" s="13"/>
    </row>
    <row r="2789" spans="1:18" ht="15.75" customHeight="1">
      <c r="A2789" s="1"/>
      <c r="B2789" s="6" t="s">
        <v>23</v>
      </c>
      <c r="C2789" s="6">
        <v>1197831</v>
      </c>
      <c r="D2789" s="7">
        <v>44421</v>
      </c>
      <c r="E2789" s="6" t="s">
        <v>24</v>
      </c>
      <c r="F2789" s="6" t="s">
        <v>100</v>
      </c>
      <c r="G2789" s="6" t="s">
        <v>101</v>
      </c>
      <c r="H2789" s="6" t="s">
        <v>22</v>
      </c>
      <c r="I2789" s="8">
        <v>0.55000000000000004</v>
      </c>
      <c r="J2789" s="9">
        <v>4500</v>
      </c>
      <c r="K2789" s="10">
        <f t="shared" si="0"/>
        <v>2475</v>
      </c>
      <c r="L2789" s="10">
        <f t="shared" si="1"/>
        <v>866.25</v>
      </c>
      <c r="M2789" s="11">
        <v>0.35</v>
      </c>
      <c r="O2789" s="16"/>
      <c r="P2789" s="14"/>
      <c r="Q2789" s="12"/>
      <c r="R2789" s="13"/>
    </row>
    <row r="2790" spans="1:18" ht="15.75" customHeight="1">
      <c r="A2790" s="1"/>
      <c r="B2790" s="6" t="s">
        <v>23</v>
      </c>
      <c r="C2790" s="6">
        <v>1197831</v>
      </c>
      <c r="D2790" s="7">
        <v>44451</v>
      </c>
      <c r="E2790" s="6" t="s">
        <v>24</v>
      </c>
      <c r="F2790" s="6" t="s">
        <v>100</v>
      </c>
      <c r="G2790" s="6" t="s">
        <v>101</v>
      </c>
      <c r="H2790" s="6" t="s">
        <v>17</v>
      </c>
      <c r="I2790" s="8">
        <v>0.5</v>
      </c>
      <c r="J2790" s="9">
        <v>5500</v>
      </c>
      <c r="K2790" s="10">
        <f t="shared" si="0"/>
        <v>2750</v>
      </c>
      <c r="L2790" s="10">
        <f t="shared" si="1"/>
        <v>962.49999999999989</v>
      </c>
      <c r="M2790" s="11">
        <v>0.35</v>
      </c>
      <c r="O2790" s="16"/>
      <c r="P2790" s="14"/>
      <c r="Q2790" s="12"/>
      <c r="R2790" s="13"/>
    </row>
    <row r="2791" spans="1:18" ht="15.75" customHeight="1">
      <c r="A2791" s="1"/>
      <c r="B2791" s="6" t="s">
        <v>23</v>
      </c>
      <c r="C2791" s="6">
        <v>1197831</v>
      </c>
      <c r="D2791" s="7">
        <v>44451</v>
      </c>
      <c r="E2791" s="6" t="s">
        <v>24</v>
      </c>
      <c r="F2791" s="6" t="s">
        <v>100</v>
      </c>
      <c r="G2791" s="6" t="s">
        <v>101</v>
      </c>
      <c r="H2791" s="6" t="s">
        <v>18</v>
      </c>
      <c r="I2791" s="8">
        <v>0.40000000000000013</v>
      </c>
      <c r="J2791" s="9">
        <v>3500</v>
      </c>
      <c r="K2791" s="10">
        <f t="shared" si="0"/>
        <v>1400.0000000000005</v>
      </c>
      <c r="L2791" s="10">
        <f t="shared" si="1"/>
        <v>490.00000000000011</v>
      </c>
      <c r="M2791" s="11">
        <v>0.35</v>
      </c>
      <c r="O2791" s="16"/>
      <c r="P2791" s="14"/>
      <c r="Q2791" s="12"/>
      <c r="R2791" s="13"/>
    </row>
    <row r="2792" spans="1:18" ht="15.75" customHeight="1">
      <c r="A2792" s="1"/>
      <c r="B2792" s="6" t="s">
        <v>23</v>
      </c>
      <c r="C2792" s="6">
        <v>1197831</v>
      </c>
      <c r="D2792" s="7">
        <v>44451</v>
      </c>
      <c r="E2792" s="6" t="s">
        <v>24</v>
      </c>
      <c r="F2792" s="6" t="s">
        <v>100</v>
      </c>
      <c r="G2792" s="6" t="s">
        <v>101</v>
      </c>
      <c r="H2792" s="6" t="s">
        <v>19</v>
      </c>
      <c r="I2792" s="8">
        <v>0.15000000000000008</v>
      </c>
      <c r="J2792" s="9">
        <v>2500</v>
      </c>
      <c r="K2792" s="10">
        <f t="shared" si="0"/>
        <v>375.00000000000017</v>
      </c>
      <c r="L2792" s="10">
        <f t="shared" si="1"/>
        <v>131.25000000000006</v>
      </c>
      <c r="M2792" s="11">
        <v>0.35</v>
      </c>
      <c r="O2792" s="16"/>
      <c r="P2792" s="14"/>
      <c r="Q2792" s="12"/>
      <c r="R2792" s="13"/>
    </row>
    <row r="2793" spans="1:18" ht="15.75" customHeight="1">
      <c r="A2793" s="1"/>
      <c r="B2793" s="6" t="s">
        <v>23</v>
      </c>
      <c r="C2793" s="6">
        <v>1197831</v>
      </c>
      <c r="D2793" s="7">
        <v>44451</v>
      </c>
      <c r="E2793" s="6" t="s">
        <v>24</v>
      </c>
      <c r="F2793" s="6" t="s">
        <v>100</v>
      </c>
      <c r="G2793" s="6" t="s">
        <v>101</v>
      </c>
      <c r="H2793" s="6" t="s">
        <v>20</v>
      </c>
      <c r="I2793" s="8">
        <v>0.15000000000000008</v>
      </c>
      <c r="J2793" s="9">
        <v>2250</v>
      </c>
      <c r="K2793" s="10">
        <f t="shared" si="0"/>
        <v>337.50000000000017</v>
      </c>
      <c r="L2793" s="10">
        <f t="shared" si="1"/>
        <v>118.12500000000006</v>
      </c>
      <c r="M2793" s="11">
        <v>0.35</v>
      </c>
      <c r="O2793" s="16"/>
      <c r="P2793" s="14"/>
      <c r="Q2793" s="12"/>
      <c r="R2793" s="13"/>
    </row>
    <row r="2794" spans="1:18" ht="15.75" customHeight="1">
      <c r="A2794" s="1"/>
      <c r="B2794" s="6" t="s">
        <v>23</v>
      </c>
      <c r="C2794" s="6">
        <v>1197831</v>
      </c>
      <c r="D2794" s="7">
        <v>44451</v>
      </c>
      <c r="E2794" s="6" t="s">
        <v>24</v>
      </c>
      <c r="F2794" s="6" t="s">
        <v>100</v>
      </c>
      <c r="G2794" s="6" t="s">
        <v>101</v>
      </c>
      <c r="H2794" s="6" t="s">
        <v>21</v>
      </c>
      <c r="I2794" s="8">
        <v>0.25000000000000006</v>
      </c>
      <c r="J2794" s="9">
        <v>2250</v>
      </c>
      <c r="K2794" s="10">
        <f t="shared" si="0"/>
        <v>562.50000000000011</v>
      </c>
      <c r="L2794" s="10">
        <f t="shared" si="1"/>
        <v>196.87500000000003</v>
      </c>
      <c r="M2794" s="11">
        <v>0.35</v>
      </c>
      <c r="O2794" s="16"/>
      <c r="P2794" s="14"/>
      <c r="Q2794" s="12"/>
      <c r="R2794" s="13"/>
    </row>
    <row r="2795" spans="1:18" ht="15.75" customHeight="1">
      <c r="A2795" s="1"/>
      <c r="B2795" s="6" t="s">
        <v>23</v>
      </c>
      <c r="C2795" s="6">
        <v>1197831</v>
      </c>
      <c r="D2795" s="7">
        <v>44451</v>
      </c>
      <c r="E2795" s="6" t="s">
        <v>24</v>
      </c>
      <c r="F2795" s="6" t="s">
        <v>100</v>
      </c>
      <c r="G2795" s="6" t="s">
        <v>101</v>
      </c>
      <c r="H2795" s="6" t="s">
        <v>22</v>
      </c>
      <c r="I2795" s="8">
        <v>0.3000000000000001</v>
      </c>
      <c r="J2795" s="9">
        <v>3250</v>
      </c>
      <c r="K2795" s="10">
        <f t="shared" si="0"/>
        <v>975.00000000000034</v>
      </c>
      <c r="L2795" s="10">
        <f t="shared" si="1"/>
        <v>341.25000000000011</v>
      </c>
      <c r="M2795" s="11">
        <v>0.35</v>
      </c>
      <c r="O2795" s="16"/>
      <c r="P2795" s="14"/>
      <c r="Q2795" s="12"/>
      <c r="R2795" s="13"/>
    </row>
    <row r="2796" spans="1:18" ht="15.75" customHeight="1">
      <c r="A2796" s="1"/>
      <c r="B2796" s="6" t="s">
        <v>23</v>
      </c>
      <c r="C2796" s="6">
        <v>1197831</v>
      </c>
      <c r="D2796" s="7">
        <v>44483</v>
      </c>
      <c r="E2796" s="6" t="s">
        <v>24</v>
      </c>
      <c r="F2796" s="6" t="s">
        <v>100</v>
      </c>
      <c r="G2796" s="6" t="s">
        <v>101</v>
      </c>
      <c r="H2796" s="6" t="s">
        <v>17</v>
      </c>
      <c r="I2796" s="8">
        <v>0.3000000000000001</v>
      </c>
      <c r="J2796" s="9">
        <v>5000</v>
      </c>
      <c r="K2796" s="10">
        <f t="shared" si="0"/>
        <v>1500.0000000000005</v>
      </c>
      <c r="L2796" s="10">
        <f t="shared" si="1"/>
        <v>525.00000000000011</v>
      </c>
      <c r="M2796" s="11">
        <v>0.35</v>
      </c>
      <c r="O2796" s="16"/>
      <c r="P2796" s="14"/>
      <c r="Q2796" s="12"/>
      <c r="R2796" s="13"/>
    </row>
    <row r="2797" spans="1:18" ht="15.75" customHeight="1">
      <c r="A2797" s="1"/>
      <c r="B2797" s="6" t="s">
        <v>23</v>
      </c>
      <c r="C2797" s="6">
        <v>1197831</v>
      </c>
      <c r="D2797" s="7">
        <v>44483</v>
      </c>
      <c r="E2797" s="6" t="s">
        <v>24</v>
      </c>
      <c r="F2797" s="6" t="s">
        <v>100</v>
      </c>
      <c r="G2797" s="6" t="s">
        <v>101</v>
      </c>
      <c r="H2797" s="6" t="s">
        <v>18</v>
      </c>
      <c r="I2797" s="8">
        <v>0.20000000000000012</v>
      </c>
      <c r="J2797" s="9">
        <v>3250</v>
      </c>
      <c r="K2797" s="10">
        <f t="shared" si="0"/>
        <v>650.00000000000034</v>
      </c>
      <c r="L2797" s="10">
        <f t="shared" si="1"/>
        <v>227.50000000000011</v>
      </c>
      <c r="M2797" s="11">
        <v>0.35</v>
      </c>
      <c r="O2797" s="16"/>
      <c r="P2797" s="14"/>
      <c r="Q2797" s="12"/>
      <c r="R2797" s="13"/>
    </row>
    <row r="2798" spans="1:18" ht="15.75" customHeight="1">
      <c r="A2798" s="1"/>
      <c r="B2798" s="6" t="s">
        <v>23</v>
      </c>
      <c r="C2798" s="6">
        <v>1197831</v>
      </c>
      <c r="D2798" s="7">
        <v>44483</v>
      </c>
      <c r="E2798" s="6" t="s">
        <v>24</v>
      </c>
      <c r="F2798" s="6" t="s">
        <v>100</v>
      </c>
      <c r="G2798" s="6" t="s">
        <v>101</v>
      </c>
      <c r="H2798" s="6" t="s">
        <v>19</v>
      </c>
      <c r="I2798" s="8">
        <v>0.20000000000000012</v>
      </c>
      <c r="J2798" s="9">
        <v>2000</v>
      </c>
      <c r="K2798" s="10">
        <f t="shared" si="0"/>
        <v>400.00000000000023</v>
      </c>
      <c r="L2798" s="10">
        <f t="shared" si="1"/>
        <v>140.00000000000006</v>
      </c>
      <c r="M2798" s="11">
        <v>0.35</v>
      </c>
      <c r="O2798" s="16"/>
      <c r="P2798" s="14"/>
      <c r="Q2798" s="12"/>
      <c r="R2798" s="13"/>
    </row>
    <row r="2799" spans="1:18" ht="15.75" customHeight="1">
      <c r="A2799" s="1"/>
      <c r="B2799" s="6" t="s">
        <v>23</v>
      </c>
      <c r="C2799" s="6">
        <v>1197831</v>
      </c>
      <c r="D2799" s="7">
        <v>44483</v>
      </c>
      <c r="E2799" s="6" t="s">
        <v>24</v>
      </c>
      <c r="F2799" s="6" t="s">
        <v>100</v>
      </c>
      <c r="G2799" s="6" t="s">
        <v>101</v>
      </c>
      <c r="H2799" s="6" t="s">
        <v>20</v>
      </c>
      <c r="I2799" s="8">
        <v>0.20000000000000012</v>
      </c>
      <c r="J2799" s="9">
        <v>1750</v>
      </c>
      <c r="K2799" s="10">
        <f t="shared" si="0"/>
        <v>350.00000000000023</v>
      </c>
      <c r="L2799" s="10">
        <f t="shared" si="1"/>
        <v>122.50000000000007</v>
      </c>
      <c r="M2799" s="11">
        <v>0.35</v>
      </c>
      <c r="O2799" s="16"/>
      <c r="P2799" s="14"/>
      <c r="Q2799" s="12"/>
      <c r="R2799" s="13"/>
    </row>
    <row r="2800" spans="1:18" ht="15.75" customHeight="1">
      <c r="A2800" s="1"/>
      <c r="B2800" s="6" t="s">
        <v>23</v>
      </c>
      <c r="C2800" s="6">
        <v>1197831</v>
      </c>
      <c r="D2800" s="7">
        <v>44483</v>
      </c>
      <c r="E2800" s="6" t="s">
        <v>24</v>
      </c>
      <c r="F2800" s="6" t="s">
        <v>100</v>
      </c>
      <c r="G2800" s="6" t="s">
        <v>101</v>
      </c>
      <c r="H2800" s="6" t="s">
        <v>21</v>
      </c>
      <c r="I2800" s="8">
        <v>0.3000000000000001</v>
      </c>
      <c r="J2800" s="9">
        <v>1750</v>
      </c>
      <c r="K2800" s="10">
        <f t="shared" si="0"/>
        <v>525.00000000000023</v>
      </c>
      <c r="L2800" s="10">
        <f t="shared" si="1"/>
        <v>183.75000000000006</v>
      </c>
      <c r="M2800" s="11">
        <v>0.35</v>
      </c>
      <c r="O2800" s="16"/>
      <c r="P2800" s="14"/>
      <c r="Q2800" s="12"/>
      <c r="R2800" s="13"/>
    </row>
    <row r="2801" spans="1:18" ht="15.75" customHeight="1">
      <c r="A2801" s="1"/>
      <c r="B2801" s="6" t="s">
        <v>23</v>
      </c>
      <c r="C2801" s="6">
        <v>1197831</v>
      </c>
      <c r="D2801" s="7">
        <v>44483</v>
      </c>
      <c r="E2801" s="6" t="s">
        <v>24</v>
      </c>
      <c r="F2801" s="6" t="s">
        <v>100</v>
      </c>
      <c r="G2801" s="6" t="s">
        <v>101</v>
      </c>
      <c r="H2801" s="6" t="s">
        <v>22</v>
      </c>
      <c r="I2801" s="8">
        <v>0.30000000000000004</v>
      </c>
      <c r="J2801" s="9">
        <v>3000</v>
      </c>
      <c r="K2801" s="10">
        <f t="shared" si="0"/>
        <v>900.00000000000011</v>
      </c>
      <c r="L2801" s="10">
        <f t="shared" si="1"/>
        <v>315</v>
      </c>
      <c r="M2801" s="11">
        <v>0.35</v>
      </c>
      <c r="O2801" s="16"/>
      <c r="P2801" s="14"/>
      <c r="Q2801" s="12"/>
      <c r="R2801" s="13"/>
    </row>
    <row r="2802" spans="1:18" ht="15.75" customHeight="1">
      <c r="A2802" s="1"/>
      <c r="B2802" s="6" t="s">
        <v>23</v>
      </c>
      <c r="C2802" s="6">
        <v>1197831</v>
      </c>
      <c r="D2802" s="7">
        <v>44513</v>
      </c>
      <c r="E2802" s="6" t="s">
        <v>24</v>
      </c>
      <c r="F2802" s="6" t="s">
        <v>100</v>
      </c>
      <c r="G2802" s="6" t="s">
        <v>101</v>
      </c>
      <c r="H2802" s="6" t="s">
        <v>17</v>
      </c>
      <c r="I2802" s="8">
        <v>0.25000000000000011</v>
      </c>
      <c r="J2802" s="9">
        <v>4500</v>
      </c>
      <c r="K2802" s="10">
        <f t="shared" si="0"/>
        <v>1125.0000000000005</v>
      </c>
      <c r="L2802" s="10">
        <f t="shared" si="1"/>
        <v>393.75000000000011</v>
      </c>
      <c r="M2802" s="11">
        <v>0.35</v>
      </c>
      <c r="O2802" s="16"/>
      <c r="P2802" s="14"/>
      <c r="Q2802" s="12"/>
      <c r="R2802" s="13"/>
    </row>
    <row r="2803" spans="1:18" ht="15.75" customHeight="1">
      <c r="A2803" s="1"/>
      <c r="B2803" s="6" t="s">
        <v>23</v>
      </c>
      <c r="C2803" s="6">
        <v>1197831</v>
      </c>
      <c r="D2803" s="7">
        <v>44513</v>
      </c>
      <c r="E2803" s="6" t="s">
        <v>24</v>
      </c>
      <c r="F2803" s="6" t="s">
        <v>100</v>
      </c>
      <c r="G2803" s="6" t="s">
        <v>101</v>
      </c>
      <c r="H2803" s="6" t="s">
        <v>18</v>
      </c>
      <c r="I2803" s="8">
        <v>0.15000000000000013</v>
      </c>
      <c r="J2803" s="9">
        <v>2750</v>
      </c>
      <c r="K2803" s="10">
        <f t="shared" si="0"/>
        <v>412.50000000000034</v>
      </c>
      <c r="L2803" s="10">
        <f t="shared" si="1"/>
        <v>144.37500000000011</v>
      </c>
      <c r="M2803" s="11">
        <v>0.35</v>
      </c>
      <c r="O2803" s="16"/>
      <c r="P2803" s="14"/>
      <c r="Q2803" s="12"/>
      <c r="R2803" s="13"/>
    </row>
    <row r="2804" spans="1:18" ht="15.75" customHeight="1">
      <c r="A2804" s="1"/>
      <c r="B2804" s="6" t="s">
        <v>23</v>
      </c>
      <c r="C2804" s="6">
        <v>1197831</v>
      </c>
      <c r="D2804" s="7">
        <v>44513</v>
      </c>
      <c r="E2804" s="6" t="s">
        <v>24</v>
      </c>
      <c r="F2804" s="6" t="s">
        <v>100</v>
      </c>
      <c r="G2804" s="6" t="s">
        <v>101</v>
      </c>
      <c r="H2804" s="6" t="s">
        <v>19</v>
      </c>
      <c r="I2804" s="8">
        <v>0.25000000000000017</v>
      </c>
      <c r="J2804" s="9">
        <v>2200</v>
      </c>
      <c r="K2804" s="10">
        <f t="shared" si="0"/>
        <v>550.00000000000034</v>
      </c>
      <c r="L2804" s="10">
        <f t="shared" si="1"/>
        <v>192.50000000000011</v>
      </c>
      <c r="M2804" s="11">
        <v>0.35</v>
      </c>
      <c r="O2804" s="16"/>
      <c r="P2804" s="14"/>
      <c r="Q2804" s="12"/>
      <c r="R2804" s="13"/>
    </row>
    <row r="2805" spans="1:18" ht="15.75" customHeight="1">
      <c r="A2805" s="1"/>
      <c r="B2805" s="6" t="s">
        <v>23</v>
      </c>
      <c r="C2805" s="6">
        <v>1197831</v>
      </c>
      <c r="D2805" s="7">
        <v>44513</v>
      </c>
      <c r="E2805" s="6" t="s">
        <v>24</v>
      </c>
      <c r="F2805" s="6" t="s">
        <v>100</v>
      </c>
      <c r="G2805" s="6" t="s">
        <v>101</v>
      </c>
      <c r="H2805" s="6" t="s">
        <v>20</v>
      </c>
      <c r="I2805" s="8">
        <v>0.55000000000000016</v>
      </c>
      <c r="J2805" s="9">
        <v>2750</v>
      </c>
      <c r="K2805" s="10">
        <f t="shared" si="0"/>
        <v>1512.5000000000005</v>
      </c>
      <c r="L2805" s="10">
        <f t="shared" si="1"/>
        <v>529.37500000000011</v>
      </c>
      <c r="M2805" s="11">
        <v>0.35</v>
      </c>
      <c r="O2805" s="16"/>
      <c r="P2805" s="14"/>
      <c r="Q2805" s="12"/>
      <c r="R2805" s="13"/>
    </row>
    <row r="2806" spans="1:18" ht="15.75" customHeight="1">
      <c r="A2806" s="1"/>
      <c r="B2806" s="6" t="s">
        <v>23</v>
      </c>
      <c r="C2806" s="6">
        <v>1197831</v>
      </c>
      <c r="D2806" s="7">
        <v>44513</v>
      </c>
      <c r="E2806" s="6" t="s">
        <v>24</v>
      </c>
      <c r="F2806" s="6" t="s">
        <v>100</v>
      </c>
      <c r="G2806" s="6" t="s">
        <v>101</v>
      </c>
      <c r="H2806" s="6" t="s">
        <v>21</v>
      </c>
      <c r="I2806" s="8">
        <v>0.75000000000000011</v>
      </c>
      <c r="J2806" s="9">
        <v>2500</v>
      </c>
      <c r="K2806" s="10">
        <f t="shared" si="0"/>
        <v>1875.0000000000002</v>
      </c>
      <c r="L2806" s="10">
        <f t="shared" si="1"/>
        <v>656.25</v>
      </c>
      <c r="M2806" s="11">
        <v>0.35</v>
      </c>
      <c r="O2806" s="16"/>
      <c r="P2806" s="14"/>
      <c r="Q2806" s="12"/>
      <c r="R2806" s="13"/>
    </row>
    <row r="2807" spans="1:18" ht="15.75" customHeight="1">
      <c r="A2807" s="1"/>
      <c r="B2807" s="6" t="s">
        <v>23</v>
      </c>
      <c r="C2807" s="6">
        <v>1197831</v>
      </c>
      <c r="D2807" s="7">
        <v>44513</v>
      </c>
      <c r="E2807" s="6" t="s">
        <v>24</v>
      </c>
      <c r="F2807" s="6" t="s">
        <v>100</v>
      </c>
      <c r="G2807" s="6" t="s">
        <v>101</v>
      </c>
      <c r="H2807" s="6" t="s">
        <v>22</v>
      </c>
      <c r="I2807" s="8">
        <v>0.75</v>
      </c>
      <c r="J2807" s="9">
        <v>3500</v>
      </c>
      <c r="K2807" s="10">
        <f t="shared" si="0"/>
        <v>2625</v>
      </c>
      <c r="L2807" s="10">
        <f t="shared" si="1"/>
        <v>918.74999999999989</v>
      </c>
      <c r="M2807" s="11">
        <v>0.35</v>
      </c>
      <c r="O2807" s="16"/>
      <c r="P2807" s="14"/>
      <c r="Q2807" s="12"/>
      <c r="R2807" s="13"/>
    </row>
    <row r="2808" spans="1:18" ht="15.75" customHeight="1">
      <c r="A2808" s="1"/>
      <c r="B2808" s="6" t="s">
        <v>23</v>
      </c>
      <c r="C2808" s="6">
        <v>1197831</v>
      </c>
      <c r="D2808" s="7">
        <v>44542</v>
      </c>
      <c r="E2808" s="6" t="s">
        <v>24</v>
      </c>
      <c r="F2808" s="6" t="s">
        <v>100</v>
      </c>
      <c r="G2808" s="6" t="s">
        <v>101</v>
      </c>
      <c r="H2808" s="6" t="s">
        <v>17</v>
      </c>
      <c r="I2808" s="8">
        <v>0.70000000000000007</v>
      </c>
      <c r="J2808" s="9">
        <v>6000</v>
      </c>
      <c r="K2808" s="10">
        <f t="shared" si="0"/>
        <v>4200</v>
      </c>
      <c r="L2808" s="10">
        <f t="shared" si="1"/>
        <v>1470</v>
      </c>
      <c r="M2808" s="11">
        <v>0.35</v>
      </c>
      <c r="O2808" s="16"/>
      <c r="P2808" s="14"/>
      <c r="Q2808" s="12"/>
      <c r="R2808" s="13"/>
    </row>
    <row r="2809" spans="1:18" ht="15.75" customHeight="1">
      <c r="A2809" s="1"/>
      <c r="B2809" s="6" t="s">
        <v>23</v>
      </c>
      <c r="C2809" s="6">
        <v>1197831</v>
      </c>
      <c r="D2809" s="7">
        <v>44542</v>
      </c>
      <c r="E2809" s="6" t="s">
        <v>24</v>
      </c>
      <c r="F2809" s="6" t="s">
        <v>100</v>
      </c>
      <c r="G2809" s="6" t="s">
        <v>101</v>
      </c>
      <c r="H2809" s="6" t="s">
        <v>18</v>
      </c>
      <c r="I2809" s="8">
        <v>0.60000000000000009</v>
      </c>
      <c r="J2809" s="9">
        <v>4000</v>
      </c>
      <c r="K2809" s="10">
        <f t="shared" si="0"/>
        <v>2400.0000000000005</v>
      </c>
      <c r="L2809" s="10">
        <f t="shared" si="1"/>
        <v>840.00000000000011</v>
      </c>
      <c r="M2809" s="11">
        <v>0.35</v>
      </c>
      <c r="O2809" s="16"/>
      <c r="P2809" s="14"/>
      <c r="Q2809" s="12"/>
      <c r="R2809" s="13"/>
    </row>
    <row r="2810" spans="1:18" ht="15.75" customHeight="1">
      <c r="A2810" s="1"/>
      <c r="B2810" s="6" t="s">
        <v>23</v>
      </c>
      <c r="C2810" s="6">
        <v>1197831</v>
      </c>
      <c r="D2810" s="7">
        <v>44542</v>
      </c>
      <c r="E2810" s="6" t="s">
        <v>24</v>
      </c>
      <c r="F2810" s="6" t="s">
        <v>100</v>
      </c>
      <c r="G2810" s="6" t="s">
        <v>101</v>
      </c>
      <c r="H2810" s="6" t="s">
        <v>19</v>
      </c>
      <c r="I2810" s="8">
        <v>0.60000000000000009</v>
      </c>
      <c r="J2810" s="9">
        <v>3500</v>
      </c>
      <c r="K2810" s="10">
        <f t="shared" si="0"/>
        <v>2100.0000000000005</v>
      </c>
      <c r="L2810" s="10">
        <f t="shared" si="1"/>
        <v>735.00000000000011</v>
      </c>
      <c r="M2810" s="11">
        <v>0.35</v>
      </c>
      <c r="O2810" s="16"/>
      <c r="P2810" s="14"/>
      <c r="Q2810" s="12"/>
      <c r="R2810" s="13"/>
    </row>
    <row r="2811" spans="1:18" ht="15.75" customHeight="1">
      <c r="A2811" s="1"/>
      <c r="B2811" s="6" t="s">
        <v>23</v>
      </c>
      <c r="C2811" s="6">
        <v>1197831</v>
      </c>
      <c r="D2811" s="7">
        <v>44542</v>
      </c>
      <c r="E2811" s="6" t="s">
        <v>24</v>
      </c>
      <c r="F2811" s="6" t="s">
        <v>100</v>
      </c>
      <c r="G2811" s="6" t="s">
        <v>101</v>
      </c>
      <c r="H2811" s="6" t="s">
        <v>20</v>
      </c>
      <c r="I2811" s="8">
        <v>0.60000000000000009</v>
      </c>
      <c r="J2811" s="9">
        <v>3000</v>
      </c>
      <c r="K2811" s="10">
        <f t="shared" si="0"/>
        <v>1800.0000000000002</v>
      </c>
      <c r="L2811" s="10">
        <f t="shared" si="1"/>
        <v>630</v>
      </c>
      <c r="M2811" s="11">
        <v>0.35</v>
      </c>
      <c r="O2811" s="16"/>
      <c r="P2811" s="14"/>
      <c r="Q2811" s="12"/>
      <c r="R2811" s="13"/>
    </row>
    <row r="2812" spans="1:18" ht="15.75" customHeight="1">
      <c r="A2812" s="1"/>
      <c r="B2812" s="6" t="s">
        <v>23</v>
      </c>
      <c r="C2812" s="6">
        <v>1197831</v>
      </c>
      <c r="D2812" s="7">
        <v>44542</v>
      </c>
      <c r="E2812" s="6" t="s">
        <v>24</v>
      </c>
      <c r="F2812" s="6" t="s">
        <v>100</v>
      </c>
      <c r="G2812" s="6" t="s">
        <v>101</v>
      </c>
      <c r="H2812" s="6" t="s">
        <v>21</v>
      </c>
      <c r="I2812" s="8">
        <v>0.70000000000000007</v>
      </c>
      <c r="J2812" s="9">
        <v>3000</v>
      </c>
      <c r="K2812" s="10">
        <f t="shared" si="0"/>
        <v>2100</v>
      </c>
      <c r="L2812" s="10">
        <f t="shared" si="1"/>
        <v>735</v>
      </c>
      <c r="M2812" s="11">
        <v>0.35</v>
      </c>
      <c r="O2812" s="16"/>
      <c r="P2812" s="14"/>
      <c r="Q2812" s="12"/>
      <c r="R2812" s="13"/>
    </row>
    <row r="2813" spans="1:18" ht="15.75" customHeight="1">
      <c r="A2813" s="1"/>
      <c r="B2813" s="6" t="s">
        <v>23</v>
      </c>
      <c r="C2813" s="6">
        <v>1197831</v>
      </c>
      <c r="D2813" s="7">
        <v>44542</v>
      </c>
      <c r="E2813" s="6" t="s">
        <v>24</v>
      </c>
      <c r="F2813" s="6" t="s">
        <v>100</v>
      </c>
      <c r="G2813" s="6" t="s">
        <v>101</v>
      </c>
      <c r="H2813" s="6" t="s">
        <v>22</v>
      </c>
      <c r="I2813" s="8">
        <v>0.75</v>
      </c>
      <c r="J2813" s="9">
        <v>4000</v>
      </c>
      <c r="K2813" s="10">
        <f t="shared" si="0"/>
        <v>3000</v>
      </c>
      <c r="L2813" s="10">
        <f t="shared" si="1"/>
        <v>1050</v>
      </c>
      <c r="M2813" s="11">
        <v>0.35</v>
      </c>
      <c r="O2813" s="16"/>
      <c r="P2813" s="14"/>
      <c r="Q2813" s="12"/>
      <c r="R2813" s="13"/>
    </row>
    <row r="2814" spans="1:18" ht="15.75" customHeight="1">
      <c r="A2814" s="1" t="s">
        <v>39</v>
      </c>
      <c r="B2814" s="6" t="s">
        <v>14</v>
      </c>
      <c r="C2814" s="6">
        <v>1185732</v>
      </c>
      <c r="D2814" s="7">
        <v>44208</v>
      </c>
      <c r="E2814" s="6" t="s">
        <v>33</v>
      </c>
      <c r="F2814" s="6" t="s">
        <v>102</v>
      </c>
      <c r="G2814" s="6" t="s">
        <v>103</v>
      </c>
      <c r="H2814" s="6" t="s">
        <v>17</v>
      </c>
      <c r="I2814" s="8">
        <v>0.4</v>
      </c>
      <c r="J2814" s="9">
        <v>4750</v>
      </c>
      <c r="K2814" s="10">
        <f t="shared" si="0"/>
        <v>1900</v>
      </c>
      <c r="L2814" s="10">
        <f t="shared" si="1"/>
        <v>665</v>
      </c>
      <c r="M2814" s="11">
        <v>0.35</v>
      </c>
      <c r="O2814" s="16"/>
      <c r="P2814" s="14"/>
      <c r="Q2814" s="12"/>
      <c r="R2814" s="13"/>
    </row>
    <row r="2815" spans="1:18" ht="15.75" customHeight="1">
      <c r="A2815" s="1"/>
      <c r="B2815" s="6" t="s">
        <v>14</v>
      </c>
      <c r="C2815" s="6">
        <v>1185732</v>
      </c>
      <c r="D2815" s="7">
        <v>44208</v>
      </c>
      <c r="E2815" s="6" t="s">
        <v>33</v>
      </c>
      <c r="F2815" s="6" t="s">
        <v>102</v>
      </c>
      <c r="G2815" s="6" t="s">
        <v>103</v>
      </c>
      <c r="H2815" s="6" t="s">
        <v>18</v>
      </c>
      <c r="I2815" s="8">
        <v>0.4</v>
      </c>
      <c r="J2815" s="9">
        <v>2750</v>
      </c>
      <c r="K2815" s="10">
        <f t="shared" si="0"/>
        <v>1100</v>
      </c>
      <c r="L2815" s="10">
        <f t="shared" si="1"/>
        <v>330</v>
      </c>
      <c r="M2815" s="11">
        <v>0.3</v>
      </c>
      <c r="O2815" s="16"/>
      <c r="P2815" s="14"/>
      <c r="Q2815" s="12"/>
      <c r="R2815" s="13"/>
    </row>
    <row r="2816" spans="1:18" ht="15.75" customHeight="1">
      <c r="A2816" s="1"/>
      <c r="B2816" s="6" t="s">
        <v>14</v>
      </c>
      <c r="C2816" s="6">
        <v>1185732</v>
      </c>
      <c r="D2816" s="7">
        <v>44208</v>
      </c>
      <c r="E2816" s="6" t="s">
        <v>33</v>
      </c>
      <c r="F2816" s="6" t="s">
        <v>102</v>
      </c>
      <c r="G2816" s="6" t="s">
        <v>103</v>
      </c>
      <c r="H2816" s="6" t="s">
        <v>19</v>
      </c>
      <c r="I2816" s="8">
        <v>0.30000000000000004</v>
      </c>
      <c r="J2816" s="9">
        <v>2750</v>
      </c>
      <c r="K2816" s="10">
        <f t="shared" si="0"/>
        <v>825.00000000000011</v>
      </c>
      <c r="L2816" s="10">
        <f t="shared" si="1"/>
        <v>247.50000000000003</v>
      </c>
      <c r="M2816" s="11">
        <v>0.3</v>
      </c>
      <c r="O2816" s="16"/>
      <c r="P2816" s="14"/>
      <c r="Q2816" s="12"/>
      <c r="R2816" s="13"/>
    </row>
    <row r="2817" spans="1:18" ht="15.75" customHeight="1">
      <c r="A2817" s="1"/>
      <c r="B2817" s="6" t="s">
        <v>14</v>
      </c>
      <c r="C2817" s="6">
        <v>1185732</v>
      </c>
      <c r="D2817" s="7">
        <v>44208</v>
      </c>
      <c r="E2817" s="6" t="s">
        <v>33</v>
      </c>
      <c r="F2817" s="6" t="s">
        <v>102</v>
      </c>
      <c r="G2817" s="6" t="s">
        <v>103</v>
      </c>
      <c r="H2817" s="6" t="s">
        <v>20</v>
      </c>
      <c r="I2817" s="8">
        <v>0.35000000000000003</v>
      </c>
      <c r="J2817" s="9">
        <v>1250</v>
      </c>
      <c r="K2817" s="10">
        <f t="shared" si="0"/>
        <v>437.50000000000006</v>
      </c>
      <c r="L2817" s="10">
        <f t="shared" si="1"/>
        <v>131.25</v>
      </c>
      <c r="M2817" s="11">
        <v>0.3</v>
      </c>
      <c r="O2817" s="16"/>
      <c r="P2817" s="14"/>
      <c r="Q2817" s="12"/>
      <c r="R2817" s="13"/>
    </row>
    <row r="2818" spans="1:18" ht="15.75" customHeight="1">
      <c r="A2818" s="1"/>
      <c r="B2818" s="6" t="s">
        <v>14</v>
      </c>
      <c r="C2818" s="6">
        <v>1185732</v>
      </c>
      <c r="D2818" s="7">
        <v>44208</v>
      </c>
      <c r="E2818" s="6" t="s">
        <v>33</v>
      </c>
      <c r="F2818" s="6" t="s">
        <v>102</v>
      </c>
      <c r="G2818" s="6" t="s">
        <v>103</v>
      </c>
      <c r="H2818" s="6" t="s">
        <v>21</v>
      </c>
      <c r="I2818" s="8">
        <v>0.49999999999999994</v>
      </c>
      <c r="J2818" s="9">
        <v>1750</v>
      </c>
      <c r="K2818" s="10">
        <f t="shared" si="0"/>
        <v>874.99999999999989</v>
      </c>
      <c r="L2818" s="10">
        <f t="shared" si="1"/>
        <v>306.24999999999994</v>
      </c>
      <c r="M2818" s="11">
        <v>0.35</v>
      </c>
      <c r="O2818" s="16"/>
      <c r="P2818" s="14"/>
      <c r="Q2818" s="12"/>
      <c r="R2818" s="13"/>
    </row>
    <row r="2819" spans="1:18" ht="15.75" customHeight="1">
      <c r="A2819" s="1"/>
      <c r="B2819" s="6" t="s">
        <v>14</v>
      </c>
      <c r="C2819" s="6">
        <v>1185732</v>
      </c>
      <c r="D2819" s="7">
        <v>44208</v>
      </c>
      <c r="E2819" s="6" t="s">
        <v>33</v>
      </c>
      <c r="F2819" s="6" t="s">
        <v>102</v>
      </c>
      <c r="G2819" s="6" t="s">
        <v>103</v>
      </c>
      <c r="H2819" s="6" t="s">
        <v>22</v>
      </c>
      <c r="I2819" s="8">
        <v>0.4</v>
      </c>
      <c r="J2819" s="9">
        <v>2750</v>
      </c>
      <c r="K2819" s="10">
        <f t="shared" si="0"/>
        <v>1100</v>
      </c>
      <c r="L2819" s="10">
        <f t="shared" si="1"/>
        <v>440</v>
      </c>
      <c r="M2819" s="11">
        <v>0.4</v>
      </c>
      <c r="O2819" s="16"/>
      <c r="P2819" s="14"/>
      <c r="Q2819" s="12"/>
      <c r="R2819" s="13"/>
    </row>
    <row r="2820" spans="1:18" ht="15.75" customHeight="1">
      <c r="A2820" s="1"/>
      <c r="B2820" s="6" t="s">
        <v>14</v>
      </c>
      <c r="C2820" s="6">
        <v>1185732</v>
      </c>
      <c r="D2820" s="7">
        <v>44239</v>
      </c>
      <c r="E2820" s="6" t="s">
        <v>33</v>
      </c>
      <c r="F2820" s="6" t="s">
        <v>102</v>
      </c>
      <c r="G2820" s="6" t="s">
        <v>103</v>
      </c>
      <c r="H2820" s="6" t="s">
        <v>17</v>
      </c>
      <c r="I2820" s="8">
        <v>0.4</v>
      </c>
      <c r="J2820" s="9">
        <v>5250</v>
      </c>
      <c r="K2820" s="10">
        <f t="shared" si="0"/>
        <v>2100</v>
      </c>
      <c r="L2820" s="10">
        <f t="shared" si="1"/>
        <v>735</v>
      </c>
      <c r="M2820" s="11">
        <v>0.35</v>
      </c>
      <c r="O2820" s="16"/>
      <c r="P2820" s="14"/>
      <c r="Q2820" s="12"/>
      <c r="R2820" s="13"/>
    </row>
    <row r="2821" spans="1:18" ht="15.75" customHeight="1">
      <c r="A2821" s="1"/>
      <c r="B2821" s="6" t="s">
        <v>14</v>
      </c>
      <c r="C2821" s="6">
        <v>1185732</v>
      </c>
      <c r="D2821" s="7">
        <v>44239</v>
      </c>
      <c r="E2821" s="6" t="s">
        <v>33</v>
      </c>
      <c r="F2821" s="6" t="s">
        <v>102</v>
      </c>
      <c r="G2821" s="6" t="s">
        <v>103</v>
      </c>
      <c r="H2821" s="6" t="s">
        <v>18</v>
      </c>
      <c r="I2821" s="8">
        <v>0.4</v>
      </c>
      <c r="J2821" s="9">
        <v>1750</v>
      </c>
      <c r="K2821" s="10">
        <f t="shared" si="0"/>
        <v>700</v>
      </c>
      <c r="L2821" s="10">
        <f t="shared" si="1"/>
        <v>210</v>
      </c>
      <c r="M2821" s="11">
        <v>0.3</v>
      </c>
      <c r="O2821" s="16"/>
      <c r="P2821" s="14"/>
      <c r="Q2821" s="12"/>
      <c r="R2821" s="13"/>
    </row>
    <row r="2822" spans="1:18" ht="15.75" customHeight="1">
      <c r="A2822" s="1"/>
      <c r="B2822" s="6" t="s">
        <v>14</v>
      </c>
      <c r="C2822" s="6">
        <v>1185732</v>
      </c>
      <c r="D2822" s="7">
        <v>44239</v>
      </c>
      <c r="E2822" s="6" t="s">
        <v>33</v>
      </c>
      <c r="F2822" s="6" t="s">
        <v>102</v>
      </c>
      <c r="G2822" s="6" t="s">
        <v>103</v>
      </c>
      <c r="H2822" s="6" t="s">
        <v>19</v>
      </c>
      <c r="I2822" s="8">
        <v>0.30000000000000004</v>
      </c>
      <c r="J2822" s="9">
        <v>2250</v>
      </c>
      <c r="K2822" s="10">
        <f t="shared" si="0"/>
        <v>675.00000000000011</v>
      </c>
      <c r="L2822" s="10">
        <f t="shared" si="1"/>
        <v>202.50000000000003</v>
      </c>
      <c r="M2822" s="11">
        <v>0.3</v>
      </c>
      <c r="O2822" s="16"/>
      <c r="P2822" s="14"/>
      <c r="Q2822" s="12"/>
      <c r="R2822" s="13"/>
    </row>
    <row r="2823" spans="1:18" ht="15.75" customHeight="1">
      <c r="A2823" s="1"/>
      <c r="B2823" s="6" t="s">
        <v>14</v>
      </c>
      <c r="C2823" s="6">
        <v>1185732</v>
      </c>
      <c r="D2823" s="7">
        <v>44239</v>
      </c>
      <c r="E2823" s="6" t="s">
        <v>33</v>
      </c>
      <c r="F2823" s="6" t="s">
        <v>102</v>
      </c>
      <c r="G2823" s="6" t="s">
        <v>103</v>
      </c>
      <c r="H2823" s="6" t="s">
        <v>20</v>
      </c>
      <c r="I2823" s="8">
        <v>0.35000000000000003</v>
      </c>
      <c r="J2823" s="9">
        <v>1000</v>
      </c>
      <c r="K2823" s="10">
        <f t="shared" si="0"/>
        <v>350.00000000000006</v>
      </c>
      <c r="L2823" s="10">
        <f t="shared" si="1"/>
        <v>105.00000000000001</v>
      </c>
      <c r="M2823" s="11">
        <v>0.3</v>
      </c>
      <c r="O2823" s="16"/>
      <c r="P2823" s="14"/>
      <c r="Q2823" s="12"/>
      <c r="R2823" s="13"/>
    </row>
    <row r="2824" spans="1:18" ht="15.75" customHeight="1">
      <c r="A2824" s="1"/>
      <c r="B2824" s="6" t="s">
        <v>14</v>
      </c>
      <c r="C2824" s="6">
        <v>1185732</v>
      </c>
      <c r="D2824" s="7">
        <v>44239</v>
      </c>
      <c r="E2824" s="6" t="s">
        <v>33</v>
      </c>
      <c r="F2824" s="6" t="s">
        <v>102</v>
      </c>
      <c r="G2824" s="6" t="s">
        <v>103</v>
      </c>
      <c r="H2824" s="6" t="s">
        <v>21</v>
      </c>
      <c r="I2824" s="8">
        <v>0.49999999999999994</v>
      </c>
      <c r="J2824" s="9">
        <v>1750</v>
      </c>
      <c r="K2824" s="10">
        <f t="shared" si="0"/>
        <v>874.99999999999989</v>
      </c>
      <c r="L2824" s="10">
        <f t="shared" si="1"/>
        <v>306.24999999999994</v>
      </c>
      <c r="M2824" s="11">
        <v>0.35</v>
      </c>
      <c r="O2824" s="16"/>
      <c r="P2824" s="14"/>
      <c r="Q2824" s="12"/>
      <c r="R2824" s="13"/>
    </row>
    <row r="2825" spans="1:18" ht="15.75" customHeight="1">
      <c r="A2825" s="1"/>
      <c r="B2825" s="6" t="s">
        <v>14</v>
      </c>
      <c r="C2825" s="6">
        <v>1185732</v>
      </c>
      <c r="D2825" s="7">
        <v>44239</v>
      </c>
      <c r="E2825" s="6" t="s">
        <v>33</v>
      </c>
      <c r="F2825" s="6" t="s">
        <v>102</v>
      </c>
      <c r="G2825" s="6" t="s">
        <v>103</v>
      </c>
      <c r="H2825" s="6" t="s">
        <v>22</v>
      </c>
      <c r="I2825" s="8">
        <v>0.35</v>
      </c>
      <c r="J2825" s="9">
        <v>2750</v>
      </c>
      <c r="K2825" s="10">
        <f t="shared" si="0"/>
        <v>962.49999999999989</v>
      </c>
      <c r="L2825" s="10">
        <f t="shared" si="1"/>
        <v>385</v>
      </c>
      <c r="M2825" s="11">
        <v>0.4</v>
      </c>
      <c r="O2825" s="16"/>
      <c r="P2825" s="14"/>
      <c r="Q2825" s="12"/>
      <c r="R2825" s="13"/>
    </row>
    <row r="2826" spans="1:18" ht="15.75" customHeight="1">
      <c r="A2826" s="1"/>
      <c r="B2826" s="6" t="s">
        <v>14</v>
      </c>
      <c r="C2826" s="6">
        <v>1185732</v>
      </c>
      <c r="D2826" s="7">
        <v>44266</v>
      </c>
      <c r="E2826" s="6" t="s">
        <v>33</v>
      </c>
      <c r="F2826" s="6" t="s">
        <v>102</v>
      </c>
      <c r="G2826" s="6" t="s">
        <v>103</v>
      </c>
      <c r="H2826" s="6" t="s">
        <v>17</v>
      </c>
      <c r="I2826" s="8">
        <v>0.4</v>
      </c>
      <c r="J2826" s="9">
        <v>4950</v>
      </c>
      <c r="K2826" s="10">
        <f t="shared" si="0"/>
        <v>1980</v>
      </c>
      <c r="L2826" s="10">
        <f t="shared" si="1"/>
        <v>693</v>
      </c>
      <c r="M2826" s="11">
        <v>0.35</v>
      </c>
      <c r="O2826" s="16"/>
      <c r="P2826" s="14"/>
      <c r="Q2826" s="12"/>
      <c r="R2826" s="13"/>
    </row>
    <row r="2827" spans="1:18" ht="15.75" customHeight="1">
      <c r="A2827" s="1"/>
      <c r="B2827" s="6" t="s">
        <v>14</v>
      </c>
      <c r="C2827" s="6">
        <v>1185732</v>
      </c>
      <c r="D2827" s="7">
        <v>44266</v>
      </c>
      <c r="E2827" s="6" t="s">
        <v>33</v>
      </c>
      <c r="F2827" s="6" t="s">
        <v>102</v>
      </c>
      <c r="G2827" s="6" t="s">
        <v>103</v>
      </c>
      <c r="H2827" s="6" t="s">
        <v>18</v>
      </c>
      <c r="I2827" s="8">
        <v>0.4</v>
      </c>
      <c r="J2827" s="9">
        <v>2000</v>
      </c>
      <c r="K2827" s="10">
        <f t="shared" si="0"/>
        <v>800</v>
      </c>
      <c r="L2827" s="10">
        <f t="shared" si="1"/>
        <v>240</v>
      </c>
      <c r="M2827" s="11">
        <v>0.3</v>
      </c>
      <c r="O2827" s="16"/>
      <c r="P2827" s="14"/>
      <c r="Q2827" s="12"/>
      <c r="R2827" s="13"/>
    </row>
    <row r="2828" spans="1:18" ht="15.75" customHeight="1">
      <c r="A2828" s="1"/>
      <c r="B2828" s="6" t="s">
        <v>14</v>
      </c>
      <c r="C2828" s="6">
        <v>1185732</v>
      </c>
      <c r="D2828" s="7">
        <v>44266</v>
      </c>
      <c r="E2828" s="6" t="s">
        <v>33</v>
      </c>
      <c r="F2828" s="6" t="s">
        <v>102</v>
      </c>
      <c r="G2828" s="6" t="s">
        <v>103</v>
      </c>
      <c r="H2828" s="6" t="s">
        <v>19</v>
      </c>
      <c r="I2828" s="8">
        <v>0.30000000000000004</v>
      </c>
      <c r="J2828" s="9">
        <v>2250</v>
      </c>
      <c r="K2828" s="10">
        <f t="shared" si="0"/>
        <v>675.00000000000011</v>
      </c>
      <c r="L2828" s="10">
        <f t="shared" si="1"/>
        <v>202.50000000000003</v>
      </c>
      <c r="M2828" s="11">
        <v>0.3</v>
      </c>
      <c r="O2828" s="16"/>
      <c r="P2828" s="14"/>
      <c r="Q2828" s="12"/>
      <c r="R2828" s="13"/>
    </row>
    <row r="2829" spans="1:18" ht="15.75" customHeight="1">
      <c r="A2829" s="1"/>
      <c r="B2829" s="6" t="s">
        <v>14</v>
      </c>
      <c r="C2829" s="6">
        <v>1185732</v>
      </c>
      <c r="D2829" s="7">
        <v>44266</v>
      </c>
      <c r="E2829" s="6" t="s">
        <v>33</v>
      </c>
      <c r="F2829" s="6" t="s">
        <v>102</v>
      </c>
      <c r="G2829" s="6" t="s">
        <v>103</v>
      </c>
      <c r="H2829" s="6" t="s">
        <v>20</v>
      </c>
      <c r="I2829" s="8">
        <v>0.35</v>
      </c>
      <c r="J2829" s="9">
        <v>750</v>
      </c>
      <c r="K2829" s="10">
        <f t="shared" si="0"/>
        <v>262.5</v>
      </c>
      <c r="L2829" s="10">
        <f t="shared" si="1"/>
        <v>78.75</v>
      </c>
      <c r="M2829" s="11">
        <v>0.3</v>
      </c>
      <c r="O2829" s="16"/>
      <c r="P2829" s="14"/>
      <c r="Q2829" s="12"/>
      <c r="R2829" s="13"/>
    </row>
    <row r="2830" spans="1:18" ht="15.75" customHeight="1">
      <c r="A2830" s="1"/>
      <c r="B2830" s="6" t="s">
        <v>14</v>
      </c>
      <c r="C2830" s="6">
        <v>1185732</v>
      </c>
      <c r="D2830" s="7">
        <v>44266</v>
      </c>
      <c r="E2830" s="6" t="s">
        <v>33</v>
      </c>
      <c r="F2830" s="6" t="s">
        <v>102</v>
      </c>
      <c r="G2830" s="6" t="s">
        <v>103</v>
      </c>
      <c r="H2830" s="6" t="s">
        <v>21</v>
      </c>
      <c r="I2830" s="8">
        <v>0.5</v>
      </c>
      <c r="J2830" s="9">
        <v>1250</v>
      </c>
      <c r="K2830" s="10">
        <f t="shared" si="0"/>
        <v>625</v>
      </c>
      <c r="L2830" s="10">
        <f t="shared" si="1"/>
        <v>218.75</v>
      </c>
      <c r="M2830" s="11">
        <v>0.35</v>
      </c>
      <c r="O2830" s="16"/>
      <c r="P2830" s="14"/>
      <c r="Q2830" s="12"/>
      <c r="R2830" s="13"/>
    </row>
    <row r="2831" spans="1:18" ht="15.75" customHeight="1">
      <c r="A2831" s="1"/>
      <c r="B2831" s="6" t="s">
        <v>14</v>
      </c>
      <c r="C2831" s="6">
        <v>1185732</v>
      </c>
      <c r="D2831" s="7">
        <v>44266</v>
      </c>
      <c r="E2831" s="6" t="s">
        <v>33</v>
      </c>
      <c r="F2831" s="6" t="s">
        <v>102</v>
      </c>
      <c r="G2831" s="6" t="s">
        <v>103</v>
      </c>
      <c r="H2831" s="6" t="s">
        <v>22</v>
      </c>
      <c r="I2831" s="8">
        <v>0.4</v>
      </c>
      <c r="J2831" s="9">
        <v>2250</v>
      </c>
      <c r="K2831" s="10">
        <f t="shared" si="0"/>
        <v>900</v>
      </c>
      <c r="L2831" s="10">
        <f t="shared" si="1"/>
        <v>360</v>
      </c>
      <c r="M2831" s="11">
        <v>0.4</v>
      </c>
      <c r="O2831" s="16"/>
      <c r="P2831" s="14"/>
      <c r="Q2831" s="12"/>
      <c r="R2831" s="13"/>
    </row>
    <row r="2832" spans="1:18" ht="15.75" customHeight="1">
      <c r="A2832" s="1"/>
      <c r="B2832" s="6" t="s">
        <v>14</v>
      </c>
      <c r="C2832" s="6">
        <v>1185732</v>
      </c>
      <c r="D2832" s="7">
        <v>44298</v>
      </c>
      <c r="E2832" s="6" t="s">
        <v>33</v>
      </c>
      <c r="F2832" s="6" t="s">
        <v>102</v>
      </c>
      <c r="G2832" s="6" t="s">
        <v>103</v>
      </c>
      <c r="H2832" s="6" t="s">
        <v>17</v>
      </c>
      <c r="I2832" s="8">
        <v>0.4</v>
      </c>
      <c r="J2832" s="9">
        <v>4500</v>
      </c>
      <c r="K2832" s="10">
        <f t="shared" si="0"/>
        <v>1800</v>
      </c>
      <c r="L2832" s="10">
        <f t="shared" si="1"/>
        <v>630</v>
      </c>
      <c r="M2832" s="11">
        <v>0.35</v>
      </c>
      <c r="O2832" s="16"/>
      <c r="P2832" s="14"/>
      <c r="Q2832" s="12"/>
      <c r="R2832" s="13"/>
    </row>
    <row r="2833" spans="1:18" ht="15.75" customHeight="1">
      <c r="A2833" s="1"/>
      <c r="B2833" s="6" t="s">
        <v>14</v>
      </c>
      <c r="C2833" s="6">
        <v>1185732</v>
      </c>
      <c r="D2833" s="7">
        <v>44298</v>
      </c>
      <c r="E2833" s="6" t="s">
        <v>33</v>
      </c>
      <c r="F2833" s="6" t="s">
        <v>102</v>
      </c>
      <c r="G2833" s="6" t="s">
        <v>103</v>
      </c>
      <c r="H2833" s="6" t="s">
        <v>18</v>
      </c>
      <c r="I2833" s="8">
        <v>0.4</v>
      </c>
      <c r="J2833" s="9">
        <v>1500</v>
      </c>
      <c r="K2833" s="10">
        <f t="shared" si="0"/>
        <v>600</v>
      </c>
      <c r="L2833" s="10">
        <f t="shared" si="1"/>
        <v>180</v>
      </c>
      <c r="M2833" s="11">
        <v>0.3</v>
      </c>
      <c r="O2833" s="16"/>
      <c r="P2833" s="14"/>
      <c r="Q2833" s="12"/>
      <c r="R2833" s="13"/>
    </row>
    <row r="2834" spans="1:18" ht="15.75" customHeight="1">
      <c r="A2834" s="1"/>
      <c r="B2834" s="6" t="s">
        <v>14</v>
      </c>
      <c r="C2834" s="6">
        <v>1185732</v>
      </c>
      <c r="D2834" s="7">
        <v>44298</v>
      </c>
      <c r="E2834" s="6" t="s">
        <v>33</v>
      </c>
      <c r="F2834" s="6" t="s">
        <v>102</v>
      </c>
      <c r="G2834" s="6" t="s">
        <v>103</v>
      </c>
      <c r="H2834" s="6" t="s">
        <v>19</v>
      </c>
      <c r="I2834" s="8">
        <v>0.30000000000000004</v>
      </c>
      <c r="J2834" s="9">
        <v>1500</v>
      </c>
      <c r="K2834" s="10">
        <f t="shared" si="0"/>
        <v>450.00000000000006</v>
      </c>
      <c r="L2834" s="10">
        <f t="shared" si="1"/>
        <v>135</v>
      </c>
      <c r="M2834" s="11">
        <v>0.3</v>
      </c>
      <c r="O2834" s="16"/>
      <c r="P2834" s="14"/>
      <c r="Q2834" s="12"/>
      <c r="R2834" s="13"/>
    </row>
    <row r="2835" spans="1:18" ht="15.75" customHeight="1">
      <c r="A2835" s="1"/>
      <c r="B2835" s="6" t="s">
        <v>14</v>
      </c>
      <c r="C2835" s="6">
        <v>1185732</v>
      </c>
      <c r="D2835" s="7">
        <v>44298</v>
      </c>
      <c r="E2835" s="6" t="s">
        <v>33</v>
      </c>
      <c r="F2835" s="6" t="s">
        <v>102</v>
      </c>
      <c r="G2835" s="6" t="s">
        <v>103</v>
      </c>
      <c r="H2835" s="6" t="s">
        <v>20</v>
      </c>
      <c r="I2835" s="8">
        <v>0.35</v>
      </c>
      <c r="J2835" s="9">
        <v>750</v>
      </c>
      <c r="K2835" s="10">
        <f t="shared" si="0"/>
        <v>262.5</v>
      </c>
      <c r="L2835" s="10">
        <f t="shared" si="1"/>
        <v>78.75</v>
      </c>
      <c r="M2835" s="11">
        <v>0.3</v>
      </c>
      <c r="O2835" s="16"/>
      <c r="P2835" s="14"/>
      <c r="Q2835" s="12"/>
      <c r="R2835" s="13"/>
    </row>
    <row r="2836" spans="1:18" ht="15.75" customHeight="1">
      <c r="A2836" s="1"/>
      <c r="B2836" s="6" t="s">
        <v>14</v>
      </c>
      <c r="C2836" s="6">
        <v>1185732</v>
      </c>
      <c r="D2836" s="7">
        <v>44298</v>
      </c>
      <c r="E2836" s="6" t="s">
        <v>33</v>
      </c>
      <c r="F2836" s="6" t="s">
        <v>102</v>
      </c>
      <c r="G2836" s="6" t="s">
        <v>103</v>
      </c>
      <c r="H2836" s="6" t="s">
        <v>21</v>
      </c>
      <c r="I2836" s="8">
        <v>0.6</v>
      </c>
      <c r="J2836" s="9">
        <v>1000</v>
      </c>
      <c r="K2836" s="10">
        <f t="shared" si="0"/>
        <v>600</v>
      </c>
      <c r="L2836" s="10">
        <f t="shared" si="1"/>
        <v>210</v>
      </c>
      <c r="M2836" s="11">
        <v>0.35</v>
      </c>
      <c r="O2836" s="16"/>
      <c r="P2836" s="14"/>
      <c r="Q2836" s="12"/>
      <c r="R2836" s="13"/>
    </row>
    <row r="2837" spans="1:18" ht="15.75" customHeight="1">
      <c r="A2837" s="1"/>
      <c r="B2837" s="6" t="s">
        <v>14</v>
      </c>
      <c r="C2837" s="6">
        <v>1185732</v>
      </c>
      <c r="D2837" s="7">
        <v>44298</v>
      </c>
      <c r="E2837" s="6" t="s">
        <v>33</v>
      </c>
      <c r="F2837" s="6" t="s">
        <v>102</v>
      </c>
      <c r="G2837" s="6" t="s">
        <v>103</v>
      </c>
      <c r="H2837" s="6" t="s">
        <v>22</v>
      </c>
      <c r="I2837" s="8">
        <v>0.5</v>
      </c>
      <c r="J2837" s="9">
        <v>2250</v>
      </c>
      <c r="K2837" s="10">
        <f t="shared" si="0"/>
        <v>1125</v>
      </c>
      <c r="L2837" s="10">
        <f t="shared" si="1"/>
        <v>450</v>
      </c>
      <c r="M2837" s="11">
        <v>0.4</v>
      </c>
      <c r="O2837" s="16"/>
      <c r="P2837" s="14"/>
      <c r="Q2837" s="12"/>
      <c r="R2837" s="13"/>
    </row>
    <row r="2838" spans="1:18" ht="15.75" customHeight="1">
      <c r="A2838" s="1"/>
      <c r="B2838" s="6" t="s">
        <v>14</v>
      </c>
      <c r="C2838" s="6">
        <v>1185732</v>
      </c>
      <c r="D2838" s="7">
        <v>44329</v>
      </c>
      <c r="E2838" s="6" t="s">
        <v>33</v>
      </c>
      <c r="F2838" s="6" t="s">
        <v>102</v>
      </c>
      <c r="G2838" s="6" t="s">
        <v>103</v>
      </c>
      <c r="H2838" s="6" t="s">
        <v>17</v>
      </c>
      <c r="I2838" s="8">
        <v>0.6</v>
      </c>
      <c r="J2838" s="9">
        <v>4950</v>
      </c>
      <c r="K2838" s="10">
        <f t="shared" si="0"/>
        <v>2970</v>
      </c>
      <c r="L2838" s="10">
        <f t="shared" si="1"/>
        <v>1039.5</v>
      </c>
      <c r="M2838" s="11">
        <v>0.35</v>
      </c>
      <c r="O2838" s="16"/>
      <c r="P2838" s="14"/>
      <c r="Q2838" s="12"/>
      <c r="R2838" s="13"/>
    </row>
    <row r="2839" spans="1:18" ht="15.75" customHeight="1">
      <c r="A2839" s="1"/>
      <c r="B2839" s="6" t="s">
        <v>14</v>
      </c>
      <c r="C2839" s="6">
        <v>1185732</v>
      </c>
      <c r="D2839" s="7">
        <v>44329</v>
      </c>
      <c r="E2839" s="6" t="s">
        <v>33</v>
      </c>
      <c r="F2839" s="6" t="s">
        <v>102</v>
      </c>
      <c r="G2839" s="6" t="s">
        <v>103</v>
      </c>
      <c r="H2839" s="6" t="s">
        <v>18</v>
      </c>
      <c r="I2839" s="8">
        <v>0.5</v>
      </c>
      <c r="J2839" s="9">
        <v>2000</v>
      </c>
      <c r="K2839" s="10">
        <f t="shared" si="0"/>
        <v>1000</v>
      </c>
      <c r="L2839" s="10">
        <f t="shared" si="1"/>
        <v>300</v>
      </c>
      <c r="M2839" s="11">
        <v>0.3</v>
      </c>
      <c r="O2839" s="16"/>
      <c r="P2839" s="14"/>
      <c r="Q2839" s="12"/>
      <c r="R2839" s="13"/>
    </row>
    <row r="2840" spans="1:18" ht="15.75" customHeight="1">
      <c r="A2840" s="1"/>
      <c r="B2840" s="6" t="s">
        <v>14</v>
      </c>
      <c r="C2840" s="6">
        <v>1185732</v>
      </c>
      <c r="D2840" s="7">
        <v>44329</v>
      </c>
      <c r="E2840" s="6" t="s">
        <v>33</v>
      </c>
      <c r="F2840" s="6" t="s">
        <v>102</v>
      </c>
      <c r="G2840" s="6" t="s">
        <v>103</v>
      </c>
      <c r="H2840" s="6" t="s">
        <v>19</v>
      </c>
      <c r="I2840" s="8">
        <v>0.45</v>
      </c>
      <c r="J2840" s="9">
        <v>1750</v>
      </c>
      <c r="K2840" s="10">
        <f t="shared" si="0"/>
        <v>787.5</v>
      </c>
      <c r="L2840" s="10">
        <f t="shared" si="1"/>
        <v>236.25</v>
      </c>
      <c r="M2840" s="11">
        <v>0.3</v>
      </c>
      <c r="O2840" s="16"/>
      <c r="P2840" s="14"/>
      <c r="Q2840" s="12"/>
      <c r="R2840" s="13"/>
    </row>
    <row r="2841" spans="1:18" ht="15.75" customHeight="1">
      <c r="A2841" s="1"/>
      <c r="B2841" s="6" t="s">
        <v>14</v>
      </c>
      <c r="C2841" s="6">
        <v>1185732</v>
      </c>
      <c r="D2841" s="7">
        <v>44329</v>
      </c>
      <c r="E2841" s="6" t="s">
        <v>33</v>
      </c>
      <c r="F2841" s="6" t="s">
        <v>102</v>
      </c>
      <c r="G2841" s="6" t="s">
        <v>103</v>
      </c>
      <c r="H2841" s="6" t="s">
        <v>20</v>
      </c>
      <c r="I2841" s="8">
        <v>0.45</v>
      </c>
      <c r="J2841" s="9">
        <v>1000</v>
      </c>
      <c r="K2841" s="10">
        <f t="shared" si="0"/>
        <v>450</v>
      </c>
      <c r="L2841" s="10">
        <f t="shared" si="1"/>
        <v>135</v>
      </c>
      <c r="M2841" s="11">
        <v>0.3</v>
      </c>
      <c r="O2841" s="16"/>
      <c r="P2841" s="14"/>
      <c r="Q2841" s="12"/>
      <c r="R2841" s="13"/>
    </row>
    <row r="2842" spans="1:18" ht="15.75" customHeight="1">
      <c r="A2842" s="1"/>
      <c r="B2842" s="6" t="s">
        <v>14</v>
      </c>
      <c r="C2842" s="6">
        <v>1185732</v>
      </c>
      <c r="D2842" s="7">
        <v>44329</v>
      </c>
      <c r="E2842" s="6" t="s">
        <v>33</v>
      </c>
      <c r="F2842" s="6" t="s">
        <v>102</v>
      </c>
      <c r="G2842" s="6" t="s">
        <v>103</v>
      </c>
      <c r="H2842" s="6" t="s">
        <v>21</v>
      </c>
      <c r="I2842" s="8">
        <v>0.54999999999999993</v>
      </c>
      <c r="J2842" s="9">
        <v>1250</v>
      </c>
      <c r="K2842" s="10">
        <f t="shared" si="0"/>
        <v>687.49999999999989</v>
      </c>
      <c r="L2842" s="10">
        <f t="shared" si="1"/>
        <v>240.62499999999994</v>
      </c>
      <c r="M2842" s="11">
        <v>0.35</v>
      </c>
      <c r="O2842" s="16"/>
      <c r="P2842" s="14"/>
      <c r="Q2842" s="12"/>
      <c r="R2842" s="13"/>
    </row>
    <row r="2843" spans="1:18" ht="15.75" customHeight="1">
      <c r="A2843" s="1"/>
      <c r="B2843" s="6" t="s">
        <v>14</v>
      </c>
      <c r="C2843" s="6">
        <v>1185732</v>
      </c>
      <c r="D2843" s="7">
        <v>44329</v>
      </c>
      <c r="E2843" s="6" t="s">
        <v>33</v>
      </c>
      <c r="F2843" s="6" t="s">
        <v>102</v>
      </c>
      <c r="G2843" s="6" t="s">
        <v>103</v>
      </c>
      <c r="H2843" s="6" t="s">
        <v>22</v>
      </c>
      <c r="I2843" s="8">
        <v>0.6</v>
      </c>
      <c r="J2843" s="9">
        <v>2500</v>
      </c>
      <c r="K2843" s="10">
        <f t="shared" si="0"/>
        <v>1500</v>
      </c>
      <c r="L2843" s="10">
        <f t="shared" si="1"/>
        <v>600</v>
      </c>
      <c r="M2843" s="11">
        <v>0.4</v>
      </c>
      <c r="O2843" s="16"/>
      <c r="P2843" s="14"/>
      <c r="Q2843" s="12"/>
      <c r="R2843" s="13"/>
    </row>
    <row r="2844" spans="1:18" ht="15.75" customHeight="1">
      <c r="A2844" s="1"/>
      <c r="B2844" s="6" t="s">
        <v>14</v>
      </c>
      <c r="C2844" s="6">
        <v>1185732</v>
      </c>
      <c r="D2844" s="7">
        <v>44359</v>
      </c>
      <c r="E2844" s="6" t="s">
        <v>33</v>
      </c>
      <c r="F2844" s="6" t="s">
        <v>102</v>
      </c>
      <c r="G2844" s="6" t="s">
        <v>103</v>
      </c>
      <c r="H2844" s="6" t="s">
        <v>17</v>
      </c>
      <c r="I2844" s="8">
        <v>0.45</v>
      </c>
      <c r="J2844" s="9">
        <v>5000</v>
      </c>
      <c r="K2844" s="10">
        <f t="shared" si="0"/>
        <v>2250</v>
      </c>
      <c r="L2844" s="10">
        <f t="shared" si="1"/>
        <v>787.5</v>
      </c>
      <c r="M2844" s="11">
        <v>0.35</v>
      </c>
      <c r="O2844" s="16"/>
      <c r="P2844" s="14"/>
      <c r="Q2844" s="12"/>
      <c r="R2844" s="13"/>
    </row>
    <row r="2845" spans="1:18" ht="15.75" customHeight="1">
      <c r="A2845" s="1"/>
      <c r="B2845" s="6" t="s">
        <v>14</v>
      </c>
      <c r="C2845" s="6">
        <v>1185732</v>
      </c>
      <c r="D2845" s="7">
        <v>44359</v>
      </c>
      <c r="E2845" s="6" t="s">
        <v>33</v>
      </c>
      <c r="F2845" s="6" t="s">
        <v>102</v>
      </c>
      <c r="G2845" s="6" t="s">
        <v>103</v>
      </c>
      <c r="H2845" s="6" t="s">
        <v>18</v>
      </c>
      <c r="I2845" s="8">
        <v>0.40000000000000008</v>
      </c>
      <c r="J2845" s="9">
        <v>2500</v>
      </c>
      <c r="K2845" s="10">
        <f t="shared" si="0"/>
        <v>1000.0000000000002</v>
      </c>
      <c r="L2845" s="10">
        <f t="shared" si="1"/>
        <v>300.00000000000006</v>
      </c>
      <c r="M2845" s="11">
        <v>0.3</v>
      </c>
      <c r="O2845" s="16"/>
      <c r="P2845" s="14"/>
      <c r="Q2845" s="12"/>
      <c r="R2845" s="13"/>
    </row>
    <row r="2846" spans="1:18" ht="15.75" customHeight="1">
      <c r="A2846" s="1"/>
      <c r="B2846" s="6" t="s">
        <v>14</v>
      </c>
      <c r="C2846" s="6">
        <v>1185732</v>
      </c>
      <c r="D2846" s="7">
        <v>44359</v>
      </c>
      <c r="E2846" s="6" t="s">
        <v>33</v>
      </c>
      <c r="F2846" s="6" t="s">
        <v>102</v>
      </c>
      <c r="G2846" s="6" t="s">
        <v>103</v>
      </c>
      <c r="H2846" s="6" t="s">
        <v>19</v>
      </c>
      <c r="I2846" s="8">
        <v>0.35000000000000003</v>
      </c>
      <c r="J2846" s="9">
        <v>2000</v>
      </c>
      <c r="K2846" s="10">
        <f t="shared" si="0"/>
        <v>700.00000000000011</v>
      </c>
      <c r="L2846" s="10">
        <f t="shared" si="1"/>
        <v>210.00000000000003</v>
      </c>
      <c r="M2846" s="11">
        <v>0.3</v>
      </c>
      <c r="O2846" s="16"/>
      <c r="P2846" s="14"/>
      <c r="Q2846" s="12"/>
      <c r="R2846" s="13"/>
    </row>
    <row r="2847" spans="1:18" ht="15.75" customHeight="1">
      <c r="A2847" s="1"/>
      <c r="B2847" s="6" t="s">
        <v>14</v>
      </c>
      <c r="C2847" s="6">
        <v>1185732</v>
      </c>
      <c r="D2847" s="7">
        <v>44359</v>
      </c>
      <c r="E2847" s="6" t="s">
        <v>33</v>
      </c>
      <c r="F2847" s="6" t="s">
        <v>102</v>
      </c>
      <c r="G2847" s="6" t="s">
        <v>103</v>
      </c>
      <c r="H2847" s="6" t="s">
        <v>20</v>
      </c>
      <c r="I2847" s="8">
        <v>0.35000000000000003</v>
      </c>
      <c r="J2847" s="9">
        <v>1750</v>
      </c>
      <c r="K2847" s="10">
        <f t="shared" si="0"/>
        <v>612.50000000000011</v>
      </c>
      <c r="L2847" s="10">
        <f t="shared" si="1"/>
        <v>183.75000000000003</v>
      </c>
      <c r="M2847" s="11">
        <v>0.3</v>
      </c>
      <c r="O2847" s="16"/>
      <c r="P2847" s="14"/>
      <c r="Q2847" s="12"/>
      <c r="R2847" s="13"/>
    </row>
    <row r="2848" spans="1:18" ht="15.75" customHeight="1">
      <c r="A2848" s="1"/>
      <c r="B2848" s="6" t="s">
        <v>14</v>
      </c>
      <c r="C2848" s="6">
        <v>1185732</v>
      </c>
      <c r="D2848" s="7">
        <v>44359</v>
      </c>
      <c r="E2848" s="6" t="s">
        <v>33</v>
      </c>
      <c r="F2848" s="6" t="s">
        <v>102</v>
      </c>
      <c r="G2848" s="6" t="s">
        <v>103</v>
      </c>
      <c r="H2848" s="6" t="s">
        <v>21</v>
      </c>
      <c r="I2848" s="8">
        <v>0.45</v>
      </c>
      <c r="J2848" s="9">
        <v>1750</v>
      </c>
      <c r="K2848" s="10">
        <f t="shared" si="0"/>
        <v>787.5</v>
      </c>
      <c r="L2848" s="10">
        <f t="shared" si="1"/>
        <v>275.625</v>
      </c>
      <c r="M2848" s="11">
        <v>0.35</v>
      </c>
      <c r="O2848" s="16"/>
      <c r="P2848" s="14"/>
      <c r="Q2848" s="12"/>
      <c r="R2848" s="13"/>
    </row>
    <row r="2849" spans="1:18" ht="15.75" customHeight="1">
      <c r="A2849" s="1"/>
      <c r="B2849" s="6" t="s">
        <v>14</v>
      </c>
      <c r="C2849" s="6">
        <v>1185732</v>
      </c>
      <c r="D2849" s="7">
        <v>44359</v>
      </c>
      <c r="E2849" s="6" t="s">
        <v>33</v>
      </c>
      <c r="F2849" s="6" t="s">
        <v>102</v>
      </c>
      <c r="G2849" s="6" t="s">
        <v>103</v>
      </c>
      <c r="H2849" s="6" t="s">
        <v>22</v>
      </c>
      <c r="I2849" s="8">
        <v>0.55000000000000004</v>
      </c>
      <c r="J2849" s="9">
        <v>3250</v>
      </c>
      <c r="K2849" s="10">
        <f t="shared" si="0"/>
        <v>1787.5000000000002</v>
      </c>
      <c r="L2849" s="10">
        <f t="shared" si="1"/>
        <v>715.00000000000011</v>
      </c>
      <c r="M2849" s="11">
        <v>0.4</v>
      </c>
      <c r="O2849" s="16"/>
      <c r="P2849" s="14"/>
      <c r="Q2849" s="12"/>
      <c r="R2849" s="13"/>
    </row>
    <row r="2850" spans="1:18" ht="15.75" customHeight="1">
      <c r="A2850" s="1"/>
      <c r="B2850" s="6" t="s">
        <v>14</v>
      </c>
      <c r="C2850" s="6">
        <v>1185732</v>
      </c>
      <c r="D2850" s="7">
        <v>44388</v>
      </c>
      <c r="E2850" s="6" t="s">
        <v>33</v>
      </c>
      <c r="F2850" s="6" t="s">
        <v>102</v>
      </c>
      <c r="G2850" s="6" t="s">
        <v>103</v>
      </c>
      <c r="H2850" s="6" t="s">
        <v>17</v>
      </c>
      <c r="I2850" s="8">
        <v>0.5</v>
      </c>
      <c r="J2850" s="9">
        <v>5500</v>
      </c>
      <c r="K2850" s="10">
        <f t="shared" si="0"/>
        <v>2750</v>
      </c>
      <c r="L2850" s="10">
        <f t="shared" si="1"/>
        <v>962.49999999999989</v>
      </c>
      <c r="M2850" s="11">
        <v>0.35</v>
      </c>
      <c r="O2850" s="16"/>
      <c r="P2850" s="14"/>
      <c r="Q2850" s="12"/>
      <c r="R2850" s="13"/>
    </row>
    <row r="2851" spans="1:18" ht="15.75" customHeight="1">
      <c r="A2851" s="1"/>
      <c r="B2851" s="6" t="s">
        <v>14</v>
      </c>
      <c r="C2851" s="6">
        <v>1185732</v>
      </c>
      <c r="D2851" s="7">
        <v>44388</v>
      </c>
      <c r="E2851" s="6" t="s">
        <v>33</v>
      </c>
      <c r="F2851" s="6" t="s">
        <v>102</v>
      </c>
      <c r="G2851" s="6" t="s">
        <v>103</v>
      </c>
      <c r="H2851" s="6" t="s">
        <v>18</v>
      </c>
      <c r="I2851" s="8">
        <v>0.45000000000000007</v>
      </c>
      <c r="J2851" s="9">
        <v>3000</v>
      </c>
      <c r="K2851" s="10">
        <f t="shared" si="0"/>
        <v>1350.0000000000002</v>
      </c>
      <c r="L2851" s="10">
        <f t="shared" si="1"/>
        <v>405.00000000000006</v>
      </c>
      <c r="M2851" s="11">
        <v>0.3</v>
      </c>
      <c r="O2851" s="16"/>
      <c r="P2851" s="14"/>
      <c r="Q2851" s="12"/>
      <c r="R2851" s="13"/>
    </row>
    <row r="2852" spans="1:18" ht="15.75" customHeight="1">
      <c r="A2852" s="1"/>
      <c r="B2852" s="6" t="s">
        <v>14</v>
      </c>
      <c r="C2852" s="6">
        <v>1185732</v>
      </c>
      <c r="D2852" s="7">
        <v>44388</v>
      </c>
      <c r="E2852" s="6" t="s">
        <v>33</v>
      </c>
      <c r="F2852" s="6" t="s">
        <v>102</v>
      </c>
      <c r="G2852" s="6" t="s">
        <v>103</v>
      </c>
      <c r="H2852" s="6" t="s">
        <v>19</v>
      </c>
      <c r="I2852" s="8">
        <v>0.4</v>
      </c>
      <c r="J2852" s="9">
        <v>2250</v>
      </c>
      <c r="K2852" s="10">
        <f t="shared" si="0"/>
        <v>900</v>
      </c>
      <c r="L2852" s="10">
        <f t="shared" si="1"/>
        <v>270</v>
      </c>
      <c r="M2852" s="11">
        <v>0.3</v>
      </c>
      <c r="O2852" s="16"/>
      <c r="P2852" s="14"/>
      <c r="Q2852" s="12"/>
      <c r="R2852" s="13"/>
    </row>
    <row r="2853" spans="1:18" ht="15.75" customHeight="1">
      <c r="A2853" s="1"/>
      <c r="B2853" s="6" t="s">
        <v>14</v>
      </c>
      <c r="C2853" s="6">
        <v>1185732</v>
      </c>
      <c r="D2853" s="7">
        <v>44388</v>
      </c>
      <c r="E2853" s="6" t="s">
        <v>33</v>
      </c>
      <c r="F2853" s="6" t="s">
        <v>102</v>
      </c>
      <c r="G2853" s="6" t="s">
        <v>103</v>
      </c>
      <c r="H2853" s="6" t="s">
        <v>20</v>
      </c>
      <c r="I2853" s="8">
        <v>0.4</v>
      </c>
      <c r="J2853" s="9">
        <v>1750</v>
      </c>
      <c r="K2853" s="10">
        <f t="shared" si="0"/>
        <v>700</v>
      </c>
      <c r="L2853" s="10">
        <f t="shared" si="1"/>
        <v>210</v>
      </c>
      <c r="M2853" s="11">
        <v>0.3</v>
      </c>
      <c r="O2853" s="16"/>
      <c r="P2853" s="14"/>
      <c r="Q2853" s="12"/>
      <c r="R2853" s="13"/>
    </row>
    <row r="2854" spans="1:18" ht="15.75" customHeight="1">
      <c r="A2854" s="1"/>
      <c r="B2854" s="6" t="s">
        <v>14</v>
      </c>
      <c r="C2854" s="6">
        <v>1185732</v>
      </c>
      <c r="D2854" s="7">
        <v>44388</v>
      </c>
      <c r="E2854" s="6" t="s">
        <v>33</v>
      </c>
      <c r="F2854" s="6" t="s">
        <v>102</v>
      </c>
      <c r="G2854" s="6" t="s">
        <v>103</v>
      </c>
      <c r="H2854" s="6" t="s">
        <v>21</v>
      </c>
      <c r="I2854" s="8">
        <v>0.5</v>
      </c>
      <c r="J2854" s="9">
        <v>2000</v>
      </c>
      <c r="K2854" s="10">
        <f t="shared" si="0"/>
        <v>1000</v>
      </c>
      <c r="L2854" s="10">
        <f t="shared" si="1"/>
        <v>350</v>
      </c>
      <c r="M2854" s="11">
        <v>0.35</v>
      </c>
      <c r="O2854" s="16"/>
      <c r="P2854" s="14"/>
      <c r="Q2854" s="12"/>
      <c r="R2854" s="13"/>
    </row>
    <row r="2855" spans="1:18" ht="15.75" customHeight="1">
      <c r="A2855" s="1"/>
      <c r="B2855" s="6" t="s">
        <v>14</v>
      </c>
      <c r="C2855" s="6">
        <v>1185732</v>
      </c>
      <c r="D2855" s="7">
        <v>44388</v>
      </c>
      <c r="E2855" s="6" t="s">
        <v>33</v>
      </c>
      <c r="F2855" s="6" t="s">
        <v>102</v>
      </c>
      <c r="G2855" s="6" t="s">
        <v>103</v>
      </c>
      <c r="H2855" s="6" t="s">
        <v>22</v>
      </c>
      <c r="I2855" s="8">
        <v>0.55000000000000004</v>
      </c>
      <c r="J2855" s="9">
        <v>3750</v>
      </c>
      <c r="K2855" s="10">
        <f t="shared" si="0"/>
        <v>2062.5</v>
      </c>
      <c r="L2855" s="10">
        <f t="shared" si="1"/>
        <v>825</v>
      </c>
      <c r="M2855" s="11">
        <v>0.4</v>
      </c>
      <c r="O2855" s="16"/>
      <c r="P2855" s="14"/>
      <c r="Q2855" s="12"/>
      <c r="R2855" s="13"/>
    </row>
    <row r="2856" spans="1:18" ht="15.75" customHeight="1">
      <c r="A2856" s="1"/>
      <c r="B2856" s="6" t="s">
        <v>14</v>
      </c>
      <c r="C2856" s="6">
        <v>1185732</v>
      </c>
      <c r="D2856" s="7">
        <v>44420</v>
      </c>
      <c r="E2856" s="6" t="s">
        <v>33</v>
      </c>
      <c r="F2856" s="6" t="s">
        <v>102</v>
      </c>
      <c r="G2856" s="6" t="s">
        <v>103</v>
      </c>
      <c r="H2856" s="6" t="s">
        <v>17</v>
      </c>
      <c r="I2856" s="8">
        <v>0.5</v>
      </c>
      <c r="J2856" s="9">
        <v>5250</v>
      </c>
      <c r="K2856" s="10">
        <f t="shared" si="0"/>
        <v>2625</v>
      </c>
      <c r="L2856" s="10">
        <f t="shared" si="1"/>
        <v>918.74999999999989</v>
      </c>
      <c r="M2856" s="11">
        <v>0.35</v>
      </c>
      <c r="O2856" s="16"/>
      <c r="P2856" s="14"/>
      <c r="Q2856" s="12"/>
      <c r="R2856" s="13"/>
    </row>
    <row r="2857" spans="1:18" ht="15.75" customHeight="1">
      <c r="A2857" s="1"/>
      <c r="B2857" s="6" t="s">
        <v>14</v>
      </c>
      <c r="C2857" s="6">
        <v>1185732</v>
      </c>
      <c r="D2857" s="7">
        <v>44420</v>
      </c>
      <c r="E2857" s="6" t="s">
        <v>33</v>
      </c>
      <c r="F2857" s="6" t="s">
        <v>102</v>
      </c>
      <c r="G2857" s="6" t="s">
        <v>103</v>
      </c>
      <c r="H2857" s="6" t="s">
        <v>18</v>
      </c>
      <c r="I2857" s="8">
        <v>0.45000000000000007</v>
      </c>
      <c r="J2857" s="9">
        <v>3000</v>
      </c>
      <c r="K2857" s="10">
        <f t="shared" si="0"/>
        <v>1350.0000000000002</v>
      </c>
      <c r="L2857" s="10">
        <f t="shared" si="1"/>
        <v>405.00000000000006</v>
      </c>
      <c r="M2857" s="11">
        <v>0.3</v>
      </c>
      <c r="O2857" s="16"/>
      <c r="P2857" s="14"/>
      <c r="Q2857" s="12"/>
      <c r="R2857" s="13"/>
    </row>
    <row r="2858" spans="1:18" ht="15.75" customHeight="1">
      <c r="A2858" s="1"/>
      <c r="B2858" s="6" t="s">
        <v>14</v>
      </c>
      <c r="C2858" s="6">
        <v>1185732</v>
      </c>
      <c r="D2858" s="7">
        <v>44420</v>
      </c>
      <c r="E2858" s="6" t="s">
        <v>33</v>
      </c>
      <c r="F2858" s="6" t="s">
        <v>102</v>
      </c>
      <c r="G2858" s="6" t="s">
        <v>103</v>
      </c>
      <c r="H2858" s="6" t="s">
        <v>19</v>
      </c>
      <c r="I2858" s="8">
        <v>0.4</v>
      </c>
      <c r="J2858" s="9">
        <v>2250</v>
      </c>
      <c r="K2858" s="10">
        <f t="shared" si="0"/>
        <v>900</v>
      </c>
      <c r="L2858" s="10">
        <f t="shared" si="1"/>
        <v>270</v>
      </c>
      <c r="M2858" s="11">
        <v>0.3</v>
      </c>
      <c r="O2858" s="16"/>
      <c r="P2858" s="14"/>
      <c r="Q2858" s="12"/>
      <c r="R2858" s="13"/>
    </row>
    <row r="2859" spans="1:18" ht="15.75" customHeight="1">
      <c r="A2859" s="1"/>
      <c r="B2859" s="6" t="s">
        <v>14</v>
      </c>
      <c r="C2859" s="6">
        <v>1185732</v>
      </c>
      <c r="D2859" s="7">
        <v>44420</v>
      </c>
      <c r="E2859" s="6" t="s">
        <v>33</v>
      </c>
      <c r="F2859" s="6" t="s">
        <v>102</v>
      </c>
      <c r="G2859" s="6" t="s">
        <v>103</v>
      </c>
      <c r="H2859" s="6" t="s">
        <v>20</v>
      </c>
      <c r="I2859" s="8">
        <v>0.4</v>
      </c>
      <c r="J2859" s="9">
        <v>2000</v>
      </c>
      <c r="K2859" s="10">
        <f t="shared" si="0"/>
        <v>800</v>
      </c>
      <c r="L2859" s="10">
        <f t="shared" si="1"/>
        <v>240</v>
      </c>
      <c r="M2859" s="11">
        <v>0.3</v>
      </c>
      <c r="O2859" s="16"/>
      <c r="P2859" s="14"/>
      <c r="Q2859" s="12"/>
      <c r="R2859" s="13"/>
    </row>
    <row r="2860" spans="1:18" ht="15.75" customHeight="1">
      <c r="A2860" s="1"/>
      <c r="B2860" s="6" t="s">
        <v>14</v>
      </c>
      <c r="C2860" s="6">
        <v>1185732</v>
      </c>
      <c r="D2860" s="7">
        <v>44420</v>
      </c>
      <c r="E2860" s="6" t="s">
        <v>33</v>
      </c>
      <c r="F2860" s="6" t="s">
        <v>102</v>
      </c>
      <c r="G2860" s="6" t="s">
        <v>103</v>
      </c>
      <c r="H2860" s="6" t="s">
        <v>21</v>
      </c>
      <c r="I2860" s="8">
        <v>0.5</v>
      </c>
      <c r="J2860" s="9">
        <v>1750</v>
      </c>
      <c r="K2860" s="10">
        <f t="shared" si="0"/>
        <v>875</v>
      </c>
      <c r="L2860" s="10">
        <f t="shared" si="1"/>
        <v>306.25</v>
      </c>
      <c r="M2860" s="11">
        <v>0.35</v>
      </c>
      <c r="O2860" s="16"/>
      <c r="P2860" s="14"/>
      <c r="Q2860" s="12"/>
      <c r="R2860" s="13"/>
    </row>
    <row r="2861" spans="1:18" ht="15.75" customHeight="1">
      <c r="A2861" s="1"/>
      <c r="B2861" s="6" t="s">
        <v>14</v>
      </c>
      <c r="C2861" s="6">
        <v>1185732</v>
      </c>
      <c r="D2861" s="7">
        <v>44420</v>
      </c>
      <c r="E2861" s="6" t="s">
        <v>33</v>
      </c>
      <c r="F2861" s="6" t="s">
        <v>102</v>
      </c>
      <c r="G2861" s="6" t="s">
        <v>103</v>
      </c>
      <c r="H2861" s="6" t="s">
        <v>22</v>
      </c>
      <c r="I2861" s="8">
        <v>0.55000000000000004</v>
      </c>
      <c r="J2861" s="9">
        <v>3500</v>
      </c>
      <c r="K2861" s="10">
        <f t="shared" si="0"/>
        <v>1925.0000000000002</v>
      </c>
      <c r="L2861" s="10">
        <f t="shared" si="1"/>
        <v>770.00000000000011</v>
      </c>
      <c r="M2861" s="11">
        <v>0.4</v>
      </c>
      <c r="O2861" s="16"/>
      <c r="P2861" s="14"/>
      <c r="Q2861" s="12"/>
      <c r="R2861" s="13"/>
    </row>
    <row r="2862" spans="1:18" ht="15.75" customHeight="1">
      <c r="A2862" s="1"/>
      <c r="B2862" s="6" t="s">
        <v>14</v>
      </c>
      <c r="C2862" s="6">
        <v>1185732</v>
      </c>
      <c r="D2862" s="7">
        <v>44452</v>
      </c>
      <c r="E2862" s="6" t="s">
        <v>33</v>
      </c>
      <c r="F2862" s="6" t="s">
        <v>102</v>
      </c>
      <c r="G2862" s="6" t="s">
        <v>103</v>
      </c>
      <c r="H2862" s="6" t="s">
        <v>17</v>
      </c>
      <c r="I2862" s="8">
        <v>0.45</v>
      </c>
      <c r="J2862" s="9">
        <v>4750</v>
      </c>
      <c r="K2862" s="10">
        <f t="shared" si="0"/>
        <v>2137.5</v>
      </c>
      <c r="L2862" s="10">
        <f t="shared" si="1"/>
        <v>748.125</v>
      </c>
      <c r="M2862" s="11">
        <v>0.35</v>
      </c>
      <c r="O2862" s="16"/>
      <c r="P2862" s="14"/>
      <c r="Q2862" s="12"/>
      <c r="R2862" s="13"/>
    </row>
    <row r="2863" spans="1:18" ht="15.75" customHeight="1">
      <c r="A2863" s="1"/>
      <c r="B2863" s="6" t="s">
        <v>14</v>
      </c>
      <c r="C2863" s="6">
        <v>1185732</v>
      </c>
      <c r="D2863" s="7">
        <v>44452</v>
      </c>
      <c r="E2863" s="6" t="s">
        <v>33</v>
      </c>
      <c r="F2863" s="6" t="s">
        <v>102</v>
      </c>
      <c r="G2863" s="6" t="s">
        <v>103</v>
      </c>
      <c r="H2863" s="6" t="s">
        <v>18</v>
      </c>
      <c r="I2863" s="8">
        <v>0.40000000000000008</v>
      </c>
      <c r="J2863" s="9">
        <v>2750</v>
      </c>
      <c r="K2863" s="10">
        <f t="shared" si="0"/>
        <v>1100.0000000000002</v>
      </c>
      <c r="L2863" s="10">
        <f t="shared" si="1"/>
        <v>330.00000000000006</v>
      </c>
      <c r="M2863" s="11">
        <v>0.3</v>
      </c>
      <c r="O2863" s="16"/>
      <c r="P2863" s="14"/>
      <c r="Q2863" s="12"/>
      <c r="R2863" s="13"/>
    </row>
    <row r="2864" spans="1:18" ht="15.75" customHeight="1">
      <c r="A2864" s="1"/>
      <c r="B2864" s="6" t="s">
        <v>14</v>
      </c>
      <c r="C2864" s="6">
        <v>1185732</v>
      </c>
      <c r="D2864" s="7">
        <v>44452</v>
      </c>
      <c r="E2864" s="6" t="s">
        <v>33</v>
      </c>
      <c r="F2864" s="6" t="s">
        <v>102</v>
      </c>
      <c r="G2864" s="6" t="s">
        <v>103</v>
      </c>
      <c r="H2864" s="6" t="s">
        <v>19</v>
      </c>
      <c r="I2864" s="8">
        <v>0.35000000000000003</v>
      </c>
      <c r="J2864" s="9">
        <v>1750</v>
      </c>
      <c r="K2864" s="10">
        <f t="shared" si="0"/>
        <v>612.50000000000011</v>
      </c>
      <c r="L2864" s="10">
        <f t="shared" si="1"/>
        <v>183.75000000000003</v>
      </c>
      <c r="M2864" s="11">
        <v>0.3</v>
      </c>
      <c r="O2864" s="16"/>
      <c r="P2864" s="14"/>
      <c r="Q2864" s="12"/>
      <c r="R2864" s="13"/>
    </row>
    <row r="2865" spans="1:18" ht="15.75" customHeight="1">
      <c r="A2865" s="1"/>
      <c r="B2865" s="6" t="s">
        <v>14</v>
      </c>
      <c r="C2865" s="6">
        <v>1185732</v>
      </c>
      <c r="D2865" s="7">
        <v>44452</v>
      </c>
      <c r="E2865" s="6" t="s">
        <v>33</v>
      </c>
      <c r="F2865" s="6" t="s">
        <v>102</v>
      </c>
      <c r="G2865" s="6" t="s">
        <v>103</v>
      </c>
      <c r="H2865" s="6" t="s">
        <v>20</v>
      </c>
      <c r="I2865" s="8">
        <v>0.35000000000000003</v>
      </c>
      <c r="J2865" s="9">
        <v>1500</v>
      </c>
      <c r="K2865" s="10">
        <f t="shared" si="0"/>
        <v>525</v>
      </c>
      <c r="L2865" s="10">
        <f t="shared" si="1"/>
        <v>157.5</v>
      </c>
      <c r="M2865" s="11">
        <v>0.3</v>
      </c>
      <c r="O2865" s="16"/>
      <c r="P2865" s="14"/>
      <c r="Q2865" s="12"/>
      <c r="R2865" s="13"/>
    </row>
    <row r="2866" spans="1:18" ht="15.75" customHeight="1">
      <c r="A2866" s="1"/>
      <c r="B2866" s="6" t="s">
        <v>14</v>
      </c>
      <c r="C2866" s="6">
        <v>1185732</v>
      </c>
      <c r="D2866" s="7">
        <v>44452</v>
      </c>
      <c r="E2866" s="6" t="s">
        <v>33</v>
      </c>
      <c r="F2866" s="6" t="s">
        <v>102</v>
      </c>
      <c r="G2866" s="6" t="s">
        <v>103</v>
      </c>
      <c r="H2866" s="6" t="s">
        <v>21</v>
      </c>
      <c r="I2866" s="8">
        <v>0.45</v>
      </c>
      <c r="J2866" s="9">
        <v>1500</v>
      </c>
      <c r="K2866" s="10">
        <f t="shared" si="0"/>
        <v>675</v>
      </c>
      <c r="L2866" s="10">
        <f t="shared" si="1"/>
        <v>236.24999999999997</v>
      </c>
      <c r="M2866" s="11">
        <v>0.35</v>
      </c>
      <c r="O2866" s="16"/>
      <c r="P2866" s="14"/>
      <c r="Q2866" s="12"/>
      <c r="R2866" s="13"/>
    </row>
    <row r="2867" spans="1:18" ht="15.75" customHeight="1">
      <c r="A2867" s="1"/>
      <c r="B2867" s="6" t="s">
        <v>14</v>
      </c>
      <c r="C2867" s="6">
        <v>1185732</v>
      </c>
      <c r="D2867" s="7">
        <v>44452</v>
      </c>
      <c r="E2867" s="6" t="s">
        <v>33</v>
      </c>
      <c r="F2867" s="6" t="s">
        <v>102</v>
      </c>
      <c r="G2867" s="6" t="s">
        <v>103</v>
      </c>
      <c r="H2867" s="6" t="s">
        <v>22</v>
      </c>
      <c r="I2867" s="8">
        <v>0.5</v>
      </c>
      <c r="J2867" s="9">
        <v>2250</v>
      </c>
      <c r="K2867" s="10">
        <f t="shared" si="0"/>
        <v>1125</v>
      </c>
      <c r="L2867" s="10">
        <f t="shared" si="1"/>
        <v>450</v>
      </c>
      <c r="M2867" s="11">
        <v>0.4</v>
      </c>
      <c r="O2867" s="16"/>
      <c r="P2867" s="14"/>
      <c r="Q2867" s="12"/>
      <c r="R2867" s="13"/>
    </row>
    <row r="2868" spans="1:18" ht="15.75" customHeight="1">
      <c r="A2868" s="1"/>
      <c r="B2868" s="6" t="s">
        <v>14</v>
      </c>
      <c r="C2868" s="6">
        <v>1185732</v>
      </c>
      <c r="D2868" s="7">
        <v>44481</v>
      </c>
      <c r="E2868" s="6" t="s">
        <v>33</v>
      </c>
      <c r="F2868" s="6" t="s">
        <v>102</v>
      </c>
      <c r="G2868" s="6" t="s">
        <v>103</v>
      </c>
      <c r="H2868" s="6" t="s">
        <v>17</v>
      </c>
      <c r="I2868" s="8">
        <v>0.54999999999999993</v>
      </c>
      <c r="J2868" s="9">
        <v>4000</v>
      </c>
      <c r="K2868" s="10">
        <f t="shared" si="0"/>
        <v>2199.9999999999995</v>
      </c>
      <c r="L2868" s="10">
        <f t="shared" si="1"/>
        <v>769.99999999999977</v>
      </c>
      <c r="M2868" s="11">
        <v>0.35</v>
      </c>
      <c r="O2868" s="16"/>
      <c r="P2868" s="14"/>
      <c r="Q2868" s="12"/>
      <c r="R2868" s="13"/>
    </row>
    <row r="2869" spans="1:18" ht="15.75" customHeight="1">
      <c r="A2869" s="1"/>
      <c r="B2869" s="6" t="s">
        <v>14</v>
      </c>
      <c r="C2869" s="6">
        <v>1185732</v>
      </c>
      <c r="D2869" s="7">
        <v>44481</v>
      </c>
      <c r="E2869" s="6" t="s">
        <v>33</v>
      </c>
      <c r="F2869" s="6" t="s">
        <v>102</v>
      </c>
      <c r="G2869" s="6" t="s">
        <v>103</v>
      </c>
      <c r="H2869" s="6" t="s">
        <v>18</v>
      </c>
      <c r="I2869" s="8">
        <v>0.45</v>
      </c>
      <c r="J2869" s="9">
        <v>2500</v>
      </c>
      <c r="K2869" s="10">
        <f t="shared" si="0"/>
        <v>1125</v>
      </c>
      <c r="L2869" s="10">
        <f t="shared" si="1"/>
        <v>337.5</v>
      </c>
      <c r="M2869" s="11">
        <v>0.3</v>
      </c>
      <c r="O2869" s="16"/>
      <c r="P2869" s="14"/>
      <c r="Q2869" s="12"/>
      <c r="R2869" s="13"/>
    </row>
    <row r="2870" spans="1:18" ht="15.75" customHeight="1">
      <c r="A2870" s="1"/>
      <c r="B2870" s="6" t="s">
        <v>14</v>
      </c>
      <c r="C2870" s="6">
        <v>1185732</v>
      </c>
      <c r="D2870" s="7">
        <v>44481</v>
      </c>
      <c r="E2870" s="6" t="s">
        <v>33</v>
      </c>
      <c r="F2870" s="6" t="s">
        <v>102</v>
      </c>
      <c r="G2870" s="6" t="s">
        <v>103</v>
      </c>
      <c r="H2870" s="6" t="s">
        <v>19</v>
      </c>
      <c r="I2870" s="8">
        <v>0.45</v>
      </c>
      <c r="J2870" s="9">
        <v>1500</v>
      </c>
      <c r="K2870" s="10">
        <f t="shared" si="0"/>
        <v>675</v>
      </c>
      <c r="L2870" s="10">
        <f t="shared" si="1"/>
        <v>202.5</v>
      </c>
      <c r="M2870" s="11">
        <v>0.3</v>
      </c>
      <c r="O2870" s="16"/>
      <c r="P2870" s="14"/>
      <c r="Q2870" s="12"/>
      <c r="R2870" s="13"/>
    </row>
    <row r="2871" spans="1:18" ht="15.75" customHeight="1">
      <c r="A2871" s="1"/>
      <c r="B2871" s="6" t="s">
        <v>14</v>
      </c>
      <c r="C2871" s="6">
        <v>1185732</v>
      </c>
      <c r="D2871" s="7">
        <v>44481</v>
      </c>
      <c r="E2871" s="6" t="s">
        <v>33</v>
      </c>
      <c r="F2871" s="6" t="s">
        <v>102</v>
      </c>
      <c r="G2871" s="6" t="s">
        <v>103</v>
      </c>
      <c r="H2871" s="6" t="s">
        <v>20</v>
      </c>
      <c r="I2871" s="8">
        <v>0.45</v>
      </c>
      <c r="J2871" s="9">
        <v>1250</v>
      </c>
      <c r="K2871" s="10">
        <f t="shared" si="0"/>
        <v>562.5</v>
      </c>
      <c r="L2871" s="10">
        <f t="shared" si="1"/>
        <v>168.75</v>
      </c>
      <c r="M2871" s="11">
        <v>0.3</v>
      </c>
      <c r="O2871" s="16"/>
      <c r="P2871" s="14"/>
      <c r="Q2871" s="12"/>
      <c r="R2871" s="13"/>
    </row>
    <row r="2872" spans="1:18" ht="15.75" customHeight="1">
      <c r="A2872" s="1"/>
      <c r="B2872" s="6" t="s">
        <v>14</v>
      </c>
      <c r="C2872" s="6">
        <v>1185732</v>
      </c>
      <c r="D2872" s="7">
        <v>44481</v>
      </c>
      <c r="E2872" s="6" t="s">
        <v>33</v>
      </c>
      <c r="F2872" s="6" t="s">
        <v>102</v>
      </c>
      <c r="G2872" s="6" t="s">
        <v>103</v>
      </c>
      <c r="H2872" s="6" t="s">
        <v>21</v>
      </c>
      <c r="I2872" s="8">
        <v>0.54999999999999993</v>
      </c>
      <c r="J2872" s="9">
        <v>1250</v>
      </c>
      <c r="K2872" s="10">
        <f t="shared" si="0"/>
        <v>687.49999999999989</v>
      </c>
      <c r="L2872" s="10">
        <f t="shared" si="1"/>
        <v>240.62499999999994</v>
      </c>
      <c r="M2872" s="11">
        <v>0.35</v>
      </c>
      <c r="O2872" s="16"/>
      <c r="P2872" s="14"/>
      <c r="Q2872" s="12"/>
      <c r="R2872" s="13"/>
    </row>
    <row r="2873" spans="1:18" ht="15.75" customHeight="1">
      <c r="A2873" s="1"/>
      <c r="B2873" s="6" t="s">
        <v>14</v>
      </c>
      <c r="C2873" s="6">
        <v>1185732</v>
      </c>
      <c r="D2873" s="7">
        <v>44481</v>
      </c>
      <c r="E2873" s="6" t="s">
        <v>33</v>
      </c>
      <c r="F2873" s="6" t="s">
        <v>102</v>
      </c>
      <c r="G2873" s="6" t="s">
        <v>103</v>
      </c>
      <c r="H2873" s="6" t="s">
        <v>22</v>
      </c>
      <c r="I2873" s="8">
        <v>0.59999999999999987</v>
      </c>
      <c r="J2873" s="9">
        <v>2500</v>
      </c>
      <c r="K2873" s="10">
        <f t="shared" si="0"/>
        <v>1499.9999999999998</v>
      </c>
      <c r="L2873" s="10">
        <f t="shared" si="1"/>
        <v>599.99999999999989</v>
      </c>
      <c r="M2873" s="11">
        <v>0.4</v>
      </c>
      <c r="O2873" s="16"/>
      <c r="P2873" s="14"/>
      <c r="Q2873" s="12"/>
      <c r="R2873" s="13"/>
    </row>
    <row r="2874" spans="1:18" ht="15.75" customHeight="1">
      <c r="A2874" s="1"/>
      <c r="B2874" s="6" t="s">
        <v>14</v>
      </c>
      <c r="C2874" s="6">
        <v>1185732</v>
      </c>
      <c r="D2874" s="7">
        <v>44512</v>
      </c>
      <c r="E2874" s="6" t="s">
        <v>33</v>
      </c>
      <c r="F2874" s="6" t="s">
        <v>102</v>
      </c>
      <c r="G2874" s="6" t="s">
        <v>103</v>
      </c>
      <c r="H2874" s="6" t="s">
        <v>17</v>
      </c>
      <c r="I2874" s="8">
        <v>0.54999999999999993</v>
      </c>
      <c r="J2874" s="9">
        <v>4000</v>
      </c>
      <c r="K2874" s="10">
        <f t="shared" si="0"/>
        <v>2199.9999999999995</v>
      </c>
      <c r="L2874" s="10">
        <f t="shared" si="1"/>
        <v>769.99999999999977</v>
      </c>
      <c r="M2874" s="11">
        <v>0.35</v>
      </c>
      <c r="O2874" s="16"/>
      <c r="P2874" s="14"/>
      <c r="Q2874" s="12"/>
      <c r="R2874" s="13"/>
    </row>
    <row r="2875" spans="1:18" ht="15.75" customHeight="1">
      <c r="A2875" s="1"/>
      <c r="B2875" s="6" t="s">
        <v>14</v>
      </c>
      <c r="C2875" s="6">
        <v>1185732</v>
      </c>
      <c r="D2875" s="7">
        <v>44512</v>
      </c>
      <c r="E2875" s="6" t="s">
        <v>33</v>
      </c>
      <c r="F2875" s="6" t="s">
        <v>102</v>
      </c>
      <c r="G2875" s="6" t="s">
        <v>103</v>
      </c>
      <c r="H2875" s="6" t="s">
        <v>18</v>
      </c>
      <c r="I2875" s="8">
        <v>0.45</v>
      </c>
      <c r="J2875" s="9">
        <v>2500</v>
      </c>
      <c r="K2875" s="10">
        <f t="shared" si="0"/>
        <v>1125</v>
      </c>
      <c r="L2875" s="10">
        <f t="shared" si="1"/>
        <v>337.5</v>
      </c>
      <c r="M2875" s="11">
        <v>0.3</v>
      </c>
      <c r="O2875" s="16"/>
      <c r="P2875" s="14"/>
      <c r="Q2875" s="12"/>
      <c r="R2875" s="13"/>
    </row>
    <row r="2876" spans="1:18" ht="15.75" customHeight="1">
      <c r="A2876" s="1"/>
      <c r="B2876" s="6" t="s">
        <v>14</v>
      </c>
      <c r="C2876" s="6">
        <v>1185732</v>
      </c>
      <c r="D2876" s="7">
        <v>44512</v>
      </c>
      <c r="E2876" s="6" t="s">
        <v>33</v>
      </c>
      <c r="F2876" s="6" t="s">
        <v>102</v>
      </c>
      <c r="G2876" s="6" t="s">
        <v>103</v>
      </c>
      <c r="H2876" s="6" t="s">
        <v>19</v>
      </c>
      <c r="I2876" s="8">
        <v>0.45</v>
      </c>
      <c r="J2876" s="9">
        <v>1950</v>
      </c>
      <c r="K2876" s="10">
        <f t="shared" si="0"/>
        <v>877.5</v>
      </c>
      <c r="L2876" s="10">
        <f t="shared" si="1"/>
        <v>263.25</v>
      </c>
      <c r="M2876" s="11">
        <v>0.3</v>
      </c>
      <c r="O2876" s="16"/>
      <c r="P2876" s="14"/>
      <c r="Q2876" s="12"/>
      <c r="R2876" s="13"/>
    </row>
    <row r="2877" spans="1:18" ht="15.75" customHeight="1">
      <c r="A2877" s="1"/>
      <c r="B2877" s="6" t="s">
        <v>14</v>
      </c>
      <c r="C2877" s="6">
        <v>1185732</v>
      </c>
      <c r="D2877" s="7">
        <v>44512</v>
      </c>
      <c r="E2877" s="6" t="s">
        <v>33</v>
      </c>
      <c r="F2877" s="6" t="s">
        <v>102</v>
      </c>
      <c r="G2877" s="6" t="s">
        <v>103</v>
      </c>
      <c r="H2877" s="6" t="s">
        <v>20</v>
      </c>
      <c r="I2877" s="8">
        <v>0.45</v>
      </c>
      <c r="J2877" s="9">
        <v>1750</v>
      </c>
      <c r="K2877" s="10">
        <f t="shared" si="0"/>
        <v>787.5</v>
      </c>
      <c r="L2877" s="10">
        <f t="shared" si="1"/>
        <v>236.25</v>
      </c>
      <c r="M2877" s="11">
        <v>0.3</v>
      </c>
      <c r="O2877" s="16"/>
      <c r="P2877" s="14"/>
      <c r="Q2877" s="12"/>
      <c r="R2877" s="13"/>
    </row>
    <row r="2878" spans="1:18" ht="15.75" customHeight="1">
      <c r="A2878" s="1"/>
      <c r="B2878" s="6" t="s">
        <v>14</v>
      </c>
      <c r="C2878" s="6">
        <v>1185732</v>
      </c>
      <c r="D2878" s="7">
        <v>44512</v>
      </c>
      <c r="E2878" s="6" t="s">
        <v>33</v>
      </c>
      <c r="F2878" s="6" t="s">
        <v>102</v>
      </c>
      <c r="G2878" s="6" t="s">
        <v>103</v>
      </c>
      <c r="H2878" s="6" t="s">
        <v>21</v>
      </c>
      <c r="I2878" s="8">
        <v>0.6</v>
      </c>
      <c r="J2878" s="9">
        <v>1500</v>
      </c>
      <c r="K2878" s="10">
        <f t="shared" si="0"/>
        <v>900</v>
      </c>
      <c r="L2878" s="10">
        <f t="shared" si="1"/>
        <v>315</v>
      </c>
      <c r="M2878" s="11">
        <v>0.35</v>
      </c>
      <c r="O2878" s="16"/>
      <c r="P2878" s="14"/>
      <c r="Q2878" s="12"/>
      <c r="R2878" s="13"/>
    </row>
    <row r="2879" spans="1:18" ht="15.75" customHeight="1">
      <c r="A2879" s="1"/>
      <c r="B2879" s="6" t="s">
        <v>14</v>
      </c>
      <c r="C2879" s="6">
        <v>1185732</v>
      </c>
      <c r="D2879" s="7">
        <v>44512</v>
      </c>
      <c r="E2879" s="6" t="s">
        <v>33</v>
      </c>
      <c r="F2879" s="6" t="s">
        <v>102</v>
      </c>
      <c r="G2879" s="6" t="s">
        <v>103</v>
      </c>
      <c r="H2879" s="6" t="s">
        <v>22</v>
      </c>
      <c r="I2879" s="8">
        <v>0.64999999999999991</v>
      </c>
      <c r="J2879" s="9">
        <v>2500</v>
      </c>
      <c r="K2879" s="10">
        <f t="shared" si="0"/>
        <v>1624.9999999999998</v>
      </c>
      <c r="L2879" s="10">
        <f t="shared" si="1"/>
        <v>650</v>
      </c>
      <c r="M2879" s="11">
        <v>0.4</v>
      </c>
      <c r="O2879" s="16"/>
      <c r="P2879" s="14"/>
      <c r="Q2879" s="12"/>
      <c r="R2879" s="13"/>
    </row>
    <row r="2880" spans="1:18" ht="15.75" customHeight="1">
      <c r="A2880" s="1"/>
      <c r="B2880" s="6" t="s">
        <v>14</v>
      </c>
      <c r="C2880" s="6">
        <v>1185732</v>
      </c>
      <c r="D2880" s="7">
        <v>44541</v>
      </c>
      <c r="E2880" s="6" t="s">
        <v>33</v>
      </c>
      <c r="F2880" s="6" t="s">
        <v>102</v>
      </c>
      <c r="G2880" s="6" t="s">
        <v>103</v>
      </c>
      <c r="H2880" s="6" t="s">
        <v>17</v>
      </c>
      <c r="I2880" s="8">
        <v>0.6</v>
      </c>
      <c r="J2880" s="9">
        <v>5000</v>
      </c>
      <c r="K2880" s="10">
        <f t="shared" si="0"/>
        <v>3000</v>
      </c>
      <c r="L2880" s="10">
        <f t="shared" si="1"/>
        <v>1050</v>
      </c>
      <c r="M2880" s="11">
        <v>0.35</v>
      </c>
      <c r="O2880" s="16"/>
      <c r="P2880" s="14"/>
      <c r="Q2880" s="12"/>
      <c r="R2880" s="13"/>
    </row>
    <row r="2881" spans="1:18" ht="15.75" customHeight="1">
      <c r="A2881" s="1"/>
      <c r="B2881" s="6" t="s">
        <v>14</v>
      </c>
      <c r="C2881" s="6">
        <v>1185732</v>
      </c>
      <c r="D2881" s="7">
        <v>44541</v>
      </c>
      <c r="E2881" s="6" t="s">
        <v>33</v>
      </c>
      <c r="F2881" s="6" t="s">
        <v>102</v>
      </c>
      <c r="G2881" s="6" t="s">
        <v>103</v>
      </c>
      <c r="H2881" s="6" t="s">
        <v>18</v>
      </c>
      <c r="I2881" s="8">
        <v>0.5</v>
      </c>
      <c r="J2881" s="9">
        <v>3000</v>
      </c>
      <c r="K2881" s="10">
        <f t="shared" si="0"/>
        <v>1500</v>
      </c>
      <c r="L2881" s="10">
        <f t="shared" si="1"/>
        <v>450</v>
      </c>
      <c r="M2881" s="11">
        <v>0.3</v>
      </c>
      <c r="O2881" s="16"/>
      <c r="P2881" s="14"/>
      <c r="Q2881" s="12"/>
      <c r="R2881" s="13"/>
    </row>
    <row r="2882" spans="1:18" ht="15.75" customHeight="1">
      <c r="A2882" s="1"/>
      <c r="B2882" s="6" t="s">
        <v>14</v>
      </c>
      <c r="C2882" s="6">
        <v>1185732</v>
      </c>
      <c r="D2882" s="7">
        <v>44541</v>
      </c>
      <c r="E2882" s="6" t="s">
        <v>33</v>
      </c>
      <c r="F2882" s="6" t="s">
        <v>102</v>
      </c>
      <c r="G2882" s="6" t="s">
        <v>103</v>
      </c>
      <c r="H2882" s="6" t="s">
        <v>19</v>
      </c>
      <c r="I2882" s="8">
        <v>0.5</v>
      </c>
      <c r="J2882" s="9">
        <v>2500</v>
      </c>
      <c r="K2882" s="10">
        <f t="shared" si="0"/>
        <v>1250</v>
      </c>
      <c r="L2882" s="10">
        <f t="shared" si="1"/>
        <v>375</v>
      </c>
      <c r="M2882" s="11">
        <v>0.3</v>
      </c>
      <c r="O2882" s="16"/>
      <c r="P2882" s="14"/>
      <c r="Q2882" s="12"/>
      <c r="R2882" s="13"/>
    </row>
    <row r="2883" spans="1:18" ht="15.75" customHeight="1">
      <c r="A2883" s="1"/>
      <c r="B2883" s="6" t="s">
        <v>14</v>
      </c>
      <c r="C2883" s="6">
        <v>1185732</v>
      </c>
      <c r="D2883" s="7">
        <v>44541</v>
      </c>
      <c r="E2883" s="6" t="s">
        <v>33</v>
      </c>
      <c r="F2883" s="6" t="s">
        <v>102</v>
      </c>
      <c r="G2883" s="6" t="s">
        <v>103</v>
      </c>
      <c r="H2883" s="6" t="s">
        <v>20</v>
      </c>
      <c r="I2883" s="8">
        <v>0.5</v>
      </c>
      <c r="J2883" s="9">
        <v>2000</v>
      </c>
      <c r="K2883" s="10">
        <f t="shared" si="0"/>
        <v>1000</v>
      </c>
      <c r="L2883" s="10">
        <f t="shared" si="1"/>
        <v>300</v>
      </c>
      <c r="M2883" s="11">
        <v>0.3</v>
      </c>
      <c r="O2883" s="16"/>
      <c r="P2883" s="14"/>
      <c r="Q2883" s="12"/>
      <c r="R2883" s="13"/>
    </row>
    <row r="2884" spans="1:18" ht="15.75" customHeight="1">
      <c r="A2884" s="1"/>
      <c r="B2884" s="6" t="s">
        <v>14</v>
      </c>
      <c r="C2884" s="6">
        <v>1185732</v>
      </c>
      <c r="D2884" s="7">
        <v>44541</v>
      </c>
      <c r="E2884" s="6" t="s">
        <v>33</v>
      </c>
      <c r="F2884" s="6" t="s">
        <v>102</v>
      </c>
      <c r="G2884" s="6" t="s">
        <v>103</v>
      </c>
      <c r="H2884" s="6" t="s">
        <v>21</v>
      </c>
      <c r="I2884" s="8">
        <v>0.6</v>
      </c>
      <c r="J2884" s="9">
        <v>2000</v>
      </c>
      <c r="K2884" s="10">
        <f t="shared" si="0"/>
        <v>1200</v>
      </c>
      <c r="L2884" s="10">
        <f t="shared" si="1"/>
        <v>420</v>
      </c>
      <c r="M2884" s="11">
        <v>0.35</v>
      </c>
      <c r="O2884" s="16"/>
      <c r="P2884" s="14"/>
      <c r="Q2884" s="12"/>
      <c r="R2884" s="13"/>
    </row>
    <row r="2885" spans="1:18" ht="15.75" customHeight="1">
      <c r="A2885" s="1"/>
      <c r="B2885" s="6" t="s">
        <v>14</v>
      </c>
      <c r="C2885" s="6">
        <v>1185732</v>
      </c>
      <c r="D2885" s="7">
        <v>44541</v>
      </c>
      <c r="E2885" s="6" t="s">
        <v>33</v>
      </c>
      <c r="F2885" s="6" t="s">
        <v>102</v>
      </c>
      <c r="G2885" s="6" t="s">
        <v>103</v>
      </c>
      <c r="H2885" s="6" t="s">
        <v>22</v>
      </c>
      <c r="I2885" s="8">
        <v>0.64999999999999991</v>
      </c>
      <c r="J2885" s="9">
        <v>3000</v>
      </c>
      <c r="K2885" s="10">
        <f t="shared" si="0"/>
        <v>1949.9999999999998</v>
      </c>
      <c r="L2885" s="10">
        <f t="shared" si="1"/>
        <v>780</v>
      </c>
      <c r="M2885" s="11">
        <v>0.4</v>
      </c>
      <c r="O2885" s="16"/>
      <c r="P2885" s="14"/>
      <c r="Q2885" s="12"/>
      <c r="R2885" s="13"/>
    </row>
    <row r="2886" spans="1:18" ht="15.75" customHeight="1">
      <c r="A2886" s="1" t="s">
        <v>39</v>
      </c>
      <c r="B2886" s="6" t="s">
        <v>14</v>
      </c>
      <c r="C2886" s="6">
        <v>1185732</v>
      </c>
      <c r="D2886" s="7">
        <v>44205</v>
      </c>
      <c r="E2886" s="6" t="s">
        <v>33</v>
      </c>
      <c r="F2886" s="6" t="s">
        <v>104</v>
      </c>
      <c r="G2886" s="6" t="s">
        <v>105</v>
      </c>
      <c r="H2886" s="6" t="s">
        <v>17</v>
      </c>
      <c r="I2886" s="8">
        <v>0.35000000000000003</v>
      </c>
      <c r="J2886" s="9">
        <v>4750</v>
      </c>
      <c r="K2886" s="10">
        <f t="shared" si="0"/>
        <v>1662.5000000000002</v>
      </c>
      <c r="L2886" s="10">
        <f t="shared" si="1"/>
        <v>581.875</v>
      </c>
      <c r="M2886" s="11">
        <v>0.35</v>
      </c>
      <c r="O2886" s="16"/>
      <c r="P2886" s="14"/>
      <c r="Q2886" s="12"/>
      <c r="R2886" s="13"/>
    </row>
    <row r="2887" spans="1:18" ht="15.75" customHeight="1">
      <c r="A2887" s="1"/>
      <c r="B2887" s="6" t="s">
        <v>14</v>
      </c>
      <c r="C2887" s="6">
        <v>1185732</v>
      </c>
      <c r="D2887" s="7">
        <v>44205</v>
      </c>
      <c r="E2887" s="6" t="s">
        <v>33</v>
      </c>
      <c r="F2887" s="6" t="s">
        <v>104</v>
      </c>
      <c r="G2887" s="6" t="s">
        <v>105</v>
      </c>
      <c r="H2887" s="6" t="s">
        <v>18</v>
      </c>
      <c r="I2887" s="8">
        <v>0.35000000000000003</v>
      </c>
      <c r="J2887" s="9">
        <v>2750</v>
      </c>
      <c r="K2887" s="10">
        <f t="shared" si="0"/>
        <v>962.50000000000011</v>
      </c>
      <c r="L2887" s="10">
        <f t="shared" si="1"/>
        <v>288.75</v>
      </c>
      <c r="M2887" s="11">
        <v>0.3</v>
      </c>
      <c r="O2887" s="16"/>
      <c r="P2887" s="14"/>
      <c r="Q2887" s="12"/>
      <c r="R2887" s="13"/>
    </row>
    <row r="2888" spans="1:18" ht="15.75" customHeight="1">
      <c r="A2888" s="1"/>
      <c r="B2888" s="6" t="s">
        <v>14</v>
      </c>
      <c r="C2888" s="6">
        <v>1185732</v>
      </c>
      <c r="D2888" s="7">
        <v>44205</v>
      </c>
      <c r="E2888" s="6" t="s">
        <v>33</v>
      </c>
      <c r="F2888" s="6" t="s">
        <v>104</v>
      </c>
      <c r="G2888" s="6" t="s">
        <v>105</v>
      </c>
      <c r="H2888" s="6" t="s">
        <v>19</v>
      </c>
      <c r="I2888" s="8">
        <v>0.25000000000000006</v>
      </c>
      <c r="J2888" s="9">
        <v>2750</v>
      </c>
      <c r="K2888" s="10">
        <f t="shared" si="0"/>
        <v>687.50000000000011</v>
      </c>
      <c r="L2888" s="10">
        <f t="shared" si="1"/>
        <v>206.25000000000003</v>
      </c>
      <c r="M2888" s="11">
        <v>0.3</v>
      </c>
      <c r="O2888" s="16"/>
      <c r="P2888" s="14"/>
      <c r="Q2888" s="12"/>
      <c r="R2888" s="13"/>
    </row>
    <row r="2889" spans="1:18" ht="15.75" customHeight="1">
      <c r="A2889" s="1"/>
      <c r="B2889" s="6" t="s">
        <v>14</v>
      </c>
      <c r="C2889" s="6">
        <v>1185732</v>
      </c>
      <c r="D2889" s="7">
        <v>44205</v>
      </c>
      <c r="E2889" s="6" t="s">
        <v>33</v>
      </c>
      <c r="F2889" s="6" t="s">
        <v>104</v>
      </c>
      <c r="G2889" s="6" t="s">
        <v>105</v>
      </c>
      <c r="H2889" s="6" t="s">
        <v>20</v>
      </c>
      <c r="I2889" s="8">
        <v>0.30000000000000004</v>
      </c>
      <c r="J2889" s="9">
        <v>1250</v>
      </c>
      <c r="K2889" s="10">
        <f t="shared" si="0"/>
        <v>375.00000000000006</v>
      </c>
      <c r="L2889" s="10">
        <f t="shared" si="1"/>
        <v>112.50000000000001</v>
      </c>
      <c r="M2889" s="11">
        <v>0.3</v>
      </c>
      <c r="O2889" s="16"/>
      <c r="P2889" s="14"/>
      <c r="Q2889" s="12"/>
      <c r="R2889" s="13"/>
    </row>
    <row r="2890" spans="1:18" ht="15.75" customHeight="1">
      <c r="A2890" s="1"/>
      <c r="B2890" s="6" t="s">
        <v>14</v>
      </c>
      <c r="C2890" s="6">
        <v>1185732</v>
      </c>
      <c r="D2890" s="7">
        <v>44205</v>
      </c>
      <c r="E2890" s="6" t="s">
        <v>33</v>
      </c>
      <c r="F2890" s="6" t="s">
        <v>104</v>
      </c>
      <c r="G2890" s="6" t="s">
        <v>105</v>
      </c>
      <c r="H2890" s="6" t="s">
        <v>21</v>
      </c>
      <c r="I2890" s="8">
        <v>0.44999999999999996</v>
      </c>
      <c r="J2890" s="9">
        <v>1750</v>
      </c>
      <c r="K2890" s="10">
        <f t="shared" si="0"/>
        <v>787.49999999999989</v>
      </c>
      <c r="L2890" s="10">
        <f t="shared" si="1"/>
        <v>275.62499999999994</v>
      </c>
      <c r="M2890" s="11">
        <v>0.35</v>
      </c>
      <c r="O2890" s="16"/>
      <c r="P2890" s="14"/>
      <c r="Q2890" s="12"/>
      <c r="R2890" s="13"/>
    </row>
    <row r="2891" spans="1:18" ht="15.75" customHeight="1">
      <c r="A2891" s="1"/>
      <c r="B2891" s="6" t="s">
        <v>14</v>
      </c>
      <c r="C2891" s="6">
        <v>1185732</v>
      </c>
      <c r="D2891" s="7">
        <v>44205</v>
      </c>
      <c r="E2891" s="6" t="s">
        <v>33</v>
      </c>
      <c r="F2891" s="6" t="s">
        <v>104</v>
      </c>
      <c r="G2891" s="6" t="s">
        <v>105</v>
      </c>
      <c r="H2891" s="6" t="s">
        <v>22</v>
      </c>
      <c r="I2891" s="8">
        <v>0.35000000000000003</v>
      </c>
      <c r="J2891" s="9">
        <v>2750</v>
      </c>
      <c r="K2891" s="10">
        <f t="shared" si="0"/>
        <v>962.50000000000011</v>
      </c>
      <c r="L2891" s="10">
        <f t="shared" si="1"/>
        <v>385.00000000000006</v>
      </c>
      <c r="M2891" s="11">
        <v>0.4</v>
      </c>
      <c r="O2891" s="16"/>
      <c r="P2891" s="14"/>
      <c r="Q2891" s="12"/>
      <c r="R2891" s="13"/>
    </row>
    <row r="2892" spans="1:18" ht="15.75" customHeight="1">
      <c r="A2892" s="1"/>
      <c r="B2892" s="6" t="s">
        <v>14</v>
      </c>
      <c r="C2892" s="6">
        <v>1185732</v>
      </c>
      <c r="D2892" s="7">
        <v>44236</v>
      </c>
      <c r="E2892" s="6" t="s">
        <v>33</v>
      </c>
      <c r="F2892" s="6" t="s">
        <v>104</v>
      </c>
      <c r="G2892" s="6" t="s">
        <v>105</v>
      </c>
      <c r="H2892" s="6" t="s">
        <v>17</v>
      </c>
      <c r="I2892" s="8">
        <v>0.35000000000000003</v>
      </c>
      <c r="J2892" s="9">
        <v>5250</v>
      </c>
      <c r="K2892" s="10">
        <f t="shared" si="0"/>
        <v>1837.5000000000002</v>
      </c>
      <c r="L2892" s="10">
        <f t="shared" si="1"/>
        <v>643.125</v>
      </c>
      <c r="M2892" s="11">
        <v>0.35</v>
      </c>
      <c r="O2892" s="16"/>
      <c r="P2892" s="14"/>
      <c r="Q2892" s="12"/>
      <c r="R2892" s="13"/>
    </row>
    <row r="2893" spans="1:18" ht="15.75" customHeight="1">
      <c r="A2893" s="1"/>
      <c r="B2893" s="6" t="s">
        <v>14</v>
      </c>
      <c r="C2893" s="6">
        <v>1185732</v>
      </c>
      <c r="D2893" s="7">
        <v>44236</v>
      </c>
      <c r="E2893" s="6" t="s">
        <v>33</v>
      </c>
      <c r="F2893" s="6" t="s">
        <v>104</v>
      </c>
      <c r="G2893" s="6" t="s">
        <v>105</v>
      </c>
      <c r="H2893" s="6" t="s">
        <v>18</v>
      </c>
      <c r="I2893" s="8">
        <v>0.35000000000000003</v>
      </c>
      <c r="J2893" s="9">
        <v>1750</v>
      </c>
      <c r="K2893" s="10">
        <f t="shared" si="0"/>
        <v>612.50000000000011</v>
      </c>
      <c r="L2893" s="10">
        <f t="shared" si="1"/>
        <v>183.75000000000003</v>
      </c>
      <c r="M2893" s="11">
        <v>0.3</v>
      </c>
      <c r="O2893" s="16"/>
      <c r="P2893" s="14"/>
      <c r="Q2893" s="12"/>
      <c r="R2893" s="13"/>
    </row>
    <row r="2894" spans="1:18" ht="15.75" customHeight="1">
      <c r="A2894" s="1"/>
      <c r="B2894" s="6" t="s">
        <v>14</v>
      </c>
      <c r="C2894" s="6">
        <v>1185732</v>
      </c>
      <c r="D2894" s="7">
        <v>44236</v>
      </c>
      <c r="E2894" s="6" t="s">
        <v>33</v>
      </c>
      <c r="F2894" s="6" t="s">
        <v>104</v>
      </c>
      <c r="G2894" s="6" t="s">
        <v>105</v>
      </c>
      <c r="H2894" s="6" t="s">
        <v>19</v>
      </c>
      <c r="I2894" s="8">
        <v>0.25000000000000006</v>
      </c>
      <c r="J2894" s="9">
        <v>2250</v>
      </c>
      <c r="K2894" s="10">
        <f t="shared" si="0"/>
        <v>562.50000000000011</v>
      </c>
      <c r="L2894" s="10">
        <f t="shared" si="1"/>
        <v>168.75000000000003</v>
      </c>
      <c r="M2894" s="11">
        <v>0.3</v>
      </c>
      <c r="O2894" s="16"/>
      <c r="P2894" s="14"/>
      <c r="Q2894" s="12"/>
      <c r="R2894" s="13"/>
    </row>
    <row r="2895" spans="1:18" ht="15.75" customHeight="1">
      <c r="A2895" s="1"/>
      <c r="B2895" s="6" t="s">
        <v>14</v>
      </c>
      <c r="C2895" s="6">
        <v>1185732</v>
      </c>
      <c r="D2895" s="7">
        <v>44236</v>
      </c>
      <c r="E2895" s="6" t="s">
        <v>33</v>
      </c>
      <c r="F2895" s="6" t="s">
        <v>104</v>
      </c>
      <c r="G2895" s="6" t="s">
        <v>105</v>
      </c>
      <c r="H2895" s="6" t="s">
        <v>20</v>
      </c>
      <c r="I2895" s="8">
        <v>0.30000000000000004</v>
      </c>
      <c r="J2895" s="9">
        <v>1000</v>
      </c>
      <c r="K2895" s="10">
        <f t="shared" si="0"/>
        <v>300.00000000000006</v>
      </c>
      <c r="L2895" s="10">
        <f t="shared" si="1"/>
        <v>90.000000000000014</v>
      </c>
      <c r="M2895" s="11">
        <v>0.3</v>
      </c>
      <c r="O2895" s="16"/>
      <c r="P2895" s="14"/>
      <c r="Q2895" s="12"/>
      <c r="R2895" s="13"/>
    </row>
    <row r="2896" spans="1:18" ht="15.75" customHeight="1">
      <c r="A2896" s="1"/>
      <c r="B2896" s="6" t="s">
        <v>14</v>
      </c>
      <c r="C2896" s="6">
        <v>1185732</v>
      </c>
      <c r="D2896" s="7">
        <v>44236</v>
      </c>
      <c r="E2896" s="6" t="s">
        <v>33</v>
      </c>
      <c r="F2896" s="6" t="s">
        <v>104</v>
      </c>
      <c r="G2896" s="6" t="s">
        <v>105</v>
      </c>
      <c r="H2896" s="6" t="s">
        <v>21</v>
      </c>
      <c r="I2896" s="8">
        <v>0.44999999999999996</v>
      </c>
      <c r="J2896" s="9">
        <v>1750</v>
      </c>
      <c r="K2896" s="10">
        <f t="shared" si="0"/>
        <v>787.49999999999989</v>
      </c>
      <c r="L2896" s="10">
        <f t="shared" si="1"/>
        <v>275.62499999999994</v>
      </c>
      <c r="M2896" s="11">
        <v>0.35</v>
      </c>
      <c r="O2896" s="16"/>
      <c r="P2896" s="14"/>
      <c r="Q2896" s="12"/>
      <c r="R2896" s="13"/>
    </row>
    <row r="2897" spans="1:18" ht="15.75" customHeight="1">
      <c r="A2897" s="1"/>
      <c r="B2897" s="6" t="s">
        <v>14</v>
      </c>
      <c r="C2897" s="6">
        <v>1185732</v>
      </c>
      <c r="D2897" s="7">
        <v>44236</v>
      </c>
      <c r="E2897" s="6" t="s">
        <v>33</v>
      </c>
      <c r="F2897" s="6" t="s">
        <v>104</v>
      </c>
      <c r="G2897" s="6" t="s">
        <v>105</v>
      </c>
      <c r="H2897" s="6" t="s">
        <v>22</v>
      </c>
      <c r="I2897" s="8">
        <v>0.24999999999999997</v>
      </c>
      <c r="J2897" s="9">
        <v>2750</v>
      </c>
      <c r="K2897" s="10">
        <f t="shared" si="0"/>
        <v>687.49999999999989</v>
      </c>
      <c r="L2897" s="10">
        <f t="shared" si="1"/>
        <v>274.99999999999994</v>
      </c>
      <c r="M2897" s="11">
        <v>0.4</v>
      </c>
      <c r="O2897" s="16"/>
      <c r="P2897" s="14"/>
      <c r="Q2897" s="12"/>
      <c r="R2897" s="13"/>
    </row>
    <row r="2898" spans="1:18" ht="15.75" customHeight="1">
      <c r="A2898" s="1"/>
      <c r="B2898" s="6" t="s">
        <v>14</v>
      </c>
      <c r="C2898" s="6">
        <v>1185732</v>
      </c>
      <c r="D2898" s="7">
        <v>44263</v>
      </c>
      <c r="E2898" s="6" t="s">
        <v>33</v>
      </c>
      <c r="F2898" s="6" t="s">
        <v>104</v>
      </c>
      <c r="G2898" s="6" t="s">
        <v>105</v>
      </c>
      <c r="H2898" s="6" t="s">
        <v>17</v>
      </c>
      <c r="I2898" s="8">
        <v>0.30000000000000004</v>
      </c>
      <c r="J2898" s="9">
        <v>4950</v>
      </c>
      <c r="K2898" s="10">
        <f t="shared" si="0"/>
        <v>1485.0000000000002</v>
      </c>
      <c r="L2898" s="10">
        <f t="shared" si="1"/>
        <v>519.75</v>
      </c>
      <c r="M2898" s="11">
        <v>0.35</v>
      </c>
      <c r="O2898" s="16"/>
      <c r="P2898" s="14"/>
      <c r="Q2898" s="12"/>
      <c r="R2898" s="13"/>
    </row>
    <row r="2899" spans="1:18" ht="15.75" customHeight="1">
      <c r="A2899" s="1"/>
      <c r="B2899" s="6" t="s">
        <v>14</v>
      </c>
      <c r="C2899" s="6">
        <v>1185732</v>
      </c>
      <c r="D2899" s="7">
        <v>44263</v>
      </c>
      <c r="E2899" s="6" t="s">
        <v>33</v>
      </c>
      <c r="F2899" s="6" t="s">
        <v>104</v>
      </c>
      <c r="G2899" s="6" t="s">
        <v>105</v>
      </c>
      <c r="H2899" s="6" t="s">
        <v>18</v>
      </c>
      <c r="I2899" s="8">
        <v>0.30000000000000004</v>
      </c>
      <c r="J2899" s="9">
        <v>2000</v>
      </c>
      <c r="K2899" s="10">
        <f t="shared" si="0"/>
        <v>600.00000000000011</v>
      </c>
      <c r="L2899" s="10">
        <f t="shared" si="1"/>
        <v>180.00000000000003</v>
      </c>
      <c r="M2899" s="11">
        <v>0.3</v>
      </c>
      <c r="O2899" s="16"/>
      <c r="P2899" s="14"/>
      <c r="Q2899" s="12"/>
      <c r="R2899" s="13"/>
    </row>
    <row r="2900" spans="1:18" ht="15.75" customHeight="1">
      <c r="A2900" s="1"/>
      <c r="B2900" s="6" t="s">
        <v>14</v>
      </c>
      <c r="C2900" s="6">
        <v>1185732</v>
      </c>
      <c r="D2900" s="7">
        <v>44263</v>
      </c>
      <c r="E2900" s="6" t="s">
        <v>33</v>
      </c>
      <c r="F2900" s="6" t="s">
        <v>104</v>
      </c>
      <c r="G2900" s="6" t="s">
        <v>105</v>
      </c>
      <c r="H2900" s="6" t="s">
        <v>19</v>
      </c>
      <c r="I2900" s="8">
        <v>0.20000000000000004</v>
      </c>
      <c r="J2900" s="9">
        <v>2250</v>
      </c>
      <c r="K2900" s="10">
        <f t="shared" si="0"/>
        <v>450.00000000000011</v>
      </c>
      <c r="L2900" s="10">
        <f t="shared" si="1"/>
        <v>135.00000000000003</v>
      </c>
      <c r="M2900" s="11">
        <v>0.3</v>
      </c>
      <c r="O2900" s="16"/>
      <c r="P2900" s="14"/>
      <c r="Q2900" s="12"/>
      <c r="R2900" s="13"/>
    </row>
    <row r="2901" spans="1:18" ht="15.75" customHeight="1">
      <c r="A2901" s="1"/>
      <c r="B2901" s="6" t="s">
        <v>14</v>
      </c>
      <c r="C2901" s="6">
        <v>1185732</v>
      </c>
      <c r="D2901" s="7">
        <v>44263</v>
      </c>
      <c r="E2901" s="6" t="s">
        <v>33</v>
      </c>
      <c r="F2901" s="6" t="s">
        <v>104</v>
      </c>
      <c r="G2901" s="6" t="s">
        <v>105</v>
      </c>
      <c r="H2901" s="6" t="s">
        <v>20</v>
      </c>
      <c r="I2901" s="8">
        <v>0.24999999999999997</v>
      </c>
      <c r="J2901" s="9">
        <v>750</v>
      </c>
      <c r="K2901" s="10">
        <f t="shared" si="0"/>
        <v>187.49999999999997</v>
      </c>
      <c r="L2901" s="10">
        <f t="shared" si="1"/>
        <v>56.249999999999993</v>
      </c>
      <c r="M2901" s="11">
        <v>0.3</v>
      </c>
      <c r="O2901" s="16"/>
      <c r="P2901" s="14"/>
      <c r="Q2901" s="12"/>
      <c r="R2901" s="13"/>
    </row>
    <row r="2902" spans="1:18" ht="15.75" customHeight="1">
      <c r="A2902" s="1"/>
      <c r="B2902" s="6" t="s">
        <v>14</v>
      </c>
      <c r="C2902" s="6">
        <v>1185732</v>
      </c>
      <c r="D2902" s="7">
        <v>44263</v>
      </c>
      <c r="E2902" s="6" t="s">
        <v>33</v>
      </c>
      <c r="F2902" s="6" t="s">
        <v>104</v>
      </c>
      <c r="G2902" s="6" t="s">
        <v>105</v>
      </c>
      <c r="H2902" s="6" t="s">
        <v>21</v>
      </c>
      <c r="I2902" s="8">
        <v>0.4</v>
      </c>
      <c r="J2902" s="9">
        <v>1250</v>
      </c>
      <c r="K2902" s="10">
        <f t="shared" si="0"/>
        <v>500</v>
      </c>
      <c r="L2902" s="10">
        <f t="shared" si="1"/>
        <v>175</v>
      </c>
      <c r="M2902" s="11">
        <v>0.35</v>
      </c>
      <c r="O2902" s="16"/>
      <c r="P2902" s="14"/>
      <c r="Q2902" s="12"/>
      <c r="R2902" s="13"/>
    </row>
    <row r="2903" spans="1:18" ht="15.75" customHeight="1">
      <c r="A2903" s="1"/>
      <c r="B2903" s="6" t="s">
        <v>14</v>
      </c>
      <c r="C2903" s="6">
        <v>1185732</v>
      </c>
      <c r="D2903" s="7">
        <v>44263</v>
      </c>
      <c r="E2903" s="6" t="s">
        <v>33</v>
      </c>
      <c r="F2903" s="6" t="s">
        <v>104</v>
      </c>
      <c r="G2903" s="6" t="s">
        <v>105</v>
      </c>
      <c r="H2903" s="6" t="s">
        <v>22</v>
      </c>
      <c r="I2903" s="8">
        <v>0.30000000000000004</v>
      </c>
      <c r="J2903" s="9">
        <v>2250</v>
      </c>
      <c r="K2903" s="10">
        <f t="shared" si="0"/>
        <v>675.00000000000011</v>
      </c>
      <c r="L2903" s="10">
        <f t="shared" si="1"/>
        <v>270.00000000000006</v>
      </c>
      <c r="M2903" s="11">
        <v>0.4</v>
      </c>
      <c r="O2903" s="16"/>
      <c r="P2903" s="14"/>
      <c r="Q2903" s="12"/>
      <c r="R2903" s="13"/>
    </row>
    <row r="2904" spans="1:18" ht="15.75" customHeight="1">
      <c r="A2904" s="1"/>
      <c r="B2904" s="6" t="s">
        <v>14</v>
      </c>
      <c r="C2904" s="6">
        <v>1185732</v>
      </c>
      <c r="D2904" s="7">
        <v>44295</v>
      </c>
      <c r="E2904" s="6" t="s">
        <v>33</v>
      </c>
      <c r="F2904" s="6" t="s">
        <v>104</v>
      </c>
      <c r="G2904" s="6" t="s">
        <v>105</v>
      </c>
      <c r="H2904" s="6" t="s">
        <v>17</v>
      </c>
      <c r="I2904" s="8">
        <v>0.30000000000000004</v>
      </c>
      <c r="J2904" s="9">
        <v>4500</v>
      </c>
      <c r="K2904" s="10">
        <f t="shared" si="0"/>
        <v>1350.0000000000002</v>
      </c>
      <c r="L2904" s="10">
        <f t="shared" si="1"/>
        <v>472.50000000000006</v>
      </c>
      <c r="M2904" s="11">
        <v>0.35</v>
      </c>
      <c r="O2904" s="16"/>
      <c r="P2904" s="14"/>
      <c r="Q2904" s="12"/>
      <c r="R2904" s="13"/>
    </row>
    <row r="2905" spans="1:18" ht="15.75" customHeight="1">
      <c r="A2905" s="1"/>
      <c r="B2905" s="6" t="s">
        <v>14</v>
      </c>
      <c r="C2905" s="6">
        <v>1185732</v>
      </c>
      <c r="D2905" s="7">
        <v>44295</v>
      </c>
      <c r="E2905" s="6" t="s">
        <v>33</v>
      </c>
      <c r="F2905" s="6" t="s">
        <v>104</v>
      </c>
      <c r="G2905" s="6" t="s">
        <v>105</v>
      </c>
      <c r="H2905" s="6" t="s">
        <v>18</v>
      </c>
      <c r="I2905" s="8">
        <v>0.30000000000000004</v>
      </c>
      <c r="J2905" s="9">
        <v>1500</v>
      </c>
      <c r="K2905" s="10">
        <f t="shared" si="0"/>
        <v>450.00000000000006</v>
      </c>
      <c r="L2905" s="10">
        <f t="shared" si="1"/>
        <v>135</v>
      </c>
      <c r="M2905" s="11">
        <v>0.3</v>
      </c>
      <c r="O2905" s="16"/>
      <c r="P2905" s="14"/>
      <c r="Q2905" s="12"/>
      <c r="R2905" s="13"/>
    </row>
    <row r="2906" spans="1:18" ht="15.75" customHeight="1">
      <c r="A2906" s="1"/>
      <c r="B2906" s="6" t="s">
        <v>14</v>
      </c>
      <c r="C2906" s="6">
        <v>1185732</v>
      </c>
      <c r="D2906" s="7">
        <v>44295</v>
      </c>
      <c r="E2906" s="6" t="s">
        <v>33</v>
      </c>
      <c r="F2906" s="6" t="s">
        <v>104</v>
      </c>
      <c r="G2906" s="6" t="s">
        <v>105</v>
      </c>
      <c r="H2906" s="6" t="s">
        <v>19</v>
      </c>
      <c r="I2906" s="8">
        <v>0.20000000000000004</v>
      </c>
      <c r="J2906" s="9">
        <v>1500</v>
      </c>
      <c r="K2906" s="10">
        <f t="shared" si="0"/>
        <v>300.00000000000006</v>
      </c>
      <c r="L2906" s="10">
        <f t="shared" si="1"/>
        <v>90.000000000000014</v>
      </c>
      <c r="M2906" s="11">
        <v>0.3</v>
      </c>
      <c r="O2906" s="16"/>
      <c r="P2906" s="14"/>
      <c r="Q2906" s="12"/>
      <c r="R2906" s="13"/>
    </row>
    <row r="2907" spans="1:18" ht="15.75" customHeight="1">
      <c r="A2907" s="1"/>
      <c r="B2907" s="6" t="s">
        <v>14</v>
      </c>
      <c r="C2907" s="6">
        <v>1185732</v>
      </c>
      <c r="D2907" s="7">
        <v>44295</v>
      </c>
      <c r="E2907" s="6" t="s">
        <v>33</v>
      </c>
      <c r="F2907" s="6" t="s">
        <v>104</v>
      </c>
      <c r="G2907" s="6" t="s">
        <v>105</v>
      </c>
      <c r="H2907" s="6" t="s">
        <v>20</v>
      </c>
      <c r="I2907" s="8">
        <v>0.24999999999999997</v>
      </c>
      <c r="J2907" s="9">
        <v>750</v>
      </c>
      <c r="K2907" s="10">
        <f t="shared" si="0"/>
        <v>187.49999999999997</v>
      </c>
      <c r="L2907" s="10">
        <f t="shared" si="1"/>
        <v>56.249999999999993</v>
      </c>
      <c r="M2907" s="11">
        <v>0.3</v>
      </c>
      <c r="O2907" s="16"/>
      <c r="P2907" s="14"/>
      <c r="Q2907" s="12"/>
      <c r="R2907" s="13"/>
    </row>
    <row r="2908" spans="1:18" ht="15.75" customHeight="1">
      <c r="A2908" s="1"/>
      <c r="B2908" s="6" t="s">
        <v>14</v>
      </c>
      <c r="C2908" s="6">
        <v>1185732</v>
      </c>
      <c r="D2908" s="7">
        <v>44295</v>
      </c>
      <c r="E2908" s="6" t="s">
        <v>33</v>
      </c>
      <c r="F2908" s="6" t="s">
        <v>104</v>
      </c>
      <c r="G2908" s="6" t="s">
        <v>105</v>
      </c>
      <c r="H2908" s="6" t="s">
        <v>21</v>
      </c>
      <c r="I2908" s="8">
        <v>0.6</v>
      </c>
      <c r="J2908" s="9">
        <v>1000</v>
      </c>
      <c r="K2908" s="10">
        <f t="shared" si="0"/>
        <v>600</v>
      </c>
      <c r="L2908" s="10">
        <f t="shared" si="1"/>
        <v>210</v>
      </c>
      <c r="M2908" s="11">
        <v>0.35</v>
      </c>
      <c r="O2908" s="16"/>
      <c r="P2908" s="14"/>
      <c r="Q2908" s="12"/>
      <c r="R2908" s="13"/>
    </row>
    <row r="2909" spans="1:18" ht="15.75" customHeight="1">
      <c r="A2909" s="1"/>
      <c r="B2909" s="6" t="s">
        <v>14</v>
      </c>
      <c r="C2909" s="6">
        <v>1185732</v>
      </c>
      <c r="D2909" s="7">
        <v>44295</v>
      </c>
      <c r="E2909" s="6" t="s">
        <v>33</v>
      </c>
      <c r="F2909" s="6" t="s">
        <v>104</v>
      </c>
      <c r="G2909" s="6" t="s">
        <v>105</v>
      </c>
      <c r="H2909" s="6" t="s">
        <v>22</v>
      </c>
      <c r="I2909" s="8">
        <v>0.5</v>
      </c>
      <c r="J2909" s="9">
        <v>2250</v>
      </c>
      <c r="K2909" s="10">
        <f t="shared" si="0"/>
        <v>1125</v>
      </c>
      <c r="L2909" s="10">
        <f t="shared" si="1"/>
        <v>450</v>
      </c>
      <c r="M2909" s="11">
        <v>0.4</v>
      </c>
      <c r="O2909" s="16"/>
      <c r="P2909" s="14"/>
      <c r="Q2909" s="12"/>
      <c r="R2909" s="13"/>
    </row>
    <row r="2910" spans="1:18" ht="15.75" customHeight="1">
      <c r="A2910" s="1"/>
      <c r="B2910" s="6" t="s">
        <v>14</v>
      </c>
      <c r="C2910" s="6">
        <v>1185732</v>
      </c>
      <c r="D2910" s="7">
        <v>44326</v>
      </c>
      <c r="E2910" s="6" t="s">
        <v>33</v>
      </c>
      <c r="F2910" s="6" t="s">
        <v>104</v>
      </c>
      <c r="G2910" s="6" t="s">
        <v>105</v>
      </c>
      <c r="H2910" s="6" t="s">
        <v>17</v>
      </c>
      <c r="I2910" s="8">
        <v>0.6</v>
      </c>
      <c r="J2910" s="9">
        <v>4950</v>
      </c>
      <c r="K2910" s="10">
        <f t="shared" si="0"/>
        <v>2970</v>
      </c>
      <c r="L2910" s="10">
        <f t="shared" si="1"/>
        <v>1039.5</v>
      </c>
      <c r="M2910" s="11">
        <v>0.35</v>
      </c>
      <c r="O2910" s="16"/>
      <c r="P2910" s="14"/>
      <c r="Q2910" s="12"/>
      <c r="R2910" s="13"/>
    </row>
    <row r="2911" spans="1:18" ht="15.75" customHeight="1">
      <c r="A2911" s="1"/>
      <c r="B2911" s="6" t="s">
        <v>14</v>
      </c>
      <c r="C2911" s="6">
        <v>1185732</v>
      </c>
      <c r="D2911" s="7">
        <v>44326</v>
      </c>
      <c r="E2911" s="6" t="s">
        <v>33</v>
      </c>
      <c r="F2911" s="6" t="s">
        <v>104</v>
      </c>
      <c r="G2911" s="6" t="s">
        <v>105</v>
      </c>
      <c r="H2911" s="6" t="s">
        <v>18</v>
      </c>
      <c r="I2911" s="8">
        <v>0.45</v>
      </c>
      <c r="J2911" s="9">
        <v>2000</v>
      </c>
      <c r="K2911" s="10">
        <f t="shared" si="0"/>
        <v>900</v>
      </c>
      <c r="L2911" s="10">
        <f t="shared" si="1"/>
        <v>270</v>
      </c>
      <c r="M2911" s="11">
        <v>0.3</v>
      </c>
      <c r="O2911" s="16"/>
      <c r="P2911" s="14"/>
      <c r="Q2911" s="12"/>
      <c r="R2911" s="13"/>
    </row>
    <row r="2912" spans="1:18" ht="15.75" customHeight="1">
      <c r="A2912" s="1"/>
      <c r="B2912" s="6" t="s">
        <v>14</v>
      </c>
      <c r="C2912" s="6">
        <v>1185732</v>
      </c>
      <c r="D2912" s="7">
        <v>44326</v>
      </c>
      <c r="E2912" s="6" t="s">
        <v>33</v>
      </c>
      <c r="F2912" s="6" t="s">
        <v>104</v>
      </c>
      <c r="G2912" s="6" t="s">
        <v>105</v>
      </c>
      <c r="H2912" s="6" t="s">
        <v>19</v>
      </c>
      <c r="I2912" s="8">
        <v>0.4</v>
      </c>
      <c r="J2912" s="9">
        <v>1750</v>
      </c>
      <c r="K2912" s="10">
        <f t="shared" si="0"/>
        <v>700</v>
      </c>
      <c r="L2912" s="10">
        <f t="shared" si="1"/>
        <v>210</v>
      </c>
      <c r="M2912" s="11">
        <v>0.3</v>
      </c>
      <c r="O2912" s="16"/>
      <c r="P2912" s="14"/>
      <c r="Q2912" s="12"/>
      <c r="R2912" s="13"/>
    </row>
    <row r="2913" spans="1:18" ht="15.75" customHeight="1">
      <c r="A2913" s="1"/>
      <c r="B2913" s="6" t="s">
        <v>14</v>
      </c>
      <c r="C2913" s="6">
        <v>1185732</v>
      </c>
      <c r="D2913" s="7">
        <v>44326</v>
      </c>
      <c r="E2913" s="6" t="s">
        <v>33</v>
      </c>
      <c r="F2913" s="6" t="s">
        <v>104</v>
      </c>
      <c r="G2913" s="6" t="s">
        <v>105</v>
      </c>
      <c r="H2913" s="6" t="s">
        <v>20</v>
      </c>
      <c r="I2913" s="8">
        <v>0.4</v>
      </c>
      <c r="J2913" s="9">
        <v>1000</v>
      </c>
      <c r="K2913" s="10">
        <f t="shared" si="0"/>
        <v>400</v>
      </c>
      <c r="L2913" s="10">
        <f t="shared" si="1"/>
        <v>120</v>
      </c>
      <c r="M2913" s="11">
        <v>0.3</v>
      </c>
      <c r="O2913" s="16"/>
      <c r="P2913" s="14"/>
      <c r="Q2913" s="12"/>
      <c r="R2913" s="13"/>
    </row>
    <row r="2914" spans="1:18" ht="15.75" customHeight="1">
      <c r="A2914" s="1"/>
      <c r="B2914" s="6" t="s">
        <v>14</v>
      </c>
      <c r="C2914" s="6">
        <v>1185732</v>
      </c>
      <c r="D2914" s="7">
        <v>44326</v>
      </c>
      <c r="E2914" s="6" t="s">
        <v>33</v>
      </c>
      <c r="F2914" s="6" t="s">
        <v>104</v>
      </c>
      <c r="G2914" s="6" t="s">
        <v>105</v>
      </c>
      <c r="H2914" s="6" t="s">
        <v>21</v>
      </c>
      <c r="I2914" s="8">
        <v>0.49999999999999994</v>
      </c>
      <c r="J2914" s="9">
        <v>1250</v>
      </c>
      <c r="K2914" s="10">
        <f t="shared" si="0"/>
        <v>624.99999999999989</v>
      </c>
      <c r="L2914" s="10">
        <f t="shared" si="1"/>
        <v>218.74999999999994</v>
      </c>
      <c r="M2914" s="11">
        <v>0.35</v>
      </c>
      <c r="O2914" s="16"/>
      <c r="P2914" s="14"/>
      <c r="Q2914" s="12"/>
      <c r="R2914" s="13"/>
    </row>
    <row r="2915" spans="1:18" ht="15.75" customHeight="1">
      <c r="A2915" s="1"/>
      <c r="B2915" s="6" t="s">
        <v>14</v>
      </c>
      <c r="C2915" s="6">
        <v>1185732</v>
      </c>
      <c r="D2915" s="7">
        <v>44326</v>
      </c>
      <c r="E2915" s="6" t="s">
        <v>33</v>
      </c>
      <c r="F2915" s="6" t="s">
        <v>104</v>
      </c>
      <c r="G2915" s="6" t="s">
        <v>105</v>
      </c>
      <c r="H2915" s="6" t="s">
        <v>22</v>
      </c>
      <c r="I2915" s="8">
        <v>0.54999999999999993</v>
      </c>
      <c r="J2915" s="9">
        <v>2500</v>
      </c>
      <c r="K2915" s="10">
        <f t="shared" si="0"/>
        <v>1374.9999999999998</v>
      </c>
      <c r="L2915" s="10">
        <f t="shared" si="1"/>
        <v>549.99999999999989</v>
      </c>
      <c r="M2915" s="11">
        <v>0.4</v>
      </c>
      <c r="O2915" s="16"/>
      <c r="P2915" s="14"/>
      <c r="Q2915" s="12"/>
      <c r="R2915" s="13"/>
    </row>
    <row r="2916" spans="1:18" ht="15.75" customHeight="1">
      <c r="A2916" s="1"/>
      <c r="B2916" s="6" t="s">
        <v>14</v>
      </c>
      <c r="C2916" s="6">
        <v>1185732</v>
      </c>
      <c r="D2916" s="7">
        <v>44356</v>
      </c>
      <c r="E2916" s="6" t="s">
        <v>33</v>
      </c>
      <c r="F2916" s="6" t="s">
        <v>104</v>
      </c>
      <c r="G2916" s="6" t="s">
        <v>105</v>
      </c>
      <c r="H2916" s="6" t="s">
        <v>17</v>
      </c>
      <c r="I2916" s="8">
        <v>0.4</v>
      </c>
      <c r="J2916" s="9">
        <v>5000</v>
      </c>
      <c r="K2916" s="10">
        <f t="shared" si="0"/>
        <v>2000</v>
      </c>
      <c r="L2916" s="10">
        <f t="shared" si="1"/>
        <v>700</v>
      </c>
      <c r="M2916" s="11">
        <v>0.35</v>
      </c>
      <c r="O2916" s="16"/>
      <c r="P2916" s="14"/>
      <c r="Q2916" s="12"/>
      <c r="R2916" s="13"/>
    </row>
    <row r="2917" spans="1:18" ht="15.75" customHeight="1">
      <c r="A2917" s="1"/>
      <c r="B2917" s="6" t="s">
        <v>14</v>
      </c>
      <c r="C2917" s="6">
        <v>1185732</v>
      </c>
      <c r="D2917" s="7">
        <v>44356</v>
      </c>
      <c r="E2917" s="6" t="s">
        <v>33</v>
      </c>
      <c r="F2917" s="6" t="s">
        <v>104</v>
      </c>
      <c r="G2917" s="6" t="s">
        <v>105</v>
      </c>
      <c r="H2917" s="6" t="s">
        <v>18</v>
      </c>
      <c r="I2917" s="8">
        <v>0.35000000000000009</v>
      </c>
      <c r="J2917" s="9">
        <v>2500</v>
      </c>
      <c r="K2917" s="10">
        <f t="shared" si="0"/>
        <v>875.00000000000023</v>
      </c>
      <c r="L2917" s="10">
        <f t="shared" si="1"/>
        <v>262.50000000000006</v>
      </c>
      <c r="M2917" s="11">
        <v>0.3</v>
      </c>
      <c r="O2917" s="16"/>
      <c r="P2917" s="14"/>
      <c r="Q2917" s="12"/>
      <c r="R2917" s="13"/>
    </row>
    <row r="2918" spans="1:18" ht="15.75" customHeight="1">
      <c r="A2918" s="1"/>
      <c r="B2918" s="6" t="s">
        <v>14</v>
      </c>
      <c r="C2918" s="6">
        <v>1185732</v>
      </c>
      <c r="D2918" s="7">
        <v>44356</v>
      </c>
      <c r="E2918" s="6" t="s">
        <v>33</v>
      </c>
      <c r="F2918" s="6" t="s">
        <v>104</v>
      </c>
      <c r="G2918" s="6" t="s">
        <v>105</v>
      </c>
      <c r="H2918" s="6" t="s">
        <v>19</v>
      </c>
      <c r="I2918" s="8">
        <v>0.30000000000000004</v>
      </c>
      <c r="J2918" s="9">
        <v>2000</v>
      </c>
      <c r="K2918" s="10">
        <f t="shared" si="0"/>
        <v>600.00000000000011</v>
      </c>
      <c r="L2918" s="10">
        <f t="shared" si="1"/>
        <v>180.00000000000003</v>
      </c>
      <c r="M2918" s="11">
        <v>0.3</v>
      </c>
      <c r="O2918" s="16"/>
      <c r="P2918" s="14"/>
      <c r="Q2918" s="12"/>
      <c r="R2918" s="13"/>
    </row>
    <row r="2919" spans="1:18" ht="15.75" customHeight="1">
      <c r="A2919" s="1"/>
      <c r="B2919" s="6" t="s">
        <v>14</v>
      </c>
      <c r="C2919" s="6">
        <v>1185732</v>
      </c>
      <c r="D2919" s="7">
        <v>44356</v>
      </c>
      <c r="E2919" s="6" t="s">
        <v>33</v>
      </c>
      <c r="F2919" s="6" t="s">
        <v>104</v>
      </c>
      <c r="G2919" s="6" t="s">
        <v>105</v>
      </c>
      <c r="H2919" s="6" t="s">
        <v>20</v>
      </c>
      <c r="I2919" s="8">
        <v>0.30000000000000004</v>
      </c>
      <c r="J2919" s="9">
        <v>1750</v>
      </c>
      <c r="K2919" s="10">
        <f t="shared" si="0"/>
        <v>525.00000000000011</v>
      </c>
      <c r="L2919" s="10">
        <f t="shared" si="1"/>
        <v>157.50000000000003</v>
      </c>
      <c r="M2919" s="11">
        <v>0.3</v>
      </c>
      <c r="O2919" s="16"/>
      <c r="P2919" s="14"/>
      <c r="Q2919" s="12"/>
      <c r="R2919" s="13"/>
    </row>
    <row r="2920" spans="1:18" ht="15.75" customHeight="1">
      <c r="A2920" s="1"/>
      <c r="B2920" s="6" t="s">
        <v>14</v>
      </c>
      <c r="C2920" s="6">
        <v>1185732</v>
      </c>
      <c r="D2920" s="7">
        <v>44356</v>
      </c>
      <c r="E2920" s="6" t="s">
        <v>33</v>
      </c>
      <c r="F2920" s="6" t="s">
        <v>104</v>
      </c>
      <c r="G2920" s="6" t="s">
        <v>105</v>
      </c>
      <c r="H2920" s="6" t="s">
        <v>21</v>
      </c>
      <c r="I2920" s="8">
        <v>0.4</v>
      </c>
      <c r="J2920" s="9">
        <v>1750</v>
      </c>
      <c r="K2920" s="10">
        <f t="shared" si="0"/>
        <v>700</v>
      </c>
      <c r="L2920" s="10">
        <f t="shared" si="1"/>
        <v>244.99999999999997</v>
      </c>
      <c r="M2920" s="11">
        <v>0.35</v>
      </c>
      <c r="O2920" s="16"/>
      <c r="P2920" s="14"/>
      <c r="Q2920" s="12"/>
      <c r="R2920" s="13"/>
    </row>
    <row r="2921" spans="1:18" ht="15.75" customHeight="1">
      <c r="A2921" s="1"/>
      <c r="B2921" s="6" t="s">
        <v>14</v>
      </c>
      <c r="C2921" s="6">
        <v>1185732</v>
      </c>
      <c r="D2921" s="7">
        <v>44356</v>
      </c>
      <c r="E2921" s="6" t="s">
        <v>33</v>
      </c>
      <c r="F2921" s="6" t="s">
        <v>104</v>
      </c>
      <c r="G2921" s="6" t="s">
        <v>105</v>
      </c>
      <c r="H2921" s="6" t="s">
        <v>22</v>
      </c>
      <c r="I2921" s="8">
        <v>0.55000000000000004</v>
      </c>
      <c r="J2921" s="9">
        <v>3250</v>
      </c>
      <c r="K2921" s="10">
        <f t="shared" si="0"/>
        <v>1787.5000000000002</v>
      </c>
      <c r="L2921" s="10">
        <f t="shared" si="1"/>
        <v>715.00000000000011</v>
      </c>
      <c r="M2921" s="11">
        <v>0.4</v>
      </c>
      <c r="O2921" s="16"/>
      <c r="P2921" s="14"/>
      <c r="Q2921" s="12"/>
      <c r="R2921" s="13"/>
    </row>
    <row r="2922" spans="1:18" ht="15.75" customHeight="1">
      <c r="A2922" s="1"/>
      <c r="B2922" s="6" t="s">
        <v>14</v>
      </c>
      <c r="C2922" s="6">
        <v>1185732</v>
      </c>
      <c r="D2922" s="7">
        <v>44385</v>
      </c>
      <c r="E2922" s="6" t="s">
        <v>33</v>
      </c>
      <c r="F2922" s="6" t="s">
        <v>104</v>
      </c>
      <c r="G2922" s="6" t="s">
        <v>105</v>
      </c>
      <c r="H2922" s="6" t="s">
        <v>17</v>
      </c>
      <c r="I2922" s="8">
        <v>0.5</v>
      </c>
      <c r="J2922" s="9">
        <v>5500</v>
      </c>
      <c r="K2922" s="10">
        <f t="shared" si="0"/>
        <v>2750</v>
      </c>
      <c r="L2922" s="10">
        <f t="shared" si="1"/>
        <v>962.49999999999989</v>
      </c>
      <c r="M2922" s="11">
        <v>0.35</v>
      </c>
      <c r="O2922" s="16"/>
      <c r="P2922" s="14"/>
      <c r="Q2922" s="12"/>
      <c r="R2922" s="13"/>
    </row>
    <row r="2923" spans="1:18" ht="15.75" customHeight="1">
      <c r="A2923" s="1"/>
      <c r="B2923" s="6" t="s">
        <v>14</v>
      </c>
      <c r="C2923" s="6">
        <v>1185732</v>
      </c>
      <c r="D2923" s="7">
        <v>44385</v>
      </c>
      <c r="E2923" s="6" t="s">
        <v>33</v>
      </c>
      <c r="F2923" s="6" t="s">
        <v>104</v>
      </c>
      <c r="G2923" s="6" t="s">
        <v>105</v>
      </c>
      <c r="H2923" s="6" t="s">
        <v>18</v>
      </c>
      <c r="I2923" s="8">
        <v>0.45000000000000007</v>
      </c>
      <c r="J2923" s="9">
        <v>3000</v>
      </c>
      <c r="K2923" s="10">
        <f t="shared" si="0"/>
        <v>1350.0000000000002</v>
      </c>
      <c r="L2923" s="10">
        <f t="shared" si="1"/>
        <v>405.00000000000006</v>
      </c>
      <c r="M2923" s="11">
        <v>0.3</v>
      </c>
      <c r="O2923" s="16"/>
      <c r="P2923" s="14"/>
      <c r="Q2923" s="12"/>
      <c r="R2923" s="13"/>
    </row>
    <row r="2924" spans="1:18" ht="15.75" customHeight="1">
      <c r="A2924" s="1"/>
      <c r="B2924" s="6" t="s">
        <v>14</v>
      </c>
      <c r="C2924" s="6">
        <v>1185732</v>
      </c>
      <c r="D2924" s="7">
        <v>44385</v>
      </c>
      <c r="E2924" s="6" t="s">
        <v>33</v>
      </c>
      <c r="F2924" s="6" t="s">
        <v>104</v>
      </c>
      <c r="G2924" s="6" t="s">
        <v>105</v>
      </c>
      <c r="H2924" s="6" t="s">
        <v>19</v>
      </c>
      <c r="I2924" s="8">
        <v>0.4</v>
      </c>
      <c r="J2924" s="9">
        <v>2250</v>
      </c>
      <c r="K2924" s="10">
        <f t="shared" si="0"/>
        <v>900</v>
      </c>
      <c r="L2924" s="10">
        <f t="shared" si="1"/>
        <v>270</v>
      </c>
      <c r="M2924" s="11">
        <v>0.3</v>
      </c>
      <c r="O2924" s="16"/>
      <c r="P2924" s="14"/>
      <c r="Q2924" s="12"/>
      <c r="R2924" s="13"/>
    </row>
    <row r="2925" spans="1:18" ht="15.75" customHeight="1">
      <c r="A2925" s="1"/>
      <c r="B2925" s="6" t="s">
        <v>14</v>
      </c>
      <c r="C2925" s="6">
        <v>1185732</v>
      </c>
      <c r="D2925" s="7">
        <v>44385</v>
      </c>
      <c r="E2925" s="6" t="s">
        <v>33</v>
      </c>
      <c r="F2925" s="6" t="s">
        <v>104</v>
      </c>
      <c r="G2925" s="6" t="s">
        <v>105</v>
      </c>
      <c r="H2925" s="6" t="s">
        <v>20</v>
      </c>
      <c r="I2925" s="8">
        <v>0.4</v>
      </c>
      <c r="J2925" s="9">
        <v>1750</v>
      </c>
      <c r="K2925" s="10">
        <f t="shared" si="0"/>
        <v>700</v>
      </c>
      <c r="L2925" s="10">
        <f t="shared" si="1"/>
        <v>210</v>
      </c>
      <c r="M2925" s="11">
        <v>0.3</v>
      </c>
      <c r="O2925" s="16"/>
      <c r="P2925" s="14"/>
      <c r="Q2925" s="12"/>
      <c r="R2925" s="13"/>
    </row>
    <row r="2926" spans="1:18" ht="15.75" customHeight="1">
      <c r="A2926" s="1"/>
      <c r="B2926" s="6" t="s">
        <v>14</v>
      </c>
      <c r="C2926" s="6">
        <v>1185732</v>
      </c>
      <c r="D2926" s="7">
        <v>44385</v>
      </c>
      <c r="E2926" s="6" t="s">
        <v>33</v>
      </c>
      <c r="F2926" s="6" t="s">
        <v>104</v>
      </c>
      <c r="G2926" s="6" t="s">
        <v>105</v>
      </c>
      <c r="H2926" s="6" t="s">
        <v>21</v>
      </c>
      <c r="I2926" s="8">
        <v>0.5</v>
      </c>
      <c r="J2926" s="9">
        <v>2000</v>
      </c>
      <c r="K2926" s="10">
        <f t="shared" si="0"/>
        <v>1000</v>
      </c>
      <c r="L2926" s="10">
        <f t="shared" si="1"/>
        <v>350</v>
      </c>
      <c r="M2926" s="11">
        <v>0.35</v>
      </c>
      <c r="O2926" s="16"/>
      <c r="P2926" s="14"/>
      <c r="Q2926" s="12"/>
      <c r="R2926" s="13"/>
    </row>
    <row r="2927" spans="1:18" ht="15.75" customHeight="1">
      <c r="A2927" s="1"/>
      <c r="B2927" s="6" t="s">
        <v>14</v>
      </c>
      <c r="C2927" s="6">
        <v>1185732</v>
      </c>
      <c r="D2927" s="7">
        <v>44385</v>
      </c>
      <c r="E2927" s="6" t="s">
        <v>33</v>
      </c>
      <c r="F2927" s="6" t="s">
        <v>104</v>
      </c>
      <c r="G2927" s="6" t="s">
        <v>105</v>
      </c>
      <c r="H2927" s="6" t="s">
        <v>22</v>
      </c>
      <c r="I2927" s="8">
        <v>0.55000000000000004</v>
      </c>
      <c r="J2927" s="9">
        <v>3750</v>
      </c>
      <c r="K2927" s="10">
        <f t="shared" si="0"/>
        <v>2062.5</v>
      </c>
      <c r="L2927" s="10">
        <f t="shared" si="1"/>
        <v>825</v>
      </c>
      <c r="M2927" s="11">
        <v>0.4</v>
      </c>
      <c r="O2927" s="16"/>
      <c r="P2927" s="14"/>
      <c r="Q2927" s="12"/>
      <c r="R2927" s="13"/>
    </row>
    <row r="2928" spans="1:18" ht="15.75" customHeight="1">
      <c r="A2928" s="1"/>
      <c r="B2928" s="6" t="s">
        <v>14</v>
      </c>
      <c r="C2928" s="6">
        <v>1185732</v>
      </c>
      <c r="D2928" s="7">
        <v>44417</v>
      </c>
      <c r="E2928" s="6" t="s">
        <v>33</v>
      </c>
      <c r="F2928" s="6" t="s">
        <v>104</v>
      </c>
      <c r="G2928" s="6" t="s">
        <v>105</v>
      </c>
      <c r="H2928" s="6" t="s">
        <v>17</v>
      </c>
      <c r="I2928" s="8">
        <v>0.5</v>
      </c>
      <c r="J2928" s="9">
        <v>5250</v>
      </c>
      <c r="K2928" s="10">
        <f t="shared" si="0"/>
        <v>2625</v>
      </c>
      <c r="L2928" s="10">
        <f t="shared" si="1"/>
        <v>918.74999999999989</v>
      </c>
      <c r="M2928" s="11">
        <v>0.35</v>
      </c>
      <c r="O2928" s="16"/>
      <c r="P2928" s="14"/>
      <c r="Q2928" s="12"/>
      <c r="R2928" s="13"/>
    </row>
    <row r="2929" spans="1:18" ht="15.75" customHeight="1">
      <c r="A2929" s="1"/>
      <c r="B2929" s="6" t="s">
        <v>14</v>
      </c>
      <c r="C2929" s="6">
        <v>1185732</v>
      </c>
      <c r="D2929" s="7">
        <v>44417</v>
      </c>
      <c r="E2929" s="6" t="s">
        <v>33</v>
      </c>
      <c r="F2929" s="6" t="s">
        <v>104</v>
      </c>
      <c r="G2929" s="6" t="s">
        <v>105</v>
      </c>
      <c r="H2929" s="6" t="s">
        <v>18</v>
      </c>
      <c r="I2929" s="8">
        <v>0.45000000000000007</v>
      </c>
      <c r="J2929" s="9">
        <v>3000</v>
      </c>
      <c r="K2929" s="10">
        <f t="shared" si="0"/>
        <v>1350.0000000000002</v>
      </c>
      <c r="L2929" s="10">
        <f t="shared" si="1"/>
        <v>405.00000000000006</v>
      </c>
      <c r="M2929" s="11">
        <v>0.3</v>
      </c>
      <c r="O2929" s="16"/>
      <c r="P2929" s="14"/>
      <c r="Q2929" s="12"/>
      <c r="R2929" s="13"/>
    </row>
    <row r="2930" spans="1:18" ht="15.75" customHeight="1">
      <c r="A2930" s="1"/>
      <c r="B2930" s="6" t="s">
        <v>14</v>
      </c>
      <c r="C2930" s="6">
        <v>1185732</v>
      </c>
      <c r="D2930" s="7">
        <v>44417</v>
      </c>
      <c r="E2930" s="6" t="s">
        <v>33</v>
      </c>
      <c r="F2930" s="6" t="s">
        <v>104</v>
      </c>
      <c r="G2930" s="6" t="s">
        <v>105</v>
      </c>
      <c r="H2930" s="6" t="s">
        <v>19</v>
      </c>
      <c r="I2930" s="8">
        <v>0.4</v>
      </c>
      <c r="J2930" s="9">
        <v>2250</v>
      </c>
      <c r="K2930" s="10">
        <f t="shared" si="0"/>
        <v>900</v>
      </c>
      <c r="L2930" s="10">
        <f t="shared" si="1"/>
        <v>270</v>
      </c>
      <c r="M2930" s="11">
        <v>0.3</v>
      </c>
      <c r="O2930" s="16"/>
      <c r="P2930" s="14"/>
      <c r="Q2930" s="12"/>
      <c r="R2930" s="13"/>
    </row>
    <row r="2931" spans="1:18" ht="15.75" customHeight="1">
      <c r="A2931" s="1"/>
      <c r="B2931" s="6" t="s">
        <v>14</v>
      </c>
      <c r="C2931" s="6">
        <v>1185732</v>
      </c>
      <c r="D2931" s="7">
        <v>44417</v>
      </c>
      <c r="E2931" s="6" t="s">
        <v>33</v>
      </c>
      <c r="F2931" s="6" t="s">
        <v>104</v>
      </c>
      <c r="G2931" s="6" t="s">
        <v>105</v>
      </c>
      <c r="H2931" s="6" t="s">
        <v>20</v>
      </c>
      <c r="I2931" s="8">
        <v>0.4</v>
      </c>
      <c r="J2931" s="9">
        <v>2000</v>
      </c>
      <c r="K2931" s="10">
        <f t="shared" si="0"/>
        <v>800</v>
      </c>
      <c r="L2931" s="10">
        <f t="shared" si="1"/>
        <v>240</v>
      </c>
      <c r="M2931" s="11">
        <v>0.3</v>
      </c>
      <c r="O2931" s="16"/>
      <c r="P2931" s="14"/>
      <c r="Q2931" s="12"/>
      <c r="R2931" s="13"/>
    </row>
    <row r="2932" spans="1:18" ht="15.75" customHeight="1">
      <c r="A2932" s="1"/>
      <c r="B2932" s="6" t="s">
        <v>14</v>
      </c>
      <c r="C2932" s="6">
        <v>1185732</v>
      </c>
      <c r="D2932" s="7">
        <v>44417</v>
      </c>
      <c r="E2932" s="6" t="s">
        <v>33</v>
      </c>
      <c r="F2932" s="6" t="s">
        <v>104</v>
      </c>
      <c r="G2932" s="6" t="s">
        <v>105</v>
      </c>
      <c r="H2932" s="6" t="s">
        <v>21</v>
      </c>
      <c r="I2932" s="8">
        <v>0.5</v>
      </c>
      <c r="J2932" s="9">
        <v>1750</v>
      </c>
      <c r="K2932" s="10">
        <f t="shared" si="0"/>
        <v>875</v>
      </c>
      <c r="L2932" s="10">
        <f t="shared" si="1"/>
        <v>306.25</v>
      </c>
      <c r="M2932" s="11">
        <v>0.35</v>
      </c>
      <c r="O2932" s="16"/>
      <c r="P2932" s="14"/>
      <c r="Q2932" s="12"/>
      <c r="R2932" s="13"/>
    </row>
    <row r="2933" spans="1:18" ht="15.75" customHeight="1">
      <c r="A2933" s="1"/>
      <c r="B2933" s="6" t="s">
        <v>14</v>
      </c>
      <c r="C2933" s="6">
        <v>1185732</v>
      </c>
      <c r="D2933" s="7">
        <v>44417</v>
      </c>
      <c r="E2933" s="6" t="s">
        <v>33</v>
      </c>
      <c r="F2933" s="6" t="s">
        <v>104</v>
      </c>
      <c r="G2933" s="6" t="s">
        <v>105</v>
      </c>
      <c r="H2933" s="6" t="s">
        <v>22</v>
      </c>
      <c r="I2933" s="8">
        <v>0.55000000000000004</v>
      </c>
      <c r="J2933" s="9">
        <v>3500</v>
      </c>
      <c r="K2933" s="10">
        <f t="shared" si="0"/>
        <v>1925.0000000000002</v>
      </c>
      <c r="L2933" s="10">
        <f t="shared" si="1"/>
        <v>770.00000000000011</v>
      </c>
      <c r="M2933" s="11">
        <v>0.4</v>
      </c>
      <c r="O2933" s="16"/>
      <c r="P2933" s="14"/>
      <c r="Q2933" s="12"/>
      <c r="R2933" s="13"/>
    </row>
    <row r="2934" spans="1:18" ht="15.75" customHeight="1">
      <c r="A2934" s="1"/>
      <c r="B2934" s="6" t="s">
        <v>14</v>
      </c>
      <c r="C2934" s="6">
        <v>1185732</v>
      </c>
      <c r="D2934" s="7">
        <v>44449</v>
      </c>
      <c r="E2934" s="6" t="s">
        <v>33</v>
      </c>
      <c r="F2934" s="6" t="s">
        <v>104</v>
      </c>
      <c r="G2934" s="6" t="s">
        <v>105</v>
      </c>
      <c r="H2934" s="6" t="s">
        <v>17</v>
      </c>
      <c r="I2934" s="8">
        <v>0.4</v>
      </c>
      <c r="J2934" s="9">
        <v>4750</v>
      </c>
      <c r="K2934" s="10">
        <f t="shared" si="0"/>
        <v>1900</v>
      </c>
      <c r="L2934" s="10">
        <f t="shared" si="1"/>
        <v>665</v>
      </c>
      <c r="M2934" s="11">
        <v>0.35</v>
      </c>
      <c r="O2934" s="16"/>
      <c r="P2934" s="14"/>
      <c r="Q2934" s="12"/>
      <c r="R2934" s="13"/>
    </row>
    <row r="2935" spans="1:18" ht="15.75" customHeight="1">
      <c r="A2935" s="1"/>
      <c r="B2935" s="6" t="s">
        <v>14</v>
      </c>
      <c r="C2935" s="6">
        <v>1185732</v>
      </c>
      <c r="D2935" s="7">
        <v>44449</v>
      </c>
      <c r="E2935" s="6" t="s">
        <v>33</v>
      </c>
      <c r="F2935" s="6" t="s">
        <v>104</v>
      </c>
      <c r="G2935" s="6" t="s">
        <v>105</v>
      </c>
      <c r="H2935" s="6" t="s">
        <v>18</v>
      </c>
      <c r="I2935" s="8">
        <v>0.35000000000000009</v>
      </c>
      <c r="J2935" s="9">
        <v>2750</v>
      </c>
      <c r="K2935" s="10">
        <f t="shared" si="0"/>
        <v>962.50000000000023</v>
      </c>
      <c r="L2935" s="10">
        <f t="shared" si="1"/>
        <v>288.75000000000006</v>
      </c>
      <c r="M2935" s="11">
        <v>0.3</v>
      </c>
      <c r="O2935" s="16"/>
      <c r="P2935" s="14"/>
      <c r="Q2935" s="12"/>
      <c r="R2935" s="13"/>
    </row>
    <row r="2936" spans="1:18" ht="15.75" customHeight="1">
      <c r="A2936" s="1"/>
      <c r="B2936" s="6" t="s">
        <v>14</v>
      </c>
      <c r="C2936" s="6">
        <v>1185732</v>
      </c>
      <c r="D2936" s="7">
        <v>44449</v>
      </c>
      <c r="E2936" s="6" t="s">
        <v>33</v>
      </c>
      <c r="F2936" s="6" t="s">
        <v>104</v>
      </c>
      <c r="G2936" s="6" t="s">
        <v>105</v>
      </c>
      <c r="H2936" s="6" t="s">
        <v>19</v>
      </c>
      <c r="I2936" s="8">
        <v>0.30000000000000004</v>
      </c>
      <c r="J2936" s="9">
        <v>1750</v>
      </c>
      <c r="K2936" s="10">
        <f t="shared" si="0"/>
        <v>525.00000000000011</v>
      </c>
      <c r="L2936" s="10">
        <f t="shared" si="1"/>
        <v>157.50000000000003</v>
      </c>
      <c r="M2936" s="11">
        <v>0.3</v>
      </c>
      <c r="O2936" s="16"/>
      <c r="P2936" s="14"/>
      <c r="Q2936" s="12"/>
      <c r="R2936" s="13"/>
    </row>
    <row r="2937" spans="1:18" ht="15.75" customHeight="1">
      <c r="A2937" s="1"/>
      <c r="B2937" s="6" t="s">
        <v>14</v>
      </c>
      <c r="C2937" s="6">
        <v>1185732</v>
      </c>
      <c r="D2937" s="7">
        <v>44449</v>
      </c>
      <c r="E2937" s="6" t="s">
        <v>33</v>
      </c>
      <c r="F2937" s="6" t="s">
        <v>104</v>
      </c>
      <c r="G2937" s="6" t="s">
        <v>105</v>
      </c>
      <c r="H2937" s="6" t="s">
        <v>20</v>
      </c>
      <c r="I2937" s="8">
        <v>0.30000000000000004</v>
      </c>
      <c r="J2937" s="9">
        <v>1500</v>
      </c>
      <c r="K2937" s="10">
        <f t="shared" si="0"/>
        <v>450.00000000000006</v>
      </c>
      <c r="L2937" s="10">
        <f t="shared" si="1"/>
        <v>135</v>
      </c>
      <c r="M2937" s="11">
        <v>0.3</v>
      </c>
      <c r="O2937" s="16"/>
      <c r="P2937" s="14"/>
      <c r="Q2937" s="12"/>
      <c r="R2937" s="13"/>
    </row>
    <row r="2938" spans="1:18" ht="15.75" customHeight="1">
      <c r="A2938" s="1"/>
      <c r="B2938" s="6" t="s">
        <v>14</v>
      </c>
      <c r="C2938" s="6">
        <v>1185732</v>
      </c>
      <c r="D2938" s="7">
        <v>44449</v>
      </c>
      <c r="E2938" s="6" t="s">
        <v>33</v>
      </c>
      <c r="F2938" s="6" t="s">
        <v>104</v>
      </c>
      <c r="G2938" s="6" t="s">
        <v>105</v>
      </c>
      <c r="H2938" s="6" t="s">
        <v>21</v>
      </c>
      <c r="I2938" s="8">
        <v>0.4</v>
      </c>
      <c r="J2938" s="9">
        <v>1500</v>
      </c>
      <c r="K2938" s="10">
        <f t="shared" si="0"/>
        <v>600</v>
      </c>
      <c r="L2938" s="10">
        <f t="shared" si="1"/>
        <v>210</v>
      </c>
      <c r="M2938" s="11">
        <v>0.35</v>
      </c>
      <c r="O2938" s="16"/>
      <c r="P2938" s="14"/>
      <c r="Q2938" s="12"/>
      <c r="R2938" s="13"/>
    </row>
    <row r="2939" spans="1:18" ht="15.75" customHeight="1">
      <c r="A2939" s="1"/>
      <c r="B2939" s="6" t="s">
        <v>14</v>
      </c>
      <c r="C2939" s="6">
        <v>1185732</v>
      </c>
      <c r="D2939" s="7">
        <v>44449</v>
      </c>
      <c r="E2939" s="6" t="s">
        <v>33</v>
      </c>
      <c r="F2939" s="6" t="s">
        <v>104</v>
      </c>
      <c r="G2939" s="6" t="s">
        <v>105</v>
      </c>
      <c r="H2939" s="6" t="s">
        <v>22</v>
      </c>
      <c r="I2939" s="8">
        <v>0.45</v>
      </c>
      <c r="J2939" s="9">
        <v>2250</v>
      </c>
      <c r="K2939" s="10">
        <f t="shared" si="0"/>
        <v>1012.5</v>
      </c>
      <c r="L2939" s="10">
        <f t="shared" si="1"/>
        <v>405</v>
      </c>
      <c r="M2939" s="11">
        <v>0.4</v>
      </c>
      <c r="O2939" s="16"/>
      <c r="P2939" s="14"/>
      <c r="Q2939" s="12"/>
      <c r="R2939" s="13"/>
    </row>
    <row r="2940" spans="1:18" ht="15.75" customHeight="1">
      <c r="A2940" s="1"/>
      <c r="B2940" s="6" t="s">
        <v>14</v>
      </c>
      <c r="C2940" s="6">
        <v>1185732</v>
      </c>
      <c r="D2940" s="7">
        <v>44478</v>
      </c>
      <c r="E2940" s="6" t="s">
        <v>33</v>
      </c>
      <c r="F2940" s="6" t="s">
        <v>104</v>
      </c>
      <c r="G2940" s="6" t="s">
        <v>105</v>
      </c>
      <c r="H2940" s="6" t="s">
        <v>17</v>
      </c>
      <c r="I2940" s="8">
        <v>0.49999999999999994</v>
      </c>
      <c r="J2940" s="9">
        <v>4000</v>
      </c>
      <c r="K2940" s="10">
        <f t="shared" si="0"/>
        <v>1999.9999999999998</v>
      </c>
      <c r="L2940" s="10">
        <f t="shared" si="1"/>
        <v>699.99999999999989</v>
      </c>
      <c r="M2940" s="11">
        <v>0.35</v>
      </c>
      <c r="O2940" s="16"/>
      <c r="P2940" s="14"/>
      <c r="Q2940" s="12"/>
      <c r="R2940" s="13"/>
    </row>
    <row r="2941" spans="1:18" ht="15.75" customHeight="1">
      <c r="A2941" s="1"/>
      <c r="B2941" s="6" t="s">
        <v>14</v>
      </c>
      <c r="C2941" s="6">
        <v>1185732</v>
      </c>
      <c r="D2941" s="7">
        <v>44478</v>
      </c>
      <c r="E2941" s="6" t="s">
        <v>33</v>
      </c>
      <c r="F2941" s="6" t="s">
        <v>104</v>
      </c>
      <c r="G2941" s="6" t="s">
        <v>105</v>
      </c>
      <c r="H2941" s="6" t="s">
        <v>18</v>
      </c>
      <c r="I2941" s="8">
        <v>0.4</v>
      </c>
      <c r="J2941" s="9">
        <v>2500</v>
      </c>
      <c r="K2941" s="10">
        <f t="shared" si="0"/>
        <v>1000</v>
      </c>
      <c r="L2941" s="10">
        <f t="shared" si="1"/>
        <v>300</v>
      </c>
      <c r="M2941" s="11">
        <v>0.3</v>
      </c>
      <c r="O2941" s="16"/>
      <c r="P2941" s="14"/>
      <c r="Q2941" s="12"/>
      <c r="R2941" s="13"/>
    </row>
    <row r="2942" spans="1:18" ht="15.75" customHeight="1">
      <c r="A2942" s="1"/>
      <c r="B2942" s="6" t="s">
        <v>14</v>
      </c>
      <c r="C2942" s="6">
        <v>1185732</v>
      </c>
      <c r="D2942" s="7">
        <v>44478</v>
      </c>
      <c r="E2942" s="6" t="s">
        <v>33</v>
      </c>
      <c r="F2942" s="6" t="s">
        <v>104</v>
      </c>
      <c r="G2942" s="6" t="s">
        <v>105</v>
      </c>
      <c r="H2942" s="6" t="s">
        <v>19</v>
      </c>
      <c r="I2942" s="8">
        <v>0.4</v>
      </c>
      <c r="J2942" s="9">
        <v>1500</v>
      </c>
      <c r="K2942" s="10">
        <f t="shared" si="0"/>
        <v>600</v>
      </c>
      <c r="L2942" s="10">
        <f t="shared" si="1"/>
        <v>180</v>
      </c>
      <c r="M2942" s="11">
        <v>0.3</v>
      </c>
      <c r="O2942" s="16"/>
      <c r="P2942" s="14"/>
      <c r="Q2942" s="12"/>
      <c r="R2942" s="13"/>
    </row>
    <row r="2943" spans="1:18" ht="15.75" customHeight="1">
      <c r="A2943" s="1"/>
      <c r="B2943" s="6" t="s">
        <v>14</v>
      </c>
      <c r="C2943" s="6">
        <v>1185732</v>
      </c>
      <c r="D2943" s="7">
        <v>44478</v>
      </c>
      <c r="E2943" s="6" t="s">
        <v>33</v>
      </c>
      <c r="F2943" s="6" t="s">
        <v>104</v>
      </c>
      <c r="G2943" s="6" t="s">
        <v>105</v>
      </c>
      <c r="H2943" s="6" t="s">
        <v>20</v>
      </c>
      <c r="I2943" s="8">
        <v>0.4</v>
      </c>
      <c r="J2943" s="9">
        <v>1250</v>
      </c>
      <c r="K2943" s="10">
        <f t="shared" si="0"/>
        <v>500</v>
      </c>
      <c r="L2943" s="10">
        <f t="shared" si="1"/>
        <v>150</v>
      </c>
      <c r="M2943" s="11">
        <v>0.3</v>
      </c>
      <c r="O2943" s="16"/>
      <c r="P2943" s="14"/>
      <c r="Q2943" s="12"/>
      <c r="R2943" s="13"/>
    </row>
    <row r="2944" spans="1:18" ht="15.75" customHeight="1">
      <c r="A2944" s="1"/>
      <c r="B2944" s="6" t="s">
        <v>14</v>
      </c>
      <c r="C2944" s="6">
        <v>1185732</v>
      </c>
      <c r="D2944" s="7">
        <v>44478</v>
      </c>
      <c r="E2944" s="6" t="s">
        <v>33</v>
      </c>
      <c r="F2944" s="6" t="s">
        <v>104</v>
      </c>
      <c r="G2944" s="6" t="s">
        <v>105</v>
      </c>
      <c r="H2944" s="6" t="s">
        <v>21</v>
      </c>
      <c r="I2944" s="8">
        <v>0.49999999999999994</v>
      </c>
      <c r="J2944" s="9">
        <v>1250</v>
      </c>
      <c r="K2944" s="10">
        <f t="shared" si="0"/>
        <v>624.99999999999989</v>
      </c>
      <c r="L2944" s="10">
        <f t="shared" si="1"/>
        <v>218.74999999999994</v>
      </c>
      <c r="M2944" s="11">
        <v>0.35</v>
      </c>
      <c r="O2944" s="16"/>
      <c r="P2944" s="14"/>
      <c r="Q2944" s="12"/>
      <c r="R2944" s="13"/>
    </row>
    <row r="2945" spans="1:18" ht="15.75" customHeight="1">
      <c r="A2945" s="1"/>
      <c r="B2945" s="6" t="s">
        <v>14</v>
      </c>
      <c r="C2945" s="6">
        <v>1185732</v>
      </c>
      <c r="D2945" s="7">
        <v>44478</v>
      </c>
      <c r="E2945" s="6" t="s">
        <v>33</v>
      </c>
      <c r="F2945" s="6" t="s">
        <v>104</v>
      </c>
      <c r="G2945" s="6" t="s">
        <v>105</v>
      </c>
      <c r="H2945" s="6" t="s">
        <v>22</v>
      </c>
      <c r="I2945" s="8">
        <v>0.54999999999999982</v>
      </c>
      <c r="J2945" s="9">
        <v>2500</v>
      </c>
      <c r="K2945" s="10">
        <f t="shared" si="0"/>
        <v>1374.9999999999995</v>
      </c>
      <c r="L2945" s="10">
        <f t="shared" si="1"/>
        <v>549.99999999999989</v>
      </c>
      <c r="M2945" s="11">
        <v>0.4</v>
      </c>
      <c r="O2945" s="16"/>
      <c r="P2945" s="14"/>
      <c r="Q2945" s="12"/>
      <c r="R2945" s="13"/>
    </row>
    <row r="2946" spans="1:18" ht="15.75" customHeight="1">
      <c r="A2946" s="1"/>
      <c r="B2946" s="6" t="s">
        <v>14</v>
      </c>
      <c r="C2946" s="6">
        <v>1185732</v>
      </c>
      <c r="D2946" s="7">
        <v>44509</v>
      </c>
      <c r="E2946" s="6" t="s">
        <v>33</v>
      </c>
      <c r="F2946" s="6" t="s">
        <v>104</v>
      </c>
      <c r="G2946" s="6" t="s">
        <v>105</v>
      </c>
      <c r="H2946" s="6" t="s">
        <v>17</v>
      </c>
      <c r="I2946" s="8">
        <v>0.49999999999999994</v>
      </c>
      <c r="J2946" s="9">
        <v>4000</v>
      </c>
      <c r="K2946" s="10">
        <f t="shared" si="0"/>
        <v>1999.9999999999998</v>
      </c>
      <c r="L2946" s="10">
        <f t="shared" si="1"/>
        <v>699.99999999999989</v>
      </c>
      <c r="M2946" s="11">
        <v>0.35</v>
      </c>
      <c r="O2946" s="16"/>
      <c r="P2946" s="14"/>
      <c r="Q2946" s="12"/>
      <c r="R2946" s="13"/>
    </row>
    <row r="2947" spans="1:18" ht="15.75" customHeight="1">
      <c r="A2947" s="1"/>
      <c r="B2947" s="6" t="s">
        <v>14</v>
      </c>
      <c r="C2947" s="6">
        <v>1185732</v>
      </c>
      <c r="D2947" s="7">
        <v>44509</v>
      </c>
      <c r="E2947" s="6" t="s">
        <v>33</v>
      </c>
      <c r="F2947" s="6" t="s">
        <v>104</v>
      </c>
      <c r="G2947" s="6" t="s">
        <v>105</v>
      </c>
      <c r="H2947" s="6" t="s">
        <v>18</v>
      </c>
      <c r="I2947" s="8">
        <v>0.4</v>
      </c>
      <c r="J2947" s="9">
        <v>2500</v>
      </c>
      <c r="K2947" s="10">
        <f t="shared" si="0"/>
        <v>1000</v>
      </c>
      <c r="L2947" s="10">
        <f t="shared" si="1"/>
        <v>300</v>
      </c>
      <c r="M2947" s="11">
        <v>0.3</v>
      </c>
      <c r="O2947" s="16"/>
      <c r="P2947" s="14"/>
      <c r="Q2947" s="12"/>
      <c r="R2947" s="13"/>
    </row>
    <row r="2948" spans="1:18" ht="15.75" customHeight="1">
      <c r="A2948" s="1"/>
      <c r="B2948" s="6" t="s">
        <v>14</v>
      </c>
      <c r="C2948" s="6">
        <v>1185732</v>
      </c>
      <c r="D2948" s="7">
        <v>44509</v>
      </c>
      <c r="E2948" s="6" t="s">
        <v>33</v>
      </c>
      <c r="F2948" s="6" t="s">
        <v>104</v>
      </c>
      <c r="G2948" s="6" t="s">
        <v>105</v>
      </c>
      <c r="H2948" s="6" t="s">
        <v>19</v>
      </c>
      <c r="I2948" s="8">
        <v>0.4</v>
      </c>
      <c r="J2948" s="9">
        <v>1950</v>
      </c>
      <c r="K2948" s="10">
        <f t="shared" si="0"/>
        <v>780</v>
      </c>
      <c r="L2948" s="10">
        <f t="shared" si="1"/>
        <v>234</v>
      </c>
      <c r="M2948" s="11">
        <v>0.3</v>
      </c>
      <c r="O2948" s="16"/>
      <c r="P2948" s="14"/>
      <c r="Q2948" s="12"/>
      <c r="R2948" s="13"/>
    </row>
    <row r="2949" spans="1:18" ht="15.75" customHeight="1">
      <c r="A2949" s="1"/>
      <c r="B2949" s="6" t="s">
        <v>14</v>
      </c>
      <c r="C2949" s="6">
        <v>1185732</v>
      </c>
      <c r="D2949" s="7">
        <v>44509</v>
      </c>
      <c r="E2949" s="6" t="s">
        <v>33</v>
      </c>
      <c r="F2949" s="6" t="s">
        <v>104</v>
      </c>
      <c r="G2949" s="6" t="s">
        <v>105</v>
      </c>
      <c r="H2949" s="6" t="s">
        <v>20</v>
      </c>
      <c r="I2949" s="8">
        <v>0.4</v>
      </c>
      <c r="J2949" s="9">
        <v>1750</v>
      </c>
      <c r="K2949" s="10">
        <f t="shared" si="0"/>
        <v>700</v>
      </c>
      <c r="L2949" s="10">
        <f t="shared" si="1"/>
        <v>210</v>
      </c>
      <c r="M2949" s="11">
        <v>0.3</v>
      </c>
      <c r="O2949" s="16"/>
      <c r="P2949" s="14"/>
      <c r="Q2949" s="12"/>
      <c r="R2949" s="13"/>
    </row>
    <row r="2950" spans="1:18" ht="15.75" customHeight="1">
      <c r="A2950" s="1"/>
      <c r="B2950" s="6" t="s">
        <v>14</v>
      </c>
      <c r="C2950" s="6">
        <v>1185732</v>
      </c>
      <c r="D2950" s="7">
        <v>44509</v>
      </c>
      <c r="E2950" s="6" t="s">
        <v>33</v>
      </c>
      <c r="F2950" s="6" t="s">
        <v>104</v>
      </c>
      <c r="G2950" s="6" t="s">
        <v>105</v>
      </c>
      <c r="H2950" s="6" t="s">
        <v>21</v>
      </c>
      <c r="I2950" s="8">
        <v>0.6</v>
      </c>
      <c r="J2950" s="9">
        <v>1500</v>
      </c>
      <c r="K2950" s="10">
        <f t="shared" si="0"/>
        <v>900</v>
      </c>
      <c r="L2950" s="10">
        <f t="shared" si="1"/>
        <v>315</v>
      </c>
      <c r="M2950" s="11">
        <v>0.35</v>
      </c>
      <c r="O2950" s="16"/>
      <c r="P2950" s="14"/>
      <c r="Q2950" s="12"/>
      <c r="R2950" s="13"/>
    </row>
    <row r="2951" spans="1:18" ht="15.75" customHeight="1">
      <c r="A2951" s="1"/>
      <c r="B2951" s="6" t="s">
        <v>14</v>
      </c>
      <c r="C2951" s="6">
        <v>1185732</v>
      </c>
      <c r="D2951" s="7">
        <v>44509</v>
      </c>
      <c r="E2951" s="6" t="s">
        <v>33</v>
      </c>
      <c r="F2951" s="6" t="s">
        <v>104</v>
      </c>
      <c r="G2951" s="6" t="s">
        <v>105</v>
      </c>
      <c r="H2951" s="6" t="s">
        <v>22</v>
      </c>
      <c r="I2951" s="8">
        <v>0.64999999999999991</v>
      </c>
      <c r="J2951" s="9">
        <v>2500</v>
      </c>
      <c r="K2951" s="10">
        <f t="shared" si="0"/>
        <v>1624.9999999999998</v>
      </c>
      <c r="L2951" s="10">
        <f t="shared" si="1"/>
        <v>650</v>
      </c>
      <c r="M2951" s="11">
        <v>0.4</v>
      </c>
      <c r="O2951" s="16"/>
      <c r="P2951" s="14"/>
      <c r="Q2951" s="12"/>
      <c r="R2951" s="13"/>
    </row>
    <row r="2952" spans="1:18" ht="15.75" customHeight="1">
      <c r="A2952" s="1"/>
      <c r="B2952" s="6" t="s">
        <v>14</v>
      </c>
      <c r="C2952" s="6">
        <v>1185732</v>
      </c>
      <c r="D2952" s="7">
        <v>44538</v>
      </c>
      <c r="E2952" s="6" t="s">
        <v>33</v>
      </c>
      <c r="F2952" s="6" t="s">
        <v>104</v>
      </c>
      <c r="G2952" s="6" t="s">
        <v>105</v>
      </c>
      <c r="H2952" s="6" t="s">
        <v>17</v>
      </c>
      <c r="I2952" s="8">
        <v>0.6</v>
      </c>
      <c r="J2952" s="9">
        <v>5000</v>
      </c>
      <c r="K2952" s="10">
        <f t="shared" si="0"/>
        <v>3000</v>
      </c>
      <c r="L2952" s="10">
        <f t="shared" si="1"/>
        <v>1050</v>
      </c>
      <c r="M2952" s="11">
        <v>0.35</v>
      </c>
      <c r="O2952" s="16"/>
      <c r="P2952" s="14"/>
      <c r="Q2952" s="12"/>
      <c r="R2952" s="13"/>
    </row>
    <row r="2953" spans="1:18" ht="15.75" customHeight="1">
      <c r="A2953" s="1"/>
      <c r="B2953" s="6" t="s">
        <v>14</v>
      </c>
      <c r="C2953" s="6">
        <v>1185732</v>
      </c>
      <c r="D2953" s="7">
        <v>44538</v>
      </c>
      <c r="E2953" s="6" t="s">
        <v>33</v>
      </c>
      <c r="F2953" s="6" t="s">
        <v>104</v>
      </c>
      <c r="G2953" s="6" t="s">
        <v>105</v>
      </c>
      <c r="H2953" s="6" t="s">
        <v>18</v>
      </c>
      <c r="I2953" s="8">
        <v>0.5</v>
      </c>
      <c r="J2953" s="9">
        <v>3000</v>
      </c>
      <c r="K2953" s="10">
        <f t="shared" si="0"/>
        <v>1500</v>
      </c>
      <c r="L2953" s="10">
        <f t="shared" si="1"/>
        <v>450</v>
      </c>
      <c r="M2953" s="11">
        <v>0.3</v>
      </c>
      <c r="O2953" s="16"/>
      <c r="P2953" s="14"/>
      <c r="Q2953" s="12"/>
      <c r="R2953" s="13"/>
    </row>
    <row r="2954" spans="1:18" ht="15.75" customHeight="1">
      <c r="A2954" s="1"/>
      <c r="B2954" s="6" t="s">
        <v>14</v>
      </c>
      <c r="C2954" s="6">
        <v>1185732</v>
      </c>
      <c r="D2954" s="7">
        <v>44538</v>
      </c>
      <c r="E2954" s="6" t="s">
        <v>33</v>
      </c>
      <c r="F2954" s="6" t="s">
        <v>104</v>
      </c>
      <c r="G2954" s="6" t="s">
        <v>105</v>
      </c>
      <c r="H2954" s="6" t="s">
        <v>19</v>
      </c>
      <c r="I2954" s="8">
        <v>0.5</v>
      </c>
      <c r="J2954" s="9">
        <v>2500</v>
      </c>
      <c r="K2954" s="10">
        <f t="shared" si="0"/>
        <v>1250</v>
      </c>
      <c r="L2954" s="10">
        <f t="shared" si="1"/>
        <v>375</v>
      </c>
      <c r="M2954" s="11">
        <v>0.3</v>
      </c>
      <c r="O2954" s="16"/>
      <c r="P2954" s="14"/>
      <c r="Q2954" s="12"/>
      <c r="R2954" s="13"/>
    </row>
    <row r="2955" spans="1:18" ht="15.75" customHeight="1">
      <c r="A2955" s="1"/>
      <c r="B2955" s="6" t="s">
        <v>14</v>
      </c>
      <c r="C2955" s="6">
        <v>1185732</v>
      </c>
      <c r="D2955" s="7">
        <v>44538</v>
      </c>
      <c r="E2955" s="6" t="s">
        <v>33</v>
      </c>
      <c r="F2955" s="6" t="s">
        <v>104</v>
      </c>
      <c r="G2955" s="6" t="s">
        <v>105</v>
      </c>
      <c r="H2955" s="6" t="s">
        <v>20</v>
      </c>
      <c r="I2955" s="8">
        <v>0.5</v>
      </c>
      <c r="J2955" s="9">
        <v>2000</v>
      </c>
      <c r="K2955" s="10">
        <f t="shared" si="0"/>
        <v>1000</v>
      </c>
      <c r="L2955" s="10">
        <f t="shared" si="1"/>
        <v>300</v>
      </c>
      <c r="M2955" s="11">
        <v>0.3</v>
      </c>
      <c r="O2955" s="16"/>
      <c r="P2955" s="14"/>
      <c r="Q2955" s="12"/>
      <c r="R2955" s="13"/>
    </row>
    <row r="2956" spans="1:18" ht="15.75" customHeight="1">
      <c r="A2956" s="1"/>
      <c r="B2956" s="6" t="s">
        <v>14</v>
      </c>
      <c r="C2956" s="6">
        <v>1185732</v>
      </c>
      <c r="D2956" s="7">
        <v>44538</v>
      </c>
      <c r="E2956" s="6" t="s">
        <v>33</v>
      </c>
      <c r="F2956" s="6" t="s">
        <v>104</v>
      </c>
      <c r="G2956" s="6" t="s">
        <v>105</v>
      </c>
      <c r="H2956" s="6" t="s">
        <v>21</v>
      </c>
      <c r="I2956" s="8">
        <v>0.6</v>
      </c>
      <c r="J2956" s="9">
        <v>2000</v>
      </c>
      <c r="K2956" s="10">
        <f t="shared" si="0"/>
        <v>1200</v>
      </c>
      <c r="L2956" s="10">
        <f t="shared" si="1"/>
        <v>420</v>
      </c>
      <c r="M2956" s="11">
        <v>0.35</v>
      </c>
      <c r="O2956" s="16"/>
      <c r="P2956" s="14"/>
      <c r="Q2956" s="12"/>
      <c r="R2956" s="13"/>
    </row>
    <row r="2957" spans="1:18" ht="15.75" customHeight="1">
      <c r="A2957" s="1"/>
      <c r="B2957" s="6" t="s">
        <v>14</v>
      </c>
      <c r="C2957" s="6">
        <v>1185732</v>
      </c>
      <c r="D2957" s="7">
        <v>44538</v>
      </c>
      <c r="E2957" s="6" t="s">
        <v>33</v>
      </c>
      <c r="F2957" s="6" t="s">
        <v>104</v>
      </c>
      <c r="G2957" s="6" t="s">
        <v>105</v>
      </c>
      <c r="H2957" s="6" t="s">
        <v>22</v>
      </c>
      <c r="I2957" s="8">
        <v>0.64999999999999991</v>
      </c>
      <c r="J2957" s="9">
        <v>3000</v>
      </c>
      <c r="K2957" s="10">
        <f t="shared" si="0"/>
        <v>1949.9999999999998</v>
      </c>
      <c r="L2957" s="10">
        <f t="shared" si="1"/>
        <v>780</v>
      </c>
      <c r="M2957" s="11">
        <v>0.4</v>
      </c>
      <c r="O2957" s="16"/>
      <c r="P2957" s="14"/>
      <c r="Q2957" s="12"/>
      <c r="R2957" s="13"/>
    </row>
    <row r="2958" spans="1:18" ht="15.75" customHeight="1">
      <c r="A2958" s="1" t="s">
        <v>39</v>
      </c>
      <c r="B2958" s="6" t="s">
        <v>14</v>
      </c>
      <c r="C2958" s="6">
        <v>1185732</v>
      </c>
      <c r="D2958" s="7">
        <v>44202</v>
      </c>
      <c r="E2958" s="6" t="s">
        <v>33</v>
      </c>
      <c r="F2958" s="6" t="s">
        <v>106</v>
      </c>
      <c r="G2958" s="6" t="s">
        <v>107</v>
      </c>
      <c r="H2958" s="6" t="s">
        <v>17</v>
      </c>
      <c r="I2958" s="8">
        <v>0.30000000000000004</v>
      </c>
      <c r="J2958" s="9">
        <v>4500</v>
      </c>
      <c r="K2958" s="10">
        <f t="shared" si="0"/>
        <v>1350.0000000000002</v>
      </c>
      <c r="L2958" s="10">
        <f t="shared" si="1"/>
        <v>405.00000000000006</v>
      </c>
      <c r="M2958" s="11">
        <v>0.3</v>
      </c>
      <c r="O2958" s="16"/>
      <c r="P2958" s="14"/>
      <c r="Q2958" s="12"/>
      <c r="R2958" s="13"/>
    </row>
    <row r="2959" spans="1:18" ht="15.75" customHeight="1">
      <c r="A2959" s="1"/>
      <c r="B2959" s="6" t="s">
        <v>14</v>
      </c>
      <c r="C2959" s="6">
        <v>1185732</v>
      </c>
      <c r="D2959" s="7">
        <v>44202</v>
      </c>
      <c r="E2959" s="6" t="s">
        <v>33</v>
      </c>
      <c r="F2959" s="6" t="s">
        <v>106</v>
      </c>
      <c r="G2959" s="6" t="s">
        <v>107</v>
      </c>
      <c r="H2959" s="6" t="s">
        <v>18</v>
      </c>
      <c r="I2959" s="8">
        <v>0.30000000000000004</v>
      </c>
      <c r="J2959" s="9">
        <v>2500</v>
      </c>
      <c r="K2959" s="10">
        <f t="shared" si="0"/>
        <v>750.00000000000011</v>
      </c>
      <c r="L2959" s="10">
        <f t="shared" si="1"/>
        <v>262.5</v>
      </c>
      <c r="M2959" s="11">
        <v>0.35</v>
      </c>
      <c r="O2959" s="16"/>
      <c r="P2959" s="14"/>
      <c r="Q2959" s="12"/>
      <c r="R2959" s="13"/>
    </row>
    <row r="2960" spans="1:18" ht="15.75" customHeight="1">
      <c r="A2960" s="1"/>
      <c r="B2960" s="6" t="s">
        <v>14</v>
      </c>
      <c r="C2960" s="6">
        <v>1185732</v>
      </c>
      <c r="D2960" s="7">
        <v>44202</v>
      </c>
      <c r="E2960" s="6" t="s">
        <v>33</v>
      </c>
      <c r="F2960" s="6" t="s">
        <v>106</v>
      </c>
      <c r="G2960" s="6" t="s">
        <v>107</v>
      </c>
      <c r="H2960" s="6" t="s">
        <v>19</v>
      </c>
      <c r="I2960" s="8">
        <v>0.20000000000000007</v>
      </c>
      <c r="J2960" s="9">
        <v>2500</v>
      </c>
      <c r="K2960" s="10">
        <f t="shared" si="0"/>
        <v>500.00000000000017</v>
      </c>
      <c r="L2960" s="10">
        <f t="shared" si="1"/>
        <v>150.00000000000006</v>
      </c>
      <c r="M2960" s="11">
        <v>0.3</v>
      </c>
      <c r="O2960" s="16"/>
      <c r="P2960" s="14"/>
      <c r="Q2960" s="12"/>
      <c r="R2960" s="13"/>
    </row>
    <row r="2961" spans="1:18" ht="15.75" customHeight="1">
      <c r="A2961" s="1"/>
      <c r="B2961" s="6" t="s">
        <v>14</v>
      </c>
      <c r="C2961" s="6">
        <v>1185732</v>
      </c>
      <c r="D2961" s="7">
        <v>44202</v>
      </c>
      <c r="E2961" s="6" t="s">
        <v>33</v>
      </c>
      <c r="F2961" s="6" t="s">
        <v>106</v>
      </c>
      <c r="G2961" s="6" t="s">
        <v>107</v>
      </c>
      <c r="H2961" s="6" t="s">
        <v>20</v>
      </c>
      <c r="I2961" s="8">
        <v>0.25000000000000006</v>
      </c>
      <c r="J2961" s="9">
        <v>1000</v>
      </c>
      <c r="K2961" s="10">
        <f t="shared" si="0"/>
        <v>250.00000000000006</v>
      </c>
      <c r="L2961" s="10">
        <f t="shared" si="1"/>
        <v>75.000000000000014</v>
      </c>
      <c r="M2961" s="11">
        <v>0.3</v>
      </c>
      <c r="O2961" s="16"/>
      <c r="P2961" s="14"/>
      <c r="Q2961" s="12"/>
      <c r="R2961" s="13"/>
    </row>
    <row r="2962" spans="1:18" ht="15.75" customHeight="1">
      <c r="A2962" s="1"/>
      <c r="B2962" s="6" t="s">
        <v>14</v>
      </c>
      <c r="C2962" s="6">
        <v>1185732</v>
      </c>
      <c r="D2962" s="7">
        <v>44202</v>
      </c>
      <c r="E2962" s="6" t="s">
        <v>33</v>
      </c>
      <c r="F2962" s="6" t="s">
        <v>106</v>
      </c>
      <c r="G2962" s="6" t="s">
        <v>107</v>
      </c>
      <c r="H2962" s="6" t="s">
        <v>21</v>
      </c>
      <c r="I2962" s="8">
        <v>0.39999999999999997</v>
      </c>
      <c r="J2962" s="9">
        <v>1500</v>
      </c>
      <c r="K2962" s="10">
        <f t="shared" si="0"/>
        <v>600</v>
      </c>
      <c r="L2962" s="10">
        <f t="shared" si="1"/>
        <v>300</v>
      </c>
      <c r="M2962" s="11">
        <v>0.5</v>
      </c>
      <c r="O2962" s="16"/>
      <c r="P2962" s="14"/>
      <c r="Q2962" s="12"/>
      <c r="R2962" s="13"/>
    </row>
    <row r="2963" spans="1:18" ht="15.75" customHeight="1">
      <c r="A2963" s="1"/>
      <c r="B2963" s="6" t="s">
        <v>14</v>
      </c>
      <c r="C2963" s="6">
        <v>1185732</v>
      </c>
      <c r="D2963" s="7">
        <v>44202</v>
      </c>
      <c r="E2963" s="6" t="s">
        <v>33</v>
      </c>
      <c r="F2963" s="6" t="s">
        <v>106</v>
      </c>
      <c r="G2963" s="6" t="s">
        <v>107</v>
      </c>
      <c r="H2963" s="6" t="s">
        <v>22</v>
      </c>
      <c r="I2963" s="8">
        <v>0.30000000000000004</v>
      </c>
      <c r="J2963" s="9">
        <v>2500</v>
      </c>
      <c r="K2963" s="10">
        <f t="shared" si="0"/>
        <v>750.00000000000011</v>
      </c>
      <c r="L2963" s="10">
        <f t="shared" si="1"/>
        <v>300.00000000000006</v>
      </c>
      <c r="M2963" s="11">
        <v>0.4</v>
      </c>
      <c r="O2963" s="16"/>
      <c r="P2963" s="14"/>
      <c r="Q2963" s="12"/>
      <c r="R2963" s="13"/>
    </row>
    <row r="2964" spans="1:18" ht="15.75" customHeight="1">
      <c r="A2964" s="1"/>
      <c r="B2964" s="6" t="s">
        <v>14</v>
      </c>
      <c r="C2964" s="6">
        <v>1185732</v>
      </c>
      <c r="D2964" s="7">
        <v>44233</v>
      </c>
      <c r="E2964" s="6" t="s">
        <v>33</v>
      </c>
      <c r="F2964" s="6" t="s">
        <v>106</v>
      </c>
      <c r="G2964" s="6" t="s">
        <v>107</v>
      </c>
      <c r="H2964" s="6" t="s">
        <v>17</v>
      </c>
      <c r="I2964" s="8">
        <v>0.30000000000000004</v>
      </c>
      <c r="J2964" s="9">
        <v>5000</v>
      </c>
      <c r="K2964" s="10">
        <f t="shared" si="0"/>
        <v>1500.0000000000002</v>
      </c>
      <c r="L2964" s="10">
        <f t="shared" si="1"/>
        <v>450.00000000000006</v>
      </c>
      <c r="M2964" s="11">
        <v>0.3</v>
      </c>
      <c r="O2964" s="16"/>
      <c r="P2964" s="14"/>
      <c r="Q2964" s="12"/>
      <c r="R2964" s="13"/>
    </row>
    <row r="2965" spans="1:18" ht="15.75" customHeight="1">
      <c r="A2965" s="1"/>
      <c r="B2965" s="6" t="s">
        <v>14</v>
      </c>
      <c r="C2965" s="6">
        <v>1185732</v>
      </c>
      <c r="D2965" s="7">
        <v>44233</v>
      </c>
      <c r="E2965" s="6" t="s">
        <v>33</v>
      </c>
      <c r="F2965" s="6" t="s">
        <v>106</v>
      </c>
      <c r="G2965" s="6" t="s">
        <v>107</v>
      </c>
      <c r="H2965" s="6" t="s">
        <v>18</v>
      </c>
      <c r="I2965" s="8">
        <v>0.30000000000000004</v>
      </c>
      <c r="J2965" s="9">
        <v>1500</v>
      </c>
      <c r="K2965" s="10">
        <f t="shared" si="0"/>
        <v>450.00000000000006</v>
      </c>
      <c r="L2965" s="10">
        <f t="shared" si="1"/>
        <v>157.5</v>
      </c>
      <c r="M2965" s="11">
        <v>0.35</v>
      </c>
      <c r="O2965" s="16"/>
      <c r="P2965" s="14"/>
      <c r="Q2965" s="12"/>
      <c r="R2965" s="13"/>
    </row>
    <row r="2966" spans="1:18" ht="15.75" customHeight="1">
      <c r="A2966" s="1"/>
      <c r="B2966" s="6" t="s">
        <v>14</v>
      </c>
      <c r="C2966" s="6">
        <v>1185732</v>
      </c>
      <c r="D2966" s="7">
        <v>44233</v>
      </c>
      <c r="E2966" s="6" t="s">
        <v>33</v>
      </c>
      <c r="F2966" s="6" t="s">
        <v>106</v>
      </c>
      <c r="G2966" s="6" t="s">
        <v>107</v>
      </c>
      <c r="H2966" s="6" t="s">
        <v>19</v>
      </c>
      <c r="I2966" s="8">
        <v>0.20000000000000007</v>
      </c>
      <c r="J2966" s="9">
        <v>2000</v>
      </c>
      <c r="K2966" s="10">
        <f t="shared" si="0"/>
        <v>400.00000000000011</v>
      </c>
      <c r="L2966" s="10">
        <f t="shared" si="1"/>
        <v>120.00000000000003</v>
      </c>
      <c r="M2966" s="11">
        <v>0.3</v>
      </c>
      <c r="O2966" s="16"/>
      <c r="P2966" s="14"/>
      <c r="Q2966" s="12"/>
      <c r="R2966" s="13"/>
    </row>
    <row r="2967" spans="1:18" ht="15.75" customHeight="1">
      <c r="A2967" s="1"/>
      <c r="B2967" s="6" t="s">
        <v>14</v>
      </c>
      <c r="C2967" s="6">
        <v>1185732</v>
      </c>
      <c r="D2967" s="7">
        <v>44233</v>
      </c>
      <c r="E2967" s="6" t="s">
        <v>33</v>
      </c>
      <c r="F2967" s="6" t="s">
        <v>106</v>
      </c>
      <c r="G2967" s="6" t="s">
        <v>107</v>
      </c>
      <c r="H2967" s="6" t="s">
        <v>20</v>
      </c>
      <c r="I2967" s="8">
        <v>0.25000000000000006</v>
      </c>
      <c r="J2967" s="9">
        <v>750</v>
      </c>
      <c r="K2967" s="10">
        <f t="shared" si="0"/>
        <v>187.50000000000003</v>
      </c>
      <c r="L2967" s="10">
        <f t="shared" si="1"/>
        <v>56.250000000000007</v>
      </c>
      <c r="M2967" s="11">
        <v>0.3</v>
      </c>
      <c r="O2967" s="16"/>
      <c r="P2967" s="14"/>
      <c r="Q2967" s="12"/>
      <c r="R2967" s="13"/>
    </row>
    <row r="2968" spans="1:18" ht="15.75" customHeight="1">
      <c r="A2968" s="1"/>
      <c r="B2968" s="6" t="s">
        <v>14</v>
      </c>
      <c r="C2968" s="6">
        <v>1185732</v>
      </c>
      <c r="D2968" s="7">
        <v>44233</v>
      </c>
      <c r="E2968" s="6" t="s">
        <v>33</v>
      </c>
      <c r="F2968" s="6" t="s">
        <v>106</v>
      </c>
      <c r="G2968" s="6" t="s">
        <v>107</v>
      </c>
      <c r="H2968" s="6" t="s">
        <v>21</v>
      </c>
      <c r="I2968" s="8">
        <v>0.39999999999999997</v>
      </c>
      <c r="J2968" s="9">
        <v>1500</v>
      </c>
      <c r="K2968" s="10">
        <f t="shared" si="0"/>
        <v>600</v>
      </c>
      <c r="L2968" s="10">
        <f t="shared" si="1"/>
        <v>300</v>
      </c>
      <c r="M2968" s="11">
        <v>0.5</v>
      </c>
      <c r="O2968" s="16"/>
      <c r="P2968" s="14"/>
      <c r="Q2968" s="12"/>
      <c r="R2968" s="13"/>
    </row>
    <row r="2969" spans="1:18" ht="15.75" customHeight="1">
      <c r="A2969" s="1"/>
      <c r="B2969" s="6" t="s">
        <v>14</v>
      </c>
      <c r="C2969" s="6">
        <v>1185732</v>
      </c>
      <c r="D2969" s="7">
        <v>44233</v>
      </c>
      <c r="E2969" s="6" t="s">
        <v>33</v>
      </c>
      <c r="F2969" s="6" t="s">
        <v>106</v>
      </c>
      <c r="G2969" s="6" t="s">
        <v>107</v>
      </c>
      <c r="H2969" s="6" t="s">
        <v>22</v>
      </c>
      <c r="I2969" s="8">
        <v>0.14999999999999997</v>
      </c>
      <c r="J2969" s="9">
        <v>2500</v>
      </c>
      <c r="K2969" s="10">
        <f t="shared" si="0"/>
        <v>374.99999999999994</v>
      </c>
      <c r="L2969" s="10">
        <f t="shared" si="1"/>
        <v>149.99999999999997</v>
      </c>
      <c r="M2969" s="11">
        <v>0.4</v>
      </c>
      <c r="O2969" s="16"/>
      <c r="P2969" s="14"/>
      <c r="Q2969" s="12"/>
      <c r="R2969" s="13"/>
    </row>
    <row r="2970" spans="1:18" ht="15.75" customHeight="1">
      <c r="A2970" s="1"/>
      <c r="B2970" s="6" t="s">
        <v>14</v>
      </c>
      <c r="C2970" s="6">
        <v>1185732</v>
      </c>
      <c r="D2970" s="7">
        <v>44260</v>
      </c>
      <c r="E2970" s="6" t="s">
        <v>33</v>
      </c>
      <c r="F2970" s="6" t="s">
        <v>106</v>
      </c>
      <c r="G2970" s="6" t="s">
        <v>107</v>
      </c>
      <c r="H2970" s="6" t="s">
        <v>17</v>
      </c>
      <c r="I2970" s="8">
        <v>0.20000000000000004</v>
      </c>
      <c r="J2970" s="9">
        <v>4700</v>
      </c>
      <c r="K2970" s="10">
        <f t="shared" si="0"/>
        <v>940.00000000000023</v>
      </c>
      <c r="L2970" s="10">
        <f t="shared" si="1"/>
        <v>282.00000000000006</v>
      </c>
      <c r="M2970" s="11">
        <v>0.3</v>
      </c>
      <c r="O2970" s="16"/>
      <c r="P2970" s="14"/>
      <c r="Q2970" s="12"/>
      <c r="R2970" s="13"/>
    </row>
    <row r="2971" spans="1:18" ht="15.75" customHeight="1">
      <c r="A2971" s="1"/>
      <c r="B2971" s="6" t="s">
        <v>14</v>
      </c>
      <c r="C2971" s="6">
        <v>1185732</v>
      </c>
      <c r="D2971" s="7">
        <v>44260</v>
      </c>
      <c r="E2971" s="6" t="s">
        <v>33</v>
      </c>
      <c r="F2971" s="6" t="s">
        <v>106</v>
      </c>
      <c r="G2971" s="6" t="s">
        <v>107</v>
      </c>
      <c r="H2971" s="6" t="s">
        <v>18</v>
      </c>
      <c r="I2971" s="8">
        <v>0.20000000000000004</v>
      </c>
      <c r="J2971" s="9">
        <v>1750</v>
      </c>
      <c r="K2971" s="10">
        <f t="shared" si="0"/>
        <v>350.00000000000006</v>
      </c>
      <c r="L2971" s="10">
        <f t="shared" si="1"/>
        <v>122.50000000000001</v>
      </c>
      <c r="M2971" s="11">
        <v>0.35</v>
      </c>
      <c r="O2971" s="16"/>
      <c r="P2971" s="14"/>
      <c r="Q2971" s="12"/>
      <c r="R2971" s="13"/>
    </row>
    <row r="2972" spans="1:18" ht="15.75" customHeight="1">
      <c r="A2972" s="1"/>
      <c r="B2972" s="6" t="s">
        <v>14</v>
      </c>
      <c r="C2972" s="6">
        <v>1185732</v>
      </c>
      <c r="D2972" s="7">
        <v>44260</v>
      </c>
      <c r="E2972" s="6" t="s">
        <v>33</v>
      </c>
      <c r="F2972" s="6" t="s">
        <v>106</v>
      </c>
      <c r="G2972" s="6" t="s">
        <v>107</v>
      </c>
      <c r="H2972" s="6" t="s">
        <v>19</v>
      </c>
      <c r="I2972" s="8">
        <v>0.10000000000000003</v>
      </c>
      <c r="J2972" s="9">
        <v>2250</v>
      </c>
      <c r="K2972" s="10">
        <f t="shared" si="0"/>
        <v>225.00000000000009</v>
      </c>
      <c r="L2972" s="10">
        <f t="shared" si="1"/>
        <v>67.500000000000028</v>
      </c>
      <c r="M2972" s="11">
        <v>0.3</v>
      </c>
      <c r="O2972" s="16"/>
      <c r="P2972" s="14"/>
      <c r="Q2972" s="12"/>
      <c r="R2972" s="13"/>
    </row>
    <row r="2973" spans="1:18" ht="15.75" customHeight="1">
      <c r="A2973" s="1"/>
      <c r="B2973" s="6" t="s">
        <v>14</v>
      </c>
      <c r="C2973" s="6">
        <v>1185732</v>
      </c>
      <c r="D2973" s="7">
        <v>44260</v>
      </c>
      <c r="E2973" s="6" t="s">
        <v>33</v>
      </c>
      <c r="F2973" s="6" t="s">
        <v>106</v>
      </c>
      <c r="G2973" s="6" t="s">
        <v>107</v>
      </c>
      <c r="H2973" s="6" t="s">
        <v>20</v>
      </c>
      <c r="I2973" s="8">
        <v>0.14999999999999997</v>
      </c>
      <c r="J2973" s="9">
        <v>1000</v>
      </c>
      <c r="K2973" s="10">
        <f t="shared" si="0"/>
        <v>149.99999999999997</v>
      </c>
      <c r="L2973" s="10">
        <f t="shared" si="1"/>
        <v>44.999999999999993</v>
      </c>
      <c r="M2973" s="11">
        <v>0.3</v>
      </c>
      <c r="O2973" s="16"/>
      <c r="P2973" s="14"/>
      <c r="Q2973" s="12"/>
      <c r="R2973" s="13"/>
    </row>
    <row r="2974" spans="1:18" ht="15.75" customHeight="1">
      <c r="A2974" s="1"/>
      <c r="B2974" s="6" t="s">
        <v>14</v>
      </c>
      <c r="C2974" s="6">
        <v>1185732</v>
      </c>
      <c r="D2974" s="7">
        <v>44260</v>
      </c>
      <c r="E2974" s="6" t="s">
        <v>33</v>
      </c>
      <c r="F2974" s="6" t="s">
        <v>106</v>
      </c>
      <c r="G2974" s="6" t="s">
        <v>107</v>
      </c>
      <c r="H2974" s="6" t="s">
        <v>21</v>
      </c>
      <c r="I2974" s="8">
        <v>0.30000000000000004</v>
      </c>
      <c r="J2974" s="9">
        <v>1500</v>
      </c>
      <c r="K2974" s="10">
        <f t="shared" si="0"/>
        <v>450.00000000000006</v>
      </c>
      <c r="L2974" s="10">
        <f t="shared" si="1"/>
        <v>225.00000000000003</v>
      </c>
      <c r="M2974" s="11">
        <v>0.5</v>
      </c>
      <c r="O2974" s="16"/>
      <c r="P2974" s="14"/>
      <c r="Q2974" s="12"/>
      <c r="R2974" s="13"/>
    </row>
    <row r="2975" spans="1:18" ht="15.75" customHeight="1">
      <c r="A2975" s="1"/>
      <c r="B2975" s="6" t="s">
        <v>14</v>
      </c>
      <c r="C2975" s="6">
        <v>1185732</v>
      </c>
      <c r="D2975" s="7">
        <v>44260</v>
      </c>
      <c r="E2975" s="6" t="s">
        <v>33</v>
      </c>
      <c r="F2975" s="6" t="s">
        <v>106</v>
      </c>
      <c r="G2975" s="6" t="s">
        <v>107</v>
      </c>
      <c r="H2975" s="6" t="s">
        <v>22</v>
      </c>
      <c r="I2975" s="8">
        <v>0.20000000000000004</v>
      </c>
      <c r="J2975" s="9">
        <v>2500</v>
      </c>
      <c r="K2975" s="10">
        <f t="shared" si="0"/>
        <v>500.00000000000011</v>
      </c>
      <c r="L2975" s="10">
        <f t="shared" si="1"/>
        <v>200.00000000000006</v>
      </c>
      <c r="M2975" s="11">
        <v>0.4</v>
      </c>
      <c r="O2975" s="16"/>
      <c r="P2975" s="14"/>
      <c r="Q2975" s="12"/>
      <c r="R2975" s="13"/>
    </row>
    <row r="2976" spans="1:18" ht="15.75" customHeight="1">
      <c r="A2976" s="1"/>
      <c r="B2976" s="6" t="s">
        <v>14</v>
      </c>
      <c r="C2976" s="6">
        <v>1185732</v>
      </c>
      <c r="D2976" s="7">
        <v>44292</v>
      </c>
      <c r="E2976" s="6" t="s">
        <v>33</v>
      </c>
      <c r="F2976" s="6" t="s">
        <v>106</v>
      </c>
      <c r="G2976" s="6" t="s">
        <v>107</v>
      </c>
      <c r="H2976" s="6" t="s">
        <v>17</v>
      </c>
      <c r="I2976" s="8">
        <v>0.20000000000000004</v>
      </c>
      <c r="J2976" s="9">
        <v>4750</v>
      </c>
      <c r="K2976" s="10">
        <f t="shared" si="0"/>
        <v>950.00000000000023</v>
      </c>
      <c r="L2976" s="10">
        <f t="shared" si="1"/>
        <v>285.00000000000006</v>
      </c>
      <c r="M2976" s="11">
        <v>0.3</v>
      </c>
      <c r="O2976" s="16"/>
      <c r="P2976" s="14"/>
      <c r="Q2976" s="12"/>
      <c r="R2976" s="13"/>
    </row>
    <row r="2977" spans="1:18" ht="15.75" customHeight="1">
      <c r="A2977" s="1"/>
      <c r="B2977" s="6" t="s">
        <v>14</v>
      </c>
      <c r="C2977" s="6">
        <v>1185732</v>
      </c>
      <c r="D2977" s="7">
        <v>44292</v>
      </c>
      <c r="E2977" s="6" t="s">
        <v>33</v>
      </c>
      <c r="F2977" s="6" t="s">
        <v>106</v>
      </c>
      <c r="G2977" s="6" t="s">
        <v>107</v>
      </c>
      <c r="H2977" s="6" t="s">
        <v>18</v>
      </c>
      <c r="I2977" s="8">
        <v>0.20000000000000004</v>
      </c>
      <c r="J2977" s="9">
        <v>1750</v>
      </c>
      <c r="K2977" s="10">
        <f t="shared" si="0"/>
        <v>350.00000000000006</v>
      </c>
      <c r="L2977" s="10">
        <f t="shared" si="1"/>
        <v>122.50000000000001</v>
      </c>
      <c r="M2977" s="11">
        <v>0.35</v>
      </c>
      <c r="O2977" s="16"/>
      <c r="P2977" s="14"/>
      <c r="Q2977" s="12"/>
      <c r="R2977" s="13"/>
    </row>
    <row r="2978" spans="1:18" ht="15.75" customHeight="1">
      <c r="A2978" s="1"/>
      <c r="B2978" s="6" t="s">
        <v>14</v>
      </c>
      <c r="C2978" s="6">
        <v>1185732</v>
      </c>
      <c r="D2978" s="7">
        <v>44292</v>
      </c>
      <c r="E2978" s="6" t="s">
        <v>33</v>
      </c>
      <c r="F2978" s="6" t="s">
        <v>106</v>
      </c>
      <c r="G2978" s="6" t="s">
        <v>107</v>
      </c>
      <c r="H2978" s="6" t="s">
        <v>19</v>
      </c>
      <c r="I2978" s="8">
        <v>0.10000000000000003</v>
      </c>
      <c r="J2978" s="9">
        <v>1750</v>
      </c>
      <c r="K2978" s="10">
        <f t="shared" si="0"/>
        <v>175.00000000000006</v>
      </c>
      <c r="L2978" s="10">
        <f t="shared" si="1"/>
        <v>52.500000000000014</v>
      </c>
      <c r="M2978" s="11">
        <v>0.3</v>
      </c>
      <c r="O2978" s="16"/>
      <c r="P2978" s="14"/>
      <c r="Q2978" s="12"/>
      <c r="R2978" s="13"/>
    </row>
    <row r="2979" spans="1:18" ht="15.75" customHeight="1">
      <c r="A2979" s="1"/>
      <c r="B2979" s="6" t="s">
        <v>14</v>
      </c>
      <c r="C2979" s="6">
        <v>1185732</v>
      </c>
      <c r="D2979" s="7">
        <v>44292</v>
      </c>
      <c r="E2979" s="6" t="s">
        <v>33</v>
      </c>
      <c r="F2979" s="6" t="s">
        <v>106</v>
      </c>
      <c r="G2979" s="6" t="s">
        <v>107</v>
      </c>
      <c r="H2979" s="6" t="s">
        <v>20</v>
      </c>
      <c r="I2979" s="8">
        <v>0.14999999999999997</v>
      </c>
      <c r="J2979" s="9">
        <v>1000</v>
      </c>
      <c r="K2979" s="10">
        <f t="shared" si="0"/>
        <v>149.99999999999997</v>
      </c>
      <c r="L2979" s="10">
        <f t="shared" si="1"/>
        <v>44.999999999999993</v>
      </c>
      <c r="M2979" s="11">
        <v>0.3</v>
      </c>
      <c r="O2979" s="16"/>
      <c r="P2979" s="14"/>
      <c r="Q2979" s="12"/>
      <c r="R2979" s="13"/>
    </row>
    <row r="2980" spans="1:18" ht="15.75" customHeight="1">
      <c r="A2980" s="1"/>
      <c r="B2980" s="6" t="s">
        <v>14</v>
      </c>
      <c r="C2980" s="6">
        <v>1185732</v>
      </c>
      <c r="D2980" s="7">
        <v>44292</v>
      </c>
      <c r="E2980" s="6" t="s">
        <v>33</v>
      </c>
      <c r="F2980" s="6" t="s">
        <v>106</v>
      </c>
      <c r="G2980" s="6" t="s">
        <v>107</v>
      </c>
      <c r="H2980" s="6" t="s">
        <v>21</v>
      </c>
      <c r="I2980" s="8">
        <v>0.6</v>
      </c>
      <c r="J2980" s="9">
        <v>1250</v>
      </c>
      <c r="K2980" s="10">
        <f t="shared" si="0"/>
        <v>750</v>
      </c>
      <c r="L2980" s="10">
        <f t="shared" si="1"/>
        <v>375</v>
      </c>
      <c r="M2980" s="11">
        <v>0.5</v>
      </c>
      <c r="O2980" s="16"/>
      <c r="P2980" s="14"/>
      <c r="Q2980" s="12"/>
      <c r="R2980" s="13"/>
    </row>
    <row r="2981" spans="1:18" ht="15.75" customHeight="1">
      <c r="A2981" s="1"/>
      <c r="B2981" s="6" t="s">
        <v>14</v>
      </c>
      <c r="C2981" s="6">
        <v>1185732</v>
      </c>
      <c r="D2981" s="7">
        <v>44292</v>
      </c>
      <c r="E2981" s="6" t="s">
        <v>33</v>
      </c>
      <c r="F2981" s="6" t="s">
        <v>106</v>
      </c>
      <c r="G2981" s="6" t="s">
        <v>107</v>
      </c>
      <c r="H2981" s="6" t="s">
        <v>22</v>
      </c>
      <c r="I2981" s="8">
        <v>0.5</v>
      </c>
      <c r="J2981" s="9">
        <v>2500</v>
      </c>
      <c r="K2981" s="10">
        <f t="shared" si="0"/>
        <v>1250</v>
      </c>
      <c r="L2981" s="10">
        <f t="shared" si="1"/>
        <v>500</v>
      </c>
      <c r="M2981" s="11">
        <v>0.4</v>
      </c>
      <c r="O2981" s="16"/>
      <c r="P2981" s="14"/>
      <c r="Q2981" s="12"/>
      <c r="R2981" s="13"/>
    </row>
    <row r="2982" spans="1:18" ht="15.75" customHeight="1">
      <c r="A2982" s="1"/>
      <c r="B2982" s="6" t="s">
        <v>14</v>
      </c>
      <c r="C2982" s="6">
        <v>1185732</v>
      </c>
      <c r="D2982" s="7">
        <v>44323</v>
      </c>
      <c r="E2982" s="6" t="s">
        <v>33</v>
      </c>
      <c r="F2982" s="6" t="s">
        <v>106</v>
      </c>
      <c r="G2982" s="6" t="s">
        <v>107</v>
      </c>
      <c r="H2982" s="6" t="s">
        <v>17</v>
      </c>
      <c r="I2982" s="8">
        <v>0.6</v>
      </c>
      <c r="J2982" s="9">
        <v>5200</v>
      </c>
      <c r="K2982" s="10">
        <f t="shared" si="0"/>
        <v>3120</v>
      </c>
      <c r="L2982" s="10">
        <f t="shared" si="1"/>
        <v>936</v>
      </c>
      <c r="M2982" s="11">
        <v>0.3</v>
      </c>
      <c r="O2982" s="16"/>
      <c r="P2982" s="14"/>
      <c r="Q2982" s="12"/>
      <c r="R2982" s="13"/>
    </row>
    <row r="2983" spans="1:18" ht="15.75" customHeight="1">
      <c r="A2983" s="1"/>
      <c r="B2983" s="6" t="s">
        <v>14</v>
      </c>
      <c r="C2983" s="6">
        <v>1185732</v>
      </c>
      <c r="D2983" s="7">
        <v>44323</v>
      </c>
      <c r="E2983" s="6" t="s">
        <v>33</v>
      </c>
      <c r="F2983" s="6" t="s">
        <v>106</v>
      </c>
      <c r="G2983" s="6" t="s">
        <v>107</v>
      </c>
      <c r="H2983" s="6" t="s">
        <v>18</v>
      </c>
      <c r="I2983" s="8">
        <v>0.4</v>
      </c>
      <c r="J2983" s="9">
        <v>2250</v>
      </c>
      <c r="K2983" s="10">
        <f t="shared" si="0"/>
        <v>900</v>
      </c>
      <c r="L2983" s="10">
        <f t="shared" si="1"/>
        <v>315</v>
      </c>
      <c r="M2983" s="11">
        <v>0.35</v>
      </c>
      <c r="O2983" s="16"/>
      <c r="P2983" s="14"/>
      <c r="Q2983" s="12"/>
      <c r="R2983" s="13"/>
    </row>
    <row r="2984" spans="1:18" ht="15.75" customHeight="1">
      <c r="A2984" s="1"/>
      <c r="B2984" s="6" t="s">
        <v>14</v>
      </c>
      <c r="C2984" s="6">
        <v>1185732</v>
      </c>
      <c r="D2984" s="7">
        <v>44323</v>
      </c>
      <c r="E2984" s="6" t="s">
        <v>33</v>
      </c>
      <c r="F2984" s="6" t="s">
        <v>106</v>
      </c>
      <c r="G2984" s="6" t="s">
        <v>107</v>
      </c>
      <c r="H2984" s="6" t="s">
        <v>19</v>
      </c>
      <c r="I2984" s="8">
        <v>0.35000000000000003</v>
      </c>
      <c r="J2984" s="9">
        <v>2000</v>
      </c>
      <c r="K2984" s="10">
        <f t="shared" si="0"/>
        <v>700.00000000000011</v>
      </c>
      <c r="L2984" s="10">
        <f t="shared" si="1"/>
        <v>210.00000000000003</v>
      </c>
      <c r="M2984" s="11">
        <v>0.3</v>
      </c>
      <c r="O2984" s="16"/>
      <c r="P2984" s="14"/>
      <c r="Q2984" s="12"/>
      <c r="R2984" s="13"/>
    </row>
    <row r="2985" spans="1:18" ht="15.75" customHeight="1">
      <c r="A2985" s="1"/>
      <c r="B2985" s="6" t="s">
        <v>14</v>
      </c>
      <c r="C2985" s="6">
        <v>1185732</v>
      </c>
      <c r="D2985" s="7">
        <v>44323</v>
      </c>
      <c r="E2985" s="6" t="s">
        <v>33</v>
      </c>
      <c r="F2985" s="6" t="s">
        <v>106</v>
      </c>
      <c r="G2985" s="6" t="s">
        <v>107</v>
      </c>
      <c r="H2985" s="6" t="s">
        <v>20</v>
      </c>
      <c r="I2985" s="8">
        <v>0.35000000000000003</v>
      </c>
      <c r="J2985" s="9">
        <v>1250</v>
      </c>
      <c r="K2985" s="10">
        <f t="shared" si="0"/>
        <v>437.50000000000006</v>
      </c>
      <c r="L2985" s="10">
        <f t="shared" si="1"/>
        <v>131.25</v>
      </c>
      <c r="M2985" s="11">
        <v>0.3</v>
      </c>
      <c r="O2985" s="16"/>
      <c r="P2985" s="14"/>
      <c r="Q2985" s="12"/>
      <c r="R2985" s="13"/>
    </row>
    <row r="2986" spans="1:18" ht="15.75" customHeight="1">
      <c r="A2986" s="1"/>
      <c r="B2986" s="6" t="s">
        <v>14</v>
      </c>
      <c r="C2986" s="6">
        <v>1185732</v>
      </c>
      <c r="D2986" s="7">
        <v>44323</v>
      </c>
      <c r="E2986" s="6" t="s">
        <v>33</v>
      </c>
      <c r="F2986" s="6" t="s">
        <v>106</v>
      </c>
      <c r="G2986" s="6" t="s">
        <v>107</v>
      </c>
      <c r="H2986" s="6" t="s">
        <v>21</v>
      </c>
      <c r="I2986" s="8">
        <v>0.44999999999999996</v>
      </c>
      <c r="J2986" s="9">
        <v>1500</v>
      </c>
      <c r="K2986" s="10">
        <f t="shared" si="0"/>
        <v>674.99999999999989</v>
      </c>
      <c r="L2986" s="10">
        <f t="shared" si="1"/>
        <v>337.49999999999994</v>
      </c>
      <c r="M2986" s="11">
        <v>0.5</v>
      </c>
      <c r="O2986" s="16"/>
      <c r="P2986" s="14"/>
      <c r="Q2986" s="12"/>
      <c r="R2986" s="13"/>
    </row>
    <row r="2987" spans="1:18" ht="15.75" customHeight="1">
      <c r="A2987" s="1"/>
      <c r="B2987" s="6" t="s">
        <v>14</v>
      </c>
      <c r="C2987" s="6">
        <v>1185732</v>
      </c>
      <c r="D2987" s="7">
        <v>44323</v>
      </c>
      <c r="E2987" s="6" t="s">
        <v>33</v>
      </c>
      <c r="F2987" s="6" t="s">
        <v>106</v>
      </c>
      <c r="G2987" s="6" t="s">
        <v>107</v>
      </c>
      <c r="H2987" s="6" t="s">
        <v>22</v>
      </c>
      <c r="I2987" s="8">
        <v>0.49999999999999994</v>
      </c>
      <c r="J2987" s="9">
        <v>2750</v>
      </c>
      <c r="K2987" s="10">
        <f t="shared" si="0"/>
        <v>1374.9999999999998</v>
      </c>
      <c r="L2987" s="10">
        <f t="shared" si="1"/>
        <v>549.99999999999989</v>
      </c>
      <c r="M2987" s="11">
        <v>0.4</v>
      </c>
      <c r="O2987" s="16"/>
      <c r="P2987" s="14"/>
      <c r="Q2987" s="12"/>
      <c r="R2987" s="13"/>
    </row>
    <row r="2988" spans="1:18" ht="15.75" customHeight="1">
      <c r="A2988" s="1"/>
      <c r="B2988" s="6" t="s">
        <v>14</v>
      </c>
      <c r="C2988" s="6">
        <v>1185732</v>
      </c>
      <c r="D2988" s="7">
        <v>44353</v>
      </c>
      <c r="E2988" s="6" t="s">
        <v>33</v>
      </c>
      <c r="F2988" s="6" t="s">
        <v>106</v>
      </c>
      <c r="G2988" s="6" t="s">
        <v>107</v>
      </c>
      <c r="H2988" s="6" t="s">
        <v>17</v>
      </c>
      <c r="I2988" s="8">
        <v>0.35000000000000003</v>
      </c>
      <c r="J2988" s="9">
        <v>5250</v>
      </c>
      <c r="K2988" s="10">
        <f t="shared" si="0"/>
        <v>1837.5000000000002</v>
      </c>
      <c r="L2988" s="10">
        <f t="shared" si="1"/>
        <v>551.25</v>
      </c>
      <c r="M2988" s="11">
        <v>0.3</v>
      </c>
      <c r="O2988" s="16"/>
      <c r="P2988" s="14"/>
      <c r="Q2988" s="12"/>
      <c r="R2988" s="13"/>
    </row>
    <row r="2989" spans="1:18" ht="15.75" customHeight="1">
      <c r="A2989" s="1"/>
      <c r="B2989" s="6" t="s">
        <v>14</v>
      </c>
      <c r="C2989" s="6">
        <v>1185732</v>
      </c>
      <c r="D2989" s="7">
        <v>44353</v>
      </c>
      <c r="E2989" s="6" t="s">
        <v>33</v>
      </c>
      <c r="F2989" s="6" t="s">
        <v>106</v>
      </c>
      <c r="G2989" s="6" t="s">
        <v>107</v>
      </c>
      <c r="H2989" s="6" t="s">
        <v>18</v>
      </c>
      <c r="I2989" s="8">
        <v>0.3000000000000001</v>
      </c>
      <c r="J2989" s="9">
        <v>2750</v>
      </c>
      <c r="K2989" s="10">
        <f t="shared" si="0"/>
        <v>825.00000000000023</v>
      </c>
      <c r="L2989" s="10">
        <f t="shared" si="1"/>
        <v>288.75000000000006</v>
      </c>
      <c r="M2989" s="11">
        <v>0.35</v>
      </c>
      <c r="O2989" s="16"/>
      <c r="P2989" s="14"/>
      <c r="Q2989" s="12"/>
      <c r="R2989" s="13"/>
    </row>
    <row r="2990" spans="1:18" ht="15.75" customHeight="1">
      <c r="A2990" s="1"/>
      <c r="B2990" s="6" t="s">
        <v>14</v>
      </c>
      <c r="C2990" s="6">
        <v>1185732</v>
      </c>
      <c r="D2990" s="7">
        <v>44353</v>
      </c>
      <c r="E2990" s="6" t="s">
        <v>33</v>
      </c>
      <c r="F2990" s="6" t="s">
        <v>106</v>
      </c>
      <c r="G2990" s="6" t="s">
        <v>107</v>
      </c>
      <c r="H2990" s="6" t="s">
        <v>19</v>
      </c>
      <c r="I2990" s="8">
        <v>0.25000000000000006</v>
      </c>
      <c r="J2990" s="9">
        <v>2000</v>
      </c>
      <c r="K2990" s="10">
        <f t="shared" si="0"/>
        <v>500.00000000000011</v>
      </c>
      <c r="L2990" s="10">
        <f t="shared" si="1"/>
        <v>150.00000000000003</v>
      </c>
      <c r="M2990" s="11">
        <v>0.3</v>
      </c>
      <c r="O2990" s="16"/>
      <c r="P2990" s="14"/>
      <c r="Q2990" s="12"/>
      <c r="R2990" s="13"/>
    </row>
    <row r="2991" spans="1:18" ht="15.75" customHeight="1">
      <c r="A2991" s="1"/>
      <c r="B2991" s="6" t="s">
        <v>14</v>
      </c>
      <c r="C2991" s="6">
        <v>1185732</v>
      </c>
      <c r="D2991" s="7">
        <v>44353</v>
      </c>
      <c r="E2991" s="6" t="s">
        <v>33</v>
      </c>
      <c r="F2991" s="6" t="s">
        <v>106</v>
      </c>
      <c r="G2991" s="6" t="s">
        <v>107</v>
      </c>
      <c r="H2991" s="6" t="s">
        <v>20</v>
      </c>
      <c r="I2991" s="8">
        <v>0.25000000000000006</v>
      </c>
      <c r="J2991" s="9">
        <v>1750</v>
      </c>
      <c r="K2991" s="10">
        <f t="shared" si="0"/>
        <v>437.50000000000011</v>
      </c>
      <c r="L2991" s="10">
        <f t="shared" si="1"/>
        <v>131.25000000000003</v>
      </c>
      <c r="M2991" s="11">
        <v>0.3</v>
      </c>
      <c r="O2991" s="16"/>
      <c r="P2991" s="14"/>
      <c r="Q2991" s="12"/>
      <c r="R2991" s="13"/>
    </row>
    <row r="2992" spans="1:18" ht="15.75" customHeight="1">
      <c r="A2992" s="1"/>
      <c r="B2992" s="6" t="s">
        <v>14</v>
      </c>
      <c r="C2992" s="6">
        <v>1185732</v>
      </c>
      <c r="D2992" s="7">
        <v>44353</v>
      </c>
      <c r="E2992" s="6" t="s">
        <v>33</v>
      </c>
      <c r="F2992" s="6" t="s">
        <v>106</v>
      </c>
      <c r="G2992" s="6" t="s">
        <v>107</v>
      </c>
      <c r="H2992" s="6" t="s">
        <v>21</v>
      </c>
      <c r="I2992" s="8">
        <v>0.35000000000000003</v>
      </c>
      <c r="J2992" s="9">
        <v>1750</v>
      </c>
      <c r="K2992" s="10">
        <f t="shared" si="0"/>
        <v>612.50000000000011</v>
      </c>
      <c r="L2992" s="10">
        <f t="shared" si="1"/>
        <v>306.25000000000006</v>
      </c>
      <c r="M2992" s="11">
        <v>0.5</v>
      </c>
      <c r="O2992" s="16"/>
      <c r="P2992" s="14"/>
      <c r="Q2992" s="12"/>
      <c r="R2992" s="13"/>
    </row>
    <row r="2993" spans="1:18" ht="15.75" customHeight="1">
      <c r="A2993" s="1"/>
      <c r="B2993" s="6" t="s">
        <v>14</v>
      </c>
      <c r="C2993" s="6">
        <v>1185732</v>
      </c>
      <c r="D2993" s="7">
        <v>44353</v>
      </c>
      <c r="E2993" s="6" t="s">
        <v>33</v>
      </c>
      <c r="F2993" s="6" t="s">
        <v>106</v>
      </c>
      <c r="G2993" s="6" t="s">
        <v>107</v>
      </c>
      <c r="H2993" s="6" t="s">
        <v>22</v>
      </c>
      <c r="I2993" s="8">
        <v>0.55000000000000004</v>
      </c>
      <c r="J2993" s="9">
        <v>3250</v>
      </c>
      <c r="K2993" s="10">
        <f t="shared" si="0"/>
        <v>1787.5000000000002</v>
      </c>
      <c r="L2993" s="10">
        <f t="shared" si="1"/>
        <v>715.00000000000011</v>
      </c>
      <c r="M2993" s="11">
        <v>0.4</v>
      </c>
      <c r="O2993" s="16"/>
      <c r="P2993" s="14"/>
      <c r="Q2993" s="12"/>
      <c r="R2993" s="13"/>
    </row>
    <row r="2994" spans="1:18" ht="15.75" customHeight="1">
      <c r="A2994" s="1"/>
      <c r="B2994" s="6" t="s">
        <v>14</v>
      </c>
      <c r="C2994" s="6">
        <v>1185732</v>
      </c>
      <c r="D2994" s="7">
        <v>44382</v>
      </c>
      <c r="E2994" s="6" t="s">
        <v>33</v>
      </c>
      <c r="F2994" s="6" t="s">
        <v>106</v>
      </c>
      <c r="G2994" s="6" t="s">
        <v>107</v>
      </c>
      <c r="H2994" s="6" t="s">
        <v>17</v>
      </c>
      <c r="I2994" s="8">
        <v>0.5</v>
      </c>
      <c r="J2994" s="9">
        <v>5500</v>
      </c>
      <c r="K2994" s="10">
        <f t="shared" si="0"/>
        <v>2750</v>
      </c>
      <c r="L2994" s="10">
        <f t="shared" si="1"/>
        <v>825</v>
      </c>
      <c r="M2994" s="11">
        <v>0.3</v>
      </c>
      <c r="O2994" s="16"/>
      <c r="P2994" s="14"/>
      <c r="Q2994" s="12"/>
      <c r="R2994" s="13"/>
    </row>
    <row r="2995" spans="1:18" ht="15.75" customHeight="1">
      <c r="A2995" s="1"/>
      <c r="B2995" s="6" t="s">
        <v>14</v>
      </c>
      <c r="C2995" s="6">
        <v>1185732</v>
      </c>
      <c r="D2995" s="7">
        <v>44382</v>
      </c>
      <c r="E2995" s="6" t="s">
        <v>33</v>
      </c>
      <c r="F2995" s="6" t="s">
        <v>106</v>
      </c>
      <c r="G2995" s="6" t="s">
        <v>107</v>
      </c>
      <c r="H2995" s="6" t="s">
        <v>18</v>
      </c>
      <c r="I2995" s="8">
        <v>0.45000000000000007</v>
      </c>
      <c r="J2995" s="9">
        <v>3000</v>
      </c>
      <c r="K2995" s="10">
        <f t="shared" si="0"/>
        <v>1350.0000000000002</v>
      </c>
      <c r="L2995" s="10">
        <f t="shared" si="1"/>
        <v>472.50000000000006</v>
      </c>
      <c r="M2995" s="11">
        <v>0.35</v>
      </c>
      <c r="O2995" s="16"/>
      <c r="P2995" s="14"/>
      <c r="Q2995" s="12"/>
      <c r="R2995" s="13"/>
    </row>
    <row r="2996" spans="1:18" ht="15.75" customHeight="1">
      <c r="A2996" s="1"/>
      <c r="B2996" s="6" t="s">
        <v>14</v>
      </c>
      <c r="C2996" s="6">
        <v>1185732</v>
      </c>
      <c r="D2996" s="7">
        <v>44382</v>
      </c>
      <c r="E2996" s="6" t="s">
        <v>33</v>
      </c>
      <c r="F2996" s="6" t="s">
        <v>106</v>
      </c>
      <c r="G2996" s="6" t="s">
        <v>107</v>
      </c>
      <c r="H2996" s="6" t="s">
        <v>19</v>
      </c>
      <c r="I2996" s="8">
        <v>0.4</v>
      </c>
      <c r="J2996" s="9">
        <v>2250</v>
      </c>
      <c r="K2996" s="10">
        <f t="shared" si="0"/>
        <v>900</v>
      </c>
      <c r="L2996" s="10">
        <f t="shared" si="1"/>
        <v>270</v>
      </c>
      <c r="M2996" s="11">
        <v>0.3</v>
      </c>
      <c r="O2996" s="16"/>
      <c r="P2996" s="14"/>
      <c r="Q2996" s="12"/>
      <c r="R2996" s="13"/>
    </row>
    <row r="2997" spans="1:18" ht="15.75" customHeight="1">
      <c r="A2997" s="1"/>
      <c r="B2997" s="6" t="s">
        <v>14</v>
      </c>
      <c r="C2997" s="6">
        <v>1185732</v>
      </c>
      <c r="D2997" s="7">
        <v>44382</v>
      </c>
      <c r="E2997" s="6" t="s">
        <v>33</v>
      </c>
      <c r="F2997" s="6" t="s">
        <v>106</v>
      </c>
      <c r="G2997" s="6" t="s">
        <v>107</v>
      </c>
      <c r="H2997" s="6" t="s">
        <v>20</v>
      </c>
      <c r="I2997" s="8">
        <v>0.4</v>
      </c>
      <c r="J2997" s="9">
        <v>1750</v>
      </c>
      <c r="K2997" s="10">
        <f t="shared" si="0"/>
        <v>700</v>
      </c>
      <c r="L2997" s="10">
        <f t="shared" si="1"/>
        <v>210</v>
      </c>
      <c r="M2997" s="11">
        <v>0.3</v>
      </c>
      <c r="O2997" s="16"/>
      <c r="P2997" s="14"/>
      <c r="Q2997" s="12"/>
      <c r="R2997" s="13"/>
    </row>
    <row r="2998" spans="1:18" ht="15.75" customHeight="1">
      <c r="A2998" s="1"/>
      <c r="B2998" s="6" t="s">
        <v>14</v>
      </c>
      <c r="C2998" s="6">
        <v>1185732</v>
      </c>
      <c r="D2998" s="7">
        <v>44382</v>
      </c>
      <c r="E2998" s="6" t="s">
        <v>33</v>
      </c>
      <c r="F2998" s="6" t="s">
        <v>106</v>
      </c>
      <c r="G2998" s="6" t="s">
        <v>107</v>
      </c>
      <c r="H2998" s="6" t="s">
        <v>21</v>
      </c>
      <c r="I2998" s="8">
        <v>0.5</v>
      </c>
      <c r="J2998" s="9">
        <v>2000</v>
      </c>
      <c r="K2998" s="10">
        <f t="shared" si="0"/>
        <v>1000</v>
      </c>
      <c r="L2998" s="10">
        <f t="shared" si="1"/>
        <v>500</v>
      </c>
      <c r="M2998" s="11">
        <v>0.5</v>
      </c>
      <c r="O2998" s="16"/>
      <c r="P2998" s="14"/>
      <c r="Q2998" s="12"/>
      <c r="R2998" s="13"/>
    </row>
    <row r="2999" spans="1:18" ht="15.75" customHeight="1">
      <c r="A2999" s="1"/>
      <c r="B2999" s="6" t="s">
        <v>14</v>
      </c>
      <c r="C2999" s="6">
        <v>1185732</v>
      </c>
      <c r="D2999" s="7">
        <v>44382</v>
      </c>
      <c r="E2999" s="6" t="s">
        <v>33</v>
      </c>
      <c r="F2999" s="6" t="s">
        <v>106</v>
      </c>
      <c r="G2999" s="6" t="s">
        <v>107</v>
      </c>
      <c r="H2999" s="6" t="s">
        <v>22</v>
      </c>
      <c r="I2999" s="8">
        <v>0.55000000000000004</v>
      </c>
      <c r="J2999" s="9">
        <v>3750</v>
      </c>
      <c r="K2999" s="10">
        <f t="shared" si="0"/>
        <v>2062.5</v>
      </c>
      <c r="L2999" s="10">
        <f t="shared" si="1"/>
        <v>825</v>
      </c>
      <c r="M2999" s="11">
        <v>0.4</v>
      </c>
      <c r="O2999" s="16"/>
      <c r="P2999" s="14"/>
      <c r="Q2999" s="12"/>
      <c r="R2999" s="13"/>
    </row>
    <row r="3000" spans="1:18" ht="15.75" customHeight="1">
      <c r="A3000" s="1"/>
      <c r="B3000" s="6" t="s">
        <v>14</v>
      </c>
      <c r="C3000" s="6">
        <v>1185732</v>
      </c>
      <c r="D3000" s="7">
        <v>44414</v>
      </c>
      <c r="E3000" s="6" t="s">
        <v>33</v>
      </c>
      <c r="F3000" s="6" t="s">
        <v>106</v>
      </c>
      <c r="G3000" s="6" t="s">
        <v>107</v>
      </c>
      <c r="H3000" s="6" t="s">
        <v>17</v>
      </c>
      <c r="I3000" s="8">
        <v>0.5</v>
      </c>
      <c r="J3000" s="9">
        <v>5250</v>
      </c>
      <c r="K3000" s="10">
        <f t="shared" si="0"/>
        <v>2625</v>
      </c>
      <c r="L3000" s="10">
        <f t="shared" si="1"/>
        <v>787.5</v>
      </c>
      <c r="M3000" s="11">
        <v>0.3</v>
      </c>
      <c r="O3000" s="16"/>
      <c r="P3000" s="14"/>
      <c r="Q3000" s="12"/>
      <c r="R3000" s="13"/>
    </row>
    <row r="3001" spans="1:18" ht="15.75" customHeight="1">
      <c r="A3001" s="1"/>
      <c r="B3001" s="6" t="s">
        <v>14</v>
      </c>
      <c r="C3001" s="6">
        <v>1185732</v>
      </c>
      <c r="D3001" s="7">
        <v>44414</v>
      </c>
      <c r="E3001" s="6" t="s">
        <v>33</v>
      </c>
      <c r="F3001" s="6" t="s">
        <v>106</v>
      </c>
      <c r="G3001" s="6" t="s">
        <v>107</v>
      </c>
      <c r="H3001" s="6" t="s">
        <v>18</v>
      </c>
      <c r="I3001" s="8">
        <v>0.45000000000000007</v>
      </c>
      <c r="J3001" s="9">
        <v>3000</v>
      </c>
      <c r="K3001" s="10">
        <f t="shared" si="0"/>
        <v>1350.0000000000002</v>
      </c>
      <c r="L3001" s="10">
        <f t="shared" si="1"/>
        <v>472.50000000000006</v>
      </c>
      <c r="M3001" s="11">
        <v>0.35</v>
      </c>
      <c r="O3001" s="16"/>
      <c r="P3001" s="14"/>
      <c r="Q3001" s="12"/>
      <c r="R3001" s="13"/>
    </row>
    <row r="3002" spans="1:18" ht="15.75" customHeight="1">
      <c r="A3002" s="1"/>
      <c r="B3002" s="6" t="s">
        <v>14</v>
      </c>
      <c r="C3002" s="6">
        <v>1185732</v>
      </c>
      <c r="D3002" s="7">
        <v>44414</v>
      </c>
      <c r="E3002" s="6" t="s">
        <v>33</v>
      </c>
      <c r="F3002" s="6" t="s">
        <v>106</v>
      </c>
      <c r="G3002" s="6" t="s">
        <v>107</v>
      </c>
      <c r="H3002" s="6" t="s">
        <v>19</v>
      </c>
      <c r="I3002" s="8">
        <v>0.4</v>
      </c>
      <c r="J3002" s="9">
        <v>2250</v>
      </c>
      <c r="K3002" s="10">
        <f t="shared" si="0"/>
        <v>900</v>
      </c>
      <c r="L3002" s="10">
        <f t="shared" si="1"/>
        <v>270</v>
      </c>
      <c r="M3002" s="11">
        <v>0.3</v>
      </c>
      <c r="O3002" s="16"/>
      <c r="P3002" s="14"/>
      <c r="Q3002" s="12"/>
      <c r="R3002" s="13"/>
    </row>
    <row r="3003" spans="1:18" ht="15.75" customHeight="1">
      <c r="A3003" s="1"/>
      <c r="B3003" s="6" t="s">
        <v>14</v>
      </c>
      <c r="C3003" s="6">
        <v>1185732</v>
      </c>
      <c r="D3003" s="7">
        <v>44414</v>
      </c>
      <c r="E3003" s="6" t="s">
        <v>33</v>
      </c>
      <c r="F3003" s="6" t="s">
        <v>106</v>
      </c>
      <c r="G3003" s="6" t="s">
        <v>107</v>
      </c>
      <c r="H3003" s="6" t="s">
        <v>20</v>
      </c>
      <c r="I3003" s="8">
        <v>0.4</v>
      </c>
      <c r="J3003" s="9">
        <v>2000</v>
      </c>
      <c r="K3003" s="10">
        <f t="shared" si="0"/>
        <v>800</v>
      </c>
      <c r="L3003" s="10">
        <f t="shared" si="1"/>
        <v>240</v>
      </c>
      <c r="M3003" s="11">
        <v>0.3</v>
      </c>
      <c r="O3003" s="16"/>
      <c r="P3003" s="14"/>
      <c r="Q3003" s="12"/>
      <c r="R3003" s="13"/>
    </row>
    <row r="3004" spans="1:18" ht="15.75" customHeight="1">
      <c r="A3004" s="1"/>
      <c r="B3004" s="6" t="s">
        <v>14</v>
      </c>
      <c r="C3004" s="6">
        <v>1185732</v>
      </c>
      <c r="D3004" s="7">
        <v>44414</v>
      </c>
      <c r="E3004" s="6" t="s">
        <v>33</v>
      </c>
      <c r="F3004" s="6" t="s">
        <v>106</v>
      </c>
      <c r="G3004" s="6" t="s">
        <v>107</v>
      </c>
      <c r="H3004" s="6" t="s">
        <v>21</v>
      </c>
      <c r="I3004" s="8">
        <v>0.5</v>
      </c>
      <c r="J3004" s="9">
        <v>1750</v>
      </c>
      <c r="K3004" s="10">
        <f t="shared" si="0"/>
        <v>875</v>
      </c>
      <c r="L3004" s="10">
        <f t="shared" si="1"/>
        <v>437.5</v>
      </c>
      <c r="M3004" s="11">
        <v>0.5</v>
      </c>
      <c r="O3004" s="16"/>
      <c r="P3004" s="14"/>
      <c r="Q3004" s="12"/>
      <c r="R3004" s="13"/>
    </row>
    <row r="3005" spans="1:18" ht="15.75" customHeight="1">
      <c r="A3005" s="1"/>
      <c r="B3005" s="6" t="s">
        <v>14</v>
      </c>
      <c r="C3005" s="6">
        <v>1185732</v>
      </c>
      <c r="D3005" s="7">
        <v>44414</v>
      </c>
      <c r="E3005" s="6" t="s">
        <v>33</v>
      </c>
      <c r="F3005" s="6" t="s">
        <v>106</v>
      </c>
      <c r="G3005" s="6" t="s">
        <v>107</v>
      </c>
      <c r="H3005" s="6" t="s">
        <v>22</v>
      </c>
      <c r="I3005" s="8">
        <v>0.55000000000000004</v>
      </c>
      <c r="J3005" s="9">
        <v>3500</v>
      </c>
      <c r="K3005" s="10">
        <f t="shared" si="0"/>
        <v>1925.0000000000002</v>
      </c>
      <c r="L3005" s="10">
        <f t="shared" si="1"/>
        <v>770.00000000000011</v>
      </c>
      <c r="M3005" s="11">
        <v>0.4</v>
      </c>
      <c r="O3005" s="16"/>
      <c r="P3005" s="14"/>
      <c r="Q3005" s="12"/>
      <c r="R3005" s="13"/>
    </row>
    <row r="3006" spans="1:18" ht="15.75" customHeight="1">
      <c r="A3006" s="1"/>
      <c r="B3006" s="6" t="s">
        <v>14</v>
      </c>
      <c r="C3006" s="6">
        <v>1185732</v>
      </c>
      <c r="D3006" s="7">
        <v>44446</v>
      </c>
      <c r="E3006" s="6" t="s">
        <v>33</v>
      </c>
      <c r="F3006" s="6" t="s">
        <v>106</v>
      </c>
      <c r="G3006" s="6" t="s">
        <v>107</v>
      </c>
      <c r="H3006" s="6" t="s">
        <v>17</v>
      </c>
      <c r="I3006" s="8">
        <v>0.35000000000000003</v>
      </c>
      <c r="J3006" s="9">
        <v>4750</v>
      </c>
      <c r="K3006" s="10">
        <f t="shared" si="0"/>
        <v>1662.5000000000002</v>
      </c>
      <c r="L3006" s="10">
        <f t="shared" si="1"/>
        <v>498.75000000000006</v>
      </c>
      <c r="M3006" s="11">
        <v>0.3</v>
      </c>
      <c r="O3006" s="16"/>
      <c r="P3006" s="14"/>
      <c r="Q3006" s="12"/>
      <c r="R3006" s="13"/>
    </row>
    <row r="3007" spans="1:18" ht="15.75" customHeight="1">
      <c r="A3007" s="1"/>
      <c r="B3007" s="6" t="s">
        <v>14</v>
      </c>
      <c r="C3007" s="6">
        <v>1185732</v>
      </c>
      <c r="D3007" s="7">
        <v>44446</v>
      </c>
      <c r="E3007" s="6" t="s">
        <v>33</v>
      </c>
      <c r="F3007" s="6" t="s">
        <v>106</v>
      </c>
      <c r="G3007" s="6" t="s">
        <v>107</v>
      </c>
      <c r="H3007" s="6" t="s">
        <v>18</v>
      </c>
      <c r="I3007" s="8">
        <v>0.3000000000000001</v>
      </c>
      <c r="J3007" s="9">
        <v>2750</v>
      </c>
      <c r="K3007" s="10">
        <f t="shared" si="0"/>
        <v>825.00000000000023</v>
      </c>
      <c r="L3007" s="10">
        <f t="shared" si="1"/>
        <v>288.75000000000006</v>
      </c>
      <c r="M3007" s="11">
        <v>0.35</v>
      </c>
      <c r="O3007" s="16"/>
      <c r="P3007" s="14"/>
      <c r="Q3007" s="12"/>
      <c r="R3007" s="13"/>
    </row>
    <row r="3008" spans="1:18" ht="15.75" customHeight="1">
      <c r="A3008" s="1"/>
      <c r="B3008" s="6" t="s">
        <v>14</v>
      </c>
      <c r="C3008" s="6">
        <v>1185732</v>
      </c>
      <c r="D3008" s="7">
        <v>44446</v>
      </c>
      <c r="E3008" s="6" t="s">
        <v>33</v>
      </c>
      <c r="F3008" s="6" t="s">
        <v>106</v>
      </c>
      <c r="G3008" s="6" t="s">
        <v>107</v>
      </c>
      <c r="H3008" s="6" t="s">
        <v>19</v>
      </c>
      <c r="I3008" s="8">
        <v>0.25000000000000006</v>
      </c>
      <c r="J3008" s="9">
        <v>1750</v>
      </c>
      <c r="K3008" s="10">
        <f t="shared" si="0"/>
        <v>437.50000000000011</v>
      </c>
      <c r="L3008" s="10">
        <f t="shared" si="1"/>
        <v>131.25000000000003</v>
      </c>
      <c r="M3008" s="11">
        <v>0.3</v>
      </c>
      <c r="O3008" s="16"/>
      <c r="P3008" s="14"/>
      <c r="Q3008" s="12"/>
      <c r="R3008" s="13"/>
    </row>
    <row r="3009" spans="1:18" ht="15.75" customHeight="1">
      <c r="A3009" s="1"/>
      <c r="B3009" s="6" t="s">
        <v>14</v>
      </c>
      <c r="C3009" s="6">
        <v>1185732</v>
      </c>
      <c r="D3009" s="7">
        <v>44446</v>
      </c>
      <c r="E3009" s="6" t="s">
        <v>33</v>
      </c>
      <c r="F3009" s="6" t="s">
        <v>106</v>
      </c>
      <c r="G3009" s="6" t="s">
        <v>107</v>
      </c>
      <c r="H3009" s="6" t="s">
        <v>20</v>
      </c>
      <c r="I3009" s="8">
        <v>0.25000000000000006</v>
      </c>
      <c r="J3009" s="9">
        <v>1500</v>
      </c>
      <c r="K3009" s="10">
        <f t="shared" si="0"/>
        <v>375.00000000000006</v>
      </c>
      <c r="L3009" s="10">
        <f t="shared" si="1"/>
        <v>112.50000000000001</v>
      </c>
      <c r="M3009" s="11">
        <v>0.3</v>
      </c>
      <c r="O3009" s="16"/>
      <c r="P3009" s="14"/>
      <c r="Q3009" s="12"/>
      <c r="R3009" s="13"/>
    </row>
    <row r="3010" spans="1:18" ht="15.75" customHeight="1">
      <c r="A3010" s="1"/>
      <c r="B3010" s="6" t="s">
        <v>14</v>
      </c>
      <c r="C3010" s="6">
        <v>1185732</v>
      </c>
      <c r="D3010" s="7">
        <v>44446</v>
      </c>
      <c r="E3010" s="6" t="s">
        <v>33</v>
      </c>
      <c r="F3010" s="6" t="s">
        <v>106</v>
      </c>
      <c r="G3010" s="6" t="s">
        <v>107</v>
      </c>
      <c r="H3010" s="6" t="s">
        <v>21</v>
      </c>
      <c r="I3010" s="8">
        <v>0.35000000000000003</v>
      </c>
      <c r="J3010" s="9">
        <v>1500</v>
      </c>
      <c r="K3010" s="10">
        <f t="shared" si="0"/>
        <v>525</v>
      </c>
      <c r="L3010" s="10">
        <f t="shared" si="1"/>
        <v>262.5</v>
      </c>
      <c r="M3010" s="11">
        <v>0.5</v>
      </c>
      <c r="O3010" s="16"/>
      <c r="P3010" s="14"/>
      <c r="Q3010" s="12"/>
      <c r="R3010" s="13"/>
    </row>
    <row r="3011" spans="1:18" ht="15.75" customHeight="1">
      <c r="A3011" s="1"/>
      <c r="B3011" s="6" t="s">
        <v>14</v>
      </c>
      <c r="C3011" s="6">
        <v>1185732</v>
      </c>
      <c r="D3011" s="7">
        <v>44446</v>
      </c>
      <c r="E3011" s="6" t="s">
        <v>33</v>
      </c>
      <c r="F3011" s="6" t="s">
        <v>106</v>
      </c>
      <c r="G3011" s="6" t="s">
        <v>107</v>
      </c>
      <c r="H3011" s="6" t="s">
        <v>22</v>
      </c>
      <c r="I3011" s="8">
        <v>0.4</v>
      </c>
      <c r="J3011" s="9">
        <v>2250</v>
      </c>
      <c r="K3011" s="10">
        <f t="shared" si="0"/>
        <v>900</v>
      </c>
      <c r="L3011" s="10">
        <f t="shared" si="1"/>
        <v>360</v>
      </c>
      <c r="M3011" s="11">
        <v>0.4</v>
      </c>
      <c r="O3011" s="16"/>
      <c r="P3011" s="14"/>
      <c r="Q3011" s="12"/>
      <c r="R3011" s="13"/>
    </row>
    <row r="3012" spans="1:18" ht="15.75" customHeight="1">
      <c r="A3012" s="1"/>
      <c r="B3012" s="6" t="s">
        <v>14</v>
      </c>
      <c r="C3012" s="6">
        <v>1185732</v>
      </c>
      <c r="D3012" s="7">
        <v>44475</v>
      </c>
      <c r="E3012" s="6" t="s">
        <v>33</v>
      </c>
      <c r="F3012" s="6" t="s">
        <v>106</v>
      </c>
      <c r="G3012" s="6" t="s">
        <v>107</v>
      </c>
      <c r="H3012" s="6" t="s">
        <v>17</v>
      </c>
      <c r="I3012" s="8">
        <v>0.44999999999999996</v>
      </c>
      <c r="J3012" s="9">
        <v>4000</v>
      </c>
      <c r="K3012" s="10">
        <f t="shared" si="0"/>
        <v>1799.9999999999998</v>
      </c>
      <c r="L3012" s="10">
        <f t="shared" si="1"/>
        <v>539.99999999999989</v>
      </c>
      <c r="M3012" s="11">
        <v>0.3</v>
      </c>
      <c r="O3012" s="16"/>
      <c r="P3012" s="14"/>
      <c r="Q3012" s="12"/>
      <c r="R3012" s="13"/>
    </row>
    <row r="3013" spans="1:18" ht="15.75" customHeight="1">
      <c r="A3013" s="1"/>
      <c r="B3013" s="6" t="s">
        <v>14</v>
      </c>
      <c r="C3013" s="6">
        <v>1185732</v>
      </c>
      <c r="D3013" s="7">
        <v>44475</v>
      </c>
      <c r="E3013" s="6" t="s">
        <v>33</v>
      </c>
      <c r="F3013" s="6" t="s">
        <v>106</v>
      </c>
      <c r="G3013" s="6" t="s">
        <v>107</v>
      </c>
      <c r="H3013" s="6" t="s">
        <v>18</v>
      </c>
      <c r="I3013" s="8">
        <v>0.35000000000000003</v>
      </c>
      <c r="J3013" s="9">
        <v>2500</v>
      </c>
      <c r="K3013" s="10">
        <f t="shared" si="0"/>
        <v>875.00000000000011</v>
      </c>
      <c r="L3013" s="10">
        <f t="shared" si="1"/>
        <v>306.25</v>
      </c>
      <c r="M3013" s="11">
        <v>0.35</v>
      </c>
      <c r="O3013" s="16"/>
      <c r="P3013" s="14"/>
      <c r="Q3013" s="12"/>
      <c r="R3013" s="13"/>
    </row>
    <row r="3014" spans="1:18" ht="15.75" customHeight="1">
      <c r="A3014" s="1"/>
      <c r="B3014" s="6" t="s">
        <v>14</v>
      </c>
      <c r="C3014" s="6">
        <v>1185732</v>
      </c>
      <c r="D3014" s="7">
        <v>44475</v>
      </c>
      <c r="E3014" s="6" t="s">
        <v>33</v>
      </c>
      <c r="F3014" s="6" t="s">
        <v>106</v>
      </c>
      <c r="G3014" s="6" t="s">
        <v>107</v>
      </c>
      <c r="H3014" s="6" t="s">
        <v>19</v>
      </c>
      <c r="I3014" s="8">
        <v>0.35000000000000003</v>
      </c>
      <c r="J3014" s="9">
        <v>1500</v>
      </c>
      <c r="K3014" s="10">
        <f t="shared" si="0"/>
        <v>525</v>
      </c>
      <c r="L3014" s="10">
        <f t="shared" si="1"/>
        <v>157.5</v>
      </c>
      <c r="M3014" s="11">
        <v>0.3</v>
      </c>
      <c r="O3014" s="16"/>
      <c r="P3014" s="14"/>
      <c r="Q3014" s="12"/>
      <c r="R3014" s="13"/>
    </row>
    <row r="3015" spans="1:18" ht="15.75" customHeight="1">
      <c r="A3015" s="1"/>
      <c r="B3015" s="6" t="s">
        <v>14</v>
      </c>
      <c r="C3015" s="6">
        <v>1185732</v>
      </c>
      <c r="D3015" s="7">
        <v>44475</v>
      </c>
      <c r="E3015" s="6" t="s">
        <v>33</v>
      </c>
      <c r="F3015" s="6" t="s">
        <v>106</v>
      </c>
      <c r="G3015" s="6" t="s">
        <v>107</v>
      </c>
      <c r="H3015" s="6" t="s">
        <v>20</v>
      </c>
      <c r="I3015" s="8">
        <v>0.35000000000000003</v>
      </c>
      <c r="J3015" s="9">
        <v>1250</v>
      </c>
      <c r="K3015" s="10">
        <f t="shared" si="0"/>
        <v>437.50000000000006</v>
      </c>
      <c r="L3015" s="10">
        <f t="shared" si="1"/>
        <v>131.25</v>
      </c>
      <c r="M3015" s="11">
        <v>0.3</v>
      </c>
      <c r="O3015" s="16"/>
      <c r="P3015" s="14"/>
      <c r="Q3015" s="12"/>
      <c r="R3015" s="13"/>
    </row>
    <row r="3016" spans="1:18" ht="15.75" customHeight="1">
      <c r="A3016" s="1"/>
      <c r="B3016" s="6" t="s">
        <v>14</v>
      </c>
      <c r="C3016" s="6">
        <v>1185732</v>
      </c>
      <c r="D3016" s="7">
        <v>44475</v>
      </c>
      <c r="E3016" s="6" t="s">
        <v>33</v>
      </c>
      <c r="F3016" s="6" t="s">
        <v>106</v>
      </c>
      <c r="G3016" s="6" t="s">
        <v>107</v>
      </c>
      <c r="H3016" s="6" t="s">
        <v>21</v>
      </c>
      <c r="I3016" s="8">
        <v>0.44999999999999996</v>
      </c>
      <c r="J3016" s="9">
        <v>1250</v>
      </c>
      <c r="K3016" s="10">
        <f t="shared" si="0"/>
        <v>562.5</v>
      </c>
      <c r="L3016" s="10">
        <f t="shared" si="1"/>
        <v>281.25</v>
      </c>
      <c r="M3016" s="11">
        <v>0.5</v>
      </c>
      <c r="O3016" s="16"/>
      <c r="P3016" s="14"/>
      <c r="Q3016" s="12"/>
      <c r="R3016" s="13"/>
    </row>
    <row r="3017" spans="1:18" ht="15.75" customHeight="1">
      <c r="A3017" s="1"/>
      <c r="B3017" s="6" t="s">
        <v>14</v>
      </c>
      <c r="C3017" s="6">
        <v>1185732</v>
      </c>
      <c r="D3017" s="7">
        <v>44475</v>
      </c>
      <c r="E3017" s="6" t="s">
        <v>33</v>
      </c>
      <c r="F3017" s="6" t="s">
        <v>106</v>
      </c>
      <c r="G3017" s="6" t="s">
        <v>107</v>
      </c>
      <c r="H3017" s="6" t="s">
        <v>22</v>
      </c>
      <c r="I3017" s="8">
        <v>0.49999999999999983</v>
      </c>
      <c r="J3017" s="9">
        <v>2500</v>
      </c>
      <c r="K3017" s="10">
        <f t="shared" si="0"/>
        <v>1249.9999999999995</v>
      </c>
      <c r="L3017" s="10">
        <f t="shared" si="1"/>
        <v>499.99999999999983</v>
      </c>
      <c r="M3017" s="11">
        <v>0.4</v>
      </c>
      <c r="O3017" s="16"/>
      <c r="P3017" s="14"/>
      <c r="Q3017" s="12"/>
      <c r="R3017" s="13"/>
    </row>
    <row r="3018" spans="1:18" ht="15.75" customHeight="1">
      <c r="A3018" s="1"/>
      <c r="B3018" s="6" t="s">
        <v>14</v>
      </c>
      <c r="C3018" s="6">
        <v>1185732</v>
      </c>
      <c r="D3018" s="7">
        <v>44506</v>
      </c>
      <c r="E3018" s="6" t="s">
        <v>33</v>
      </c>
      <c r="F3018" s="6" t="s">
        <v>106</v>
      </c>
      <c r="G3018" s="6" t="s">
        <v>107</v>
      </c>
      <c r="H3018" s="6" t="s">
        <v>17</v>
      </c>
      <c r="I3018" s="8">
        <v>0.44999999999999996</v>
      </c>
      <c r="J3018" s="9">
        <v>4000</v>
      </c>
      <c r="K3018" s="10">
        <f t="shared" si="0"/>
        <v>1799.9999999999998</v>
      </c>
      <c r="L3018" s="10">
        <f t="shared" si="1"/>
        <v>539.99999999999989</v>
      </c>
      <c r="M3018" s="11">
        <v>0.3</v>
      </c>
      <c r="O3018" s="16"/>
      <c r="P3018" s="14"/>
      <c r="Q3018" s="12"/>
      <c r="R3018" s="13"/>
    </row>
    <row r="3019" spans="1:18" ht="15.75" customHeight="1">
      <c r="A3019" s="1"/>
      <c r="B3019" s="6" t="s">
        <v>14</v>
      </c>
      <c r="C3019" s="6">
        <v>1185732</v>
      </c>
      <c r="D3019" s="7">
        <v>44506</v>
      </c>
      <c r="E3019" s="6" t="s">
        <v>33</v>
      </c>
      <c r="F3019" s="6" t="s">
        <v>106</v>
      </c>
      <c r="G3019" s="6" t="s">
        <v>107</v>
      </c>
      <c r="H3019" s="6" t="s">
        <v>18</v>
      </c>
      <c r="I3019" s="8">
        <v>0.35000000000000003</v>
      </c>
      <c r="J3019" s="9">
        <v>2750</v>
      </c>
      <c r="K3019" s="10">
        <f t="shared" si="0"/>
        <v>962.50000000000011</v>
      </c>
      <c r="L3019" s="10">
        <f t="shared" si="1"/>
        <v>336.875</v>
      </c>
      <c r="M3019" s="11">
        <v>0.35</v>
      </c>
      <c r="O3019" s="16"/>
      <c r="P3019" s="14"/>
      <c r="Q3019" s="12"/>
      <c r="R3019" s="13"/>
    </row>
    <row r="3020" spans="1:18" ht="15.75" customHeight="1">
      <c r="A3020" s="1"/>
      <c r="B3020" s="6" t="s">
        <v>14</v>
      </c>
      <c r="C3020" s="6">
        <v>1185732</v>
      </c>
      <c r="D3020" s="7">
        <v>44506</v>
      </c>
      <c r="E3020" s="6" t="s">
        <v>33</v>
      </c>
      <c r="F3020" s="6" t="s">
        <v>106</v>
      </c>
      <c r="G3020" s="6" t="s">
        <v>107</v>
      </c>
      <c r="H3020" s="6" t="s">
        <v>19</v>
      </c>
      <c r="I3020" s="8">
        <v>0.35000000000000003</v>
      </c>
      <c r="J3020" s="9">
        <v>2200</v>
      </c>
      <c r="K3020" s="10">
        <f t="shared" si="0"/>
        <v>770.00000000000011</v>
      </c>
      <c r="L3020" s="10">
        <f t="shared" si="1"/>
        <v>231.00000000000003</v>
      </c>
      <c r="M3020" s="11">
        <v>0.3</v>
      </c>
      <c r="O3020" s="16"/>
      <c r="P3020" s="14"/>
      <c r="Q3020" s="12"/>
      <c r="R3020" s="13"/>
    </row>
    <row r="3021" spans="1:18" ht="15.75" customHeight="1">
      <c r="A3021" s="1"/>
      <c r="B3021" s="6" t="s">
        <v>14</v>
      </c>
      <c r="C3021" s="6">
        <v>1185732</v>
      </c>
      <c r="D3021" s="7">
        <v>44506</v>
      </c>
      <c r="E3021" s="6" t="s">
        <v>33</v>
      </c>
      <c r="F3021" s="6" t="s">
        <v>106</v>
      </c>
      <c r="G3021" s="6" t="s">
        <v>107</v>
      </c>
      <c r="H3021" s="6" t="s">
        <v>20</v>
      </c>
      <c r="I3021" s="8">
        <v>0.35000000000000003</v>
      </c>
      <c r="J3021" s="9">
        <v>2000</v>
      </c>
      <c r="K3021" s="10">
        <f t="shared" si="0"/>
        <v>700.00000000000011</v>
      </c>
      <c r="L3021" s="10">
        <f t="shared" si="1"/>
        <v>210.00000000000003</v>
      </c>
      <c r="M3021" s="11">
        <v>0.3</v>
      </c>
      <c r="O3021" s="16"/>
      <c r="P3021" s="14"/>
      <c r="Q3021" s="12"/>
      <c r="R3021" s="13"/>
    </row>
    <row r="3022" spans="1:18" ht="15.75" customHeight="1">
      <c r="A3022" s="1"/>
      <c r="B3022" s="6" t="s">
        <v>14</v>
      </c>
      <c r="C3022" s="6">
        <v>1185732</v>
      </c>
      <c r="D3022" s="7">
        <v>44506</v>
      </c>
      <c r="E3022" s="6" t="s">
        <v>33</v>
      </c>
      <c r="F3022" s="6" t="s">
        <v>106</v>
      </c>
      <c r="G3022" s="6" t="s">
        <v>107</v>
      </c>
      <c r="H3022" s="6" t="s">
        <v>21</v>
      </c>
      <c r="I3022" s="8">
        <v>0.6</v>
      </c>
      <c r="J3022" s="9">
        <v>1750</v>
      </c>
      <c r="K3022" s="10">
        <f t="shared" si="0"/>
        <v>1050</v>
      </c>
      <c r="L3022" s="10">
        <f t="shared" si="1"/>
        <v>525</v>
      </c>
      <c r="M3022" s="11">
        <v>0.5</v>
      </c>
      <c r="O3022" s="16"/>
      <c r="P3022" s="14"/>
      <c r="Q3022" s="12"/>
      <c r="R3022" s="13"/>
    </row>
    <row r="3023" spans="1:18" ht="15.75" customHeight="1">
      <c r="A3023" s="1"/>
      <c r="B3023" s="6" t="s">
        <v>14</v>
      </c>
      <c r="C3023" s="6">
        <v>1185732</v>
      </c>
      <c r="D3023" s="7">
        <v>44506</v>
      </c>
      <c r="E3023" s="6" t="s">
        <v>33</v>
      </c>
      <c r="F3023" s="6" t="s">
        <v>106</v>
      </c>
      <c r="G3023" s="6" t="s">
        <v>107</v>
      </c>
      <c r="H3023" s="6" t="s">
        <v>22</v>
      </c>
      <c r="I3023" s="8">
        <v>0.64999999999999991</v>
      </c>
      <c r="J3023" s="9">
        <v>2750</v>
      </c>
      <c r="K3023" s="10">
        <f t="shared" si="0"/>
        <v>1787.4999999999998</v>
      </c>
      <c r="L3023" s="10">
        <f t="shared" si="1"/>
        <v>715</v>
      </c>
      <c r="M3023" s="11">
        <v>0.4</v>
      </c>
      <c r="O3023" s="16"/>
      <c r="P3023" s="14"/>
      <c r="Q3023" s="12"/>
      <c r="R3023" s="13"/>
    </row>
    <row r="3024" spans="1:18" ht="15.75" customHeight="1">
      <c r="A3024" s="1"/>
      <c r="B3024" s="6" t="s">
        <v>14</v>
      </c>
      <c r="C3024" s="6">
        <v>1185732</v>
      </c>
      <c r="D3024" s="7">
        <v>44535</v>
      </c>
      <c r="E3024" s="6" t="s">
        <v>33</v>
      </c>
      <c r="F3024" s="6" t="s">
        <v>106</v>
      </c>
      <c r="G3024" s="6" t="s">
        <v>107</v>
      </c>
      <c r="H3024" s="6" t="s">
        <v>17</v>
      </c>
      <c r="I3024" s="8">
        <v>0.6</v>
      </c>
      <c r="J3024" s="9">
        <v>5250</v>
      </c>
      <c r="K3024" s="10">
        <f t="shared" si="0"/>
        <v>3150</v>
      </c>
      <c r="L3024" s="10">
        <f t="shared" si="1"/>
        <v>945</v>
      </c>
      <c r="M3024" s="11">
        <v>0.3</v>
      </c>
      <c r="O3024" s="16"/>
      <c r="P3024" s="14"/>
      <c r="Q3024" s="12"/>
      <c r="R3024" s="13"/>
    </row>
    <row r="3025" spans="1:18" ht="15.75" customHeight="1">
      <c r="A3025" s="1"/>
      <c r="B3025" s="6" t="s">
        <v>14</v>
      </c>
      <c r="C3025" s="6">
        <v>1185732</v>
      </c>
      <c r="D3025" s="7">
        <v>44535</v>
      </c>
      <c r="E3025" s="6" t="s">
        <v>33</v>
      </c>
      <c r="F3025" s="6" t="s">
        <v>106</v>
      </c>
      <c r="G3025" s="6" t="s">
        <v>107</v>
      </c>
      <c r="H3025" s="6" t="s">
        <v>18</v>
      </c>
      <c r="I3025" s="8">
        <v>0.5</v>
      </c>
      <c r="J3025" s="9">
        <v>3250</v>
      </c>
      <c r="K3025" s="10">
        <f t="shared" si="0"/>
        <v>1625</v>
      </c>
      <c r="L3025" s="10">
        <f t="shared" si="1"/>
        <v>568.75</v>
      </c>
      <c r="M3025" s="11">
        <v>0.35</v>
      </c>
      <c r="O3025" s="16"/>
      <c r="P3025" s="14"/>
      <c r="Q3025" s="12"/>
      <c r="R3025" s="13"/>
    </row>
    <row r="3026" spans="1:18" ht="15.75" customHeight="1">
      <c r="A3026" s="1"/>
      <c r="B3026" s="6" t="s">
        <v>14</v>
      </c>
      <c r="C3026" s="6">
        <v>1185732</v>
      </c>
      <c r="D3026" s="7">
        <v>44535</v>
      </c>
      <c r="E3026" s="6" t="s">
        <v>33</v>
      </c>
      <c r="F3026" s="6" t="s">
        <v>106</v>
      </c>
      <c r="G3026" s="6" t="s">
        <v>107</v>
      </c>
      <c r="H3026" s="6" t="s">
        <v>19</v>
      </c>
      <c r="I3026" s="8">
        <v>0.5</v>
      </c>
      <c r="J3026" s="9">
        <v>2750</v>
      </c>
      <c r="K3026" s="10">
        <f t="shared" si="0"/>
        <v>1375</v>
      </c>
      <c r="L3026" s="10">
        <f t="shared" si="1"/>
        <v>412.5</v>
      </c>
      <c r="M3026" s="11">
        <v>0.3</v>
      </c>
      <c r="O3026" s="16"/>
      <c r="P3026" s="14"/>
      <c r="Q3026" s="12"/>
      <c r="R3026" s="13"/>
    </row>
    <row r="3027" spans="1:18" ht="15.75" customHeight="1">
      <c r="A3027" s="1"/>
      <c r="B3027" s="6" t="s">
        <v>14</v>
      </c>
      <c r="C3027" s="6">
        <v>1185732</v>
      </c>
      <c r="D3027" s="7">
        <v>44535</v>
      </c>
      <c r="E3027" s="6" t="s">
        <v>33</v>
      </c>
      <c r="F3027" s="6" t="s">
        <v>106</v>
      </c>
      <c r="G3027" s="6" t="s">
        <v>107</v>
      </c>
      <c r="H3027" s="6" t="s">
        <v>20</v>
      </c>
      <c r="I3027" s="8">
        <v>0.5</v>
      </c>
      <c r="J3027" s="9">
        <v>2250</v>
      </c>
      <c r="K3027" s="10">
        <f t="shared" si="0"/>
        <v>1125</v>
      </c>
      <c r="L3027" s="10">
        <f t="shared" si="1"/>
        <v>337.5</v>
      </c>
      <c r="M3027" s="11">
        <v>0.3</v>
      </c>
      <c r="O3027" s="16"/>
      <c r="P3027" s="14"/>
      <c r="Q3027" s="12"/>
      <c r="R3027" s="13"/>
    </row>
    <row r="3028" spans="1:18" ht="15.75" customHeight="1">
      <c r="A3028" s="1"/>
      <c r="B3028" s="6" t="s">
        <v>14</v>
      </c>
      <c r="C3028" s="6">
        <v>1185732</v>
      </c>
      <c r="D3028" s="7">
        <v>44535</v>
      </c>
      <c r="E3028" s="6" t="s">
        <v>33</v>
      </c>
      <c r="F3028" s="6" t="s">
        <v>106</v>
      </c>
      <c r="G3028" s="6" t="s">
        <v>107</v>
      </c>
      <c r="H3028" s="6" t="s">
        <v>21</v>
      </c>
      <c r="I3028" s="8">
        <v>0.6</v>
      </c>
      <c r="J3028" s="9">
        <v>2250</v>
      </c>
      <c r="K3028" s="10">
        <f t="shared" si="0"/>
        <v>1350</v>
      </c>
      <c r="L3028" s="10">
        <f t="shared" si="1"/>
        <v>675</v>
      </c>
      <c r="M3028" s="11">
        <v>0.5</v>
      </c>
      <c r="O3028" s="16"/>
      <c r="P3028" s="14"/>
      <c r="Q3028" s="12"/>
      <c r="R3028" s="13"/>
    </row>
    <row r="3029" spans="1:18" ht="15.75" customHeight="1">
      <c r="A3029" s="1"/>
      <c r="B3029" s="6" t="s">
        <v>14</v>
      </c>
      <c r="C3029" s="6">
        <v>1185732</v>
      </c>
      <c r="D3029" s="7">
        <v>44535</v>
      </c>
      <c r="E3029" s="6" t="s">
        <v>33</v>
      </c>
      <c r="F3029" s="6" t="s">
        <v>106</v>
      </c>
      <c r="G3029" s="6" t="s">
        <v>107</v>
      </c>
      <c r="H3029" s="6" t="s">
        <v>22</v>
      </c>
      <c r="I3029" s="8">
        <v>0.64999999999999991</v>
      </c>
      <c r="J3029" s="9">
        <v>3250</v>
      </c>
      <c r="K3029" s="10">
        <f t="shared" si="0"/>
        <v>2112.4999999999995</v>
      </c>
      <c r="L3029" s="10">
        <f t="shared" si="1"/>
        <v>844.99999999999989</v>
      </c>
      <c r="M3029" s="11">
        <v>0.4</v>
      </c>
      <c r="O3029" s="16"/>
      <c r="P3029" s="14"/>
      <c r="Q3029" s="12"/>
      <c r="R3029" s="13"/>
    </row>
    <row r="3030" spans="1:18" ht="15.75" customHeight="1">
      <c r="A3030" s="1" t="s">
        <v>39</v>
      </c>
      <c r="B3030" s="6" t="s">
        <v>14</v>
      </c>
      <c r="C3030" s="6">
        <v>1185732</v>
      </c>
      <c r="D3030" s="7">
        <v>44199</v>
      </c>
      <c r="E3030" s="6" t="s">
        <v>33</v>
      </c>
      <c r="F3030" s="6" t="s">
        <v>108</v>
      </c>
      <c r="G3030" s="6" t="s">
        <v>109</v>
      </c>
      <c r="H3030" s="6" t="s">
        <v>17</v>
      </c>
      <c r="I3030" s="8">
        <v>0.30000000000000004</v>
      </c>
      <c r="J3030" s="9">
        <v>4500</v>
      </c>
      <c r="K3030" s="10">
        <f t="shared" si="0"/>
        <v>1350.0000000000002</v>
      </c>
      <c r="L3030" s="10">
        <f t="shared" si="1"/>
        <v>405.00000000000006</v>
      </c>
      <c r="M3030" s="11">
        <v>0.3</v>
      </c>
      <c r="O3030" s="16"/>
      <c r="P3030" s="14"/>
      <c r="Q3030" s="12"/>
      <c r="R3030" s="13"/>
    </row>
    <row r="3031" spans="1:18" ht="15.75" customHeight="1">
      <c r="A3031" s="1"/>
      <c r="B3031" s="6" t="s">
        <v>14</v>
      </c>
      <c r="C3031" s="6">
        <v>1185732</v>
      </c>
      <c r="D3031" s="7">
        <v>44199</v>
      </c>
      <c r="E3031" s="6" t="s">
        <v>33</v>
      </c>
      <c r="F3031" s="6" t="s">
        <v>108</v>
      </c>
      <c r="G3031" s="6" t="s">
        <v>109</v>
      </c>
      <c r="H3031" s="6" t="s">
        <v>18</v>
      </c>
      <c r="I3031" s="8">
        <v>0.30000000000000004</v>
      </c>
      <c r="J3031" s="9">
        <v>2500</v>
      </c>
      <c r="K3031" s="10">
        <f t="shared" si="0"/>
        <v>750.00000000000011</v>
      </c>
      <c r="L3031" s="10">
        <f t="shared" si="1"/>
        <v>262.5</v>
      </c>
      <c r="M3031" s="11">
        <v>0.35</v>
      </c>
      <c r="O3031" s="16"/>
      <c r="P3031" s="14"/>
      <c r="Q3031" s="12"/>
      <c r="R3031" s="13"/>
    </row>
    <row r="3032" spans="1:18" ht="15.75" customHeight="1">
      <c r="A3032" s="1"/>
      <c r="B3032" s="6" t="s">
        <v>14</v>
      </c>
      <c r="C3032" s="6">
        <v>1185732</v>
      </c>
      <c r="D3032" s="7">
        <v>44199</v>
      </c>
      <c r="E3032" s="6" t="s">
        <v>33</v>
      </c>
      <c r="F3032" s="6" t="s">
        <v>108</v>
      </c>
      <c r="G3032" s="6" t="s">
        <v>109</v>
      </c>
      <c r="H3032" s="6" t="s">
        <v>19</v>
      </c>
      <c r="I3032" s="8">
        <v>0.20000000000000007</v>
      </c>
      <c r="J3032" s="9">
        <v>2500</v>
      </c>
      <c r="K3032" s="10">
        <f t="shared" si="0"/>
        <v>500.00000000000017</v>
      </c>
      <c r="L3032" s="10">
        <f t="shared" si="1"/>
        <v>150.00000000000006</v>
      </c>
      <c r="M3032" s="11">
        <v>0.3</v>
      </c>
      <c r="O3032" s="16"/>
      <c r="P3032" s="14"/>
      <c r="Q3032" s="12"/>
      <c r="R3032" s="13"/>
    </row>
    <row r="3033" spans="1:18" ht="15.75" customHeight="1">
      <c r="A3033" s="1"/>
      <c r="B3033" s="6" t="s">
        <v>14</v>
      </c>
      <c r="C3033" s="6">
        <v>1185732</v>
      </c>
      <c r="D3033" s="7">
        <v>44199</v>
      </c>
      <c r="E3033" s="6" t="s">
        <v>33</v>
      </c>
      <c r="F3033" s="6" t="s">
        <v>108</v>
      </c>
      <c r="G3033" s="6" t="s">
        <v>109</v>
      </c>
      <c r="H3033" s="6" t="s">
        <v>20</v>
      </c>
      <c r="I3033" s="8">
        <v>0.25000000000000006</v>
      </c>
      <c r="J3033" s="9">
        <v>1000</v>
      </c>
      <c r="K3033" s="10">
        <f t="shared" si="0"/>
        <v>250.00000000000006</v>
      </c>
      <c r="L3033" s="10">
        <f t="shared" si="1"/>
        <v>75.000000000000014</v>
      </c>
      <c r="M3033" s="11">
        <v>0.3</v>
      </c>
      <c r="O3033" s="16"/>
      <c r="P3033" s="14"/>
      <c r="Q3033" s="12"/>
      <c r="R3033" s="13"/>
    </row>
    <row r="3034" spans="1:18" ht="15.75" customHeight="1">
      <c r="A3034" s="1"/>
      <c r="B3034" s="6" t="s">
        <v>14</v>
      </c>
      <c r="C3034" s="6">
        <v>1185732</v>
      </c>
      <c r="D3034" s="7">
        <v>44199</v>
      </c>
      <c r="E3034" s="6" t="s">
        <v>33</v>
      </c>
      <c r="F3034" s="6" t="s">
        <v>108</v>
      </c>
      <c r="G3034" s="6" t="s">
        <v>109</v>
      </c>
      <c r="H3034" s="6" t="s">
        <v>21</v>
      </c>
      <c r="I3034" s="8">
        <v>0.39999999999999997</v>
      </c>
      <c r="J3034" s="9">
        <v>1500</v>
      </c>
      <c r="K3034" s="10">
        <f t="shared" si="0"/>
        <v>600</v>
      </c>
      <c r="L3034" s="10">
        <f t="shared" si="1"/>
        <v>300</v>
      </c>
      <c r="M3034" s="11">
        <v>0.5</v>
      </c>
      <c r="O3034" s="16"/>
      <c r="P3034" s="14"/>
      <c r="Q3034" s="12"/>
      <c r="R3034" s="13"/>
    </row>
    <row r="3035" spans="1:18" ht="15.75" customHeight="1">
      <c r="A3035" s="1"/>
      <c r="B3035" s="6" t="s">
        <v>14</v>
      </c>
      <c r="C3035" s="6">
        <v>1185732</v>
      </c>
      <c r="D3035" s="7">
        <v>44199</v>
      </c>
      <c r="E3035" s="6" t="s">
        <v>33</v>
      </c>
      <c r="F3035" s="6" t="s">
        <v>108</v>
      </c>
      <c r="G3035" s="6" t="s">
        <v>109</v>
      </c>
      <c r="H3035" s="6" t="s">
        <v>22</v>
      </c>
      <c r="I3035" s="8">
        <v>0.30000000000000004</v>
      </c>
      <c r="J3035" s="9">
        <v>2500</v>
      </c>
      <c r="K3035" s="10">
        <f t="shared" si="0"/>
        <v>750.00000000000011</v>
      </c>
      <c r="L3035" s="10">
        <f t="shared" si="1"/>
        <v>300.00000000000006</v>
      </c>
      <c r="M3035" s="11">
        <v>0.4</v>
      </c>
      <c r="O3035" s="16"/>
      <c r="P3035" s="14"/>
      <c r="Q3035" s="12"/>
      <c r="R3035" s="13"/>
    </row>
    <row r="3036" spans="1:18" ht="15.75" customHeight="1">
      <c r="A3036" s="1"/>
      <c r="B3036" s="6" t="s">
        <v>14</v>
      </c>
      <c r="C3036" s="6">
        <v>1185732</v>
      </c>
      <c r="D3036" s="7">
        <v>44230</v>
      </c>
      <c r="E3036" s="6" t="s">
        <v>33</v>
      </c>
      <c r="F3036" s="6" t="s">
        <v>108</v>
      </c>
      <c r="G3036" s="6" t="s">
        <v>109</v>
      </c>
      <c r="H3036" s="6" t="s">
        <v>17</v>
      </c>
      <c r="I3036" s="8">
        <v>0.30000000000000004</v>
      </c>
      <c r="J3036" s="9">
        <v>5000</v>
      </c>
      <c r="K3036" s="10">
        <f t="shared" si="0"/>
        <v>1500.0000000000002</v>
      </c>
      <c r="L3036" s="10">
        <f t="shared" si="1"/>
        <v>450.00000000000006</v>
      </c>
      <c r="M3036" s="11">
        <v>0.3</v>
      </c>
      <c r="O3036" s="16"/>
      <c r="P3036" s="14"/>
      <c r="Q3036" s="12"/>
      <c r="R3036" s="13"/>
    </row>
    <row r="3037" spans="1:18" ht="15.75" customHeight="1">
      <c r="A3037" s="1"/>
      <c r="B3037" s="6" t="s">
        <v>14</v>
      </c>
      <c r="C3037" s="6">
        <v>1185732</v>
      </c>
      <c r="D3037" s="7">
        <v>44230</v>
      </c>
      <c r="E3037" s="6" t="s">
        <v>33</v>
      </c>
      <c r="F3037" s="6" t="s">
        <v>108</v>
      </c>
      <c r="G3037" s="6" t="s">
        <v>109</v>
      </c>
      <c r="H3037" s="6" t="s">
        <v>18</v>
      </c>
      <c r="I3037" s="8">
        <v>0.30000000000000004</v>
      </c>
      <c r="J3037" s="9">
        <v>1500</v>
      </c>
      <c r="K3037" s="10">
        <f t="shared" si="0"/>
        <v>450.00000000000006</v>
      </c>
      <c r="L3037" s="10">
        <f t="shared" si="1"/>
        <v>157.5</v>
      </c>
      <c r="M3037" s="11">
        <v>0.35</v>
      </c>
      <c r="O3037" s="16"/>
      <c r="P3037" s="14"/>
      <c r="Q3037" s="12"/>
      <c r="R3037" s="13"/>
    </row>
    <row r="3038" spans="1:18" ht="15.75" customHeight="1">
      <c r="A3038" s="1"/>
      <c r="B3038" s="6" t="s">
        <v>14</v>
      </c>
      <c r="C3038" s="6">
        <v>1185732</v>
      </c>
      <c r="D3038" s="7">
        <v>44230</v>
      </c>
      <c r="E3038" s="6" t="s">
        <v>33</v>
      </c>
      <c r="F3038" s="6" t="s">
        <v>108</v>
      </c>
      <c r="G3038" s="6" t="s">
        <v>109</v>
      </c>
      <c r="H3038" s="6" t="s">
        <v>19</v>
      </c>
      <c r="I3038" s="8">
        <v>0.20000000000000007</v>
      </c>
      <c r="J3038" s="9">
        <v>2000</v>
      </c>
      <c r="K3038" s="10">
        <f t="shared" si="0"/>
        <v>400.00000000000011</v>
      </c>
      <c r="L3038" s="10">
        <f t="shared" si="1"/>
        <v>120.00000000000003</v>
      </c>
      <c r="M3038" s="11">
        <v>0.3</v>
      </c>
      <c r="O3038" s="16"/>
      <c r="P3038" s="14"/>
      <c r="Q3038" s="12"/>
      <c r="R3038" s="13"/>
    </row>
    <row r="3039" spans="1:18" ht="15.75" customHeight="1">
      <c r="A3039" s="1"/>
      <c r="B3039" s="6" t="s">
        <v>14</v>
      </c>
      <c r="C3039" s="6">
        <v>1185732</v>
      </c>
      <c r="D3039" s="7">
        <v>44230</v>
      </c>
      <c r="E3039" s="6" t="s">
        <v>33</v>
      </c>
      <c r="F3039" s="6" t="s">
        <v>108</v>
      </c>
      <c r="G3039" s="6" t="s">
        <v>109</v>
      </c>
      <c r="H3039" s="6" t="s">
        <v>20</v>
      </c>
      <c r="I3039" s="8">
        <v>0.25000000000000006</v>
      </c>
      <c r="J3039" s="9">
        <v>750</v>
      </c>
      <c r="K3039" s="10">
        <f t="shared" si="0"/>
        <v>187.50000000000003</v>
      </c>
      <c r="L3039" s="10">
        <f t="shared" si="1"/>
        <v>56.250000000000007</v>
      </c>
      <c r="M3039" s="11">
        <v>0.3</v>
      </c>
      <c r="O3039" s="16"/>
      <c r="P3039" s="14"/>
      <c r="Q3039" s="12"/>
      <c r="R3039" s="13"/>
    </row>
    <row r="3040" spans="1:18" ht="15.75" customHeight="1">
      <c r="A3040" s="1"/>
      <c r="B3040" s="6" t="s">
        <v>14</v>
      </c>
      <c r="C3040" s="6">
        <v>1185732</v>
      </c>
      <c r="D3040" s="7">
        <v>44230</v>
      </c>
      <c r="E3040" s="6" t="s">
        <v>33</v>
      </c>
      <c r="F3040" s="6" t="s">
        <v>108</v>
      </c>
      <c r="G3040" s="6" t="s">
        <v>109</v>
      </c>
      <c r="H3040" s="6" t="s">
        <v>21</v>
      </c>
      <c r="I3040" s="8">
        <v>0.39999999999999997</v>
      </c>
      <c r="J3040" s="9">
        <v>1500</v>
      </c>
      <c r="K3040" s="10">
        <f t="shared" si="0"/>
        <v>600</v>
      </c>
      <c r="L3040" s="10">
        <f t="shared" si="1"/>
        <v>300</v>
      </c>
      <c r="M3040" s="11">
        <v>0.5</v>
      </c>
      <c r="O3040" s="16"/>
      <c r="P3040" s="14"/>
      <c r="Q3040" s="12"/>
      <c r="R3040" s="13"/>
    </row>
    <row r="3041" spans="1:18" ht="15.75" customHeight="1">
      <c r="A3041" s="1"/>
      <c r="B3041" s="6" t="s">
        <v>14</v>
      </c>
      <c r="C3041" s="6">
        <v>1185732</v>
      </c>
      <c r="D3041" s="7">
        <v>44230</v>
      </c>
      <c r="E3041" s="6" t="s">
        <v>33</v>
      </c>
      <c r="F3041" s="6" t="s">
        <v>108</v>
      </c>
      <c r="G3041" s="6" t="s">
        <v>109</v>
      </c>
      <c r="H3041" s="6" t="s">
        <v>22</v>
      </c>
      <c r="I3041" s="8">
        <v>0.14999999999999997</v>
      </c>
      <c r="J3041" s="9">
        <v>2500</v>
      </c>
      <c r="K3041" s="10">
        <f t="shared" si="0"/>
        <v>374.99999999999994</v>
      </c>
      <c r="L3041" s="10">
        <f t="shared" si="1"/>
        <v>149.99999999999997</v>
      </c>
      <c r="M3041" s="11">
        <v>0.4</v>
      </c>
      <c r="O3041" s="16"/>
      <c r="P3041" s="14"/>
      <c r="Q3041" s="12"/>
      <c r="R3041" s="13"/>
    </row>
    <row r="3042" spans="1:18" ht="15.75" customHeight="1">
      <c r="A3042" s="1"/>
      <c r="B3042" s="6" t="s">
        <v>14</v>
      </c>
      <c r="C3042" s="6">
        <v>1185732</v>
      </c>
      <c r="D3042" s="7">
        <v>44257</v>
      </c>
      <c r="E3042" s="6" t="s">
        <v>33</v>
      </c>
      <c r="F3042" s="6" t="s">
        <v>108</v>
      </c>
      <c r="G3042" s="6" t="s">
        <v>109</v>
      </c>
      <c r="H3042" s="6" t="s">
        <v>17</v>
      </c>
      <c r="I3042" s="8">
        <v>0.20000000000000004</v>
      </c>
      <c r="J3042" s="9">
        <v>4700</v>
      </c>
      <c r="K3042" s="10">
        <f t="shared" si="0"/>
        <v>940.00000000000023</v>
      </c>
      <c r="L3042" s="10">
        <f t="shared" si="1"/>
        <v>282.00000000000006</v>
      </c>
      <c r="M3042" s="11">
        <v>0.3</v>
      </c>
      <c r="O3042" s="16"/>
      <c r="P3042" s="14"/>
      <c r="Q3042" s="12"/>
      <c r="R3042" s="13"/>
    </row>
    <row r="3043" spans="1:18" ht="15.75" customHeight="1">
      <c r="A3043" s="1"/>
      <c r="B3043" s="6" t="s">
        <v>14</v>
      </c>
      <c r="C3043" s="6">
        <v>1185732</v>
      </c>
      <c r="D3043" s="7">
        <v>44257</v>
      </c>
      <c r="E3043" s="6" t="s">
        <v>33</v>
      </c>
      <c r="F3043" s="6" t="s">
        <v>108</v>
      </c>
      <c r="G3043" s="6" t="s">
        <v>109</v>
      </c>
      <c r="H3043" s="6" t="s">
        <v>18</v>
      </c>
      <c r="I3043" s="8">
        <v>0.20000000000000004</v>
      </c>
      <c r="J3043" s="9">
        <v>1750</v>
      </c>
      <c r="K3043" s="10">
        <f t="shared" si="0"/>
        <v>350.00000000000006</v>
      </c>
      <c r="L3043" s="10">
        <f t="shared" si="1"/>
        <v>122.50000000000001</v>
      </c>
      <c r="M3043" s="11">
        <v>0.35</v>
      </c>
      <c r="O3043" s="16"/>
      <c r="P3043" s="14"/>
      <c r="Q3043" s="12"/>
      <c r="R3043" s="13"/>
    </row>
    <row r="3044" spans="1:18" ht="15.75" customHeight="1">
      <c r="A3044" s="1"/>
      <c r="B3044" s="6" t="s">
        <v>14</v>
      </c>
      <c r="C3044" s="6">
        <v>1185732</v>
      </c>
      <c r="D3044" s="7">
        <v>44257</v>
      </c>
      <c r="E3044" s="6" t="s">
        <v>33</v>
      </c>
      <c r="F3044" s="6" t="s">
        <v>108</v>
      </c>
      <c r="G3044" s="6" t="s">
        <v>109</v>
      </c>
      <c r="H3044" s="6" t="s">
        <v>19</v>
      </c>
      <c r="I3044" s="8">
        <v>0.10000000000000003</v>
      </c>
      <c r="J3044" s="9">
        <v>2250</v>
      </c>
      <c r="K3044" s="10">
        <f t="shared" si="0"/>
        <v>225.00000000000009</v>
      </c>
      <c r="L3044" s="10">
        <f t="shared" si="1"/>
        <v>67.500000000000028</v>
      </c>
      <c r="M3044" s="11">
        <v>0.3</v>
      </c>
      <c r="O3044" s="16"/>
      <c r="P3044" s="14"/>
      <c r="Q3044" s="12"/>
      <c r="R3044" s="13"/>
    </row>
    <row r="3045" spans="1:18" ht="15.75" customHeight="1">
      <c r="A3045" s="1"/>
      <c r="B3045" s="6" t="s">
        <v>14</v>
      </c>
      <c r="C3045" s="6">
        <v>1185732</v>
      </c>
      <c r="D3045" s="7">
        <v>44257</v>
      </c>
      <c r="E3045" s="6" t="s">
        <v>33</v>
      </c>
      <c r="F3045" s="6" t="s">
        <v>108</v>
      </c>
      <c r="G3045" s="6" t="s">
        <v>109</v>
      </c>
      <c r="H3045" s="6" t="s">
        <v>20</v>
      </c>
      <c r="I3045" s="8">
        <v>0.14999999999999997</v>
      </c>
      <c r="J3045" s="9">
        <v>750</v>
      </c>
      <c r="K3045" s="10">
        <f t="shared" si="0"/>
        <v>112.49999999999997</v>
      </c>
      <c r="L3045" s="10">
        <f t="shared" si="1"/>
        <v>33.749999999999993</v>
      </c>
      <c r="M3045" s="11">
        <v>0.3</v>
      </c>
      <c r="O3045" s="16"/>
      <c r="P3045" s="14"/>
      <c r="Q3045" s="12"/>
      <c r="R3045" s="13"/>
    </row>
    <row r="3046" spans="1:18" ht="15.75" customHeight="1">
      <c r="A3046" s="1"/>
      <c r="B3046" s="6" t="s">
        <v>14</v>
      </c>
      <c r="C3046" s="6">
        <v>1185732</v>
      </c>
      <c r="D3046" s="7">
        <v>44257</v>
      </c>
      <c r="E3046" s="6" t="s">
        <v>33</v>
      </c>
      <c r="F3046" s="6" t="s">
        <v>108</v>
      </c>
      <c r="G3046" s="6" t="s">
        <v>109</v>
      </c>
      <c r="H3046" s="6" t="s">
        <v>21</v>
      </c>
      <c r="I3046" s="8">
        <v>0.30000000000000004</v>
      </c>
      <c r="J3046" s="9">
        <v>1250</v>
      </c>
      <c r="K3046" s="10">
        <f t="shared" si="0"/>
        <v>375.00000000000006</v>
      </c>
      <c r="L3046" s="10">
        <f t="shared" si="1"/>
        <v>187.50000000000003</v>
      </c>
      <c r="M3046" s="11">
        <v>0.5</v>
      </c>
      <c r="O3046" s="16"/>
      <c r="P3046" s="14"/>
      <c r="Q3046" s="12"/>
      <c r="R3046" s="13"/>
    </row>
    <row r="3047" spans="1:18" ht="15.75" customHeight="1">
      <c r="A3047" s="1"/>
      <c r="B3047" s="6" t="s">
        <v>14</v>
      </c>
      <c r="C3047" s="6">
        <v>1185732</v>
      </c>
      <c r="D3047" s="7">
        <v>44257</v>
      </c>
      <c r="E3047" s="6" t="s">
        <v>33</v>
      </c>
      <c r="F3047" s="6" t="s">
        <v>108</v>
      </c>
      <c r="G3047" s="6" t="s">
        <v>109</v>
      </c>
      <c r="H3047" s="6" t="s">
        <v>22</v>
      </c>
      <c r="I3047" s="8">
        <v>0.20000000000000004</v>
      </c>
      <c r="J3047" s="9">
        <v>2250</v>
      </c>
      <c r="K3047" s="10">
        <f t="shared" si="0"/>
        <v>450.00000000000011</v>
      </c>
      <c r="L3047" s="10">
        <f t="shared" si="1"/>
        <v>180.00000000000006</v>
      </c>
      <c r="M3047" s="11">
        <v>0.4</v>
      </c>
      <c r="O3047" s="16"/>
      <c r="P3047" s="14"/>
      <c r="Q3047" s="12"/>
      <c r="R3047" s="13"/>
    </row>
    <row r="3048" spans="1:18" ht="15.75" customHeight="1">
      <c r="A3048" s="1"/>
      <c r="B3048" s="6" t="s">
        <v>14</v>
      </c>
      <c r="C3048" s="6">
        <v>1185732</v>
      </c>
      <c r="D3048" s="7">
        <v>44289</v>
      </c>
      <c r="E3048" s="6" t="s">
        <v>33</v>
      </c>
      <c r="F3048" s="6" t="s">
        <v>108</v>
      </c>
      <c r="G3048" s="6" t="s">
        <v>109</v>
      </c>
      <c r="H3048" s="6" t="s">
        <v>17</v>
      </c>
      <c r="I3048" s="8">
        <v>0.20000000000000004</v>
      </c>
      <c r="J3048" s="9">
        <v>4500</v>
      </c>
      <c r="K3048" s="10">
        <f t="shared" si="0"/>
        <v>900.00000000000023</v>
      </c>
      <c r="L3048" s="10">
        <f t="shared" si="1"/>
        <v>270.00000000000006</v>
      </c>
      <c r="M3048" s="11">
        <v>0.3</v>
      </c>
      <c r="O3048" s="16"/>
      <c r="P3048" s="14"/>
      <c r="Q3048" s="12"/>
      <c r="R3048" s="13"/>
    </row>
    <row r="3049" spans="1:18" ht="15.75" customHeight="1">
      <c r="A3049" s="1"/>
      <c r="B3049" s="6" t="s">
        <v>14</v>
      </c>
      <c r="C3049" s="6">
        <v>1185732</v>
      </c>
      <c r="D3049" s="7">
        <v>44289</v>
      </c>
      <c r="E3049" s="6" t="s">
        <v>33</v>
      </c>
      <c r="F3049" s="6" t="s">
        <v>108</v>
      </c>
      <c r="G3049" s="6" t="s">
        <v>109</v>
      </c>
      <c r="H3049" s="6" t="s">
        <v>18</v>
      </c>
      <c r="I3049" s="8">
        <v>0.20000000000000004</v>
      </c>
      <c r="J3049" s="9">
        <v>1500</v>
      </c>
      <c r="K3049" s="10">
        <f t="shared" si="0"/>
        <v>300.00000000000006</v>
      </c>
      <c r="L3049" s="10">
        <f t="shared" si="1"/>
        <v>105.00000000000001</v>
      </c>
      <c r="M3049" s="11">
        <v>0.35</v>
      </c>
      <c r="O3049" s="16"/>
      <c r="P3049" s="14"/>
      <c r="Q3049" s="12"/>
      <c r="R3049" s="13"/>
    </row>
    <row r="3050" spans="1:18" ht="15.75" customHeight="1">
      <c r="A3050" s="1"/>
      <c r="B3050" s="6" t="s">
        <v>14</v>
      </c>
      <c r="C3050" s="6">
        <v>1185732</v>
      </c>
      <c r="D3050" s="7">
        <v>44289</v>
      </c>
      <c r="E3050" s="6" t="s">
        <v>33</v>
      </c>
      <c r="F3050" s="6" t="s">
        <v>108</v>
      </c>
      <c r="G3050" s="6" t="s">
        <v>109</v>
      </c>
      <c r="H3050" s="6" t="s">
        <v>19</v>
      </c>
      <c r="I3050" s="8">
        <v>0.10000000000000003</v>
      </c>
      <c r="J3050" s="9">
        <v>1500</v>
      </c>
      <c r="K3050" s="10">
        <f t="shared" si="0"/>
        <v>150.00000000000006</v>
      </c>
      <c r="L3050" s="10">
        <f t="shared" si="1"/>
        <v>45.000000000000014</v>
      </c>
      <c r="M3050" s="11">
        <v>0.3</v>
      </c>
      <c r="O3050" s="16"/>
      <c r="P3050" s="14"/>
      <c r="Q3050" s="12"/>
      <c r="R3050" s="13"/>
    </row>
    <row r="3051" spans="1:18" ht="15.75" customHeight="1">
      <c r="A3051" s="1"/>
      <c r="B3051" s="6" t="s">
        <v>14</v>
      </c>
      <c r="C3051" s="6">
        <v>1185732</v>
      </c>
      <c r="D3051" s="7">
        <v>44289</v>
      </c>
      <c r="E3051" s="6" t="s">
        <v>33</v>
      </c>
      <c r="F3051" s="6" t="s">
        <v>108</v>
      </c>
      <c r="G3051" s="6" t="s">
        <v>109</v>
      </c>
      <c r="H3051" s="6" t="s">
        <v>20</v>
      </c>
      <c r="I3051" s="8">
        <v>0.14999999999999997</v>
      </c>
      <c r="J3051" s="9">
        <v>750</v>
      </c>
      <c r="K3051" s="10">
        <f t="shared" si="0"/>
        <v>112.49999999999997</v>
      </c>
      <c r="L3051" s="10">
        <f t="shared" si="1"/>
        <v>33.749999999999993</v>
      </c>
      <c r="M3051" s="11">
        <v>0.3</v>
      </c>
      <c r="O3051" s="16"/>
      <c r="P3051" s="14"/>
      <c r="Q3051" s="12"/>
      <c r="R3051" s="13"/>
    </row>
    <row r="3052" spans="1:18" ht="15.75" customHeight="1">
      <c r="A3052" s="1"/>
      <c r="B3052" s="6" t="s">
        <v>14</v>
      </c>
      <c r="C3052" s="6">
        <v>1185732</v>
      </c>
      <c r="D3052" s="7">
        <v>44289</v>
      </c>
      <c r="E3052" s="6" t="s">
        <v>33</v>
      </c>
      <c r="F3052" s="6" t="s">
        <v>108</v>
      </c>
      <c r="G3052" s="6" t="s">
        <v>109</v>
      </c>
      <c r="H3052" s="6" t="s">
        <v>21</v>
      </c>
      <c r="I3052" s="8">
        <v>0.6</v>
      </c>
      <c r="J3052" s="9">
        <v>1000</v>
      </c>
      <c r="K3052" s="10">
        <f t="shared" si="0"/>
        <v>600</v>
      </c>
      <c r="L3052" s="10">
        <f t="shared" si="1"/>
        <v>300</v>
      </c>
      <c r="M3052" s="11">
        <v>0.5</v>
      </c>
      <c r="O3052" s="16"/>
      <c r="P3052" s="14"/>
      <c r="Q3052" s="12"/>
      <c r="R3052" s="13"/>
    </row>
    <row r="3053" spans="1:18" ht="15.75" customHeight="1">
      <c r="A3053" s="1"/>
      <c r="B3053" s="6" t="s">
        <v>14</v>
      </c>
      <c r="C3053" s="6">
        <v>1185732</v>
      </c>
      <c r="D3053" s="7">
        <v>44289</v>
      </c>
      <c r="E3053" s="6" t="s">
        <v>33</v>
      </c>
      <c r="F3053" s="6" t="s">
        <v>108</v>
      </c>
      <c r="G3053" s="6" t="s">
        <v>109</v>
      </c>
      <c r="H3053" s="6" t="s">
        <v>22</v>
      </c>
      <c r="I3053" s="8">
        <v>0.5</v>
      </c>
      <c r="J3053" s="9">
        <v>2250</v>
      </c>
      <c r="K3053" s="10">
        <f t="shared" si="0"/>
        <v>1125</v>
      </c>
      <c r="L3053" s="10">
        <f t="shared" si="1"/>
        <v>450</v>
      </c>
      <c r="M3053" s="11">
        <v>0.4</v>
      </c>
      <c r="O3053" s="16"/>
      <c r="P3053" s="14"/>
      <c r="Q3053" s="12"/>
      <c r="R3053" s="13"/>
    </row>
    <row r="3054" spans="1:18" ht="15.75" customHeight="1">
      <c r="A3054" s="1"/>
      <c r="B3054" s="6" t="s">
        <v>14</v>
      </c>
      <c r="C3054" s="6">
        <v>1185732</v>
      </c>
      <c r="D3054" s="7">
        <v>44320</v>
      </c>
      <c r="E3054" s="6" t="s">
        <v>33</v>
      </c>
      <c r="F3054" s="6" t="s">
        <v>108</v>
      </c>
      <c r="G3054" s="6" t="s">
        <v>109</v>
      </c>
      <c r="H3054" s="6" t="s">
        <v>17</v>
      </c>
      <c r="I3054" s="8">
        <v>0.6</v>
      </c>
      <c r="J3054" s="9">
        <v>4950</v>
      </c>
      <c r="K3054" s="10">
        <f t="shared" si="0"/>
        <v>2970</v>
      </c>
      <c r="L3054" s="10">
        <f t="shared" si="1"/>
        <v>891</v>
      </c>
      <c r="M3054" s="11">
        <v>0.3</v>
      </c>
      <c r="O3054" s="16"/>
      <c r="P3054" s="14"/>
      <c r="Q3054" s="12"/>
      <c r="R3054" s="13"/>
    </row>
    <row r="3055" spans="1:18" ht="15.75" customHeight="1">
      <c r="A3055" s="1"/>
      <c r="B3055" s="6" t="s">
        <v>14</v>
      </c>
      <c r="C3055" s="6">
        <v>1185732</v>
      </c>
      <c r="D3055" s="7">
        <v>44320</v>
      </c>
      <c r="E3055" s="6" t="s">
        <v>33</v>
      </c>
      <c r="F3055" s="6" t="s">
        <v>108</v>
      </c>
      <c r="G3055" s="6" t="s">
        <v>109</v>
      </c>
      <c r="H3055" s="6" t="s">
        <v>18</v>
      </c>
      <c r="I3055" s="8">
        <v>0.4</v>
      </c>
      <c r="J3055" s="9">
        <v>2000</v>
      </c>
      <c r="K3055" s="10">
        <f t="shared" si="0"/>
        <v>800</v>
      </c>
      <c r="L3055" s="10">
        <f t="shared" si="1"/>
        <v>280</v>
      </c>
      <c r="M3055" s="11">
        <v>0.35</v>
      </c>
      <c r="O3055" s="16"/>
      <c r="P3055" s="14"/>
      <c r="Q3055" s="12"/>
      <c r="R3055" s="13"/>
    </row>
    <row r="3056" spans="1:18" ht="15.75" customHeight="1">
      <c r="A3056" s="1"/>
      <c r="B3056" s="6" t="s">
        <v>14</v>
      </c>
      <c r="C3056" s="6">
        <v>1185732</v>
      </c>
      <c r="D3056" s="7">
        <v>44320</v>
      </c>
      <c r="E3056" s="6" t="s">
        <v>33</v>
      </c>
      <c r="F3056" s="6" t="s">
        <v>108</v>
      </c>
      <c r="G3056" s="6" t="s">
        <v>109</v>
      </c>
      <c r="H3056" s="6" t="s">
        <v>19</v>
      </c>
      <c r="I3056" s="8">
        <v>0.35000000000000003</v>
      </c>
      <c r="J3056" s="9">
        <v>1750</v>
      </c>
      <c r="K3056" s="10">
        <f t="shared" si="0"/>
        <v>612.50000000000011</v>
      </c>
      <c r="L3056" s="10">
        <f t="shared" si="1"/>
        <v>183.75000000000003</v>
      </c>
      <c r="M3056" s="11">
        <v>0.3</v>
      </c>
      <c r="O3056" s="16"/>
      <c r="P3056" s="14"/>
      <c r="Q3056" s="12"/>
      <c r="R3056" s="13"/>
    </row>
    <row r="3057" spans="1:18" ht="15.75" customHeight="1">
      <c r="A3057" s="1"/>
      <c r="B3057" s="6" t="s">
        <v>14</v>
      </c>
      <c r="C3057" s="6">
        <v>1185732</v>
      </c>
      <c r="D3057" s="7">
        <v>44320</v>
      </c>
      <c r="E3057" s="6" t="s">
        <v>33</v>
      </c>
      <c r="F3057" s="6" t="s">
        <v>108</v>
      </c>
      <c r="G3057" s="6" t="s">
        <v>109</v>
      </c>
      <c r="H3057" s="6" t="s">
        <v>20</v>
      </c>
      <c r="I3057" s="8">
        <v>0.35000000000000003</v>
      </c>
      <c r="J3057" s="9">
        <v>1500</v>
      </c>
      <c r="K3057" s="10">
        <f t="shared" si="0"/>
        <v>525</v>
      </c>
      <c r="L3057" s="10">
        <f t="shared" si="1"/>
        <v>157.5</v>
      </c>
      <c r="M3057" s="11">
        <v>0.3</v>
      </c>
      <c r="O3057" s="16"/>
      <c r="P3057" s="14"/>
      <c r="Q3057" s="12"/>
      <c r="R3057" s="13"/>
    </row>
    <row r="3058" spans="1:18" ht="15.75" customHeight="1">
      <c r="A3058" s="1"/>
      <c r="B3058" s="6" t="s">
        <v>14</v>
      </c>
      <c r="C3058" s="6">
        <v>1185732</v>
      </c>
      <c r="D3058" s="7">
        <v>44320</v>
      </c>
      <c r="E3058" s="6" t="s">
        <v>33</v>
      </c>
      <c r="F3058" s="6" t="s">
        <v>108</v>
      </c>
      <c r="G3058" s="6" t="s">
        <v>109</v>
      </c>
      <c r="H3058" s="6" t="s">
        <v>21</v>
      </c>
      <c r="I3058" s="8">
        <v>0.44999999999999996</v>
      </c>
      <c r="J3058" s="9">
        <v>1750</v>
      </c>
      <c r="K3058" s="10">
        <f t="shared" si="0"/>
        <v>787.49999999999989</v>
      </c>
      <c r="L3058" s="10">
        <f t="shared" si="1"/>
        <v>393.74999999999994</v>
      </c>
      <c r="M3058" s="11">
        <v>0.5</v>
      </c>
      <c r="O3058" s="16"/>
      <c r="P3058" s="14"/>
      <c r="Q3058" s="12"/>
      <c r="R3058" s="13"/>
    </row>
    <row r="3059" spans="1:18" ht="15.75" customHeight="1">
      <c r="A3059" s="1"/>
      <c r="B3059" s="6" t="s">
        <v>14</v>
      </c>
      <c r="C3059" s="6">
        <v>1185732</v>
      </c>
      <c r="D3059" s="7">
        <v>44320</v>
      </c>
      <c r="E3059" s="6" t="s">
        <v>33</v>
      </c>
      <c r="F3059" s="6" t="s">
        <v>108</v>
      </c>
      <c r="G3059" s="6" t="s">
        <v>109</v>
      </c>
      <c r="H3059" s="6" t="s">
        <v>22</v>
      </c>
      <c r="I3059" s="8">
        <v>0.49999999999999994</v>
      </c>
      <c r="J3059" s="9">
        <v>3000</v>
      </c>
      <c r="K3059" s="10">
        <f t="shared" si="0"/>
        <v>1499.9999999999998</v>
      </c>
      <c r="L3059" s="10">
        <f t="shared" si="1"/>
        <v>599.99999999999989</v>
      </c>
      <c r="M3059" s="11">
        <v>0.4</v>
      </c>
      <c r="O3059" s="16"/>
      <c r="P3059" s="14"/>
      <c r="Q3059" s="12"/>
      <c r="R3059" s="13"/>
    </row>
    <row r="3060" spans="1:18" ht="15.75" customHeight="1">
      <c r="A3060" s="1"/>
      <c r="B3060" s="6" t="s">
        <v>14</v>
      </c>
      <c r="C3060" s="6">
        <v>1185732</v>
      </c>
      <c r="D3060" s="7">
        <v>44350</v>
      </c>
      <c r="E3060" s="6" t="s">
        <v>33</v>
      </c>
      <c r="F3060" s="6" t="s">
        <v>108</v>
      </c>
      <c r="G3060" s="6" t="s">
        <v>109</v>
      </c>
      <c r="H3060" s="6" t="s">
        <v>17</v>
      </c>
      <c r="I3060" s="8">
        <v>0.35000000000000003</v>
      </c>
      <c r="J3060" s="9">
        <v>5500</v>
      </c>
      <c r="K3060" s="10">
        <f t="shared" si="0"/>
        <v>1925.0000000000002</v>
      </c>
      <c r="L3060" s="10">
        <f t="shared" si="1"/>
        <v>577.5</v>
      </c>
      <c r="M3060" s="11">
        <v>0.3</v>
      </c>
      <c r="O3060" s="16"/>
      <c r="P3060" s="14"/>
      <c r="Q3060" s="12"/>
      <c r="R3060" s="13"/>
    </row>
    <row r="3061" spans="1:18" ht="15.75" customHeight="1">
      <c r="A3061" s="1"/>
      <c r="B3061" s="6" t="s">
        <v>14</v>
      </c>
      <c r="C3061" s="6">
        <v>1185732</v>
      </c>
      <c r="D3061" s="7">
        <v>44350</v>
      </c>
      <c r="E3061" s="6" t="s">
        <v>33</v>
      </c>
      <c r="F3061" s="6" t="s">
        <v>108</v>
      </c>
      <c r="G3061" s="6" t="s">
        <v>109</v>
      </c>
      <c r="H3061" s="6" t="s">
        <v>18</v>
      </c>
      <c r="I3061" s="8">
        <v>0.3000000000000001</v>
      </c>
      <c r="J3061" s="9">
        <v>3000</v>
      </c>
      <c r="K3061" s="10">
        <f t="shared" si="0"/>
        <v>900.00000000000034</v>
      </c>
      <c r="L3061" s="10">
        <f t="shared" si="1"/>
        <v>315.00000000000011</v>
      </c>
      <c r="M3061" s="11">
        <v>0.35</v>
      </c>
      <c r="O3061" s="16"/>
      <c r="P3061" s="14"/>
      <c r="Q3061" s="12"/>
      <c r="R3061" s="13"/>
    </row>
    <row r="3062" spans="1:18" ht="15.75" customHeight="1">
      <c r="A3062" s="1"/>
      <c r="B3062" s="6" t="s">
        <v>14</v>
      </c>
      <c r="C3062" s="6">
        <v>1185732</v>
      </c>
      <c r="D3062" s="7">
        <v>44350</v>
      </c>
      <c r="E3062" s="6" t="s">
        <v>33</v>
      </c>
      <c r="F3062" s="6" t="s">
        <v>108</v>
      </c>
      <c r="G3062" s="6" t="s">
        <v>109</v>
      </c>
      <c r="H3062" s="6" t="s">
        <v>19</v>
      </c>
      <c r="I3062" s="8">
        <v>0.25000000000000006</v>
      </c>
      <c r="J3062" s="9">
        <v>2000</v>
      </c>
      <c r="K3062" s="10">
        <f t="shared" si="0"/>
        <v>500.00000000000011</v>
      </c>
      <c r="L3062" s="10">
        <f t="shared" si="1"/>
        <v>150.00000000000003</v>
      </c>
      <c r="M3062" s="11">
        <v>0.3</v>
      </c>
      <c r="O3062" s="16"/>
      <c r="P3062" s="14"/>
      <c r="Q3062" s="12"/>
      <c r="R3062" s="13"/>
    </row>
    <row r="3063" spans="1:18" ht="15.75" customHeight="1">
      <c r="A3063" s="1"/>
      <c r="B3063" s="6" t="s">
        <v>14</v>
      </c>
      <c r="C3063" s="6">
        <v>1185732</v>
      </c>
      <c r="D3063" s="7">
        <v>44350</v>
      </c>
      <c r="E3063" s="6" t="s">
        <v>33</v>
      </c>
      <c r="F3063" s="6" t="s">
        <v>108</v>
      </c>
      <c r="G3063" s="6" t="s">
        <v>109</v>
      </c>
      <c r="H3063" s="6" t="s">
        <v>20</v>
      </c>
      <c r="I3063" s="8">
        <v>0.25000000000000006</v>
      </c>
      <c r="J3063" s="9">
        <v>1750</v>
      </c>
      <c r="K3063" s="10">
        <f t="shared" si="0"/>
        <v>437.50000000000011</v>
      </c>
      <c r="L3063" s="10">
        <f t="shared" si="1"/>
        <v>131.25000000000003</v>
      </c>
      <c r="M3063" s="11">
        <v>0.3</v>
      </c>
      <c r="O3063" s="16"/>
      <c r="P3063" s="14"/>
      <c r="Q3063" s="12"/>
      <c r="R3063" s="13"/>
    </row>
    <row r="3064" spans="1:18" ht="15.75" customHeight="1">
      <c r="A3064" s="1"/>
      <c r="B3064" s="6" t="s">
        <v>14</v>
      </c>
      <c r="C3064" s="6">
        <v>1185732</v>
      </c>
      <c r="D3064" s="7">
        <v>44350</v>
      </c>
      <c r="E3064" s="6" t="s">
        <v>33</v>
      </c>
      <c r="F3064" s="6" t="s">
        <v>108</v>
      </c>
      <c r="G3064" s="6" t="s">
        <v>109</v>
      </c>
      <c r="H3064" s="6" t="s">
        <v>21</v>
      </c>
      <c r="I3064" s="8">
        <v>0.35000000000000003</v>
      </c>
      <c r="J3064" s="9">
        <v>1750</v>
      </c>
      <c r="K3064" s="10">
        <f t="shared" si="0"/>
        <v>612.50000000000011</v>
      </c>
      <c r="L3064" s="10">
        <f t="shared" si="1"/>
        <v>306.25000000000006</v>
      </c>
      <c r="M3064" s="11">
        <v>0.5</v>
      </c>
      <c r="O3064" s="16"/>
      <c r="P3064" s="14"/>
      <c r="Q3064" s="12"/>
      <c r="R3064" s="13"/>
    </row>
    <row r="3065" spans="1:18" ht="15.75" customHeight="1">
      <c r="A3065" s="1"/>
      <c r="B3065" s="6" t="s">
        <v>14</v>
      </c>
      <c r="C3065" s="6">
        <v>1185732</v>
      </c>
      <c r="D3065" s="7">
        <v>44350</v>
      </c>
      <c r="E3065" s="6" t="s">
        <v>33</v>
      </c>
      <c r="F3065" s="6" t="s">
        <v>108</v>
      </c>
      <c r="G3065" s="6" t="s">
        <v>109</v>
      </c>
      <c r="H3065" s="6" t="s">
        <v>22</v>
      </c>
      <c r="I3065" s="8">
        <v>0.55000000000000004</v>
      </c>
      <c r="J3065" s="9">
        <v>3250</v>
      </c>
      <c r="K3065" s="10">
        <f t="shared" si="0"/>
        <v>1787.5000000000002</v>
      </c>
      <c r="L3065" s="10">
        <f t="shared" si="1"/>
        <v>715.00000000000011</v>
      </c>
      <c r="M3065" s="11">
        <v>0.4</v>
      </c>
      <c r="O3065" s="16"/>
      <c r="P3065" s="14"/>
      <c r="Q3065" s="12"/>
      <c r="R3065" s="13"/>
    </row>
    <row r="3066" spans="1:18" ht="15.75" customHeight="1">
      <c r="A3066" s="1"/>
      <c r="B3066" s="6" t="s">
        <v>14</v>
      </c>
      <c r="C3066" s="6">
        <v>1185732</v>
      </c>
      <c r="D3066" s="7">
        <v>44379</v>
      </c>
      <c r="E3066" s="6" t="s">
        <v>33</v>
      </c>
      <c r="F3066" s="6" t="s">
        <v>108</v>
      </c>
      <c r="G3066" s="6" t="s">
        <v>109</v>
      </c>
      <c r="H3066" s="6" t="s">
        <v>17</v>
      </c>
      <c r="I3066" s="8">
        <v>0.5</v>
      </c>
      <c r="J3066" s="9">
        <v>5500</v>
      </c>
      <c r="K3066" s="10">
        <f t="shared" si="0"/>
        <v>2750</v>
      </c>
      <c r="L3066" s="10">
        <f t="shared" si="1"/>
        <v>825</v>
      </c>
      <c r="M3066" s="11">
        <v>0.3</v>
      </c>
      <c r="O3066" s="16"/>
      <c r="P3066" s="14"/>
      <c r="Q3066" s="12"/>
      <c r="R3066" s="13"/>
    </row>
    <row r="3067" spans="1:18" ht="15.75" customHeight="1">
      <c r="A3067" s="1"/>
      <c r="B3067" s="6" t="s">
        <v>14</v>
      </c>
      <c r="C3067" s="6">
        <v>1185732</v>
      </c>
      <c r="D3067" s="7">
        <v>44379</v>
      </c>
      <c r="E3067" s="6" t="s">
        <v>33</v>
      </c>
      <c r="F3067" s="6" t="s">
        <v>108</v>
      </c>
      <c r="G3067" s="6" t="s">
        <v>109</v>
      </c>
      <c r="H3067" s="6" t="s">
        <v>18</v>
      </c>
      <c r="I3067" s="8">
        <v>0.45000000000000007</v>
      </c>
      <c r="J3067" s="9">
        <v>3000</v>
      </c>
      <c r="K3067" s="10">
        <f t="shared" si="0"/>
        <v>1350.0000000000002</v>
      </c>
      <c r="L3067" s="10">
        <f t="shared" si="1"/>
        <v>472.50000000000006</v>
      </c>
      <c r="M3067" s="11">
        <v>0.35</v>
      </c>
      <c r="O3067" s="16"/>
      <c r="P3067" s="14"/>
      <c r="Q3067" s="12"/>
      <c r="R3067" s="13"/>
    </row>
    <row r="3068" spans="1:18" ht="15.75" customHeight="1">
      <c r="A3068" s="1"/>
      <c r="B3068" s="6" t="s">
        <v>14</v>
      </c>
      <c r="C3068" s="6">
        <v>1185732</v>
      </c>
      <c r="D3068" s="7">
        <v>44379</v>
      </c>
      <c r="E3068" s="6" t="s">
        <v>33</v>
      </c>
      <c r="F3068" s="6" t="s">
        <v>108</v>
      </c>
      <c r="G3068" s="6" t="s">
        <v>109</v>
      </c>
      <c r="H3068" s="6" t="s">
        <v>19</v>
      </c>
      <c r="I3068" s="8">
        <v>0.4</v>
      </c>
      <c r="J3068" s="9">
        <v>2250</v>
      </c>
      <c r="K3068" s="10">
        <f t="shared" si="0"/>
        <v>900</v>
      </c>
      <c r="L3068" s="10">
        <f t="shared" si="1"/>
        <v>270</v>
      </c>
      <c r="M3068" s="11">
        <v>0.3</v>
      </c>
      <c r="O3068" s="16"/>
      <c r="P3068" s="14"/>
      <c r="Q3068" s="12"/>
      <c r="R3068" s="13"/>
    </row>
    <row r="3069" spans="1:18" ht="15.75" customHeight="1">
      <c r="A3069" s="1"/>
      <c r="B3069" s="6" t="s">
        <v>14</v>
      </c>
      <c r="C3069" s="6">
        <v>1185732</v>
      </c>
      <c r="D3069" s="7">
        <v>44379</v>
      </c>
      <c r="E3069" s="6" t="s">
        <v>33</v>
      </c>
      <c r="F3069" s="6" t="s">
        <v>108</v>
      </c>
      <c r="G3069" s="6" t="s">
        <v>109</v>
      </c>
      <c r="H3069" s="6" t="s">
        <v>20</v>
      </c>
      <c r="I3069" s="8">
        <v>0.4</v>
      </c>
      <c r="J3069" s="9">
        <v>1750</v>
      </c>
      <c r="K3069" s="10">
        <f t="shared" si="0"/>
        <v>700</v>
      </c>
      <c r="L3069" s="10">
        <f t="shared" si="1"/>
        <v>210</v>
      </c>
      <c r="M3069" s="11">
        <v>0.3</v>
      </c>
      <c r="O3069" s="16"/>
      <c r="P3069" s="14"/>
      <c r="Q3069" s="12"/>
      <c r="R3069" s="13"/>
    </row>
    <row r="3070" spans="1:18" ht="15.75" customHeight="1">
      <c r="A3070" s="1"/>
      <c r="B3070" s="6" t="s">
        <v>14</v>
      </c>
      <c r="C3070" s="6">
        <v>1185732</v>
      </c>
      <c r="D3070" s="7">
        <v>44379</v>
      </c>
      <c r="E3070" s="6" t="s">
        <v>33</v>
      </c>
      <c r="F3070" s="6" t="s">
        <v>108</v>
      </c>
      <c r="G3070" s="6" t="s">
        <v>109</v>
      </c>
      <c r="H3070" s="6" t="s">
        <v>21</v>
      </c>
      <c r="I3070" s="8">
        <v>0.5</v>
      </c>
      <c r="J3070" s="9">
        <v>2000</v>
      </c>
      <c r="K3070" s="10">
        <f t="shared" si="0"/>
        <v>1000</v>
      </c>
      <c r="L3070" s="10">
        <f t="shared" si="1"/>
        <v>500</v>
      </c>
      <c r="M3070" s="11">
        <v>0.5</v>
      </c>
      <c r="O3070" s="16"/>
      <c r="P3070" s="14"/>
      <c r="Q3070" s="12"/>
      <c r="R3070" s="13"/>
    </row>
    <row r="3071" spans="1:18" ht="15.75" customHeight="1">
      <c r="A3071" s="1"/>
      <c r="B3071" s="6" t="s">
        <v>14</v>
      </c>
      <c r="C3071" s="6">
        <v>1185732</v>
      </c>
      <c r="D3071" s="7">
        <v>44379</v>
      </c>
      <c r="E3071" s="6" t="s">
        <v>33</v>
      </c>
      <c r="F3071" s="6" t="s">
        <v>108</v>
      </c>
      <c r="G3071" s="6" t="s">
        <v>109</v>
      </c>
      <c r="H3071" s="6" t="s">
        <v>22</v>
      </c>
      <c r="I3071" s="8">
        <v>0.55000000000000004</v>
      </c>
      <c r="J3071" s="9">
        <v>3750</v>
      </c>
      <c r="K3071" s="10">
        <f t="shared" si="0"/>
        <v>2062.5</v>
      </c>
      <c r="L3071" s="10">
        <f t="shared" si="1"/>
        <v>825</v>
      </c>
      <c r="M3071" s="11">
        <v>0.4</v>
      </c>
      <c r="O3071" s="16"/>
      <c r="P3071" s="14"/>
      <c r="Q3071" s="12"/>
      <c r="R3071" s="13"/>
    </row>
    <row r="3072" spans="1:18" ht="15.75" customHeight="1">
      <c r="A3072" s="1"/>
      <c r="B3072" s="6" t="s">
        <v>14</v>
      </c>
      <c r="C3072" s="6">
        <v>1185732</v>
      </c>
      <c r="D3072" s="7">
        <v>44411</v>
      </c>
      <c r="E3072" s="6" t="s">
        <v>33</v>
      </c>
      <c r="F3072" s="6" t="s">
        <v>108</v>
      </c>
      <c r="G3072" s="6" t="s">
        <v>109</v>
      </c>
      <c r="H3072" s="6" t="s">
        <v>17</v>
      </c>
      <c r="I3072" s="8">
        <v>0.5</v>
      </c>
      <c r="J3072" s="9">
        <v>5250</v>
      </c>
      <c r="K3072" s="10">
        <f t="shared" si="0"/>
        <v>2625</v>
      </c>
      <c r="L3072" s="10">
        <f t="shared" si="1"/>
        <v>787.5</v>
      </c>
      <c r="M3072" s="11">
        <v>0.3</v>
      </c>
      <c r="O3072" s="16"/>
      <c r="P3072" s="14"/>
      <c r="Q3072" s="12"/>
      <c r="R3072" s="13"/>
    </row>
    <row r="3073" spans="1:18" ht="15.75" customHeight="1">
      <c r="A3073" s="1"/>
      <c r="B3073" s="6" t="s">
        <v>14</v>
      </c>
      <c r="C3073" s="6">
        <v>1185732</v>
      </c>
      <c r="D3073" s="7">
        <v>44411</v>
      </c>
      <c r="E3073" s="6" t="s">
        <v>33</v>
      </c>
      <c r="F3073" s="6" t="s">
        <v>108</v>
      </c>
      <c r="G3073" s="6" t="s">
        <v>109</v>
      </c>
      <c r="H3073" s="6" t="s">
        <v>18</v>
      </c>
      <c r="I3073" s="8">
        <v>0.45000000000000007</v>
      </c>
      <c r="J3073" s="9">
        <v>3000</v>
      </c>
      <c r="K3073" s="10">
        <f t="shared" si="0"/>
        <v>1350.0000000000002</v>
      </c>
      <c r="L3073" s="10">
        <f t="shared" si="1"/>
        <v>472.50000000000006</v>
      </c>
      <c r="M3073" s="11">
        <v>0.35</v>
      </c>
      <c r="O3073" s="16"/>
      <c r="P3073" s="14"/>
      <c r="Q3073" s="12"/>
      <c r="R3073" s="13"/>
    </row>
    <row r="3074" spans="1:18" ht="15.75" customHeight="1">
      <c r="A3074" s="1"/>
      <c r="B3074" s="6" t="s">
        <v>14</v>
      </c>
      <c r="C3074" s="6">
        <v>1185732</v>
      </c>
      <c r="D3074" s="7">
        <v>44411</v>
      </c>
      <c r="E3074" s="6" t="s">
        <v>33</v>
      </c>
      <c r="F3074" s="6" t="s">
        <v>108</v>
      </c>
      <c r="G3074" s="6" t="s">
        <v>109</v>
      </c>
      <c r="H3074" s="6" t="s">
        <v>19</v>
      </c>
      <c r="I3074" s="8">
        <v>0.4</v>
      </c>
      <c r="J3074" s="9">
        <v>2250</v>
      </c>
      <c r="K3074" s="10">
        <f t="shared" si="0"/>
        <v>900</v>
      </c>
      <c r="L3074" s="10">
        <f t="shared" si="1"/>
        <v>270</v>
      </c>
      <c r="M3074" s="11">
        <v>0.3</v>
      </c>
      <c r="O3074" s="16"/>
      <c r="P3074" s="14"/>
      <c r="Q3074" s="12"/>
      <c r="R3074" s="13"/>
    </row>
    <row r="3075" spans="1:18" ht="15.75" customHeight="1">
      <c r="A3075" s="1"/>
      <c r="B3075" s="6" t="s">
        <v>14</v>
      </c>
      <c r="C3075" s="6">
        <v>1185732</v>
      </c>
      <c r="D3075" s="7">
        <v>44411</v>
      </c>
      <c r="E3075" s="6" t="s">
        <v>33</v>
      </c>
      <c r="F3075" s="6" t="s">
        <v>108</v>
      </c>
      <c r="G3075" s="6" t="s">
        <v>109</v>
      </c>
      <c r="H3075" s="6" t="s">
        <v>20</v>
      </c>
      <c r="I3075" s="8">
        <v>0.4</v>
      </c>
      <c r="J3075" s="9">
        <v>2000</v>
      </c>
      <c r="K3075" s="10">
        <f t="shared" si="0"/>
        <v>800</v>
      </c>
      <c r="L3075" s="10">
        <f t="shared" si="1"/>
        <v>240</v>
      </c>
      <c r="M3075" s="11">
        <v>0.3</v>
      </c>
      <c r="O3075" s="16"/>
      <c r="P3075" s="14"/>
      <c r="Q3075" s="12"/>
      <c r="R3075" s="13"/>
    </row>
    <row r="3076" spans="1:18" ht="15.75" customHeight="1">
      <c r="A3076" s="1"/>
      <c r="B3076" s="6" t="s">
        <v>14</v>
      </c>
      <c r="C3076" s="6">
        <v>1185732</v>
      </c>
      <c r="D3076" s="7">
        <v>44411</v>
      </c>
      <c r="E3076" s="6" t="s">
        <v>33</v>
      </c>
      <c r="F3076" s="6" t="s">
        <v>108</v>
      </c>
      <c r="G3076" s="6" t="s">
        <v>109</v>
      </c>
      <c r="H3076" s="6" t="s">
        <v>21</v>
      </c>
      <c r="I3076" s="8">
        <v>0.5</v>
      </c>
      <c r="J3076" s="9">
        <v>1750</v>
      </c>
      <c r="K3076" s="10">
        <f t="shared" si="0"/>
        <v>875</v>
      </c>
      <c r="L3076" s="10">
        <f t="shared" si="1"/>
        <v>437.5</v>
      </c>
      <c r="M3076" s="11">
        <v>0.5</v>
      </c>
      <c r="O3076" s="16"/>
      <c r="P3076" s="14"/>
      <c r="Q3076" s="12"/>
      <c r="R3076" s="13"/>
    </row>
    <row r="3077" spans="1:18" ht="15.75" customHeight="1">
      <c r="A3077" s="1"/>
      <c r="B3077" s="6" t="s">
        <v>14</v>
      </c>
      <c r="C3077" s="6">
        <v>1185732</v>
      </c>
      <c r="D3077" s="7">
        <v>44411</v>
      </c>
      <c r="E3077" s="6" t="s">
        <v>33</v>
      </c>
      <c r="F3077" s="6" t="s">
        <v>108</v>
      </c>
      <c r="G3077" s="6" t="s">
        <v>109</v>
      </c>
      <c r="H3077" s="6" t="s">
        <v>22</v>
      </c>
      <c r="I3077" s="8">
        <v>0.55000000000000004</v>
      </c>
      <c r="J3077" s="9">
        <v>3500</v>
      </c>
      <c r="K3077" s="10">
        <f t="shared" si="0"/>
        <v>1925.0000000000002</v>
      </c>
      <c r="L3077" s="10">
        <f t="shared" si="1"/>
        <v>770.00000000000011</v>
      </c>
      <c r="M3077" s="11">
        <v>0.4</v>
      </c>
      <c r="O3077" s="16"/>
      <c r="P3077" s="14"/>
      <c r="Q3077" s="12"/>
      <c r="R3077" s="13"/>
    </row>
    <row r="3078" spans="1:18" ht="15.75" customHeight="1">
      <c r="A3078" s="1"/>
      <c r="B3078" s="6" t="s">
        <v>14</v>
      </c>
      <c r="C3078" s="6">
        <v>1185732</v>
      </c>
      <c r="D3078" s="7">
        <v>44443</v>
      </c>
      <c r="E3078" s="6" t="s">
        <v>33</v>
      </c>
      <c r="F3078" s="6" t="s">
        <v>108</v>
      </c>
      <c r="G3078" s="6" t="s">
        <v>109</v>
      </c>
      <c r="H3078" s="6" t="s">
        <v>17</v>
      </c>
      <c r="I3078" s="8">
        <v>0.35000000000000003</v>
      </c>
      <c r="J3078" s="9">
        <v>4750</v>
      </c>
      <c r="K3078" s="10">
        <f t="shared" si="0"/>
        <v>1662.5000000000002</v>
      </c>
      <c r="L3078" s="10">
        <f t="shared" si="1"/>
        <v>498.75000000000006</v>
      </c>
      <c r="M3078" s="11">
        <v>0.3</v>
      </c>
      <c r="O3078" s="16"/>
      <c r="P3078" s="14"/>
      <c r="Q3078" s="12"/>
      <c r="R3078" s="13"/>
    </row>
    <row r="3079" spans="1:18" ht="15.75" customHeight="1">
      <c r="A3079" s="1"/>
      <c r="B3079" s="6" t="s">
        <v>14</v>
      </c>
      <c r="C3079" s="6">
        <v>1185732</v>
      </c>
      <c r="D3079" s="7">
        <v>44443</v>
      </c>
      <c r="E3079" s="6" t="s">
        <v>33</v>
      </c>
      <c r="F3079" s="6" t="s">
        <v>108</v>
      </c>
      <c r="G3079" s="6" t="s">
        <v>109</v>
      </c>
      <c r="H3079" s="6" t="s">
        <v>18</v>
      </c>
      <c r="I3079" s="8">
        <v>0.3000000000000001</v>
      </c>
      <c r="J3079" s="9">
        <v>2500</v>
      </c>
      <c r="K3079" s="10">
        <f t="shared" si="0"/>
        <v>750.00000000000023</v>
      </c>
      <c r="L3079" s="10">
        <f t="shared" si="1"/>
        <v>262.50000000000006</v>
      </c>
      <c r="M3079" s="11">
        <v>0.35</v>
      </c>
      <c r="O3079" s="16"/>
      <c r="P3079" s="14"/>
      <c r="Q3079" s="12"/>
      <c r="R3079" s="13"/>
    </row>
    <row r="3080" spans="1:18" ht="15.75" customHeight="1">
      <c r="A3080" s="1"/>
      <c r="B3080" s="6" t="s">
        <v>14</v>
      </c>
      <c r="C3080" s="6">
        <v>1185732</v>
      </c>
      <c r="D3080" s="7">
        <v>44443</v>
      </c>
      <c r="E3080" s="6" t="s">
        <v>33</v>
      </c>
      <c r="F3080" s="6" t="s">
        <v>108</v>
      </c>
      <c r="G3080" s="6" t="s">
        <v>109</v>
      </c>
      <c r="H3080" s="6" t="s">
        <v>19</v>
      </c>
      <c r="I3080" s="8">
        <v>0.25000000000000006</v>
      </c>
      <c r="J3080" s="9">
        <v>1500</v>
      </c>
      <c r="K3080" s="10">
        <f t="shared" si="0"/>
        <v>375.00000000000006</v>
      </c>
      <c r="L3080" s="10">
        <f t="shared" si="1"/>
        <v>112.50000000000001</v>
      </c>
      <c r="M3080" s="11">
        <v>0.3</v>
      </c>
      <c r="O3080" s="16"/>
      <c r="P3080" s="14"/>
      <c r="Q3080" s="12"/>
      <c r="R3080" s="13"/>
    </row>
    <row r="3081" spans="1:18" ht="15.75" customHeight="1">
      <c r="A3081" s="1"/>
      <c r="B3081" s="6" t="s">
        <v>14</v>
      </c>
      <c r="C3081" s="6">
        <v>1185732</v>
      </c>
      <c r="D3081" s="7">
        <v>44443</v>
      </c>
      <c r="E3081" s="6" t="s">
        <v>33</v>
      </c>
      <c r="F3081" s="6" t="s">
        <v>108</v>
      </c>
      <c r="G3081" s="6" t="s">
        <v>109</v>
      </c>
      <c r="H3081" s="6" t="s">
        <v>20</v>
      </c>
      <c r="I3081" s="8">
        <v>0.25000000000000006</v>
      </c>
      <c r="J3081" s="9">
        <v>1250</v>
      </c>
      <c r="K3081" s="10">
        <f t="shared" si="0"/>
        <v>312.50000000000006</v>
      </c>
      <c r="L3081" s="10">
        <f t="shared" si="1"/>
        <v>93.750000000000014</v>
      </c>
      <c r="M3081" s="11">
        <v>0.3</v>
      </c>
      <c r="O3081" s="16"/>
      <c r="P3081" s="14"/>
      <c r="Q3081" s="12"/>
      <c r="R3081" s="13"/>
    </row>
    <row r="3082" spans="1:18" ht="15.75" customHeight="1">
      <c r="A3082" s="1"/>
      <c r="B3082" s="6" t="s">
        <v>14</v>
      </c>
      <c r="C3082" s="6">
        <v>1185732</v>
      </c>
      <c r="D3082" s="7">
        <v>44443</v>
      </c>
      <c r="E3082" s="6" t="s">
        <v>33</v>
      </c>
      <c r="F3082" s="6" t="s">
        <v>108</v>
      </c>
      <c r="G3082" s="6" t="s">
        <v>109</v>
      </c>
      <c r="H3082" s="6" t="s">
        <v>21</v>
      </c>
      <c r="I3082" s="8">
        <v>0.35000000000000003</v>
      </c>
      <c r="J3082" s="9">
        <v>1250</v>
      </c>
      <c r="K3082" s="10">
        <f t="shared" si="0"/>
        <v>437.50000000000006</v>
      </c>
      <c r="L3082" s="10">
        <f t="shared" si="1"/>
        <v>218.75000000000003</v>
      </c>
      <c r="M3082" s="11">
        <v>0.5</v>
      </c>
      <c r="O3082" s="16"/>
      <c r="P3082" s="14"/>
      <c r="Q3082" s="12"/>
      <c r="R3082" s="13"/>
    </row>
    <row r="3083" spans="1:18" ht="15.75" customHeight="1">
      <c r="A3083" s="1"/>
      <c r="B3083" s="6" t="s">
        <v>14</v>
      </c>
      <c r="C3083" s="6">
        <v>1185732</v>
      </c>
      <c r="D3083" s="7">
        <v>44443</v>
      </c>
      <c r="E3083" s="6" t="s">
        <v>33</v>
      </c>
      <c r="F3083" s="6" t="s">
        <v>108</v>
      </c>
      <c r="G3083" s="6" t="s">
        <v>109</v>
      </c>
      <c r="H3083" s="6" t="s">
        <v>22</v>
      </c>
      <c r="I3083" s="8">
        <v>0.4</v>
      </c>
      <c r="J3083" s="9">
        <v>2000</v>
      </c>
      <c r="K3083" s="10">
        <f t="shared" si="0"/>
        <v>800</v>
      </c>
      <c r="L3083" s="10">
        <f t="shared" si="1"/>
        <v>320</v>
      </c>
      <c r="M3083" s="11">
        <v>0.4</v>
      </c>
      <c r="O3083" s="16"/>
      <c r="P3083" s="14"/>
      <c r="Q3083" s="12"/>
      <c r="R3083" s="13"/>
    </row>
    <row r="3084" spans="1:18" ht="15.75" customHeight="1">
      <c r="A3084" s="1"/>
      <c r="B3084" s="6" t="s">
        <v>14</v>
      </c>
      <c r="C3084" s="6">
        <v>1185732</v>
      </c>
      <c r="D3084" s="7">
        <v>44472</v>
      </c>
      <c r="E3084" s="6" t="s">
        <v>33</v>
      </c>
      <c r="F3084" s="6" t="s">
        <v>108</v>
      </c>
      <c r="G3084" s="6" t="s">
        <v>109</v>
      </c>
      <c r="H3084" s="6" t="s">
        <v>17</v>
      </c>
      <c r="I3084" s="8">
        <v>0.44999999999999996</v>
      </c>
      <c r="J3084" s="9">
        <v>3750</v>
      </c>
      <c r="K3084" s="10">
        <f t="shared" si="0"/>
        <v>1687.4999999999998</v>
      </c>
      <c r="L3084" s="10">
        <f t="shared" si="1"/>
        <v>506.24999999999989</v>
      </c>
      <c r="M3084" s="11">
        <v>0.3</v>
      </c>
      <c r="O3084" s="16"/>
      <c r="P3084" s="14"/>
      <c r="Q3084" s="12"/>
      <c r="R3084" s="13"/>
    </row>
    <row r="3085" spans="1:18" ht="15.75" customHeight="1">
      <c r="A3085" s="1"/>
      <c r="B3085" s="6" t="s">
        <v>14</v>
      </c>
      <c r="C3085" s="6">
        <v>1185732</v>
      </c>
      <c r="D3085" s="7">
        <v>44472</v>
      </c>
      <c r="E3085" s="6" t="s">
        <v>33</v>
      </c>
      <c r="F3085" s="6" t="s">
        <v>108</v>
      </c>
      <c r="G3085" s="6" t="s">
        <v>109</v>
      </c>
      <c r="H3085" s="6" t="s">
        <v>18</v>
      </c>
      <c r="I3085" s="8">
        <v>0.35000000000000003</v>
      </c>
      <c r="J3085" s="9">
        <v>2250</v>
      </c>
      <c r="K3085" s="10">
        <f t="shared" si="0"/>
        <v>787.50000000000011</v>
      </c>
      <c r="L3085" s="10">
        <f t="shared" si="1"/>
        <v>275.625</v>
      </c>
      <c r="M3085" s="11">
        <v>0.35</v>
      </c>
      <c r="O3085" s="16"/>
      <c r="P3085" s="14"/>
      <c r="Q3085" s="12"/>
      <c r="R3085" s="13"/>
    </row>
    <row r="3086" spans="1:18" ht="15.75" customHeight="1">
      <c r="A3086" s="1"/>
      <c r="B3086" s="6" t="s">
        <v>14</v>
      </c>
      <c r="C3086" s="6">
        <v>1185732</v>
      </c>
      <c r="D3086" s="7">
        <v>44472</v>
      </c>
      <c r="E3086" s="6" t="s">
        <v>33</v>
      </c>
      <c r="F3086" s="6" t="s">
        <v>108</v>
      </c>
      <c r="G3086" s="6" t="s">
        <v>109</v>
      </c>
      <c r="H3086" s="6" t="s">
        <v>19</v>
      </c>
      <c r="I3086" s="8">
        <v>0.35000000000000003</v>
      </c>
      <c r="J3086" s="9">
        <v>1250</v>
      </c>
      <c r="K3086" s="10">
        <f t="shared" si="0"/>
        <v>437.50000000000006</v>
      </c>
      <c r="L3086" s="10">
        <f t="shared" si="1"/>
        <v>131.25</v>
      </c>
      <c r="M3086" s="11">
        <v>0.3</v>
      </c>
      <c r="O3086" s="16"/>
      <c r="P3086" s="14"/>
      <c r="Q3086" s="12"/>
      <c r="R3086" s="13"/>
    </row>
    <row r="3087" spans="1:18" ht="15.75" customHeight="1">
      <c r="A3087" s="1"/>
      <c r="B3087" s="6" t="s">
        <v>14</v>
      </c>
      <c r="C3087" s="6">
        <v>1185732</v>
      </c>
      <c r="D3087" s="7">
        <v>44472</v>
      </c>
      <c r="E3087" s="6" t="s">
        <v>33</v>
      </c>
      <c r="F3087" s="6" t="s">
        <v>108</v>
      </c>
      <c r="G3087" s="6" t="s">
        <v>109</v>
      </c>
      <c r="H3087" s="6" t="s">
        <v>20</v>
      </c>
      <c r="I3087" s="8">
        <v>0.35000000000000003</v>
      </c>
      <c r="J3087" s="9">
        <v>1250</v>
      </c>
      <c r="K3087" s="10">
        <f t="shared" si="0"/>
        <v>437.50000000000006</v>
      </c>
      <c r="L3087" s="10">
        <f t="shared" si="1"/>
        <v>131.25</v>
      </c>
      <c r="M3087" s="11">
        <v>0.3</v>
      </c>
      <c r="O3087" s="16"/>
      <c r="P3087" s="14"/>
      <c r="Q3087" s="12"/>
      <c r="R3087" s="13"/>
    </row>
    <row r="3088" spans="1:18" ht="15.75" customHeight="1">
      <c r="A3088" s="1"/>
      <c r="B3088" s="6" t="s">
        <v>14</v>
      </c>
      <c r="C3088" s="6">
        <v>1185732</v>
      </c>
      <c r="D3088" s="7">
        <v>44472</v>
      </c>
      <c r="E3088" s="6" t="s">
        <v>33</v>
      </c>
      <c r="F3088" s="6" t="s">
        <v>108</v>
      </c>
      <c r="G3088" s="6" t="s">
        <v>109</v>
      </c>
      <c r="H3088" s="6" t="s">
        <v>21</v>
      </c>
      <c r="I3088" s="8">
        <v>0.44999999999999996</v>
      </c>
      <c r="J3088" s="9">
        <v>1250</v>
      </c>
      <c r="K3088" s="10">
        <f t="shared" si="0"/>
        <v>562.5</v>
      </c>
      <c r="L3088" s="10">
        <f t="shared" si="1"/>
        <v>281.25</v>
      </c>
      <c r="M3088" s="11">
        <v>0.5</v>
      </c>
      <c r="O3088" s="16"/>
      <c r="P3088" s="14"/>
      <c r="Q3088" s="12"/>
      <c r="R3088" s="13"/>
    </row>
    <row r="3089" spans="1:18" ht="15.75" customHeight="1">
      <c r="A3089" s="1"/>
      <c r="B3089" s="6" t="s">
        <v>14</v>
      </c>
      <c r="C3089" s="6">
        <v>1185732</v>
      </c>
      <c r="D3089" s="7">
        <v>44472</v>
      </c>
      <c r="E3089" s="6" t="s">
        <v>33</v>
      </c>
      <c r="F3089" s="6" t="s">
        <v>108</v>
      </c>
      <c r="G3089" s="6" t="s">
        <v>109</v>
      </c>
      <c r="H3089" s="6" t="s">
        <v>22</v>
      </c>
      <c r="I3089" s="8">
        <v>0.49999999999999983</v>
      </c>
      <c r="J3089" s="9">
        <v>2500</v>
      </c>
      <c r="K3089" s="10">
        <f t="shared" si="0"/>
        <v>1249.9999999999995</v>
      </c>
      <c r="L3089" s="10">
        <f t="shared" si="1"/>
        <v>499.99999999999983</v>
      </c>
      <c r="M3089" s="11">
        <v>0.4</v>
      </c>
      <c r="O3089" s="16"/>
      <c r="P3089" s="14"/>
      <c r="Q3089" s="12"/>
      <c r="R3089" s="13"/>
    </row>
    <row r="3090" spans="1:18" ht="15.75" customHeight="1">
      <c r="A3090" s="1"/>
      <c r="B3090" s="6" t="s">
        <v>14</v>
      </c>
      <c r="C3090" s="6">
        <v>1185732</v>
      </c>
      <c r="D3090" s="7">
        <v>44503</v>
      </c>
      <c r="E3090" s="6" t="s">
        <v>33</v>
      </c>
      <c r="F3090" s="6" t="s">
        <v>108</v>
      </c>
      <c r="G3090" s="6" t="s">
        <v>109</v>
      </c>
      <c r="H3090" s="6" t="s">
        <v>17</v>
      </c>
      <c r="I3090" s="8">
        <v>0.44999999999999996</v>
      </c>
      <c r="J3090" s="9">
        <v>4000</v>
      </c>
      <c r="K3090" s="10">
        <f t="shared" si="0"/>
        <v>1799.9999999999998</v>
      </c>
      <c r="L3090" s="10">
        <f t="shared" si="1"/>
        <v>539.99999999999989</v>
      </c>
      <c r="M3090" s="11">
        <v>0.3</v>
      </c>
      <c r="O3090" s="16"/>
      <c r="P3090" s="14"/>
      <c r="Q3090" s="12"/>
      <c r="R3090" s="13"/>
    </row>
    <row r="3091" spans="1:18" ht="15.75" customHeight="1">
      <c r="A3091" s="1"/>
      <c r="B3091" s="6" t="s">
        <v>14</v>
      </c>
      <c r="C3091" s="6">
        <v>1185732</v>
      </c>
      <c r="D3091" s="7">
        <v>44503</v>
      </c>
      <c r="E3091" s="6" t="s">
        <v>33</v>
      </c>
      <c r="F3091" s="6" t="s">
        <v>108</v>
      </c>
      <c r="G3091" s="6" t="s">
        <v>109</v>
      </c>
      <c r="H3091" s="6" t="s">
        <v>18</v>
      </c>
      <c r="I3091" s="8">
        <v>0.35000000000000003</v>
      </c>
      <c r="J3091" s="9">
        <v>3000</v>
      </c>
      <c r="K3091" s="10">
        <f t="shared" si="0"/>
        <v>1050</v>
      </c>
      <c r="L3091" s="10">
        <f t="shared" si="1"/>
        <v>367.5</v>
      </c>
      <c r="M3091" s="11">
        <v>0.35</v>
      </c>
      <c r="O3091" s="16"/>
      <c r="P3091" s="14"/>
      <c r="Q3091" s="12"/>
      <c r="R3091" s="13"/>
    </row>
    <row r="3092" spans="1:18" ht="15.75" customHeight="1">
      <c r="A3092" s="1"/>
      <c r="B3092" s="6" t="s">
        <v>14</v>
      </c>
      <c r="C3092" s="6">
        <v>1185732</v>
      </c>
      <c r="D3092" s="7">
        <v>44503</v>
      </c>
      <c r="E3092" s="6" t="s">
        <v>33</v>
      </c>
      <c r="F3092" s="6" t="s">
        <v>108</v>
      </c>
      <c r="G3092" s="6" t="s">
        <v>109</v>
      </c>
      <c r="H3092" s="6" t="s">
        <v>19</v>
      </c>
      <c r="I3092" s="8">
        <v>0.35000000000000003</v>
      </c>
      <c r="J3092" s="9">
        <v>2450</v>
      </c>
      <c r="K3092" s="10">
        <f t="shared" si="0"/>
        <v>857.50000000000011</v>
      </c>
      <c r="L3092" s="10">
        <f t="shared" si="1"/>
        <v>257.25</v>
      </c>
      <c r="M3092" s="11">
        <v>0.3</v>
      </c>
      <c r="O3092" s="16"/>
      <c r="P3092" s="14"/>
      <c r="Q3092" s="12"/>
      <c r="R3092" s="13"/>
    </row>
    <row r="3093" spans="1:18" ht="15.75" customHeight="1">
      <c r="A3093" s="1"/>
      <c r="B3093" s="6" t="s">
        <v>14</v>
      </c>
      <c r="C3093" s="6">
        <v>1185732</v>
      </c>
      <c r="D3093" s="7">
        <v>44503</v>
      </c>
      <c r="E3093" s="6" t="s">
        <v>33</v>
      </c>
      <c r="F3093" s="6" t="s">
        <v>108</v>
      </c>
      <c r="G3093" s="6" t="s">
        <v>109</v>
      </c>
      <c r="H3093" s="6" t="s">
        <v>20</v>
      </c>
      <c r="I3093" s="8">
        <v>0.35000000000000003</v>
      </c>
      <c r="J3093" s="9">
        <v>2250</v>
      </c>
      <c r="K3093" s="10">
        <f t="shared" si="0"/>
        <v>787.50000000000011</v>
      </c>
      <c r="L3093" s="10">
        <f t="shared" si="1"/>
        <v>236.25000000000003</v>
      </c>
      <c r="M3093" s="11">
        <v>0.3</v>
      </c>
      <c r="O3093" s="16"/>
      <c r="P3093" s="14"/>
      <c r="Q3093" s="12"/>
      <c r="R3093" s="13"/>
    </row>
    <row r="3094" spans="1:18" ht="15.75" customHeight="1">
      <c r="A3094" s="1"/>
      <c r="B3094" s="6" t="s">
        <v>14</v>
      </c>
      <c r="C3094" s="6">
        <v>1185732</v>
      </c>
      <c r="D3094" s="7">
        <v>44503</v>
      </c>
      <c r="E3094" s="6" t="s">
        <v>33</v>
      </c>
      <c r="F3094" s="6" t="s">
        <v>108</v>
      </c>
      <c r="G3094" s="6" t="s">
        <v>109</v>
      </c>
      <c r="H3094" s="6" t="s">
        <v>21</v>
      </c>
      <c r="I3094" s="8">
        <v>0.6</v>
      </c>
      <c r="J3094" s="9">
        <v>2000</v>
      </c>
      <c r="K3094" s="10">
        <f t="shared" si="0"/>
        <v>1200</v>
      </c>
      <c r="L3094" s="10">
        <f t="shared" si="1"/>
        <v>600</v>
      </c>
      <c r="M3094" s="11">
        <v>0.5</v>
      </c>
      <c r="O3094" s="16"/>
      <c r="P3094" s="14"/>
      <c r="Q3094" s="12"/>
      <c r="R3094" s="13"/>
    </row>
    <row r="3095" spans="1:18" ht="15.75" customHeight="1">
      <c r="A3095" s="1"/>
      <c r="B3095" s="6" t="s">
        <v>14</v>
      </c>
      <c r="C3095" s="6">
        <v>1185732</v>
      </c>
      <c r="D3095" s="7">
        <v>44503</v>
      </c>
      <c r="E3095" s="6" t="s">
        <v>33</v>
      </c>
      <c r="F3095" s="6" t="s">
        <v>108</v>
      </c>
      <c r="G3095" s="6" t="s">
        <v>109</v>
      </c>
      <c r="H3095" s="6" t="s">
        <v>22</v>
      </c>
      <c r="I3095" s="8">
        <v>0.64999999999999991</v>
      </c>
      <c r="J3095" s="9">
        <v>3000</v>
      </c>
      <c r="K3095" s="10">
        <f t="shared" si="0"/>
        <v>1949.9999999999998</v>
      </c>
      <c r="L3095" s="10">
        <f t="shared" si="1"/>
        <v>780</v>
      </c>
      <c r="M3095" s="11">
        <v>0.4</v>
      </c>
      <c r="O3095" s="16"/>
      <c r="P3095" s="14"/>
      <c r="Q3095" s="12"/>
      <c r="R3095" s="13"/>
    </row>
    <row r="3096" spans="1:18" ht="15.75" customHeight="1">
      <c r="A3096" s="1"/>
      <c r="B3096" s="6" t="s">
        <v>14</v>
      </c>
      <c r="C3096" s="6">
        <v>1185732</v>
      </c>
      <c r="D3096" s="7">
        <v>44532</v>
      </c>
      <c r="E3096" s="6" t="s">
        <v>33</v>
      </c>
      <c r="F3096" s="6" t="s">
        <v>108</v>
      </c>
      <c r="G3096" s="6" t="s">
        <v>109</v>
      </c>
      <c r="H3096" s="6" t="s">
        <v>17</v>
      </c>
      <c r="I3096" s="8">
        <v>0.6</v>
      </c>
      <c r="J3096" s="9">
        <v>5500</v>
      </c>
      <c r="K3096" s="10">
        <f t="shared" si="0"/>
        <v>3300</v>
      </c>
      <c r="L3096" s="10">
        <f t="shared" si="1"/>
        <v>990</v>
      </c>
      <c r="M3096" s="11">
        <v>0.3</v>
      </c>
      <c r="O3096" s="16"/>
      <c r="P3096" s="14"/>
      <c r="Q3096" s="12"/>
      <c r="R3096" s="13"/>
    </row>
    <row r="3097" spans="1:18" ht="15.75" customHeight="1">
      <c r="A3097" s="1"/>
      <c r="B3097" s="6" t="s">
        <v>14</v>
      </c>
      <c r="C3097" s="6">
        <v>1185732</v>
      </c>
      <c r="D3097" s="7">
        <v>44532</v>
      </c>
      <c r="E3097" s="6" t="s">
        <v>33</v>
      </c>
      <c r="F3097" s="6" t="s">
        <v>108</v>
      </c>
      <c r="G3097" s="6" t="s">
        <v>109</v>
      </c>
      <c r="H3097" s="6" t="s">
        <v>18</v>
      </c>
      <c r="I3097" s="8">
        <v>0.5</v>
      </c>
      <c r="J3097" s="9">
        <v>3500</v>
      </c>
      <c r="K3097" s="10">
        <f t="shared" si="0"/>
        <v>1750</v>
      </c>
      <c r="L3097" s="10">
        <f t="shared" si="1"/>
        <v>612.5</v>
      </c>
      <c r="M3097" s="11">
        <v>0.35</v>
      </c>
      <c r="O3097" s="16"/>
      <c r="P3097" s="14"/>
      <c r="Q3097" s="12"/>
      <c r="R3097" s="13"/>
    </row>
    <row r="3098" spans="1:18" ht="15.75" customHeight="1">
      <c r="A3098" s="1"/>
      <c r="B3098" s="6" t="s">
        <v>14</v>
      </c>
      <c r="C3098" s="6">
        <v>1185732</v>
      </c>
      <c r="D3098" s="7">
        <v>44532</v>
      </c>
      <c r="E3098" s="6" t="s">
        <v>33</v>
      </c>
      <c r="F3098" s="6" t="s">
        <v>108</v>
      </c>
      <c r="G3098" s="6" t="s">
        <v>109</v>
      </c>
      <c r="H3098" s="6" t="s">
        <v>19</v>
      </c>
      <c r="I3098" s="8">
        <v>0.5</v>
      </c>
      <c r="J3098" s="9">
        <v>3000</v>
      </c>
      <c r="K3098" s="10">
        <f t="shared" si="0"/>
        <v>1500</v>
      </c>
      <c r="L3098" s="10">
        <f t="shared" si="1"/>
        <v>450</v>
      </c>
      <c r="M3098" s="11">
        <v>0.3</v>
      </c>
      <c r="O3098" s="16"/>
      <c r="P3098" s="14"/>
      <c r="Q3098" s="12"/>
      <c r="R3098" s="13"/>
    </row>
    <row r="3099" spans="1:18" ht="15.75" customHeight="1">
      <c r="A3099" s="1"/>
      <c r="B3099" s="6" t="s">
        <v>14</v>
      </c>
      <c r="C3099" s="6">
        <v>1185732</v>
      </c>
      <c r="D3099" s="7">
        <v>44532</v>
      </c>
      <c r="E3099" s="6" t="s">
        <v>33</v>
      </c>
      <c r="F3099" s="6" t="s">
        <v>108</v>
      </c>
      <c r="G3099" s="6" t="s">
        <v>109</v>
      </c>
      <c r="H3099" s="6" t="s">
        <v>20</v>
      </c>
      <c r="I3099" s="8">
        <v>0.5</v>
      </c>
      <c r="J3099" s="9">
        <v>2500</v>
      </c>
      <c r="K3099" s="10">
        <f t="shared" si="0"/>
        <v>1250</v>
      </c>
      <c r="L3099" s="10">
        <f t="shared" si="1"/>
        <v>375</v>
      </c>
      <c r="M3099" s="11">
        <v>0.3</v>
      </c>
      <c r="O3099" s="16"/>
      <c r="P3099" s="14"/>
      <c r="Q3099" s="12"/>
      <c r="R3099" s="13"/>
    </row>
    <row r="3100" spans="1:18" ht="15.75" customHeight="1">
      <c r="A3100" s="1"/>
      <c r="B3100" s="6" t="s">
        <v>14</v>
      </c>
      <c r="C3100" s="6">
        <v>1185732</v>
      </c>
      <c r="D3100" s="7">
        <v>44532</v>
      </c>
      <c r="E3100" s="6" t="s">
        <v>33</v>
      </c>
      <c r="F3100" s="6" t="s">
        <v>108</v>
      </c>
      <c r="G3100" s="6" t="s">
        <v>109</v>
      </c>
      <c r="H3100" s="6" t="s">
        <v>21</v>
      </c>
      <c r="I3100" s="8">
        <v>0.6</v>
      </c>
      <c r="J3100" s="9">
        <v>2500</v>
      </c>
      <c r="K3100" s="10">
        <f t="shared" si="0"/>
        <v>1500</v>
      </c>
      <c r="L3100" s="10">
        <f t="shared" si="1"/>
        <v>750</v>
      </c>
      <c r="M3100" s="11">
        <v>0.5</v>
      </c>
      <c r="O3100" s="16"/>
      <c r="P3100" s="14"/>
      <c r="Q3100" s="12"/>
      <c r="R3100" s="13"/>
    </row>
    <row r="3101" spans="1:18" ht="15.75" customHeight="1">
      <c r="A3101" s="1"/>
      <c r="B3101" s="6" t="s">
        <v>14</v>
      </c>
      <c r="C3101" s="6">
        <v>1185732</v>
      </c>
      <c r="D3101" s="7">
        <v>44532</v>
      </c>
      <c r="E3101" s="6" t="s">
        <v>33</v>
      </c>
      <c r="F3101" s="6" t="s">
        <v>108</v>
      </c>
      <c r="G3101" s="6" t="s">
        <v>109</v>
      </c>
      <c r="H3101" s="6" t="s">
        <v>22</v>
      </c>
      <c r="I3101" s="8">
        <v>0.64999999999999991</v>
      </c>
      <c r="J3101" s="9">
        <v>3500</v>
      </c>
      <c r="K3101" s="10">
        <f t="shared" si="0"/>
        <v>2274.9999999999995</v>
      </c>
      <c r="L3101" s="10">
        <f t="shared" si="1"/>
        <v>909.99999999999989</v>
      </c>
      <c r="M3101" s="11">
        <v>0.4</v>
      </c>
      <c r="O3101" s="16"/>
      <c r="P3101" s="14"/>
      <c r="Q3101" s="12"/>
      <c r="R3101" s="13"/>
    </row>
    <row r="3102" spans="1:18" ht="15.75" customHeight="1">
      <c r="A3102" s="1" t="s">
        <v>39</v>
      </c>
      <c r="B3102" s="6" t="s">
        <v>14</v>
      </c>
      <c r="C3102" s="6">
        <v>1185732</v>
      </c>
      <c r="D3102" s="7">
        <v>44206</v>
      </c>
      <c r="E3102" s="6" t="s">
        <v>33</v>
      </c>
      <c r="F3102" s="6" t="s">
        <v>110</v>
      </c>
      <c r="G3102" s="6" t="s">
        <v>111</v>
      </c>
      <c r="H3102" s="6" t="s">
        <v>17</v>
      </c>
      <c r="I3102" s="8">
        <v>0.35000000000000003</v>
      </c>
      <c r="J3102" s="9">
        <v>5000</v>
      </c>
      <c r="K3102" s="10">
        <f t="shared" si="0"/>
        <v>1750.0000000000002</v>
      </c>
      <c r="L3102" s="10">
        <f t="shared" si="1"/>
        <v>700.00000000000011</v>
      </c>
      <c r="M3102" s="11">
        <v>0.4</v>
      </c>
      <c r="O3102" s="16"/>
      <c r="P3102" s="14"/>
      <c r="Q3102" s="12"/>
      <c r="R3102" s="13"/>
    </row>
    <row r="3103" spans="1:18" ht="15.75" customHeight="1">
      <c r="A3103" s="1"/>
      <c r="B3103" s="6" t="s">
        <v>14</v>
      </c>
      <c r="C3103" s="6">
        <v>1185732</v>
      </c>
      <c r="D3103" s="7">
        <v>44206</v>
      </c>
      <c r="E3103" s="6" t="s">
        <v>33</v>
      </c>
      <c r="F3103" s="6" t="s">
        <v>110</v>
      </c>
      <c r="G3103" s="6" t="s">
        <v>111</v>
      </c>
      <c r="H3103" s="6" t="s">
        <v>18</v>
      </c>
      <c r="I3103" s="8">
        <v>0.35000000000000003</v>
      </c>
      <c r="J3103" s="9">
        <v>3000</v>
      </c>
      <c r="K3103" s="10">
        <f t="shared" si="0"/>
        <v>1050</v>
      </c>
      <c r="L3103" s="10">
        <f t="shared" si="1"/>
        <v>420</v>
      </c>
      <c r="M3103" s="11">
        <v>0.4</v>
      </c>
      <c r="O3103" s="16"/>
      <c r="P3103" s="14"/>
      <c r="Q3103" s="12"/>
      <c r="R3103" s="13"/>
    </row>
    <row r="3104" spans="1:18" ht="15.75" customHeight="1">
      <c r="A3104" s="1"/>
      <c r="B3104" s="6" t="s">
        <v>14</v>
      </c>
      <c r="C3104" s="6">
        <v>1185732</v>
      </c>
      <c r="D3104" s="7">
        <v>44206</v>
      </c>
      <c r="E3104" s="6" t="s">
        <v>33</v>
      </c>
      <c r="F3104" s="6" t="s">
        <v>110</v>
      </c>
      <c r="G3104" s="6" t="s">
        <v>111</v>
      </c>
      <c r="H3104" s="6" t="s">
        <v>19</v>
      </c>
      <c r="I3104" s="8">
        <v>0.25000000000000006</v>
      </c>
      <c r="J3104" s="9">
        <v>3000</v>
      </c>
      <c r="K3104" s="10">
        <f t="shared" si="0"/>
        <v>750.00000000000011</v>
      </c>
      <c r="L3104" s="10">
        <f t="shared" si="1"/>
        <v>262.5</v>
      </c>
      <c r="M3104" s="11">
        <v>0.35</v>
      </c>
      <c r="O3104" s="16"/>
      <c r="P3104" s="14"/>
      <c r="Q3104" s="12"/>
      <c r="R3104" s="13"/>
    </row>
    <row r="3105" spans="1:18" ht="15.75" customHeight="1">
      <c r="A3105" s="1"/>
      <c r="B3105" s="6" t="s">
        <v>14</v>
      </c>
      <c r="C3105" s="6">
        <v>1185732</v>
      </c>
      <c r="D3105" s="7">
        <v>44206</v>
      </c>
      <c r="E3105" s="6" t="s">
        <v>33</v>
      </c>
      <c r="F3105" s="6" t="s">
        <v>110</v>
      </c>
      <c r="G3105" s="6" t="s">
        <v>111</v>
      </c>
      <c r="H3105" s="6" t="s">
        <v>20</v>
      </c>
      <c r="I3105" s="8">
        <v>0.30000000000000004</v>
      </c>
      <c r="J3105" s="9">
        <v>1500</v>
      </c>
      <c r="K3105" s="10">
        <f t="shared" si="0"/>
        <v>450.00000000000006</v>
      </c>
      <c r="L3105" s="10">
        <f t="shared" si="1"/>
        <v>157.5</v>
      </c>
      <c r="M3105" s="11">
        <v>0.35</v>
      </c>
      <c r="O3105" s="16"/>
      <c r="P3105" s="14"/>
      <c r="Q3105" s="12"/>
      <c r="R3105" s="13"/>
    </row>
    <row r="3106" spans="1:18" ht="15.75" customHeight="1">
      <c r="A3106" s="1"/>
      <c r="B3106" s="6" t="s">
        <v>14</v>
      </c>
      <c r="C3106" s="6">
        <v>1185732</v>
      </c>
      <c r="D3106" s="7">
        <v>44206</v>
      </c>
      <c r="E3106" s="6" t="s">
        <v>33</v>
      </c>
      <c r="F3106" s="6" t="s">
        <v>110</v>
      </c>
      <c r="G3106" s="6" t="s">
        <v>111</v>
      </c>
      <c r="H3106" s="6" t="s">
        <v>21</v>
      </c>
      <c r="I3106" s="8">
        <v>0.44999999999999996</v>
      </c>
      <c r="J3106" s="9">
        <v>2000</v>
      </c>
      <c r="K3106" s="10">
        <f t="shared" si="0"/>
        <v>899.99999999999989</v>
      </c>
      <c r="L3106" s="10">
        <f t="shared" si="1"/>
        <v>269.99999999999994</v>
      </c>
      <c r="M3106" s="11">
        <v>0.3</v>
      </c>
      <c r="O3106" s="16"/>
      <c r="P3106" s="14"/>
      <c r="Q3106" s="12"/>
      <c r="R3106" s="13"/>
    </row>
    <row r="3107" spans="1:18" ht="15.75" customHeight="1">
      <c r="A3107" s="1"/>
      <c r="B3107" s="6" t="s">
        <v>14</v>
      </c>
      <c r="C3107" s="6">
        <v>1185732</v>
      </c>
      <c r="D3107" s="7">
        <v>44206</v>
      </c>
      <c r="E3107" s="6" t="s">
        <v>33</v>
      </c>
      <c r="F3107" s="6" t="s">
        <v>110</v>
      </c>
      <c r="G3107" s="6" t="s">
        <v>111</v>
      </c>
      <c r="H3107" s="6" t="s">
        <v>22</v>
      </c>
      <c r="I3107" s="8">
        <v>0.35000000000000003</v>
      </c>
      <c r="J3107" s="9">
        <v>3000</v>
      </c>
      <c r="K3107" s="10">
        <f t="shared" si="0"/>
        <v>1050</v>
      </c>
      <c r="L3107" s="10">
        <f t="shared" si="1"/>
        <v>420</v>
      </c>
      <c r="M3107" s="11">
        <v>0.4</v>
      </c>
      <c r="O3107" s="16"/>
      <c r="P3107" s="14"/>
      <c r="Q3107" s="12"/>
      <c r="R3107" s="13"/>
    </row>
    <row r="3108" spans="1:18" ht="15.75" customHeight="1">
      <c r="A3108" s="1"/>
      <c r="B3108" s="6" t="s">
        <v>14</v>
      </c>
      <c r="C3108" s="6">
        <v>1185732</v>
      </c>
      <c r="D3108" s="7">
        <v>44237</v>
      </c>
      <c r="E3108" s="6" t="s">
        <v>33</v>
      </c>
      <c r="F3108" s="6" t="s">
        <v>110</v>
      </c>
      <c r="G3108" s="6" t="s">
        <v>111</v>
      </c>
      <c r="H3108" s="6" t="s">
        <v>17</v>
      </c>
      <c r="I3108" s="8">
        <v>0.35000000000000003</v>
      </c>
      <c r="J3108" s="9">
        <v>5500</v>
      </c>
      <c r="K3108" s="10">
        <f t="shared" si="0"/>
        <v>1925.0000000000002</v>
      </c>
      <c r="L3108" s="10">
        <f t="shared" si="1"/>
        <v>770.00000000000011</v>
      </c>
      <c r="M3108" s="11">
        <v>0.4</v>
      </c>
      <c r="O3108" s="16"/>
      <c r="P3108" s="14"/>
      <c r="Q3108" s="12"/>
      <c r="R3108" s="13"/>
    </row>
    <row r="3109" spans="1:18" ht="15.75" customHeight="1">
      <c r="A3109" s="1"/>
      <c r="B3109" s="6" t="s">
        <v>14</v>
      </c>
      <c r="C3109" s="6">
        <v>1185732</v>
      </c>
      <c r="D3109" s="7">
        <v>44237</v>
      </c>
      <c r="E3109" s="6" t="s">
        <v>33</v>
      </c>
      <c r="F3109" s="6" t="s">
        <v>110</v>
      </c>
      <c r="G3109" s="6" t="s">
        <v>111</v>
      </c>
      <c r="H3109" s="6" t="s">
        <v>18</v>
      </c>
      <c r="I3109" s="8">
        <v>0.35000000000000003</v>
      </c>
      <c r="J3109" s="9">
        <v>2000</v>
      </c>
      <c r="K3109" s="10">
        <f t="shared" si="0"/>
        <v>700.00000000000011</v>
      </c>
      <c r="L3109" s="10">
        <f t="shared" si="1"/>
        <v>280.00000000000006</v>
      </c>
      <c r="M3109" s="11">
        <v>0.4</v>
      </c>
      <c r="O3109" s="16"/>
      <c r="P3109" s="14"/>
      <c r="Q3109" s="12"/>
      <c r="R3109" s="13"/>
    </row>
    <row r="3110" spans="1:18" ht="15.75" customHeight="1">
      <c r="A3110" s="1"/>
      <c r="B3110" s="6" t="s">
        <v>14</v>
      </c>
      <c r="C3110" s="6">
        <v>1185732</v>
      </c>
      <c r="D3110" s="7">
        <v>44237</v>
      </c>
      <c r="E3110" s="6" t="s">
        <v>33</v>
      </c>
      <c r="F3110" s="6" t="s">
        <v>110</v>
      </c>
      <c r="G3110" s="6" t="s">
        <v>111</v>
      </c>
      <c r="H3110" s="6" t="s">
        <v>19</v>
      </c>
      <c r="I3110" s="8">
        <v>0.25000000000000006</v>
      </c>
      <c r="J3110" s="9">
        <v>2500</v>
      </c>
      <c r="K3110" s="10">
        <f t="shared" si="0"/>
        <v>625.00000000000011</v>
      </c>
      <c r="L3110" s="10">
        <f t="shared" si="1"/>
        <v>218.75000000000003</v>
      </c>
      <c r="M3110" s="11">
        <v>0.35</v>
      </c>
      <c r="O3110" s="16"/>
      <c r="P3110" s="14"/>
      <c r="Q3110" s="12"/>
      <c r="R3110" s="13"/>
    </row>
    <row r="3111" spans="1:18" ht="15.75" customHeight="1">
      <c r="A3111" s="1"/>
      <c r="B3111" s="6" t="s">
        <v>14</v>
      </c>
      <c r="C3111" s="6">
        <v>1185732</v>
      </c>
      <c r="D3111" s="7">
        <v>44237</v>
      </c>
      <c r="E3111" s="6" t="s">
        <v>33</v>
      </c>
      <c r="F3111" s="6" t="s">
        <v>110</v>
      </c>
      <c r="G3111" s="6" t="s">
        <v>111</v>
      </c>
      <c r="H3111" s="6" t="s">
        <v>20</v>
      </c>
      <c r="I3111" s="8">
        <v>0.30000000000000004</v>
      </c>
      <c r="J3111" s="9">
        <v>1250</v>
      </c>
      <c r="K3111" s="10">
        <f t="shared" si="0"/>
        <v>375.00000000000006</v>
      </c>
      <c r="L3111" s="10">
        <f t="shared" si="1"/>
        <v>131.25</v>
      </c>
      <c r="M3111" s="11">
        <v>0.35</v>
      </c>
      <c r="O3111" s="16"/>
      <c r="P3111" s="14"/>
      <c r="Q3111" s="12"/>
      <c r="R3111" s="13"/>
    </row>
    <row r="3112" spans="1:18" ht="15.75" customHeight="1">
      <c r="A3112" s="1"/>
      <c r="B3112" s="6" t="s">
        <v>14</v>
      </c>
      <c r="C3112" s="6">
        <v>1185732</v>
      </c>
      <c r="D3112" s="7">
        <v>44237</v>
      </c>
      <c r="E3112" s="6" t="s">
        <v>33</v>
      </c>
      <c r="F3112" s="6" t="s">
        <v>110</v>
      </c>
      <c r="G3112" s="6" t="s">
        <v>111</v>
      </c>
      <c r="H3112" s="6" t="s">
        <v>21</v>
      </c>
      <c r="I3112" s="8">
        <v>0.44999999999999996</v>
      </c>
      <c r="J3112" s="9">
        <v>2000</v>
      </c>
      <c r="K3112" s="10">
        <f t="shared" si="0"/>
        <v>899.99999999999989</v>
      </c>
      <c r="L3112" s="10">
        <f t="shared" si="1"/>
        <v>269.99999999999994</v>
      </c>
      <c r="M3112" s="11">
        <v>0.3</v>
      </c>
      <c r="O3112" s="16"/>
      <c r="P3112" s="14"/>
      <c r="Q3112" s="12"/>
      <c r="R3112" s="13"/>
    </row>
    <row r="3113" spans="1:18" ht="15.75" customHeight="1">
      <c r="A3113" s="1"/>
      <c r="B3113" s="6" t="s">
        <v>14</v>
      </c>
      <c r="C3113" s="6">
        <v>1185732</v>
      </c>
      <c r="D3113" s="7">
        <v>44237</v>
      </c>
      <c r="E3113" s="6" t="s">
        <v>33</v>
      </c>
      <c r="F3113" s="6" t="s">
        <v>110</v>
      </c>
      <c r="G3113" s="6" t="s">
        <v>111</v>
      </c>
      <c r="H3113" s="6" t="s">
        <v>22</v>
      </c>
      <c r="I3113" s="8">
        <v>0.19999999999999996</v>
      </c>
      <c r="J3113" s="9">
        <v>3000</v>
      </c>
      <c r="K3113" s="10">
        <f t="shared" si="0"/>
        <v>599.99999999999989</v>
      </c>
      <c r="L3113" s="10">
        <f t="shared" si="1"/>
        <v>239.99999999999997</v>
      </c>
      <c r="M3113" s="11">
        <v>0.4</v>
      </c>
      <c r="O3113" s="16"/>
      <c r="P3113" s="14"/>
      <c r="Q3113" s="12"/>
      <c r="R3113" s="13"/>
    </row>
    <row r="3114" spans="1:18" ht="15.75" customHeight="1">
      <c r="A3114" s="1"/>
      <c r="B3114" s="6" t="s">
        <v>14</v>
      </c>
      <c r="C3114" s="6">
        <v>1185732</v>
      </c>
      <c r="D3114" s="7">
        <v>44264</v>
      </c>
      <c r="E3114" s="6" t="s">
        <v>33</v>
      </c>
      <c r="F3114" s="6" t="s">
        <v>110</v>
      </c>
      <c r="G3114" s="6" t="s">
        <v>111</v>
      </c>
      <c r="H3114" s="6" t="s">
        <v>17</v>
      </c>
      <c r="I3114" s="8">
        <v>0.25000000000000006</v>
      </c>
      <c r="J3114" s="9">
        <v>5200</v>
      </c>
      <c r="K3114" s="10">
        <f t="shared" si="0"/>
        <v>1300.0000000000002</v>
      </c>
      <c r="L3114" s="10">
        <f t="shared" si="1"/>
        <v>520.00000000000011</v>
      </c>
      <c r="M3114" s="11">
        <v>0.4</v>
      </c>
      <c r="O3114" s="16"/>
      <c r="P3114" s="14"/>
      <c r="Q3114" s="12"/>
      <c r="R3114" s="13"/>
    </row>
    <row r="3115" spans="1:18" ht="15.75" customHeight="1">
      <c r="A3115" s="1"/>
      <c r="B3115" s="6" t="s">
        <v>14</v>
      </c>
      <c r="C3115" s="6">
        <v>1185732</v>
      </c>
      <c r="D3115" s="7">
        <v>44264</v>
      </c>
      <c r="E3115" s="6" t="s">
        <v>33</v>
      </c>
      <c r="F3115" s="6" t="s">
        <v>110</v>
      </c>
      <c r="G3115" s="6" t="s">
        <v>111</v>
      </c>
      <c r="H3115" s="6" t="s">
        <v>18</v>
      </c>
      <c r="I3115" s="8">
        <v>0.25000000000000006</v>
      </c>
      <c r="J3115" s="9">
        <v>2250</v>
      </c>
      <c r="K3115" s="10">
        <f t="shared" si="0"/>
        <v>562.50000000000011</v>
      </c>
      <c r="L3115" s="10">
        <f t="shared" si="1"/>
        <v>225.00000000000006</v>
      </c>
      <c r="M3115" s="11">
        <v>0.4</v>
      </c>
      <c r="O3115" s="16"/>
      <c r="P3115" s="14"/>
      <c r="Q3115" s="12"/>
      <c r="R3115" s="13"/>
    </row>
    <row r="3116" spans="1:18" ht="15.75" customHeight="1">
      <c r="A3116" s="1"/>
      <c r="B3116" s="6" t="s">
        <v>14</v>
      </c>
      <c r="C3116" s="6">
        <v>1185732</v>
      </c>
      <c r="D3116" s="7">
        <v>44264</v>
      </c>
      <c r="E3116" s="6" t="s">
        <v>33</v>
      </c>
      <c r="F3116" s="6" t="s">
        <v>110</v>
      </c>
      <c r="G3116" s="6" t="s">
        <v>111</v>
      </c>
      <c r="H3116" s="6" t="s">
        <v>19</v>
      </c>
      <c r="I3116" s="8">
        <v>0.15000000000000002</v>
      </c>
      <c r="J3116" s="9">
        <v>2750</v>
      </c>
      <c r="K3116" s="10">
        <f t="shared" si="0"/>
        <v>412.50000000000006</v>
      </c>
      <c r="L3116" s="10">
        <f t="shared" si="1"/>
        <v>144.375</v>
      </c>
      <c r="M3116" s="11">
        <v>0.35</v>
      </c>
      <c r="O3116" s="16"/>
      <c r="P3116" s="14"/>
      <c r="Q3116" s="12"/>
      <c r="R3116" s="13"/>
    </row>
    <row r="3117" spans="1:18" ht="15.75" customHeight="1">
      <c r="A3117" s="1"/>
      <c r="B3117" s="6" t="s">
        <v>14</v>
      </c>
      <c r="C3117" s="6">
        <v>1185732</v>
      </c>
      <c r="D3117" s="7">
        <v>44264</v>
      </c>
      <c r="E3117" s="6" t="s">
        <v>33</v>
      </c>
      <c r="F3117" s="6" t="s">
        <v>110</v>
      </c>
      <c r="G3117" s="6" t="s">
        <v>111</v>
      </c>
      <c r="H3117" s="6" t="s">
        <v>20</v>
      </c>
      <c r="I3117" s="8">
        <v>0.19999999999999996</v>
      </c>
      <c r="J3117" s="9">
        <v>1250</v>
      </c>
      <c r="K3117" s="10">
        <f t="shared" si="0"/>
        <v>249.99999999999994</v>
      </c>
      <c r="L3117" s="10">
        <f t="shared" si="1"/>
        <v>87.499999999999972</v>
      </c>
      <c r="M3117" s="11">
        <v>0.35</v>
      </c>
      <c r="O3117" s="16"/>
      <c r="P3117" s="14"/>
      <c r="Q3117" s="12"/>
      <c r="R3117" s="13"/>
    </row>
    <row r="3118" spans="1:18" ht="15.75" customHeight="1">
      <c r="A3118" s="1"/>
      <c r="B3118" s="6" t="s">
        <v>14</v>
      </c>
      <c r="C3118" s="6">
        <v>1185732</v>
      </c>
      <c r="D3118" s="7">
        <v>44264</v>
      </c>
      <c r="E3118" s="6" t="s">
        <v>33</v>
      </c>
      <c r="F3118" s="6" t="s">
        <v>110</v>
      </c>
      <c r="G3118" s="6" t="s">
        <v>111</v>
      </c>
      <c r="H3118" s="6" t="s">
        <v>21</v>
      </c>
      <c r="I3118" s="8">
        <v>0.35000000000000003</v>
      </c>
      <c r="J3118" s="9">
        <v>1750</v>
      </c>
      <c r="K3118" s="10">
        <f t="shared" si="0"/>
        <v>612.50000000000011</v>
      </c>
      <c r="L3118" s="10">
        <f t="shared" si="1"/>
        <v>183.75000000000003</v>
      </c>
      <c r="M3118" s="11">
        <v>0.3</v>
      </c>
      <c r="O3118" s="16"/>
      <c r="P3118" s="14"/>
      <c r="Q3118" s="12"/>
      <c r="R3118" s="13"/>
    </row>
    <row r="3119" spans="1:18" ht="15.75" customHeight="1">
      <c r="A3119" s="1"/>
      <c r="B3119" s="6" t="s">
        <v>14</v>
      </c>
      <c r="C3119" s="6">
        <v>1185732</v>
      </c>
      <c r="D3119" s="7">
        <v>44264</v>
      </c>
      <c r="E3119" s="6" t="s">
        <v>33</v>
      </c>
      <c r="F3119" s="6" t="s">
        <v>110</v>
      </c>
      <c r="G3119" s="6" t="s">
        <v>111</v>
      </c>
      <c r="H3119" s="6" t="s">
        <v>22</v>
      </c>
      <c r="I3119" s="8">
        <v>0.25000000000000006</v>
      </c>
      <c r="J3119" s="9">
        <v>2750</v>
      </c>
      <c r="K3119" s="10">
        <f t="shared" si="0"/>
        <v>687.50000000000011</v>
      </c>
      <c r="L3119" s="10">
        <f t="shared" si="1"/>
        <v>275.00000000000006</v>
      </c>
      <c r="M3119" s="11">
        <v>0.4</v>
      </c>
      <c r="O3119" s="16"/>
      <c r="P3119" s="14"/>
      <c r="Q3119" s="12"/>
      <c r="R3119" s="13"/>
    </row>
    <row r="3120" spans="1:18" ht="15.75" customHeight="1">
      <c r="A3120" s="1"/>
      <c r="B3120" s="6" t="s">
        <v>14</v>
      </c>
      <c r="C3120" s="6">
        <v>1185732</v>
      </c>
      <c r="D3120" s="7">
        <v>44296</v>
      </c>
      <c r="E3120" s="6" t="s">
        <v>33</v>
      </c>
      <c r="F3120" s="6" t="s">
        <v>110</v>
      </c>
      <c r="G3120" s="6" t="s">
        <v>111</v>
      </c>
      <c r="H3120" s="6" t="s">
        <v>17</v>
      </c>
      <c r="I3120" s="8">
        <v>0.25000000000000006</v>
      </c>
      <c r="J3120" s="9">
        <v>5000</v>
      </c>
      <c r="K3120" s="10">
        <f t="shared" si="0"/>
        <v>1250.0000000000002</v>
      </c>
      <c r="L3120" s="10">
        <f t="shared" si="1"/>
        <v>500.00000000000011</v>
      </c>
      <c r="M3120" s="11">
        <v>0.4</v>
      </c>
      <c r="O3120" s="16"/>
      <c r="P3120" s="14"/>
      <c r="Q3120" s="12"/>
      <c r="R3120" s="13"/>
    </row>
    <row r="3121" spans="1:18" ht="15.75" customHeight="1">
      <c r="A3121" s="1"/>
      <c r="B3121" s="6" t="s">
        <v>14</v>
      </c>
      <c r="C3121" s="6">
        <v>1185732</v>
      </c>
      <c r="D3121" s="7">
        <v>44296</v>
      </c>
      <c r="E3121" s="6" t="s">
        <v>33</v>
      </c>
      <c r="F3121" s="6" t="s">
        <v>110</v>
      </c>
      <c r="G3121" s="6" t="s">
        <v>111</v>
      </c>
      <c r="H3121" s="6" t="s">
        <v>18</v>
      </c>
      <c r="I3121" s="8">
        <v>0.25000000000000006</v>
      </c>
      <c r="J3121" s="9">
        <v>2000</v>
      </c>
      <c r="K3121" s="10">
        <f t="shared" si="0"/>
        <v>500.00000000000011</v>
      </c>
      <c r="L3121" s="10">
        <f t="shared" si="1"/>
        <v>200.00000000000006</v>
      </c>
      <c r="M3121" s="11">
        <v>0.4</v>
      </c>
      <c r="O3121" s="16"/>
      <c r="P3121" s="14"/>
      <c r="Q3121" s="12"/>
      <c r="R3121" s="13"/>
    </row>
    <row r="3122" spans="1:18" ht="15.75" customHeight="1">
      <c r="A3122" s="1"/>
      <c r="B3122" s="6" t="s">
        <v>14</v>
      </c>
      <c r="C3122" s="6">
        <v>1185732</v>
      </c>
      <c r="D3122" s="7">
        <v>44296</v>
      </c>
      <c r="E3122" s="6" t="s">
        <v>33</v>
      </c>
      <c r="F3122" s="6" t="s">
        <v>110</v>
      </c>
      <c r="G3122" s="6" t="s">
        <v>111</v>
      </c>
      <c r="H3122" s="6" t="s">
        <v>19</v>
      </c>
      <c r="I3122" s="8">
        <v>0.15000000000000002</v>
      </c>
      <c r="J3122" s="9">
        <v>2000</v>
      </c>
      <c r="K3122" s="10">
        <f t="shared" si="0"/>
        <v>300.00000000000006</v>
      </c>
      <c r="L3122" s="10">
        <f t="shared" si="1"/>
        <v>105.00000000000001</v>
      </c>
      <c r="M3122" s="11">
        <v>0.35</v>
      </c>
      <c r="O3122" s="16"/>
      <c r="P3122" s="14"/>
      <c r="Q3122" s="12"/>
      <c r="R3122" s="13"/>
    </row>
    <row r="3123" spans="1:18" ht="15.75" customHeight="1">
      <c r="A3123" s="1"/>
      <c r="B3123" s="6" t="s">
        <v>14</v>
      </c>
      <c r="C3123" s="6">
        <v>1185732</v>
      </c>
      <c r="D3123" s="7">
        <v>44296</v>
      </c>
      <c r="E3123" s="6" t="s">
        <v>33</v>
      </c>
      <c r="F3123" s="6" t="s">
        <v>110</v>
      </c>
      <c r="G3123" s="6" t="s">
        <v>111</v>
      </c>
      <c r="H3123" s="6" t="s">
        <v>20</v>
      </c>
      <c r="I3123" s="8">
        <v>0.19999999999999996</v>
      </c>
      <c r="J3123" s="9">
        <v>1250</v>
      </c>
      <c r="K3123" s="10">
        <f t="shared" si="0"/>
        <v>249.99999999999994</v>
      </c>
      <c r="L3123" s="10">
        <f t="shared" si="1"/>
        <v>87.499999999999972</v>
      </c>
      <c r="M3123" s="11">
        <v>0.35</v>
      </c>
      <c r="O3123" s="16"/>
      <c r="P3123" s="14"/>
      <c r="Q3123" s="12"/>
      <c r="R3123" s="13"/>
    </row>
    <row r="3124" spans="1:18" ht="15.75" customHeight="1">
      <c r="A3124" s="1"/>
      <c r="B3124" s="6" t="s">
        <v>14</v>
      </c>
      <c r="C3124" s="6">
        <v>1185732</v>
      </c>
      <c r="D3124" s="7">
        <v>44296</v>
      </c>
      <c r="E3124" s="6" t="s">
        <v>33</v>
      </c>
      <c r="F3124" s="6" t="s">
        <v>110</v>
      </c>
      <c r="G3124" s="6" t="s">
        <v>111</v>
      </c>
      <c r="H3124" s="6" t="s">
        <v>21</v>
      </c>
      <c r="I3124" s="8">
        <v>0.65</v>
      </c>
      <c r="J3124" s="9">
        <v>1500</v>
      </c>
      <c r="K3124" s="10">
        <f t="shared" si="0"/>
        <v>975</v>
      </c>
      <c r="L3124" s="10">
        <f t="shared" si="1"/>
        <v>292.5</v>
      </c>
      <c r="M3124" s="11">
        <v>0.3</v>
      </c>
      <c r="O3124" s="16"/>
      <c r="P3124" s="14"/>
      <c r="Q3124" s="12"/>
      <c r="R3124" s="13"/>
    </row>
    <row r="3125" spans="1:18" ht="15.75" customHeight="1">
      <c r="A3125" s="1"/>
      <c r="B3125" s="6" t="s">
        <v>14</v>
      </c>
      <c r="C3125" s="6">
        <v>1185732</v>
      </c>
      <c r="D3125" s="7">
        <v>44296</v>
      </c>
      <c r="E3125" s="6" t="s">
        <v>33</v>
      </c>
      <c r="F3125" s="6" t="s">
        <v>110</v>
      </c>
      <c r="G3125" s="6" t="s">
        <v>111</v>
      </c>
      <c r="H3125" s="6" t="s">
        <v>22</v>
      </c>
      <c r="I3125" s="8">
        <v>0.5</v>
      </c>
      <c r="J3125" s="9">
        <v>2750</v>
      </c>
      <c r="K3125" s="10">
        <f t="shared" si="0"/>
        <v>1375</v>
      </c>
      <c r="L3125" s="10">
        <f t="shared" si="1"/>
        <v>550</v>
      </c>
      <c r="M3125" s="11">
        <v>0.4</v>
      </c>
      <c r="O3125" s="16"/>
      <c r="P3125" s="14"/>
      <c r="Q3125" s="12"/>
      <c r="R3125" s="13"/>
    </row>
    <row r="3126" spans="1:18" ht="15.75" customHeight="1">
      <c r="A3126" s="1"/>
      <c r="B3126" s="6" t="s">
        <v>14</v>
      </c>
      <c r="C3126" s="6">
        <v>1185732</v>
      </c>
      <c r="D3126" s="7">
        <v>44327</v>
      </c>
      <c r="E3126" s="6" t="s">
        <v>33</v>
      </c>
      <c r="F3126" s="6" t="s">
        <v>110</v>
      </c>
      <c r="G3126" s="6" t="s">
        <v>111</v>
      </c>
      <c r="H3126" s="6" t="s">
        <v>17</v>
      </c>
      <c r="I3126" s="8">
        <v>0.6</v>
      </c>
      <c r="J3126" s="9">
        <v>5450</v>
      </c>
      <c r="K3126" s="10">
        <f t="shared" si="0"/>
        <v>3270</v>
      </c>
      <c r="L3126" s="10">
        <f t="shared" si="1"/>
        <v>1308</v>
      </c>
      <c r="M3126" s="11">
        <v>0.4</v>
      </c>
      <c r="O3126" s="16"/>
      <c r="P3126" s="14"/>
      <c r="Q3126" s="12"/>
      <c r="R3126" s="13"/>
    </row>
    <row r="3127" spans="1:18" ht="15.75" customHeight="1">
      <c r="A3127" s="1"/>
      <c r="B3127" s="6" t="s">
        <v>14</v>
      </c>
      <c r="C3127" s="6">
        <v>1185732</v>
      </c>
      <c r="D3127" s="7">
        <v>44327</v>
      </c>
      <c r="E3127" s="6" t="s">
        <v>33</v>
      </c>
      <c r="F3127" s="6" t="s">
        <v>110</v>
      </c>
      <c r="G3127" s="6" t="s">
        <v>111</v>
      </c>
      <c r="H3127" s="6" t="s">
        <v>18</v>
      </c>
      <c r="I3127" s="8">
        <v>0.4</v>
      </c>
      <c r="J3127" s="9">
        <v>2500</v>
      </c>
      <c r="K3127" s="10">
        <f t="shared" si="0"/>
        <v>1000</v>
      </c>
      <c r="L3127" s="10">
        <f t="shared" si="1"/>
        <v>400</v>
      </c>
      <c r="M3127" s="11">
        <v>0.4</v>
      </c>
      <c r="O3127" s="16"/>
      <c r="P3127" s="14"/>
      <c r="Q3127" s="12"/>
      <c r="R3127" s="13"/>
    </row>
    <row r="3128" spans="1:18" ht="15.75" customHeight="1">
      <c r="A3128" s="1"/>
      <c r="B3128" s="6" t="s">
        <v>14</v>
      </c>
      <c r="C3128" s="6">
        <v>1185732</v>
      </c>
      <c r="D3128" s="7">
        <v>44327</v>
      </c>
      <c r="E3128" s="6" t="s">
        <v>33</v>
      </c>
      <c r="F3128" s="6" t="s">
        <v>110</v>
      </c>
      <c r="G3128" s="6" t="s">
        <v>111</v>
      </c>
      <c r="H3128" s="6" t="s">
        <v>19</v>
      </c>
      <c r="I3128" s="8">
        <v>0.35000000000000003</v>
      </c>
      <c r="J3128" s="9">
        <v>2250</v>
      </c>
      <c r="K3128" s="10">
        <f t="shared" si="0"/>
        <v>787.50000000000011</v>
      </c>
      <c r="L3128" s="10">
        <f t="shared" si="1"/>
        <v>275.625</v>
      </c>
      <c r="M3128" s="11">
        <v>0.35</v>
      </c>
      <c r="O3128" s="16"/>
      <c r="P3128" s="14"/>
      <c r="Q3128" s="12"/>
      <c r="R3128" s="13"/>
    </row>
    <row r="3129" spans="1:18" ht="15.75" customHeight="1">
      <c r="A3129" s="1"/>
      <c r="B3129" s="6" t="s">
        <v>14</v>
      </c>
      <c r="C3129" s="6">
        <v>1185732</v>
      </c>
      <c r="D3129" s="7">
        <v>44327</v>
      </c>
      <c r="E3129" s="6" t="s">
        <v>33</v>
      </c>
      <c r="F3129" s="6" t="s">
        <v>110</v>
      </c>
      <c r="G3129" s="6" t="s">
        <v>111</v>
      </c>
      <c r="H3129" s="6" t="s">
        <v>20</v>
      </c>
      <c r="I3129" s="8">
        <v>0.35000000000000003</v>
      </c>
      <c r="J3129" s="9">
        <v>1750</v>
      </c>
      <c r="K3129" s="10">
        <f t="shared" si="0"/>
        <v>612.50000000000011</v>
      </c>
      <c r="L3129" s="10">
        <f t="shared" si="1"/>
        <v>214.37500000000003</v>
      </c>
      <c r="M3129" s="11">
        <v>0.35</v>
      </c>
      <c r="O3129" s="16"/>
      <c r="P3129" s="14"/>
      <c r="Q3129" s="12"/>
      <c r="R3129" s="13"/>
    </row>
    <row r="3130" spans="1:18" ht="15.75" customHeight="1">
      <c r="A3130" s="1"/>
      <c r="B3130" s="6" t="s">
        <v>14</v>
      </c>
      <c r="C3130" s="6">
        <v>1185732</v>
      </c>
      <c r="D3130" s="7">
        <v>44327</v>
      </c>
      <c r="E3130" s="6" t="s">
        <v>33</v>
      </c>
      <c r="F3130" s="6" t="s">
        <v>110</v>
      </c>
      <c r="G3130" s="6" t="s">
        <v>111</v>
      </c>
      <c r="H3130" s="6" t="s">
        <v>21</v>
      </c>
      <c r="I3130" s="8">
        <v>0.44999999999999996</v>
      </c>
      <c r="J3130" s="9">
        <v>2000</v>
      </c>
      <c r="K3130" s="10">
        <f t="shared" si="0"/>
        <v>899.99999999999989</v>
      </c>
      <c r="L3130" s="10">
        <f t="shared" si="1"/>
        <v>269.99999999999994</v>
      </c>
      <c r="M3130" s="11">
        <v>0.3</v>
      </c>
      <c r="O3130" s="16"/>
      <c r="P3130" s="14"/>
      <c r="Q3130" s="12"/>
      <c r="R3130" s="13"/>
    </row>
    <row r="3131" spans="1:18" ht="15.75" customHeight="1">
      <c r="A3131" s="1"/>
      <c r="B3131" s="6" t="s">
        <v>14</v>
      </c>
      <c r="C3131" s="6">
        <v>1185732</v>
      </c>
      <c r="D3131" s="7">
        <v>44327</v>
      </c>
      <c r="E3131" s="6" t="s">
        <v>33</v>
      </c>
      <c r="F3131" s="6" t="s">
        <v>110</v>
      </c>
      <c r="G3131" s="6" t="s">
        <v>111</v>
      </c>
      <c r="H3131" s="6" t="s">
        <v>22</v>
      </c>
      <c r="I3131" s="8">
        <v>0.54999999999999993</v>
      </c>
      <c r="J3131" s="9">
        <v>3250</v>
      </c>
      <c r="K3131" s="10">
        <f t="shared" si="0"/>
        <v>1787.4999999999998</v>
      </c>
      <c r="L3131" s="10">
        <f t="shared" si="1"/>
        <v>715</v>
      </c>
      <c r="M3131" s="11">
        <v>0.4</v>
      </c>
      <c r="O3131" s="16"/>
      <c r="P3131" s="14"/>
      <c r="Q3131" s="12"/>
      <c r="R3131" s="13"/>
    </row>
    <row r="3132" spans="1:18" ht="15.75" customHeight="1">
      <c r="A3132" s="1"/>
      <c r="B3132" s="6" t="s">
        <v>14</v>
      </c>
      <c r="C3132" s="6">
        <v>1185732</v>
      </c>
      <c r="D3132" s="7">
        <v>44357</v>
      </c>
      <c r="E3132" s="6" t="s">
        <v>33</v>
      </c>
      <c r="F3132" s="6" t="s">
        <v>110</v>
      </c>
      <c r="G3132" s="6" t="s">
        <v>111</v>
      </c>
      <c r="H3132" s="6" t="s">
        <v>17</v>
      </c>
      <c r="I3132" s="8">
        <v>0.4</v>
      </c>
      <c r="J3132" s="9">
        <v>5750</v>
      </c>
      <c r="K3132" s="10">
        <f t="shared" si="0"/>
        <v>2300</v>
      </c>
      <c r="L3132" s="10">
        <f t="shared" si="1"/>
        <v>920</v>
      </c>
      <c r="M3132" s="11">
        <v>0.4</v>
      </c>
      <c r="O3132" s="16"/>
      <c r="P3132" s="14"/>
      <c r="Q3132" s="12"/>
      <c r="R3132" s="13"/>
    </row>
    <row r="3133" spans="1:18" ht="15.75" customHeight="1">
      <c r="A3133" s="1"/>
      <c r="B3133" s="6" t="s">
        <v>14</v>
      </c>
      <c r="C3133" s="6">
        <v>1185732</v>
      </c>
      <c r="D3133" s="7">
        <v>44357</v>
      </c>
      <c r="E3133" s="6" t="s">
        <v>33</v>
      </c>
      <c r="F3133" s="6" t="s">
        <v>110</v>
      </c>
      <c r="G3133" s="6" t="s">
        <v>111</v>
      </c>
      <c r="H3133" s="6" t="s">
        <v>18</v>
      </c>
      <c r="I3133" s="8">
        <v>0.35000000000000009</v>
      </c>
      <c r="J3133" s="9">
        <v>3250</v>
      </c>
      <c r="K3133" s="10">
        <f t="shared" si="0"/>
        <v>1137.5000000000002</v>
      </c>
      <c r="L3133" s="10">
        <f t="shared" si="1"/>
        <v>455.00000000000011</v>
      </c>
      <c r="M3133" s="11">
        <v>0.4</v>
      </c>
      <c r="O3133" s="16"/>
      <c r="P3133" s="14"/>
      <c r="Q3133" s="12"/>
      <c r="R3133" s="13"/>
    </row>
    <row r="3134" spans="1:18" ht="15.75" customHeight="1">
      <c r="A3134" s="1"/>
      <c r="B3134" s="6" t="s">
        <v>14</v>
      </c>
      <c r="C3134" s="6">
        <v>1185732</v>
      </c>
      <c r="D3134" s="7">
        <v>44357</v>
      </c>
      <c r="E3134" s="6" t="s">
        <v>33</v>
      </c>
      <c r="F3134" s="6" t="s">
        <v>110</v>
      </c>
      <c r="G3134" s="6" t="s">
        <v>111</v>
      </c>
      <c r="H3134" s="6" t="s">
        <v>19</v>
      </c>
      <c r="I3134" s="8">
        <v>0.30000000000000004</v>
      </c>
      <c r="J3134" s="9">
        <v>2000</v>
      </c>
      <c r="K3134" s="10">
        <f t="shared" si="0"/>
        <v>600.00000000000011</v>
      </c>
      <c r="L3134" s="10">
        <f t="shared" si="1"/>
        <v>210.00000000000003</v>
      </c>
      <c r="M3134" s="11">
        <v>0.35</v>
      </c>
      <c r="O3134" s="16"/>
      <c r="P3134" s="14"/>
      <c r="Q3134" s="12"/>
      <c r="R3134" s="13"/>
    </row>
    <row r="3135" spans="1:18" ht="15.75" customHeight="1">
      <c r="A3135" s="1"/>
      <c r="B3135" s="6" t="s">
        <v>14</v>
      </c>
      <c r="C3135" s="6">
        <v>1185732</v>
      </c>
      <c r="D3135" s="7">
        <v>44357</v>
      </c>
      <c r="E3135" s="6" t="s">
        <v>33</v>
      </c>
      <c r="F3135" s="6" t="s">
        <v>110</v>
      </c>
      <c r="G3135" s="6" t="s">
        <v>111</v>
      </c>
      <c r="H3135" s="6" t="s">
        <v>20</v>
      </c>
      <c r="I3135" s="8">
        <v>0.30000000000000004</v>
      </c>
      <c r="J3135" s="9">
        <v>1750</v>
      </c>
      <c r="K3135" s="10">
        <f t="shared" si="0"/>
        <v>525.00000000000011</v>
      </c>
      <c r="L3135" s="10">
        <f t="shared" si="1"/>
        <v>183.75000000000003</v>
      </c>
      <c r="M3135" s="11">
        <v>0.35</v>
      </c>
      <c r="O3135" s="16"/>
      <c r="P3135" s="14"/>
      <c r="Q3135" s="12"/>
      <c r="R3135" s="13"/>
    </row>
    <row r="3136" spans="1:18" ht="15.75" customHeight="1">
      <c r="A3136" s="1"/>
      <c r="B3136" s="6" t="s">
        <v>14</v>
      </c>
      <c r="C3136" s="6">
        <v>1185732</v>
      </c>
      <c r="D3136" s="7">
        <v>44357</v>
      </c>
      <c r="E3136" s="6" t="s">
        <v>33</v>
      </c>
      <c r="F3136" s="6" t="s">
        <v>110</v>
      </c>
      <c r="G3136" s="6" t="s">
        <v>111</v>
      </c>
      <c r="H3136" s="6" t="s">
        <v>21</v>
      </c>
      <c r="I3136" s="8">
        <v>0.4</v>
      </c>
      <c r="J3136" s="9">
        <v>1750</v>
      </c>
      <c r="K3136" s="10">
        <f t="shared" si="0"/>
        <v>700</v>
      </c>
      <c r="L3136" s="10">
        <f t="shared" si="1"/>
        <v>210</v>
      </c>
      <c r="M3136" s="11">
        <v>0.3</v>
      </c>
      <c r="O3136" s="16"/>
      <c r="P3136" s="14"/>
      <c r="Q3136" s="12"/>
      <c r="R3136" s="13"/>
    </row>
    <row r="3137" spans="1:18" ht="15.75" customHeight="1">
      <c r="A3137" s="1"/>
      <c r="B3137" s="6" t="s">
        <v>14</v>
      </c>
      <c r="C3137" s="6">
        <v>1185732</v>
      </c>
      <c r="D3137" s="7">
        <v>44357</v>
      </c>
      <c r="E3137" s="6" t="s">
        <v>33</v>
      </c>
      <c r="F3137" s="6" t="s">
        <v>110</v>
      </c>
      <c r="G3137" s="6" t="s">
        <v>111</v>
      </c>
      <c r="H3137" s="6" t="s">
        <v>22</v>
      </c>
      <c r="I3137" s="8">
        <v>0.60000000000000009</v>
      </c>
      <c r="J3137" s="9">
        <v>3250</v>
      </c>
      <c r="K3137" s="10">
        <f t="shared" si="0"/>
        <v>1950.0000000000002</v>
      </c>
      <c r="L3137" s="10">
        <f t="shared" si="1"/>
        <v>780.00000000000011</v>
      </c>
      <c r="M3137" s="11">
        <v>0.4</v>
      </c>
      <c r="O3137" s="16"/>
      <c r="P3137" s="14"/>
      <c r="Q3137" s="12"/>
      <c r="R3137" s="13"/>
    </row>
    <row r="3138" spans="1:18" ht="15.75" customHeight="1">
      <c r="A3138" s="1"/>
      <c r="B3138" s="6" t="s">
        <v>14</v>
      </c>
      <c r="C3138" s="6">
        <v>1185732</v>
      </c>
      <c r="D3138" s="7">
        <v>44386</v>
      </c>
      <c r="E3138" s="6" t="s">
        <v>33</v>
      </c>
      <c r="F3138" s="6" t="s">
        <v>110</v>
      </c>
      <c r="G3138" s="6" t="s">
        <v>111</v>
      </c>
      <c r="H3138" s="6" t="s">
        <v>17</v>
      </c>
      <c r="I3138" s="8">
        <v>0.55000000000000004</v>
      </c>
      <c r="J3138" s="9">
        <v>5500</v>
      </c>
      <c r="K3138" s="10">
        <f t="shared" si="0"/>
        <v>3025.0000000000005</v>
      </c>
      <c r="L3138" s="10">
        <f t="shared" si="1"/>
        <v>1210.0000000000002</v>
      </c>
      <c r="M3138" s="11">
        <v>0.4</v>
      </c>
      <c r="O3138" s="16"/>
      <c r="P3138" s="14"/>
      <c r="Q3138" s="12"/>
      <c r="R3138" s="13"/>
    </row>
    <row r="3139" spans="1:18" ht="15.75" customHeight="1">
      <c r="A3139" s="1"/>
      <c r="B3139" s="6" t="s">
        <v>14</v>
      </c>
      <c r="C3139" s="6">
        <v>1185732</v>
      </c>
      <c r="D3139" s="7">
        <v>44386</v>
      </c>
      <c r="E3139" s="6" t="s">
        <v>33</v>
      </c>
      <c r="F3139" s="6" t="s">
        <v>110</v>
      </c>
      <c r="G3139" s="6" t="s">
        <v>111</v>
      </c>
      <c r="H3139" s="6" t="s">
        <v>18</v>
      </c>
      <c r="I3139" s="8">
        <v>0.50000000000000011</v>
      </c>
      <c r="J3139" s="9">
        <v>3000</v>
      </c>
      <c r="K3139" s="10">
        <f t="shared" si="0"/>
        <v>1500.0000000000002</v>
      </c>
      <c r="L3139" s="10">
        <f t="shared" si="1"/>
        <v>600.00000000000011</v>
      </c>
      <c r="M3139" s="11">
        <v>0.4</v>
      </c>
      <c r="O3139" s="16"/>
      <c r="P3139" s="14"/>
      <c r="Q3139" s="12"/>
      <c r="R3139" s="13"/>
    </row>
    <row r="3140" spans="1:18" ht="15.75" customHeight="1">
      <c r="A3140" s="1"/>
      <c r="B3140" s="6" t="s">
        <v>14</v>
      </c>
      <c r="C3140" s="6">
        <v>1185732</v>
      </c>
      <c r="D3140" s="7">
        <v>44386</v>
      </c>
      <c r="E3140" s="6" t="s">
        <v>33</v>
      </c>
      <c r="F3140" s="6" t="s">
        <v>110</v>
      </c>
      <c r="G3140" s="6" t="s">
        <v>111</v>
      </c>
      <c r="H3140" s="6" t="s">
        <v>19</v>
      </c>
      <c r="I3140" s="8">
        <v>0.45</v>
      </c>
      <c r="J3140" s="9">
        <v>2250</v>
      </c>
      <c r="K3140" s="10">
        <f t="shared" si="0"/>
        <v>1012.5</v>
      </c>
      <c r="L3140" s="10">
        <f t="shared" si="1"/>
        <v>354.375</v>
      </c>
      <c r="M3140" s="11">
        <v>0.35</v>
      </c>
      <c r="O3140" s="16"/>
      <c r="P3140" s="14"/>
      <c r="Q3140" s="12"/>
      <c r="R3140" s="13"/>
    </row>
    <row r="3141" spans="1:18" ht="15.75" customHeight="1">
      <c r="A3141" s="1"/>
      <c r="B3141" s="6" t="s">
        <v>14</v>
      </c>
      <c r="C3141" s="6">
        <v>1185732</v>
      </c>
      <c r="D3141" s="7">
        <v>44386</v>
      </c>
      <c r="E3141" s="6" t="s">
        <v>33</v>
      </c>
      <c r="F3141" s="6" t="s">
        <v>110</v>
      </c>
      <c r="G3141" s="6" t="s">
        <v>111</v>
      </c>
      <c r="H3141" s="6" t="s">
        <v>20</v>
      </c>
      <c r="I3141" s="8">
        <v>0.45</v>
      </c>
      <c r="J3141" s="9">
        <v>1750</v>
      </c>
      <c r="K3141" s="10">
        <f t="shared" si="0"/>
        <v>787.5</v>
      </c>
      <c r="L3141" s="10">
        <f t="shared" si="1"/>
        <v>275.625</v>
      </c>
      <c r="M3141" s="11">
        <v>0.35</v>
      </c>
      <c r="O3141" s="16"/>
      <c r="P3141" s="14"/>
      <c r="Q3141" s="12"/>
      <c r="R3141" s="13"/>
    </row>
    <row r="3142" spans="1:18" ht="15.75" customHeight="1">
      <c r="A3142" s="1"/>
      <c r="B3142" s="6" t="s">
        <v>14</v>
      </c>
      <c r="C3142" s="6">
        <v>1185732</v>
      </c>
      <c r="D3142" s="7">
        <v>44386</v>
      </c>
      <c r="E3142" s="6" t="s">
        <v>33</v>
      </c>
      <c r="F3142" s="6" t="s">
        <v>110</v>
      </c>
      <c r="G3142" s="6" t="s">
        <v>111</v>
      </c>
      <c r="H3142" s="6" t="s">
        <v>21</v>
      </c>
      <c r="I3142" s="8">
        <v>0.55000000000000004</v>
      </c>
      <c r="J3142" s="9">
        <v>2000</v>
      </c>
      <c r="K3142" s="10">
        <f t="shared" si="0"/>
        <v>1100</v>
      </c>
      <c r="L3142" s="10">
        <f t="shared" si="1"/>
        <v>330</v>
      </c>
      <c r="M3142" s="11">
        <v>0.3</v>
      </c>
      <c r="O3142" s="16"/>
      <c r="P3142" s="14"/>
      <c r="Q3142" s="12"/>
      <c r="R3142" s="13"/>
    </row>
    <row r="3143" spans="1:18" ht="15.75" customHeight="1">
      <c r="A3143" s="1"/>
      <c r="B3143" s="6" t="s">
        <v>14</v>
      </c>
      <c r="C3143" s="6">
        <v>1185732</v>
      </c>
      <c r="D3143" s="7">
        <v>44386</v>
      </c>
      <c r="E3143" s="6" t="s">
        <v>33</v>
      </c>
      <c r="F3143" s="6" t="s">
        <v>110</v>
      </c>
      <c r="G3143" s="6" t="s">
        <v>111</v>
      </c>
      <c r="H3143" s="6" t="s">
        <v>22</v>
      </c>
      <c r="I3143" s="8">
        <v>0.60000000000000009</v>
      </c>
      <c r="J3143" s="9">
        <v>3750</v>
      </c>
      <c r="K3143" s="10">
        <f t="shared" si="0"/>
        <v>2250.0000000000005</v>
      </c>
      <c r="L3143" s="10">
        <f t="shared" si="1"/>
        <v>900.00000000000023</v>
      </c>
      <c r="M3143" s="11">
        <v>0.4</v>
      </c>
      <c r="O3143" s="16"/>
      <c r="P3143" s="14"/>
      <c r="Q3143" s="12"/>
      <c r="R3143" s="13"/>
    </row>
    <row r="3144" spans="1:18" ht="15.75" customHeight="1">
      <c r="A3144" s="1"/>
      <c r="B3144" s="6" t="s">
        <v>14</v>
      </c>
      <c r="C3144" s="6">
        <v>1185732</v>
      </c>
      <c r="D3144" s="7">
        <v>44418</v>
      </c>
      <c r="E3144" s="6" t="s">
        <v>33</v>
      </c>
      <c r="F3144" s="6" t="s">
        <v>110</v>
      </c>
      <c r="G3144" s="6" t="s">
        <v>111</v>
      </c>
      <c r="H3144" s="6" t="s">
        <v>17</v>
      </c>
      <c r="I3144" s="8">
        <v>0.5</v>
      </c>
      <c r="J3144" s="9">
        <v>5250</v>
      </c>
      <c r="K3144" s="10">
        <f t="shared" si="0"/>
        <v>2625</v>
      </c>
      <c r="L3144" s="10">
        <f t="shared" si="1"/>
        <v>1050</v>
      </c>
      <c r="M3144" s="11">
        <v>0.4</v>
      </c>
      <c r="O3144" s="16"/>
      <c r="P3144" s="14"/>
      <c r="Q3144" s="12"/>
      <c r="R3144" s="13"/>
    </row>
    <row r="3145" spans="1:18" ht="15.75" customHeight="1">
      <c r="A3145" s="1"/>
      <c r="B3145" s="6" t="s">
        <v>14</v>
      </c>
      <c r="C3145" s="6">
        <v>1185732</v>
      </c>
      <c r="D3145" s="7">
        <v>44418</v>
      </c>
      <c r="E3145" s="6" t="s">
        <v>33</v>
      </c>
      <c r="F3145" s="6" t="s">
        <v>110</v>
      </c>
      <c r="G3145" s="6" t="s">
        <v>111</v>
      </c>
      <c r="H3145" s="6" t="s">
        <v>18</v>
      </c>
      <c r="I3145" s="8">
        <v>0.45000000000000007</v>
      </c>
      <c r="J3145" s="9">
        <v>3000</v>
      </c>
      <c r="K3145" s="10">
        <f t="shared" si="0"/>
        <v>1350.0000000000002</v>
      </c>
      <c r="L3145" s="10">
        <f t="shared" si="1"/>
        <v>540.00000000000011</v>
      </c>
      <c r="M3145" s="11">
        <v>0.4</v>
      </c>
      <c r="O3145" s="16"/>
      <c r="P3145" s="14"/>
      <c r="Q3145" s="12"/>
      <c r="R3145" s="13"/>
    </row>
    <row r="3146" spans="1:18" ht="15.75" customHeight="1">
      <c r="A3146" s="1"/>
      <c r="B3146" s="6" t="s">
        <v>14</v>
      </c>
      <c r="C3146" s="6">
        <v>1185732</v>
      </c>
      <c r="D3146" s="7">
        <v>44418</v>
      </c>
      <c r="E3146" s="6" t="s">
        <v>33</v>
      </c>
      <c r="F3146" s="6" t="s">
        <v>110</v>
      </c>
      <c r="G3146" s="6" t="s">
        <v>111</v>
      </c>
      <c r="H3146" s="6" t="s">
        <v>19</v>
      </c>
      <c r="I3146" s="8">
        <v>0.4</v>
      </c>
      <c r="J3146" s="9">
        <v>2250</v>
      </c>
      <c r="K3146" s="10">
        <f t="shared" si="0"/>
        <v>900</v>
      </c>
      <c r="L3146" s="10">
        <f t="shared" si="1"/>
        <v>315</v>
      </c>
      <c r="M3146" s="11">
        <v>0.35</v>
      </c>
      <c r="O3146" s="16"/>
      <c r="P3146" s="14"/>
      <c r="Q3146" s="12"/>
      <c r="R3146" s="13"/>
    </row>
    <row r="3147" spans="1:18" ht="15.75" customHeight="1">
      <c r="A3147" s="1"/>
      <c r="B3147" s="6" t="s">
        <v>14</v>
      </c>
      <c r="C3147" s="6">
        <v>1185732</v>
      </c>
      <c r="D3147" s="7">
        <v>44418</v>
      </c>
      <c r="E3147" s="6" t="s">
        <v>33</v>
      </c>
      <c r="F3147" s="6" t="s">
        <v>110</v>
      </c>
      <c r="G3147" s="6" t="s">
        <v>111</v>
      </c>
      <c r="H3147" s="6" t="s">
        <v>20</v>
      </c>
      <c r="I3147" s="8">
        <v>0.4</v>
      </c>
      <c r="J3147" s="9">
        <v>2000</v>
      </c>
      <c r="K3147" s="10">
        <f t="shared" si="0"/>
        <v>800</v>
      </c>
      <c r="L3147" s="10">
        <f t="shared" si="1"/>
        <v>280</v>
      </c>
      <c r="M3147" s="11">
        <v>0.35</v>
      </c>
      <c r="O3147" s="16"/>
      <c r="P3147" s="14"/>
      <c r="Q3147" s="12"/>
      <c r="R3147" s="13"/>
    </row>
    <row r="3148" spans="1:18" ht="15.75" customHeight="1">
      <c r="A3148" s="1"/>
      <c r="B3148" s="6" t="s">
        <v>14</v>
      </c>
      <c r="C3148" s="6">
        <v>1185732</v>
      </c>
      <c r="D3148" s="7">
        <v>44418</v>
      </c>
      <c r="E3148" s="6" t="s">
        <v>33</v>
      </c>
      <c r="F3148" s="6" t="s">
        <v>110</v>
      </c>
      <c r="G3148" s="6" t="s">
        <v>111</v>
      </c>
      <c r="H3148" s="6" t="s">
        <v>21</v>
      </c>
      <c r="I3148" s="8">
        <v>0.5</v>
      </c>
      <c r="J3148" s="9">
        <v>1750</v>
      </c>
      <c r="K3148" s="10">
        <f t="shared" si="0"/>
        <v>875</v>
      </c>
      <c r="L3148" s="10">
        <f t="shared" si="1"/>
        <v>262.5</v>
      </c>
      <c r="M3148" s="11">
        <v>0.3</v>
      </c>
      <c r="O3148" s="16"/>
      <c r="P3148" s="14"/>
      <c r="Q3148" s="12"/>
      <c r="R3148" s="13"/>
    </row>
    <row r="3149" spans="1:18" ht="15.75" customHeight="1">
      <c r="A3149" s="1"/>
      <c r="B3149" s="6" t="s">
        <v>14</v>
      </c>
      <c r="C3149" s="6">
        <v>1185732</v>
      </c>
      <c r="D3149" s="7">
        <v>44418</v>
      </c>
      <c r="E3149" s="6" t="s">
        <v>33</v>
      </c>
      <c r="F3149" s="6" t="s">
        <v>110</v>
      </c>
      <c r="G3149" s="6" t="s">
        <v>111</v>
      </c>
      <c r="H3149" s="6" t="s">
        <v>22</v>
      </c>
      <c r="I3149" s="8">
        <v>0.55000000000000004</v>
      </c>
      <c r="J3149" s="9">
        <v>3500</v>
      </c>
      <c r="K3149" s="10">
        <f t="shared" si="0"/>
        <v>1925.0000000000002</v>
      </c>
      <c r="L3149" s="10">
        <f t="shared" si="1"/>
        <v>770.00000000000011</v>
      </c>
      <c r="M3149" s="11">
        <v>0.4</v>
      </c>
      <c r="O3149" s="16"/>
      <c r="P3149" s="14"/>
      <c r="Q3149" s="12"/>
      <c r="R3149" s="13"/>
    </row>
    <row r="3150" spans="1:18" ht="15.75" customHeight="1">
      <c r="A3150" s="1"/>
      <c r="B3150" s="6" t="s">
        <v>14</v>
      </c>
      <c r="C3150" s="6">
        <v>1185732</v>
      </c>
      <c r="D3150" s="7">
        <v>44450</v>
      </c>
      <c r="E3150" s="6" t="s">
        <v>33</v>
      </c>
      <c r="F3150" s="6" t="s">
        <v>110</v>
      </c>
      <c r="G3150" s="6" t="s">
        <v>111</v>
      </c>
      <c r="H3150" s="6" t="s">
        <v>17</v>
      </c>
      <c r="I3150" s="8">
        <v>0.35000000000000003</v>
      </c>
      <c r="J3150" s="9">
        <v>4750</v>
      </c>
      <c r="K3150" s="10">
        <f t="shared" si="0"/>
        <v>1662.5000000000002</v>
      </c>
      <c r="L3150" s="10">
        <f t="shared" si="1"/>
        <v>665.00000000000011</v>
      </c>
      <c r="M3150" s="11">
        <v>0.4</v>
      </c>
      <c r="O3150" s="16"/>
      <c r="P3150" s="14"/>
      <c r="Q3150" s="12"/>
      <c r="R3150" s="13"/>
    </row>
    <row r="3151" spans="1:18" ht="15.75" customHeight="1">
      <c r="A3151" s="1"/>
      <c r="B3151" s="6" t="s">
        <v>14</v>
      </c>
      <c r="C3151" s="6">
        <v>1185732</v>
      </c>
      <c r="D3151" s="7">
        <v>44450</v>
      </c>
      <c r="E3151" s="6" t="s">
        <v>33</v>
      </c>
      <c r="F3151" s="6" t="s">
        <v>110</v>
      </c>
      <c r="G3151" s="6" t="s">
        <v>111</v>
      </c>
      <c r="H3151" s="6" t="s">
        <v>18</v>
      </c>
      <c r="I3151" s="8">
        <v>0.3000000000000001</v>
      </c>
      <c r="J3151" s="9">
        <v>2750</v>
      </c>
      <c r="K3151" s="10">
        <f t="shared" si="0"/>
        <v>825.00000000000023</v>
      </c>
      <c r="L3151" s="10">
        <f t="shared" si="1"/>
        <v>330.00000000000011</v>
      </c>
      <c r="M3151" s="11">
        <v>0.4</v>
      </c>
      <c r="O3151" s="16"/>
      <c r="P3151" s="14"/>
      <c r="Q3151" s="12"/>
      <c r="R3151" s="13"/>
    </row>
    <row r="3152" spans="1:18" ht="15.75" customHeight="1">
      <c r="A3152" s="1"/>
      <c r="B3152" s="6" t="s">
        <v>14</v>
      </c>
      <c r="C3152" s="6">
        <v>1185732</v>
      </c>
      <c r="D3152" s="7">
        <v>44450</v>
      </c>
      <c r="E3152" s="6" t="s">
        <v>33</v>
      </c>
      <c r="F3152" s="6" t="s">
        <v>110</v>
      </c>
      <c r="G3152" s="6" t="s">
        <v>111</v>
      </c>
      <c r="H3152" s="6" t="s">
        <v>19</v>
      </c>
      <c r="I3152" s="8">
        <v>0.25000000000000006</v>
      </c>
      <c r="J3152" s="9">
        <v>1750</v>
      </c>
      <c r="K3152" s="10">
        <f t="shared" si="0"/>
        <v>437.50000000000011</v>
      </c>
      <c r="L3152" s="10">
        <f t="shared" si="1"/>
        <v>153.12500000000003</v>
      </c>
      <c r="M3152" s="11">
        <v>0.35</v>
      </c>
      <c r="O3152" s="16"/>
      <c r="P3152" s="14"/>
      <c r="Q3152" s="12"/>
      <c r="R3152" s="13"/>
    </row>
    <row r="3153" spans="1:18" ht="15.75" customHeight="1">
      <c r="A3153" s="1"/>
      <c r="B3153" s="6" t="s">
        <v>14</v>
      </c>
      <c r="C3153" s="6">
        <v>1185732</v>
      </c>
      <c r="D3153" s="7">
        <v>44450</v>
      </c>
      <c r="E3153" s="6" t="s">
        <v>33</v>
      </c>
      <c r="F3153" s="6" t="s">
        <v>110</v>
      </c>
      <c r="G3153" s="6" t="s">
        <v>111</v>
      </c>
      <c r="H3153" s="6" t="s">
        <v>20</v>
      </c>
      <c r="I3153" s="8">
        <v>0.25000000000000006</v>
      </c>
      <c r="J3153" s="9">
        <v>1500</v>
      </c>
      <c r="K3153" s="10">
        <f t="shared" si="0"/>
        <v>375.00000000000006</v>
      </c>
      <c r="L3153" s="10">
        <f t="shared" si="1"/>
        <v>131.25</v>
      </c>
      <c r="M3153" s="11">
        <v>0.35</v>
      </c>
      <c r="O3153" s="16"/>
      <c r="P3153" s="14"/>
      <c r="Q3153" s="12"/>
      <c r="R3153" s="13"/>
    </row>
    <row r="3154" spans="1:18" ht="15.75" customHeight="1">
      <c r="A3154" s="1"/>
      <c r="B3154" s="6" t="s">
        <v>14</v>
      </c>
      <c r="C3154" s="6">
        <v>1185732</v>
      </c>
      <c r="D3154" s="7">
        <v>44450</v>
      </c>
      <c r="E3154" s="6" t="s">
        <v>33</v>
      </c>
      <c r="F3154" s="6" t="s">
        <v>110</v>
      </c>
      <c r="G3154" s="6" t="s">
        <v>111</v>
      </c>
      <c r="H3154" s="6" t="s">
        <v>21</v>
      </c>
      <c r="I3154" s="8">
        <v>0.35000000000000003</v>
      </c>
      <c r="J3154" s="9">
        <v>1500</v>
      </c>
      <c r="K3154" s="10">
        <f t="shared" si="0"/>
        <v>525</v>
      </c>
      <c r="L3154" s="10">
        <f t="shared" si="1"/>
        <v>157.5</v>
      </c>
      <c r="M3154" s="11">
        <v>0.3</v>
      </c>
      <c r="O3154" s="16"/>
      <c r="P3154" s="14"/>
      <c r="Q3154" s="12"/>
      <c r="R3154" s="13"/>
    </row>
    <row r="3155" spans="1:18" ht="15.75" customHeight="1">
      <c r="A3155" s="1"/>
      <c r="B3155" s="6" t="s">
        <v>14</v>
      </c>
      <c r="C3155" s="6">
        <v>1185732</v>
      </c>
      <c r="D3155" s="7">
        <v>44450</v>
      </c>
      <c r="E3155" s="6" t="s">
        <v>33</v>
      </c>
      <c r="F3155" s="6" t="s">
        <v>110</v>
      </c>
      <c r="G3155" s="6" t="s">
        <v>111</v>
      </c>
      <c r="H3155" s="6" t="s">
        <v>22</v>
      </c>
      <c r="I3155" s="8">
        <v>0.4</v>
      </c>
      <c r="J3155" s="9">
        <v>2250</v>
      </c>
      <c r="K3155" s="10">
        <f t="shared" si="0"/>
        <v>900</v>
      </c>
      <c r="L3155" s="10">
        <f t="shared" si="1"/>
        <v>360</v>
      </c>
      <c r="M3155" s="11">
        <v>0.4</v>
      </c>
      <c r="O3155" s="16"/>
      <c r="P3155" s="14"/>
      <c r="Q3155" s="12"/>
      <c r="R3155" s="13"/>
    </row>
    <row r="3156" spans="1:18" ht="15.75" customHeight="1">
      <c r="A3156" s="1"/>
      <c r="B3156" s="6" t="s">
        <v>14</v>
      </c>
      <c r="C3156" s="6">
        <v>1185732</v>
      </c>
      <c r="D3156" s="7">
        <v>44479</v>
      </c>
      <c r="E3156" s="6" t="s">
        <v>33</v>
      </c>
      <c r="F3156" s="6" t="s">
        <v>110</v>
      </c>
      <c r="G3156" s="6" t="s">
        <v>111</v>
      </c>
      <c r="H3156" s="6" t="s">
        <v>17</v>
      </c>
      <c r="I3156" s="8">
        <v>0.44999999999999996</v>
      </c>
      <c r="J3156" s="9">
        <v>4000</v>
      </c>
      <c r="K3156" s="10">
        <f t="shared" si="0"/>
        <v>1799.9999999999998</v>
      </c>
      <c r="L3156" s="10">
        <f t="shared" si="1"/>
        <v>720</v>
      </c>
      <c r="M3156" s="11">
        <v>0.4</v>
      </c>
      <c r="O3156" s="16"/>
      <c r="P3156" s="14"/>
      <c r="Q3156" s="12"/>
      <c r="R3156" s="13"/>
    </row>
    <row r="3157" spans="1:18" ht="15.75" customHeight="1">
      <c r="A3157" s="1"/>
      <c r="B3157" s="6" t="s">
        <v>14</v>
      </c>
      <c r="C3157" s="6">
        <v>1185732</v>
      </c>
      <c r="D3157" s="7">
        <v>44479</v>
      </c>
      <c r="E3157" s="6" t="s">
        <v>33</v>
      </c>
      <c r="F3157" s="6" t="s">
        <v>110</v>
      </c>
      <c r="G3157" s="6" t="s">
        <v>111</v>
      </c>
      <c r="H3157" s="6" t="s">
        <v>18</v>
      </c>
      <c r="I3157" s="8">
        <v>0.35000000000000003</v>
      </c>
      <c r="J3157" s="9">
        <v>2500</v>
      </c>
      <c r="K3157" s="10">
        <f t="shared" si="0"/>
        <v>875.00000000000011</v>
      </c>
      <c r="L3157" s="10">
        <f t="shared" si="1"/>
        <v>350.00000000000006</v>
      </c>
      <c r="M3157" s="11">
        <v>0.4</v>
      </c>
      <c r="O3157" s="16"/>
      <c r="P3157" s="14"/>
      <c r="Q3157" s="12"/>
      <c r="R3157" s="13"/>
    </row>
    <row r="3158" spans="1:18" ht="15.75" customHeight="1">
      <c r="A3158" s="1"/>
      <c r="B3158" s="6" t="s">
        <v>14</v>
      </c>
      <c r="C3158" s="6">
        <v>1185732</v>
      </c>
      <c r="D3158" s="7">
        <v>44479</v>
      </c>
      <c r="E3158" s="6" t="s">
        <v>33</v>
      </c>
      <c r="F3158" s="6" t="s">
        <v>110</v>
      </c>
      <c r="G3158" s="6" t="s">
        <v>111</v>
      </c>
      <c r="H3158" s="6" t="s">
        <v>19</v>
      </c>
      <c r="I3158" s="8">
        <v>0.35000000000000003</v>
      </c>
      <c r="J3158" s="9">
        <v>1500</v>
      </c>
      <c r="K3158" s="10">
        <f t="shared" si="0"/>
        <v>525</v>
      </c>
      <c r="L3158" s="10">
        <f t="shared" si="1"/>
        <v>183.75</v>
      </c>
      <c r="M3158" s="11">
        <v>0.35</v>
      </c>
      <c r="O3158" s="16"/>
      <c r="P3158" s="14"/>
      <c r="Q3158" s="12"/>
      <c r="R3158" s="13"/>
    </row>
    <row r="3159" spans="1:18" ht="15.75" customHeight="1">
      <c r="A3159" s="1"/>
      <c r="B3159" s="6" t="s">
        <v>14</v>
      </c>
      <c r="C3159" s="6">
        <v>1185732</v>
      </c>
      <c r="D3159" s="7">
        <v>44479</v>
      </c>
      <c r="E3159" s="6" t="s">
        <v>33</v>
      </c>
      <c r="F3159" s="6" t="s">
        <v>110</v>
      </c>
      <c r="G3159" s="6" t="s">
        <v>111</v>
      </c>
      <c r="H3159" s="6" t="s">
        <v>20</v>
      </c>
      <c r="I3159" s="8">
        <v>0.35000000000000003</v>
      </c>
      <c r="J3159" s="9">
        <v>1500</v>
      </c>
      <c r="K3159" s="10">
        <f t="shared" si="0"/>
        <v>525</v>
      </c>
      <c r="L3159" s="10">
        <f t="shared" si="1"/>
        <v>183.75</v>
      </c>
      <c r="M3159" s="11">
        <v>0.35</v>
      </c>
      <c r="O3159" s="16"/>
      <c r="P3159" s="14"/>
      <c r="Q3159" s="12"/>
      <c r="R3159" s="13"/>
    </row>
    <row r="3160" spans="1:18" ht="15.75" customHeight="1">
      <c r="A3160" s="1"/>
      <c r="B3160" s="6" t="s">
        <v>14</v>
      </c>
      <c r="C3160" s="6">
        <v>1185732</v>
      </c>
      <c r="D3160" s="7">
        <v>44479</v>
      </c>
      <c r="E3160" s="6" t="s">
        <v>33</v>
      </c>
      <c r="F3160" s="6" t="s">
        <v>110</v>
      </c>
      <c r="G3160" s="6" t="s">
        <v>111</v>
      </c>
      <c r="H3160" s="6" t="s">
        <v>21</v>
      </c>
      <c r="I3160" s="8">
        <v>0.44999999999999996</v>
      </c>
      <c r="J3160" s="9">
        <v>1500</v>
      </c>
      <c r="K3160" s="10">
        <f t="shared" si="0"/>
        <v>674.99999999999989</v>
      </c>
      <c r="L3160" s="10">
        <f t="shared" si="1"/>
        <v>202.49999999999997</v>
      </c>
      <c r="M3160" s="11">
        <v>0.3</v>
      </c>
      <c r="O3160" s="16"/>
      <c r="P3160" s="14"/>
      <c r="Q3160" s="12"/>
      <c r="R3160" s="13"/>
    </row>
    <row r="3161" spans="1:18" ht="15.75" customHeight="1">
      <c r="A3161" s="1"/>
      <c r="B3161" s="6" t="s">
        <v>14</v>
      </c>
      <c r="C3161" s="6">
        <v>1185732</v>
      </c>
      <c r="D3161" s="7">
        <v>44479</v>
      </c>
      <c r="E3161" s="6" t="s">
        <v>33</v>
      </c>
      <c r="F3161" s="6" t="s">
        <v>110</v>
      </c>
      <c r="G3161" s="6" t="s">
        <v>111</v>
      </c>
      <c r="H3161" s="6" t="s">
        <v>22</v>
      </c>
      <c r="I3161" s="8">
        <v>0.49999999999999983</v>
      </c>
      <c r="J3161" s="9">
        <v>2750</v>
      </c>
      <c r="K3161" s="10">
        <f t="shared" si="0"/>
        <v>1374.9999999999995</v>
      </c>
      <c r="L3161" s="10">
        <f t="shared" si="1"/>
        <v>549.99999999999989</v>
      </c>
      <c r="M3161" s="11">
        <v>0.4</v>
      </c>
      <c r="O3161" s="16"/>
      <c r="P3161" s="14"/>
      <c r="Q3161" s="12"/>
      <c r="R3161" s="13"/>
    </row>
    <row r="3162" spans="1:18" ht="15.75" customHeight="1">
      <c r="A3162" s="1"/>
      <c r="B3162" s="6" t="s">
        <v>14</v>
      </c>
      <c r="C3162" s="6">
        <v>1185732</v>
      </c>
      <c r="D3162" s="7">
        <v>44510</v>
      </c>
      <c r="E3162" s="6" t="s">
        <v>33</v>
      </c>
      <c r="F3162" s="6" t="s">
        <v>110</v>
      </c>
      <c r="G3162" s="6" t="s">
        <v>111</v>
      </c>
      <c r="H3162" s="6" t="s">
        <v>17</v>
      </c>
      <c r="I3162" s="8">
        <v>0.44999999999999996</v>
      </c>
      <c r="J3162" s="9">
        <v>4250</v>
      </c>
      <c r="K3162" s="10">
        <f t="shared" si="0"/>
        <v>1912.4999999999998</v>
      </c>
      <c r="L3162" s="10">
        <f t="shared" si="1"/>
        <v>765</v>
      </c>
      <c r="M3162" s="11">
        <v>0.4</v>
      </c>
      <c r="O3162" s="16"/>
      <c r="P3162" s="14"/>
      <c r="Q3162" s="12"/>
      <c r="R3162" s="13"/>
    </row>
    <row r="3163" spans="1:18" ht="15.75" customHeight="1">
      <c r="A3163" s="1"/>
      <c r="B3163" s="6" t="s">
        <v>14</v>
      </c>
      <c r="C3163" s="6">
        <v>1185732</v>
      </c>
      <c r="D3163" s="7">
        <v>44510</v>
      </c>
      <c r="E3163" s="6" t="s">
        <v>33</v>
      </c>
      <c r="F3163" s="6" t="s">
        <v>110</v>
      </c>
      <c r="G3163" s="6" t="s">
        <v>111</v>
      </c>
      <c r="H3163" s="6" t="s">
        <v>18</v>
      </c>
      <c r="I3163" s="8">
        <v>0.35000000000000003</v>
      </c>
      <c r="J3163" s="9">
        <v>3250</v>
      </c>
      <c r="K3163" s="10">
        <f t="shared" si="0"/>
        <v>1137.5</v>
      </c>
      <c r="L3163" s="10">
        <f t="shared" si="1"/>
        <v>455</v>
      </c>
      <c r="M3163" s="11">
        <v>0.4</v>
      </c>
      <c r="O3163" s="16"/>
      <c r="P3163" s="14"/>
      <c r="Q3163" s="12"/>
      <c r="R3163" s="13"/>
    </row>
    <row r="3164" spans="1:18" ht="15.75" customHeight="1">
      <c r="A3164" s="1"/>
      <c r="B3164" s="6" t="s">
        <v>14</v>
      </c>
      <c r="C3164" s="6">
        <v>1185732</v>
      </c>
      <c r="D3164" s="7">
        <v>44510</v>
      </c>
      <c r="E3164" s="6" t="s">
        <v>33</v>
      </c>
      <c r="F3164" s="6" t="s">
        <v>110</v>
      </c>
      <c r="G3164" s="6" t="s">
        <v>111</v>
      </c>
      <c r="H3164" s="6" t="s">
        <v>19</v>
      </c>
      <c r="I3164" s="8">
        <v>0.35000000000000003</v>
      </c>
      <c r="J3164" s="9">
        <v>2700</v>
      </c>
      <c r="K3164" s="10">
        <f t="shared" si="0"/>
        <v>945.00000000000011</v>
      </c>
      <c r="L3164" s="10">
        <f t="shared" si="1"/>
        <v>330.75</v>
      </c>
      <c r="M3164" s="11">
        <v>0.35</v>
      </c>
      <c r="O3164" s="16"/>
      <c r="P3164" s="14"/>
      <c r="Q3164" s="12"/>
      <c r="R3164" s="13"/>
    </row>
    <row r="3165" spans="1:18" ht="15.75" customHeight="1">
      <c r="A3165" s="1"/>
      <c r="B3165" s="6" t="s">
        <v>14</v>
      </c>
      <c r="C3165" s="6">
        <v>1185732</v>
      </c>
      <c r="D3165" s="7">
        <v>44510</v>
      </c>
      <c r="E3165" s="6" t="s">
        <v>33</v>
      </c>
      <c r="F3165" s="6" t="s">
        <v>110</v>
      </c>
      <c r="G3165" s="6" t="s">
        <v>111</v>
      </c>
      <c r="H3165" s="6" t="s">
        <v>20</v>
      </c>
      <c r="I3165" s="8">
        <v>0.35000000000000003</v>
      </c>
      <c r="J3165" s="9">
        <v>2750</v>
      </c>
      <c r="K3165" s="10">
        <f t="shared" si="0"/>
        <v>962.50000000000011</v>
      </c>
      <c r="L3165" s="10">
        <f t="shared" si="1"/>
        <v>336.875</v>
      </c>
      <c r="M3165" s="11">
        <v>0.35</v>
      </c>
      <c r="O3165" s="16"/>
      <c r="P3165" s="14"/>
      <c r="Q3165" s="12"/>
      <c r="R3165" s="13"/>
    </row>
    <row r="3166" spans="1:18" ht="15.75" customHeight="1">
      <c r="A3166" s="1"/>
      <c r="B3166" s="6" t="s">
        <v>14</v>
      </c>
      <c r="C3166" s="6">
        <v>1185732</v>
      </c>
      <c r="D3166" s="7">
        <v>44510</v>
      </c>
      <c r="E3166" s="6" t="s">
        <v>33</v>
      </c>
      <c r="F3166" s="6" t="s">
        <v>110</v>
      </c>
      <c r="G3166" s="6" t="s">
        <v>111</v>
      </c>
      <c r="H3166" s="6" t="s">
        <v>21</v>
      </c>
      <c r="I3166" s="8">
        <v>0.6</v>
      </c>
      <c r="J3166" s="9">
        <v>2500</v>
      </c>
      <c r="K3166" s="10">
        <f t="shared" si="0"/>
        <v>1500</v>
      </c>
      <c r="L3166" s="10">
        <f t="shared" si="1"/>
        <v>450</v>
      </c>
      <c r="M3166" s="11">
        <v>0.3</v>
      </c>
      <c r="O3166" s="16"/>
      <c r="P3166" s="14"/>
      <c r="Q3166" s="12"/>
      <c r="R3166" s="13"/>
    </row>
    <row r="3167" spans="1:18" ht="15.75" customHeight="1">
      <c r="A3167" s="1"/>
      <c r="B3167" s="6" t="s">
        <v>14</v>
      </c>
      <c r="C3167" s="6">
        <v>1185732</v>
      </c>
      <c r="D3167" s="7">
        <v>44510</v>
      </c>
      <c r="E3167" s="6" t="s">
        <v>33</v>
      </c>
      <c r="F3167" s="6" t="s">
        <v>110</v>
      </c>
      <c r="G3167" s="6" t="s">
        <v>111</v>
      </c>
      <c r="H3167" s="6" t="s">
        <v>22</v>
      </c>
      <c r="I3167" s="8">
        <v>0.64999999999999991</v>
      </c>
      <c r="J3167" s="9">
        <v>3500</v>
      </c>
      <c r="K3167" s="10">
        <f t="shared" si="0"/>
        <v>2274.9999999999995</v>
      </c>
      <c r="L3167" s="10">
        <f t="shared" si="1"/>
        <v>909.99999999999989</v>
      </c>
      <c r="M3167" s="11">
        <v>0.4</v>
      </c>
      <c r="O3167" s="16"/>
      <c r="P3167" s="14"/>
      <c r="Q3167" s="12"/>
      <c r="R3167" s="13"/>
    </row>
    <row r="3168" spans="1:18" ht="15.75" customHeight="1">
      <c r="A3168" s="1"/>
      <c r="B3168" s="6" t="s">
        <v>14</v>
      </c>
      <c r="C3168" s="6">
        <v>1185732</v>
      </c>
      <c r="D3168" s="7">
        <v>44539</v>
      </c>
      <c r="E3168" s="6" t="s">
        <v>33</v>
      </c>
      <c r="F3168" s="6" t="s">
        <v>110</v>
      </c>
      <c r="G3168" s="6" t="s">
        <v>111</v>
      </c>
      <c r="H3168" s="6" t="s">
        <v>17</v>
      </c>
      <c r="I3168" s="8">
        <v>0.6</v>
      </c>
      <c r="J3168" s="9">
        <v>6000</v>
      </c>
      <c r="K3168" s="10">
        <f t="shared" si="0"/>
        <v>3600</v>
      </c>
      <c r="L3168" s="10">
        <f t="shared" si="1"/>
        <v>1440</v>
      </c>
      <c r="M3168" s="11">
        <v>0.4</v>
      </c>
      <c r="O3168" s="16"/>
      <c r="P3168" s="14"/>
      <c r="Q3168" s="12"/>
      <c r="R3168" s="13"/>
    </row>
    <row r="3169" spans="1:18" ht="15.75" customHeight="1">
      <c r="A3169" s="1"/>
      <c r="B3169" s="6" t="s">
        <v>14</v>
      </c>
      <c r="C3169" s="6">
        <v>1185732</v>
      </c>
      <c r="D3169" s="7">
        <v>44539</v>
      </c>
      <c r="E3169" s="6" t="s">
        <v>33</v>
      </c>
      <c r="F3169" s="6" t="s">
        <v>110</v>
      </c>
      <c r="G3169" s="6" t="s">
        <v>111</v>
      </c>
      <c r="H3169" s="6" t="s">
        <v>18</v>
      </c>
      <c r="I3169" s="8">
        <v>0.5</v>
      </c>
      <c r="J3169" s="9">
        <v>4000</v>
      </c>
      <c r="K3169" s="10">
        <f t="shared" si="0"/>
        <v>2000</v>
      </c>
      <c r="L3169" s="10">
        <f t="shared" si="1"/>
        <v>800</v>
      </c>
      <c r="M3169" s="11">
        <v>0.4</v>
      </c>
      <c r="O3169" s="16"/>
      <c r="P3169" s="14"/>
      <c r="Q3169" s="12"/>
      <c r="R3169" s="13"/>
    </row>
    <row r="3170" spans="1:18" ht="15.75" customHeight="1">
      <c r="A3170" s="1"/>
      <c r="B3170" s="6" t="s">
        <v>14</v>
      </c>
      <c r="C3170" s="6">
        <v>1185732</v>
      </c>
      <c r="D3170" s="7">
        <v>44539</v>
      </c>
      <c r="E3170" s="6" t="s">
        <v>33</v>
      </c>
      <c r="F3170" s="6" t="s">
        <v>110</v>
      </c>
      <c r="G3170" s="6" t="s">
        <v>111</v>
      </c>
      <c r="H3170" s="6" t="s">
        <v>19</v>
      </c>
      <c r="I3170" s="8">
        <v>0.5</v>
      </c>
      <c r="J3170" s="9">
        <v>3500</v>
      </c>
      <c r="K3170" s="10">
        <f t="shared" si="0"/>
        <v>1750</v>
      </c>
      <c r="L3170" s="10">
        <f t="shared" si="1"/>
        <v>612.5</v>
      </c>
      <c r="M3170" s="11">
        <v>0.35</v>
      </c>
      <c r="O3170" s="16"/>
      <c r="P3170" s="14"/>
      <c r="Q3170" s="12"/>
      <c r="R3170" s="13"/>
    </row>
    <row r="3171" spans="1:18" ht="15.75" customHeight="1">
      <c r="A3171" s="1"/>
      <c r="B3171" s="6" t="s">
        <v>14</v>
      </c>
      <c r="C3171" s="6">
        <v>1185732</v>
      </c>
      <c r="D3171" s="7">
        <v>44539</v>
      </c>
      <c r="E3171" s="6" t="s">
        <v>33</v>
      </c>
      <c r="F3171" s="6" t="s">
        <v>110</v>
      </c>
      <c r="G3171" s="6" t="s">
        <v>111</v>
      </c>
      <c r="H3171" s="6" t="s">
        <v>20</v>
      </c>
      <c r="I3171" s="8">
        <v>0.5</v>
      </c>
      <c r="J3171" s="9">
        <v>3000</v>
      </c>
      <c r="K3171" s="10">
        <f t="shared" si="0"/>
        <v>1500</v>
      </c>
      <c r="L3171" s="10">
        <f t="shared" si="1"/>
        <v>525</v>
      </c>
      <c r="M3171" s="11">
        <v>0.35</v>
      </c>
      <c r="O3171" s="16"/>
      <c r="P3171" s="14"/>
      <c r="Q3171" s="12"/>
      <c r="R3171" s="13"/>
    </row>
    <row r="3172" spans="1:18" ht="15.75" customHeight="1">
      <c r="A3172" s="1"/>
      <c r="B3172" s="6" t="s">
        <v>14</v>
      </c>
      <c r="C3172" s="6">
        <v>1185732</v>
      </c>
      <c r="D3172" s="7">
        <v>44539</v>
      </c>
      <c r="E3172" s="6" t="s">
        <v>33</v>
      </c>
      <c r="F3172" s="6" t="s">
        <v>110</v>
      </c>
      <c r="G3172" s="6" t="s">
        <v>111</v>
      </c>
      <c r="H3172" s="6" t="s">
        <v>21</v>
      </c>
      <c r="I3172" s="8">
        <v>0.6</v>
      </c>
      <c r="J3172" s="9">
        <v>3000</v>
      </c>
      <c r="K3172" s="10">
        <f t="shared" si="0"/>
        <v>1800</v>
      </c>
      <c r="L3172" s="10">
        <f t="shared" si="1"/>
        <v>540</v>
      </c>
      <c r="M3172" s="11">
        <v>0.3</v>
      </c>
      <c r="O3172" s="16"/>
      <c r="P3172" s="14"/>
      <c r="Q3172" s="12"/>
      <c r="R3172" s="13"/>
    </row>
    <row r="3173" spans="1:18" ht="15.75" customHeight="1">
      <c r="A3173" s="1"/>
      <c r="B3173" s="6" t="s">
        <v>14</v>
      </c>
      <c r="C3173" s="6">
        <v>1185732</v>
      </c>
      <c r="D3173" s="7">
        <v>44539</v>
      </c>
      <c r="E3173" s="6" t="s">
        <v>33</v>
      </c>
      <c r="F3173" s="6" t="s">
        <v>110</v>
      </c>
      <c r="G3173" s="6" t="s">
        <v>111</v>
      </c>
      <c r="H3173" s="6" t="s">
        <v>22</v>
      </c>
      <c r="I3173" s="8">
        <v>0.64999999999999991</v>
      </c>
      <c r="J3173" s="9">
        <v>4000</v>
      </c>
      <c r="K3173" s="10">
        <f t="shared" si="0"/>
        <v>2599.9999999999995</v>
      </c>
      <c r="L3173" s="10">
        <f t="shared" si="1"/>
        <v>1039.9999999999998</v>
      </c>
      <c r="M3173" s="11">
        <v>0.4</v>
      </c>
      <c r="O3173" s="16"/>
      <c r="P3173" s="14"/>
      <c r="Q3173" s="12"/>
      <c r="R3173" s="13"/>
    </row>
    <row r="3174" spans="1:18" ht="15.75" customHeight="1">
      <c r="A3174" s="1" t="s">
        <v>39</v>
      </c>
      <c r="B3174" s="6" t="s">
        <v>14</v>
      </c>
      <c r="C3174" s="6">
        <v>1185732</v>
      </c>
      <c r="D3174" s="7">
        <v>44213</v>
      </c>
      <c r="E3174" s="6" t="s">
        <v>33</v>
      </c>
      <c r="F3174" s="6" t="s">
        <v>112</v>
      </c>
      <c r="G3174" s="6" t="s">
        <v>113</v>
      </c>
      <c r="H3174" s="6" t="s">
        <v>17</v>
      </c>
      <c r="I3174" s="8">
        <v>0.35000000000000003</v>
      </c>
      <c r="J3174" s="9">
        <v>5000</v>
      </c>
      <c r="K3174" s="10">
        <f t="shared" si="0"/>
        <v>1750.0000000000002</v>
      </c>
      <c r="L3174" s="10">
        <f t="shared" si="1"/>
        <v>700.00000000000011</v>
      </c>
      <c r="M3174" s="11">
        <v>0.4</v>
      </c>
      <c r="O3174" s="16"/>
      <c r="P3174" s="14"/>
      <c r="Q3174" s="12"/>
      <c r="R3174" s="13"/>
    </row>
    <row r="3175" spans="1:18" ht="15.75" customHeight="1">
      <c r="A3175" s="1"/>
      <c r="B3175" s="6" t="s">
        <v>14</v>
      </c>
      <c r="C3175" s="6">
        <v>1185732</v>
      </c>
      <c r="D3175" s="7">
        <v>44213</v>
      </c>
      <c r="E3175" s="6" t="s">
        <v>33</v>
      </c>
      <c r="F3175" s="6" t="s">
        <v>112</v>
      </c>
      <c r="G3175" s="6" t="s">
        <v>113</v>
      </c>
      <c r="H3175" s="6" t="s">
        <v>18</v>
      </c>
      <c r="I3175" s="8">
        <v>0.35000000000000003</v>
      </c>
      <c r="J3175" s="9">
        <v>3000</v>
      </c>
      <c r="K3175" s="10">
        <f t="shared" si="0"/>
        <v>1050</v>
      </c>
      <c r="L3175" s="10">
        <f t="shared" si="1"/>
        <v>420</v>
      </c>
      <c r="M3175" s="11">
        <v>0.4</v>
      </c>
      <c r="O3175" s="16"/>
      <c r="P3175" s="14"/>
      <c r="Q3175" s="12"/>
      <c r="R3175" s="13"/>
    </row>
    <row r="3176" spans="1:18" ht="15.75" customHeight="1">
      <c r="A3176" s="1"/>
      <c r="B3176" s="6" t="s">
        <v>14</v>
      </c>
      <c r="C3176" s="6">
        <v>1185732</v>
      </c>
      <c r="D3176" s="7">
        <v>44213</v>
      </c>
      <c r="E3176" s="6" t="s">
        <v>33</v>
      </c>
      <c r="F3176" s="6" t="s">
        <v>112</v>
      </c>
      <c r="G3176" s="6" t="s">
        <v>113</v>
      </c>
      <c r="H3176" s="6" t="s">
        <v>19</v>
      </c>
      <c r="I3176" s="8">
        <v>0.25000000000000006</v>
      </c>
      <c r="J3176" s="9">
        <v>3000</v>
      </c>
      <c r="K3176" s="10">
        <f t="shared" si="0"/>
        <v>750.00000000000011</v>
      </c>
      <c r="L3176" s="10">
        <f t="shared" si="1"/>
        <v>300.00000000000006</v>
      </c>
      <c r="M3176" s="11">
        <v>0.4</v>
      </c>
      <c r="O3176" s="16"/>
      <c r="P3176" s="14"/>
      <c r="Q3176" s="12"/>
      <c r="R3176" s="13"/>
    </row>
    <row r="3177" spans="1:18" ht="15.75" customHeight="1">
      <c r="A3177" s="1"/>
      <c r="B3177" s="6" t="s">
        <v>14</v>
      </c>
      <c r="C3177" s="6">
        <v>1185732</v>
      </c>
      <c r="D3177" s="7">
        <v>44213</v>
      </c>
      <c r="E3177" s="6" t="s">
        <v>33</v>
      </c>
      <c r="F3177" s="6" t="s">
        <v>112</v>
      </c>
      <c r="G3177" s="6" t="s">
        <v>113</v>
      </c>
      <c r="H3177" s="6" t="s">
        <v>20</v>
      </c>
      <c r="I3177" s="8">
        <v>0.30000000000000004</v>
      </c>
      <c r="J3177" s="9">
        <v>1500</v>
      </c>
      <c r="K3177" s="10">
        <f t="shared" si="0"/>
        <v>450.00000000000006</v>
      </c>
      <c r="L3177" s="10">
        <f t="shared" si="1"/>
        <v>180.00000000000003</v>
      </c>
      <c r="M3177" s="11">
        <v>0.4</v>
      </c>
      <c r="O3177" s="16"/>
      <c r="P3177" s="14"/>
      <c r="Q3177" s="12"/>
      <c r="R3177" s="13"/>
    </row>
    <row r="3178" spans="1:18" ht="15.75" customHeight="1">
      <c r="A3178" s="1"/>
      <c r="B3178" s="6" t="s">
        <v>14</v>
      </c>
      <c r="C3178" s="6">
        <v>1185732</v>
      </c>
      <c r="D3178" s="7">
        <v>44213</v>
      </c>
      <c r="E3178" s="6" t="s">
        <v>33</v>
      </c>
      <c r="F3178" s="6" t="s">
        <v>112</v>
      </c>
      <c r="G3178" s="6" t="s">
        <v>113</v>
      </c>
      <c r="H3178" s="6" t="s">
        <v>21</v>
      </c>
      <c r="I3178" s="8">
        <v>0.44999999999999996</v>
      </c>
      <c r="J3178" s="9">
        <v>2000</v>
      </c>
      <c r="K3178" s="10">
        <f t="shared" si="0"/>
        <v>899.99999999999989</v>
      </c>
      <c r="L3178" s="10">
        <f t="shared" si="1"/>
        <v>360</v>
      </c>
      <c r="M3178" s="11">
        <v>0.4</v>
      </c>
      <c r="O3178" s="16"/>
      <c r="P3178" s="14"/>
      <c r="Q3178" s="12"/>
      <c r="R3178" s="13"/>
    </row>
    <row r="3179" spans="1:18" ht="15.75" customHeight="1">
      <c r="A3179" s="1"/>
      <c r="B3179" s="6" t="s">
        <v>14</v>
      </c>
      <c r="C3179" s="6">
        <v>1185732</v>
      </c>
      <c r="D3179" s="7">
        <v>44213</v>
      </c>
      <c r="E3179" s="6" t="s">
        <v>33</v>
      </c>
      <c r="F3179" s="6" t="s">
        <v>112</v>
      </c>
      <c r="G3179" s="6" t="s">
        <v>113</v>
      </c>
      <c r="H3179" s="6" t="s">
        <v>22</v>
      </c>
      <c r="I3179" s="8">
        <v>0.35000000000000003</v>
      </c>
      <c r="J3179" s="9">
        <v>3000</v>
      </c>
      <c r="K3179" s="10">
        <f t="shared" si="0"/>
        <v>1050</v>
      </c>
      <c r="L3179" s="10">
        <f t="shared" si="1"/>
        <v>420</v>
      </c>
      <c r="M3179" s="11">
        <v>0.4</v>
      </c>
      <c r="O3179" s="16"/>
      <c r="P3179" s="14"/>
      <c r="Q3179" s="12"/>
      <c r="R3179" s="13"/>
    </row>
    <row r="3180" spans="1:18" ht="15.75" customHeight="1">
      <c r="A3180" s="1"/>
      <c r="B3180" s="6" t="s">
        <v>14</v>
      </c>
      <c r="C3180" s="6">
        <v>1185732</v>
      </c>
      <c r="D3180" s="7">
        <v>44244</v>
      </c>
      <c r="E3180" s="6" t="s">
        <v>33</v>
      </c>
      <c r="F3180" s="6" t="s">
        <v>112</v>
      </c>
      <c r="G3180" s="6" t="s">
        <v>113</v>
      </c>
      <c r="H3180" s="6" t="s">
        <v>17</v>
      </c>
      <c r="I3180" s="8">
        <v>0.35000000000000003</v>
      </c>
      <c r="J3180" s="9">
        <v>5500</v>
      </c>
      <c r="K3180" s="10">
        <f t="shared" si="0"/>
        <v>1925.0000000000002</v>
      </c>
      <c r="L3180" s="10">
        <f t="shared" si="1"/>
        <v>770.00000000000011</v>
      </c>
      <c r="M3180" s="11">
        <v>0.4</v>
      </c>
      <c r="O3180" s="16"/>
      <c r="P3180" s="14"/>
      <c r="Q3180" s="12"/>
      <c r="R3180" s="13"/>
    </row>
    <row r="3181" spans="1:18" ht="15.75" customHeight="1">
      <c r="A3181" s="1"/>
      <c r="B3181" s="6" t="s">
        <v>14</v>
      </c>
      <c r="C3181" s="6">
        <v>1185732</v>
      </c>
      <c r="D3181" s="7">
        <v>44244</v>
      </c>
      <c r="E3181" s="6" t="s">
        <v>33</v>
      </c>
      <c r="F3181" s="6" t="s">
        <v>112</v>
      </c>
      <c r="G3181" s="6" t="s">
        <v>113</v>
      </c>
      <c r="H3181" s="6" t="s">
        <v>18</v>
      </c>
      <c r="I3181" s="8">
        <v>0.4</v>
      </c>
      <c r="J3181" s="9">
        <v>2000</v>
      </c>
      <c r="K3181" s="10">
        <f t="shared" si="0"/>
        <v>800</v>
      </c>
      <c r="L3181" s="10">
        <f t="shared" si="1"/>
        <v>320</v>
      </c>
      <c r="M3181" s="11">
        <v>0.4</v>
      </c>
      <c r="O3181" s="16"/>
      <c r="P3181" s="14"/>
      <c r="Q3181" s="12"/>
      <c r="R3181" s="13"/>
    </row>
    <row r="3182" spans="1:18" ht="15.75" customHeight="1">
      <c r="A3182" s="1"/>
      <c r="B3182" s="6" t="s">
        <v>14</v>
      </c>
      <c r="C3182" s="6">
        <v>1185732</v>
      </c>
      <c r="D3182" s="7">
        <v>44244</v>
      </c>
      <c r="E3182" s="6" t="s">
        <v>33</v>
      </c>
      <c r="F3182" s="6" t="s">
        <v>112</v>
      </c>
      <c r="G3182" s="6" t="s">
        <v>113</v>
      </c>
      <c r="H3182" s="6" t="s">
        <v>19</v>
      </c>
      <c r="I3182" s="8">
        <v>0.30000000000000004</v>
      </c>
      <c r="J3182" s="9">
        <v>3000</v>
      </c>
      <c r="K3182" s="10">
        <f t="shared" si="0"/>
        <v>900.00000000000011</v>
      </c>
      <c r="L3182" s="10">
        <f t="shared" si="1"/>
        <v>360.00000000000006</v>
      </c>
      <c r="M3182" s="11">
        <v>0.4</v>
      </c>
      <c r="O3182" s="16"/>
      <c r="P3182" s="14"/>
      <c r="Q3182" s="12"/>
      <c r="R3182" s="13"/>
    </row>
    <row r="3183" spans="1:18" ht="15.75" customHeight="1">
      <c r="A3183" s="1"/>
      <c r="B3183" s="6" t="s">
        <v>14</v>
      </c>
      <c r="C3183" s="6">
        <v>1185732</v>
      </c>
      <c r="D3183" s="7">
        <v>44244</v>
      </c>
      <c r="E3183" s="6" t="s">
        <v>33</v>
      </c>
      <c r="F3183" s="6" t="s">
        <v>112</v>
      </c>
      <c r="G3183" s="6" t="s">
        <v>113</v>
      </c>
      <c r="H3183" s="6" t="s">
        <v>20</v>
      </c>
      <c r="I3183" s="8">
        <v>0.35000000000000003</v>
      </c>
      <c r="J3183" s="9">
        <v>1750</v>
      </c>
      <c r="K3183" s="10">
        <f t="shared" si="0"/>
        <v>612.50000000000011</v>
      </c>
      <c r="L3183" s="10">
        <f t="shared" si="1"/>
        <v>245.00000000000006</v>
      </c>
      <c r="M3183" s="11">
        <v>0.4</v>
      </c>
      <c r="O3183" s="16"/>
      <c r="P3183" s="14"/>
      <c r="Q3183" s="12"/>
      <c r="R3183" s="13"/>
    </row>
    <row r="3184" spans="1:18" ht="15.75" customHeight="1">
      <c r="A3184" s="1"/>
      <c r="B3184" s="6" t="s">
        <v>14</v>
      </c>
      <c r="C3184" s="6">
        <v>1185732</v>
      </c>
      <c r="D3184" s="7">
        <v>44244</v>
      </c>
      <c r="E3184" s="6" t="s">
        <v>33</v>
      </c>
      <c r="F3184" s="6" t="s">
        <v>112</v>
      </c>
      <c r="G3184" s="6" t="s">
        <v>113</v>
      </c>
      <c r="H3184" s="6" t="s">
        <v>21</v>
      </c>
      <c r="I3184" s="8">
        <v>0.49999999999999994</v>
      </c>
      <c r="J3184" s="9">
        <v>2500</v>
      </c>
      <c r="K3184" s="10">
        <f t="shared" si="0"/>
        <v>1249.9999999999998</v>
      </c>
      <c r="L3184" s="10">
        <f t="shared" si="1"/>
        <v>499.99999999999994</v>
      </c>
      <c r="M3184" s="11">
        <v>0.4</v>
      </c>
      <c r="O3184" s="16"/>
      <c r="P3184" s="14"/>
      <c r="Q3184" s="12"/>
      <c r="R3184" s="13"/>
    </row>
    <row r="3185" spans="1:18" ht="15.75" customHeight="1">
      <c r="A3185" s="1"/>
      <c r="B3185" s="6" t="s">
        <v>14</v>
      </c>
      <c r="C3185" s="6">
        <v>1185732</v>
      </c>
      <c r="D3185" s="7">
        <v>44244</v>
      </c>
      <c r="E3185" s="6" t="s">
        <v>33</v>
      </c>
      <c r="F3185" s="6" t="s">
        <v>112</v>
      </c>
      <c r="G3185" s="6" t="s">
        <v>113</v>
      </c>
      <c r="H3185" s="6" t="s">
        <v>22</v>
      </c>
      <c r="I3185" s="8">
        <v>0.24999999999999994</v>
      </c>
      <c r="J3185" s="9">
        <v>3500</v>
      </c>
      <c r="K3185" s="10">
        <f t="shared" si="0"/>
        <v>874.99999999999977</v>
      </c>
      <c r="L3185" s="10">
        <f t="shared" si="1"/>
        <v>349.99999999999994</v>
      </c>
      <c r="M3185" s="11">
        <v>0.4</v>
      </c>
      <c r="O3185" s="16"/>
      <c r="P3185" s="14"/>
      <c r="Q3185" s="12"/>
      <c r="R3185" s="13"/>
    </row>
    <row r="3186" spans="1:18" ht="15.75" customHeight="1">
      <c r="A3186" s="1"/>
      <c r="B3186" s="6" t="s">
        <v>14</v>
      </c>
      <c r="C3186" s="6">
        <v>1185732</v>
      </c>
      <c r="D3186" s="7">
        <v>44271</v>
      </c>
      <c r="E3186" s="6" t="s">
        <v>33</v>
      </c>
      <c r="F3186" s="6" t="s">
        <v>112</v>
      </c>
      <c r="G3186" s="6" t="s">
        <v>113</v>
      </c>
      <c r="H3186" s="6" t="s">
        <v>17</v>
      </c>
      <c r="I3186" s="8">
        <v>0.30000000000000004</v>
      </c>
      <c r="J3186" s="9">
        <v>5700</v>
      </c>
      <c r="K3186" s="10">
        <f t="shared" si="0"/>
        <v>1710.0000000000002</v>
      </c>
      <c r="L3186" s="10">
        <f t="shared" si="1"/>
        <v>684.00000000000011</v>
      </c>
      <c r="M3186" s="11">
        <v>0.4</v>
      </c>
      <c r="O3186" s="16"/>
      <c r="P3186" s="14"/>
      <c r="Q3186" s="12"/>
      <c r="R3186" s="13"/>
    </row>
    <row r="3187" spans="1:18" ht="15.75" customHeight="1">
      <c r="A3187" s="1"/>
      <c r="B3187" s="6" t="s">
        <v>14</v>
      </c>
      <c r="C3187" s="6">
        <v>1185732</v>
      </c>
      <c r="D3187" s="7">
        <v>44271</v>
      </c>
      <c r="E3187" s="6" t="s">
        <v>33</v>
      </c>
      <c r="F3187" s="6" t="s">
        <v>112</v>
      </c>
      <c r="G3187" s="6" t="s">
        <v>113</v>
      </c>
      <c r="H3187" s="6" t="s">
        <v>18</v>
      </c>
      <c r="I3187" s="8">
        <v>0.30000000000000004</v>
      </c>
      <c r="J3187" s="9">
        <v>2750</v>
      </c>
      <c r="K3187" s="10">
        <f t="shared" si="0"/>
        <v>825.00000000000011</v>
      </c>
      <c r="L3187" s="10">
        <f t="shared" si="1"/>
        <v>330.00000000000006</v>
      </c>
      <c r="M3187" s="11">
        <v>0.4</v>
      </c>
      <c r="O3187" s="16"/>
      <c r="P3187" s="14"/>
      <c r="Q3187" s="12"/>
      <c r="R3187" s="13"/>
    </row>
    <row r="3188" spans="1:18" ht="15.75" customHeight="1">
      <c r="A3188" s="1"/>
      <c r="B3188" s="6" t="s">
        <v>14</v>
      </c>
      <c r="C3188" s="6">
        <v>1185732</v>
      </c>
      <c r="D3188" s="7">
        <v>44271</v>
      </c>
      <c r="E3188" s="6" t="s">
        <v>33</v>
      </c>
      <c r="F3188" s="6" t="s">
        <v>112</v>
      </c>
      <c r="G3188" s="6" t="s">
        <v>113</v>
      </c>
      <c r="H3188" s="6" t="s">
        <v>19</v>
      </c>
      <c r="I3188" s="8">
        <v>0.2</v>
      </c>
      <c r="J3188" s="9">
        <v>3250</v>
      </c>
      <c r="K3188" s="10">
        <f t="shared" si="0"/>
        <v>650</v>
      </c>
      <c r="L3188" s="10">
        <f t="shared" si="1"/>
        <v>260</v>
      </c>
      <c r="M3188" s="11">
        <v>0.4</v>
      </c>
      <c r="O3188" s="16"/>
      <c r="P3188" s="14"/>
      <c r="Q3188" s="12"/>
      <c r="R3188" s="13"/>
    </row>
    <row r="3189" spans="1:18" ht="15.75" customHeight="1">
      <c r="A3189" s="1"/>
      <c r="B3189" s="6" t="s">
        <v>14</v>
      </c>
      <c r="C3189" s="6">
        <v>1185732</v>
      </c>
      <c r="D3189" s="7">
        <v>44271</v>
      </c>
      <c r="E3189" s="6" t="s">
        <v>33</v>
      </c>
      <c r="F3189" s="6" t="s">
        <v>112</v>
      </c>
      <c r="G3189" s="6" t="s">
        <v>113</v>
      </c>
      <c r="H3189" s="6" t="s">
        <v>20</v>
      </c>
      <c r="I3189" s="8">
        <v>0.24999999999999994</v>
      </c>
      <c r="J3189" s="9">
        <v>1750</v>
      </c>
      <c r="K3189" s="10">
        <f t="shared" si="0"/>
        <v>437.49999999999989</v>
      </c>
      <c r="L3189" s="10">
        <f t="shared" si="1"/>
        <v>174.99999999999997</v>
      </c>
      <c r="M3189" s="11">
        <v>0.4</v>
      </c>
      <c r="O3189" s="16"/>
      <c r="P3189" s="14"/>
      <c r="Q3189" s="12"/>
      <c r="R3189" s="13"/>
    </row>
    <row r="3190" spans="1:18" ht="15.75" customHeight="1">
      <c r="A3190" s="1"/>
      <c r="B3190" s="6" t="s">
        <v>14</v>
      </c>
      <c r="C3190" s="6">
        <v>1185732</v>
      </c>
      <c r="D3190" s="7">
        <v>44271</v>
      </c>
      <c r="E3190" s="6" t="s">
        <v>33</v>
      </c>
      <c r="F3190" s="6" t="s">
        <v>112</v>
      </c>
      <c r="G3190" s="6" t="s">
        <v>113</v>
      </c>
      <c r="H3190" s="6" t="s">
        <v>21</v>
      </c>
      <c r="I3190" s="8">
        <v>0.4</v>
      </c>
      <c r="J3190" s="9">
        <v>2250</v>
      </c>
      <c r="K3190" s="10">
        <f t="shared" si="0"/>
        <v>900</v>
      </c>
      <c r="L3190" s="10">
        <f t="shared" si="1"/>
        <v>360</v>
      </c>
      <c r="M3190" s="11">
        <v>0.4</v>
      </c>
      <c r="O3190" s="16"/>
      <c r="P3190" s="14"/>
      <c r="Q3190" s="12"/>
      <c r="R3190" s="13"/>
    </row>
    <row r="3191" spans="1:18" ht="15.75" customHeight="1">
      <c r="A3191" s="1"/>
      <c r="B3191" s="6" t="s">
        <v>14</v>
      </c>
      <c r="C3191" s="6">
        <v>1185732</v>
      </c>
      <c r="D3191" s="7">
        <v>44271</v>
      </c>
      <c r="E3191" s="6" t="s">
        <v>33</v>
      </c>
      <c r="F3191" s="6" t="s">
        <v>112</v>
      </c>
      <c r="G3191" s="6" t="s">
        <v>113</v>
      </c>
      <c r="H3191" s="6" t="s">
        <v>22</v>
      </c>
      <c r="I3191" s="8">
        <v>0.30000000000000004</v>
      </c>
      <c r="J3191" s="9">
        <v>3250</v>
      </c>
      <c r="K3191" s="10">
        <f t="shared" si="0"/>
        <v>975.00000000000011</v>
      </c>
      <c r="L3191" s="10">
        <f t="shared" si="1"/>
        <v>390.00000000000006</v>
      </c>
      <c r="M3191" s="11">
        <v>0.4</v>
      </c>
      <c r="O3191" s="16"/>
      <c r="P3191" s="14"/>
      <c r="Q3191" s="12"/>
      <c r="R3191" s="13"/>
    </row>
    <row r="3192" spans="1:18" ht="15.75" customHeight="1">
      <c r="A3192" s="1"/>
      <c r="B3192" s="6" t="s">
        <v>14</v>
      </c>
      <c r="C3192" s="6">
        <v>1185732</v>
      </c>
      <c r="D3192" s="7">
        <v>44303</v>
      </c>
      <c r="E3192" s="6" t="s">
        <v>33</v>
      </c>
      <c r="F3192" s="6" t="s">
        <v>112</v>
      </c>
      <c r="G3192" s="6" t="s">
        <v>113</v>
      </c>
      <c r="H3192" s="6" t="s">
        <v>17</v>
      </c>
      <c r="I3192" s="8">
        <v>0.30000000000000004</v>
      </c>
      <c r="J3192" s="9">
        <v>5500</v>
      </c>
      <c r="K3192" s="10">
        <f t="shared" si="0"/>
        <v>1650.0000000000002</v>
      </c>
      <c r="L3192" s="10">
        <f t="shared" si="1"/>
        <v>660.00000000000011</v>
      </c>
      <c r="M3192" s="11">
        <v>0.4</v>
      </c>
      <c r="O3192" s="16"/>
      <c r="P3192" s="14"/>
      <c r="Q3192" s="12"/>
      <c r="R3192" s="13"/>
    </row>
    <row r="3193" spans="1:18" ht="15.75" customHeight="1">
      <c r="A3193" s="1"/>
      <c r="B3193" s="6" t="s">
        <v>14</v>
      </c>
      <c r="C3193" s="6">
        <v>1185732</v>
      </c>
      <c r="D3193" s="7">
        <v>44303</v>
      </c>
      <c r="E3193" s="6" t="s">
        <v>33</v>
      </c>
      <c r="F3193" s="6" t="s">
        <v>112</v>
      </c>
      <c r="G3193" s="6" t="s">
        <v>113</v>
      </c>
      <c r="H3193" s="6" t="s">
        <v>18</v>
      </c>
      <c r="I3193" s="8">
        <v>0.30000000000000004</v>
      </c>
      <c r="J3193" s="9">
        <v>2500</v>
      </c>
      <c r="K3193" s="10">
        <f t="shared" si="0"/>
        <v>750.00000000000011</v>
      </c>
      <c r="L3193" s="10">
        <f t="shared" si="1"/>
        <v>300.00000000000006</v>
      </c>
      <c r="M3193" s="11">
        <v>0.4</v>
      </c>
      <c r="O3193" s="16"/>
      <c r="P3193" s="14"/>
      <c r="Q3193" s="12"/>
      <c r="R3193" s="13"/>
    </row>
    <row r="3194" spans="1:18" ht="15.75" customHeight="1">
      <c r="A3194" s="1"/>
      <c r="B3194" s="6" t="s">
        <v>14</v>
      </c>
      <c r="C3194" s="6">
        <v>1185732</v>
      </c>
      <c r="D3194" s="7">
        <v>44303</v>
      </c>
      <c r="E3194" s="6" t="s">
        <v>33</v>
      </c>
      <c r="F3194" s="6" t="s">
        <v>112</v>
      </c>
      <c r="G3194" s="6" t="s">
        <v>113</v>
      </c>
      <c r="H3194" s="6" t="s">
        <v>19</v>
      </c>
      <c r="I3194" s="8">
        <v>0.2</v>
      </c>
      <c r="J3194" s="9">
        <v>2500</v>
      </c>
      <c r="K3194" s="10">
        <f t="shared" si="0"/>
        <v>500</v>
      </c>
      <c r="L3194" s="10">
        <f t="shared" si="1"/>
        <v>200</v>
      </c>
      <c r="M3194" s="11">
        <v>0.4</v>
      </c>
      <c r="O3194" s="16"/>
      <c r="P3194" s="14"/>
      <c r="Q3194" s="12"/>
      <c r="R3194" s="13"/>
    </row>
    <row r="3195" spans="1:18" ht="15.75" customHeight="1">
      <c r="A3195" s="1"/>
      <c r="B3195" s="6" t="s">
        <v>14</v>
      </c>
      <c r="C3195" s="6">
        <v>1185732</v>
      </c>
      <c r="D3195" s="7">
        <v>44303</v>
      </c>
      <c r="E3195" s="6" t="s">
        <v>33</v>
      </c>
      <c r="F3195" s="6" t="s">
        <v>112</v>
      </c>
      <c r="G3195" s="6" t="s">
        <v>113</v>
      </c>
      <c r="H3195" s="6" t="s">
        <v>20</v>
      </c>
      <c r="I3195" s="8">
        <v>0.24999999999999994</v>
      </c>
      <c r="J3195" s="9">
        <v>1750</v>
      </c>
      <c r="K3195" s="10">
        <f t="shared" si="0"/>
        <v>437.49999999999989</v>
      </c>
      <c r="L3195" s="10">
        <f t="shared" si="1"/>
        <v>174.99999999999997</v>
      </c>
      <c r="M3195" s="11">
        <v>0.4</v>
      </c>
      <c r="O3195" s="16"/>
      <c r="P3195" s="14"/>
      <c r="Q3195" s="12"/>
      <c r="R3195" s="13"/>
    </row>
    <row r="3196" spans="1:18" ht="15.75" customHeight="1">
      <c r="A3196" s="1"/>
      <c r="B3196" s="6" t="s">
        <v>14</v>
      </c>
      <c r="C3196" s="6">
        <v>1185732</v>
      </c>
      <c r="D3196" s="7">
        <v>44303</v>
      </c>
      <c r="E3196" s="6" t="s">
        <v>33</v>
      </c>
      <c r="F3196" s="6" t="s">
        <v>112</v>
      </c>
      <c r="G3196" s="6" t="s">
        <v>113</v>
      </c>
      <c r="H3196" s="6" t="s">
        <v>21</v>
      </c>
      <c r="I3196" s="8">
        <v>0.65</v>
      </c>
      <c r="J3196" s="9">
        <v>2000</v>
      </c>
      <c r="K3196" s="10">
        <f t="shared" si="0"/>
        <v>1300</v>
      </c>
      <c r="L3196" s="10">
        <f t="shared" si="1"/>
        <v>520</v>
      </c>
      <c r="M3196" s="11">
        <v>0.4</v>
      </c>
      <c r="O3196" s="16"/>
      <c r="P3196" s="14"/>
      <c r="Q3196" s="12"/>
      <c r="R3196" s="13"/>
    </row>
    <row r="3197" spans="1:18" ht="15.75" customHeight="1">
      <c r="A3197" s="1"/>
      <c r="B3197" s="6" t="s">
        <v>14</v>
      </c>
      <c r="C3197" s="6">
        <v>1185732</v>
      </c>
      <c r="D3197" s="7">
        <v>44303</v>
      </c>
      <c r="E3197" s="6" t="s">
        <v>33</v>
      </c>
      <c r="F3197" s="6" t="s">
        <v>112</v>
      </c>
      <c r="G3197" s="6" t="s">
        <v>113</v>
      </c>
      <c r="H3197" s="6" t="s">
        <v>22</v>
      </c>
      <c r="I3197" s="8">
        <v>0.5</v>
      </c>
      <c r="J3197" s="9">
        <v>3250</v>
      </c>
      <c r="K3197" s="10">
        <f t="shared" si="0"/>
        <v>1625</v>
      </c>
      <c r="L3197" s="10">
        <f t="shared" si="1"/>
        <v>650</v>
      </c>
      <c r="M3197" s="11">
        <v>0.4</v>
      </c>
      <c r="O3197" s="16"/>
      <c r="P3197" s="14"/>
      <c r="Q3197" s="12"/>
      <c r="R3197" s="13"/>
    </row>
    <row r="3198" spans="1:18" ht="15.75" customHeight="1">
      <c r="A3198" s="1"/>
      <c r="B3198" s="6" t="s">
        <v>14</v>
      </c>
      <c r="C3198" s="6">
        <v>1185732</v>
      </c>
      <c r="D3198" s="7">
        <v>44334</v>
      </c>
      <c r="E3198" s="6" t="s">
        <v>33</v>
      </c>
      <c r="F3198" s="6" t="s">
        <v>112</v>
      </c>
      <c r="G3198" s="6" t="s">
        <v>113</v>
      </c>
      <c r="H3198" s="6" t="s">
        <v>17</v>
      </c>
      <c r="I3198" s="8">
        <v>0.6</v>
      </c>
      <c r="J3198" s="9">
        <v>5950</v>
      </c>
      <c r="K3198" s="10">
        <f t="shared" si="0"/>
        <v>3570</v>
      </c>
      <c r="L3198" s="10">
        <f t="shared" si="1"/>
        <v>1428</v>
      </c>
      <c r="M3198" s="11">
        <v>0.4</v>
      </c>
      <c r="O3198" s="16"/>
      <c r="P3198" s="14"/>
      <c r="Q3198" s="12"/>
      <c r="R3198" s="13"/>
    </row>
    <row r="3199" spans="1:18" ht="15.75" customHeight="1">
      <c r="A3199" s="1"/>
      <c r="B3199" s="6" t="s">
        <v>14</v>
      </c>
      <c r="C3199" s="6">
        <v>1185732</v>
      </c>
      <c r="D3199" s="7">
        <v>44334</v>
      </c>
      <c r="E3199" s="6" t="s">
        <v>33</v>
      </c>
      <c r="F3199" s="6" t="s">
        <v>112</v>
      </c>
      <c r="G3199" s="6" t="s">
        <v>113</v>
      </c>
      <c r="H3199" s="6" t="s">
        <v>18</v>
      </c>
      <c r="I3199" s="8">
        <v>0.4</v>
      </c>
      <c r="J3199" s="9">
        <v>3000</v>
      </c>
      <c r="K3199" s="10">
        <f t="shared" si="0"/>
        <v>1200</v>
      </c>
      <c r="L3199" s="10">
        <f t="shared" si="1"/>
        <v>480</v>
      </c>
      <c r="M3199" s="11">
        <v>0.4</v>
      </c>
      <c r="O3199" s="16"/>
      <c r="P3199" s="14"/>
      <c r="Q3199" s="12"/>
      <c r="R3199" s="13"/>
    </row>
    <row r="3200" spans="1:18" ht="15.75" customHeight="1">
      <c r="A3200" s="1"/>
      <c r="B3200" s="6" t="s">
        <v>14</v>
      </c>
      <c r="C3200" s="6">
        <v>1185732</v>
      </c>
      <c r="D3200" s="7">
        <v>44334</v>
      </c>
      <c r="E3200" s="6" t="s">
        <v>33</v>
      </c>
      <c r="F3200" s="6" t="s">
        <v>112</v>
      </c>
      <c r="G3200" s="6" t="s">
        <v>113</v>
      </c>
      <c r="H3200" s="6" t="s">
        <v>19</v>
      </c>
      <c r="I3200" s="8">
        <v>0.35000000000000003</v>
      </c>
      <c r="J3200" s="9">
        <v>2750</v>
      </c>
      <c r="K3200" s="10">
        <f t="shared" si="0"/>
        <v>962.50000000000011</v>
      </c>
      <c r="L3200" s="10">
        <f t="shared" si="1"/>
        <v>385.00000000000006</v>
      </c>
      <c r="M3200" s="11">
        <v>0.4</v>
      </c>
      <c r="O3200" s="16"/>
      <c r="P3200" s="14"/>
      <c r="Q3200" s="12"/>
      <c r="R3200" s="13"/>
    </row>
    <row r="3201" spans="1:18" ht="15.75" customHeight="1">
      <c r="A3201" s="1"/>
      <c r="B3201" s="6" t="s">
        <v>14</v>
      </c>
      <c r="C3201" s="6">
        <v>1185732</v>
      </c>
      <c r="D3201" s="7">
        <v>44334</v>
      </c>
      <c r="E3201" s="6" t="s">
        <v>33</v>
      </c>
      <c r="F3201" s="6" t="s">
        <v>112</v>
      </c>
      <c r="G3201" s="6" t="s">
        <v>113</v>
      </c>
      <c r="H3201" s="6" t="s">
        <v>20</v>
      </c>
      <c r="I3201" s="8">
        <v>0.35000000000000003</v>
      </c>
      <c r="J3201" s="9">
        <v>2000</v>
      </c>
      <c r="K3201" s="10">
        <f t="shared" si="0"/>
        <v>700.00000000000011</v>
      </c>
      <c r="L3201" s="10">
        <f t="shared" si="1"/>
        <v>280.00000000000006</v>
      </c>
      <c r="M3201" s="11">
        <v>0.4</v>
      </c>
      <c r="O3201" s="16"/>
      <c r="P3201" s="14"/>
      <c r="Q3201" s="12"/>
      <c r="R3201" s="13"/>
    </row>
    <row r="3202" spans="1:18" ht="15.75" customHeight="1">
      <c r="A3202" s="1"/>
      <c r="B3202" s="6" t="s">
        <v>14</v>
      </c>
      <c r="C3202" s="6">
        <v>1185732</v>
      </c>
      <c r="D3202" s="7">
        <v>44334</v>
      </c>
      <c r="E3202" s="6" t="s">
        <v>33</v>
      </c>
      <c r="F3202" s="6" t="s">
        <v>112</v>
      </c>
      <c r="G3202" s="6" t="s">
        <v>113</v>
      </c>
      <c r="H3202" s="6" t="s">
        <v>21</v>
      </c>
      <c r="I3202" s="8">
        <v>0.44999999999999996</v>
      </c>
      <c r="J3202" s="9">
        <v>2250</v>
      </c>
      <c r="K3202" s="10">
        <f t="shared" si="0"/>
        <v>1012.4999999999999</v>
      </c>
      <c r="L3202" s="10">
        <f t="shared" si="1"/>
        <v>405</v>
      </c>
      <c r="M3202" s="11">
        <v>0.4</v>
      </c>
      <c r="O3202" s="16"/>
      <c r="P3202" s="14"/>
      <c r="Q3202" s="12"/>
      <c r="R3202" s="13"/>
    </row>
    <row r="3203" spans="1:18" ht="15.75" customHeight="1">
      <c r="A3203" s="1"/>
      <c r="B3203" s="6" t="s">
        <v>14</v>
      </c>
      <c r="C3203" s="6">
        <v>1185732</v>
      </c>
      <c r="D3203" s="7">
        <v>44334</v>
      </c>
      <c r="E3203" s="6" t="s">
        <v>33</v>
      </c>
      <c r="F3203" s="6" t="s">
        <v>112</v>
      </c>
      <c r="G3203" s="6" t="s">
        <v>113</v>
      </c>
      <c r="H3203" s="6" t="s">
        <v>22</v>
      </c>
      <c r="I3203" s="8">
        <v>0.54999999999999993</v>
      </c>
      <c r="J3203" s="9">
        <v>3500</v>
      </c>
      <c r="K3203" s="10">
        <f t="shared" si="0"/>
        <v>1924.9999999999998</v>
      </c>
      <c r="L3203" s="10">
        <f t="shared" si="1"/>
        <v>770</v>
      </c>
      <c r="M3203" s="11">
        <v>0.4</v>
      </c>
      <c r="O3203" s="16"/>
      <c r="P3203" s="14"/>
      <c r="Q3203" s="12"/>
      <c r="R3203" s="13"/>
    </row>
    <row r="3204" spans="1:18" ht="15.75" customHeight="1">
      <c r="A3204" s="1"/>
      <c r="B3204" s="6" t="s">
        <v>14</v>
      </c>
      <c r="C3204" s="6">
        <v>1185732</v>
      </c>
      <c r="D3204" s="7">
        <v>44364</v>
      </c>
      <c r="E3204" s="6" t="s">
        <v>33</v>
      </c>
      <c r="F3204" s="6" t="s">
        <v>112</v>
      </c>
      <c r="G3204" s="6" t="s">
        <v>113</v>
      </c>
      <c r="H3204" s="6" t="s">
        <v>17</v>
      </c>
      <c r="I3204" s="8">
        <v>0.45</v>
      </c>
      <c r="J3204" s="9">
        <v>6000</v>
      </c>
      <c r="K3204" s="10">
        <f t="shared" si="0"/>
        <v>2700</v>
      </c>
      <c r="L3204" s="10">
        <f t="shared" si="1"/>
        <v>1080</v>
      </c>
      <c r="M3204" s="11">
        <v>0.4</v>
      </c>
      <c r="O3204" s="16"/>
      <c r="P3204" s="14"/>
      <c r="Q3204" s="12"/>
      <c r="R3204" s="13"/>
    </row>
    <row r="3205" spans="1:18" ht="15.75" customHeight="1">
      <c r="A3205" s="1"/>
      <c r="B3205" s="6" t="s">
        <v>14</v>
      </c>
      <c r="C3205" s="6">
        <v>1185732</v>
      </c>
      <c r="D3205" s="7">
        <v>44364</v>
      </c>
      <c r="E3205" s="6" t="s">
        <v>33</v>
      </c>
      <c r="F3205" s="6" t="s">
        <v>112</v>
      </c>
      <c r="G3205" s="6" t="s">
        <v>113</v>
      </c>
      <c r="H3205" s="6" t="s">
        <v>18</v>
      </c>
      <c r="I3205" s="8">
        <v>0.40000000000000008</v>
      </c>
      <c r="J3205" s="9">
        <v>4250</v>
      </c>
      <c r="K3205" s="10">
        <f t="shared" si="0"/>
        <v>1700.0000000000002</v>
      </c>
      <c r="L3205" s="10">
        <f t="shared" si="1"/>
        <v>680.00000000000011</v>
      </c>
      <c r="M3205" s="11">
        <v>0.4</v>
      </c>
      <c r="O3205" s="16"/>
      <c r="P3205" s="14"/>
      <c r="Q3205" s="12"/>
      <c r="R3205" s="13"/>
    </row>
    <row r="3206" spans="1:18" ht="15.75" customHeight="1">
      <c r="A3206" s="1"/>
      <c r="B3206" s="6" t="s">
        <v>14</v>
      </c>
      <c r="C3206" s="6">
        <v>1185732</v>
      </c>
      <c r="D3206" s="7">
        <v>44364</v>
      </c>
      <c r="E3206" s="6" t="s">
        <v>33</v>
      </c>
      <c r="F3206" s="6" t="s">
        <v>112</v>
      </c>
      <c r="G3206" s="6" t="s">
        <v>113</v>
      </c>
      <c r="H3206" s="6" t="s">
        <v>19</v>
      </c>
      <c r="I3206" s="8">
        <v>0.35000000000000003</v>
      </c>
      <c r="J3206" s="9">
        <v>3000</v>
      </c>
      <c r="K3206" s="10">
        <f t="shared" si="0"/>
        <v>1050</v>
      </c>
      <c r="L3206" s="10">
        <f t="shared" si="1"/>
        <v>420</v>
      </c>
      <c r="M3206" s="11">
        <v>0.4</v>
      </c>
      <c r="O3206" s="16"/>
      <c r="P3206" s="14"/>
      <c r="Q3206" s="12"/>
      <c r="R3206" s="13"/>
    </row>
    <row r="3207" spans="1:18" ht="15.75" customHeight="1">
      <c r="A3207" s="1"/>
      <c r="B3207" s="6" t="s">
        <v>14</v>
      </c>
      <c r="C3207" s="6">
        <v>1185732</v>
      </c>
      <c r="D3207" s="7">
        <v>44364</v>
      </c>
      <c r="E3207" s="6" t="s">
        <v>33</v>
      </c>
      <c r="F3207" s="6" t="s">
        <v>112</v>
      </c>
      <c r="G3207" s="6" t="s">
        <v>113</v>
      </c>
      <c r="H3207" s="6" t="s">
        <v>20</v>
      </c>
      <c r="I3207" s="8">
        <v>0.35000000000000003</v>
      </c>
      <c r="J3207" s="9">
        <v>2750</v>
      </c>
      <c r="K3207" s="10">
        <f t="shared" si="0"/>
        <v>962.50000000000011</v>
      </c>
      <c r="L3207" s="10">
        <f t="shared" si="1"/>
        <v>385.00000000000006</v>
      </c>
      <c r="M3207" s="11">
        <v>0.4</v>
      </c>
      <c r="O3207" s="16"/>
      <c r="P3207" s="14"/>
      <c r="Q3207" s="12"/>
      <c r="R3207" s="13"/>
    </row>
    <row r="3208" spans="1:18" ht="15.75" customHeight="1">
      <c r="A3208" s="1"/>
      <c r="B3208" s="6" t="s">
        <v>14</v>
      </c>
      <c r="C3208" s="6">
        <v>1185732</v>
      </c>
      <c r="D3208" s="7">
        <v>44364</v>
      </c>
      <c r="E3208" s="6" t="s">
        <v>33</v>
      </c>
      <c r="F3208" s="6" t="s">
        <v>112</v>
      </c>
      <c r="G3208" s="6" t="s">
        <v>113</v>
      </c>
      <c r="H3208" s="6" t="s">
        <v>21</v>
      </c>
      <c r="I3208" s="8">
        <v>0.45</v>
      </c>
      <c r="J3208" s="9">
        <v>2750</v>
      </c>
      <c r="K3208" s="10">
        <f t="shared" si="0"/>
        <v>1237.5</v>
      </c>
      <c r="L3208" s="10">
        <f t="shared" si="1"/>
        <v>495</v>
      </c>
      <c r="M3208" s="11">
        <v>0.4</v>
      </c>
      <c r="O3208" s="16"/>
      <c r="P3208" s="14"/>
      <c r="Q3208" s="12"/>
      <c r="R3208" s="13"/>
    </row>
    <row r="3209" spans="1:18" ht="15.75" customHeight="1">
      <c r="A3209" s="1"/>
      <c r="B3209" s="6" t="s">
        <v>14</v>
      </c>
      <c r="C3209" s="6">
        <v>1185732</v>
      </c>
      <c r="D3209" s="7">
        <v>44364</v>
      </c>
      <c r="E3209" s="6" t="s">
        <v>33</v>
      </c>
      <c r="F3209" s="6" t="s">
        <v>112</v>
      </c>
      <c r="G3209" s="6" t="s">
        <v>113</v>
      </c>
      <c r="H3209" s="6" t="s">
        <v>22</v>
      </c>
      <c r="I3209" s="8">
        <v>0.65000000000000013</v>
      </c>
      <c r="J3209" s="9">
        <v>4250</v>
      </c>
      <c r="K3209" s="10">
        <f t="shared" si="0"/>
        <v>2762.5000000000005</v>
      </c>
      <c r="L3209" s="10">
        <f t="shared" si="1"/>
        <v>1105.0000000000002</v>
      </c>
      <c r="M3209" s="11">
        <v>0.4</v>
      </c>
      <c r="O3209" s="16"/>
      <c r="P3209" s="14"/>
      <c r="Q3209" s="12"/>
      <c r="R3209" s="13"/>
    </row>
    <row r="3210" spans="1:18" ht="15.75" customHeight="1">
      <c r="A3210" s="1"/>
      <c r="B3210" s="6" t="s">
        <v>14</v>
      </c>
      <c r="C3210" s="6">
        <v>1185732</v>
      </c>
      <c r="D3210" s="7">
        <v>44393</v>
      </c>
      <c r="E3210" s="6" t="s">
        <v>33</v>
      </c>
      <c r="F3210" s="6" t="s">
        <v>112</v>
      </c>
      <c r="G3210" s="6" t="s">
        <v>113</v>
      </c>
      <c r="H3210" s="6" t="s">
        <v>17</v>
      </c>
      <c r="I3210" s="8">
        <v>0.60000000000000009</v>
      </c>
      <c r="J3210" s="9">
        <v>6500</v>
      </c>
      <c r="K3210" s="10">
        <f t="shared" si="0"/>
        <v>3900.0000000000005</v>
      </c>
      <c r="L3210" s="10">
        <f t="shared" si="1"/>
        <v>1560.0000000000002</v>
      </c>
      <c r="M3210" s="11">
        <v>0.4</v>
      </c>
      <c r="O3210" s="16"/>
      <c r="P3210" s="14"/>
      <c r="Q3210" s="12"/>
      <c r="R3210" s="13"/>
    </row>
    <row r="3211" spans="1:18" ht="15.75" customHeight="1">
      <c r="A3211" s="1"/>
      <c r="B3211" s="6" t="s">
        <v>14</v>
      </c>
      <c r="C3211" s="6">
        <v>1185732</v>
      </c>
      <c r="D3211" s="7">
        <v>44393</v>
      </c>
      <c r="E3211" s="6" t="s">
        <v>33</v>
      </c>
      <c r="F3211" s="6" t="s">
        <v>112</v>
      </c>
      <c r="G3211" s="6" t="s">
        <v>113</v>
      </c>
      <c r="H3211" s="6" t="s">
        <v>18</v>
      </c>
      <c r="I3211" s="8">
        <v>0.55000000000000016</v>
      </c>
      <c r="J3211" s="9">
        <v>4000</v>
      </c>
      <c r="K3211" s="10">
        <f t="shared" si="0"/>
        <v>2200.0000000000005</v>
      </c>
      <c r="L3211" s="10">
        <f t="shared" si="1"/>
        <v>880.00000000000023</v>
      </c>
      <c r="M3211" s="11">
        <v>0.4</v>
      </c>
      <c r="O3211" s="16"/>
      <c r="P3211" s="14"/>
      <c r="Q3211" s="12"/>
      <c r="R3211" s="13"/>
    </row>
    <row r="3212" spans="1:18" ht="15.75" customHeight="1">
      <c r="A3212" s="1"/>
      <c r="B3212" s="6" t="s">
        <v>14</v>
      </c>
      <c r="C3212" s="6">
        <v>1185732</v>
      </c>
      <c r="D3212" s="7">
        <v>44393</v>
      </c>
      <c r="E3212" s="6" t="s">
        <v>33</v>
      </c>
      <c r="F3212" s="6" t="s">
        <v>112</v>
      </c>
      <c r="G3212" s="6" t="s">
        <v>113</v>
      </c>
      <c r="H3212" s="6" t="s">
        <v>19</v>
      </c>
      <c r="I3212" s="8">
        <v>0.5</v>
      </c>
      <c r="J3212" s="9">
        <v>3250</v>
      </c>
      <c r="K3212" s="10">
        <f t="shared" si="0"/>
        <v>1625</v>
      </c>
      <c r="L3212" s="10">
        <f t="shared" si="1"/>
        <v>650</v>
      </c>
      <c r="M3212" s="11">
        <v>0.4</v>
      </c>
      <c r="O3212" s="16"/>
      <c r="P3212" s="14"/>
      <c r="Q3212" s="12"/>
      <c r="R3212" s="13"/>
    </row>
    <row r="3213" spans="1:18" ht="15.75" customHeight="1">
      <c r="A3213" s="1"/>
      <c r="B3213" s="6" t="s">
        <v>14</v>
      </c>
      <c r="C3213" s="6">
        <v>1185732</v>
      </c>
      <c r="D3213" s="7">
        <v>44393</v>
      </c>
      <c r="E3213" s="6" t="s">
        <v>33</v>
      </c>
      <c r="F3213" s="6" t="s">
        <v>112</v>
      </c>
      <c r="G3213" s="6" t="s">
        <v>113</v>
      </c>
      <c r="H3213" s="6" t="s">
        <v>20</v>
      </c>
      <c r="I3213" s="8">
        <v>0.5</v>
      </c>
      <c r="J3213" s="9">
        <v>2750</v>
      </c>
      <c r="K3213" s="10">
        <f t="shared" si="0"/>
        <v>1375</v>
      </c>
      <c r="L3213" s="10">
        <f t="shared" si="1"/>
        <v>550</v>
      </c>
      <c r="M3213" s="11">
        <v>0.4</v>
      </c>
      <c r="O3213" s="16"/>
      <c r="P3213" s="14"/>
      <c r="Q3213" s="12"/>
      <c r="R3213" s="13"/>
    </row>
    <row r="3214" spans="1:18" ht="15.75" customHeight="1">
      <c r="A3214" s="1"/>
      <c r="B3214" s="6" t="s">
        <v>14</v>
      </c>
      <c r="C3214" s="6">
        <v>1185732</v>
      </c>
      <c r="D3214" s="7">
        <v>44393</v>
      </c>
      <c r="E3214" s="6" t="s">
        <v>33</v>
      </c>
      <c r="F3214" s="6" t="s">
        <v>112</v>
      </c>
      <c r="G3214" s="6" t="s">
        <v>113</v>
      </c>
      <c r="H3214" s="6" t="s">
        <v>21</v>
      </c>
      <c r="I3214" s="8">
        <v>0.60000000000000009</v>
      </c>
      <c r="J3214" s="9">
        <v>3000</v>
      </c>
      <c r="K3214" s="10">
        <f t="shared" si="0"/>
        <v>1800.0000000000002</v>
      </c>
      <c r="L3214" s="10">
        <f t="shared" si="1"/>
        <v>720.00000000000011</v>
      </c>
      <c r="M3214" s="11">
        <v>0.4</v>
      </c>
      <c r="O3214" s="16"/>
      <c r="P3214" s="14"/>
      <c r="Q3214" s="12"/>
      <c r="R3214" s="13"/>
    </row>
    <row r="3215" spans="1:18" ht="15.75" customHeight="1">
      <c r="A3215" s="1"/>
      <c r="B3215" s="6" t="s">
        <v>14</v>
      </c>
      <c r="C3215" s="6">
        <v>1185732</v>
      </c>
      <c r="D3215" s="7">
        <v>44393</v>
      </c>
      <c r="E3215" s="6" t="s">
        <v>33</v>
      </c>
      <c r="F3215" s="6" t="s">
        <v>112</v>
      </c>
      <c r="G3215" s="6" t="s">
        <v>113</v>
      </c>
      <c r="H3215" s="6" t="s">
        <v>22</v>
      </c>
      <c r="I3215" s="8">
        <v>0.65000000000000013</v>
      </c>
      <c r="J3215" s="9">
        <v>4750</v>
      </c>
      <c r="K3215" s="10">
        <f t="shared" si="0"/>
        <v>3087.5000000000005</v>
      </c>
      <c r="L3215" s="10">
        <f t="shared" si="1"/>
        <v>1235.0000000000002</v>
      </c>
      <c r="M3215" s="11">
        <v>0.4</v>
      </c>
      <c r="O3215" s="16"/>
      <c r="P3215" s="14"/>
      <c r="Q3215" s="12"/>
      <c r="R3215" s="13"/>
    </row>
    <row r="3216" spans="1:18" ht="15.75" customHeight="1">
      <c r="A3216" s="1"/>
      <c r="B3216" s="6" t="s">
        <v>14</v>
      </c>
      <c r="C3216" s="6">
        <v>1185732</v>
      </c>
      <c r="D3216" s="7">
        <v>44425</v>
      </c>
      <c r="E3216" s="6" t="s">
        <v>33</v>
      </c>
      <c r="F3216" s="6" t="s">
        <v>112</v>
      </c>
      <c r="G3216" s="6" t="s">
        <v>113</v>
      </c>
      <c r="H3216" s="6" t="s">
        <v>17</v>
      </c>
      <c r="I3216" s="8">
        <v>0.5</v>
      </c>
      <c r="J3216" s="9">
        <v>5250</v>
      </c>
      <c r="K3216" s="10">
        <f t="shared" si="0"/>
        <v>2625</v>
      </c>
      <c r="L3216" s="10">
        <f t="shared" si="1"/>
        <v>1050</v>
      </c>
      <c r="M3216" s="11">
        <v>0.4</v>
      </c>
      <c r="O3216" s="16"/>
      <c r="P3216" s="14"/>
      <c r="Q3216" s="12"/>
      <c r="R3216" s="13"/>
    </row>
    <row r="3217" spans="1:18" ht="15.75" customHeight="1">
      <c r="A3217" s="1"/>
      <c r="B3217" s="6" t="s">
        <v>14</v>
      </c>
      <c r="C3217" s="6">
        <v>1185732</v>
      </c>
      <c r="D3217" s="7">
        <v>44425</v>
      </c>
      <c r="E3217" s="6" t="s">
        <v>33</v>
      </c>
      <c r="F3217" s="6" t="s">
        <v>112</v>
      </c>
      <c r="G3217" s="6" t="s">
        <v>113</v>
      </c>
      <c r="H3217" s="6" t="s">
        <v>18</v>
      </c>
      <c r="I3217" s="8">
        <v>0.45000000000000007</v>
      </c>
      <c r="J3217" s="9">
        <v>3000</v>
      </c>
      <c r="K3217" s="10">
        <f t="shared" si="0"/>
        <v>1350.0000000000002</v>
      </c>
      <c r="L3217" s="10">
        <f t="shared" si="1"/>
        <v>540.00000000000011</v>
      </c>
      <c r="M3217" s="11">
        <v>0.4</v>
      </c>
      <c r="O3217" s="16"/>
      <c r="P3217" s="14"/>
      <c r="Q3217" s="12"/>
      <c r="R3217" s="13"/>
    </row>
    <row r="3218" spans="1:18" ht="15.75" customHeight="1">
      <c r="A3218" s="1"/>
      <c r="B3218" s="6" t="s">
        <v>14</v>
      </c>
      <c r="C3218" s="6">
        <v>1185732</v>
      </c>
      <c r="D3218" s="7">
        <v>44425</v>
      </c>
      <c r="E3218" s="6" t="s">
        <v>33</v>
      </c>
      <c r="F3218" s="6" t="s">
        <v>112</v>
      </c>
      <c r="G3218" s="6" t="s">
        <v>113</v>
      </c>
      <c r="H3218" s="6" t="s">
        <v>19</v>
      </c>
      <c r="I3218" s="8">
        <v>0.4</v>
      </c>
      <c r="J3218" s="9">
        <v>3000</v>
      </c>
      <c r="K3218" s="10">
        <f t="shared" si="0"/>
        <v>1200</v>
      </c>
      <c r="L3218" s="10">
        <f t="shared" si="1"/>
        <v>480</v>
      </c>
      <c r="M3218" s="11">
        <v>0.4</v>
      </c>
      <c r="O3218" s="16"/>
      <c r="P3218" s="14"/>
      <c r="Q3218" s="12"/>
      <c r="R3218" s="13"/>
    </row>
    <row r="3219" spans="1:18" ht="15.75" customHeight="1">
      <c r="A3219" s="1"/>
      <c r="B3219" s="6" t="s">
        <v>14</v>
      </c>
      <c r="C3219" s="6">
        <v>1185732</v>
      </c>
      <c r="D3219" s="7">
        <v>44425</v>
      </c>
      <c r="E3219" s="6" t="s">
        <v>33</v>
      </c>
      <c r="F3219" s="6" t="s">
        <v>112</v>
      </c>
      <c r="G3219" s="6" t="s">
        <v>113</v>
      </c>
      <c r="H3219" s="6" t="s">
        <v>20</v>
      </c>
      <c r="I3219" s="8">
        <v>0.4</v>
      </c>
      <c r="J3219" s="9">
        <v>2750</v>
      </c>
      <c r="K3219" s="10">
        <f t="shared" si="0"/>
        <v>1100</v>
      </c>
      <c r="L3219" s="10">
        <f t="shared" si="1"/>
        <v>440</v>
      </c>
      <c r="M3219" s="11">
        <v>0.4</v>
      </c>
      <c r="O3219" s="16"/>
      <c r="P3219" s="14"/>
      <c r="Q3219" s="12"/>
      <c r="R3219" s="13"/>
    </row>
    <row r="3220" spans="1:18" ht="15.75" customHeight="1">
      <c r="A3220" s="1"/>
      <c r="B3220" s="6" t="s">
        <v>14</v>
      </c>
      <c r="C3220" s="6">
        <v>1185732</v>
      </c>
      <c r="D3220" s="7">
        <v>44425</v>
      </c>
      <c r="E3220" s="6" t="s">
        <v>33</v>
      </c>
      <c r="F3220" s="6" t="s">
        <v>112</v>
      </c>
      <c r="G3220" s="6" t="s">
        <v>113</v>
      </c>
      <c r="H3220" s="6" t="s">
        <v>21</v>
      </c>
      <c r="I3220" s="8">
        <v>0.5</v>
      </c>
      <c r="J3220" s="9">
        <v>2500</v>
      </c>
      <c r="K3220" s="10">
        <f t="shared" si="0"/>
        <v>1250</v>
      </c>
      <c r="L3220" s="10">
        <f t="shared" si="1"/>
        <v>500</v>
      </c>
      <c r="M3220" s="11">
        <v>0.4</v>
      </c>
      <c r="O3220" s="16"/>
      <c r="P3220" s="14"/>
      <c r="Q3220" s="12"/>
      <c r="R3220" s="13"/>
    </row>
    <row r="3221" spans="1:18" ht="15.75" customHeight="1">
      <c r="A3221" s="1"/>
      <c r="B3221" s="6" t="s">
        <v>14</v>
      </c>
      <c r="C3221" s="6">
        <v>1185732</v>
      </c>
      <c r="D3221" s="7">
        <v>44425</v>
      </c>
      <c r="E3221" s="6" t="s">
        <v>33</v>
      </c>
      <c r="F3221" s="6" t="s">
        <v>112</v>
      </c>
      <c r="G3221" s="6" t="s">
        <v>113</v>
      </c>
      <c r="H3221" s="6" t="s">
        <v>22</v>
      </c>
      <c r="I3221" s="8">
        <v>0.55000000000000004</v>
      </c>
      <c r="J3221" s="9">
        <v>4250</v>
      </c>
      <c r="K3221" s="10">
        <f t="shared" si="0"/>
        <v>2337.5</v>
      </c>
      <c r="L3221" s="10">
        <f t="shared" si="1"/>
        <v>935</v>
      </c>
      <c r="M3221" s="11">
        <v>0.4</v>
      </c>
      <c r="O3221" s="16"/>
      <c r="P3221" s="14"/>
      <c r="Q3221" s="12"/>
      <c r="R3221" s="13"/>
    </row>
    <row r="3222" spans="1:18" ht="15.75" customHeight="1">
      <c r="A3222" s="1"/>
      <c r="B3222" s="6" t="s">
        <v>14</v>
      </c>
      <c r="C3222" s="6">
        <v>1185732</v>
      </c>
      <c r="D3222" s="7">
        <v>44457</v>
      </c>
      <c r="E3222" s="6" t="s">
        <v>33</v>
      </c>
      <c r="F3222" s="6" t="s">
        <v>112</v>
      </c>
      <c r="G3222" s="6" t="s">
        <v>113</v>
      </c>
      <c r="H3222" s="6" t="s">
        <v>17</v>
      </c>
      <c r="I3222" s="8">
        <v>0.35000000000000003</v>
      </c>
      <c r="J3222" s="9">
        <v>5500</v>
      </c>
      <c r="K3222" s="10">
        <f t="shared" si="0"/>
        <v>1925.0000000000002</v>
      </c>
      <c r="L3222" s="10">
        <f t="shared" si="1"/>
        <v>770.00000000000011</v>
      </c>
      <c r="M3222" s="11">
        <v>0.4</v>
      </c>
      <c r="O3222" s="16"/>
      <c r="P3222" s="14"/>
      <c r="Q3222" s="12"/>
      <c r="R3222" s="13"/>
    </row>
    <row r="3223" spans="1:18" ht="15.75" customHeight="1">
      <c r="A3223" s="1"/>
      <c r="B3223" s="6" t="s">
        <v>14</v>
      </c>
      <c r="C3223" s="6">
        <v>1185732</v>
      </c>
      <c r="D3223" s="7">
        <v>44457</v>
      </c>
      <c r="E3223" s="6" t="s">
        <v>33</v>
      </c>
      <c r="F3223" s="6" t="s">
        <v>112</v>
      </c>
      <c r="G3223" s="6" t="s">
        <v>113</v>
      </c>
      <c r="H3223" s="6" t="s">
        <v>18</v>
      </c>
      <c r="I3223" s="8">
        <v>0.3000000000000001</v>
      </c>
      <c r="J3223" s="9">
        <v>3500</v>
      </c>
      <c r="K3223" s="10">
        <f t="shared" si="0"/>
        <v>1050.0000000000005</v>
      </c>
      <c r="L3223" s="10">
        <f t="shared" si="1"/>
        <v>420.00000000000023</v>
      </c>
      <c r="M3223" s="11">
        <v>0.4</v>
      </c>
      <c r="O3223" s="16"/>
      <c r="P3223" s="14"/>
      <c r="Q3223" s="12"/>
      <c r="R3223" s="13"/>
    </row>
    <row r="3224" spans="1:18" ht="15.75" customHeight="1">
      <c r="A3224" s="1"/>
      <c r="B3224" s="6" t="s">
        <v>14</v>
      </c>
      <c r="C3224" s="6">
        <v>1185732</v>
      </c>
      <c r="D3224" s="7">
        <v>44457</v>
      </c>
      <c r="E3224" s="6" t="s">
        <v>33</v>
      </c>
      <c r="F3224" s="6" t="s">
        <v>112</v>
      </c>
      <c r="G3224" s="6" t="s">
        <v>113</v>
      </c>
      <c r="H3224" s="6" t="s">
        <v>19</v>
      </c>
      <c r="I3224" s="8">
        <v>0.25000000000000006</v>
      </c>
      <c r="J3224" s="9">
        <v>2500</v>
      </c>
      <c r="K3224" s="10">
        <f t="shared" si="0"/>
        <v>625.00000000000011</v>
      </c>
      <c r="L3224" s="10">
        <f t="shared" si="1"/>
        <v>250.00000000000006</v>
      </c>
      <c r="M3224" s="11">
        <v>0.4</v>
      </c>
      <c r="O3224" s="16"/>
      <c r="P3224" s="14"/>
      <c r="Q3224" s="12"/>
      <c r="R3224" s="13"/>
    </row>
    <row r="3225" spans="1:18" ht="15.75" customHeight="1">
      <c r="A3225" s="1"/>
      <c r="B3225" s="6" t="s">
        <v>14</v>
      </c>
      <c r="C3225" s="6">
        <v>1185732</v>
      </c>
      <c r="D3225" s="7">
        <v>44457</v>
      </c>
      <c r="E3225" s="6" t="s">
        <v>33</v>
      </c>
      <c r="F3225" s="6" t="s">
        <v>112</v>
      </c>
      <c r="G3225" s="6" t="s">
        <v>113</v>
      </c>
      <c r="H3225" s="6" t="s">
        <v>20</v>
      </c>
      <c r="I3225" s="8">
        <v>0.25000000000000006</v>
      </c>
      <c r="J3225" s="9">
        <v>2250</v>
      </c>
      <c r="K3225" s="10">
        <f t="shared" si="0"/>
        <v>562.50000000000011</v>
      </c>
      <c r="L3225" s="10">
        <f t="shared" si="1"/>
        <v>225.00000000000006</v>
      </c>
      <c r="M3225" s="11">
        <v>0.4</v>
      </c>
      <c r="O3225" s="16"/>
      <c r="P3225" s="14"/>
      <c r="Q3225" s="12"/>
      <c r="R3225" s="13"/>
    </row>
    <row r="3226" spans="1:18" ht="15.75" customHeight="1">
      <c r="A3226" s="1"/>
      <c r="B3226" s="6" t="s">
        <v>14</v>
      </c>
      <c r="C3226" s="6">
        <v>1185732</v>
      </c>
      <c r="D3226" s="7">
        <v>44457</v>
      </c>
      <c r="E3226" s="6" t="s">
        <v>33</v>
      </c>
      <c r="F3226" s="6" t="s">
        <v>112</v>
      </c>
      <c r="G3226" s="6" t="s">
        <v>113</v>
      </c>
      <c r="H3226" s="6" t="s">
        <v>21</v>
      </c>
      <c r="I3226" s="8">
        <v>0.35000000000000003</v>
      </c>
      <c r="J3226" s="9">
        <v>2250</v>
      </c>
      <c r="K3226" s="10">
        <f t="shared" si="0"/>
        <v>787.50000000000011</v>
      </c>
      <c r="L3226" s="10">
        <f t="shared" si="1"/>
        <v>315.00000000000006</v>
      </c>
      <c r="M3226" s="11">
        <v>0.4</v>
      </c>
      <c r="O3226" s="16"/>
      <c r="P3226" s="14"/>
      <c r="Q3226" s="12"/>
      <c r="R3226" s="13"/>
    </row>
    <row r="3227" spans="1:18" ht="15.75" customHeight="1">
      <c r="A3227" s="1"/>
      <c r="B3227" s="6" t="s">
        <v>14</v>
      </c>
      <c r="C3227" s="6">
        <v>1185732</v>
      </c>
      <c r="D3227" s="7">
        <v>44457</v>
      </c>
      <c r="E3227" s="6" t="s">
        <v>33</v>
      </c>
      <c r="F3227" s="6" t="s">
        <v>112</v>
      </c>
      <c r="G3227" s="6" t="s">
        <v>113</v>
      </c>
      <c r="H3227" s="6" t="s">
        <v>22</v>
      </c>
      <c r="I3227" s="8">
        <v>0.4</v>
      </c>
      <c r="J3227" s="9">
        <v>3000</v>
      </c>
      <c r="K3227" s="10">
        <f t="shared" si="0"/>
        <v>1200</v>
      </c>
      <c r="L3227" s="10">
        <f t="shared" si="1"/>
        <v>480</v>
      </c>
      <c r="M3227" s="11">
        <v>0.4</v>
      </c>
      <c r="O3227" s="16"/>
      <c r="P3227" s="14"/>
      <c r="Q3227" s="12"/>
      <c r="R3227" s="13"/>
    </row>
    <row r="3228" spans="1:18" ht="15.75" customHeight="1">
      <c r="A3228" s="1"/>
      <c r="B3228" s="6" t="s">
        <v>14</v>
      </c>
      <c r="C3228" s="6">
        <v>1185732</v>
      </c>
      <c r="D3228" s="7">
        <v>44486</v>
      </c>
      <c r="E3228" s="6" t="s">
        <v>33</v>
      </c>
      <c r="F3228" s="6" t="s">
        <v>112</v>
      </c>
      <c r="G3228" s="6" t="s">
        <v>113</v>
      </c>
      <c r="H3228" s="6" t="s">
        <v>17</v>
      </c>
      <c r="I3228" s="8">
        <v>0.44999999999999996</v>
      </c>
      <c r="J3228" s="9">
        <v>4250</v>
      </c>
      <c r="K3228" s="10">
        <f t="shared" si="0"/>
        <v>1912.4999999999998</v>
      </c>
      <c r="L3228" s="10">
        <f t="shared" si="1"/>
        <v>765</v>
      </c>
      <c r="M3228" s="11">
        <v>0.4</v>
      </c>
      <c r="O3228" s="16"/>
      <c r="P3228" s="14"/>
      <c r="Q3228" s="12"/>
      <c r="R3228" s="13"/>
    </row>
    <row r="3229" spans="1:18" ht="15.75" customHeight="1">
      <c r="A3229" s="1"/>
      <c r="B3229" s="6" t="s">
        <v>14</v>
      </c>
      <c r="C3229" s="6">
        <v>1185732</v>
      </c>
      <c r="D3229" s="7">
        <v>44486</v>
      </c>
      <c r="E3229" s="6" t="s">
        <v>33</v>
      </c>
      <c r="F3229" s="6" t="s">
        <v>112</v>
      </c>
      <c r="G3229" s="6" t="s">
        <v>113</v>
      </c>
      <c r="H3229" s="6" t="s">
        <v>18</v>
      </c>
      <c r="I3229" s="8">
        <v>0.35000000000000003</v>
      </c>
      <c r="J3229" s="9">
        <v>2750</v>
      </c>
      <c r="K3229" s="10">
        <f t="shared" si="0"/>
        <v>962.50000000000011</v>
      </c>
      <c r="L3229" s="10">
        <f t="shared" si="1"/>
        <v>385.00000000000006</v>
      </c>
      <c r="M3229" s="11">
        <v>0.4</v>
      </c>
      <c r="O3229" s="16"/>
      <c r="P3229" s="14"/>
      <c r="Q3229" s="12"/>
      <c r="R3229" s="13"/>
    </row>
    <row r="3230" spans="1:18" ht="15.75" customHeight="1">
      <c r="A3230" s="1"/>
      <c r="B3230" s="6" t="s">
        <v>14</v>
      </c>
      <c r="C3230" s="6">
        <v>1185732</v>
      </c>
      <c r="D3230" s="7">
        <v>44486</v>
      </c>
      <c r="E3230" s="6" t="s">
        <v>33</v>
      </c>
      <c r="F3230" s="6" t="s">
        <v>112</v>
      </c>
      <c r="G3230" s="6" t="s">
        <v>113</v>
      </c>
      <c r="H3230" s="6" t="s">
        <v>19</v>
      </c>
      <c r="I3230" s="8">
        <v>0.35000000000000003</v>
      </c>
      <c r="J3230" s="9">
        <v>1750</v>
      </c>
      <c r="K3230" s="10">
        <f t="shared" si="0"/>
        <v>612.50000000000011</v>
      </c>
      <c r="L3230" s="10">
        <f t="shared" si="1"/>
        <v>245.00000000000006</v>
      </c>
      <c r="M3230" s="11">
        <v>0.4</v>
      </c>
      <c r="O3230" s="16"/>
      <c r="P3230" s="14"/>
      <c r="Q3230" s="12"/>
      <c r="R3230" s="13"/>
    </row>
    <row r="3231" spans="1:18" ht="15.75" customHeight="1">
      <c r="A3231" s="1"/>
      <c r="B3231" s="6" t="s">
        <v>14</v>
      </c>
      <c r="C3231" s="6">
        <v>1185732</v>
      </c>
      <c r="D3231" s="7">
        <v>44486</v>
      </c>
      <c r="E3231" s="6" t="s">
        <v>33</v>
      </c>
      <c r="F3231" s="6" t="s">
        <v>112</v>
      </c>
      <c r="G3231" s="6" t="s">
        <v>113</v>
      </c>
      <c r="H3231" s="6" t="s">
        <v>20</v>
      </c>
      <c r="I3231" s="8">
        <v>0.35000000000000003</v>
      </c>
      <c r="J3231" s="9">
        <v>1750</v>
      </c>
      <c r="K3231" s="10">
        <f t="shared" si="0"/>
        <v>612.50000000000011</v>
      </c>
      <c r="L3231" s="10">
        <f t="shared" si="1"/>
        <v>245.00000000000006</v>
      </c>
      <c r="M3231" s="11">
        <v>0.4</v>
      </c>
      <c r="O3231" s="16"/>
      <c r="P3231" s="14"/>
      <c r="Q3231" s="12"/>
      <c r="R3231" s="13"/>
    </row>
    <row r="3232" spans="1:18" ht="15.75" customHeight="1">
      <c r="A3232" s="1"/>
      <c r="B3232" s="6" t="s">
        <v>14</v>
      </c>
      <c r="C3232" s="6">
        <v>1185732</v>
      </c>
      <c r="D3232" s="7">
        <v>44486</v>
      </c>
      <c r="E3232" s="6" t="s">
        <v>33</v>
      </c>
      <c r="F3232" s="6" t="s">
        <v>112</v>
      </c>
      <c r="G3232" s="6" t="s">
        <v>113</v>
      </c>
      <c r="H3232" s="6" t="s">
        <v>21</v>
      </c>
      <c r="I3232" s="8">
        <v>0.44999999999999996</v>
      </c>
      <c r="J3232" s="9">
        <v>1750</v>
      </c>
      <c r="K3232" s="10">
        <f t="shared" si="0"/>
        <v>787.49999999999989</v>
      </c>
      <c r="L3232" s="10">
        <f t="shared" si="1"/>
        <v>315</v>
      </c>
      <c r="M3232" s="11">
        <v>0.4</v>
      </c>
      <c r="O3232" s="16"/>
      <c r="P3232" s="14"/>
      <c r="Q3232" s="12"/>
      <c r="R3232" s="13"/>
    </row>
    <row r="3233" spans="1:18" ht="15.75" customHeight="1">
      <c r="A3233" s="1"/>
      <c r="B3233" s="6" t="s">
        <v>14</v>
      </c>
      <c r="C3233" s="6">
        <v>1185732</v>
      </c>
      <c r="D3233" s="7">
        <v>44486</v>
      </c>
      <c r="E3233" s="6" t="s">
        <v>33</v>
      </c>
      <c r="F3233" s="6" t="s">
        <v>112</v>
      </c>
      <c r="G3233" s="6" t="s">
        <v>113</v>
      </c>
      <c r="H3233" s="6" t="s">
        <v>22</v>
      </c>
      <c r="I3233" s="8">
        <v>0.49999999999999983</v>
      </c>
      <c r="J3233" s="9">
        <v>3000</v>
      </c>
      <c r="K3233" s="10">
        <f t="shared" si="0"/>
        <v>1499.9999999999995</v>
      </c>
      <c r="L3233" s="10">
        <f t="shared" si="1"/>
        <v>599.99999999999989</v>
      </c>
      <c r="M3233" s="11">
        <v>0.4</v>
      </c>
      <c r="O3233" s="16"/>
      <c r="P3233" s="14"/>
      <c r="Q3233" s="12"/>
      <c r="R3233" s="13"/>
    </row>
    <row r="3234" spans="1:18" ht="15.75" customHeight="1">
      <c r="A3234" s="1"/>
      <c r="B3234" s="6" t="s">
        <v>14</v>
      </c>
      <c r="C3234" s="6">
        <v>1185732</v>
      </c>
      <c r="D3234" s="7">
        <v>44517</v>
      </c>
      <c r="E3234" s="6" t="s">
        <v>33</v>
      </c>
      <c r="F3234" s="6" t="s">
        <v>112</v>
      </c>
      <c r="G3234" s="6" t="s">
        <v>113</v>
      </c>
      <c r="H3234" s="6" t="s">
        <v>17</v>
      </c>
      <c r="I3234" s="8">
        <v>0.44999999999999996</v>
      </c>
      <c r="J3234" s="9">
        <v>4500</v>
      </c>
      <c r="K3234" s="10">
        <f t="shared" si="0"/>
        <v>2024.9999999999998</v>
      </c>
      <c r="L3234" s="10">
        <f t="shared" si="1"/>
        <v>810</v>
      </c>
      <c r="M3234" s="11">
        <v>0.4</v>
      </c>
      <c r="O3234" s="16"/>
      <c r="P3234" s="14"/>
      <c r="Q3234" s="12"/>
      <c r="R3234" s="13"/>
    </row>
    <row r="3235" spans="1:18" ht="15.75" customHeight="1">
      <c r="A3235" s="1"/>
      <c r="B3235" s="6" t="s">
        <v>14</v>
      </c>
      <c r="C3235" s="6">
        <v>1185732</v>
      </c>
      <c r="D3235" s="7">
        <v>44517</v>
      </c>
      <c r="E3235" s="6" t="s">
        <v>33</v>
      </c>
      <c r="F3235" s="6" t="s">
        <v>112</v>
      </c>
      <c r="G3235" s="6" t="s">
        <v>113</v>
      </c>
      <c r="H3235" s="6" t="s">
        <v>18</v>
      </c>
      <c r="I3235" s="8">
        <v>0.35000000000000003</v>
      </c>
      <c r="J3235" s="9">
        <v>3500</v>
      </c>
      <c r="K3235" s="10">
        <f t="shared" si="0"/>
        <v>1225.0000000000002</v>
      </c>
      <c r="L3235" s="10">
        <f t="shared" si="1"/>
        <v>490.00000000000011</v>
      </c>
      <c r="M3235" s="11">
        <v>0.4</v>
      </c>
      <c r="O3235" s="16"/>
      <c r="P3235" s="14"/>
      <c r="Q3235" s="12"/>
      <c r="R3235" s="13"/>
    </row>
    <row r="3236" spans="1:18" ht="15.75" customHeight="1">
      <c r="A3236" s="1"/>
      <c r="B3236" s="6" t="s">
        <v>14</v>
      </c>
      <c r="C3236" s="6">
        <v>1185732</v>
      </c>
      <c r="D3236" s="7">
        <v>44517</v>
      </c>
      <c r="E3236" s="6" t="s">
        <v>33</v>
      </c>
      <c r="F3236" s="6" t="s">
        <v>112</v>
      </c>
      <c r="G3236" s="6" t="s">
        <v>113</v>
      </c>
      <c r="H3236" s="6" t="s">
        <v>19</v>
      </c>
      <c r="I3236" s="8">
        <v>0.35000000000000003</v>
      </c>
      <c r="J3236" s="9">
        <v>2950</v>
      </c>
      <c r="K3236" s="10">
        <f t="shared" si="0"/>
        <v>1032.5</v>
      </c>
      <c r="L3236" s="10">
        <f t="shared" si="1"/>
        <v>413</v>
      </c>
      <c r="M3236" s="11">
        <v>0.4</v>
      </c>
      <c r="O3236" s="16"/>
      <c r="P3236" s="14"/>
      <c r="Q3236" s="12"/>
      <c r="R3236" s="13"/>
    </row>
    <row r="3237" spans="1:18" ht="15.75" customHeight="1">
      <c r="A3237" s="1"/>
      <c r="B3237" s="6" t="s">
        <v>14</v>
      </c>
      <c r="C3237" s="6">
        <v>1185732</v>
      </c>
      <c r="D3237" s="7">
        <v>44517</v>
      </c>
      <c r="E3237" s="6" t="s">
        <v>33</v>
      </c>
      <c r="F3237" s="6" t="s">
        <v>112</v>
      </c>
      <c r="G3237" s="6" t="s">
        <v>113</v>
      </c>
      <c r="H3237" s="6" t="s">
        <v>20</v>
      </c>
      <c r="I3237" s="8">
        <v>0.4</v>
      </c>
      <c r="J3237" s="9">
        <v>3250</v>
      </c>
      <c r="K3237" s="10">
        <f t="shared" si="0"/>
        <v>1300</v>
      </c>
      <c r="L3237" s="10">
        <f t="shared" si="1"/>
        <v>520</v>
      </c>
      <c r="M3237" s="11">
        <v>0.4</v>
      </c>
      <c r="O3237" s="16"/>
      <c r="P3237" s="14"/>
      <c r="Q3237" s="12"/>
      <c r="R3237" s="13"/>
    </row>
    <row r="3238" spans="1:18" ht="15.75" customHeight="1">
      <c r="A3238" s="1"/>
      <c r="B3238" s="6" t="s">
        <v>14</v>
      </c>
      <c r="C3238" s="6">
        <v>1185732</v>
      </c>
      <c r="D3238" s="7">
        <v>44517</v>
      </c>
      <c r="E3238" s="6" t="s">
        <v>33</v>
      </c>
      <c r="F3238" s="6" t="s">
        <v>112</v>
      </c>
      <c r="G3238" s="6" t="s">
        <v>113</v>
      </c>
      <c r="H3238" s="6" t="s">
        <v>21</v>
      </c>
      <c r="I3238" s="8">
        <v>0.65</v>
      </c>
      <c r="J3238" s="9">
        <v>3000</v>
      </c>
      <c r="K3238" s="10">
        <f t="shared" si="0"/>
        <v>1950</v>
      </c>
      <c r="L3238" s="10">
        <f t="shared" si="1"/>
        <v>780</v>
      </c>
      <c r="M3238" s="11">
        <v>0.4</v>
      </c>
      <c r="O3238" s="16"/>
      <c r="P3238" s="14"/>
      <c r="Q3238" s="12"/>
      <c r="R3238" s="13"/>
    </row>
    <row r="3239" spans="1:18" ht="15.75" customHeight="1">
      <c r="A3239" s="1"/>
      <c r="B3239" s="6" t="s">
        <v>14</v>
      </c>
      <c r="C3239" s="6">
        <v>1185732</v>
      </c>
      <c r="D3239" s="7">
        <v>44517</v>
      </c>
      <c r="E3239" s="6" t="s">
        <v>33</v>
      </c>
      <c r="F3239" s="6" t="s">
        <v>112</v>
      </c>
      <c r="G3239" s="6" t="s">
        <v>113</v>
      </c>
      <c r="H3239" s="6" t="s">
        <v>22</v>
      </c>
      <c r="I3239" s="8">
        <v>0.7</v>
      </c>
      <c r="J3239" s="9">
        <v>4000</v>
      </c>
      <c r="K3239" s="10">
        <f t="shared" si="0"/>
        <v>2800</v>
      </c>
      <c r="L3239" s="10">
        <f t="shared" si="1"/>
        <v>1120</v>
      </c>
      <c r="M3239" s="11">
        <v>0.4</v>
      </c>
      <c r="O3239" s="16"/>
      <c r="P3239" s="14"/>
      <c r="Q3239" s="12"/>
      <c r="R3239" s="13"/>
    </row>
    <row r="3240" spans="1:18" ht="15.75" customHeight="1">
      <c r="A3240" s="1"/>
      <c r="B3240" s="6" t="s">
        <v>14</v>
      </c>
      <c r="C3240" s="6">
        <v>1185732</v>
      </c>
      <c r="D3240" s="7">
        <v>44546</v>
      </c>
      <c r="E3240" s="6" t="s">
        <v>33</v>
      </c>
      <c r="F3240" s="6" t="s">
        <v>112</v>
      </c>
      <c r="G3240" s="6" t="s">
        <v>113</v>
      </c>
      <c r="H3240" s="6" t="s">
        <v>17</v>
      </c>
      <c r="I3240" s="8">
        <v>0.65</v>
      </c>
      <c r="J3240" s="9">
        <v>6500</v>
      </c>
      <c r="K3240" s="10">
        <f t="shared" si="0"/>
        <v>4225</v>
      </c>
      <c r="L3240" s="10">
        <f t="shared" si="1"/>
        <v>1690</v>
      </c>
      <c r="M3240" s="11">
        <v>0.4</v>
      </c>
      <c r="O3240" s="16"/>
      <c r="P3240" s="14"/>
      <c r="Q3240" s="12"/>
      <c r="R3240" s="13"/>
    </row>
    <row r="3241" spans="1:18" ht="15.75" customHeight="1">
      <c r="A3241" s="1"/>
      <c r="B3241" s="6" t="s">
        <v>14</v>
      </c>
      <c r="C3241" s="6">
        <v>1185732</v>
      </c>
      <c r="D3241" s="7">
        <v>44546</v>
      </c>
      <c r="E3241" s="6" t="s">
        <v>33</v>
      </c>
      <c r="F3241" s="6" t="s">
        <v>112</v>
      </c>
      <c r="G3241" s="6" t="s">
        <v>113</v>
      </c>
      <c r="H3241" s="6" t="s">
        <v>18</v>
      </c>
      <c r="I3241" s="8">
        <v>0.55000000000000004</v>
      </c>
      <c r="J3241" s="9">
        <v>4500</v>
      </c>
      <c r="K3241" s="10">
        <f t="shared" si="0"/>
        <v>2475</v>
      </c>
      <c r="L3241" s="10">
        <f t="shared" si="1"/>
        <v>990</v>
      </c>
      <c r="M3241" s="11">
        <v>0.4</v>
      </c>
      <c r="O3241" s="16"/>
      <c r="P3241" s="14"/>
      <c r="Q3241" s="12"/>
      <c r="R3241" s="13"/>
    </row>
    <row r="3242" spans="1:18" ht="15.75" customHeight="1">
      <c r="A3242" s="1"/>
      <c r="B3242" s="6" t="s">
        <v>14</v>
      </c>
      <c r="C3242" s="6">
        <v>1185732</v>
      </c>
      <c r="D3242" s="7">
        <v>44546</v>
      </c>
      <c r="E3242" s="6" t="s">
        <v>33</v>
      </c>
      <c r="F3242" s="6" t="s">
        <v>112</v>
      </c>
      <c r="G3242" s="6" t="s">
        <v>113</v>
      </c>
      <c r="H3242" s="6" t="s">
        <v>19</v>
      </c>
      <c r="I3242" s="8">
        <v>0.55000000000000004</v>
      </c>
      <c r="J3242" s="9">
        <v>4000</v>
      </c>
      <c r="K3242" s="10">
        <f t="shared" si="0"/>
        <v>2200</v>
      </c>
      <c r="L3242" s="10">
        <f t="shared" si="1"/>
        <v>880</v>
      </c>
      <c r="M3242" s="11">
        <v>0.4</v>
      </c>
      <c r="O3242" s="16"/>
      <c r="P3242" s="14"/>
      <c r="Q3242" s="12"/>
      <c r="R3242" s="13"/>
    </row>
    <row r="3243" spans="1:18" ht="15.75" customHeight="1">
      <c r="A3243" s="1"/>
      <c r="B3243" s="6" t="s">
        <v>14</v>
      </c>
      <c r="C3243" s="6">
        <v>1185732</v>
      </c>
      <c r="D3243" s="7">
        <v>44546</v>
      </c>
      <c r="E3243" s="6" t="s">
        <v>33</v>
      </c>
      <c r="F3243" s="6" t="s">
        <v>112</v>
      </c>
      <c r="G3243" s="6" t="s">
        <v>113</v>
      </c>
      <c r="H3243" s="6" t="s">
        <v>20</v>
      </c>
      <c r="I3243" s="8">
        <v>0.55000000000000004</v>
      </c>
      <c r="J3243" s="9">
        <v>3500</v>
      </c>
      <c r="K3243" s="10">
        <f t="shared" si="0"/>
        <v>1925.0000000000002</v>
      </c>
      <c r="L3243" s="10">
        <f t="shared" si="1"/>
        <v>770.00000000000011</v>
      </c>
      <c r="M3243" s="11">
        <v>0.4</v>
      </c>
      <c r="O3243" s="16"/>
      <c r="P3243" s="14"/>
      <c r="Q3243" s="12"/>
      <c r="R3243" s="13"/>
    </row>
    <row r="3244" spans="1:18" ht="15.75" customHeight="1">
      <c r="A3244" s="1"/>
      <c r="B3244" s="6" t="s">
        <v>14</v>
      </c>
      <c r="C3244" s="6">
        <v>1185732</v>
      </c>
      <c r="D3244" s="7">
        <v>44546</v>
      </c>
      <c r="E3244" s="6" t="s">
        <v>33</v>
      </c>
      <c r="F3244" s="6" t="s">
        <v>112</v>
      </c>
      <c r="G3244" s="6" t="s">
        <v>113</v>
      </c>
      <c r="H3244" s="6" t="s">
        <v>21</v>
      </c>
      <c r="I3244" s="8">
        <v>0.65</v>
      </c>
      <c r="J3244" s="9">
        <v>3500</v>
      </c>
      <c r="K3244" s="10">
        <f t="shared" si="0"/>
        <v>2275</v>
      </c>
      <c r="L3244" s="10">
        <f t="shared" si="1"/>
        <v>910</v>
      </c>
      <c r="M3244" s="11">
        <v>0.4</v>
      </c>
      <c r="O3244" s="16"/>
      <c r="P3244" s="14"/>
      <c r="Q3244" s="12"/>
      <c r="R3244" s="13"/>
    </row>
    <row r="3245" spans="1:18" ht="15.75" customHeight="1">
      <c r="A3245" s="1"/>
      <c r="B3245" s="6" t="s">
        <v>14</v>
      </c>
      <c r="C3245" s="6">
        <v>1185732</v>
      </c>
      <c r="D3245" s="7">
        <v>44546</v>
      </c>
      <c r="E3245" s="6" t="s">
        <v>33</v>
      </c>
      <c r="F3245" s="6" t="s">
        <v>112</v>
      </c>
      <c r="G3245" s="6" t="s">
        <v>113</v>
      </c>
      <c r="H3245" s="6" t="s">
        <v>22</v>
      </c>
      <c r="I3245" s="8">
        <v>0.7</v>
      </c>
      <c r="J3245" s="9">
        <v>4500</v>
      </c>
      <c r="K3245" s="10">
        <f t="shared" si="0"/>
        <v>3150</v>
      </c>
      <c r="L3245" s="10">
        <f t="shared" si="1"/>
        <v>1260</v>
      </c>
      <c r="M3245" s="11">
        <v>0.4</v>
      </c>
      <c r="O3245" s="16"/>
      <c r="P3245" s="14"/>
      <c r="Q3245" s="12"/>
      <c r="R3245" s="13"/>
    </row>
    <row r="3246" spans="1:18" ht="15.75" customHeight="1">
      <c r="A3246" s="1" t="s">
        <v>39</v>
      </c>
      <c r="B3246" s="6" t="s">
        <v>14</v>
      </c>
      <c r="C3246" s="6">
        <v>1185732</v>
      </c>
      <c r="D3246" s="7">
        <v>44220</v>
      </c>
      <c r="E3246" s="6" t="s">
        <v>15</v>
      </c>
      <c r="F3246" s="6" t="s">
        <v>114</v>
      </c>
      <c r="G3246" s="6" t="s">
        <v>89</v>
      </c>
      <c r="H3246" s="6" t="s">
        <v>17</v>
      </c>
      <c r="I3246" s="8">
        <v>0.35000000000000003</v>
      </c>
      <c r="J3246" s="9">
        <v>4250</v>
      </c>
      <c r="K3246" s="10">
        <f t="shared" si="0"/>
        <v>1487.5000000000002</v>
      </c>
      <c r="L3246" s="10">
        <f t="shared" si="1"/>
        <v>595.00000000000011</v>
      </c>
      <c r="M3246" s="11">
        <v>0.4</v>
      </c>
      <c r="O3246" s="16"/>
      <c r="P3246" s="14"/>
      <c r="Q3246" s="12"/>
      <c r="R3246" s="13"/>
    </row>
    <row r="3247" spans="1:18" ht="15.75" customHeight="1">
      <c r="A3247" s="1"/>
      <c r="B3247" s="6" t="s">
        <v>14</v>
      </c>
      <c r="C3247" s="6">
        <v>1185732</v>
      </c>
      <c r="D3247" s="7">
        <v>44220</v>
      </c>
      <c r="E3247" s="6" t="s">
        <v>15</v>
      </c>
      <c r="F3247" s="6" t="s">
        <v>114</v>
      </c>
      <c r="G3247" s="6" t="s">
        <v>89</v>
      </c>
      <c r="H3247" s="6" t="s">
        <v>18</v>
      </c>
      <c r="I3247" s="8">
        <v>0.35000000000000003</v>
      </c>
      <c r="J3247" s="9">
        <v>2250</v>
      </c>
      <c r="K3247" s="10">
        <f t="shared" si="0"/>
        <v>787.50000000000011</v>
      </c>
      <c r="L3247" s="10">
        <f t="shared" si="1"/>
        <v>275.625</v>
      </c>
      <c r="M3247" s="11">
        <v>0.35</v>
      </c>
      <c r="O3247" s="16"/>
      <c r="P3247" s="14"/>
      <c r="Q3247" s="12"/>
      <c r="R3247" s="13"/>
    </row>
    <row r="3248" spans="1:18" ht="15.75" customHeight="1">
      <c r="A3248" s="1"/>
      <c r="B3248" s="6" t="s">
        <v>14</v>
      </c>
      <c r="C3248" s="6">
        <v>1185732</v>
      </c>
      <c r="D3248" s="7">
        <v>44220</v>
      </c>
      <c r="E3248" s="6" t="s">
        <v>15</v>
      </c>
      <c r="F3248" s="6" t="s">
        <v>114</v>
      </c>
      <c r="G3248" s="6" t="s">
        <v>89</v>
      </c>
      <c r="H3248" s="6" t="s">
        <v>19</v>
      </c>
      <c r="I3248" s="8">
        <v>0.25000000000000006</v>
      </c>
      <c r="J3248" s="9">
        <v>2250</v>
      </c>
      <c r="K3248" s="10">
        <f t="shared" si="0"/>
        <v>562.50000000000011</v>
      </c>
      <c r="L3248" s="10">
        <f t="shared" si="1"/>
        <v>196.87500000000003</v>
      </c>
      <c r="M3248" s="11">
        <v>0.35</v>
      </c>
      <c r="O3248" s="16"/>
      <c r="P3248" s="14"/>
      <c r="Q3248" s="12"/>
      <c r="R3248" s="13"/>
    </row>
    <row r="3249" spans="1:18" ht="15.75" customHeight="1">
      <c r="A3249" s="1"/>
      <c r="B3249" s="6" t="s">
        <v>14</v>
      </c>
      <c r="C3249" s="6">
        <v>1185732</v>
      </c>
      <c r="D3249" s="7">
        <v>44220</v>
      </c>
      <c r="E3249" s="6" t="s">
        <v>15</v>
      </c>
      <c r="F3249" s="6" t="s">
        <v>114</v>
      </c>
      <c r="G3249" s="6" t="s">
        <v>89</v>
      </c>
      <c r="H3249" s="6" t="s">
        <v>20</v>
      </c>
      <c r="I3249" s="8">
        <v>0.3</v>
      </c>
      <c r="J3249" s="9">
        <v>750</v>
      </c>
      <c r="K3249" s="10">
        <f t="shared" si="0"/>
        <v>225</v>
      </c>
      <c r="L3249" s="10">
        <f t="shared" si="1"/>
        <v>78.75</v>
      </c>
      <c r="M3249" s="11">
        <v>0.35</v>
      </c>
      <c r="O3249" s="16"/>
      <c r="P3249" s="14"/>
      <c r="Q3249" s="12"/>
      <c r="R3249" s="13"/>
    </row>
    <row r="3250" spans="1:18" ht="15.75" customHeight="1">
      <c r="A3250" s="1"/>
      <c r="B3250" s="6" t="s">
        <v>14</v>
      </c>
      <c r="C3250" s="6">
        <v>1185732</v>
      </c>
      <c r="D3250" s="7">
        <v>44220</v>
      </c>
      <c r="E3250" s="6" t="s">
        <v>15</v>
      </c>
      <c r="F3250" s="6" t="s">
        <v>114</v>
      </c>
      <c r="G3250" s="6" t="s">
        <v>89</v>
      </c>
      <c r="H3250" s="6" t="s">
        <v>21</v>
      </c>
      <c r="I3250" s="8">
        <v>0.45</v>
      </c>
      <c r="J3250" s="9">
        <v>1250</v>
      </c>
      <c r="K3250" s="10">
        <f t="shared" si="0"/>
        <v>562.5</v>
      </c>
      <c r="L3250" s="10">
        <f t="shared" si="1"/>
        <v>168.75</v>
      </c>
      <c r="M3250" s="11">
        <v>0.3</v>
      </c>
      <c r="O3250" s="16"/>
      <c r="P3250" s="14"/>
      <c r="Q3250" s="12"/>
      <c r="R3250" s="13"/>
    </row>
    <row r="3251" spans="1:18" ht="15.75" customHeight="1">
      <c r="A3251" s="1"/>
      <c r="B3251" s="6" t="s">
        <v>14</v>
      </c>
      <c r="C3251" s="6">
        <v>1185732</v>
      </c>
      <c r="D3251" s="7">
        <v>44220</v>
      </c>
      <c r="E3251" s="6" t="s">
        <v>15</v>
      </c>
      <c r="F3251" s="6" t="s">
        <v>114</v>
      </c>
      <c r="G3251" s="6" t="s">
        <v>89</v>
      </c>
      <c r="H3251" s="6" t="s">
        <v>22</v>
      </c>
      <c r="I3251" s="8">
        <v>0.35000000000000003</v>
      </c>
      <c r="J3251" s="9">
        <v>2250</v>
      </c>
      <c r="K3251" s="10">
        <f t="shared" si="0"/>
        <v>787.50000000000011</v>
      </c>
      <c r="L3251" s="10">
        <f t="shared" si="1"/>
        <v>236.25000000000003</v>
      </c>
      <c r="M3251" s="11">
        <v>0.3</v>
      </c>
      <c r="O3251" s="16"/>
      <c r="P3251" s="14"/>
      <c r="Q3251" s="12"/>
      <c r="R3251" s="13"/>
    </row>
    <row r="3252" spans="1:18" ht="15.75" customHeight="1">
      <c r="A3252" s="1"/>
      <c r="B3252" s="6" t="s">
        <v>14</v>
      </c>
      <c r="C3252" s="6">
        <v>1185732</v>
      </c>
      <c r="D3252" s="7">
        <v>44249</v>
      </c>
      <c r="E3252" s="6" t="s">
        <v>15</v>
      </c>
      <c r="F3252" s="6" t="s">
        <v>114</v>
      </c>
      <c r="G3252" s="6" t="s">
        <v>89</v>
      </c>
      <c r="H3252" s="6" t="s">
        <v>17</v>
      </c>
      <c r="I3252" s="8">
        <v>0.35000000000000003</v>
      </c>
      <c r="J3252" s="9">
        <v>4750</v>
      </c>
      <c r="K3252" s="10">
        <f t="shared" si="0"/>
        <v>1662.5000000000002</v>
      </c>
      <c r="L3252" s="10">
        <f t="shared" si="1"/>
        <v>665.00000000000011</v>
      </c>
      <c r="M3252" s="11">
        <v>0.4</v>
      </c>
      <c r="O3252" s="16"/>
      <c r="P3252" s="14"/>
      <c r="Q3252" s="12"/>
      <c r="R3252" s="13"/>
    </row>
    <row r="3253" spans="1:18" ht="15.75" customHeight="1">
      <c r="A3253" s="1"/>
      <c r="B3253" s="6" t="s">
        <v>14</v>
      </c>
      <c r="C3253" s="6">
        <v>1185732</v>
      </c>
      <c r="D3253" s="7">
        <v>44249</v>
      </c>
      <c r="E3253" s="6" t="s">
        <v>15</v>
      </c>
      <c r="F3253" s="6" t="s">
        <v>114</v>
      </c>
      <c r="G3253" s="6" t="s">
        <v>89</v>
      </c>
      <c r="H3253" s="6" t="s">
        <v>18</v>
      </c>
      <c r="I3253" s="8">
        <v>0.35000000000000003</v>
      </c>
      <c r="J3253" s="9">
        <v>1250</v>
      </c>
      <c r="K3253" s="10">
        <f t="shared" si="0"/>
        <v>437.50000000000006</v>
      </c>
      <c r="L3253" s="10">
        <f t="shared" si="1"/>
        <v>153.125</v>
      </c>
      <c r="M3253" s="11">
        <v>0.35</v>
      </c>
      <c r="O3253" s="16"/>
      <c r="P3253" s="14"/>
      <c r="Q3253" s="12"/>
      <c r="R3253" s="13"/>
    </row>
    <row r="3254" spans="1:18" ht="15.75" customHeight="1">
      <c r="A3254" s="1"/>
      <c r="B3254" s="6" t="s">
        <v>14</v>
      </c>
      <c r="C3254" s="6">
        <v>1185732</v>
      </c>
      <c r="D3254" s="7">
        <v>44249</v>
      </c>
      <c r="E3254" s="6" t="s">
        <v>15</v>
      </c>
      <c r="F3254" s="6" t="s">
        <v>114</v>
      </c>
      <c r="G3254" s="6" t="s">
        <v>89</v>
      </c>
      <c r="H3254" s="6" t="s">
        <v>19</v>
      </c>
      <c r="I3254" s="8">
        <v>0.25000000000000006</v>
      </c>
      <c r="J3254" s="9">
        <v>1750</v>
      </c>
      <c r="K3254" s="10">
        <f t="shared" si="0"/>
        <v>437.50000000000011</v>
      </c>
      <c r="L3254" s="10">
        <f t="shared" si="1"/>
        <v>153.12500000000003</v>
      </c>
      <c r="M3254" s="11">
        <v>0.35</v>
      </c>
      <c r="O3254" s="16"/>
      <c r="P3254" s="14"/>
      <c r="Q3254" s="12"/>
      <c r="R3254" s="13"/>
    </row>
    <row r="3255" spans="1:18" ht="15.75" customHeight="1">
      <c r="A3255" s="1"/>
      <c r="B3255" s="6" t="s">
        <v>14</v>
      </c>
      <c r="C3255" s="6">
        <v>1185732</v>
      </c>
      <c r="D3255" s="7">
        <v>44249</v>
      </c>
      <c r="E3255" s="6" t="s">
        <v>15</v>
      </c>
      <c r="F3255" s="6" t="s">
        <v>114</v>
      </c>
      <c r="G3255" s="6" t="s">
        <v>89</v>
      </c>
      <c r="H3255" s="6" t="s">
        <v>20</v>
      </c>
      <c r="I3255" s="8">
        <v>0.3</v>
      </c>
      <c r="J3255" s="9">
        <v>500</v>
      </c>
      <c r="K3255" s="10">
        <f t="shared" si="0"/>
        <v>150</v>
      </c>
      <c r="L3255" s="10">
        <f t="shared" si="1"/>
        <v>52.5</v>
      </c>
      <c r="M3255" s="11">
        <v>0.35</v>
      </c>
      <c r="O3255" s="16"/>
      <c r="P3255" s="14"/>
      <c r="Q3255" s="12"/>
      <c r="R3255" s="13"/>
    </row>
    <row r="3256" spans="1:18" ht="15.75" customHeight="1">
      <c r="A3256" s="1"/>
      <c r="B3256" s="6" t="s">
        <v>14</v>
      </c>
      <c r="C3256" s="6">
        <v>1185732</v>
      </c>
      <c r="D3256" s="7">
        <v>44249</v>
      </c>
      <c r="E3256" s="6" t="s">
        <v>15</v>
      </c>
      <c r="F3256" s="6" t="s">
        <v>114</v>
      </c>
      <c r="G3256" s="6" t="s">
        <v>89</v>
      </c>
      <c r="H3256" s="6" t="s">
        <v>21</v>
      </c>
      <c r="I3256" s="8">
        <v>0.45</v>
      </c>
      <c r="J3256" s="9">
        <v>1250</v>
      </c>
      <c r="K3256" s="10">
        <f t="shared" si="0"/>
        <v>562.5</v>
      </c>
      <c r="L3256" s="10">
        <f t="shared" si="1"/>
        <v>168.75</v>
      </c>
      <c r="M3256" s="11">
        <v>0.3</v>
      </c>
      <c r="O3256" s="16"/>
      <c r="P3256" s="14"/>
      <c r="Q3256" s="12"/>
      <c r="R3256" s="13"/>
    </row>
    <row r="3257" spans="1:18" ht="15.75" customHeight="1">
      <c r="A3257" s="1"/>
      <c r="B3257" s="6" t="s">
        <v>14</v>
      </c>
      <c r="C3257" s="6">
        <v>1185732</v>
      </c>
      <c r="D3257" s="7">
        <v>44249</v>
      </c>
      <c r="E3257" s="6" t="s">
        <v>15</v>
      </c>
      <c r="F3257" s="6" t="s">
        <v>114</v>
      </c>
      <c r="G3257" s="6" t="s">
        <v>89</v>
      </c>
      <c r="H3257" s="6" t="s">
        <v>22</v>
      </c>
      <c r="I3257" s="8">
        <v>0.35000000000000003</v>
      </c>
      <c r="J3257" s="9">
        <v>2250</v>
      </c>
      <c r="K3257" s="10">
        <f t="shared" si="0"/>
        <v>787.50000000000011</v>
      </c>
      <c r="L3257" s="10">
        <f t="shared" si="1"/>
        <v>236.25000000000003</v>
      </c>
      <c r="M3257" s="11">
        <v>0.3</v>
      </c>
      <c r="O3257" s="16"/>
      <c r="P3257" s="14"/>
      <c r="Q3257" s="12"/>
      <c r="R3257" s="13"/>
    </row>
    <row r="3258" spans="1:18" ht="15.75" customHeight="1">
      <c r="A3258" s="1"/>
      <c r="B3258" s="6" t="s">
        <v>14</v>
      </c>
      <c r="C3258" s="6">
        <v>1185732</v>
      </c>
      <c r="D3258" s="7">
        <v>44275</v>
      </c>
      <c r="E3258" s="6" t="s">
        <v>15</v>
      </c>
      <c r="F3258" s="6" t="s">
        <v>114</v>
      </c>
      <c r="G3258" s="6" t="s">
        <v>89</v>
      </c>
      <c r="H3258" s="6" t="s">
        <v>17</v>
      </c>
      <c r="I3258" s="8">
        <v>0.35000000000000003</v>
      </c>
      <c r="J3258" s="9">
        <v>4450</v>
      </c>
      <c r="K3258" s="10">
        <f t="shared" si="0"/>
        <v>1557.5000000000002</v>
      </c>
      <c r="L3258" s="10">
        <f t="shared" si="1"/>
        <v>623.00000000000011</v>
      </c>
      <c r="M3258" s="11">
        <v>0.4</v>
      </c>
      <c r="O3258" s="16"/>
      <c r="P3258" s="14"/>
      <c r="Q3258" s="12"/>
      <c r="R3258" s="13"/>
    </row>
    <row r="3259" spans="1:18" ht="15.75" customHeight="1">
      <c r="A3259" s="1"/>
      <c r="B3259" s="6" t="s">
        <v>14</v>
      </c>
      <c r="C3259" s="6">
        <v>1185732</v>
      </c>
      <c r="D3259" s="7">
        <v>44275</v>
      </c>
      <c r="E3259" s="6" t="s">
        <v>15</v>
      </c>
      <c r="F3259" s="6" t="s">
        <v>114</v>
      </c>
      <c r="G3259" s="6" t="s">
        <v>89</v>
      </c>
      <c r="H3259" s="6" t="s">
        <v>18</v>
      </c>
      <c r="I3259" s="8">
        <v>0.35000000000000003</v>
      </c>
      <c r="J3259" s="9">
        <v>1500</v>
      </c>
      <c r="K3259" s="10">
        <f t="shared" si="0"/>
        <v>525</v>
      </c>
      <c r="L3259" s="10">
        <f t="shared" si="1"/>
        <v>183.75</v>
      </c>
      <c r="M3259" s="11">
        <v>0.35</v>
      </c>
      <c r="O3259" s="16"/>
      <c r="P3259" s="14"/>
      <c r="Q3259" s="12"/>
      <c r="R3259" s="13"/>
    </row>
    <row r="3260" spans="1:18" ht="15.75" customHeight="1">
      <c r="A3260" s="1"/>
      <c r="B3260" s="6" t="s">
        <v>14</v>
      </c>
      <c r="C3260" s="6">
        <v>1185732</v>
      </c>
      <c r="D3260" s="7">
        <v>44275</v>
      </c>
      <c r="E3260" s="6" t="s">
        <v>15</v>
      </c>
      <c r="F3260" s="6" t="s">
        <v>114</v>
      </c>
      <c r="G3260" s="6" t="s">
        <v>89</v>
      </c>
      <c r="H3260" s="6" t="s">
        <v>19</v>
      </c>
      <c r="I3260" s="8">
        <v>0.25000000000000006</v>
      </c>
      <c r="J3260" s="9">
        <v>1750</v>
      </c>
      <c r="K3260" s="10">
        <f t="shared" si="0"/>
        <v>437.50000000000011</v>
      </c>
      <c r="L3260" s="10">
        <f t="shared" si="1"/>
        <v>153.12500000000003</v>
      </c>
      <c r="M3260" s="11">
        <v>0.35</v>
      </c>
      <c r="O3260" s="16"/>
      <c r="P3260" s="14"/>
      <c r="Q3260" s="12"/>
      <c r="R3260" s="13"/>
    </row>
    <row r="3261" spans="1:18" ht="15.75" customHeight="1">
      <c r="A3261" s="1"/>
      <c r="B3261" s="6" t="s">
        <v>14</v>
      </c>
      <c r="C3261" s="6">
        <v>1185732</v>
      </c>
      <c r="D3261" s="7">
        <v>44275</v>
      </c>
      <c r="E3261" s="6" t="s">
        <v>15</v>
      </c>
      <c r="F3261" s="6" t="s">
        <v>114</v>
      </c>
      <c r="G3261" s="6" t="s">
        <v>89</v>
      </c>
      <c r="H3261" s="6" t="s">
        <v>20</v>
      </c>
      <c r="I3261" s="8">
        <v>0.3</v>
      </c>
      <c r="J3261" s="9">
        <v>250</v>
      </c>
      <c r="K3261" s="10">
        <f t="shared" si="0"/>
        <v>75</v>
      </c>
      <c r="L3261" s="10">
        <f t="shared" si="1"/>
        <v>26.25</v>
      </c>
      <c r="M3261" s="11">
        <v>0.35</v>
      </c>
      <c r="O3261" s="16"/>
      <c r="P3261" s="14"/>
      <c r="Q3261" s="12"/>
      <c r="R3261" s="13"/>
    </row>
    <row r="3262" spans="1:18" ht="15.75" customHeight="1">
      <c r="A3262" s="1"/>
      <c r="B3262" s="6" t="s">
        <v>14</v>
      </c>
      <c r="C3262" s="6">
        <v>1185732</v>
      </c>
      <c r="D3262" s="7">
        <v>44275</v>
      </c>
      <c r="E3262" s="6" t="s">
        <v>15</v>
      </c>
      <c r="F3262" s="6" t="s">
        <v>114</v>
      </c>
      <c r="G3262" s="6" t="s">
        <v>89</v>
      </c>
      <c r="H3262" s="6" t="s">
        <v>21</v>
      </c>
      <c r="I3262" s="8">
        <v>0.45</v>
      </c>
      <c r="J3262" s="9">
        <v>750</v>
      </c>
      <c r="K3262" s="10">
        <f t="shared" si="0"/>
        <v>337.5</v>
      </c>
      <c r="L3262" s="10">
        <f t="shared" si="1"/>
        <v>101.25</v>
      </c>
      <c r="M3262" s="11">
        <v>0.3</v>
      </c>
      <c r="O3262" s="16"/>
      <c r="P3262" s="14"/>
      <c r="Q3262" s="12"/>
      <c r="R3262" s="13"/>
    </row>
    <row r="3263" spans="1:18" ht="15.75" customHeight="1">
      <c r="A3263" s="1"/>
      <c r="B3263" s="6" t="s">
        <v>14</v>
      </c>
      <c r="C3263" s="6">
        <v>1185732</v>
      </c>
      <c r="D3263" s="7">
        <v>44275</v>
      </c>
      <c r="E3263" s="6" t="s">
        <v>15</v>
      </c>
      <c r="F3263" s="6" t="s">
        <v>114</v>
      </c>
      <c r="G3263" s="6" t="s">
        <v>89</v>
      </c>
      <c r="H3263" s="6" t="s">
        <v>22</v>
      </c>
      <c r="I3263" s="8">
        <v>0.35000000000000003</v>
      </c>
      <c r="J3263" s="9">
        <v>1750</v>
      </c>
      <c r="K3263" s="10">
        <f t="shared" si="0"/>
        <v>612.50000000000011</v>
      </c>
      <c r="L3263" s="10">
        <f t="shared" si="1"/>
        <v>183.75000000000003</v>
      </c>
      <c r="M3263" s="11">
        <v>0.3</v>
      </c>
      <c r="O3263" s="16"/>
      <c r="P3263" s="14"/>
      <c r="Q3263" s="12"/>
      <c r="R3263" s="13"/>
    </row>
    <row r="3264" spans="1:18" ht="15.75" customHeight="1">
      <c r="A3264" s="1"/>
      <c r="B3264" s="6" t="s">
        <v>14</v>
      </c>
      <c r="C3264" s="6">
        <v>1185732</v>
      </c>
      <c r="D3264" s="7">
        <v>44307</v>
      </c>
      <c r="E3264" s="6" t="s">
        <v>15</v>
      </c>
      <c r="F3264" s="6" t="s">
        <v>114</v>
      </c>
      <c r="G3264" s="6" t="s">
        <v>89</v>
      </c>
      <c r="H3264" s="6" t="s">
        <v>17</v>
      </c>
      <c r="I3264" s="8">
        <v>0.35000000000000003</v>
      </c>
      <c r="J3264" s="9">
        <v>4250</v>
      </c>
      <c r="K3264" s="10">
        <f t="shared" si="0"/>
        <v>1487.5000000000002</v>
      </c>
      <c r="L3264" s="10">
        <f t="shared" si="1"/>
        <v>595.00000000000011</v>
      </c>
      <c r="M3264" s="11">
        <v>0.4</v>
      </c>
      <c r="O3264" s="16"/>
      <c r="P3264" s="14"/>
      <c r="Q3264" s="12"/>
      <c r="R3264" s="13"/>
    </row>
    <row r="3265" spans="1:18" ht="15.75" customHeight="1">
      <c r="A3265" s="1"/>
      <c r="B3265" s="6" t="s">
        <v>14</v>
      </c>
      <c r="C3265" s="6">
        <v>1185732</v>
      </c>
      <c r="D3265" s="7">
        <v>44307</v>
      </c>
      <c r="E3265" s="6" t="s">
        <v>15</v>
      </c>
      <c r="F3265" s="6" t="s">
        <v>114</v>
      </c>
      <c r="G3265" s="6" t="s">
        <v>89</v>
      </c>
      <c r="H3265" s="6" t="s">
        <v>18</v>
      </c>
      <c r="I3265" s="8">
        <v>0.35000000000000003</v>
      </c>
      <c r="J3265" s="9">
        <v>1250</v>
      </c>
      <c r="K3265" s="10">
        <f t="shared" si="0"/>
        <v>437.50000000000006</v>
      </c>
      <c r="L3265" s="10">
        <f t="shared" si="1"/>
        <v>153.125</v>
      </c>
      <c r="M3265" s="11">
        <v>0.35</v>
      </c>
      <c r="O3265" s="16"/>
      <c r="P3265" s="14"/>
      <c r="Q3265" s="12"/>
      <c r="R3265" s="13"/>
    </row>
    <row r="3266" spans="1:18" ht="15.75" customHeight="1">
      <c r="A3266" s="1"/>
      <c r="B3266" s="6" t="s">
        <v>14</v>
      </c>
      <c r="C3266" s="6">
        <v>1185732</v>
      </c>
      <c r="D3266" s="7">
        <v>44307</v>
      </c>
      <c r="E3266" s="6" t="s">
        <v>15</v>
      </c>
      <c r="F3266" s="6" t="s">
        <v>114</v>
      </c>
      <c r="G3266" s="6" t="s">
        <v>89</v>
      </c>
      <c r="H3266" s="6" t="s">
        <v>19</v>
      </c>
      <c r="I3266" s="8">
        <v>0.25000000000000006</v>
      </c>
      <c r="J3266" s="9">
        <v>1250</v>
      </c>
      <c r="K3266" s="10">
        <f t="shared" si="0"/>
        <v>312.50000000000006</v>
      </c>
      <c r="L3266" s="10">
        <f t="shared" si="1"/>
        <v>109.37500000000001</v>
      </c>
      <c r="M3266" s="11">
        <v>0.35</v>
      </c>
      <c r="O3266" s="16"/>
      <c r="P3266" s="14"/>
      <c r="Q3266" s="12"/>
      <c r="R3266" s="13"/>
    </row>
    <row r="3267" spans="1:18" ht="15.75" customHeight="1">
      <c r="A3267" s="1"/>
      <c r="B3267" s="6" t="s">
        <v>14</v>
      </c>
      <c r="C3267" s="6">
        <v>1185732</v>
      </c>
      <c r="D3267" s="7">
        <v>44307</v>
      </c>
      <c r="E3267" s="6" t="s">
        <v>15</v>
      </c>
      <c r="F3267" s="6" t="s">
        <v>114</v>
      </c>
      <c r="G3267" s="6" t="s">
        <v>89</v>
      </c>
      <c r="H3267" s="6" t="s">
        <v>20</v>
      </c>
      <c r="I3267" s="8">
        <v>0.3</v>
      </c>
      <c r="J3267" s="9">
        <v>500</v>
      </c>
      <c r="K3267" s="10">
        <f t="shared" si="0"/>
        <v>150</v>
      </c>
      <c r="L3267" s="10">
        <f t="shared" si="1"/>
        <v>52.5</v>
      </c>
      <c r="M3267" s="11">
        <v>0.35</v>
      </c>
      <c r="O3267" s="16"/>
      <c r="P3267" s="14"/>
      <c r="Q3267" s="12"/>
      <c r="R3267" s="13"/>
    </row>
    <row r="3268" spans="1:18" ht="15.75" customHeight="1">
      <c r="A3268" s="1"/>
      <c r="B3268" s="6" t="s">
        <v>14</v>
      </c>
      <c r="C3268" s="6">
        <v>1185732</v>
      </c>
      <c r="D3268" s="7">
        <v>44307</v>
      </c>
      <c r="E3268" s="6" t="s">
        <v>15</v>
      </c>
      <c r="F3268" s="6" t="s">
        <v>114</v>
      </c>
      <c r="G3268" s="6" t="s">
        <v>89</v>
      </c>
      <c r="H3268" s="6" t="s">
        <v>21</v>
      </c>
      <c r="I3268" s="8">
        <v>0.45</v>
      </c>
      <c r="J3268" s="9">
        <v>500</v>
      </c>
      <c r="K3268" s="10">
        <f t="shared" si="0"/>
        <v>225</v>
      </c>
      <c r="L3268" s="10">
        <f t="shared" si="1"/>
        <v>67.5</v>
      </c>
      <c r="M3268" s="11">
        <v>0.3</v>
      </c>
      <c r="O3268" s="16"/>
      <c r="P3268" s="14"/>
      <c r="Q3268" s="12"/>
      <c r="R3268" s="13"/>
    </row>
    <row r="3269" spans="1:18" ht="15.75" customHeight="1">
      <c r="A3269" s="1"/>
      <c r="B3269" s="6" t="s">
        <v>14</v>
      </c>
      <c r="C3269" s="6">
        <v>1185732</v>
      </c>
      <c r="D3269" s="7">
        <v>44307</v>
      </c>
      <c r="E3269" s="6" t="s">
        <v>15</v>
      </c>
      <c r="F3269" s="6" t="s">
        <v>114</v>
      </c>
      <c r="G3269" s="6" t="s">
        <v>89</v>
      </c>
      <c r="H3269" s="6" t="s">
        <v>22</v>
      </c>
      <c r="I3269" s="8">
        <v>0.35000000000000003</v>
      </c>
      <c r="J3269" s="9">
        <v>2000</v>
      </c>
      <c r="K3269" s="10">
        <f t="shared" si="0"/>
        <v>700.00000000000011</v>
      </c>
      <c r="L3269" s="10">
        <f t="shared" si="1"/>
        <v>210.00000000000003</v>
      </c>
      <c r="M3269" s="11">
        <v>0.3</v>
      </c>
      <c r="O3269" s="16"/>
      <c r="P3269" s="14"/>
      <c r="Q3269" s="12"/>
      <c r="R3269" s="13"/>
    </row>
    <row r="3270" spans="1:18" ht="15.75" customHeight="1">
      <c r="A3270" s="1"/>
      <c r="B3270" s="6" t="s">
        <v>14</v>
      </c>
      <c r="C3270" s="6">
        <v>1185732</v>
      </c>
      <c r="D3270" s="7">
        <v>44336</v>
      </c>
      <c r="E3270" s="6" t="s">
        <v>15</v>
      </c>
      <c r="F3270" s="6" t="s">
        <v>114</v>
      </c>
      <c r="G3270" s="6" t="s">
        <v>89</v>
      </c>
      <c r="H3270" s="6" t="s">
        <v>17</v>
      </c>
      <c r="I3270" s="8">
        <v>0.49999999999999994</v>
      </c>
      <c r="J3270" s="9">
        <v>4700</v>
      </c>
      <c r="K3270" s="10">
        <f t="shared" si="0"/>
        <v>2349.9999999999995</v>
      </c>
      <c r="L3270" s="10">
        <f t="shared" si="1"/>
        <v>939.99999999999989</v>
      </c>
      <c r="M3270" s="11">
        <v>0.4</v>
      </c>
      <c r="O3270" s="16"/>
      <c r="P3270" s="14"/>
      <c r="Q3270" s="12"/>
      <c r="R3270" s="13"/>
    </row>
    <row r="3271" spans="1:18" ht="15.75" customHeight="1">
      <c r="A3271" s="1"/>
      <c r="B3271" s="6" t="s">
        <v>14</v>
      </c>
      <c r="C3271" s="6">
        <v>1185732</v>
      </c>
      <c r="D3271" s="7">
        <v>44336</v>
      </c>
      <c r="E3271" s="6" t="s">
        <v>15</v>
      </c>
      <c r="F3271" s="6" t="s">
        <v>114</v>
      </c>
      <c r="G3271" s="6" t="s">
        <v>89</v>
      </c>
      <c r="H3271" s="6" t="s">
        <v>18</v>
      </c>
      <c r="I3271" s="8">
        <v>0.45</v>
      </c>
      <c r="J3271" s="9">
        <v>1750</v>
      </c>
      <c r="K3271" s="10">
        <f t="shared" si="0"/>
        <v>787.5</v>
      </c>
      <c r="L3271" s="10">
        <f t="shared" si="1"/>
        <v>275.625</v>
      </c>
      <c r="M3271" s="11">
        <v>0.35</v>
      </c>
      <c r="O3271" s="16"/>
      <c r="P3271" s="14"/>
      <c r="Q3271" s="12"/>
      <c r="R3271" s="13"/>
    </row>
    <row r="3272" spans="1:18" ht="15.75" customHeight="1">
      <c r="A3272" s="1"/>
      <c r="B3272" s="6" t="s">
        <v>14</v>
      </c>
      <c r="C3272" s="6">
        <v>1185732</v>
      </c>
      <c r="D3272" s="7">
        <v>44336</v>
      </c>
      <c r="E3272" s="6" t="s">
        <v>15</v>
      </c>
      <c r="F3272" s="6" t="s">
        <v>114</v>
      </c>
      <c r="G3272" s="6" t="s">
        <v>89</v>
      </c>
      <c r="H3272" s="6" t="s">
        <v>19</v>
      </c>
      <c r="I3272" s="8">
        <v>0.4</v>
      </c>
      <c r="J3272" s="9">
        <v>1500</v>
      </c>
      <c r="K3272" s="10">
        <f t="shared" si="0"/>
        <v>600</v>
      </c>
      <c r="L3272" s="10">
        <f t="shared" si="1"/>
        <v>210</v>
      </c>
      <c r="M3272" s="11">
        <v>0.35</v>
      </c>
      <c r="O3272" s="16"/>
      <c r="P3272" s="14"/>
      <c r="Q3272" s="12"/>
      <c r="R3272" s="13"/>
    </row>
    <row r="3273" spans="1:18" ht="15.75" customHeight="1">
      <c r="A3273" s="1"/>
      <c r="B3273" s="6" t="s">
        <v>14</v>
      </c>
      <c r="C3273" s="6">
        <v>1185732</v>
      </c>
      <c r="D3273" s="7">
        <v>44336</v>
      </c>
      <c r="E3273" s="6" t="s">
        <v>15</v>
      </c>
      <c r="F3273" s="6" t="s">
        <v>114</v>
      </c>
      <c r="G3273" s="6" t="s">
        <v>89</v>
      </c>
      <c r="H3273" s="6" t="s">
        <v>20</v>
      </c>
      <c r="I3273" s="8">
        <v>0.4</v>
      </c>
      <c r="J3273" s="9">
        <v>1000</v>
      </c>
      <c r="K3273" s="10">
        <f t="shared" si="0"/>
        <v>400</v>
      </c>
      <c r="L3273" s="10">
        <f t="shared" si="1"/>
        <v>140</v>
      </c>
      <c r="M3273" s="11">
        <v>0.35</v>
      </c>
      <c r="O3273" s="16"/>
      <c r="P3273" s="14"/>
      <c r="Q3273" s="12"/>
      <c r="R3273" s="13"/>
    </row>
    <row r="3274" spans="1:18" ht="15.75" customHeight="1">
      <c r="A3274" s="1"/>
      <c r="B3274" s="6" t="s">
        <v>14</v>
      </c>
      <c r="C3274" s="6">
        <v>1185732</v>
      </c>
      <c r="D3274" s="7">
        <v>44336</v>
      </c>
      <c r="E3274" s="6" t="s">
        <v>15</v>
      </c>
      <c r="F3274" s="6" t="s">
        <v>114</v>
      </c>
      <c r="G3274" s="6" t="s">
        <v>89</v>
      </c>
      <c r="H3274" s="6" t="s">
        <v>21</v>
      </c>
      <c r="I3274" s="8">
        <v>0.49999999999999994</v>
      </c>
      <c r="J3274" s="9">
        <v>1250</v>
      </c>
      <c r="K3274" s="10">
        <f t="shared" si="0"/>
        <v>624.99999999999989</v>
      </c>
      <c r="L3274" s="10">
        <f t="shared" si="1"/>
        <v>187.49999999999997</v>
      </c>
      <c r="M3274" s="11">
        <v>0.3</v>
      </c>
      <c r="O3274" s="16"/>
      <c r="P3274" s="14"/>
      <c r="Q3274" s="12"/>
      <c r="R3274" s="13"/>
    </row>
    <row r="3275" spans="1:18" ht="15.75" customHeight="1">
      <c r="A3275" s="1"/>
      <c r="B3275" s="6" t="s">
        <v>14</v>
      </c>
      <c r="C3275" s="6">
        <v>1185732</v>
      </c>
      <c r="D3275" s="7">
        <v>44336</v>
      </c>
      <c r="E3275" s="6" t="s">
        <v>15</v>
      </c>
      <c r="F3275" s="6" t="s">
        <v>114</v>
      </c>
      <c r="G3275" s="6" t="s">
        <v>89</v>
      </c>
      <c r="H3275" s="6" t="s">
        <v>22</v>
      </c>
      <c r="I3275" s="8">
        <v>0.54999999999999993</v>
      </c>
      <c r="J3275" s="9">
        <v>2500</v>
      </c>
      <c r="K3275" s="10">
        <f t="shared" si="0"/>
        <v>1374.9999999999998</v>
      </c>
      <c r="L3275" s="10">
        <f t="shared" si="1"/>
        <v>412.49999999999994</v>
      </c>
      <c r="M3275" s="11">
        <v>0.3</v>
      </c>
      <c r="O3275" s="16"/>
      <c r="P3275" s="14"/>
      <c r="Q3275" s="12"/>
      <c r="R3275" s="13"/>
    </row>
    <row r="3276" spans="1:18" ht="15.75" customHeight="1">
      <c r="A3276" s="1"/>
      <c r="B3276" s="6" t="s">
        <v>14</v>
      </c>
      <c r="C3276" s="6">
        <v>1185732</v>
      </c>
      <c r="D3276" s="7">
        <v>44369</v>
      </c>
      <c r="E3276" s="6" t="s">
        <v>15</v>
      </c>
      <c r="F3276" s="6" t="s">
        <v>114</v>
      </c>
      <c r="G3276" s="6" t="s">
        <v>89</v>
      </c>
      <c r="H3276" s="6" t="s">
        <v>17</v>
      </c>
      <c r="I3276" s="8">
        <v>0.49999999999999994</v>
      </c>
      <c r="J3276" s="9">
        <v>5000</v>
      </c>
      <c r="K3276" s="10">
        <f t="shared" si="0"/>
        <v>2499.9999999999995</v>
      </c>
      <c r="L3276" s="10">
        <f t="shared" si="1"/>
        <v>999.99999999999989</v>
      </c>
      <c r="M3276" s="11">
        <v>0.4</v>
      </c>
      <c r="O3276" s="16"/>
      <c r="P3276" s="14"/>
      <c r="Q3276" s="12"/>
      <c r="R3276" s="13"/>
    </row>
    <row r="3277" spans="1:18" ht="15.75" customHeight="1">
      <c r="A3277" s="1"/>
      <c r="B3277" s="6" t="s">
        <v>14</v>
      </c>
      <c r="C3277" s="6">
        <v>1185732</v>
      </c>
      <c r="D3277" s="7">
        <v>44369</v>
      </c>
      <c r="E3277" s="6" t="s">
        <v>15</v>
      </c>
      <c r="F3277" s="6" t="s">
        <v>114</v>
      </c>
      <c r="G3277" s="6" t="s">
        <v>89</v>
      </c>
      <c r="H3277" s="6" t="s">
        <v>18</v>
      </c>
      <c r="I3277" s="8">
        <v>0.45</v>
      </c>
      <c r="J3277" s="9">
        <v>2500</v>
      </c>
      <c r="K3277" s="10">
        <f t="shared" si="0"/>
        <v>1125</v>
      </c>
      <c r="L3277" s="10">
        <f t="shared" si="1"/>
        <v>393.75</v>
      </c>
      <c r="M3277" s="11">
        <v>0.35</v>
      </c>
      <c r="O3277" s="16"/>
      <c r="P3277" s="14"/>
      <c r="Q3277" s="12"/>
      <c r="R3277" s="13"/>
    </row>
    <row r="3278" spans="1:18" ht="15.75" customHeight="1">
      <c r="A3278" s="1"/>
      <c r="B3278" s="6" t="s">
        <v>14</v>
      </c>
      <c r="C3278" s="6">
        <v>1185732</v>
      </c>
      <c r="D3278" s="7">
        <v>44369</v>
      </c>
      <c r="E3278" s="6" t="s">
        <v>15</v>
      </c>
      <c r="F3278" s="6" t="s">
        <v>114</v>
      </c>
      <c r="G3278" s="6" t="s">
        <v>89</v>
      </c>
      <c r="H3278" s="6" t="s">
        <v>19</v>
      </c>
      <c r="I3278" s="8">
        <v>0.4</v>
      </c>
      <c r="J3278" s="9">
        <v>1750</v>
      </c>
      <c r="K3278" s="10">
        <f t="shared" si="0"/>
        <v>700</v>
      </c>
      <c r="L3278" s="10">
        <f t="shared" si="1"/>
        <v>244.99999999999997</v>
      </c>
      <c r="M3278" s="11">
        <v>0.35</v>
      </c>
      <c r="O3278" s="16"/>
      <c r="P3278" s="14"/>
      <c r="Q3278" s="12"/>
      <c r="R3278" s="13"/>
    </row>
    <row r="3279" spans="1:18" ht="15.75" customHeight="1">
      <c r="A3279" s="1"/>
      <c r="B3279" s="6" t="s">
        <v>14</v>
      </c>
      <c r="C3279" s="6">
        <v>1185732</v>
      </c>
      <c r="D3279" s="7">
        <v>44369</v>
      </c>
      <c r="E3279" s="6" t="s">
        <v>15</v>
      </c>
      <c r="F3279" s="6" t="s">
        <v>114</v>
      </c>
      <c r="G3279" s="6" t="s">
        <v>89</v>
      </c>
      <c r="H3279" s="6" t="s">
        <v>20</v>
      </c>
      <c r="I3279" s="8">
        <v>0.4</v>
      </c>
      <c r="J3279" s="9">
        <v>1500</v>
      </c>
      <c r="K3279" s="10">
        <f t="shared" si="0"/>
        <v>600</v>
      </c>
      <c r="L3279" s="10">
        <f t="shared" si="1"/>
        <v>210</v>
      </c>
      <c r="M3279" s="11">
        <v>0.35</v>
      </c>
      <c r="O3279" s="16"/>
      <c r="P3279" s="14"/>
      <c r="Q3279" s="12"/>
      <c r="R3279" s="13"/>
    </row>
    <row r="3280" spans="1:18" ht="15.75" customHeight="1">
      <c r="A3280" s="1"/>
      <c r="B3280" s="6" t="s">
        <v>14</v>
      </c>
      <c r="C3280" s="6">
        <v>1185732</v>
      </c>
      <c r="D3280" s="7">
        <v>44369</v>
      </c>
      <c r="E3280" s="6" t="s">
        <v>15</v>
      </c>
      <c r="F3280" s="6" t="s">
        <v>114</v>
      </c>
      <c r="G3280" s="6" t="s">
        <v>89</v>
      </c>
      <c r="H3280" s="6" t="s">
        <v>21</v>
      </c>
      <c r="I3280" s="8">
        <v>0.49999999999999994</v>
      </c>
      <c r="J3280" s="9">
        <v>1500</v>
      </c>
      <c r="K3280" s="10">
        <f t="shared" si="0"/>
        <v>749.99999999999989</v>
      </c>
      <c r="L3280" s="10">
        <f t="shared" si="1"/>
        <v>224.99999999999997</v>
      </c>
      <c r="M3280" s="11">
        <v>0.3</v>
      </c>
      <c r="O3280" s="16"/>
      <c r="P3280" s="14"/>
      <c r="Q3280" s="12"/>
      <c r="R3280" s="13"/>
    </row>
    <row r="3281" spans="1:18" ht="15.75" customHeight="1">
      <c r="A3281" s="1"/>
      <c r="B3281" s="6" t="s">
        <v>14</v>
      </c>
      <c r="C3281" s="6">
        <v>1185732</v>
      </c>
      <c r="D3281" s="7">
        <v>44369</v>
      </c>
      <c r="E3281" s="6" t="s">
        <v>15</v>
      </c>
      <c r="F3281" s="6" t="s">
        <v>114</v>
      </c>
      <c r="G3281" s="6" t="s">
        <v>89</v>
      </c>
      <c r="H3281" s="6" t="s">
        <v>22</v>
      </c>
      <c r="I3281" s="8">
        <v>0.54999999999999993</v>
      </c>
      <c r="J3281" s="9">
        <v>3000</v>
      </c>
      <c r="K3281" s="10">
        <f t="shared" si="0"/>
        <v>1649.9999999999998</v>
      </c>
      <c r="L3281" s="10">
        <f t="shared" si="1"/>
        <v>494.99999999999989</v>
      </c>
      <c r="M3281" s="11">
        <v>0.3</v>
      </c>
      <c r="O3281" s="16"/>
      <c r="P3281" s="14"/>
      <c r="Q3281" s="12"/>
      <c r="R3281" s="13"/>
    </row>
    <row r="3282" spans="1:18" ht="15.75" customHeight="1">
      <c r="A3282" s="1"/>
      <c r="B3282" s="6" t="s">
        <v>14</v>
      </c>
      <c r="C3282" s="6">
        <v>1185732</v>
      </c>
      <c r="D3282" s="7">
        <v>44397</v>
      </c>
      <c r="E3282" s="6" t="s">
        <v>15</v>
      </c>
      <c r="F3282" s="6" t="s">
        <v>114</v>
      </c>
      <c r="G3282" s="6" t="s">
        <v>89</v>
      </c>
      <c r="H3282" s="6" t="s">
        <v>17</v>
      </c>
      <c r="I3282" s="8">
        <v>0.49999999999999994</v>
      </c>
      <c r="J3282" s="9">
        <v>5250</v>
      </c>
      <c r="K3282" s="10">
        <f t="shared" si="0"/>
        <v>2624.9999999999995</v>
      </c>
      <c r="L3282" s="10">
        <f t="shared" si="1"/>
        <v>1049.9999999999998</v>
      </c>
      <c r="M3282" s="11">
        <v>0.4</v>
      </c>
      <c r="O3282" s="16"/>
      <c r="P3282" s="14"/>
      <c r="Q3282" s="12"/>
      <c r="R3282" s="13"/>
    </row>
    <row r="3283" spans="1:18" ht="15.75" customHeight="1">
      <c r="A3283" s="1"/>
      <c r="B3283" s="6" t="s">
        <v>14</v>
      </c>
      <c r="C3283" s="6">
        <v>1185732</v>
      </c>
      <c r="D3283" s="7">
        <v>44397</v>
      </c>
      <c r="E3283" s="6" t="s">
        <v>15</v>
      </c>
      <c r="F3283" s="6" t="s">
        <v>114</v>
      </c>
      <c r="G3283" s="6" t="s">
        <v>89</v>
      </c>
      <c r="H3283" s="6" t="s">
        <v>18</v>
      </c>
      <c r="I3283" s="8">
        <v>0.45</v>
      </c>
      <c r="J3283" s="9">
        <v>2750</v>
      </c>
      <c r="K3283" s="10">
        <f t="shared" si="0"/>
        <v>1237.5</v>
      </c>
      <c r="L3283" s="10">
        <f t="shared" si="1"/>
        <v>433.125</v>
      </c>
      <c r="M3283" s="11">
        <v>0.35</v>
      </c>
      <c r="O3283" s="16"/>
      <c r="P3283" s="14"/>
      <c r="Q3283" s="12"/>
      <c r="R3283" s="13"/>
    </row>
    <row r="3284" spans="1:18" ht="15.75" customHeight="1">
      <c r="A3284" s="1"/>
      <c r="B3284" s="6" t="s">
        <v>14</v>
      </c>
      <c r="C3284" s="6">
        <v>1185732</v>
      </c>
      <c r="D3284" s="7">
        <v>44397</v>
      </c>
      <c r="E3284" s="6" t="s">
        <v>15</v>
      </c>
      <c r="F3284" s="6" t="s">
        <v>114</v>
      </c>
      <c r="G3284" s="6" t="s">
        <v>89</v>
      </c>
      <c r="H3284" s="6" t="s">
        <v>19</v>
      </c>
      <c r="I3284" s="8">
        <v>0.4</v>
      </c>
      <c r="J3284" s="9">
        <v>2000</v>
      </c>
      <c r="K3284" s="10">
        <f t="shared" si="0"/>
        <v>800</v>
      </c>
      <c r="L3284" s="10">
        <f t="shared" si="1"/>
        <v>280</v>
      </c>
      <c r="M3284" s="11">
        <v>0.35</v>
      </c>
      <c r="O3284" s="16"/>
      <c r="P3284" s="14"/>
      <c r="Q3284" s="12"/>
      <c r="R3284" s="13"/>
    </row>
    <row r="3285" spans="1:18" ht="15.75" customHeight="1">
      <c r="A3285" s="1"/>
      <c r="B3285" s="6" t="s">
        <v>14</v>
      </c>
      <c r="C3285" s="6">
        <v>1185732</v>
      </c>
      <c r="D3285" s="7">
        <v>44397</v>
      </c>
      <c r="E3285" s="6" t="s">
        <v>15</v>
      </c>
      <c r="F3285" s="6" t="s">
        <v>114</v>
      </c>
      <c r="G3285" s="6" t="s">
        <v>89</v>
      </c>
      <c r="H3285" s="6" t="s">
        <v>20</v>
      </c>
      <c r="I3285" s="8">
        <v>0.4</v>
      </c>
      <c r="J3285" s="9">
        <v>1500</v>
      </c>
      <c r="K3285" s="10">
        <f t="shared" si="0"/>
        <v>600</v>
      </c>
      <c r="L3285" s="10">
        <f t="shared" si="1"/>
        <v>210</v>
      </c>
      <c r="M3285" s="11">
        <v>0.35</v>
      </c>
      <c r="O3285" s="16"/>
      <c r="P3285" s="14"/>
      <c r="Q3285" s="12"/>
      <c r="R3285" s="13"/>
    </row>
    <row r="3286" spans="1:18" ht="15.75" customHeight="1">
      <c r="A3286" s="1"/>
      <c r="B3286" s="6" t="s">
        <v>14</v>
      </c>
      <c r="C3286" s="6">
        <v>1185732</v>
      </c>
      <c r="D3286" s="7">
        <v>44397</v>
      </c>
      <c r="E3286" s="6" t="s">
        <v>15</v>
      </c>
      <c r="F3286" s="6" t="s">
        <v>114</v>
      </c>
      <c r="G3286" s="6" t="s">
        <v>89</v>
      </c>
      <c r="H3286" s="6" t="s">
        <v>21</v>
      </c>
      <c r="I3286" s="8">
        <v>0.49999999999999994</v>
      </c>
      <c r="J3286" s="9">
        <v>1750</v>
      </c>
      <c r="K3286" s="10">
        <f t="shared" si="0"/>
        <v>874.99999999999989</v>
      </c>
      <c r="L3286" s="10">
        <f t="shared" si="1"/>
        <v>262.49999999999994</v>
      </c>
      <c r="M3286" s="11">
        <v>0.3</v>
      </c>
      <c r="O3286" s="16"/>
      <c r="P3286" s="14"/>
      <c r="Q3286" s="12"/>
      <c r="R3286" s="13"/>
    </row>
    <row r="3287" spans="1:18" ht="15.75" customHeight="1">
      <c r="A3287" s="1"/>
      <c r="B3287" s="6" t="s">
        <v>14</v>
      </c>
      <c r="C3287" s="6">
        <v>1185732</v>
      </c>
      <c r="D3287" s="7">
        <v>44397</v>
      </c>
      <c r="E3287" s="6" t="s">
        <v>15</v>
      </c>
      <c r="F3287" s="6" t="s">
        <v>114</v>
      </c>
      <c r="G3287" s="6" t="s">
        <v>89</v>
      </c>
      <c r="H3287" s="6" t="s">
        <v>22</v>
      </c>
      <c r="I3287" s="8">
        <v>0.54999999999999993</v>
      </c>
      <c r="J3287" s="9">
        <v>3500</v>
      </c>
      <c r="K3287" s="10">
        <f t="shared" si="0"/>
        <v>1924.9999999999998</v>
      </c>
      <c r="L3287" s="10">
        <f t="shared" si="1"/>
        <v>577.49999999999989</v>
      </c>
      <c r="M3287" s="11">
        <v>0.3</v>
      </c>
      <c r="O3287" s="16"/>
      <c r="P3287" s="14"/>
      <c r="Q3287" s="12"/>
      <c r="R3287" s="13"/>
    </row>
    <row r="3288" spans="1:18" ht="15.75" customHeight="1">
      <c r="A3288" s="1"/>
      <c r="B3288" s="6" t="s">
        <v>14</v>
      </c>
      <c r="C3288" s="6">
        <v>1185732</v>
      </c>
      <c r="D3288" s="7">
        <v>44429</v>
      </c>
      <c r="E3288" s="6" t="s">
        <v>15</v>
      </c>
      <c r="F3288" s="6" t="s">
        <v>114</v>
      </c>
      <c r="G3288" s="6" t="s">
        <v>89</v>
      </c>
      <c r="H3288" s="6" t="s">
        <v>17</v>
      </c>
      <c r="I3288" s="8">
        <v>0.49999999999999994</v>
      </c>
      <c r="J3288" s="9">
        <v>5000</v>
      </c>
      <c r="K3288" s="10">
        <f t="shared" si="0"/>
        <v>2499.9999999999995</v>
      </c>
      <c r="L3288" s="10">
        <f t="shared" si="1"/>
        <v>999.99999999999989</v>
      </c>
      <c r="M3288" s="11">
        <v>0.4</v>
      </c>
      <c r="O3288" s="16"/>
      <c r="P3288" s="14"/>
      <c r="Q3288" s="12"/>
      <c r="R3288" s="13"/>
    </row>
    <row r="3289" spans="1:18" ht="15.75" customHeight="1">
      <c r="A3289" s="1"/>
      <c r="B3289" s="6" t="s">
        <v>14</v>
      </c>
      <c r="C3289" s="6">
        <v>1185732</v>
      </c>
      <c r="D3289" s="7">
        <v>44429</v>
      </c>
      <c r="E3289" s="6" t="s">
        <v>15</v>
      </c>
      <c r="F3289" s="6" t="s">
        <v>114</v>
      </c>
      <c r="G3289" s="6" t="s">
        <v>89</v>
      </c>
      <c r="H3289" s="6" t="s">
        <v>18</v>
      </c>
      <c r="I3289" s="8">
        <v>0.45</v>
      </c>
      <c r="J3289" s="9">
        <v>2750</v>
      </c>
      <c r="K3289" s="10">
        <f t="shared" si="0"/>
        <v>1237.5</v>
      </c>
      <c r="L3289" s="10">
        <f t="shared" si="1"/>
        <v>433.125</v>
      </c>
      <c r="M3289" s="11">
        <v>0.35</v>
      </c>
      <c r="O3289" s="16"/>
      <c r="P3289" s="14"/>
      <c r="Q3289" s="12"/>
      <c r="R3289" s="13"/>
    </row>
    <row r="3290" spans="1:18" ht="15.75" customHeight="1">
      <c r="A3290" s="1"/>
      <c r="B3290" s="6" t="s">
        <v>14</v>
      </c>
      <c r="C3290" s="6">
        <v>1185732</v>
      </c>
      <c r="D3290" s="7">
        <v>44429</v>
      </c>
      <c r="E3290" s="6" t="s">
        <v>15</v>
      </c>
      <c r="F3290" s="6" t="s">
        <v>114</v>
      </c>
      <c r="G3290" s="6" t="s">
        <v>89</v>
      </c>
      <c r="H3290" s="6" t="s">
        <v>19</v>
      </c>
      <c r="I3290" s="8">
        <v>0.4</v>
      </c>
      <c r="J3290" s="9">
        <v>2000</v>
      </c>
      <c r="K3290" s="10">
        <f t="shared" si="0"/>
        <v>800</v>
      </c>
      <c r="L3290" s="10">
        <f t="shared" si="1"/>
        <v>280</v>
      </c>
      <c r="M3290" s="11">
        <v>0.35</v>
      </c>
      <c r="O3290" s="16"/>
      <c r="P3290" s="14"/>
      <c r="Q3290" s="12"/>
      <c r="R3290" s="13"/>
    </row>
    <row r="3291" spans="1:18" ht="15.75" customHeight="1">
      <c r="A3291" s="1"/>
      <c r="B3291" s="6" t="s">
        <v>14</v>
      </c>
      <c r="C3291" s="6">
        <v>1185732</v>
      </c>
      <c r="D3291" s="7">
        <v>44429</v>
      </c>
      <c r="E3291" s="6" t="s">
        <v>15</v>
      </c>
      <c r="F3291" s="6" t="s">
        <v>114</v>
      </c>
      <c r="G3291" s="6" t="s">
        <v>89</v>
      </c>
      <c r="H3291" s="6" t="s">
        <v>20</v>
      </c>
      <c r="I3291" s="8">
        <v>0.4</v>
      </c>
      <c r="J3291" s="9">
        <v>1500</v>
      </c>
      <c r="K3291" s="10">
        <f t="shared" si="0"/>
        <v>600</v>
      </c>
      <c r="L3291" s="10">
        <f t="shared" si="1"/>
        <v>210</v>
      </c>
      <c r="M3291" s="11">
        <v>0.35</v>
      </c>
      <c r="O3291" s="16"/>
      <c r="P3291" s="14"/>
      <c r="Q3291" s="12"/>
      <c r="R3291" s="13"/>
    </row>
    <row r="3292" spans="1:18" ht="15.75" customHeight="1">
      <c r="A3292" s="1"/>
      <c r="B3292" s="6" t="s">
        <v>14</v>
      </c>
      <c r="C3292" s="6">
        <v>1185732</v>
      </c>
      <c r="D3292" s="7">
        <v>44429</v>
      </c>
      <c r="E3292" s="6" t="s">
        <v>15</v>
      </c>
      <c r="F3292" s="6" t="s">
        <v>114</v>
      </c>
      <c r="G3292" s="6" t="s">
        <v>89</v>
      </c>
      <c r="H3292" s="6" t="s">
        <v>21</v>
      </c>
      <c r="I3292" s="8">
        <v>0.49999999999999994</v>
      </c>
      <c r="J3292" s="9">
        <v>1250</v>
      </c>
      <c r="K3292" s="10">
        <f t="shared" si="0"/>
        <v>624.99999999999989</v>
      </c>
      <c r="L3292" s="10">
        <f t="shared" si="1"/>
        <v>187.49999999999997</v>
      </c>
      <c r="M3292" s="11">
        <v>0.3</v>
      </c>
      <c r="O3292" s="16"/>
      <c r="P3292" s="14"/>
      <c r="Q3292" s="12"/>
      <c r="R3292" s="13"/>
    </row>
    <row r="3293" spans="1:18" ht="15.75" customHeight="1">
      <c r="A3293" s="1"/>
      <c r="B3293" s="6" t="s">
        <v>14</v>
      </c>
      <c r="C3293" s="6">
        <v>1185732</v>
      </c>
      <c r="D3293" s="7">
        <v>44429</v>
      </c>
      <c r="E3293" s="6" t="s">
        <v>15</v>
      </c>
      <c r="F3293" s="6" t="s">
        <v>114</v>
      </c>
      <c r="G3293" s="6" t="s">
        <v>89</v>
      </c>
      <c r="H3293" s="6" t="s">
        <v>22</v>
      </c>
      <c r="I3293" s="8">
        <v>0.54999999999999993</v>
      </c>
      <c r="J3293" s="9">
        <v>3000</v>
      </c>
      <c r="K3293" s="10">
        <f t="shared" si="0"/>
        <v>1649.9999999999998</v>
      </c>
      <c r="L3293" s="10">
        <f t="shared" si="1"/>
        <v>494.99999999999989</v>
      </c>
      <c r="M3293" s="11">
        <v>0.3</v>
      </c>
      <c r="O3293" s="16"/>
      <c r="P3293" s="14"/>
      <c r="Q3293" s="12"/>
      <c r="R3293" s="13"/>
    </row>
    <row r="3294" spans="1:18" ht="15.75" customHeight="1">
      <c r="A3294" s="1"/>
      <c r="B3294" s="6" t="s">
        <v>14</v>
      </c>
      <c r="C3294" s="6">
        <v>1185732</v>
      </c>
      <c r="D3294" s="7">
        <v>44459</v>
      </c>
      <c r="E3294" s="6" t="s">
        <v>15</v>
      </c>
      <c r="F3294" s="6" t="s">
        <v>114</v>
      </c>
      <c r="G3294" s="6" t="s">
        <v>89</v>
      </c>
      <c r="H3294" s="6" t="s">
        <v>17</v>
      </c>
      <c r="I3294" s="8">
        <v>0.49999999999999994</v>
      </c>
      <c r="J3294" s="9">
        <v>4250</v>
      </c>
      <c r="K3294" s="10">
        <f t="shared" si="0"/>
        <v>2124.9999999999995</v>
      </c>
      <c r="L3294" s="10">
        <f t="shared" si="1"/>
        <v>849.99999999999989</v>
      </c>
      <c r="M3294" s="11">
        <v>0.4</v>
      </c>
      <c r="O3294" s="16"/>
      <c r="P3294" s="14"/>
      <c r="Q3294" s="12"/>
      <c r="R3294" s="13"/>
    </row>
    <row r="3295" spans="1:18" ht="15.75" customHeight="1">
      <c r="A3295" s="1"/>
      <c r="B3295" s="6" t="s">
        <v>14</v>
      </c>
      <c r="C3295" s="6">
        <v>1185732</v>
      </c>
      <c r="D3295" s="7">
        <v>44459</v>
      </c>
      <c r="E3295" s="6" t="s">
        <v>15</v>
      </c>
      <c r="F3295" s="6" t="s">
        <v>114</v>
      </c>
      <c r="G3295" s="6" t="s">
        <v>89</v>
      </c>
      <c r="H3295" s="6" t="s">
        <v>18</v>
      </c>
      <c r="I3295" s="8">
        <v>0.45</v>
      </c>
      <c r="J3295" s="9">
        <v>2250</v>
      </c>
      <c r="K3295" s="10">
        <f t="shared" si="0"/>
        <v>1012.5</v>
      </c>
      <c r="L3295" s="10">
        <f t="shared" si="1"/>
        <v>354.375</v>
      </c>
      <c r="M3295" s="11">
        <v>0.35</v>
      </c>
      <c r="O3295" s="16"/>
      <c r="P3295" s="14"/>
      <c r="Q3295" s="12"/>
      <c r="R3295" s="13"/>
    </row>
    <row r="3296" spans="1:18" ht="15.75" customHeight="1">
      <c r="A3296" s="1"/>
      <c r="B3296" s="6" t="s">
        <v>14</v>
      </c>
      <c r="C3296" s="6">
        <v>1185732</v>
      </c>
      <c r="D3296" s="7">
        <v>44459</v>
      </c>
      <c r="E3296" s="6" t="s">
        <v>15</v>
      </c>
      <c r="F3296" s="6" t="s">
        <v>114</v>
      </c>
      <c r="G3296" s="6" t="s">
        <v>89</v>
      </c>
      <c r="H3296" s="6" t="s">
        <v>19</v>
      </c>
      <c r="I3296" s="8">
        <v>0.4</v>
      </c>
      <c r="J3296" s="9">
        <v>1250</v>
      </c>
      <c r="K3296" s="10">
        <f t="shared" si="0"/>
        <v>500</v>
      </c>
      <c r="L3296" s="10">
        <f t="shared" si="1"/>
        <v>175</v>
      </c>
      <c r="M3296" s="11">
        <v>0.35</v>
      </c>
      <c r="O3296" s="16"/>
      <c r="P3296" s="14"/>
      <c r="Q3296" s="12"/>
      <c r="R3296" s="13"/>
    </row>
    <row r="3297" spans="1:18" ht="15.75" customHeight="1">
      <c r="A3297" s="1"/>
      <c r="B3297" s="6" t="s">
        <v>14</v>
      </c>
      <c r="C3297" s="6">
        <v>1185732</v>
      </c>
      <c r="D3297" s="7">
        <v>44459</v>
      </c>
      <c r="E3297" s="6" t="s">
        <v>15</v>
      </c>
      <c r="F3297" s="6" t="s">
        <v>114</v>
      </c>
      <c r="G3297" s="6" t="s">
        <v>89</v>
      </c>
      <c r="H3297" s="6" t="s">
        <v>20</v>
      </c>
      <c r="I3297" s="8">
        <v>0.4</v>
      </c>
      <c r="J3297" s="9">
        <v>1000</v>
      </c>
      <c r="K3297" s="10">
        <f t="shared" si="0"/>
        <v>400</v>
      </c>
      <c r="L3297" s="10">
        <f t="shared" si="1"/>
        <v>140</v>
      </c>
      <c r="M3297" s="11">
        <v>0.35</v>
      </c>
      <c r="O3297" s="16"/>
      <c r="P3297" s="14"/>
      <c r="Q3297" s="12"/>
      <c r="R3297" s="13"/>
    </row>
    <row r="3298" spans="1:18" ht="15.75" customHeight="1">
      <c r="A3298" s="1"/>
      <c r="B3298" s="6" t="s">
        <v>14</v>
      </c>
      <c r="C3298" s="6">
        <v>1185732</v>
      </c>
      <c r="D3298" s="7">
        <v>44459</v>
      </c>
      <c r="E3298" s="6" t="s">
        <v>15</v>
      </c>
      <c r="F3298" s="6" t="s">
        <v>114</v>
      </c>
      <c r="G3298" s="6" t="s">
        <v>89</v>
      </c>
      <c r="H3298" s="6" t="s">
        <v>21</v>
      </c>
      <c r="I3298" s="8">
        <v>0.49999999999999994</v>
      </c>
      <c r="J3298" s="9">
        <v>1000</v>
      </c>
      <c r="K3298" s="10">
        <f t="shared" si="0"/>
        <v>499.99999999999994</v>
      </c>
      <c r="L3298" s="10">
        <f t="shared" si="1"/>
        <v>149.99999999999997</v>
      </c>
      <c r="M3298" s="11">
        <v>0.3</v>
      </c>
      <c r="O3298" s="16"/>
      <c r="P3298" s="14"/>
      <c r="Q3298" s="12"/>
      <c r="R3298" s="13"/>
    </row>
    <row r="3299" spans="1:18" ht="15.75" customHeight="1">
      <c r="A3299" s="1"/>
      <c r="B3299" s="6" t="s">
        <v>14</v>
      </c>
      <c r="C3299" s="6">
        <v>1185732</v>
      </c>
      <c r="D3299" s="7">
        <v>44459</v>
      </c>
      <c r="E3299" s="6" t="s">
        <v>15</v>
      </c>
      <c r="F3299" s="6" t="s">
        <v>114</v>
      </c>
      <c r="G3299" s="6" t="s">
        <v>89</v>
      </c>
      <c r="H3299" s="6" t="s">
        <v>22</v>
      </c>
      <c r="I3299" s="8">
        <v>0.54999999999999993</v>
      </c>
      <c r="J3299" s="9">
        <v>2000</v>
      </c>
      <c r="K3299" s="10">
        <f t="shared" si="0"/>
        <v>1099.9999999999998</v>
      </c>
      <c r="L3299" s="10">
        <f t="shared" si="1"/>
        <v>329.99999999999994</v>
      </c>
      <c r="M3299" s="11">
        <v>0.3</v>
      </c>
      <c r="O3299" s="16"/>
      <c r="P3299" s="14"/>
      <c r="Q3299" s="12"/>
      <c r="R3299" s="13"/>
    </row>
    <row r="3300" spans="1:18" ht="15.75" customHeight="1">
      <c r="A3300" s="1"/>
      <c r="B3300" s="6" t="s">
        <v>14</v>
      </c>
      <c r="C3300" s="6">
        <v>1185732</v>
      </c>
      <c r="D3300" s="7">
        <v>44491</v>
      </c>
      <c r="E3300" s="6" t="s">
        <v>15</v>
      </c>
      <c r="F3300" s="6" t="s">
        <v>114</v>
      </c>
      <c r="G3300" s="6" t="s">
        <v>89</v>
      </c>
      <c r="H3300" s="6" t="s">
        <v>17</v>
      </c>
      <c r="I3300" s="8">
        <v>0.54999999999999993</v>
      </c>
      <c r="J3300" s="9">
        <v>3750</v>
      </c>
      <c r="K3300" s="10">
        <f t="shared" si="0"/>
        <v>2062.4999999999995</v>
      </c>
      <c r="L3300" s="10">
        <f t="shared" si="1"/>
        <v>824.99999999999989</v>
      </c>
      <c r="M3300" s="11">
        <v>0.4</v>
      </c>
      <c r="O3300" s="16"/>
      <c r="P3300" s="14"/>
      <c r="Q3300" s="12"/>
      <c r="R3300" s="13"/>
    </row>
    <row r="3301" spans="1:18" ht="15.75" customHeight="1">
      <c r="A3301" s="1"/>
      <c r="B3301" s="6" t="s">
        <v>14</v>
      </c>
      <c r="C3301" s="6">
        <v>1185732</v>
      </c>
      <c r="D3301" s="7">
        <v>44491</v>
      </c>
      <c r="E3301" s="6" t="s">
        <v>15</v>
      </c>
      <c r="F3301" s="6" t="s">
        <v>114</v>
      </c>
      <c r="G3301" s="6" t="s">
        <v>89</v>
      </c>
      <c r="H3301" s="6" t="s">
        <v>18</v>
      </c>
      <c r="I3301" s="8">
        <v>0.5</v>
      </c>
      <c r="J3301" s="9">
        <v>2000</v>
      </c>
      <c r="K3301" s="10">
        <f t="shared" si="0"/>
        <v>1000</v>
      </c>
      <c r="L3301" s="10">
        <f t="shared" si="1"/>
        <v>350</v>
      </c>
      <c r="M3301" s="11">
        <v>0.35</v>
      </c>
      <c r="O3301" s="16"/>
      <c r="P3301" s="14"/>
      <c r="Q3301" s="12"/>
      <c r="R3301" s="13"/>
    </row>
    <row r="3302" spans="1:18" ht="15.75" customHeight="1">
      <c r="A3302" s="1"/>
      <c r="B3302" s="6" t="s">
        <v>14</v>
      </c>
      <c r="C3302" s="6">
        <v>1185732</v>
      </c>
      <c r="D3302" s="7">
        <v>44491</v>
      </c>
      <c r="E3302" s="6" t="s">
        <v>15</v>
      </c>
      <c r="F3302" s="6" t="s">
        <v>114</v>
      </c>
      <c r="G3302" s="6" t="s">
        <v>89</v>
      </c>
      <c r="H3302" s="6" t="s">
        <v>19</v>
      </c>
      <c r="I3302" s="8">
        <v>0.5</v>
      </c>
      <c r="J3302" s="9">
        <v>1000</v>
      </c>
      <c r="K3302" s="10">
        <f t="shared" si="0"/>
        <v>500</v>
      </c>
      <c r="L3302" s="10">
        <f t="shared" si="1"/>
        <v>175</v>
      </c>
      <c r="M3302" s="11">
        <v>0.35</v>
      </c>
      <c r="O3302" s="16"/>
      <c r="P3302" s="14"/>
      <c r="Q3302" s="12"/>
      <c r="R3302" s="13"/>
    </row>
    <row r="3303" spans="1:18" ht="15.75" customHeight="1">
      <c r="A3303" s="1"/>
      <c r="B3303" s="6" t="s">
        <v>14</v>
      </c>
      <c r="C3303" s="6">
        <v>1185732</v>
      </c>
      <c r="D3303" s="7">
        <v>44491</v>
      </c>
      <c r="E3303" s="6" t="s">
        <v>15</v>
      </c>
      <c r="F3303" s="6" t="s">
        <v>114</v>
      </c>
      <c r="G3303" s="6" t="s">
        <v>89</v>
      </c>
      <c r="H3303" s="6" t="s">
        <v>20</v>
      </c>
      <c r="I3303" s="8">
        <v>0.5</v>
      </c>
      <c r="J3303" s="9">
        <v>750</v>
      </c>
      <c r="K3303" s="10">
        <f t="shared" si="0"/>
        <v>375</v>
      </c>
      <c r="L3303" s="10">
        <f t="shared" si="1"/>
        <v>131.25</v>
      </c>
      <c r="M3303" s="11">
        <v>0.35</v>
      </c>
      <c r="O3303" s="16"/>
      <c r="P3303" s="14"/>
      <c r="Q3303" s="12"/>
      <c r="R3303" s="13"/>
    </row>
    <row r="3304" spans="1:18" ht="15.75" customHeight="1">
      <c r="A3304" s="1"/>
      <c r="B3304" s="6" t="s">
        <v>14</v>
      </c>
      <c r="C3304" s="6">
        <v>1185732</v>
      </c>
      <c r="D3304" s="7">
        <v>44491</v>
      </c>
      <c r="E3304" s="6" t="s">
        <v>15</v>
      </c>
      <c r="F3304" s="6" t="s">
        <v>114</v>
      </c>
      <c r="G3304" s="6" t="s">
        <v>89</v>
      </c>
      <c r="H3304" s="6" t="s">
        <v>21</v>
      </c>
      <c r="I3304" s="8">
        <v>0.6</v>
      </c>
      <c r="J3304" s="9">
        <v>750</v>
      </c>
      <c r="K3304" s="10">
        <f t="shared" si="0"/>
        <v>450</v>
      </c>
      <c r="L3304" s="10">
        <f t="shared" si="1"/>
        <v>135</v>
      </c>
      <c r="M3304" s="11">
        <v>0.3</v>
      </c>
      <c r="O3304" s="16"/>
      <c r="P3304" s="14"/>
      <c r="Q3304" s="12"/>
      <c r="R3304" s="13"/>
    </row>
    <row r="3305" spans="1:18" ht="15.75" customHeight="1">
      <c r="A3305" s="1"/>
      <c r="B3305" s="6" t="s">
        <v>14</v>
      </c>
      <c r="C3305" s="6">
        <v>1185732</v>
      </c>
      <c r="D3305" s="7">
        <v>44491</v>
      </c>
      <c r="E3305" s="6" t="s">
        <v>15</v>
      </c>
      <c r="F3305" s="6" t="s">
        <v>114</v>
      </c>
      <c r="G3305" s="6" t="s">
        <v>89</v>
      </c>
      <c r="H3305" s="6" t="s">
        <v>22</v>
      </c>
      <c r="I3305" s="8">
        <v>0.64999999999999991</v>
      </c>
      <c r="J3305" s="9">
        <v>2000</v>
      </c>
      <c r="K3305" s="10">
        <f t="shared" si="0"/>
        <v>1299.9999999999998</v>
      </c>
      <c r="L3305" s="10">
        <f t="shared" si="1"/>
        <v>389.99999999999994</v>
      </c>
      <c r="M3305" s="11">
        <v>0.3</v>
      </c>
      <c r="O3305" s="16"/>
      <c r="P3305" s="14"/>
      <c r="Q3305" s="12"/>
      <c r="R3305" s="13"/>
    </row>
    <row r="3306" spans="1:18" ht="15.75" customHeight="1">
      <c r="A3306" s="1"/>
      <c r="B3306" s="6" t="s">
        <v>14</v>
      </c>
      <c r="C3306" s="6">
        <v>1185732</v>
      </c>
      <c r="D3306" s="7">
        <v>44521</v>
      </c>
      <c r="E3306" s="6" t="s">
        <v>15</v>
      </c>
      <c r="F3306" s="6" t="s">
        <v>114</v>
      </c>
      <c r="G3306" s="6" t="s">
        <v>89</v>
      </c>
      <c r="H3306" s="6" t="s">
        <v>17</v>
      </c>
      <c r="I3306" s="8">
        <v>0.6</v>
      </c>
      <c r="J3306" s="9">
        <v>3500</v>
      </c>
      <c r="K3306" s="10">
        <f t="shared" si="0"/>
        <v>2100</v>
      </c>
      <c r="L3306" s="10">
        <f t="shared" si="1"/>
        <v>840</v>
      </c>
      <c r="M3306" s="11">
        <v>0.4</v>
      </c>
      <c r="O3306" s="16"/>
      <c r="P3306" s="14"/>
      <c r="Q3306" s="12"/>
      <c r="R3306" s="13"/>
    </row>
    <row r="3307" spans="1:18" ht="15.75" customHeight="1">
      <c r="A3307" s="1"/>
      <c r="B3307" s="6" t="s">
        <v>14</v>
      </c>
      <c r="C3307" s="6">
        <v>1185732</v>
      </c>
      <c r="D3307" s="7">
        <v>44521</v>
      </c>
      <c r="E3307" s="6" t="s">
        <v>15</v>
      </c>
      <c r="F3307" s="6" t="s">
        <v>114</v>
      </c>
      <c r="G3307" s="6" t="s">
        <v>89</v>
      </c>
      <c r="H3307" s="6" t="s">
        <v>18</v>
      </c>
      <c r="I3307" s="8">
        <v>0.5</v>
      </c>
      <c r="J3307" s="9">
        <v>1750</v>
      </c>
      <c r="K3307" s="10">
        <f t="shared" si="0"/>
        <v>875</v>
      </c>
      <c r="L3307" s="10">
        <f t="shared" si="1"/>
        <v>306.25</v>
      </c>
      <c r="M3307" s="11">
        <v>0.35</v>
      </c>
      <c r="O3307" s="16"/>
      <c r="P3307" s="14"/>
      <c r="Q3307" s="12"/>
      <c r="R3307" s="13"/>
    </row>
    <row r="3308" spans="1:18" ht="15.75" customHeight="1">
      <c r="A3308" s="1"/>
      <c r="B3308" s="6" t="s">
        <v>14</v>
      </c>
      <c r="C3308" s="6">
        <v>1185732</v>
      </c>
      <c r="D3308" s="7">
        <v>44521</v>
      </c>
      <c r="E3308" s="6" t="s">
        <v>15</v>
      </c>
      <c r="F3308" s="6" t="s">
        <v>114</v>
      </c>
      <c r="G3308" s="6" t="s">
        <v>89</v>
      </c>
      <c r="H3308" s="6" t="s">
        <v>19</v>
      </c>
      <c r="I3308" s="8">
        <v>0.5</v>
      </c>
      <c r="J3308" s="9">
        <v>1700</v>
      </c>
      <c r="K3308" s="10">
        <f t="shared" si="0"/>
        <v>850</v>
      </c>
      <c r="L3308" s="10">
        <f t="shared" si="1"/>
        <v>297.5</v>
      </c>
      <c r="M3308" s="11">
        <v>0.35</v>
      </c>
      <c r="O3308" s="16"/>
      <c r="P3308" s="14"/>
      <c r="Q3308" s="12"/>
      <c r="R3308" s="13"/>
    </row>
    <row r="3309" spans="1:18" ht="15.75" customHeight="1">
      <c r="A3309" s="1"/>
      <c r="B3309" s="6" t="s">
        <v>14</v>
      </c>
      <c r="C3309" s="6">
        <v>1185732</v>
      </c>
      <c r="D3309" s="7">
        <v>44521</v>
      </c>
      <c r="E3309" s="6" t="s">
        <v>15</v>
      </c>
      <c r="F3309" s="6" t="s">
        <v>114</v>
      </c>
      <c r="G3309" s="6" t="s">
        <v>89</v>
      </c>
      <c r="H3309" s="6" t="s">
        <v>20</v>
      </c>
      <c r="I3309" s="8">
        <v>0.5</v>
      </c>
      <c r="J3309" s="9">
        <v>1500</v>
      </c>
      <c r="K3309" s="10">
        <f t="shared" si="0"/>
        <v>750</v>
      </c>
      <c r="L3309" s="10">
        <f t="shared" si="1"/>
        <v>262.5</v>
      </c>
      <c r="M3309" s="11">
        <v>0.35</v>
      </c>
      <c r="O3309" s="16"/>
      <c r="P3309" s="14"/>
      <c r="Q3309" s="12"/>
      <c r="R3309" s="13"/>
    </row>
    <row r="3310" spans="1:18" ht="15.75" customHeight="1">
      <c r="A3310" s="1"/>
      <c r="B3310" s="6" t="s">
        <v>14</v>
      </c>
      <c r="C3310" s="6">
        <v>1185732</v>
      </c>
      <c r="D3310" s="7">
        <v>44521</v>
      </c>
      <c r="E3310" s="6" t="s">
        <v>15</v>
      </c>
      <c r="F3310" s="6" t="s">
        <v>114</v>
      </c>
      <c r="G3310" s="6" t="s">
        <v>89</v>
      </c>
      <c r="H3310" s="6" t="s">
        <v>21</v>
      </c>
      <c r="I3310" s="8">
        <v>0.6</v>
      </c>
      <c r="J3310" s="9">
        <v>1250</v>
      </c>
      <c r="K3310" s="10">
        <f t="shared" si="0"/>
        <v>750</v>
      </c>
      <c r="L3310" s="10">
        <f t="shared" si="1"/>
        <v>225</v>
      </c>
      <c r="M3310" s="11">
        <v>0.3</v>
      </c>
      <c r="O3310" s="16"/>
      <c r="P3310" s="14"/>
      <c r="Q3310" s="12"/>
      <c r="R3310" s="13"/>
    </row>
    <row r="3311" spans="1:18" ht="15.75" customHeight="1">
      <c r="A3311" s="1"/>
      <c r="B3311" s="6" t="s">
        <v>14</v>
      </c>
      <c r="C3311" s="6">
        <v>1185732</v>
      </c>
      <c r="D3311" s="7">
        <v>44521</v>
      </c>
      <c r="E3311" s="6" t="s">
        <v>15</v>
      </c>
      <c r="F3311" s="6" t="s">
        <v>114</v>
      </c>
      <c r="G3311" s="6" t="s">
        <v>89</v>
      </c>
      <c r="H3311" s="6" t="s">
        <v>22</v>
      </c>
      <c r="I3311" s="8">
        <v>0.64999999999999991</v>
      </c>
      <c r="J3311" s="9">
        <v>2250</v>
      </c>
      <c r="K3311" s="10">
        <f t="shared" si="0"/>
        <v>1462.4999999999998</v>
      </c>
      <c r="L3311" s="10">
        <f t="shared" si="1"/>
        <v>438.74999999999994</v>
      </c>
      <c r="M3311" s="11">
        <v>0.3</v>
      </c>
      <c r="O3311" s="16"/>
      <c r="P3311" s="14"/>
      <c r="Q3311" s="12"/>
      <c r="R3311" s="13"/>
    </row>
    <row r="3312" spans="1:18" ht="15.75" customHeight="1">
      <c r="A3312" s="1"/>
      <c r="B3312" s="6" t="s">
        <v>14</v>
      </c>
      <c r="C3312" s="6">
        <v>1185732</v>
      </c>
      <c r="D3312" s="7">
        <v>44550</v>
      </c>
      <c r="E3312" s="6" t="s">
        <v>15</v>
      </c>
      <c r="F3312" s="6" t="s">
        <v>114</v>
      </c>
      <c r="G3312" s="6" t="s">
        <v>89</v>
      </c>
      <c r="H3312" s="6" t="s">
        <v>17</v>
      </c>
      <c r="I3312" s="8">
        <v>0.6</v>
      </c>
      <c r="J3312" s="9">
        <v>4500</v>
      </c>
      <c r="K3312" s="10">
        <f t="shared" si="0"/>
        <v>2700</v>
      </c>
      <c r="L3312" s="10">
        <f t="shared" si="1"/>
        <v>1080</v>
      </c>
      <c r="M3312" s="11">
        <v>0.4</v>
      </c>
      <c r="O3312" s="16"/>
      <c r="P3312" s="14"/>
      <c r="Q3312" s="12"/>
      <c r="R3312" s="13"/>
    </row>
    <row r="3313" spans="1:18" ht="15.75" customHeight="1">
      <c r="A3313" s="1"/>
      <c r="B3313" s="6" t="s">
        <v>14</v>
      </c>
      <c r="C3313" s="6">
        <v>1185732</v>
      </c>
      <c r="D3313" s="7">
        <v>44550</v>
      </c>
      <c r="E3313" s="6" t="s">
        <v>15</v>
      </c>
      <c r="F3313" s="6" t="s">
        <v>114</v>
      </c>
      <c r="G3313" s="6" t="s">
        <v>89</v>
      </c>
      <c r="H3313" s="6" t="s">
        <v>18</v>
      </c>
      <c r="I3313" s="8">
        <v>0.5</v>
      </c>
      <c r="J3313" s="9">
        <v>2500</v>
      </c>
      <c r="K3313" s="10">
        <f t="shared" si="0"/>
        <v>1250</v>
      </c>
      <c r="L3313" s="10">
        <f t="shared" si="1"/>
        <v>437.5</v>
      </c>
      <c r="M3313" s="11">
        <v>0.35</v>
      </c>
      <c r="O3313" s="16"/>
      <c r="P3313" s="14"/>
      <c r="Q3313" s="12"/>
      <c r="R3313" s="13"/>
    </row>
    <row r="3314" spans="1:18" ht="15.75" customHeight="1">
      <c r="A3314" s="1"/>
      <c r="B3314" s="6" t="s">
        <v>14</v>
      </c>
      <c r="C3314" s="6">
        <v>1185732</v>
      </c>
      <c r="D3314" s="7">
        <v>44550</v>
      </c>
      <c r="E3314" s="6" t="s">
        <v>15</v>
      </c>
      <c r="F3314" s="6" t="s">
        <v>114</v>
      </c>
      <c r="G3314" s="6" t="s">
        <v>89</v>
      </c>
      <c r="H3314" s="6" t="s">
        <v>19</v>
      </c>
      <c r="I3314" s="8">
        <v>0.5</v>
      </c>
      <c r="J3314" s="9">
        <v>2250</v>
      </c>
      <c r="K3314" s="10">
        <f t="shared" si="0"/>
        <v>1125</v>
      </c>
      <c r="L3314" s="10">
        <f t="shared" si="1"/>
        <v>393.75</v>
      </c>
      <c r="M3314" s="11">
        <v>0.35</v>
      </c>
      <c r="O3314" s="16"/>
      <c r="P3314" s="14"/>
      <c r="Q3314" s="12"/>
      <c r="R3314" s="13"/>
    </row>
    <row r="3315" spans="1:18" ht="15.75" customHeight="1">
      <c r="A3315" s="1"/>
      <c r="B3315" s="6" t="s">
        <v>14</v>
      </c>
      <c r="C3315" s="6">
        <v>1185732</v>
      </c>
      <c r="D3315" s="7">
        <v>44550</v>
      </c>
      <c r="E3315" s="6" t="s">
        <v>15</v>
      </c>
      <c r="F3315" s="6" t="s">
        <v>114</v>
      </c>
      <c r="G3315" s="6" t="s">
        <v>89</v>
      </c>
      <c r="H3315" s="6" t="s">
        <v>20</v>
      </c>
      <c r="I3315" s="8">
        <v>0.5</v>
      </c>
      <c r="J3315" s="9">
        <v>1750</v>
      </c>
      <c r="K3315" s="10">
        <f t="shared" si="0"/>
        <v>875</v>
      </c>
      <c r="L3315" s="10">
        <f t="shared" si="1"/>
        <v>306.25</v>
      </c>
      <c r="M3315" s="11">
        <v>0.35</v>
      </c>
      <c r="O3315" s="16"/>
      <c r="P3315" s="14"/>
      <c r="Q3315" s="12"/>
      <c r="R3315" s="13"/>
    </row>
    <row r="3316" spans="1:18" ht="15.75" customHeight="1">
      <c r="A3316" s="1"/>
      <c r="B3316" s="6" t="s">
        <v>14</v>
      </c>
      <c r="C3316" s="6">
        <v>1185732</v>
      </c>
      <c r="D3316" s="7">
        <v>44550</v>
      </c>
      <c r="E3316" s="6" t="s">
        <v>15</v>
      </c>
      <c r="F3316" s="6" t="s">
        <v>114</v>
      </c>
      <c r="G3316" s="6" t="s">
        <v>89</v>
      </c>
      <c r="H3316" s="6" t="s">
        <v>21</v>
      </c>
      <c r="I3316" s="8">
        <v>0.6</v>
      </c>
      <c r="J3316" s="9">
        <v>1750</v>
      </c>
      <c r="K3316" s="10">
        <f t="shared" si="0"/>
        <v>1050</v>
      </c>
      <c r="L3316" s="10">
        <f t="shared" si="1"/>
        <v>315</v>
      </c>
      <c r="M3316" s="11">
        <v>0.3</v>
      </c>
      <c r="O3316" s="16"/>
      <c r="P3316" s="14"/>
      <c r="Q3316" s="12"/>
      <c r="R3316" s="13"/>
    </row>
    <row r="3317" spans="1:18" ht="15.75" customHeight="1">
      <c r="A3317" s="1"/>
      <c r="B3317" s="6" t="s">
        <v>14</v>
      </c>
      <c r="C3317" s="6">
        <v>1185732</v>
      </c>
      <c r="D3317" s="7">
        <v>44550</v>
      </c>
      <c r="E3317" s="6" t="s">
        <v>15</v>
      </c>
      <c r="F3317" s="6" t="s">
        <v>114</v>
      </c>
      <c r="G3317" s="6" t="s">
        <v>89</v>
      </c>
      <c r="H3317" s="6" t="s">
        <v>22</v>
      </c>
      <c r="I3317" s="8">
        <v>0.64999999999999991</v>
      </c>
      <c r="J3317" s="9">
        <v>2750</v>
      </c>
      <c r="K3317" s="10">
        <f t="shared" si="0"/>
        <v>1787.4999999999998</v>
      </c>
      <c r="L3317" s="10">
        <f t="shared" si="1"/>
        <v>536.24999999999989</v>
      </c>
      <c r="M3317" s="11">
        <v>0.3</v>
      </c>
      <c r="O3317" s="16"/>
      <c r="P3317" s="14"/>
      <c r="Q3317" s="12"/>
      <c r="R3317" s="13"/>
    </row>
    <row r="3318" spans="1:18" ht="15.75" customHeight="1">
      <c r="A3318" s="1" t="s">
        <v>39</v>
      </c>
      <c r="B3318" s="6" t="s">
        <v>14</v>
      </c>
      <c r="C3318" s="6">
        <v>1185732</v>
      </c>
      <c r="D3318" s="7">
        <v>44213</v>
      </c>
      <c r="E3318" s="6" t="s">
        <v>15</v>
      </c>
      <c r="F3318" s="6" t="s">
        <v>115</v>
      </c>
      <c r="G3318" s="6" t="s">
        <v>116</v>
      </c>
      <c r="H3318" s="6" t="s">
        <v>17</v>
      </c>
      <c r="I3318" s="8">
        <v>0.4</v>
      </c>
      <c r="J3318" s="9">
        <v>5250</v>
      </c>
      <c r="K3318" s="10">
        <f t="shared" si="0"/>
        <v>2100</v>
      </c>
      <c r="L3318" s="10">
        <f t="shared" si="1"/>
        <v>735</v>
      </c>
      <c r="M3318" s="11">
        <v>0.35</v>
      </c>
      <c r="O3318" s="16"/>
      <c r="P3318" s="14"/>
      <c r="Q3318" s="12"/>
      <c r="R3318" s="13"/>
    </row>
    <row r="3319" spans="1:18" ht="15.75" customHeight="1">
      <c r="A3319" s="1"/>
      <c r="B3319" s="6" t="s">
        <v>14</v>
      </c>
      <c r="C3319" s="6">
        <v>1185732</v>
      </c>
      <c r="D3319" s="7">
        <v>44213</v>
      </c>
      <c r="E3319" s="6" t="s">
        <v>15</v>
      </c>
      <c r="F3319" s="6" t="s">
        <v>115</v>
      </c>
      <c r="G3319" s="6" t="s">
        <v>116</v>
      </c>
      <c r="H3319" s="6" t="s">
        <v>18</v>
      </c>
      <c r="I3319" s="8">
        <v>0.4</v>
      </c>
      <c r="J3319" s="9">
        <v>3250</v>
      </c>
      <c r="K3319" s="10">
        <f t="shared" si="0"/>
        <v>1300</v>
      </c>
      <c r="L3319" s="10">
        <f t="shared" si="1"/>
        <v>454.99999999999994</v>
      </c>
      <c r="M3319" s="11">
        <v>0.35</v>
      </c>
      <c r="O3319" s="16"/>
      <c r="P3319" s="14"/>
      <c r="Q3319" s="12"/>
      <c r="R3319" s="13"/>
    </row>
    <row r="3320" spans="1:18" ht="15.75" customHeight="1">
      <c r="A3320" s="1"/>
      <c r="B3320" s="6" t="s">
        <v>14</v>
      </c>
      <c r="C3320" s="6">
        <v>1185732</v>
      </c>
      <c r="D3320" s="7">
        <v>44213</v>
      </c>
      <c r="E3320" s="6" t="s">
        <v>15</v>
      </c>
      <c r="F3320" s="6" t="s">
        <v>115</v>
      </c>
      <c r="G3320" s="6" t="s">
        <v>116</v>
      </c>
      <c r="H3320" s="6" t="s">
        <v>19</v>
      </c>
      <c r="I3320" s="8">
        <v>0.30000000000000004</v>
      </c>
      <c r="J3320" s="9">
        <v>3250</v>
      </c>
      <c r="K3320" s="10">
        <f t="shared" si="0"/>
        <v>975.00000000000011</v>
      </c>
      <c r="L3320" s="10">
        <f t="shared" si="1"/>
        <v>390.00000000000006</v>
      </c>
      <c r="M3320" s="11">
        <v>0.4</v>
      </c>
      <c r="O3320" s="16"/>
      <c r="P3320" s="14"/>
      <c r="Q3320" s="12"/>
      <c r="R3320" s="13"/>
    </row>
    <row r="3321" spans="1:18" ht="15.75" customHeight="1">
      <c r="A3321" s="1"/>
      <c r="B3321" s="6" t="s">
        <v>14</v>
      </c>
      <c r="C3321" s="6">
        <v>1185732</v>
      </c>
      <c r="D3321" s="7">
        <v>44213</v>
      </c>
      <c r="E3321" s="6" t="s">
        <v>15</v>
      </c>
      <c r="F3321" s="6" t="s">
        <v>115</v>
      </c>
      <c r="G3321" s="6" t="s">
        <v>116</v>
      </c>
      <c r="H3321" s="6" t="s">
        <v>20</v>
      </c>
      <c r="I3321" s="8">
        <v>0.35</v>
      </c>
      <c r="J3321" s="9">
        <v>1750</v>
      </c>
      <c r="K3321" s="10">
        <f t="shared" si="0"/>
        <v>612.5</v>
      </c>
      <c r="L3321" s="10">
        <f t="shared" si="1"/>
        <v>245</v>
      </c>
      <c r="M3321" s="11">
        <v>0.4</v>
      </c>
      <c r="O3321" s="16"/>
      <c r="P3321" s="14"/>
      <c r="Q3321" s="12"/>
      <c r="R3321" s="13"/>
    </row>
    <row r="3322" spans="1:18" ht="15.75" customHeight="1">
      <c r="A3322" s="1"/>
      <c r="B3322" s="6" t="s">
        <v>14</v>
      </c>
      <c r="C3322" s="6">
        <v>1185732</v>
      </c>
      <c r="D3322" s="7">
        <v>44213</v>
      </c>
      <c r="E3322" s="6" t="s">
        <v>15</v>
      </c>
      <c r="F3322" s="6" t="s">
        <v>115</v>
      </c>
      <c r="G3322" s="6" t="s">
        <v>116</v>
      </c>
      <c r="H3322" s="6" t="s">
        <v>21</v>
      </c>
      <c r="I3322" s="8">
        <v>0.5</v>
      </c>
      <c r="J3322" s="9">
        <v>2250</v>
      </c>
      <c r="K3322" s="10">
        <f t="shared" si="0"/>
        <v>1125</v>
      </c>
      <c r="L3322" s="10">
        <f t="shared" si="1"/>
        <v>337.5</v>
      </c>
      <c r="M3322" s="11">
        <v>0.3</v>
      </c>
      <c r="O3322" s="16"/>
      <c r="P3322" s="14"/>
      <c r="Q3322" s="12"/>
      <c r="R3322" s="13"/>
    </row>
    <row r="3323" spans="1:18" ht="15.75" customHeight="1">
      <c r="A3323" s="1"/>
      <c r="B3323" s="6" t="s">
        <v>14</v>
      </c>
      <c r="C3323" s="6">
        <v>1185732</v>
      </c>
      <c r="D3323" s="7">
        <v>44213</v>
      </c>
      <c r="E3323" s="6" t="s">
        <v>15</v>
      </c>
      <c r="F3323" s="6" t="s">
        <v>115</v>
      </c>
      <c r="G3323" s="6" t="s">
        <v>116</v>
      </c>
      <c r="H3323" s="6" t="s">
        <v>22</v>
      </c>
      <c r="I3323" s="8">
        <v>0.4</v>
      </c>
      <c r="J3323" s="9">
        <v>3250</v>
      </c>
      <c r="K3323" s="10">
        <f t="shared" si="0"/>
        <v>1300</v>
      </c>
      <c r="L3323" s="10">
        <f t="shared" si="1"/>
        <v>520</v>
      </c>
      <c r="M3323" s="11">
        <v>0.4</v>
      </c>
      <c r="O3323" s="16"/>
      <c r="P3323" s="14"/>
      <c r="Q3323" s="12"/>
      <c r="R3323" s="13"/>
    </row>
    <row r="3324" spans="1:18" ht="15.75" customHeight="1">
      <c r="A3324" s="1"/>
      <c r="B3324" s="6" t="s">
        <v>14</v>
      </c>
      <c r="C3324" s="6">
        <v>1185732</v>
      </c>
      <c r="D3324" s="7">
        <v>44242</v>
      </c>
      <c r="E3324" s="6" t="s">
        <v>15</v>
      </c>
      <c r="F3324" s="6" t="s">
        <v>115</v>
      </c>
      <c r="G3324" s="6" t="s">
        <v>116</v>
      </c>
      <c r="H3324" s="6" t="s">
        <v>17</v>
      </c>
      <c r="I3324" s="8">
        <v>0.4</v>
      </c>
      <c r="J3324" s="9">
        <v>5750</v>
      </c>
      <c r="K3324" s="10">
        <f t="shared" si="0"/>
        <v>2300</v>
      </c>
      <c r="L3324" s="10">
        <f t="shared" si="1"/>
        <v>805</v>
      </c>
      <c r="M3324" s="11">
        <v>0.35</v>
      </c>
      <c r="O3324" s="16"/>
      <c r="P3324" s="14"/>
      <c r="Q3324" s="12"/>
      <c r="R3324" s="13"/>
    </row>
    <row r="3325" spans="1:18" ht="15.75" customHeight="1">
      <c r="A3325" s="1"/>
      <c r="B3325" s="6" t="s">
        <v>14</v>
      </c>
      <c r="C3325" s="6">
        <v>1185732</v>
      </c>
      <c r="D3325" s="7">
        <v>44242</v>
      </c>
      <c r="E3325" s="6" t="s">
        <v>15</v>
      </c>
      <c r="F3325" s="6" t="s">
        <v>115</v>
      </c>
      <c r="G3325" s="6" t="s">
        <v>116</v>
      </c>
      <c r="H3325" s="6" t="s">
        <v>18</v>
      </c>
      <c r="I3325" s="8">
        <v>0.4</v>
      </c>
      <c r="J3325" s="9">
        <v>2250</v>
      </c>
      <c r="K3325" s="10">
        <f t="shared" si="0"/>
        <v>900</v>
      </c>
      <c r="L3325" s="10">
        <f t="shared" si="1"/>
        <v>315</v>
      </c>
      <c r="M3325" s="11">
        <v>0.35</v>
      </c>
      <c r="O3325" s="16"/>
      <c r="P3325" s="14"/>
      <c r="Q3325" s="12"/>
      <c r="R3325" s="13"/>
    </row>
    <row r="3326" spans="1:18" ht="15.75" customHeight="1">
      <c r="A3326" s="1"/>
      <c r="B3326" s="6" t="s">
        <v>14</v>
      </c>
      <c r="C3326" s="6">
        <v>1185732</v>
      </c>
      <c r="D3326" s="7">
        <v>44242</v>
      </c>
      <c r="E3326" s="6" t="s">
        <v>15</v>
      </c>
      <c r="F3326" s="6" t="s">
        <v>115</v>
      </c>
      <c r="G3326" s="6" t="s">
        <v>116</v>
      </c>
      <c r="H3326" s="6" t="s">
        <v>19</v>
      </c>
      <c r="I3326" s="8">
        <v>0.30000000000000004</v>
      </c>
      <c r="J3326" s="9">
        <v>2750</v>
      </c>
      <c r="K3326" s="10">
        <f t="shared" si="0"/>
        <v>825.00000000000011</v>
      </c>
      <c r="L3326" s="10">
        <f t="shared" si="1"/>
        <v>330.00000000000006</v>
      </c>
      <c r="M3326" s="11">
        <v>0.4</v>
      </c>
      <c r="O3326" s="16"/>
      <c r="P3326" s="14"/>
      <c r="Q3326" s="12"/>
      <c r="R3326" s="13"/>
    </row>
    <row r="3327" spans="1:18" ht="15.75" customHeight="1">
      <c r="A3327" s="1"/>
      <c r="B3327" s="6" t="s">
        <v>14</v>
      </c>
      <c r="C3327" s="6">
        <v>1185732</v>
      </c>
      <c r="D3327" s="7">
        <v>44242</v>
      </c>
      <c r="E3327" s="6" t="s">
        <v>15</v>
      </c>
      <c r="F3327" s="6" t="s">
        <v>115</v>
      </c>
      <c r="G3327" s="6" t="s">
        <v>116</v>
      </c>
      <c r="H3327" s="6" t="s">
        <v>20</v>
      </c>
      <c r="I3327" s="8">
        <v>0.35</v>
      </c>
      <c r="J3327" s="9">
        <v>1500</v>
      </c>
      <c r="K3327" s="10">
        <f t="shared" si="0"/>
        <v>525</v>
      </c>
      <c r="L3327" s="10">
        <f t="shared" si="1"/>
        <v>210</v>
      </c>
      <c r="M3327" s="11">
        <v>0.4</v>
      </c>
      <c r="O3327" s="16"/>
      <c r="P3327" s="14"/>
      <c r="Q3327" s="12"/>
      <c r="R3327" s="13"/>
    </row>
    <row r="3328" spans="1:18" ht="15.75" customHeight="1">
      <c r="A3328" s="1"/>
      <c r="B3328" s="6" t="s">
        <v>14</v>
      </c>
      <c r="C3328" s="6">
        <v>1185732</v>
      </c>
      <c r="D3328" s="7">
        <v>44242</v>
      </c>
      <c r="E3328" s="6" t="s">
        <v>15</v>
      </c>
      <c r="F3328" s="6" t="s">
        <v>115</v>
      </c>
      <c r="G3328" s="6" t="s">
        <v>116</v>
      </c>
      <c r="H3328" s="6" t="s">
        <v>21</v>
      </c>
      <c r="I3328" s="8">
        <v>0.5</v>
      </c>
      <c r="J3328" s="9">
        <v>2250</v>
      </c>
      <c r="K3328" s="10">
        <f t="shared" si="0"/>
        <v>1125</v>
      </c>
      <c r="L3328" s="10">
        <f t="shared" si="1"/>
        <v>337.5</v>
      </c>
      <c r="M3328" s="11">
        <v>0.3</v>
      </c>
      <c r="O3328" s="16"/>
      <c r="P3328" s="14"/>
      <c r="Q3328" s="12"/>
      <c r="R3328" s="13"/>
    </row>
    <row r="3329" spans="1:18" ht="15.75" customHeight="1">
      <c r="A3329" s="1"/>
      <c r="B3329" s="6" t="s">
        <v>14</v>
      </c>
      <c r="C3329" s="6">
        <v>1185732</v>
      </c>
      <c r="D3329" s="7">
        <v>44242</v>
      </c>
      <c r="E3329" s="6" t="s">
        <v>15</v>
      </c>
      <c r="F3329" s="6" t="s">
        <v>115</v>
      </c>
      <c r="G3329" s="6" t="s">
        <v>116</v>
      </c>
      <c r="H3329" s="6" t="s">
        <v>22</v>
      </c>
      <c r="I3329" s="8">
        <v>0.4</v>
      </c>
      <c r="J3329" s="9">
        <v>3250</v>
      </c>
      <c r="K3329" s="10">
        <f t="shared" si="0"/>
        <v>1300</v>
      </c>
      <c r="L3329" s="10">
        <f t="shared" si="1"/>
        <v>520</v>
      </c>
      <c r="M3329" s="11">
        <v>0.4</v>
      </c>
      <c r="O3329" s="16"/>
      <c r="P3329" s="14"/>
      <c r="Q3329" s="12"/>
      <c r="R3329" s="13"/>
    </row>
    <row r="3330" spans="1:18" ht="15.75" customHeight="1">
      <c r="A3330" s="1"/>
      <c r="B3330" s="6" t="s">
        <v>14</v>
      </c>
      <c r="C3330" s="6">
        <v>1185732</v>
      </c>
      <c r="D3330" s="7">
        <v>44268</v>
      </c>
      <c r="E3330" s="6" t="s">
        <v>15</v>
      </c>
      <c r="F3330" s="6" t="s">
        <v>115</v>
      </c>
      <c r="G3330" s="6" t="s">
        <v>116</v>
      </c>
      <c r="H3330" s="6" t="s">
        <v>17</v>
      </c>
      <c r="I3330" s="8">
        <v>0.4</v>
      </c>
      <c r="J3330" s="9">
        <v>5450</v>
      </c>
      <c r="K3330" s="10">
        <f t="shared" si="0"/>
        <v>2180</v>
      </c>
      <c r="L3330" s="10">
        <f t="shared" si="1"/>
        <v>763</v>
      </c>
      <c r="M3330" s="11">
        <v>0.35</v>
      </c>
      <c r="O3330" s="16"/>
      <c r="P3330" s="14"/>
      <c r="Q3330" s="12"/>
      <c r="R3330" s="13"/>
    </row>
    <row r="3331" spans="1:18" ht="15.75" customHeight="1">
      <c r="A3331" s="1"/>
      <c r="B3331" s="6" t="s">
        <v>14</v>
      </c>
      <c r="C3331" s="6">
        <v>1185732</v>
      </c>
      <c r="D3331" s="7">
        <v>44268</v>
      </c>
      <c r="E3331" s="6" t="s">
        <v>15</v>
      </c>
      <c r="F3331" s="6" t="s">
        <v>115</v>
      </c>
      <c r="G3331" s="6" t="s">
        <v>116</v>
      </c>
      <c r="H3331" s="6" t="s">
        <v>18</v>
      </c>
      <c r="I3331" s="8">
        <v>0.4</v>
      </c>
      <c r="J3331" s="9">
        <v>2500</v>
      </c>
      <c r="K3331" s="10">
        <f t="shared" si="0"/>
        <v>1000</v>
      </c>
      <c r="L3331" s="10">
        <f t="shared" si="1"/>
        <v>350</v>
      </c>
      <c r="M3331" s="11">
        <v>0.35</v>
      </c>
      <c r="O3331" s="16"/>
      <c r="P3331" s="14"/>
      <c r="Q3331" s="12"/>
      <c r="R3331" s="13"/>
    </row>
    <row r="3332" spans="1:18" ht="15.75" customHeight="1">
      <c r="A3332" s="1"/>
      <c r="B3332" s="6" t="s">
        <v>14</v>
      </c>
      <c r="C3332" s="6">
        <v>1185732</v>
      </c>
      <c r="D3332" s="7">
        <v>44268</v>
      </c>
      <c r="E3332" s="6" t="s">
        <v>15</v>
      </c>
      <c r="F3332" s="6" t="s">
        <v>115</v>
      </c>
      <c r="G3332" s="6" t="s">
        <v>116</v>
      </c>
      <c r="H3332" s="6" t="s">
        <v>19</v>
      </c>
      <c r="I3332" s="8">
        <v>0.30000000000000004</v>
      </c>
      <c r="J3332" s="9">
        <v>2750</v>
      </c>
      <c r="K3332" s="10">
        <f t="shared" si="0"/>
        <v>825.00000000000011</v>
      </c>
      <c r="L3332" s="10">
        <f t="shared" si="1"/>
        <v>330.00000000000006</v>
      </c>
      <c r="M3332" s="11">
        <v>0.4</v>
      </c>
      <c r="O3332" s="16"/>
      <c r="P3332" s="14"/>
      <c r="Q3332" s="12"/>
      <c r="R3332" s="13"/>
    </row>
    <row r="3333" spans="1:18" ht="15.75" customHeight="1">
      <c r="A3333" s="1"/>
      <c r="B3333" s="6" t="s">
        <v>14</v>
      </c>
      <c r="C3333" s="6">
        <v>1185732</v>
      </c>
      <c r="D3333" s="7">
        <v>44268</v>
      </c>
      <c r="E3333" s="6" t="s">
        <v>15</v>
      </c>
      <c r="F3333" s="6" t="s">
        <v>115</v>
      </c>
      <c r="G3333" s="6" t="s">
        <v>116</v>
      </c>
      <c r="H3333" s="6" t="s">
        <v>20</v>
      </c>
      <c r="I3333" s="8">
        <v>0.35</v>
      </c>
      <c r="J3333" s="9">
        <v>1250</v>
      </c>
      <c r="K3333" s="10">
        <f t="shared" si="0"/>
        <v>437.5</v>
      </c>
      <c r="L3333" s="10">
        <f t="shared" si="1"/>
        <v>175</v>
      </c>
      <c r="M3333" s="11">
        <v>0.4</v>
      </c>
      <c r="O3333" s="16"/>
      <c r="P3333" s="14"/>
      <c r="Q3333" s="12"/>
      <c r="R3333" s="13"/>
    </row>
    <row r="3334" spans="1:18" ht="15.75" customHeight="1">
      <c r="A3334" s="1"/>
      <c r="B3334" s="6" t="s">
        <v>14</v>
      </c>
      <c r="C3334" s="6">
        <v>1185732</v>
      </c>
      <c r="D3334" s="7">
        <v>44268</v>
      </c>
      <c r="E3334" s="6" t="s">
        <v>15</v>
      </c>
      <c r="F3334" s="6" t="s">
        <v>115</v>
      </c>
      <c r="G3334" s="6" t="s">
        <v>116</v>
      </c>
      <c r="H3334" s="6" t="s">
        <v>21</v>
      </c>
      <c r="I3334" s="8">
        <v>0.5</v>
      </c>
      <c r="J3334" s="9">
        <v>1750</v>
      </c>
      <c r="K3334" s="10">
        <f t="shared" si="0"/>
        <v>875</v>
      </c>
      <c r="L3334" s="10">
        <f t="shared" si="1"/>
        <v>262.5</v>
      </c>
      <c r="M3334" s="11">
        <v>0.3</v>
      </c>
      <c r="O3334" s="16"/>
      <c r="P3334" s="14"/>
      <c r="Q3334" s="12"/>
      <c r="R3334" s="13"/>
    </row>
    <row r="3335" spans="1:18" ht="15.75" customHeight="1">
      <c r="A3335" s="1"/>
      <c r="B3335" s="6" t="s">
        <v>14</v>
      </c>
      <c r="C3335" s="6">
        <v>1185732</v>
      </c>
      <c r="D3335" s="7">
        <v>44268</v>
      </c>
      <c r="E3335" s="6" t="s">
        <v>15</v>
      </c>
      <c r="F3335" s="6" t="s">
        <v>115</v>
      </c>
      <c r="G3335" s="6" t="s">
        <v>116</v>
      </c>
      <c r="H3335" s="6" t="s">
        <v>22</v>
      </c>
      <c r="I3335" s="8">
        <v>0.4</v>
      </c>
      <c r="J3335" s="9">
        <v>2750</v>
      </c>
      <c r="K3335" s="10">
        <f t="shared" si="0"/>
        <v>1100</v>
      </c>
      <c r="L3335" s="10">
        <f t="shared" si="1"/>
        <v>440</v>
      </c>
      <c r="M3335" s="11">
        <v>0.4</v>
      </c>
      <c r="O3335" s="16"/>
      <c r="P3335" s="14"/>
      <c r="Q3335" s="12"/>
      <c r="R3335" s="13"/>
    </row>
    <row r="3336" spans="1:18" ht="15.75" customHeight="1">
      <c r="A3336" s="1"/>
      <c r="B3336" s="6" t="s">
        <v>14</v>
      </c>
      <c r="C3336" s="6">
        <v>1185732</v>
      </c>
      <c r="D3336" s="7">
        <v>44300</v>
      </c>
      <c r="E3336" s="6" t="s">
        <v>15</v>
      </c>
      <c r="F3336" s="6" t="s">
        <v>115</v>
      </c>
      <c r="G3336" s="6" t="s">
        <v>116</v>
      </c>
      <c r="H3336" s="6" t="s">
        <v>17</v>
      </c>
      <c r="I3336" s="8">
        <v>0.4</v>
      </c>
      <c r="J3336" s="9">
        <v>5250</v>
      </c>
      <c r="K3336" s="10">
        <f t="shared" si="0"/>
        <v>2100</v>
      </c>
      <c r="L3336" s="10">
        <f t="shared" si="1"/>
        <v>735</v>
      </c>
      <c r="M3336" s="11">
        <v>0.35</v>
      </c>
      <c r="O3336" s="16"/>
      <c r="P3336" s="14"/>
      <c r="Q3336" s="12"/>
      <c r="R3336" s="13"/>
    </row>
    <row r="3337" spans="1:18" ht="15.75" customHeight="1">
      <c r="A3337" s="1"/>
      <c r="B3337" s="6" t="s">
        <v>14</v>
      </c>
      <c r="C3337" s="6">
        <v>1185732</v>
      </c>
      <c r="D3337" s="7">
        <v>44300</v>
      </c>
      <c r="E3337" s="6" t="s">
        <v>15</v>
      </c>
      <c r="F3337" s="6" t="s">
        <v>115</v>
      </c>
      <c r="G3337" s="6" t="s">
        <v>116</v>
      </c>
      <c r="H3337" s="6" t="s">
        <v>18</v>
      </c>
      <c r="I3337" s="8">
        <v>0.4</v>
      </c>
      <c r="J3337" s="9">
        <v>2250</v>
      </c>
      <c r="K3337" s="10">
        <f t="shared" si="0"/>
        <v>900</v>
      </c>
      <c r="L3337" s="10">
        <f t="shared" si="1"/>
        <v>315</v>
      </c>
      <c r="M3337" s="11">
        <v>0.35</v>
      </c>
      <c r="O3337" s="16"/>
      <c r="P3337" s="14"/>
      <c r="Q3337" s="12"/>
      <c r="R3337" s="13"/>
    </row>
    <row r="3338" spans="1:18" ht="15.75" customHeight="1">
      <c r="A3338" s="1"/>
      <c r="B3338" s="6" t="s">
        <v>14</v>
      </c>
      <c r="C3338" s="6">
        <v>1185732</v>
      </c>
      <c r="D3338" s="7">
        <v>44300</v>
      </c>
      <c r="E3338" s="6" t="s">
        <v>15</v>
      </c>
      <c r="F3338" s="6" t="s">
        <v>115</v>
      </c>
      <c r="G3338" s="6" t="s">
        <v>116</v>
      </c>
      <c r="H3338" s="6" t="s">
        <v>19</v>
      </c>
      <c r="I3338" s="8">
        <v>0.30000000000000004</v>
      </c>
      <c r="J3338" s="9">
        <v>2250</v>
      </c>
      <c r="K3338" s="10">
        <f t="shared" si="0"/>
        <v>675.00000000000011</v>
      </c>
      <c r="L3338" s="10">
        <f t="shared" si="1"/>
        <v>270.00000000000006</v>
      </c>
      <c r="M3338" s="11">
        <v>0.4</v>
      </c>
      <c r="O3338" s="16"/>
      <c r="P3338" s="14"/>
      <c r="Q3338" s="12"/>
      <c r="R3338" s="13"/>
    </row>
    <row r="3339" spans="1:18" ht="15.75" customHeight="1">
      <c r="A3339" s="1"/>
      <c r="B3339" s="6" t="s">
        <v>14</v>
      </c>
      <c r="C3339" s="6">
        <v>1185732</v>
      </c>
      <c r="D3339" s="7">
        <v>44300</v>
      </c>
      <c r="E3339" s="6" t="s">
        <v>15</v>
      </c>
      <c r="F3339" s="6" t="s">
        <v>115</v>
      </c>
      <c r="G3339" s="6" t="s">
        <v>116</v>
      </c>
      <c r="H3339" s="6" t="s">
        <v>20</v>
      </c>
      <c r="I3339" s="8">
        <v>0.35</v>
      </c>
      <c r="J3339" s="9">
        <v>1500</v>
      </c>
      <c r="K3339" s="10">
        <f t="shared" si="0"/>
        <v>525</v>
      </c>
      <c r="L3339" s="10">
        <f t="shared" si="1"/>
        <v>210</v>
      </c>
      <c r="M3339" s="11">
        <v>0.4</v>
      </c>
      <c r="O3339" s="16"/>
      <c r="P3339" s="14"/>
      <c r="Q3339" s="12"/>
      <c r="R3339" s="13"/>
    </row>
    <row r="3340" spans="1:18" ht="15.75" customHeight="1">
      <c r="A3340" s="1"/>
      <c r="B3340" s="6" t="s">
        <v>14</v>
      </c>
      <c r="C3340" s="6">
        <v>1185732</v>
      </c>
      <c r="D3340" s="7">
        <v>44300</v>
      </c>
      <c r="E3340" s="6" t="s">
        <v>15</v>
      </c>
      <c r="F3340" s="6" t="s">
        <v>115</v>
      </c>
      <c r="G3340" s="6" t="s">
        <v>116</v>
      </c>
      <c r="H3340" s="6" t="s">
        <v>21</v>
      </c>
      <c r="I3340" s="8">
        <v>0.5</v>
      </c>
      <c r="J3340" s="9">
        <v>1500</v>
      </c>
      <c r="K3340" s="10">
        <f t="shared" si="0"/>
        <v>750</v>
      </c>
      <c r="L3340" s="10">
        <f t="shared" si="1"/>
        <v>225</v>
      </c>
      <c r="M3340" s="11">
        <v>0.3</v>
      </c>
      <c r="O3340" s="16"/>
      <c r="P3340" s="14"/>
      <c r="Q3340" s="12"/>
      <c r="R3340" s="13"/>
    </row>
    <row r="3341" spans="1:18" ht="15.75" customHeight="1">
      <c r="A3341" s="1"/>
      <c r="B3341" s="6" t="s">
        <v>14</v>
      </c>
      <c r="C3341" s="6">
        <v>1185732</v>
      </c>
      <c r="D3341" s="7">
        <v>44300</v>
      </c>
      <c r="E3341" s="6" t="s">
        <v>15</v>
      </c>
      <c r="F3341" s="6" t="s">
        <v>115</v>
      </c>
      <c r="G3341" s="6" t="s">
        <v>116</v>
      </c>
      <c r="H3341" s="6" t="s">
        <v>22</v>
      </c>
      <c r="I3341" s="8">
        <v>0.4</v>
      </c>
      <c r="J3341" s="9">
        <v>3000</v>
      </c>
      <c r="K3341" s="10">
        <f t="shared" si="0"/>
        <v>1200</v>
      </c>
      <c r="L3341" s="10">
        <f t="shared" si="1"/>
        <v>480</v>
      </c>
      <c r="M3341" s="11">
        <v>0.4</v>
      </c>
      <c r="O3341" s="16"/>
      <c r="P3341" s="14"/>
      <c r="Q3341" s="12"/>
      <c r="R3341" s="13"/>
    </row>
    <row r="3342" spans="1:18" ht="15.75" customHeight="1">
      <c r="A3342" s="1"/>
      <c r="B3342" s="6" t="s">
        <v>14</v>
      </c>
      <c r="C3342" s="6">
        <v>1185732</v>
      </c>
      <c r="D3342" s="7">
        <v>44329</v>
      </c>
      <c r="E3342" s="6" t="s">
        <v>15</v>
      </c>
      <c r="F3342" s="6" t="s">
        <v>115</v>
      </c>
      <c r="G3342" s="6" t="s">
        <v>116</v>
      </c>
      <c r="H3342" s="6" t="s">
        <v>17</v>
      </c>
      <c r="I3342" s="8">
        <v>0.54999999999999993</v>
      </c>
      <c r="J3342" s="9">
        <v>5700</v>
      </c>
      <c r="K3342" s="10">
        <f t="shared" si="0"/>
        <v>3134.9999999999995</v>
      </c>
      <c r="L3342" s="10">
        <f t="shared" si="1"/>
        <v>1097.2499999999998</v>
      </c>
      <c r="M3342" s="11">
        <v>0.35</v>
      </c>
      <c r="O3342" s="16"/>
      <c r="P3342" s="14"/>
      <c r="Q3342" s="12"/>
      <c r="R3342" s="13"/>
    </row>
    <row r="3343" spans="1:18" ht="15.75" customHeight="1">
      <c r="A3343" s="1"/>
      <c r="B3343" s="6" t="s">
        <v>14</v>
      </c>
      <c r="C3343" s="6">
        <v>1185732</v>
      </c>
      <c r="D3343" s="7">
        <v>44329</v>
      </c>
      <c r="E3343" s="6" t="s">
        <v>15</v>
      </c>
      <c r="F3343" s="6" t="s">
        <v>115</v>
      </c>
      <c r="G3343" s="6" t="s">
        <v>116</v>
      </c>
      <c r="H3343" s="6" t="s">
        <v>18</v>
      </c>
      <c r="I3343" s="8">
        <v>0.5</v>
      </c>
      <c r="J3343" s="9">
        <v>2750</v>
      </c>
      <c r="K3343" s="10">
        <f t="shared" si="0"/>
        <v>1375</v>
      </c>
      <c r="L3343" s="10">
        <f t="shared" si="1"/>
        <v>481.24999999999994</v>
      </c>
      <c r="M3343" s="11">
        <v>0.35</v>
      </c>
      <c r="O3343" s="16"/>
      <c r="P3343" s="14"/>
      <c r="Q3343" s="12"/>
      <c r="R3343" s="13"/>
    </row>
    <row r="3344" spans="1:18" ht="15.75" customHeight="1">
      <c r="A3344" s="1"/>
      <c r="B3344" s="6" t="s">
        <v>14</v>
      </c>
      <c r="C3344" s="6">
        <v>1185732</v>
      </c>
      <c r="D3344" s="7">
        <v>44329</v>
      </c>
      <c r="E3344" s="6" t="s">
        <v>15</v>
      </c>
      <c r="F3344" s="6" t="s">
        <v>115</v>
      </c>
      <c r="G3344" s="6" t="s">
        <v>116</v>
      </c>
      <c r="H3344" s="6" t="s">
        <v>19</v>
      </c>
      <c r="I3344" s="8">
        <v>0.45</v>
      </c>
      <c r="J3344" s="9">
        <v>3000</v>
      </c>
      <c r="K3344" s="10">
        <f t="shared" si="0"/>
        <v>1350</v>
      </c>
      <c r="L3344" s="10">
        <f t="shared" si="1"/>
        <v>540</v>
      </c>
      <c r="M3344" s="11">
        <v>0.4</v>
      </c>
      <c r="O3344" s="16"/>
      <c r="P3344" s="14"/>
      <c r="Q3344" s="12"/>
      <c r="R3344" s="13"/>
    </row>
    <row r="3345" spans="1:18" ht="15.75" customHeight="1">
      <c r="A3345" s="1"/>
      <c r="B3345" s="6" t="s">
        <v>14</v>
      </c>
      <c r="C3345" s="6">
        <v>1185732</v>
      </c>
      <c r="D3345" s="7">
        <v>44329</v>
      </c>
      <c r="E3345" s="6" t="s">
        <v>15</v>
      </c>
      <c r="F3345" s="6" t="s">
        <v>115</v>
      </c>
      <c r="G3345" s="6" t="s">
        <v>116</v>
      </c>
      <c r="H3345" s="6" t="s">
        <v>20</v>
      </c>
      <c r="I3345" s="8">
        <v>0.45</v>
      </c>
      <c r="J3345" s="9">
        <v>2500</v>
      </c>
      <c r="K3345" s="10">
        <f t="shared" si="0"/>
        <v>1125</v>
      </c>
      <c r="L3345" s="10">
        <f t="shared" si="1"/>
        <v>450</v>
      </c>
      <c r="M3345" s="11">
        <v>0.4</v>
      </c>
      <c r="O3345" s="16"/>
      <c r="P3345" s="14"/>
      <c r="Q3345" s="12"/>
      <c r="R3345" s="13"/>
    </row>
    <row r="3346" spans="1:18" ht="15.75" customHeight="1">
      <c r="A3346" s="1"/>
      <c r="B3346" s="6" t="s">
        <v>14</v>
      </c>
      <c r="C3346" s="6">
        <v>1185732</v>
      </c>
      <c r="D3346" s="7">
        <v>44329</v>
      </c>
      <c r="E3346" s="6" t="s">
        <v>15</v>
      </c>
      <c r="F3346" s="6" t="s">
        <v>115</v>
      </c>
      <c r="G3346" s="6" t="s">
        <v>116</v>
      </c>
      <c r="H3346" s="6" t="s">
        <v>21</v>
      </c>
      <c r="I3346" s="8">
        <v>0.54999999999999993</v>
      </c>
      <c r="J3346" s="9">
        <v>2750</v>
      </c>
      <c r="K3346" s="10">
        <f t="shared" si="0"/>
        <v>1512.4999999999998</v>
      </c>
      <c r="L3346" s="10">
        <f t="shared" si="1"/>
        <v>453.74999999999994</v>
      </c>
      <c r="M3346" s="11">
        <v>0.3</v>
      </c>
      <c r="O3346" s="16"/>
      <c r="P3346" s="14"/>
      <c r="Q3346" s="12"/>
      <c r="R3346" s="13"/>
    </row>
    <row r="3347" spans="1:18" ht="15.75" customHeight="1">
      <c r="A3347" s="1"/>
      <c r="B3347" s="6" t="s">
        <v>14</v>
      </c>
      <c r="C3347" s="6">
        <v>1185732</v>
      </c>
      <c r="D3347" s="7">
        <v>44329</v>
      </c>
      <c r="E3347" s="6" t="s">
        <v>15</v>
      </c>
      <c r="F3347" s="6" t="s">
        <v>115</v>
      </c>
      <c r="G3347" s="6" t="s">
        <v>116</v>
      </c>
      <c r="H3347" s="6" t="s">
        <v>22</v>
      </c>
      <c r="I3347" s="8">
        <v>0.6</v>
      </c>
      <c r="J3347" s="9">
        <v>4000</v>
      </c>
      <c r="K3347" s="10">
        <f t="shared" si="0"/>
        <v>2400</v>
      </c>
      <c r="L3347" s="10">
        <f t="shared" si="1"/>
        <v>960</v>
      </c>
      <c r="M3347" s="11">
        <v>0.4</v>
      </c>
      <c r="O3347" s="16"/>
      <c r="P3347" s="14"/>
      <c r="Q3347" s="12"/>
      <c r="R3347" s="13"/>
    </row>
    <row r="3348" spans="1:18" ht="15.75" customHeight="1">
      <c r="A3348" s="1"/>
      <c r="B3348" s="6" t="s">
        <v>14</v>
      </c>
      <c r="C3348" s="6">
        <v>1185732</v>
      </c>
      <c r="D3348" s="7">
        <v>44362</v>
      </c>
      <c r="E3348" s="6" t="s">
        <v>15</v>
      </c>
      <c r="F3348" s="6" t="s">
        <v>115</v>
      </c>
      <c r="G3348" s="6" t="s">
        <v>116</v>
      </c>
      <c r="H3348" s="6" t="s">
        <v>17</v>
      </c>
      <c r="I3348" s="8">
        <v>0.54999999999999993</v>
      </c>
      <c r="J3348" s="9">
        <v>6500</v>
      </c>
      <c r="K3348" s="10">
        <f t="shared" si="0"/>
        <v>3574.9999999999995</v>
      </c>
      <c r="L3348" s="10">
        <f t="shared" si="1"/>
        <v>1251.2499999999998</v>
      </c>
      <c r="M3348" s="11">
        <v>0.35</v>
      </c>
      <c r="O3348" s="16"/>
      <c r="P3348" s="14"/>
      <c r="Q3348" s="12"/>
      <c r="R3348" s="13"/>
    </row>
    <row r="3349" spans="1:18" ht="15.75" customHeight="1">
      <c r="A3349" s="1"/>
      <c r="B3349" s="6" t="s">
        <v>14</v>
      </c>
      <c r="C3349" s="6">
        <v>1185732</v>
      </c>
      <c r="D3349" s="7">
        <v>44362</v>
      </c>
      <c r="E3349" s="6" t="s">
        <v>15</v>
      </c>
      <c r="F3349" s="6" t="s">
        <v>115</v>
      </c>
      <c r="G3349" s="6" t="s">
        <v>116</v>
      </c>
      <c r="H3349" s="6" t="s">
        <v>18</v>
      </c>
      <c r="I3349" s="8">
        <v>0.5</v>
      </c>
      <c r="J3349" s="9">
        <v>4000</v>
      </c>
      <c r="K3349" s="10">
        <f t="shared" si="0"/>
        <v>2000</v>
      </c>
      <c r="L3349" s="10">
        <f t="shared" si="1"/>
        <v>700</v>
      </c>
      <c r="M3349" s="11">
        <v>0.35</v>
      </c>
      <c r="O3349" s="16"/>
      <c r="P3349" s="14"/>
      <c r="Q3349" s="12"/>
      <c r="R3349" s="13"/>
    </row>
    <row r="3350" spans="1:18" ht="15.75" customHeight="1">
      <c r="A3350" s="1"/>
      <c r="B3350" s="6" t="s">
        <v>14</v>
      </c>
      <c r="C3350" s="6">
        <v>1185732</v>
      </c>
      <c r="D3350" s="7">
        <v>44362</v>
      </c>
      <c r="E3350" s="6" t="s">
        <v>15</v>
      </c>
      <c r="F3350" s="6" t="s">
        <v>115</v>
      </c>
      <c r="G3350" s="6" t="s">
        <v>116</v>
      </c>
      <c r="H3350" s="6" t="s">
        <v>19</v>
      </c>
      <c r="I3350" s="8">
        <v>0.45</v>
      </c>
      <c r="J3350" s="9">
        <v>3250</v>
      </c>
      <c r="K3350" s="10">
        <f t="shared" si="0"/>
        <v>1462.5</v>
      </c>
      <c r="L3350" s="10">
        <f t="shared" si="1"/>
        <v>585</v>
      </c>
      <c r="M3350" s="11">
        <v>0.4</v>
      </c>
      <c r="O3350" s="16"/>
      <c r="P3350" s="14"/>
      <c r="Q3350" s="12"/>
      <c r="R3350" s="13"/>
    </row>
    <row r="3351" spans="1:18" ht="15.75" customHeight="1">
      <c r="A3351" s="1"/>
      <c r="B3351" s="6" t="s">
        <v>14</v>
      </c>
      <c r="C3351" s="6">
        <v>1185732</v>
      </c>
      <c r="D3351" s="7">
        <v>44362</v>
      </c>
      <c r="E3351" s="6" t="s">
        <v>15</v>
      </c>
      <c r="F3351" s="6" t="s">
        <v>115</v>
      </c>
      <c r="G3351" s="6" t="s">
        <v>116</v>
      </c>
      <c r="H3351" s="6" t="s">
        <v>20</v>
      </c>
      <c r="I3351" s="8">
        <v>0.45</v>
      </c>
      <c r="J3351" s="9">
        <v>3000</v>
      </c>
      <c r="K3351" s="10">
        <f t="shared" si="0"/>
        <v>1350</v>
      </c>
      <c r="L3351" s="10">
        <f t="shared" si="1"/>
        <v>540</v>
      </c>
      <c r="M3351" s="11">
        <v>0.4</v>
      </c>
      <c r="O3351" s="16"/>
      <c r="P3351" s="14"/>
      <c r="Q3351" s="12"/>
      <c r="R3351" s="13"/>
    </row>
    <row r="3352" spans="1:18" ht="15.75" customHeight="1">
      <c r="A3352" s="1"/>
      <c r="B3352" s="6" t="s">
        <v>14</v>
      </c>
      <c r="C3352" s="6">
        <v>1185732</v>
      </c>
      <c r="D3352" s="7">
        <v>44362</v>
      </c>
      <c r="E3352" s="6" t="s">
        <v>15</v>
      </c>
      <c r="F3352" s="6" t="s">
        <v>115</v>
      </c>
      <c r="G3352" s="6" t="s">
        <v>116</v>
      </c>
      <c r="H3352" s="6" t="s">
        <v>21</v>
      </c>
      <c r="I3352" s="8">
        <v>0.54999999999999993</v>
      </c>
      <c r="J3352" s="9">
        <v>3000</v>
      </c>
      <c r="K3352" s="10">
        <f t="shared" si="0"/>
        <v>1649.9999999999998</v>
      </c>
      <c r="L3352" s="10">
        <f t="shared" si="1"/>
        <v>494.99999999999989</v>
      </c>
      <c r="M3352" s="11">
        <v>0.3</v>
      </c>
      <c r="O3352" s="16"/>
      <c r="P3352" s="14"/>
      <c r="Q3352" s="12"/>
      <c r="R3352" s="13"/>
    </row>
    <row r="3353" spans="1:18" ht="15.75" customHeight="1">
      <c r="A3353" s="1"/>
      <c r="B3353" s="6" t="s">
        <v>14</v>
      </c>
      <c r="C3353" s="6">
        <v>1185732</v>
      </c>
      <c r="D3353" s="7">
        <v>44362</v>
      </c>
      <c r="E3353" s="6" t="s">
        <v>15</v>
      </c>
      <c r="F3353" s="6" t="s">
        <v>115</v>
      </c>
      <c r="G3353" s="6" t="s">
        <v>116</v>
      </c>
      <c r="H3353" s="6" t="s">
        <v>22</v>
      </c>
      <c r="I3353" s="8">
        <v>0.6</v>
      </c>
      <c r="J3353" s="9">
        <v>4500</v>
      </c>
      <c r="K3353" s="10">
        <f t="shared" si="0"/>
        <v>2700</v>
      </c>
      <c r="L3353" s="10">
        <f t="shared" si="1"/>
        <v>1080</v>
      </c>
      <c r="M3353" s="11">
        <v>0.4</v>
      </c>
      <c r="O3353" s="16"/>
      <c r="P3353" s="14"/>
      <c r="Q3353" s="12"/>
      <c r="R3353" s="13"/>
    </row>
    <row r="3354" spans="1:18" ht="15.75" customHeight="1">
      <c r="A3354" s="1"/>
      <c r="B3354" s="6" t="s">
        <v>14</v>
      </c>
      <c r="C3354" s="6">
        <v>1185732</v>
      </c>
      <c r="D3354" s="7">
        <v>44390</v>
      </c>
      <c r="E3354" s="6" t="s">
        <v>15</v>
      </c>
      <c r="F3354" s="6" t="s">
        <v>115</v>
      </c>
      <c r="G3354" s="6" t="s">
        <v>116</v>
      </c>
      <c r="H3354" s="6" t="s">
        <v>17</v>
      </c>
      <c r="I3354" s="8">
        <v>0.54999999999999993</v>
      </c>
      <c r="J3354" s="9">
        <v>6750</v>
      </c>
      <c r="K3354" s="10">
        <f t="shared" si="0"/>
        <v>3712.4999999999995</v>
      </c>
      <c r="L3354" s="10">
        <f t="shared" si="1"/>
        <v>1299.3749999999998</v>
      </c>
      <c r="M3354" s="11">
        <v>0.35</v>
      </c>
      <c r="O3354" s="16"/>
      <c r="P3354" s="14"/>
      <c r="Q3354" s="12"/>
      <c r="R3354" s="13"/>
    </row>
    <row r="3355" spans="1:18" ht="15.75" customHeight="1">
      <c r="A3355" s="1"/>
      <c r="B3355" s="6" t="s">
        <v>14</v>
      </c>
      <c r="C3355" s="6">
        <v>1185732</v>
      </c>
      <c r="D3355" s="7">
        <v>44390</v>
      </c>
      <c r="E3355" s="6" t="s">
        <v>15</v>
      </c>
      <c r="F3355" s="6" t="s">
        <v>115</v>
      </c>
      <c r="G3355" s="6" t="s">
        <v>116</v>
      </c>
      <c r="H3355" s="6" t="s">
        <v>18</v>
      </c>
      <c r="I3355" s="8">
        <v>0.5</v>
      </c>
      <c r="J3355" s="9">
        <v>4250</v>
      </c>
      <c r="K3355" s="10">
        <f t="shared" si="0"/>
        <v>2125</v>
      </c>
      <c r="L3355" s="10">
        <f t="shared" si="1"/>
        <v>743.75</v>
      </c>
      <c r="M3355" s="11">
        <v>0.35</v>
      </c>
      <c r="O3355" s="16"/>
      <c r="P3355" s="14"/>
      <c r="Q3355" s="12"/>
      <c r="R3355" s="13"/>
    </row>
    <row r="3356" spans="1:18" ht="15.75" customHeight="1">
      <c r="A3356" s="1"/>
      <c r="B3356" s="6" t="s">
        <v>14</v>
      </c>
      <c r="C3356" s="6">
        <v>1185732</v>
      </c>
      <c r="D3356" s="7">
        <v>44390</v>
      </c>
      <c r="E3356" s="6" t="s">
        <v>15</v>
      </c>
      <c r="F3356" s="6" t="s">
        <v>115</v>
      </c>
      <c r="G3356" s="6" t="s">
        <v>116</v>
      </c>
      <c r="H3356" s="6" t="s">
        <v>19</v>
      </c>
      <c r="I3356" s="8">
        <v>0.45</v>
      </c>
      <c r="J3356" s="9">
        <v>3500</v>
      </c>
      <c r="K3356" s="10">
        <f t="shared" si="0"/>
        <v>1575</v>
      </c>
      <c r="L3356" s="10">
        <f t="shared" si="1"/>
        <v>630</v>
      </c>
      <c r="M3356" s="11">
        <v>0.4</v>
      </c>
      <c r="O3356" s="16"/>
      <c r="P3356" s="14"/>
      <c r="Q3356" s="12"/>
      <c r="R3356" s="13"/>
    </row>
    <row r="3357" spans="1:18" ht="15.75" customHeight="1">
      <c r="A3357" s="1"/>
      <c r="B3357" s="6" t="s">
        <v>14</v>
      </c>
      <c r="C3357" s="6">
        <v>1185732</v>
      </c>
      <c r="D3357" s="7">
        <v>44390</v>
      </c>
      <c r="E3357" s="6" t="s">
        <v>15</v>
      </c>
      <c r="F3357" s="6" t="s">
        <v>115</v>
      </c>
      <c r="G3357" s="6" t="s">
        <v>116</v>
      </c>
      <c r="H3357" s="6" t="s">
        <v>20</v>
      </c>
      <c r="I3357" s="8">
        <v>0.45</v>
      </c>
      <c r="J3357" s="9">
        <v>3000</v>
      </c>
      <c r="K3357" s="10">
        <f t="shared" si="0"/>
        <v>1350</v>
      </c>
      <c r="L3357" s="10">
        <f t="shared" si="1"/>
        <v>540</v>
      </c>
      <c r="M3357" s="11">
        <v>0.4</v>
      </c>
      <c r="O3357" s="16"/>
      <c r="P3357" s="14"/>
      <c r="Q3357" s="12"/>
      <c r="R3357" s="13"/>
    </row>
    <row r="3358" spans="1:18" ht="15.75" customHeight="1">
      <c r="A3358" s="1"/>
      <c r="B3358" s="6" t="s">
        <v>14</v>
      </c>
      <c r="C3358" s="6">
        <v>1185732</v>
      </c>
      <c r="D3358" s="7">
        <v>44390</v>
      </c>
      <c r="E3358" s="6" t="s">
        <v>15</v>
      </c>
      <c r="F3358" s="6" t="s">
        <v>115</v>
      </c>
      <c r="G3358" s="6" t="s">
        <v>116</v>
      </c>
      <c r="H3358" s="6" t="s">
        <v>21</v>
      </c>
      <c r="I3358" s="8">
        <v>0.54999999999999993</v>
      </c>
      <c r="J3358" s="9">
        <v>3250</v>
      </c>
      <c r="K3358" s="10">
        <f t="shared" si="0"/>
        <v>1787.4999999999998</v>
      </c>
      <c r="L3358" s="10">
        <f t="shared" si="1"/>
        <v>536.24999999999989</v>
      </c>
      <c r="M3358" s="11">
        <v>0.3</v>
      </c>
      <c r="O3358" s="16"/>
      <c r="P3358" s="14"/>
      <c r="Q3358" s="12"/>
      <c r="R3358" s="13"/>
    </row>
    <row r="3359" spans="1:18" ht="15.75" customHeight="1">
      <c r="A3359" s="1"/>
      <c r="B3359" s="6" t="s">
        <v>14</v>
      </c>
      <c r="C3359" s="6">
        <v>1185732</v>
      </c>
      <c r="D3359" s="7">
        <v>44390</v>
      </c>
      <c r="E3359" s="6" t="s">
        <v>15</v>
      </c>
      <c r="F3359" s="6" t="s">
        <v>115</v>
      </c>
      <c r="G3359" s="6" t="s">
        <v>116</v>
      </c>
      <c r="H3359" s="6" t="s">
        <v>22</v>
      </c>
      <c r="I3359" s="8">
        <v>0.6</v>
      </c>
      <c r="J3359" s="9">
        <v>5000</v>
      </c>
      <c r="K3359" s="10">
        <f t="shared" si="0"/>
        <v>3000</v>
      </c>
      <c r="L3359" s="10">
        <f t="shared" si="1"/>
        <v>1200</v>
      </c>
      <c r="M3359" s="11">
        <v>0.4</v>
      </c>
      <c r="O3359" s="16"/>
      <c r="P3359" s="14"/>
      <c r="Q3359" s="12"/>
      <c r="R3359" s="13"/>
    </row>
    <row r="3360" spans="1:18" ht="15.75" customHeight="1">
      <c r="A3360" s="1"/>
      <c r="B3360" s="6" t="s">
        <v>14</v>
      </c>
      <c r="C3360" s="6">
        <v>1185732</v>
      </c>
      <c r="D3360" s="7">
        <v>44422</v>
      </c>
      <c r="E3360" s="6" t="s">
        <v>15</v>
      </c>
      <c r="F3360" s="6" t="s">
        <v>115</v>
      </c>
      <c r="G3360" s="6" t="s">
        <v>116</v>
      </c>
      <c r="H3360" s="6" t="s">
        <v>17</v>
      </c>
      <c r="I3360" s="8">
        <v>0.54999999999999993</v>
      </c>
      <c r="J3360" s="9">
        <v>6500</v>
      </c>
      <c r="K3360" s="10">
        <f t="shared" si="0"/>
        <v>3574.9999999999995</v>
      </c>
      <c r="L3360" s="10">
        <f t="shared" si="1"/>
        <v>1251.2499999999998</v>
      </c>
      <c r="M3360" s="11">
        <v>0.35</v>
      </c>
      <c r="O3360" s="16"/>
      <c r="P3360" s="14"/>
      <c r="Q3360" s="12"/>
      <c r="R3360" s="13"/>
    </row>
    <row r="3361" spans="1:18" ht="15.75" customHeight="1">
      <c r="A3361" s="1"/>
      <c r="B3361" s="6" t="s">
        <v>14</v>
      </c>
      <c r="C3361" s="6">
        <v>1185732</v>
      </c>
      <c r="D3361" s="7">
        <v>44422</v>
      </c>
      <c r="E3361" s="6" t="s">
        <v>15</v>
      </c>
      <c r="F3361" s="6" t="s">
        <v>115</v>
      </c>
      <c r="G3361" s="6" t="s">
        <v>116</v>
      </c>
      <c r="H3361" s="6" t="s">
        <v>18</v>
      </c>
      <c r="I3361" s="8">
        <v>0.5</v>
      </c>
      <c r="J3361" s="9">
        <v>4250</v>
      </c>
      <c r="K3361" s="10">
        <f t="shared" si="0"/>
        <v>2125</v>
      </c>
      <c r="L3361" s="10">
        <f t="shared" si="1"/>
        <v>743.75</v>
      </c>
      <c r="M3361" s="11">
        <v>0.35</v>
      </c>
      <c r="O3361" s="16"/>
      <c r="P3361" s="14"/>
      <c r="Q3361" s="12"/>
      <c r="R3361" s="13"/>
    </row>
    <row r="3362" spans="1:18" ht="15.75" customHeight="1">
      <c r="A3362" s="1"/>
      <c r="B3362" s="6" t="s">
        <v>14</v>
      </c>
      <c r="C3362" s="6">
        <v>1185732</v>
      </c>
      <c r="D3362" s="7">
        <v>44422</v>
      </c>
      <c r="E3362" s="6" t="s">
        <v>15</v>
      </c>
      <c r="F3362" s="6" t="s">
        <v>115</v>
      </c>
      <c r="G3362" s="6" t="s">
        <v>116</v>
      </c>
      <c r="H3362" s="6" t="s">
        <v>19</v>
      </c>
      <c r="I3362" s="8">
        <v>0.45</v>
      </c>
      <c r="J3362" s="9">
        <v>3500</v>
      </c>
      <c r="K3362" s="10">
        <f t="shared" si="0"/>
        <v>1575</v>
      </c>
      <c r="L3362" s="10">
        <f t="shared" si="1"/>
        <v>630</v>
      </c>
      <c r="M3362" s="11">
        <v>0.4</v>
      </c>
      <c r="O3362" s="16"/>
      <c r="P3362" s="14"/>
      <c r="Q3362" s="12"/>
      <c r="R3362" s="13"/>
    </row>
    <row r="3363" spans="1:18" ht="15.75" customHeight="1">
      <c r="A3363" s="1"/>
      <c r="B3363" s="6" t="s">
        <v>14</v>
      </c>
      <c r="C3363" s="6">
        <v>1185732</v>
      </c>
      <c r="D3363" s="7">
        <v>44422</v>
      </c>
      <c r="E3363" s="6" t="s">
        <v>15</v>
      </c>
      <c r="F3363" s="6" t="s">
        <v>115</v>
      </c>
      <c r="G3363" s="6" t="s">
        <v>116</v>
      </c>
      <c r="H3363" s="6" t="s">
        <v>20</v>
      </c>
      <c r="I3363" s="8">
        <v>0.45</v>
      </c>
      <c r="J3363" s="9">
        <v>2500</v>
      </c>
      <c r="K3363" s="10">
        <f t="shared" si="0"/>
        <v>1125</v>
      </c>
      <c r="L3363" s="10">
        <f t="shared" si="1"/>
        <v>450</v>
      </c>
      <c r="M3363" s="11">
        <v>0.4</v>
      </c>
      <c r="O3363" s="16"/>
      <c r="P3363" s="14"/>
      <c r="Q3363" s="12"/>
      <c r="R3363" s="13"/>
    </row>
    <row r="3364" spans="1:18" ht="15.75" customHeight="1">
      <c r="A3364" s="1"/>
      <c r="B3364" s="6" t="s">
        <v>14</v>
      </c>
      <c r="C3364" s="6">
        <v>1185732</v>
      </c>
      <c r="D3364" s="7">
        <v>44422</v>
      </c>
      <c r="E3364" s="6" t="s">
        <v>15</v>
      </c>
      <c r="F3364" s="6" t="s">
        <v>115</v>
      </c>
      <c r="G3364" s="6" t="s">
        <v>116</v>
      </c>
      <c r="H3364" s="6" t="s">
        <v>21</v>
      </c>
      <c r="I3364" s="8">
        <v>0.54999999999999993</v>
      </c>
      <c r="J3364" s="9">
        <v>2250</v>
      </c>
      <c r="K3364" s="10">
        <f t="shared" si="0"/>
        <v>1237.4999999999998</v>
      </c>
      <c r="L3364" s="10">
        <f t="shared" si="1"/>
        <v>371.24999999999994</v>
      </c>
      <c r="M3364" s="11">
        <v>0.3</v>
      </c>
      <c r="O3364" s="16"/>
      <c r="P3364" s="14"/>
      <c r="Q3364" s="12"/>
      <c r="R3364" s="13"/>
    </row>
    <row r="3365" spans="1:18" ht="15.75" customHeight="1">
      <c r="A3365" s="1"/>
      <c r="B3365" s="6" t="s">
        <v>14</v>
      </c>
      <c r="C3365" s="6">
        <v>1185732</v>
      </c>
      <c r="D3365" s="7">
        <v>44422</v>
      </c>
      <c r="E3365" s="6" t="s">
        <v>15</v>
      </c>
      <c r="F3365" s="6" t="s">
        <v>115</v>
      </c>
      <c r="G3365" s="6" t="s">
        <v>116</v>
      </c>
      <c r="H3365" s="6" t="s">
        <v>22</v>
      </c>
      <c r="I3365" s="8">
        <v>0.6</v>
      </c>
      <c r="J3365" s="9">
        <v>4000</v>
      </c>
      <c r="K3365" s="10">
        <f t="shared" si="0"/>
        <v>2400</v>
      </c>
      <c r="L3365" s="10">
        <f t="shared" si="1"/>
        <v>960</v>
      </c>
      <c r="M3365" s="11">
        <v>0.4</v>
      </c>
      <c r="O3365" s="16"/>
      <c r="P3365" s="14"/>
      <c r="Q3365" s="12"/>
      <c r="R3365" s="13"/>
    </row>
    <row r="3366" spans="1:18" ht="15.75" customHeight="1">
      <c r="A3366" s="1"/>
      <c r="B3366" s="6" t="s">
        <v>14</v>
      </c>
      <c r="C3366" s="6">
        <v>1185732</v>
      </c>
      <c r="D3366" s="7">
        <v>44452</v>
      </c>
      <c r="E3366" s="6" t="s">
        <v>15</v>
      </c>
      <c r="F3366" s="6" t="s">
        <v>115</v>
      </c>
      <c r="G3366" s="6" t="s">
        <v>116</v>
      </c>
      <c r="H3366" s="6" t="s">
        <v>17</v>
      </c>
      <c r="I3366" s="8">
        <v>0.54999999999999993</v>
      </c>
      <c r="J3366" s="9">
        <v>5250</v>
      </c>
      <c r="K3366" s="10">
        <f t="shared" si="0"/>
        <v>2887.4999999999995</v>
      </c>
      <c r="L3366" s="10">
        <f t="shared" si="1"/>
        <v>1010.6249999999998</v>
      </c>
      <c r="M3366" s="11">
        <v>0.35</v>
      </c>
      <c r="O3366" s="16"/>
      <c r="P3366" s="14"/>
      <c r="Q3366" s="12"/>
      <c r="R3366" s="13"/>
    </row>
    <row r="3367" spans="1:18" ht="15.75" customHeight="1">
      <c r="A3367" s="1"/>
      <c r="B3367" s="6" t="s">
        <v>14</v>
      </c>
      <c r="C3367" s="6">
        <v>1185732</v>
      </c>
      <c r="D3367" s="7">
        <v>44452</v>
      </c>
      <c r="E3367" s="6" t="s">
        <v>15</v>
      </c>
      <c r="F3367" s="6" t="s">
        <v>115</v>
      </c>
      <c r="G3367" s="6" t="s">
        <v>116</v>
      </c>
      <c r="H3367" s="6" t="s">
        <v>18</v>
      </c>
      <c r="I3367" s="8">
        <v>0.5</v>
      </c>
      <c r="J3367" s="9">
        <v>3250</v>
      </c>
      <c r="K3367" s="10">
        <f t="shared" si="0"/>
        <v>1625</v>
      </c>
      <c r="L3367" s="10">
        <f t="shared" si="1"/>
        <v>568.75</v>
      </c>
      <c r="M3367" s="11">
        <v>0.35</v>
      </c>
      <c r="O3367" s="16"/>
      <c r="P3367" s="14"/>
      <c r="Q3367" s="12"/>
      <c r="R3367" s="13"/>
    </row>
    <row r="3368" spans="1:18" ht="15.75" customHeight="1">
      <c r="A3368" s="1"/>
      <c r="B3368" s="6" t="s">
        <v>14</v>
      </c>
      <c r="C3368" s="6">
        <v>1185732</v>
      </c>
      <c r="D3368" s="7">
        <v>44452</v>
      </c>
      <c r="E3368" s="6" t="s">
        <v>15</v>
      </c>
      <c r="F3368" s="6" t="s">
        <v>115</v>
      </c>
      <c r="G3368" s="6" t="s">
        <v>116</v>
      </c>
      <c r="H3368" s="6" t="s">
        <v>19</v>
      </c>
      <c r="I3368" s="8">
        <v>0.45</v>
      </c>
      <c r="J3368" s="9">
        <v>2250</v>
      </c>
      <c r="K3368" s="10">
        <f t="shared" si="0"/>
        <v>1012.5</v>
      </c>
      <c r="L3368" s="10">
        <f t="shared" si="1"/>
        <v>405</v>
      </c>
      <c r="M3368" s="11">
        <v>0.4</v>
      </c>
      <c r="O3368" s="16"/>
      <c r="P3368" s="14"/>
      <c r="Q3368" s="12"/>
      <c r="R3368" s="13"/>
    </row>
    <row r="3369" spans="1:18" ht="15.75" customHeight="1">
      <c r="A3369" s="1"/>
      <c r="B3369" s="6" t="s">
        <v>14</v>
      </c>
      <c r="C3369" s="6">
        <v>1185732</v>
      </c>
      <c r="D3369" s="7">
        <v>44452</v>
      </c>
      <c r="E3369" s="6" t="s">
        <v>15</v>
      </c>
      <c r="F3369" s="6" t="s">
        <v>115</v>
      </c>
      <c r="G3369" s="6" t="s">
        <v>116</v>
      </c>
      <c r="H3369" s="6" t="s">
        <v>20</v>
      </c>
      <c r="I3369" s="8">
        <v>0.45</v>
      </c>
      <c r="J3369" s="9">
        <v>2000</v>
      </c>
      <c r="K3369" s="10">
        <f t="shared" si="0"/>
        <v>900</v>
      </c>
      <c r="L3369" s="10">
        <f t="shared" si="1"/>
        <v>360</v>
      </c>
      <c r="M3369" s="11">
        <v>0.4</v>
      </c>
      <c r="O3369" s="16"/>
      <c r="P3369" s="14"/>
      <c r="Q3369" s="12"/>
      <c r="R3369" s="13"/>
    </row>
    <row r="3370" spans="1:18" ht="15.75" customHeight="1">
      <c r="A3370" s="1"/>
      <c r="B3370" s="6" t="s">
        <v>14</v>
      </c>
      <c r="C3370" s="6">
        <v>1185732</v>
      </c>
      <c r="D3370" s="7">
        <v>44452</v>
      </c>
      <c r="E3370" s="6" t="s">
        <v>15</v>
      </c>
      <c r="F3370" s="6" t="s">
        <v>115</v>
      </c>
      <c r="G3370" s="6" t="s">
        <v>116</v>
      </c>
      <c r="H3370" s="6" t="s">
        <v>21</v>
      </c>
      <c r="I3370" s="8">
        <v>0.54999999999999993</v>
      </c>
      <c r="J3370" s="9">
        <v>2000</v>
      </c>
      <c r="K3370" s="10">
        <f t="shared" si="0"/>
        <v>1099.9999999999998</v>
      </c>
      <c r="L3370" s="10">
        <f t="shared" si="1"/>
        <v>329.99999999999994</v>
      </c>
      <c r="M3370" s="11">
        <v>0.3</v>
      </c>
      <c r="O3370" s="16"/>
      <c r="P3370" s="14"/>
      <c r="Q3370" s="12"/>
      <c r="R3370" s="13"/>
    </row>
    <row r="3371" spans="1:18" ht="15.75" customHeight="1">
      <c r="A3371" s="1"/>
      <c r="B3371" s="6" t="s">
        <v>14</v>
      </c>
      <c r="C3371" s="6">
        <v>1185732</v>
      </c>
      <c r="D3371" s="7">
        <v>44452</v>
      </c>
      <c r="E3371" s="6" t="s">
        <v>15</v>
      </c>
      <c r="F3371" s="6" t="s">
        <v>115</v>
      </c>
      <c r="G3371" s="6" t="s">
        <v>116</v>
      </c>
      <c r="H3371" s="6" t="s">
        <v>22</v>
      </c>
      <c r="I3371" s="8">
        <v>0.6</v>
      </c>
      <c r="J3371" s="9">
        <v>3000</v>
      </c>
      <c r="K3371" s="10">
        <f t="shared" si="0"/>
        <v>1800</v>
      </c>
      <c r="L3371" s="10">
        <f t="shared" si="1"/>
        <v>720</v>
      </c>
      <c r="M3371" s="11">
        <v>0.4</v>
      </c>
      <c r="O3371" s="16"/>
      <c r="P3371" s="14"/>
      <c r="Q3371" s="12"/>
      <c r="R3371" s="13"/>
    </row>
    <row r="3372" spans="1:18" ht="15.75" customHeight="1">
      <c r="A3372" s="1"/>
      <c r="B3372" s="6" t="s">
        <v>14</v>
      </c>
      <c r="C3372" s="6">
        <v>1185732</v>
      </c>
      <c r="D3372" s="7">
        <v>44484</v>
      </c>
      <c r="E3372" s="6" t="s">
        <v>15</v>
      </c>
      <c r="F3372" s="6" t="s">
        <v>115</v>
      </c>
      <c r="G3372" s="6" t="s">
        <v>116</v>
      </c>
      <c r="H3372" s="6" t="s">
        <v>17</v>
      </c>
      <c r="I3372" s="8">
        <v>0.6</v>
      </c>
      <c r="J3372" s="9">
        <v>4750</v>
      </c>
      <c r="K3372" s="10">
        <f t="shared" si="0"/>
        <v>2850</v>
      </c>
      <c r="L3372" s="10">
        <f t="shared" si="1"/>
        <v>997.49999999999989</v>
      </c>
      <c r="M3372" s="11">
        <v>0.35</v>
      </c>
      <c r="O3372" s="16"/>
      <c r="P3372" s="14"/>
      <c r="Q3372" s="12"/>
      <c r="R3372" s="13"/>
    </row>
    <row r="3373" spans="1:18" ht="15.75" customHeight="1">
      <c r="A3373" s="1"/>
      <c r="B3373" s="6" t="s">
        <v>14</v>
      </c>
      <c r="C3373" s="6">
        <v>1185732</v>
      </c>
      <c r="D3373" s="7">
        <v>44484</v>
      </c>
      <c r="E3373" s="6" t="s">
        <v>15</v>
      </c>
      <c r="F3373" s="6" t="s">
        <v>115</v>
      </c>
      <c r="G3373" s="6" t="s">
        <v>116</v>
      </c>
      <c r="H3373" s="6" t="s">
        <v>18</v>
      </c>
      <c r="I3373" s="8">
        <v>0.55000000000000004</v>
      </c>
      <c r="J3373" s="9">
        <v>3000</v>
      </c>
      <c r="K3373" s="10">
        <f t="shared" si="0"/>
        <v>1650.0000000000002</v>
      </c>
      <c r="L3373" s="10">
        <f t="shared" si="1"/>
        <v>577.5</v>
      </c>
      <c r="M3373" s="11">
        <v>0.35</v>
      </c>
      <c r="O3373" s="16"/>
      <c r="P3373" s="14"/>
      <c r="Q3373" s="12"/>
      <c r="R3373" s="13"/>
    </row>
    <row r="3374" spans="1:18" ht="15.75" customHeight="1">
      <c r="A3374" s="1"/>
      <c r="B3374" s="6" t="s">
        <v>14</v>
      </c>
      <c r="C3374" s="6">
        <v>1185732</v>
      </c>
      <c r="D3374" s="7">
        <v>44484</v>
      </c>
      <c r="E3374" s="6" t="s">
        <v>15</v>
      </c>
      <c r="F3374" s="6" t="s">
        <v>115</v>
      </c>
      <c r="G3374" s="6" t="s">
        <v>116</v>
      </c>
      <c r="H3374" s="6" t="s">
        <v>19</v>
      </c>
      <c r="I3374" s="8">
        <v>0.55000000000000004</v>
      </c>
      <c r="J3374" s="9">
        <v>2000</v>
      </c>
      <c r="K3374" s="10">
        <f t="shared" si="0"/>
        <v>1100</v>
      </c>
      <c r="L3374" s="10">
        <f t="shared" si="1"/>
        <v>440</v>
      </c>
      <c r="M3374" s="11">
        <v>0.4</v>
      </c>
      <c r="O3374" s="16"/>
      <c r="P3374" s="14"/>
      <c r="Q3374" s="12"/>
      <c r="R3374" s="13"/>
    </row>
    <row r="3375" spans="1:18" ht="15.75" customHeight="1">
      <c r="A3375" s="1"/>
      <c r="B3375" s="6" t="s">
        <v>14</v>
      </c>
      <c r="C3375" s="6">
        <v>1185732</v>
      </c>
      <c r="D3375" s="7">
        <v>44484</v>
      </c>
      <c r="E3375" s="6" t="s">
        <v>15</v>
      </c>
      <c r="F3375" s="6" t="s">
        <v>115</v>
      </c>
      <c r="G3375" s="6" t="s">
        <v>116</v>
      </c>
      <c r="H3375" s="6" t="s">
        <v>20</v>
      </c>
      <c r="I3375" s="8">
        <v>0.55000000000000004</v>
      </c>
      <c r="J3375" s="9">
        <v>1750</v>
      </c>
      <c r="K3375" s="10">
        <f t="shared" si="0"/>
        <v>962.50000000000011</v>
      </c>
      <c r="L3375" s="10">
        <f t="shared" si="1"/>
        <v>385.00000000000006</v>
      </c>
      <c r="M3375" s="11">
        <v>0.4</v>
      </c>
      <c r="O3375" s="16"/>
      <c r="P3375" s="14"/>
      <c r="Q3375" s="12"/>
      <c r="R3375" s="13"/>
    </row>
    <row r="3376" spans="1:18" ht="15.75" customHeight="1">
      <c r="A3376" s="1"/>
      <c r="B3376" s="6" t="s">
        <v>14</v>
      </c>
      <c r="C3376" s="6">
        <v>1185732</v>
      </c>
      <c r="D3376" s="7">
        <v>44484</v>
      </c>
      <c r="E3376" s="6" t="s">
        <v>15</v>
      </c>
      <c r="F3376" s="6" t="s">
        <v>115</v>
      </c>
      <c r="G3376" s="6" t="s">
        <v>116</v>
      </c>
      <c r="H3376" s="6" t="s">
        <v>21</v>
      </c>
      <c r="I3376" s="8">
        <v>0.65</v>
      </c>
      <c r="J3376" s="9">
        <v>1750</v>
      </c>
      <c r="K3376" s="10">
        <f t="shared" si="0"/>
        <v>1137.5</v>
      </c>
      <c r="L3376" s="10">
        <f t="shared" si="1"/>
        <v>341.25</v>
      </c>
      <c r="M3376" s="11">
        <v>0.3</v>
      </c>
      <c r="O3376" s="16"/>
      <c r="P3376" s="14"/>
      <c r="Q3376" s="12"/>
      <c r="R3376" s="13"/>
    </row>
    <row r="3377" spans="1:18" ht="15.75" customHeight="1">
      <c r="A3377" s="1"/>
      <c r="B3377" s="6" t="s">
        <v>14</v>
      </c>
      <c r="C3377" s="6">
        <v>1185732</v>
      </c>
      <c r="D3377" s="7">
        <v>44484</v>
      </c>
      <c r="E3377" s="6" t="s">
        <v>15</v>
      </c>
      <c r="F3377" s="6" t="s">
        <v>115</v>
      </c>
      <c r="G3377" s="6" t="s">
        <v>116</v>
      </c>
      <c r="H3377" s="6" t="s">
        <v>22</v>
      </c>
      <c r="I3377" s="8">
        <v>0.7</v>
      </c>
      <c r="J3377" s="9">
        <v>3000</v>
      </c>
      <c r="K3377" s="10">
        <f t="shared" si="0"/>
        <v>2100</v>
      </c>
      <c r="L3377" s="10">
        <f t="shared" si="1"/>
        <v>840</v>
      </c>
      <c r="M3377" s="11">
        <v>0.4</v>
      </c>
      <c r="O3377" s="16"/>
      <c r="P3377" s="14"/>
      <c r="Q3377" s="12"/>
      <c r="R3377" s="13"/>
    </row>
    <row r="3378" spans="1:18" ht="15.75" customHeight="1">
      <c r="A3378" s="1"/>
      <c r="B3378" s="6" t="s">
        <v>14</v>
      </c>
      <c r="C3378" s="6">
        <v>1185732</v>
      </c>
      <c r="D3378" s="7">
        <v>44514</v>
      </c>
      <c r="E3378" s="6" t="s">
        <v>15</v>
      </c>
      <c r="F3378" s="6" t="s">
        <v>115</v>
      </c>
      <c r="G3378" s="6" t="s">
        <v>116</v>
      </c>
      <c r="H3378" s="6" t="s">
        <v>17</v>
      </c>
      <c r="I3378" s="8">
        <v>0.65</v>
      </c>
      <c r="J3378" s="9">
        <v>4500</v>
      </c>
      <c r="K3378" s="10">
        <f t="shared" si="0"/>
        <v>2925</v>
      </c>
      <c r="L3378" s="10">
        <f t="shared" si="1"/>
        <v>1023.7499999999999</v>
      </c>
      <c r="M3378" s="11">
        <v>0.35</v>
      </c>
      <c r="O3378" s="16"/>
      <c r="P3378" s="14"/>
      <c r="Q3378" s="12"/>
      <c r="R3378" s="13"/>
    </row>
    <row r="3379" spans="1:18" ht="15.75" customHeight="1">
      <c r="A3379" s="1"/>
      <c r="B3379" s="6" t="s">
        <v>14</v>
      </c>
      <c r="C3379" s="6">
        <v>1185732</v>
      </c>
      <c r="D3379" s="7">
        <v>44514</v>
      </c>
      <c r="E3379" s="6" t="s">
        <v>15</v>
      </c>
      <c r="F3379" s="6" t="s">
        <v>115</v>
      </c>
      <c r="G3379" s="6" t="s">
        <v>116</v>
      </c>
      <c r="H3379" s="6" t="s">
        <v>18</v>
      </c>
      <c r="I3379" s="8">
        <v>0.55000000000000004</v>
      </c>
      <c r="J3379" s="9">
        <v>3250</v>
      </c>
      <c r="K3379" s="10">
        <f t="shared" si="0"/>
        <v>1787.5000000000002</v>
      </c>
      <c r="L3379" s="10">
        <f t="shared" si="1"/>
        <v>625.625</v>
      </c>
      <c r="M3379" s="11">
        <v>0.35</v>
      </c>
      <c r="O3379" s="16"/>
      <c r="P3379" s="14"/>
      <c r="Q3379" s="12"/>
      <c r="R3379" s="13"/>
    </row>
    <row r="3380" spans="1:18" ht="15.75" customHeight="1">
      <c r="A3380" s="1"/>
      <c r="B3380" s="6" t="s">
        <v>14</v>
      </c>
      <c r="C3380" s="6">
        <v>1185732</v>
      </c>
      <c r="D3380" s="7">
        <v>44514</v>
      </c>
      <c r="E3380" s="6" t="s">
        <v>15</v>
      </c>
      <c r="F3380" s="6" t="s">
        <v>115</v>
      </c>
      <c r="G3380" s="6" t="s">
        <v>116</v>
      </c>
      <c r="H3380" s="6" t="s">
        <v>19</v>
      </c>
      <c r="I3380" s="8">
        <v>0.55000000000000004</v>
      </c>
      <c r="J3380" s="9">
        <v>3200</v>
      </c>
      <c r="K3380" s="10">
        <f t="shared" si="0"/>
        <v>1760.0000000000002</v>
      </c>
      <c r="L3380" s="10">
        <f t="shared" si="1"/>
        <v>704.00000000000011</v>
      </c>
      <c r="M3380" s="11">
        <v>0.4</v>
      </c>
      <c r="O3380" s="16"/>
      <c r="P3380" s="14"/>
      <c r="Q3380" s="12"/>
      <c r="R3380" s="13"/>
    </row>
    <row r="3381" spans="1:18" ht="15.75" customHeight="1">
      <c r="A3381" s="1"/>
      <c r="B3381" s="6" t="s">
        <v>14</v>
      </c>
      <c r="C3381" s="6">
        <v>1185732</v>
      </c>
      <c r="D3381" s="7">
        <v>44514</v>
      </c>
      <c r="E3381" s="6" t="s">
        <v>15</v>
      </c>
      <c r="F3381" s="6" t="s">
        <v>115</v>
      </c>
      <c r="G3381" s="6" t="s">
        <v>116</v>
      </c>
      <c r="H3381" s="6" t="s">
        <v>20</v>
      </c>
      <c r="I3381" s="8">
        <v>0.55000000000000004</v>
      </c>
      <c r="J3381" s="9">
        <v>3000</v>
      </c>
      <c r="K3381" s="10">
        <f t="shared" si="0"/>
        <v>1650.0000000000002</v>
      </c>
      <c r="L3381" s="10">
        <f t="shared" si="1"/>
        <v>660.00000000000011</v>
      </c>
      <c r="M3381" s="11">
        <v>0.4</v>
      </c>
      <c r="O3381" s="16"/>
      <c r="P3381" s="14"/>
      <c r="Q3381" s="12"/>
      <c r="R3381" s="13"/>
    </row>
    <row r="3382" spans="1:18" ht="15.75" customHeight="1">
      <c r="A3382" s="1"/>
      <c r="B3382" s="6" t="s">
        <v>14</v>
      </c>
      <c r="C3382" s="6">
        <v>1185732</v>
      </c>
      <c r="D3382" s="7">
        <v>44514</v>
      </c>
      <c r="E3382" s="6" t="s">
        <v>15</v>
      </c>
      <c r="F3382" s="6" t="s">
        <v>115</v>
      </c>
      <c r="G3382" s="6" t="s">
        <v>116</v>
      </c>
      <c r="H3382" s="6" t="s">
        <v>21</v>
      </c>
      <c r="I3382" s="8">
        <v>0.65</v>
      </c>
      <c r="J3382" s="9">
        <v>2750</v>
      </c>
      <c r="K3382" s="10">
        <f t="shared" si="0"/>
        <v>1787.5</v>
      </c>
      <c r="L3382" s="10">
        <f t="shared" si="1"/>
        <v>536.25</v>
      </c>
      <c r="M3382" s="11">
        <v>0.3</v>
      </c>
      <c r="O3382" s="16"/>
      <c r="P3382" s="14"/>
      <c r="Q3382" s="12"/>
      <c r="R3382" s="13"/>
    </row>
    <row r="3383" spans="1:18" ht="15.75" customHeight="1">
      <c r="A3383" s="1"/>
      <c r="B3383" s="6" t="s">
        <v>14</v>
      </c>
      <c r="C3383" s="6">
        <v>1185732</v>
      </c>
      <c r="D3383" s="7">
        <v>44514</v>
      </c>
      <c r="E3383" s="6" t="s">
        <v>15</v>
      </c>
      <c r="F3383" s="6" t="s">
        <v>115</v>
      </c>
      <c r="G3383" s="6" t="s">
        <v>116</v>
      </c>
      <c r="H3383" s="6" t="s">
        <v>22</v>
      </c>
      <c r="I3383" s="8">
        <v>0.7</v>
      </c>
      <c r="J3383" s="9">
        <v>3750</v>
      </c>
      <c r="K3383" s="10">
        <f t="shared" si="0"/>
        <v>2625</v>
      </c>
      <c r="L3383" s="10">
        <f t="shared" si="1"/>
        <v>1050</v>
      </c>
      <c r="M3383" s="11">
        <v>0.4</v>
      </c>
      <c r="O3383" s="16"/>
      <c r="P3383" s="14"/>
      <c r="Q3383" s="12"/>
      <c r="R3383" s="13"/>
    </row>
    <row r="3384" spans="1:18" ht="15.75" customHeight="1">
      <c r="A3384" s="1"/>
      <c r="B3384" s="6" t="s">
        <v>14</v>
      </c>
      <c r="C3384" s="6">
        <v>1185732</v>
      </c>
      <c r="D3384" s="7">
        <v>44543</v>
      </c>
      <c r="E3384" s="6" t="s">
        <v>15</v>
      </c>
      <c r="F3384" s="6" t="s">
        <v>115</v>
      </c>
      <c r="G3384" s="6" t="s">
        <v>116</v>
      </c>
      <c r="H3384" s="6" t="s">
        <v>17</v>
      </c>
      <c r="I3384" s="8">
        <v>0.65</v>
      </c>
      <c r="J3384" s="9">
        <v>6000</v>
      </c>
      <c r="K3384" s="10">
        <f t="shared" si="0"/>
        <v>3900</v>
      </c>
      <c r="L3384" s="10">
        <f t="shared" si="1"/>
        <v>1365</v>
      </c>
      <c r="M3384" s="11">
        <v>0.35</v>
      </c>
      <c r="O3384" s="16"/>
      <c r="P3384" s="14"/>
      <c r="Q3384" s="12"/>
      <c r="R3384" s="13"/>
    </row>
    <row r="3385" spans="1:18" ht="15.75" customHeight="1">
      <c r="A3385" s="1"/>
      <c r="B3385" s="6" t="s">
        <v>14</v>
      </c>
      <c r="C3385" s="6">
        <v>1185732</v>
      </c>
      <c r="D3385" s="7">
        <v>44543</v>
      </c>
      <c r="E3385" s="6" t="s">
        <v>15</v>
      </c>
      <c r="F3385" s="6" t="s">
        <v>115</v>
      </c>
      <c r="G3385" s="6" t="s">
        <v>116</v>
      </c>
      <c r="H3385" s="6" t="s">
        <v>18</v>
      </c>
      <c r="I3385" s="8">
        <v>0.55000000000000004</v>
      </c>
      <c r="J3385" s="9">
        <v>4000</v>
      </c>
      <c r="K3385" s="10">
        <f t="shared" si="0"/>
        <v>2200</v>
      </c>
      <c r="L3385" s="10">
        <f t="shared" si="1"/>
        <v>770</v>
      </c>
      <c r="M3385" s="11">
        <v>0.35</v>
      </c>
      <c r="O3385" s="16"/>
      <c r="P3385" s="14"/>
      <c r="Q3385" s="12"/>
      <c r="R3385" s="13"/>
    </row>
    <row r="3386" spans="1:18" ht="15.75" customHeight="1">
      <c r="A3386" s="1"/>
      <c r="B3386" s="6" t="s">
        <v>14</v>
      </c>
      <c r="C3386" s="6">
        <v>1185732</v>
      </c>
      <c r="D3386" s="7">
        <v>44543</v>
      </c>
      <c r="E3386" s="6" t="s">
        <v>15</v>
      </c>
      <c r="F3386" s="6" t="s">
        <v>115</v>
      </c>
      <c r="G3386" s="6" t="s">
        <v>116</v>
      </c>
      <c r="H3386" s="6" t="s">
        <v>19</v>
      </c>
      <c r="I3386" s="8">
        <v>0.55000000000000004</v>
      </c>
      <c r="J3386" s="9">
        <v>3750</v>
      </c>
      <c r="K3386" s="10">
        <f t="shared" si="0"/>
        <v>2062.5</v>
      </c>
      <c r="L3386" s="10">
        <f t="shared" si="1"/>
        <v>825</v>
      </c>
      <c r="M3386" s="11">
        <v>0.4</v>
      </c>
      <c r="O3386" s="16"/>
      <c r="P3386" s="14"/>
      <c r="Q3386" s="12"/>
      <c r="R3386" s="13"/>
    </row>
    <row r="3387" spans="1:18" ht="15.75" customHeight="1">
      <c r="A3387" s="1"/>
      <c r="B3387" s="6" t="s">
        <v>14</v>
      </c>
      <c r="C3387" s="6">
        <v>1185732</v>
      </c>
      <c r="D3387" s="7">
        <v>44543</v>
      </c>
      <c r="E3387" s="6" t="s">
        <v>15</v>
      </c>
      <c r="F3387" s="6" t="s">
        <v>115</v>
      </c>
      <c r="G3387" s="6" t="s">
        <v>116</v>
      </c>
      <c r="H3387" s="6" t="s">
        <v>20</v>
      </c>
      <c r="I3387" s="8">
        <v>0.55000000000000004</v>
      </c>
      <c r="J3387" s="9">
        <v>3250</v>
      </c>
      <c r="K3387" s="10">
        <f t="shared" si="0"/>
        <v>1787.5000000000002</v>
      </c>
      <c r="L3387" s="10">
        <f t="shared" si="1"/>
        <v>715.00000000000011</v>
      </c>
      <c r="M3387" s="11">
        <v>0.4</v>
      </c>
      <c r="O3387" s="16"/>
      <c r="P3387" s="14"/>
      <c r="Q3387" s="12"/>
      <c r="R3387" s="13"/>
    </row>
    <row r="3388" spans="1:18" ht="15.75" customHeight="1">
      <c r="A3388" s="1"/>
      <c r="B3388" s="6" t="s">
        <v>14</v>
      </c>
      <c r="C3388" s="6">
        <v>1185732</v>
      </c>
      <c r="D3388" s="7">
        <v>44543</v>
      </c>
      <c r="E3388" s="6" t="s">
        <v>15</v>
      </c>
      <c r="F3388" s="6" t="s">
        <v>115</v>
      </c>
      <c r="G3388" s="6" t="s">
        <v>116</v>
      </c>
      <c r="H3388" s="6" t="s">
        <v>21</v>
      </c>
      <c r="I3388" s="8">
        <v>0.65</v>
      </c>
      <c r="J3388" s="9">
        <v>3250</v>
      </c>
      <c r="K3388" s="10">
        <f t="shared" si="0"/>
        <v>2112.5</v>
      </c>
      <c r="L3388" s="10">
        <f t="shared" si="1"/>
        <v>633.75</v>
      </c>
      <c r="M3388" s="11">
        <v>0.3</v>
      </c>
      <c r="O3388" s="16"/>
      <c r="P3388" s="14"/>
      <c r="Q3388" s="12"/>
      <c r="R3388" s="13"/>
    </row>
    <row r="3389" spans="1:18" ht="15.75" customHeight="1">
      <c r="A3389" s="1"/>
      <c r="B3389" s="6" t="s">
        <v>14</v>
      </c>
      <c r="C3389" s="6">
        <v>1185732</v>
      </c>
      <c r="D3389" s="7">
        <v>44543</v>
      </c>
      <c r="E3389" s="6" t="s">
        <v>15</v>
      </c>
      <c r="F3389" s="6" t="s">
        <v>115</v>
      </c>
      <c r="G3389" s="6" t="s">
        <v>116</v>
      </c>
      <c r="H3389" s="6" t="s">
        <v>22</v>
      </c>
      <c r="I3389" s="8">
        <v>0.7</v>
      </c>
      <c r="J3389" s="9">
        <v>4250</v>
      </c>
      <c r="K3389" s="10">
        <f t="shared" si="0"/>
        <v>2975</v>
      </c>
      <c r="L3389" s="10">
        <f t="shared" si="1"/>
        <v>1190</v>
      </c>
      <c r="M3389" s="11">
        <v>0.4</v>
      </c>
      <c r="O3389" s="16"/>
      <c r="P3389" s="14"/>
      <c r="Q3389" s="12"/>
      <c r="R3389" s="13"/>
    </row>
    <row r="3390" spans="1:18" ht="15.75" customHeight="1">
      <c r="A3390" s="1" t="s">
        <v>39</v>
      </c>
      <c r="B3390" s="6" t="s">
        <v>14</v>
      </c>
      <c r="C3390" s="6">
        <v>1185732</v>
      </c>
      <c r="D3390" s="7">
        <v>44206</v>
      </c>
      <c r="E3390" s="6" t="s">
        <v>15</v>
      </c>
      <c r="F3390" s="6" t="s">
        <v>117</v>
      </c>
      <c r="G3390" s="6" t="s">
        <v>118</v>
      </c>
      <c r="H3390" s="6" t="s">
        <v>17</v>
      </c>
      <c r="I3390" s="8">
        <v>0.35000000000000003</v>
      </c>
      <c r="J3390" s="9">
        <v>4750</v>
      </c>
      <c r="K3390" s="10">
        <f t="shared" si="0"/>
        <v>1662.5000000000002</v>
      </c>
      <c r="L3390" s="10">
        <f t="shared" si="1"/>
        <v>581.875</v>
      </c>
      <c r="M3390" s="11">
        <v>0.35</v>
      </c>
      <c r="O3390" s="16"/>
      <c r="P3390" s="14"/>
      <c r="Q3390" s="12"/>
      <c r="R3390" s="13"/>
    </row>
    <row r="3391" spans="1:18" ht="15.75" customHeight="1">
      <c r="A3391" s="1"/>
      <c r="B3391" s="6" t="s">
        <v>14</v>
      </c>
      <c r="C3391" s="6">
        <v>1185732</v>
      </c>
      <c r="D3391" s="7">
        <v>44206</v>
      </c>
      <c r="E3391" s="6" t="s">
        <v>15</v>
      </c>
      <c r="F3391" s="6" t="s">
        <v>117</v>
      </c>
      <c r="G3391" s="6" t="s">
        <v>118</v>
      </c>
      <c r="H3391" s="6" t="s">
        <v>18</v>
      </c>
      <c r="I3391" s="8">
        <v>0.35000000000000003</v>
      </c>
      <c r="J3391" s="9">
        <v>2750</v>
      </c>
      <c r="K3391" s="10">
        <f t="shared" si="0"/>
        <v>962.50000000000011</v>
      </c>
      <c r="L3391" s="10">
        <f t="shared" si="1"/>
        <v>336.875</v>
      </c>
      <c r="M3391" s="11">
        <v>0.35</v>
      </c>
      <c r="O3391" s="16"/>
      <c r="P3391" s="14"/>
      <c r="Q3391" s="12"/>
      <c r="R3391" s="13"/>
    </row>
    <row r="3392" spans="1:18" ht="15.75" customHeight="1">
      <c r="A3392" s="1"/>
      <c r="B3392" s="6" t="s">
        <v>14</v>
      </c>
      <c r="C3392" s="6">
        <v>1185732</v>
      </c>
      <c r="D3392" s="7">
        <v>44206</v>
      </c>
      <c r="E3392" s="6" t="s">
        <v>15</v>
      </c>
      <c r="F3392" s="6" t="s">
        <v>117</v>
      </c>
      <c r="G3392" s="6" t="s">
        <v>118</v>
      </c>
      <c r="H3392" s="6" t="s">
        <v>19</v>
      </c>
      <c r="I3392" s="8">
        <v>0.25000000000000006</v>
      </c>
      <c r="J3392" s="9">
        <v>2750</v>
      </c>
      <c r="K3392" s="10">
        <f t="shared" si="0"/>
        <v>687.50000000000011</v>
      </c>
      <c r="L3392" s="10">
        <f t="shared" si="1"/>
        <v>275.00000000000006</v>
      </c>
      <c r="M3392" s="11">
        <v>0.4</v>
      </c>
      <c r="O3392" s="16"/>
      <c r="P3392" s="14"/>
      <c r="Q3392" s="12"/>
      <c r="R3392" s="13"/>
    </row>
    <row r="3393" spans="1:18" ht="15.75" customHeight="1">
      <c r="A3393" s="1"/>
      <c r="B3393" s="6" t="s">
        <v>14</v>
      </c>
      <c r="C3393" s="6">
        <v>1185732</v>
      </c>
      <c r="D3393" s="7">
        <v>44206</v>
      </c>
      <c r="E3393" s="6" t="s">
        <v>15</v>
      </c>
      <c r="F3393" s="6" t="s">
        <v>117</v>
      </c>
      <c r="G3393" s="6" t="s">
        <v>118</v>
      </c>
      <c r="H3393" s="6" t="s">
        <v>20</v>
      </c>
      <c r="I3393" s="8">
        <v>0.3</v>
      </c>
      <c r="J3393" s="9">
        <v>1250</v>
      </c>
      <c r="K3393" s="10">
        <f t="shared" si="0"/>
        <v>375</v>
      </c>
      <c r="L3393" s="10">
        <f t="shared" si="1"/>
        <v>150</v>
      </c>
      <c r="M3393" s="11">
        <v>0.4</v>
      </c>
      <c r="O3393" s="16"/>
      <c r="P3393" s="14"/>
      <c r="Q3393" s="12"/>
      <c r="R3393" s="13"/>
    </row>
    <row r="3394" spans="1:18" ht="15.75" customHeight="1">
      <c r="A3394" s="1"/>
      <c r="B3394" s="6" t="s">
        <v>14</v>
      </c>
      <c r="C3394" s="6">
        <v>1185732</v>
      </c>
      <c r="D3394" s="7">
        <v>44206</v>
      </c>
      <c r="E3394" s="6" t="s">
        <v>15</v>
      </c>
      <c r="F3394" s="6" t="s">
        <v>117</v>
      </c>
      <c r="G3394" s="6" t="s">
        <v>118</v>
      </c>
      <c r="H3394" s="6" t="s">
        <v>21</v>
      </c>
      <c r="I3394" s="8">
        <v>0.45</v>
      </c>
      <c r="J3394" s="9">
        <v>1750</v>
      </c>
      <c r="K3394" s="10">
        <f t="shared" si="0"/>
        <v>787.5</v>
      </c>
      <c r="L3394" s="10">
        <f t="shared" si="1"/>
        <v>236.25</v>
      </c>
      <c r="M3394" s="11">
        <v>0.3</v>
      </c>
      <c r="O3394" s="16"/>
      <c r="P3394" s="14"/>
      <c r="Q3394" s="12"/>
      <c r="R3394" s="13"/>
    </row>
    <row r="3395" spans="1:18" ht="15.75" customHeight="1">
      <c r="A3395" s="1"/>
      <c r="B3395" s="6" t="s">
        <v>14</v>
      </c>
      <c r="C3395" s="6">
        <v>1185732</v>
      </c>
      <c r="D3395" s="7">
        <v>44206</v>
      </c>
      <c r="E3395" s="6" t="s">
        <v>15</v>
      </c>
      <c r="F3395" s="6" t="s">
        <v>117</v>
      </c>
      <c r="G3395" s="6" t="s">
        <v>118</v>
      </c>
      <c r="H3395" s="6" t="s">
        <v>22</v>
      </c>
      <c r="I3395" s="8">
        <v>0.35000000000000003</v>
      </c>
      <c r="J3395" s="9">
        <v>2750</v>
      </c>
      <c r="K3395" s="10">
        <f t="shared" si="0"/>
        <v>962.50000000000011</v>
      </c>
      <c r="L3395" s="10">
        <f t="shared" si="1"/>
        <v>385.00000000000006</v>
      </c>
      <c r="M3395" s="11">
        <v>0.4</v>
      </c>
      <c r="O3395" s="16"/>
      <c r="P3395" s="14"/>
      <c r="Q3395" s="12"/>
      <c r="R3395" s="13"/>
    </row>
    <row r="3396" spans="1:18" ht="15.75" customHeight="1">
      <c r="A3396" s="1"/>
      <c r="B3396" s="6" t="s">
        <v>14</v>
      </c>
      <c r="C3396" s="6">
        <v>1185732</v>
      </c>
      <c r="D3396" s="7">
        <v>44235</v>
      </c>
      <c r="E3396" s="6" t="s">
        <v>15</v>
      </c>
      <c r="F3396" s="6" t="s">
        <v>117</v>
      </c>
      <c r="G3396" s="6" t="s">
        <v>118</v>
      </c>
      <c r="H3396" s="6" t="s">
        <v>17</v>
      </c>
      <c r="I3396" s="8">
        <v>0.35000000000000003</v>
      </c>
      <c r="J3396" s="9">
        <v>5250</v>
      </c>
      <c r="K3396" s="10">
        <f t="shared" si="0"/>
        <v>1837.5000000000002</v>
      </c>
      <c r="L3396" s="10">
        <f t="shared" si="1"/>
        <v>643.125</v>
      </c>
      <c r="M3396" s="11">
        <v>0.35</v>
      </c>
      <c r="O3396" s="16"/>
      <c r="P3396" s="14"/>
      <c r="Q3396" s="12"/>
      <c r="R3396" s="13"/>
    </row>
    <row r="3397" spans="1:18" ht="15.75" customHeight="1">
      <c r="A3397" s="1"/>
      <c r="B3397" s="6" t="s">
        <v>14</v>
      </c>
      <c r="C3397" s="6">
        <v>1185732</v>
      </c>
      <c r="D3397" s="7">
        <v>44235</v>
      </c>
      <c r="E3397" s="6" t="s">
        <v>15</v>
      </c>
      <c r="F3397" s="6" t="s">
        <v>117</v>
      </c>
      <c r="G3397" s="6" t="s">
        <v>118</v>
      </c>
      <c r="H3397" s="6" t="s">
        <v>18</v>
      </c>
      <c r="I3397" s="8">
        <v>0.35000000000000003</v>
      </c>
      <c r="J3397" s="9">
        <v>1750</v>
      </c>
      <c r="K3397" s="10">
        <f t="shared" si="0"/>
        <v>612.50000000000011</v>
      </c>
      <c r="L3397" s="10">
        <f t="shared" si="1"/>
        <v>214.37500000000003</v>
      </c>
      <c r="M3397" s="11">
        <v>0.35</v>
      </c>
      <c r="O3397" s="16"/>
      <c r="P3397" s="14"/>
      <c r="Q3397" s="12"/>
      <c r="R3397" s="13"/>
    </row>
    <row r="3398" spans="1:18" ht="15.75" customHeight="1">
      <c r="A3398" s="1"/>
      <c r="B3398" s="6" t="s">
        <v>14</v>
      </c>
      <c r="C3398" s="6">
        <v>1185732</v>
      </c>
      <c r="D3398" s="7">
        <v>44235</v>
      </c>
      <c r="E3398" s="6" t="s">
        <v>15</v>
      </c>
      <c r="F3398" s="6" t="s">
        <v>117</v>
      </c>
      <c r="G3398" s="6" t="s">
        <v>118</v>
      </c>
      <c r="H3398" s="6" t="s">
        <v>19</v>
      </c>
      <c r="I3398" s="8">
        <v>0.25000000000000006</v>
      </c>
      <c r="J3398" s="9">
        <v>2250</v>
      </c>
      <c r="K3398" s="10">
        <f t="shared" si="0"/>
        <v>562.50000000000011</v>
      </c>
      <c r="L3398" s="10">
        <f t="shared" si="1"/>
        <v>225.00000000000006</v>
      </c>
      <c r="M3398" s="11">
        <v>0.4</v>
      </c>
      <c r="O3398" s="16"/>
      <c r="P3398" s="14"/>
      <c r="Q3398" s="12"/>
      <c r="R3398" s="13"/>
    </row>
    <row r="3399" spans="1:18" ht="15.75" customHeight="1">
      <c r="A3399" s="1"/>
      <c r="B3399" s="6" t="s">
        <v>14</v>
      </c>
      <c r="C3399" s="6">
        <v>1185732</v>
      </c>
      <c r="D3399" s="7">
        <v>44235</v>
      </c>
      <c r="E3399" s="6" t="s">
        <v>15</v>
      </c>
      <c r="F3399" s="6" t="s">
        <v>117</v>
      </c>
      <c r="G3399" s="6" t="s">
        <v>118</v>
      </c>
      <c r="H3399" s="6" t="s">
        <v>20</v>
      </c>
      <c r="I3399" s="8">
        <v>0.3</v>
      </c>
      <c r="J3399" s="9">
        <v>1000</v>
      </c>
      <c r="K3399" s="10">
        <f t="shared" si="0"/>
        <v>300</v>
      </c>
      <c r="L3399" s="10">
        <f t="shared" si="1"/>
        <v>120</v>
      </c>
      <c r="M3399" s="11">
        <v>0.4</v>
      </c>
      <c r="O3399" s="16"/>
      <c r="P3399" s="14"/>
      <c r="Q3399" s="12"/>
      <c r="R3399" s="13"/>
    </row>
    <row r="3400" spans="1:18" ht="15.75" customHeight="1">
      <c r="A3400" s="1"/>
      <c r="B3400" s="6" t="s">
        <v>14</v>
      </c>
      <c r="C3400" s="6">
        <v>1185732</v>
      </c>
      <c r="D3400" s="7">
        <v>44235</v>
      </c>
      <c r="E3400" s="6" t="s">
        <v>15</v>
      </c>
      <c r="F3400" s="6" t="s">
        <v>117</v>
      </c>
      <c r="G3400" s="6" t="s">
        <v>118</v>
      </c>
      <c r="H3400" s="6" t="s">
        <v>21</v>
      </c>
      <c r="I3400" s="8">
        <v>0.45</v>
      </c>
      <c r="J3400" s="9">
        <v>1750</v>
      </c>
      <c r="K3400" s="10">
        <f t="shared" si="0"/>
        <v>787.5</v>
      </c>
      <c r="L3400" s="10">
        <f t="shared" si="1"/>
        <v>236.25</v>
      </c>
      <c r="M3400" s="11">
        <v>0.3</v>
      </c>
      <c r="O3400" s="16"/>
      <c r="P3400" s="14"/>
      <c r="Q3400" s="12"/>
      <c r="R3400" s="13"/>
    </row>
    <row r="3401" spans="1:18" ht="15.75" customHeight="1">
      <c r="A3401" s="1"/>
      <c r="B3401" s="6" t="s">
        <v>14</v>
      </c>
      <c r="C3401" s="6">
        <v>1185732</v>
      </c>
      <c r="D3401" s="7">
        <v>44235</v>
      </c>
      <c r="E3401" s="6" t="s">
        <v>15</v>
      </c>
      <c r="F3401" s="6" t="s">
        <v>117</v>
      </c>
      <c r="G3401" s="6" t="s">
        <v>118</v>
      </c>
      <c r="H3401" s="6" t="s">
        <v>22</v>
      </c>
      <c r="I3401" s="8">
        <v>0.35000000000000003</v>
      </c>
      <c r="J3401" s="9">
        <v>2750</v>
      </c>
      <c r="K3401" s="10">
        <f t="shared" si="0"/>
        <v>962.50000000000011</v>
      </c>
      <c r="L3401" s="10">
        <f t="shared" si="1"/>
        <v>385.00000000000006</v>
      </c>
      <c r="M3401" s="11">
        <v>0.4</v>
      </c>
      <c r="O3401" s="16"/>
      <c r="P3401" s="14"/>
      <c r="Q3401" s="12"/>
      <c r="R3401" s="13"/>
    </row>
    <row r="3402" spans="1:18" ht="15.75" customHeight="1">
      <c r="A3402" s="1"/>
      <c r="B3402" s="6" t="s">
        <v>14</v>
      </c>
      <c r="C3402" s="6">
        <v>1185732</v>
      </c>
      <c r="D3402" s="7">
        <v>44261</v>
      </c>
      <c r="E3402" s="6" t="s">
        <v>15</v>
      </c>
      <c r="F3402" s="6" t="s">
        <v>117</v>
      </c>
      <c r="G3402" s="6" t="s">
        <v>118</v>
      </c>
      <c r="H3402" s="6" t="s">
        <v>17</v>
      </c>
      <c r="I3402" s="8">
        <v>0.35000000000000003</v>
      </c>
      <c r="J3402" s="9">
        <v>4950</v>
      </c>
      <c r="K3402" s="10">
        <f t="shared" si="0"/>
        <v>1732.5000000000002</v>
      </c>
      <c r="L3402" s="10">
        <f t="shared" si="1"/>
        <v>606.375</v>
      </c>
      <c r="M3402" s="11">
        <v>0.35</v>
      </c>
      <c r="O3402" s="16"/>
      <c r="P3402" s="14"/>
      <c r="Q3402" s="12"/>
      <c r="R3402" s="13"/>
    </row>
    <row r="3403" spans="1:18" ht="15.75" customHeight="1">
      <c r="A3403" s="1"/>
      <c r="B3403" s="6" t="s">
        <v>14</v>
      </c>
      <c r="C3403" s="6">
        <v>1185732</v>
      </c>
      <c r="D3403" s="7">
        <v>44261</v>
      </c>
      <c r="E3403" s="6" t="s">
        <v>15</v>
      </c>
      <c r="F3403" s="6" t="s">
        <v>117</v>
      </c>
      <c r="G3403" s="6" t="s">
        <v>118</v>
      </c>
      <c r="H3403" s="6" t="s">
        <v>18</v>
      </c>
      <c r="I3403" s="8">
        <v>0.35000000000000003</v>
      </c>
      <c r="J3403" s="9">
        <v>2000</v>
      </c>
      <c r="K3403" s="10">
        <f t="shared" si="0"/>
        <v>700.00000000000011</v>
      </c>
      <c r="L3403" s="10">
        <f t="shared" si="1"/>
        <v>245.00000000000003</v>
      </c>
      <c r="M3403" s="11">
        <v>0.35</v>
      </c>
      <c r="O3403" s="16"/>
      <c r="P3403" s="14"/>
      <c r="Q3403" s="12"/>
      <c r="R3403" s="13"/>
    </row>
    <row r="3404" spans="1:18" ht="15.75" customHeight="1">
      <c r="A3404" s="1"/>
      <c r="B3404" s="6" t="s">
        <v>14</v>
      </c>
      <c r="C3404" s="6">
        <v>1185732</v>
      </c>
      <c r="D3404" s="7">
        <v>44261</v>
      </c>
      <c r="E3404" s="6" t="s">
        <v>15</v>
      </c>
      <c r="F3404" s="6" t="s">
        <v>117</v>
      </c>
      <c r="G3404" s="6" t="s">
        <v>118</v>
      </c>
      <c r="H3404" s="6" t="s">
        <v>19</v>
      </c>
      <c r="I3404" s="8">
        <v>0.25000000000000006</v>
      </c>
      <c r="J3404" s="9">
        <v>2250</v>
      </c>
      <c r="K3404" s="10">
        <f t="shared" si="0"/>
        <v>562.50000000000011</v>
      </c>
      <c r="L3404" s="10">
        <f t="shared" si="1"/>
        <v>225.00000000000006</v>
      </c>
      <c r="M3404" s="11">
        <v>0.4</v>
      </c>
      <c r="O3404" s="16"/>
      <c r="P3404" s="14"/>
      <c r="Q3404" s="12"/>
      <c r="R3404" s="13"/>
    </row>
    <row r="3405" spans="1:18" ht="15.75" customHeight="1">
      <c r="A3405" s="1"/>
      <c r="B3405" s="6" t="s">
        <v>14</v>
      </c>
      <c r="C3405" s="6">
        <v>1185732</v>
      </c>
      <c r="D3405" s="7">
        <v>44261</v>
      </c>
      <c r="E3405" s="6" t="s">
        <v>15</v>
      </c>
      <c r="F3405" s="6" t="s">
        <v>117</v>
      </c>
      <c r="G3405" s="6" t="s">
        <v>118</v>
      </c>
      <c r="H3405" s="6" t="s">
        <v>20</v>
      </c>
      <c r="I3405" s="8">
        <v>0.3</v>
      </c>
      <c r="J3405" s="9">
        <v>750</v>
      </c>
      <c r="K3405" s="10">
        <f t="shared" si="0"/>
        <v>225</v>
      </c>
      <c r="L3405" s="10">
        <f t="shared" si="1"/>
        <v>90</v>
      </c>
      <c r="M3405" s="11">
        <v>0.4</v>
      </c>
      <c r="O3405" s="16"/>
      <c r="P3405" s="14"/>
      <c r="Q3405" s="12"/>
      <c r="R3405" s="13"/>
    </row>
    <row r="3406" spans="1:18" ht="15.75" customHeight="1">
      <c r="A3406" s="1"/>
      <c r="B3406" s="6" t="s">
        <v>14</v>
      </c>
      <c r="C3406" s="6">
        <v>1185732</v>
      </c>
      <c r="D3406" s="7">
        <v>44261</v>
      </c>
      <c r="E3406" s="6" t="s">
        <v>15</v>
      </c>
      <c r="F3406" s="6" t="s">
        <v>117</v>
      </c>
      <c r="G3406" s="6" t="s">
        <v>118</v>
      </c>
      <c r="H3406" s="6" t="s">
        <v>21</v>
      </c>
      <c r="I3406" s="8">
        <v>0.45</v>
      </c>
      <c r="J3406" s="9">
        <v>1250</v>
      </c>
      <c r="K3406" s="10">
        <f t="shared" si="0"/>
        <v>562.5</v>
      </c>
      <c r="L3406" s="10">
        <f t="shared" si="1"/>
        <v>168.75</v>
      </c>
      <c r="M3406" s="11">
        <v>0.3</v>
      </c>
      <c r="O3406" s="16"/>
      <c r="P3406" s="14"/>
      <c r="Q3406" s="12"/>
      <c r="R3406" s="13"/>
    </row>
    <row r="3407" spans="1:18" ht="15.75" customHeight="1">
      <c r="A3407" s="1"/>
      <c r="B3407" s="6" t="s">
        <v>14</v>
      </c>
      <c r="C3407" s="6">
        <v>1185732</v>
      </c>
      <c r="D3407" s="7">
        <v>44261</v>
      </c>
      <c r="E3407" s="6" t="s">
        <v>15</v>
      </c>
      <c r="F3407" s="6" t="s">
        <v>117</v>
      </c>
      <c r="G3407" s="6" t="s">
        <v>118</v>
      </c>
      <c r="H3407" s="6" t="s">
        <v>22</v>
      </c>
      <c r="I3407" s="8">
        <v>0.35000000000000003</v>
      </c>
      <c r="J3407" s="9">
        <v>2250</v>
      </c>
      <c r="K3407" s="10">
        <f t="shared" si="0"/>
        <v>787.50000000000011</v>
      </c>
      <c r="L3407" s="10">
        <f t="shared" si="1"/>
        <v>315.00000000000006</v>
      </c>
      <c r="M3407" s="11">
        <v>0.4</v>
      </c>
      <c r="O3407" s="16"/>
      <c r="P3407" s="14"/>
      <c r="Q3407" s="12"/>
      <c r="R3407" s="13"/>
    </row>
    <row r="3408" spans="1:18" ht="15.75" customHeight="1">
      <c r="A3408" s="1"/>
      <c r="B3408" s="6" t="s">
        <v>14</v>
      </c>
      <c r="C3408" s="6">
        <v>1185732</v>
      </c>
      <c r="D3408" s="7">
        <v>44293</v>
      </c>
      <c r="E3408" s="6" t="s">
        <v>15</v>
      </c>
      <c r="F3408" s="6" t="s">
        <v>117</v>
      </c>
      <c r="G3408" s="6" t="s">
        <v>118</v>
      </c>
      <c r="H3408" s="6" t="s">
        <v>17</v>
      </c>
      <c r="I3408" s="8">
        <v>0.35000000000000003</v>
      </c>
      <c r="J3408" s="9">
        <v>4750</v>
      </c>
      <c r="K3408" s="10">
        <f t="shared" si="0"/>
        <v>1662.5000000000002</v>
      </c>
      <c r="L3408" s="10">
        <f t="shared" si="1"/>
        <v>581.875</v>
      </c>
      <c r="M3408" s="11">
        <v>0.35</v>
      </c>
      <c r="O3408" s="16"/>
      <c r="P3408" s="14"/>
      <c r="Q3408" s="12"/>
      <c r="R3408" s="13"/>
    </row>
    <row r="3409" spans="1:18" ht="15.75" customHeight="1">
      <c r="A3409" s="1"/>
      <c r="B3409" s="6" t="s">
        <v>14</v>
      </c>
      <c r="C3409" s="6">
        <v>1185732</v>
      </c>
      <c r="D3409" s="7">
        <v>44293</v>
      </c>
      <c r="E3409" s="6" t="s">
        <v>15</v>
      </c>
      <c r="F3409" s="6" t="s">
        <v>117</v>
      </c>
      <c r="G3409" s="6" t="s">
        <v>118</v>
      </c>
      <c r="H3409" s="6" t="s">
        <v>18</v>
      </c>
      <c r="I3409" s="8">
        <v>0.35000000000000003</v>
      </c>
      <c r="J3409" s="9">
        <v>1750</v>
      </c>
      <c r="K3409" s="10">
        <f t="shared" si="0"/>
        <v>612.50000000000011</v>
      </c>
      <c r="L3409" s="10">
        <f t="shared" si="1"/>
        <v>214.37500000000003</v>
      </c>
      <c r="M3409" s="11">
        <v>0.35</v>
      </c>
      <c r="O3409" s="16"/>
      <c r="P3409" s="14"/>
      <c r="Q3409" s="12"/>
      <c r="R3409" s="13"/>
    </row>
    <row r="3410" spans="1:18" ht="15.75" customHeight="1">
      <c r="A3410" s="1"/>
      <c r="B3410" s="6" t="s">
        <v>14</v>
      </c>
      <c r="C3410" s="6">
        <v>1185732</v>
      </c>
      <c r="D3410" s="7">
        <v>44293</v>
      </c>
      <c r="E3410" s="6" t="s">
        <v>15</v>
      </c>
      <c r="F3410" s="6" t="s">
        <v>117</v>
      </c>
      <c r="G3410" s="6" t="s">
        <v>118</v>
      </c>
      <c r="H3410" s="6" t="s">
        <v>19</v>
      </c>
      <c r="I3410" s="8">
        <v>0.25000000000000006</v>
      </c>
      <c r="J3410" s="9">
        <v>1750</v>
      </c>
      <c r="K3410" s="10">
        <f t="shared" si="0"/>
        <v>437.50000000000011</v>
      </c>
      <c r="L3410" s="10">
        <f t="shared" si="1"/>
        <v>175.00000000000006</v>
      </c>
      <c r="M3410" s="11">
        <v>0.4</v>
      </c>
      <c r="O3410" s="16"/>
      <c r="P3410" s="14"/>
      <c r="Q3410" s="12"/>
      <c r="R3410" s="13"/>
    </row>
    <row r="3411" spans="1:18" ht="15.75" customHeight="1">
      <c r="A3411" s="1"/>
      <c r="B3411" s="6" t="s">
        <v>14</v>
      </c>
      <c r="C3411" s="6">
        <v>1185732</v>
      </c>
      <c r="D3411" s="7">
        <v>44293</v>
      </c>
      <c r="E3411" s="6" t="s">
        <v>15</v>
      </c>
      <c r="F3411" s="6" t="s">
        <v>117</v>
      </c>
      <c r="G3411" s="6" t="s">
        <v>118</v>
      </c>
      <c r="H3411" s="6" t="s">
        <v>20</v>
      </c>
      <c r="I3411" s="8">
        <v>0.3</v>
      </c>
      <c r="J3411" s="9">
        <v>1000</v>
      </c>
      <c r="K3411" s="10">
        <f t="shared" si="0"/>
        <v>300</v>
      </c>
      <c r="L3411" s="10">
        <f t="shared" si="1"/>
        <v>120</v>
      </c>
      <c r="M3411" s="11">
        <v>0.4</v>
      </c>
      <c r="O3411" s="16"/>
      <c r="P3411" s="14"/>
      <c r="Q3411" s="12"/>
      <c r="R3411" s="13"/>
    </row>
    <row r="3412" spans="1:18" ht="15.75" customHeight="1">
      <c r="A3412" s="1"/>
      <c r="B3412" s="6" t="s">
        <v>14</v>
      </c>
      <c r="C3412" s="6">
        <v>1185732</v>
      </c>
      <c r="D3412" s="7">
        <v>44293</v>
      </c>
      <c r="E3412" s="6" t="s">
        <v>15</v>
      </c>
      <c r="F3412" s="6" t="s">
        <v>117</v>
      </c>
      <c r="G3412" s="6" t="s">
        <v>118</v>
      </c>
      <c r="H3412" s="6" t="s">
        <v>21</v>
      </c>
      <c r="I3412" s="8">
        <v>0.45</v>
      </c>
      <c r="J3412" s="9">
        <v>1000</v>
      </c>
      <c r="K3412" s="10">
        <f t="shared" si="0"/>
        <v>450</v>
      </c>
      <c r="L3412" s="10">
        <f t="shared" si="1"/>
        <v>135</v>
      </c>
      <c r="M3412" s="11">
        <v>0.3</v>
      </c>
      <c r="O3412" s="16"/>
      <c r="P3412" s="14"/>
      <c r="Q3412" s="12"/>
      <c r="R3412" s="13"/>
    </row>
    <row r="3413" spans="1:18" ht="15.75" customHeight="1">
      <c r="A3413" s="1"/>
      <c r="B3413" s="6" t="s">
        <v>14</v>
      </c>
      <c r="C3413" s="6">
        <v>1185732</v>
      </c>
      <c r="D3413" s="7">
        <v>44293</v>
      </c>
      <c r="E3413" s="6" t="s">
        <v>15</v>
      </c>
      <c r="F3413" s="6" t="s">
        <v>117</v>
      </c>
      <c r="G3413" s="6" t="s">
        <v>118</v>
      </c>
      <c r="H3413" s="6" t="s">
        <v>22</v>
      </c>
      <c r="I3413" s="8">
        <v>0.35000000000000003</v>
      </c>
      <c r="J3413" s="9">
        <v>2500</v>
      </c>
      <c r="K3413" s="10">
        <f t="shared" si="0"/>
        <v>875.00000000000011</v>
      </c>
      <c r="L3413" s="10">
        <f t="shared" si="1"/>
        <v>350.00000000000006</v>
      </c>
      <c r="M3413" s="11">
        <v>0.4</v>
      </c>
      <c r="O3413" s="16"/>
      <c r="P3413" s="14"/>
      <c r="Q3413" s="12"/>
      <c r="R3413" s="13"/>
    </row>
    <row r="3414" spans="1:18" ht="15.75" customHeight="1">
      <c r="A3414" s="1"/>
      <c r="B3414" s="6" t="s">
        <v>14</v>
      </c>
      <c r="C3414" s="6">
        <v>1185732</v>
      </c>
      <c r="D3414" s="7">
        <v>44322</v>
      </c>
      <c r="E3414" s="6" t="s">
        <v>15</v>
      </c>
      <c r="F3414" s="6" t="s">
        <v>117</v>
      </c>
      <c r="G3414" s="6" t="s">
        <v>118</v>
      </c>
      <c r="H3414" s="6" t="s">
        <v>17</v>
      </c>
      <c r="I3414" s="8">
        <v>0.49999999999999994</v>
      </c>
      <c r="J3414" s="9">
        <v>5200</v>
      </c>
      <c r="K3414" s="10">
        <f t="shared" si="0"/>
        <v>2599.9999999999995</v>
      </c>
      <c r="L3414" s="10">
        <f t="shared" si="1"/>
        <v>909.99999999999977</v>
      </c>
      <c r="M3414" s="11">
        <v>0.35</v>
      </c>
      <c r="O3414" s="16"/>
      <c r="P3414" s="14"/>
      <c r="Q3414" s="12"/>
      <c r="R3414" s="13"/>
    </row>
    <row r="3415" spans="1:18" ht="15.75" customHeight="1">
      <c r="A3415" s="1"/>
      <c r="B3415" s="6" t="s">
        <v>14</v>
      </c>
      <c r="C3415" s="6">
        <v>1185732</v>
      </c>
      <c r="D3415" s="7">
        <v>44322</v>
      </c>
      <c r="E3415" s="6" t="s">
        <v>15</v>
      </c>
      <c r="F3415" s="6" t="s">
        <v>117</v>
      </c>
      <c r="G3415" s="6" t="s">
        <v>118</v>
      </c>
      <c r="H3415" s="6" t="s">
        <v>18</v>
      </c>
      <c r="I3415" s="8">
        <v>0.45</v>
      </c>
      <c r="J3415" s="9">
        <v>2250</v>
      </c>
      <c r="K3415" s="10">
        <f t="shared" si="0"/>
        <v>1012.5</v>
      </c>
      <c r="L3415" s="10">
        <f t="shared" si="1"/>
        <v>354.375</v>
      </c>
      <c r="M3415" s="11">
        <v>0.35</v>
      </c>
      <c r="O3415" s="16"/>
      <c r="P3415" s="14"/>
      <c r="Q3415" s="12"/>
      <c r="R3415" s="13"/>
    </row>
    <row r="3416" spans="1:18" ht="15.75" customHeight="1">
      <c r="A3416" s="1"/>
      <c r="B3416" s="6" t="s">
        <v>14</v>
      </c>
      <c r="C3416" s="6">
        <v>1185732</v>
      </c>
      <c r="D3416" s="7">
        <v>44322</v>
      </c>
      <c r="E3416" s="6" t="s">
        <v>15</v>
      </c>
      <c r="F3416" s="6" t="s">
        <v>117</v>
      </c>
      <c r="G3416" s="6" t="s">
        <v>118</v>
      </c>
      <c r="H3416" s="6" t="s">
        <v>19</v>
      </c>
      <c r="I3416" s="8">
        <v>0.4</v>
      </c>
      <c r="J3416" s="9">
        <v>2500</v>
      </c>
      <c r="K3416" s="10">
        <f t="shared" si="0"/>
        <v>1000</v>
      </c>
      <c r="L3416" s="10">
        <f t="shared" si="1"/>
        <v>400</v>
      </c>
      <c r="M3416" s="11">
        <v>0.4</v>
      </c>
      <c r="O3416" s="16"/>
      <c r="P3416" s="14"/>
      <c r="Q3416" s="12"/>
      <c r="R3416" s="13"/>
    </row>
    <row r="3417" spans="1:18" ht="15.75" customHeight="1">
      <c r="A3417" s="1"/>
      <c r="B3417" s="6" t="s">
        <v>14</v>
      </c>
      <c r="C3417" s="6">
        <v>1185732</v>
      </c>
      <c r="D3417" s="7">
        <v>44322</v>
      </c>
      <c r="E3417" s="6" t="s">
        <v>15</v>
      </c>
      <c r="F3417" s="6" t="s">
        <v>117</v>
      </c>
      <c r="G3417" s="6" t="s">
        <v>118</v>
      </c>
      <c r="H3417" s="6" t="s">
        <v>20</v>
      </c>
      <c r="I3417" s="8">
        <v>0.4</v>
      </c>
      <c r="J3417" s="9">
        <v>2000</v>
      </c>
      <c r="K3417" s="10">
        <f t="shared" si="0"/>
        <v>800</v>
      </c>
      <c r="L3417" s="10">
        <f t="shared" si="1"/>
        <v>320</v>
      </c>
      <c r="M3417" s="11">
        <v>0.4</v>
      </c>
      <c r="O3417" s="16"/>
      <c r="P3417" s="14"/>
      <c r="Q3417" s="12"/>
      <c r="R3417" s="13"/>
    </row>
    <row r="3418" spans="1:18" ht="15.75" customHeight="1">
      <c r="A3418" s="1"/>
      <c r="B3418" s="6" t="s">
        <v>14</v>
      </c>
      <c r="C3418" s="6">
        <v>1185732</v>
      </c>
      <c r="D3418" s="7">
        <v>44322</v>
      </c>
      <c r="E3418" s="6" t="s">
        <v>15</v>
      </c>
      <c r="F3418" s="6" t="s">
        <v>117</v>
      </c>
      <c r="G3418" s="6" t="s">
        <v>118</v>
      </c>
      <c r="H3418" s="6" t="s">
        <v>21</v>
      </c>
      <c r="I3418" s="8">
        <v>0.49999999999999994</v>
      </c>
      <c r="J3418" s="9">
        <v>2250</v>
      </c>
      <c r="K3418" s="10">
        <f t="shared" si="0"/>
        <v>1124.9999999999998</v>
      </c>
      <c r="L3418" s="10">
        <f t="shared" si="1"/>
        <v>337.49999999999994</v>
      </c>
      <c r="M3418" s="11">
        <v>0.3</v>
      </c>
      <c r="O3418" s="16"/>
      <c r="P3418" s="14"/>
      <c r="Q3418" s="12"/>
      <c r="R3418" s="13"/>
    </row>
    <row r="3419" spans="1:18" ht="15.75" customHeight="1">
      <c r="A3419" s="1"/>
      <c r="B3419" s="6" t="s">
        <v>14</v>
      </c>
      <c r="C3419" s="6">
        <v>1185732</v>
      </c>
      <c r="D3419" s="7">
        <v>44322</v>
      </c>
      <c r="E3419" s="6" t="s">
        <v>15</v>
      </c>
      <c r="F3419" s="6" t="s">
        <v>117</v>
      </c>
      <c r="G3419" s="6" t="s">
        <v>118</v>
      </c>
      <c r="H3419" s="6" t="s">
        <v>22</v>
      </c>
      <c r="I3419" s="8">
        <v>0.54999999999999993</v>
      </c>
      <c r="J3419" s="9">
        <v>3500</v>
      </c>
      <c r="K3419" s="10">
        <f t="shared" si="0"/>
        <v>1924.9999999999998</v>
      </c>
      <c r="L3419" s="10">
        <f t="shared" si="1"/>
        <v>770</v>
      </c>
      <c r="M3419" s="11">
        <v>0.4</v>
      </c>
      <c r="O3419" s="16"/>
      <c r="P3419" s="14"/>
      <c r="Q3419" s="12"/>
      <c r="R3419" s="13"/>
    </row>
    <row r="3420" spans="1:18" ht="15.75" customHeight="1">
      <c r="A3420" s="1"/>
      <c r="B3420" s="6" t="s">
        <v>14</v>
      </c>
      <c r="C3420" s="6">
        <v>1185732</v>
      </c>
      <c r="D3420" s="7">
        <v>44355</v>
      </c>
      <c r="E3420" s="6" t="s">
        <v>15</v>
      </c>
      <c r="F3420" s="6" t="s">
        <v>117</v>
      </c>
      <c r="G3420" s="6" t="s">
        <v>118</v>
      </c>
      <c r="H3420" s="6" t="s">
        <v>17</v>
      </c>
      <c r="I3420" s="8">
        <v>0.49999999999999994</v>
      </c>
      <c r="J3420" s="9">
        <v>6000</v>
      </c>
      <c r="K3420" s="10">
        <f t="shared" si="0"/>
        <v>2999.9999999999995</v>
      </c>
      <c r="L3420" s="10">
        <f t="shared" si="1"/>
        <v>1049.9999999999998</v>
      </c>
      <c r="M3420" s="11">
        <v>0.35</v>
      </c>
      <c r="O3420" s="16"/>
      <c r="P3420" s="14"/>
      <c r="Q3420" s="12"/>
      <c r="R3420" s="13"/>
    </row>
    <row r="3421" spans="1:18" ht="15.75" customHeight="1">
      <c r="A3421" s="1"/>
      <c r="B3421" s="6" t="s">
        <v>14</v>
      </c>
      <c r="C3421" s="6">
        <v>1185732</v>
      </c>
      <c r="D3421" s="7">
        <v>44355</v>
      </c>
      <c r="E3421" s="6" t="s">
        <v>15</v>
      </c>
      <c r="F3421" s="6" t="s">
        <v>117</v>
      </c>
      <c r="G3421" s="6" t="s">
        <v>118</v>
      </c>
      <c r="H3421" s="6" t="s">
        <v>18</v>
      </c>
      <c r="I3421" s="8">
        <v>0.45</v>
      </c>
      <c r="J3421" s="9">
        <v>3500</v>
      </c>
      <c r="K3421" s="10">
        <f t="shared" si="0"/>
        <v>1575</v>
      </c>
      <c r="L3421" s="10">
        <f t="shared" si="1"/>
        <v>551.25</v>
      </c>
      <c r="M3421" s="11">
        <v>0.35</v>
      </c>
      <c r="O3421" s="16"/>
      <c r="P3421" s="14"/>
      <c r="Q3421" s="12"/>
      <c r="R3421" s="13"/>
    </row>
    <row r="3422" spans="1:18" ht="15.75" customHeight="1">
      <c r="A3422" s="1"/>
      <c r="B3422" s="6" t="s">
        <v>14</v>
      </c>
      <c r="C3422" s="6">
        <v>1185732</v>
      </c>
      <c r="D3422" s="7">
        <v>44355</v>
      </c>
      <c r="E3422" s="6" t="s">
        <v>15</v>
      </c>
      <c r="F3422" s="6" t="s">
        <v>117</v>
      </c>
      <c r="G3422" s="6" t="s">
        <v>118</v>
      </c>
      <c r="H3422" s="6" t="s">
        <v>19</v>
      </c>
      <c r="I3422" s="8">
        <v>0.4</v>
      </c>
      <c r="J3422" s="9">
        <v>2750</v>
      </c>
      <c r="K3422" s="10">
        <f t="shared" si="0"/>
        <v>1100</v>
      </c>
      <c r="L3422" s="10">
        <f t="shared" si="1"/>
        <v>440</v>
      </c>
      <c r="M3422" s="11">
        <v>0.4</v>
      </c>
      <c r="O3422" s="16"/>
      <c r="P3422" s="14"/>
      <c r="Q3422" s="12"/>
      <c r="R3422" s="13"/>
    </row>
    <row r="3423" spans="1:18" ht="15.75" customHeight="1">
      <c r="A3423" s="1"/>
      <c r="B3423" s="6" t="s">
        <v>14</v>
      </c>
      <c r="C3423" s="6">
        <v>1185732</v>
      </c>
      <c r="D3423" s="7">
        <v>44355</v>
      </c>
      <c r="E3423" s="6" t="s">
        <v>15</v>
      </c>
      <c r="F3423" s="6" t="s">
        <v>117</v>
      </c>
      <c r="G3423" s="6" t="s">
        <v>118</v>
      </c>
      <c r="H3423" s="6" t="s">
        <v>20</v>
      </c>
      <c r="I3423" s="8">
        <v>0.4</v>
      </c>
      <c r="J3423" s="9">
        <v>2500</v>
      </c>
      <c r="K3423" s="10">
        <f t="shared" si="0"/>
        <v>1000</v>
      </c>
      <c r="L3423" s="10">
        <f t="shared" si="1"/>
        <v>400</v>
      </c>
      <c r="M3423" s="11">
        <v>0.4</v>
      </c>
      <c r="O3423" s="16"/>
      <c r="P3423" s="14"/>
      <c r="Q3423" s="12"/>
      <c r="R3423" s="13"/>
    </row>
    <row r="3424" spans="1:18" ht="15.75" customHeight="1">
      <c r="A3424" s="1"/>
      <c r="B3424" s="6" t="s">
        <v>14</v>
      </c>
      <c r="C3424" s="6">
        <v>1185732</v>
      </c>
      <c r="D3424" s="7">
        <v>44355</v>
      </c>
      <c r="E3424" s="6" t="s">
        <v>15</v>
      </c>
      <c r="F3424" s="6" t="s">
        <v>117</v>
      </c>
      <c r="G3424" s="6" t="s">
        <v>118</v>
      </c>
      <c r="H3424" s="6" t="s">
        <v>21</v>
      </c>
      <c r="I3424" s="8">
        <v>0.49999999999999994</v>
      </c>
      <c r="J3424" s="9">
        <v>2500</v>
      </c>
      <c r="K3424" s="10">
        <f t="shared" si="0"/>
        <v>1249.9999999999998</v>
      </c>
      <c r="L3424" s="10">
        <f t="shared" si="1"/>
        <v>374.99999999999994</v>
      </c>
      <c r="M3424" s="11">
        <v>0.3</v>
      </c>
      <c r="O3424" s="16"/>
      <c r="P3424" s="14"/>
      <c r="Q3424" s="12"/>
      <c r="R3424" s="13"/>
    </row>
    <row r="3425" spans="1:18" ht="15.75" customHeight="1">
      <c r="A3425" s="1"/>
      <c r="B3425" s="6" t="s">
        <v>14</v>
      </c>
      <c r="C3425" s="6">
        <v>1185732</v>
      </c>
      <c r="D3425" s="7">
        <v>44355</v>
      </c>
      <c r="E3425" s="6" t="s">
        <v>15</v>
      </c>
      <c r="F3425" s="6" t="s">
        <v>117</v>
      </c>
      <c r="G3425" s="6" t="s">
        <v>118</v>
      </c>
      <c r="H3425" s="6" t="s">
        <v>22</v>
      </c>
      <c r="I3425" s="8">
        <v>0.54999999999999993</v>
      </c>
      <c r="J3425" s="9">
        <v>4000</v>
      </c>
      <c r="K3425" s="10">
        <f t="shared" si="0"/>
        <v>2199.9999999999995</v>
      </c>
      <c r="L3425" s="10">
        <f t="shared" si="1"/>
        <v>879.99999999999989</v>
      </c>
      <c r="M3425" s="11">
        <v>0.4</v>
      </c>
      <c r="O3425" s="16"/>
      <c r="P3425" s="14"/>
      <c r="Q3425" s="12"/>
      <c r="R3425" s="13"/>
    </row>
    <row r="3426" spans="1:18" ht="15.75" customHeight="1">
      <c r="A3426" s="1"/>
      <c r="B3426" s="6" t="s">
        <v>14</v>
      </c>
      <c r="C3426" s="6">
        <v>1185732</v>
      </c>
      <c r="D3426" s="7">
        <v>44383</v>
      </c>
      <c r="E3426" s="6" t="s">
        <v>15</v>
      </c>
      <c r="F3426" s="6" t="s">
        <v>117</v>
      </c>
      <c r="G3426" s="6" t="s">
        <v>118</v>
      </c>
      <c r="H3426" s="6" t="s">
        <v>17</v>
      </c>
      <c r="I3426" s="8">
        <v>0.49999999999999994</v>
      </c>
      <c r="J3426" s="9">
        <v>6250</v>
      </c>
      <c r="K3426" s="10">
        <f t="shared" si="0"/>
        <v>3124.9999999999995</v>
      </c>
      <c r="L3426" s="10">
        <f t="shared" si="1"/>
        <v>1093.7499999999998</v>
      </c>
      <c r="M3426" s="11">
        <v>0.35</v>
      </c>
      <c r="O3426" s="16"/>
      <c r="P3426" s="14"/>
      <c r="Q3426" s="12"/>
      <c r="R3426" s="13"/>
    </row>
    <row r="3427" spans="1:18" ht="15.75" customHeight="1">
      <c r="A3427" s="1"/>
      <c r="B3427" s="6" t="s">
        <v>14</v>
      </c>
      <c r="C3427" s="6">
        <v>1185732</v>
      </c>
      <c r="D3427" s="7">
        <v>44383</v>
      </c>
      <c r="E3427" s="6" t="s">
        <v>15</v>
      </c>
      <c r="F3427" s="6" t="s">
        <v>117</v>
      </c>
      <c r="G3427" s="6" t="s">
        <v>118</v>
      </c>
      <c r="H3427" s="6" t="s">
        <v>18</v>
      </c>
      <c r="I3427" s="8">
        <v>0.45</v>
      </c>
      <c r="J3427" s="9">
        <v>3750</v>
      </c>
      <c r="K3427" s="10">
        <f t="shared" si="0"/>
        <v>1687.5</v>
      </c>
      <c r="L3427" s="10">
        <f t="shared" si="1"/>
        <v>590.625</v>
      </c>
      <c r="M3427" s="11">
        <v>0.35</v>
      </c>
      <c r="O3427" s="16"/>
      <c r="P3427" s="14"/>
      <c r="Q3427" s="12"/>
      <c r="R3427" s="13"/>
    </row>
    <row r="3428" spans="1:18" ht="15.75" customHeight="1">
      <c r="A3428" s="1"/>
      <c r="B3428" s="6" t="s">
        <v>14</v>
      </c>
      <c r="C3428" s="6">
        <v>1185732</v>
      </c>
      <c r="D3428" s="7">
        <v>44383</v>
      </c>
      <c r="E3428" s="6" t="s">
        <v>15</v>
      </c>
      <c r="F3428" s="6" t="s">
        <v>117</v>
      </c>
      <c r="G3428" s="6" t="s">
        <v>118</v>
      </c>
      <c r="H3428" s="6" t="s">
        <v>19</v>
      </c>
      <c r="I3428" s="8">
        <v>0.4</v>
      </c>
      <c r="J3428" s="9">
        <v>3000</v>
      </c>
      <c r="K3428" s="10">
        <f t="shared" si="0"/>
        <v>1200</v>
      </c>
      <c r="L3428" s="10">
        <f t="shared" si="1"/>
        <v>480</v>
      </c>
      <c r="M3428" s="11">
        <v>0.4</v>
      </c>
      <c r="O3428" s="16"/>
      <c r="P3428" s="14"/>
      <c r="Q3428" s="12"/>
      <c r="R3428" s="13"/>
    </row>
    <row r="3429" spans="1:18" ht="15.75" customHeight="1">
      <c r="A3429" s="1"/>
      <c r="B3429" s="6" t="s">
        <v>14</v>
      </c>
      <c r="C3429" s="6">
        <v>1185732</v>
      </c>
      <c r="D3429" s="7">
        <v>44383</v>
      </c>
      <c r="E3429" s="6" t="s">
        <v>15</v>
      </c>
      <c r="F3429" s="6" t="s">
        <v>117</v>
      </c>
      <c r="G3429" s="6" t="s">
        <v>118</v>
      </c>
      <c r="H3429" s="6" t="s">
        <v>20</v>
      </c>
      <c r="I3429" s="8">
        <v>0.4</v>
      </c>
      <c r="J3429" s="9">
        <v>2500</v>
      </c>
      <c r="K3429" s="10">
        <f t="shared" si="0"/>
        <v>1000</v>
      </c>
      <c r="L3429" s="10">
        <f t="shared" si="1"/>
        <v>400</v>
      </c>
      <c r="M3429" s="11">
        <v>0.4</v>
      </c>
      <c r="O3429" s="16"/>
      <c r="P3429" s="14"/>
      <c r="Q3429" s="12"/>
      <c r="R3429" s="13"/>
    </row>
    <row r="3430" spans="1:18" ht="15.75" customHeight="1">
      <c r="A3430" s="1"/>
      <c r="B3430" s="6" t="s">
        <v>14</v>
      </c>
      <c r="C3430" s="6">
        <v>1185732</v>
      </c>
      <c r="D3430" s="7">
        <v>44383</v>
      </c>
      <c r="E3430" s="6" t="s">
        <v>15</v>
      </c>
      <c r="F3430" s="6" t="s">
        <v>117</v>
      </c>
      <c r="G3430" s="6" t="s">
        <v>118</v>
      </c>
      <c r="H3430" s="6" t="s">
        <v>21</v>
      </c>
      <c r="I3430" s="8">
        <v>0.49999999999999994</v>
      </c>
      <c r="J3430" s="9">
        <v>2750</v>
      </c>
      <c r="K3430" s="10">
        <f t="shared" si="0"/>
        <v>1374.9999999999998</v>
      </c>
      <c r="L3430" s="10">
        <f t="shared" si="1"/>
        <v>412.49999999999994</v>
      </c>
      <c r="M3430" s="11">
        <v>0.3</v>
      </c>
      <c r="O3430" s="16"/>
      <c r="P3430" s="14"/>
      <c r="Q3430" s="12"/>
      <c r="R3430" s="13"/>
    </row>
    <row r="3431" spans="1:18" ht="15.75" customHeight="1">
      <c r="A3431" s="1"/>
      <c r="B3431" s="6" t="s">
        <v>14</v>
      </c>
      <c r="C3431" s="6">
        <v>1185732</v>
      </c>
      <c r="D3431" s="7">
        <v>44383</v>
      </c>
      <c r="E3431" s="6" t="s">
        <v>15</v>
      </c>
      <c r="F3431" s="6" t="s">
        <v>117</v>
      </c>
      <c r="G3431" s="6" t="s">
        <v>118</v>
      </c>
      <c r="H3431" s="6" t="s">
        <v>22</v>
      </c>
      <c r="I3431" s="8">
        <v>0.54999999999999993</v>
      </c>
      <c r="J3431" s="9">
        <v>4500</v>
      </c>
      <c r="K3431" s="10">
        <f t="shared" si="0"/>
        <v>2474.9999999999995</v>
      </c>
      <c r="L3431" s="10">
        <f t="shared" si="1"/>
        <v>989.99999999999989</v>
      </c>
      <c r="M3431" s="11">
        <v>0.4</v>
      </c>
      <c r="O3431" s="16"/>
      <c r="P3431" s="14"/>
      <c r="Q3431" s="12"/>
      <c r="R3431" s="13"/>
    </row>
    <row r="3432" spans="1:18" ht="15.75" customHeight="1">
      <c r="A3432" s="1"/>
      <c r="B3432" s="6" t="s">
        <v>14</v>
      </c>
      <c r="C3432" s="6">
        <v>1185732</v>
      </c>
      <c r="D3432" s="7">
        <v>44415</v>
      </c>
      <c r="E3432" s="6" t="s">
        <v>15</v>
      </c>
      <c r="F3432" s="6" t="s">
        <v>117</v>
      </c>
      <c r="G3432" s="6" t="s">
        <v>118</v>
      </c>
      <c r="H3432" s="6" t="s">
        <v>17</v>
      </c>
      <c r="I3432" s="8">
        <v>0.49999999999999994</v>
      </c>
      <c r="J3432" s="9">
        <v>6000</v>
      </c>
      <c r="K3432" s="10">
        <f t="shared" si="0"/>
        <v>2999.9999999999995</v>
      </c>
      <c r="L3432" s="10">
        <f t="shared" si="1"/>
        <v>1049.9999999999998</v>
      </c>
      <c r="M3432" s="11">
        <v>0.35</v>
      </c>
      <c r="O3432" s="16"/>
      <c r="P3432" s="14"/>
      <c r="Q3432" s="12"/>
      <c r="R3432" s="13"/>
    </row>
    <row r="3433" spans="1:18" ht="15.75" customHeight="1">
      <c r="A3433" s="1"/>
      <c r="B3433" s="6" t="s">
        <v>14</v>
      </c>
      <c r="C3433" s="6">
        <v>1185732</v>
      </c>
      <c r="D3433" s="7">
        <v>44415</v>
      </c>
      <c r="E3433" s="6" t="s">
        <v>15</v>
      </c>
      <c r="F3433" s="6" t="s">
        <v>117</v>
      </c>
      <c r="G3433" s="6" t="s">
        <v>118</v>
      </c>
      <c r="H3433" s="6" t="s">
        <v>18</v>
      </c>
      <c r="I3433" s="8">
        <v>0.45</v>
      </c>
      <c r="J3433" s="9">
        <v>3750</v>
      </c>
      <c r="K3433" s="10">
        <f t="shared" si="0"/>
        <v>1687.5</v>
      </c>
      <c r="L3433" s="10">
        <f t="shared" si="1"/>
        <v>590.625</v>
      </c>
      <c r="M3433" s="11">
        <v>0.35</v>
      </c>
      <c r="O3433" s="16"/>
      <c r="P3433" s="14"/>
      <c r="Q3433" s="12"/>
      <c r="R3433" s="13"/>
    </row>
    <row r="3434" spans="1:18" ht="15.75" customHeight="1">
      <c r="A3434" s="1"/>
      <c r="B3434" s="6" t="s">
        <v>14</v>
      </c>
      <c r="C3434" s="6">
        <v>1185732</v>
      </c>
      <c r="D3434" s="7">
        <v>44415</v>
      </c>
      <c r="E3434" s="6" t="s">
        <v>15</v>
      </c>
      <c r="F3434" s="6" t="s">
        <v>117</v>
      </c>
      <c r="G3434" s="6" t="s">
        <v>118</v>
      </c>
      <c r="H3434" s="6" t="s">
        <v>19</v>
      </c>
      <c r="I3434" s="8">
        <v>0.4</v>
      </c>
      <c r="J3434" s="9">
        <v>3000</v>
      </c>
      <c r="K3434" s="10">
        <f t="shared" si="0"/>
        <v>1200</v>
      </c>
      <c r="L3434" s="10">
        <f t="shared" si="1"/>
        <v>480</v>
      </c>
      <c r="M3434" s="11">
        <v>0.4</v>
      </c>
      <c r="O3434" s="16"/>
      <c r="P3434" s="14"/>
      <c r="Q3434" s="12"/>
      <c r="R3434" s="13"/>
    </row>
    <row r="3435" spans="1:18" ht="15.75" customHeight="1">
      <c r="A3435" s="1"/>
      <c r="B3435" s="6" t="s">
        <v>14</v>
      </c>
      <c r="C3435" s="6">
        <v>1185732</v>
      </c>
      <c r="D3435" s="7">
        <v>44415</v>
      </c>
      <c r="E3435" s="6" t="s">
        <v>15</v>
      </c>
      <c r="F3435" s="6" t="s">
        <v>117</v>
      </c>
      <c r="G3435" s="6" t="s">
        <v>118</v>
      </c>
      <c r="H3435" s="6" t="s">
        <v>20</v>
      </c>
      <c r="I3435" s="8">
        <v>0.4</v>
      </c>
      <c r="J3435" s="9">
        <v>2000</v>
      </c>
      <c r="K3435" s="10">
        <f t="shared" si="0"/>
        <v>800</v>
      </c>
      <c r="L3435" s="10">
        <f t="shared" si="1"/>
        <v>320</v>
      </c>
      <c r="M3435" s="11">
        <v>0.4</v>
      </c>
      <c r="O3435" s="16"/>
      <c r="P3435" s="14"/>
      <c r="Q3435" s="12"/>
      <c r="R3435" s="13"/>
    </row>
    <row r="3436" spans="1:18" ht="15.75" customHeight="1">
      <c r="A3436" s="1"/>
      <c r="B3436" s="6" t="s">
        <v>14</v>
      </c>
      <c r="C3436" s="6">
        <v>1185732</v>
      </c>
      <c r="D3436" s="7">
        <v>44415</v>
      </c>
      <c r="E3436" s="6" t="s">
        <v>15</v>
      </c>
      <c r="F3436" s="6" t="s">
        <v>117</v>
      </c>
      <c r="G3436" s="6" t="s">
        <v>118</v>
      </c>
      <c r="H3436" s="6" t="s">
        <v>21</v>
      </c>
      <c r="I3436" s="8">
        <v>0.49999999999999994</v>
      </c>
      <c r="J3436" s="9">
        <v>1750</v>
      </c>
      <c r="K3436" s="10">
        <f t="shared" si="0"/>
        <v>874.99999999999989</v>
      </c>
      <c r="L3436" s="10">
        <f t="shared" si="1"/>
        <v>262.49999999999994</v>
      </c>
      <c r="M3436" s="11">
        <v>0.3</v>
      </c>
      <c r="O3436" s="16"/>
      <c r="P3436" s="14"/>
      <c r="Q3436" s="12"/>
      <c r="R3436" s="13"/>
    </row>
    <row r="3437" spans="1:18" ht="15.75" customHeight="1">
      <c r="A3437" s="1"/>
      <c r="B3437" s="6" t="s">
        <v>14</v>
      </c>
      <c r="C3437" s="6">
        <v>1185732</v>
      </c>
      <c r="D3437" s="7">
        <v>44415</v>
      </c>
      <c r="E3437" s="6" t="s">
        <v>15</v>
      </c>
      <c r="F3437" s="6" t="s">
        <v>117</v>
      </c>
      <c r="G3437" s="6" t="s">
        <v>118</v>
      </c>
      <c r="H3437" s="6" t="s">
        <v>22</v>
      </c>
      <c r="I3437" s="8">
        <v>0.54999999999999993</v>
      </c>
      <c r="J3437" s="9">
        <v>3500</v>
      </c>
      <c r="K3437" s="10">
        <f t="shared" si="0"/>
        <v>1924.9999999999998</v>
      </c>
      <c r="L3437" s="10">
        <f t="shared" si="1"/>
        <v>770</v>
      </c>
      <c r="M3437" s="11">
        <v>0.4</v>
      </c>
      <c r="O3437" s="16"/>
      <c r="P3437" s="14"/>
      <c r="Q3437" s="12"/>
      <c r="R3437" s="13"/>
    </row>
    <row r="3438" spans="1:18" ht="15.75" customHeight="1">
      <c r="A3438" s="1"/>
      <c r="B3438" s="6" t="s">
        <v>14</v>
      </c>
      <c r="C3438" s="6">
        <v>1185732</v>
      </c>
      <c r="D3438" s="7">
        <v>44445</v>
      </c>
      <c r="E3438" s="6" t="s">
        <v>15</v>
      </c>
      <c r="F3438" s="6" t="s">
        <v>117</v>
      </c>
      <c r="G3438" s="6" t="s">
        <v>118</v>
      </c>
      <c r="H3438" s="6" t="s">
        <v>17</v>
      </c>
      <c r="I3438" s="8">
        <v>0.49999999999999994</v>
      </c>
      <c r="J3438" s="9">
        <v>4750</v>
      </c>
      <c r="K3438" s="10">
        <f t="shared" si="0"/>
        <v>2374.9999999999995</v>
      </c>
      <c r="L3438" s="10">
        <f t="shared" si="1"/>
        <v>831.24999999999977</v>
      </c>
      <c r="M3438" s="11">
        <v>0.35</v>
      </c>
      <c r="O3438" s="16"/>
      <c r="P3438" s="14"/>
      <c r="Q3438" s="12"/>
      <c r="R3438" s="13"/>
    </row>
    <row r="3439" spans="1:18" ht="15.75" customHeight="1">
      <c r="A3439" s="1"/>
      <c r="B3439" s="6" t="s">
        <v>14</v>
      </c>
      <c r="C3439" s="6">
        <v>1185732</v>
      </c>
      <c r="D3439" s="7">
        <v>44445</v>
      </c>
      <c r="E3439" s="6" t="s">
        <v>15</v>
      </c>
      <c r="F3439" s="6" t="s">
        <v>117</v>
      </c>
      <c r="G3439" s="6" t="s">
        <v>118</v>
      </c>
      <c r="H3439" s="6" t="s">
        <v>18</v>
      </c>
      <c r="I3439" s="8">
        <v>0.45</v>
      </c>
      <c r="J3439" s="9">
        <v>2750</v>
      </c>
      <c r="K3439" s="10">
        <f t="shared" si="0"/>
        <v>1237.5</v>
      </c>
      <c r="L3439" s="10">
        <f t="shared" si="1"/>
        <v>433.125</v>
      </c>
      <c r="M3439" s="11">
        <v>0.35</v>
      </c>
      <c r="O3439" s="16"/>
      <c r="P3439" s="14"/>
      <c r="Q3439" s="12"/>
      <c r="R3439" s="13"/>
    </row>
    <row r="3440" spans="1:18" ht="15.75" customHeight="1">
      <c r="A3440" s="1"/>
      <c r="B3440" s="6" t="s">
        <v>14</v>
      </c>
      <c r="C3440" s="6">
        <v>1185732</v>
      </c>
      <c r="D3440" s="7">
        <v>44445</v>
      </c>
      <c r="E3440" s="6" t="s">
        <v>15</v>
      </c>
      <c r="F3440" s="6" t="s">
        <v>117</v>
      </c>
      <c r="G3440" s="6" t="s">
        <v>118</v>
      </c>
      <c r="H3440" s="6" t="s">
        <v>19</v>
      </c>
      <c r="I3440" s="8">
        <v>0.4</v>
      </c>
      <c r="J3440" s="9">
        <v>1750</v>
      </c>
      <c r="K3440" s="10">
        <f t="shared" si="0"/>
        <v>700</v>
      </c>
      <c r="L3440" s="10">
        <f t="shared" si="1"/>
        <v>280</v>
      </c>
      <c r="M3440" s="11">
        <v>0.4</v>
      </c>
      <c r="O3440" s="16"/>
      <c r="P3440" s="14"/>
      <c r="Q3440" s="12"/>
      <c r="R3440" s="13"/>
    </row>
    <row r="3441" spans="1:18" ht="15.75" customHeight="1">
      <c r="A3441" s="1"/>
      <c r="B3441" s="6" t="s">
        <v>14</v>
      </c>
      <c r="C3441" s="6">
        <v>1185732</v>
      </c>
      <c r="D3441" s="7">
        <v>44445</v>
      </c>
      <c r="E3441" s="6" t="s">
        <v>15</v>
      </c>
      <c r="F3441" s="6" t="s">
        <v>117</v>
      </c>
      <c r="G3441" s="6" t="s">
        <v>118</v>
      </c>
      <c r="H3441" s="6" t="s">
        <v>20</v>
      </c>
      <c r="I3441" s="8">
        <v>0.4</v>
      </c>
      <c r="J3441" s="9">
        <v>1500</v>
      </c>
      <c r="K3441" s="10">
        <f t="shared" si="0"/>
        <v>600</v>
      </c>
      <c r="L3441" s="10">
        <f t="shared" si="1"/>
        <v>240</v>
      </c>
      <c r="M3441" s="11">
        <v>0.4</v>
      </c>
      <c r="O3441" s="16"/>
      <c r="P3441" s="14"/>
      <c r="Q3441" s="12"/>
      <c r="R3441" s="13"/>
    </row>
    <row r="3442" spans="1:18" ht="15.75" customHeight="1">
      <c r="A3442" s="1"/>
      <c r="B3442" s="6" t="s">
        <v>14</v>
      </c>
      <c r="C3442" s="6">
        <v>1185732</v>
      </c>
      <c r="D3442" s="7">
        <v>44445</v>
      </c>
      <c r="E3442" s="6" t="s">
        <v>15</v>
      </c>
      <c r="F3442" s="6" t="s">
        <v>117</v>
      </c>
      <c r="G3442" s="6" t="s">
        <v>118</v>
      </c>
      <c r="H3442" s="6" t="s">
        <v>21</v>
      </c>
      <c r="I3442" s="8">
        <v>0.49999999999999994</v>
      </c>
      <c r="J3442" s="9">
        <v>1500</v>
      </c>
      <c r="K3442" s="10">
        <f t="shared" si="0"/>
        <v>749.99999999999989</v>
      </c>
      <c r="L3442" s="10">
        <f t="shared" si="1"/>
        <v>224.99999999999997</v>
      </c>
      <c r="M3442" s="11">
        <v>0.3</v>
      </c>
      <c r="O3442" s="16"/>
      <c r="P3442" s="14"/>
      <c r="Q3442" s="12"/>
      <c r="R3442" s="13"/>
    </row>
    <row r="3443" spans="1:18" ht="15.75" customHeight="1">
      <c r="A3443" s="1"/>
      <c r="B3443" s="6" t="s">
        <v>14</v>
      </c>
      <c r="C3443" s="6">
        <v>1185732</v>
      </c>
      <c r="D3443" s="7">
        <v>44445</v>
      </c>
      <c r="E3443" s="6" t="s">
        <v>15</v>
      </c>
      <c r="F3443" s="6" t="s">
        <v>117</v>
      </c>
      <c r="G3443" s="6" t="s">
        <v>118</v>
      </c>
      <c r="H3443" s="6" t="s">
        <v>22</v>
      </c>
      <c r="I3443" s="8">
        <v>0.54999999999999993</v>
      </c>
      <c r="J3443" s="9">
        <v>2500</v>
      </c>
      <c r="K3443" s="10">
        <f t="shared" si="0"/>
        <v>1374.9999999999998</v>
      </c>
      <c r="L3443" s="10">
        <f t="shared" si="1"/>
        <v>549.99999999999989</v>
      </c>
      <c r="M3443" s="11">
        <v>0.4</v>
      </c>
      <c r="O3443" s="16"/>
      <c r="P3443" s="14"/>
      <c r="Q3443" s="12"/>
      <c r="R3443" s="13"/>
    </row>
    <row r="3444" spans="1:18" ht="15.75" customHeight="1">
      <c r="A3444" s="1"/>
      <c r="B3444" s="6" t="s">
        <v>14</v>
      </c>
      <c r="C3444" s="6">
        <v>1185732</v>
      </c>
      <c r="D3444" s="7">
        <v>44477</v>
      </c>
      <c r="E3444" s="6" t="s">
        <v>15</v>
      </c>
      <c r="F3444" s="6" t="s">
        <v>117</v>
      </c>
      <c r="G3444" s="6" t="s">
        <v>118</v>
      </c>
      <c r="H3444" s="6" t="s">
        <v>17</v>
      </c>
      <c r="I3444" s="8">
        <v>0.54999999999999993</v>
      </c>
      <c r="J3444" s="9">
        <v>4250</v>
      </c>
      <c r="K3444" s="10">
        <f t="shared" si="0"/>
        <v>2337.4999999999995</v>
      </c>
      <c r="L3444" s="10">
        <f t="shared" si="1"/>
        <v>818.12499999999977</v>
      </c>
      <c r="M3444" s="11">
        <v>0.35</v>
      </c>
      <c r="O3444" s="16"/>
      <c r="P3444" s="14"/>
      <c r="Q3444" s="12"/>
      <c r="R3444" s="13"/>
    </row>
    <row r="3445" spans="1:18" ht="15.75" customHeight="1">
      <c r="A3445" s="1"/>
      <c r="B3445" s="6" t="s">
        <v>14</v>
      </c>
      <c r="C3445" s="6">
        <v>1185732</v>
      </c>
      <c r="D3445" s="7">
        <v>44477</v>
      </c>
      <c r="E3445" s="6" t="s">
        <v>15</v>
      </c>
      <c r="F3445" s="6" t="s">
        <v>117</v>
      </c>
      <c r="G3445" s="6" t="s">
        <v>118</v>
      </c>
      <c r="H3445" s="6" t="s">
        <v>18</v>
      </c>
      <c r="I3445" s="8">
        <v>0.5</v>
      </c>
      <c r="J3445" s="9">
        <v>2500</v>
      </c>
      <c r="K3445" s="10">
        <f t="shared" si="0"/>
        <v>1250</v>
      </c>
      <c r="L3445" s="10">
        <f t="shared" si="1"/>
        <v>437.5</v>
      </c>
      <c r="M3445" s="11">
        <v>0.35</v>
      </c>
      <c r="O3445" s="16"/>
      <c r="P3445" s="14"/>
      <c r="Q3445" s="12"/>
      <c r="R3445" s="13"/>
    </row>
    <row r="3446" spans="1:18" ht="15.75" customHeight="1">
      <c r="A3446" s="1"/>
      <c r="B3446" s="6" t="s">
        <v>14</v>
      </c>
      <c r="C3446" s="6">
        <v>1185732</v>
      </c>
      <c r="D3446" s="7">
        <v>44477</v>
      </c>
      <c r="E3446" s="6" t="s">
        <v>15</v>
      </c>
      <c r="F3446" s="6" t="s">
        <v>117</v>
      </c>
      <c r="G3446" s="6" t="s">
        <v>118</v>
      </c>
      <c r="H3446" s="6" t="s">
        <v>19</v>
      </c>
      <c r="I3446" s="8">
        <v>0.5</v>
      </c>
      <c r="J3446" s="9">
        <v>1500</v>
      </c>
      <c r="K3446" s="10">
        <f t="shared" si="0"/>
        <v>750</v>
      </c>
      <c r="L3446" s="10">
        <f t="shared" si="1"/>
        <v>300</v>
      </c>
      <c r="M3446" s="11">
        <v>0.4</v>
      </c>
      <c r="O3446" s="16"/>
      <c r="P3446" s="14"/>
      <c r="Q3446" s="12"/>
      <c r="R3446" s="13"/>
    </row>
    <row r="3447" spans="1:18" ht="15.75" customHeight="1">
      <c r="A3447" s="1"/>
      <c r="B3447" s="6" t="s">
        <v>14</v>
      </c>
      <c r="C3447" s="6">
        <v>1185732</v>
      </c>
      <c r="D3447" s="7">
        <v>44477</v>
      </c>
      <c r="E3447" s="6" t="s">
        <v>15</v>
      </c>
      <c r="F3447" s="6" t="s">
        <v>117</v>
      </c>
      <c r="G3447" s="6" t="s">
        <v>118</v>
      </c>
      <c r="H3447" s="6" t="s">
        <v>20</v>
      </c>
      <c r="I3447" s="8">
        <v>0.5</v>
      </c>
      <c r="J3447" s="9">
        <v>1250</v>
      </c>
      <c r="K3447" s="10">
        <f t="shared" si="0"/>
        <v>625</v>
      </c>
      <c r="L3447" s="10">
        <f t="shared" si="1"/>
        <v>250</v>
      </c>
      <c r="M3447" s="11">
        <v>0.4</v>
      </c>
      <c r="O3447" s="16"/>
      <c r="P3447" s="14"/>
      <c r="Q3447" s="12"/>
      <c r="R3447" s="13"/>
    </row>
    <row r="3448" spans="1:18" ht="15.75" customHeight="1">
      <c r="A3448" s="1"/>
      <c r="B3448" s="6" t="s">
        <v>14</v>
      </c>
      <c r="C3448" s="6">
        <v>1185732</v>
      </c>
      <c r="D3448" s="7">
        <v>44477</v>
      </c>
      <c r="E3448" s="6" t="s">
        <v>15</v>
      </c>
      <c r="F3448" s="6" t="s">
        <v>117</v>
      </c>
      <c r="G3448" s="6" t="s">
        <v>118</v>
      </c>
      <c r="H3448" s="6" t="s">
        <v>21</v>
      </c>
      <c r="I3448" s="8">
        <v>0.6</v>
      </c>
      <c r="J3448" s="9">
        <v>1250</v>
      </c>
      <c r="K3448" s="10">
        <f t="shared" si="0"/>
        <v>750</v>
      </c>
      <c r="L3448" s="10">
        <f t="shared" si="1"/>
        <v>225</v>
      </c>
      <c r="M3448" s="11">
        <v>0.3</v>
      </c>
      <c r="O3448" s="16"/>
      <c r="P3448" s="14"/>
      <c r="Q3448" s="12"/>
      <c r="R3448" s="13"/>
    </row>
    <row r="3449" spans="1:18" ht="15.75" customHeight="1">
      <c r="A3449" s="1"/>
      <c r="B3449" s="6" t="s">
        <v>14</v>
      </c>
      <c r="C3449" s="6">
        <v>1185732</v>
      </c>
      <c r="D3449" s="7">
        <v>44477</v>
      </c>
      <c r="E3449" s="6" t="s">
        <v>15</v>
      </c>
      <c r="F3449" s="6" t="s">
        <v>117</v>
      </c>
      <c r="G3449" s="6" t="s">
        <v>118</v>
      </c>
      <c r="H3449" s="6" t="s">
        <v>22</v>
      </c>
      <c r="I3449" s="8">
        <v>0.64999999999999991</v>
      </c>
      <c r="J3449" s="9">
        <v>2500</v>
      </c>
      <c r="K3449" s="10">
        <f t="shared" si="0"/>
        <v>1624.9999999999998</v>
      </c>
      <c r="L3449" s="10">
        <f t="shared" si="1"/>
        <v>650</v>
      </c>
      <c r="M3449" s="11">
        <v>0.4</v>
      </c>
      <c r="O3449" s="16"/>
      <c r="P3449" s="14"/>
      <c r="Q3449" s="12"/>
      <c r="R3449" s="13"/>
    </row>
    <row r="3450" spans="1:18" ht="15.75" customHeight="1">
      <c r="A3450" s="1"/>
      <c r="B3450" s="6" t="s">
        <v>14</v>
      </c>
      <c r="C3450" s="6">
        <v>1185732</v>
      </c>
      <c r="D3450" s="7">
        <v>44507</v>
      </c>
      <c r="E3450" s="6" t="s">
        <v>15</v>
      </c>
      <c r="F3450" s="6" t="s">
        <v>117</v>
      </c>
      <c r="G3450" s="6" t="s">
        <v>118</v>
      </c>
      <c r="H3450" s="6" t="s">
        <v>17</v>
      </c>
      <c r="I3450" s="8">
        <v>0.6</v>
      </c>
      <c r="J3450" s="9">
        <v>4000</v>
      </c>
      <c r="K3450" s="10">
        <f t="shared" si="0"/>
        <v>2400</v>
      </c>
      <c r="L3450" s="10">
        <f t="shared" si="1"/>
        <v>840</v>
      </c>
      <c r="M3450" s="11">
        <v>0.35</v>
      </c>
      <c r="O3450" s="16"/>
      <c r="P3450" s="14"/>
      <c r="Q3450" s="12"/>
      <c r="R3450" s="13"/>
    </row>
    <row r="3451" spans="1:18" ht="15.75" customHeight="1">
      <c r="A3451" s="1"/>
      <c r="B3451" s="6" t="s">
        <v>14</v>
      </c>
      <c r="C3451" s="6">
        <v>1185732</v>
      </c>
      <c r="D3451" s="7">
        <v>44507</v>
      </c>
      <c r="E3451" s="6" t="s">
        <v>15</v>
      </c>
      <c r="F3451" s="6" t="s">
        <v>117</v>
      </c>
      <c r="G3451" s="6" t="s">
        <v>118</v>
      </c>
      <c r="H3451" s="6" t="s">
        <v>18</v>
      </c>
      <c r="I3451" s="8">
        <v>0.5</v>
      </c>
      <c r="J3451" s="9">
        <v>2750</v>
      </c>
      <c r="K3451" s="10">
        <f t="shared" si="0"/>
        <v>1375</v>
      </c>
      <c r="L3451" s="10">
        <f t="shared" si="1"/>
        <v>481.24999999999994</v>
      </c>
      <c r="M3451" s="11">
        <v>0.35</v>
      </c>
      <c r="O3451" s="16"/>
      <c r="P3451" s="14"/>
      <c r="Q3451" s="12"/>
      <c r="R3451" s="13"/>
    </row>
    <row r="3452" spans="1:18" ht="15.75" customHeight="1">
      <c r="A3452" s="1"/>
      <c r="B3452" s="6" t="s">
        <v>14</v>
      </c>
      <c r="C3452" s="6">
        <v>1185732</v>
      </c>
      <c r="D3452" s="7">
        <v>44507</v>
      </c>
      <c r="E3452" s="6" t="s">
        <v>15</v>
      </c>
      <c r="F3452" s="6" t="s">
        <v>117</v>
      </c>
      <c r="G3452" s="6" t="s">
        <v>118</v>
      </c>
      <c r="H3452" s="6" t="s">
        <v>19</v>
      </c>
      <c r="I3452" s="8">
        <v>0.5</v>
      </c>
      <c r="J3452" s="9">
        <v>2700</v>
      </c>
      <c r="K3452" s="10">
        <f t="shared" si="0"/>
        <v>1350</v>
      </c>
      <c r="L3452" s="10">
        <f t="shared" si="1"/>
        <v>540</v>
      </c>
      <c r="M3452" s="11">
        <v>0.4</v>
      </c>
      <c r="O3452" s="16"/>
      <c r="P3452" s="14"/>
      <c r="Q3452" s="12"/>
      <c r="R3452" s="13"/>
    </row>
    <row r="3453" spans="1:18" ht="15.75" customHeight="1">
      <c r="A3453" s="1"/>
      <c r="B3453" s="6" t="s">
        <v>14</v>
      </c>
      <c r="C3453" s="6">
        <v>1185732</v>
      </c>
      <c r="D3453" s="7">
        <v>44507</v>
      </c>
      <c r="E3453" s="6" t="s">
        <v>15</v>
      </c>
      <c r="F3453" s="6" t="s">
        <v>117</v>
      </c>
      <c r="G3453" s="6" t="s">
        <v>118</v>
      </c>
      <c r="H3453" s="6" t="s">
        <v>20</v>
      </c>
      <c r="I3453" s="8">
        <v>0.5</v>
      </c>
      <c r="J3453" s="9">
        <v>2500</v>
      </c>
      <c r="K3453" s="10">
        <f t="shared" si="0"/>
        <v>1250</v>
      </c>
      <c r="L3453" s="10">
        <f t="shared" si="1"/>
        <v>500</v>
      </c>
      <c r="M3453" s="11">
        <v>0.4</v>
      </c>
      <c r="O3453" s="16"/>
      <c r="P3453" s="14"/>
      <c r="Q3453" s="12"/>
      <c r="R3453" s="13"/>
    </row>
    <row r="3454" spans="1:18" ht="15.75" customHeight="1">
      <c r="A3454" s="1"/>
      <c r="B3454" s="6" t="s">
        <v>14</v>
      </c>
      <c r="C3454" s="6">
        <v>1185732</v>
      </c>
      <c r="D3454" s="7">
        <v>44507</v>
      </c>
      <c r="E3454" s="6" t="s">
        <v>15</v>
      </c>
      <c r="F3454" s="6" t="s">
        <v>117</v>
      </c>
      <c r="G3454" s="6" t="s">
        <v>118</v>
      </c>
      <c r="H3454" s="6" t="s">
        <v>21</v>
      </c>
      <c r="I3454" s="8">
        <v>0.6</v>
      </c>
      <c r="J3454" s="9">
        <v>2250</v>
      </c>
      <c r="K3454" s="10">
        <f t="shared" si="0"/>
        <v>1350</v>
      </c>
      <c r="L3454" s="10">
        <f t="shared" si="1"/>
        <v>405</v>
      </c>
      <c r="M3454" s="11">
        <v>0.3</v>
      </c>
      <c r="O3454" s="16"/>
      <c r="P3454" s="14"/>
      <c r="Q3454" s="12"/>
      <c r="R3454" s="13"/>
    </row>
    <row r="3455" spans="1:18" ht="15.75" customHeight="1">
      <c r="A3455" s="1"/>
      <c r="B3455" s="6" t="s">
        <v>14</v>
      </c>
      <c r="C3455" s="6">
        <v>1185732</v>
      </c>
      <c r="D3455" s="7">
        <v>44507</v>
      </c>
      <c r="E3455" s="6" t="s">
        <v>15</v>
      </c>
      <c r="F3455" s="6" t="s">
        <v>117</v>
      </c>
      <c r="G3455" s="6" t="s">
        <v>118</v>
      </c>
      <c r="H3455" s="6" t="s">
        <v>22</v>
      </c>
      <c r="I3455" s="8">
        <v>0.64999999999999991</v>
      </c>
      <c r="J3455" s="9">
        <v>3250</v>
      </c>
      <c r="K3455" s="10">
        <f t="shared" si="0"/>
        <v>2112.4999999999995</v>
      </c>
      <c r="L3455" s="10">
        <f t="shared" si="1"/>
        <v>844.99999999999989</v>
      </c>
      <c r="M3455" s="11">
        <v>0.4</v>
      </c>
      <c r="O3455" s="16"/>
      <c r="P3455" s="14"/>
      <c r="Q3455" s="12"/>
      <c r="R3455" s="13"/>
    </row>
    <row r="3456" spans="1:18" ht="15.75" customHeight="1">
      <c r="A3456" s="1"/>
      <c r="B3456" s="6" t="s">
        <v>14</v>
      </c>
      <c r="C3456" s="6">
        <v>1185732</v>
      </c>
      <c r="D3456" s="7">
        <v>44536</v>
      </c>
      <c r="E3456" s="6" t="s">
        <v>15</v>
      </c>
      <c r="F3456" s="6" t="s">
        <v>117</v>
      </c>
      <c r="G3456" s="6" t="s">
        <v>118</v>
      </c>
      <c r="H3456" s="6" t="s">
        <v>17</v>
      </c>
      <c r="I3456" s="8">
        <v>0.6</v>
      </c>
      <c r="J3456" s="9">
        <v>5500</v>
      </c>
      <c r="K3456" s="10">
        <f t="shared" si="0"/>
        <v>3300</v>
      </c>
      <c r="L3456" s="10">
        <f t="shared" si="1"/>
        <v>1155</v>
      </c>
      <c r="M3456" s="11">
        <v>0.35</v>
      </c>
      <c r="O3456" s="16"/>
      <c r="P3456" s="14"/>
      <c r="Q3456" s="12"/>
      <c r="R3456" s="13"/>
    </row>
    <row r="3457" spans="1:18" ht="15.75" customHeight="1">
      <c r="A3457" s="1"/>
      <c r="B3457" s="6" t="s">
        <v>14</v>
      </c>
      <c r="C3457" s="6">
        <v>1185732</v>
      </c>
      <c r="D3457" s="7">
        <v>44536</v>
      </c>
      <c r="E3457" s="6" t="s">
        <v>15</v>
      </c>
      <c r="F3457" s="6" t="s">
        <v>117</v>
      </c>
      <c r="G3457" s="6" t="s">
        <v>118</v>
      </c>
      <c r="H3457" s="6" t="s">
        <v>18</v>
      </c>
      <c r="I3457" s="8">
        <v>0.5</v>
      </c>
      <c r="J3457" s="9">
        <v>3500</v>
      </c>
      <c r="K3457" s="10">
        <f t="shared" si="0"/>
        <v>1750</v>
      </c>
      <c r="L3457" s="10">
        <f t="shared" si="1"/>
        <v>612.5</v>
      </c>
      <c r="M3457" s="11">
        <v>0.35</v>
      </c>
      <c r="O3457" s="16"/>
      <c r="P3457" s="14"/>
      <c r="Q3457" s="12"/>
      <c r="R3457" s="13"/>
    </row>
    <row r="3458" spans="1:18" ht="15.75" customHeight="1">
      <c r="A3458" s="1"/>
      <c r="B3458" s="6" t="s">
        <v>14</v>
      </c>
      <c r="C3458" s="6">
        <v>1185732</v>
      </c>
      <c r="D3458" s="7">
        <v>44536</v>
      </c>
      <c r="E3458" s="6" t="s">
        <v>15</v>
      </c>
      <c r="F3458" s="6" t="s">
        <v>117</v>
      </c>
      <c r="G3458" s="6" t="s">
        <v>118</v>
      </c>
      <c r="H3458" s="6" t="s">
        <v>19</v>
      </c>
      <c r="I3458" s="8">
        <v>0.5</v>
      </c>
      <c r="J3458" s="9">
        <v>3250</v>
      </c>
      <c r="K3458" s="10">
        <f t="shared" si="0"/>
        <v>1625</v>
      </c>
      <c r="L3458" s="10">
        <f t="shared" si="1"/>
        <v>650</v>
      </c>
      <c r="M3458" s="11">
        <v>0.4</v>
      </c>
      <c r="O3458" s="16"/>
      <c r="P3458" s="14"/>
      <c r="Q3458" s="12"/>
      <c r="R3458" s="13"/>
    </row>
    <row r="3459" spans="1:18" ht="15.75" customHeight="1">
      <c r="A3459" s="1"/>
      <c r="B3459" s="6" t="s">
        <v>14</v>
      </c>
      <c r="C3459" s="6">
        <v>1185732</v>
      </c>
      <c r="D3459" s="7">
        <v>44536</v>
      </c>
      <c r="E3459" s="6" t="s">
        <v>15</v>
      </c>
      <c r="F3459" s="6" t="s">
        <v>117</v>
      </c>
      <c r="G3459" s="6" t="s">
        <v>118</v>
      </c>
      <c r="H3459" s="6" t="s">
        <v>20</v>
      </c>
      <c r="I3459" s="8">
        <v>0.5</v>
      </c>
      <c r="J3459" s="9">
        <v>2750</v>
      </c>
      <c r="K3459" s="10">
        <f t="shared" si="0"/>
        <v>1375</v>
      </c>
      <c r="L3459" s="10">
        <f t="shared" si="1"/>
        <v>550</v>
      </c>
      <c r="M3459" s="11">
        <v>0.4</v>
      </c>
      <c r="O3459" s="16"/>
      <c r="P3459" s="14"/>
      <c r="Q3459" s="12"/>
      <c r="R3459" s="13"/>
    </row>
    <row r="3460" spans="1:18" ht="15.75" customHeight="1">
      <c r="A3460" s="1"/>
      <c r="B3460" s="6" t="s">
        <v>14</v>
      </c>
      <c r="C3460" s="6">
        <v>1185732</v>
      </c>
      <c r="D3460" s="7">
        <v>44536</v>
      </c>
      <c r="E3460" s="6" t="s">
        <v>15</v>
      </c>
      <c r="F3460" s="6" t="s">
        <v>117</v>
      </c>
      <c r="G3460" s="6" t="s">
        <v>118</v>
      </c>
      <c r="H3460" s="6" t="s">
        <v>21</v>
      </c>
      <c r="I3460" s="8">
        <v>0.6</v>
      </c>
      <c r="J3460" s="9">
        <v>2750</v>
      </c>
      <c r="K3460" s="10">
        <f t="shared" si="0"/>
        <v>1650</v>
      </c>
      <c r="L3460" s="10">
        <f t="shared" si="1"/>
        <v>495</v>
      </c>
      <c r="M3460" s="11">
        <v>0.3</v>
      </c>
      <c r="O3460" s="16"/>
      <c r="P3460" s="14"/>
      <c r="Q3460" s="12"/>
      <c r="R3460" s="13"/>
    </row>
    <row r="3461" spans="1:18" ht="15.75" customHeight="1">
      <c r="A3461" s="1"/>
      <c r="B3461" s="6" t="s">
        <v>14</v>
      </c>
      <c r="C3461" s="6">
        <v>1185732</v>
      </c>
      <c r="D3461" s="7">
        <v>44536</v>
      </c>
      <c r="E3461" s="6" t="s">
        <v>15</v>
      </c>
      <c r="F3461" s="6" t="s">
        <v>117</v>
      </c>
      <c r="G3461" s="6" t="s">
        <v>118</v>
      </c>
      <c r="H3461" s="6" t="s">
        <v>22</v>
      </c>
      <c r="I3461" s="8">
        <v>0.64999999999999991</v>
      </c>
      <c r="J3461" s="9">
        <v>3750</v>
      </c>
      <c r="K3461" s="10">
        <f t="shared" si="0"/>
        <v>2437.4999999999995</v>
      </c>
      <c r="L3461" s="10">
        <f t="shared" si="1"/>
        <v>974.99999999999989</v>
      </c>
      <c r="M3461" s="11">
        <v>0.4</v>
      </c>
      <c r="O3461" s="16"/>
      <c r="P3461" s="14"/>
      <c r="Q3461" s="12"/>
      <c r="R3461" s="13"/>
    </row>
    <row r="3462" spans="1:18" ht="15.75" customHeight="1">
      <c r="A3462" s="1" t="s">
        <v>39</v>
      </c>
      <c r="B3462" s="6" t="s">
        <v>14</v>
      </c>
      <c r="C3462" s="6">
        <v>1185732</v>
      </c>
      <c r="D3462" s="7">
        <v>44203</v>
      </c>
      <c r="E3462" s="6" t="s">
        <v>15</v>
      </c>
      <c r="F3462" s="6" t="s">
        <v>119</v>
      </c>
      <c r="G3462" s="6" t="s">
        <v>120</v>
      </c>
      <c r="H3462" s="6" t="s">
        <v>17</v>
      </c>
      <c r="I3462" s="8">
        <v>0.4</v>
      </c>
      <c r="J3462" s="9">
        <v>5000</v>
      </c>
      <c r="K3462" s="10">
        <f t="shared" si="0"/>
        <v>2000</v>
      </c>
      <c r="L3462" s="10">
        <f t="shared" si="1"/>
        <v>800</v>
      </c>
      <c r="M3462" s="11">
        <v>0.4</v>
      </c>
      <c r="O3462" s="16"/>
      <c r="P3462" s="14"/>
      <c r="Q3462" s="12"/>
      <c r="R3462" s="13"/>
    </row>
    <row r="3463" spans="1:18" ht="15.75" customHeight="1">
      <c r="A3463" s="1"/>
      <c r="B3463" s="6" t="s">
        <v>14</v>
      </c>
      <c r="C3463" s="6">
        <v>1185732</v>
      </c>
      <c r="D3463" s="7">
        <v>44203</v>
      </c>
      <c r="E3463" s="6" t="s">
        <v>15</v>
      </c>
      <c r="F3463" s="6" t="s">
        <v>119</v>
      </c>
      <c r="G3463" s="6" t="s">
        <v>120</v>
      </c>
      <c r="H3463" s="6" t="s">
        <v>18</v>
      </c>
      <c r="I3463" s="8">
        <v>0.4</v>
      </c>
      <c r="J3463" s="9">
        <v>3000</v>
      </c>
      <c r="K3463" s="10">
        <f t="shared" si="0"/>
        <v>1200</v>
      </c>
      <c r="L3463" s="10">
        <f t="shared" si="1"/>
        <v>480</v>
      </c>
      <c r="M3463" s="11">
        <v>0.4</v>
      </c>
      <c r="O3463" s="16"/>
      <c r="P3463" s="14"/>
      <c r="Q3463" s="12"/>
      <c r="R3463" s="13"/>
    </row>
    <row r="3464" spans="1:18" ht="15.75" customHeight="1">
      <c r="A3464" s="1"/>
      <c r="B3464" s="6" t="s">
        <v>14</v>
      </c>
      <c r="C3464" s="6">
        <v>1185732</v>
      </c>
      <c r="D3464" s="7">
        <v>44203</v>
      </c>
      <c r="E3464" s="6" t="s">
        <v>15</v>
      </c>
      <c r="F3464" s="6" t="s">
        <v>119</v>
      </c>
      <c r="G3464" s="6" t="s">
        <v>120</v>
      </c>
      <c r="H3464" s="6" t="s">
        <v>19</v>
      </c>
      <c r="I3464" s="8">
        <v>0.30000000000000004</v>
      </c>
      <c r="J3464" s="9">
        <v>3000</v>
      </c>
      <c r="K3464" s="10">
        <f t="shared" si="0"/>
        <v>900.00000000000011</v>
      </c>
      <c r="L3464" s="10">
        <f t="shared" si="1"/>
        <v>270</v>
      </c>
      <c r="M3464" s="11">
        <v>0.3</v>
      </c>
      <c r="O3464" s="16"/>
      <c r="P3464" s="14"/>
      <c r="Q3464" s="12"/>
      <c r="R3464" s="13"/>
    </row>
    <row r="3465" spans="1:18" ht="15.75" customHeight="1">
      <c r="A3465" s="1"/>
      <c r="B3465" s="6" t="s">
        <v>14</v>
      </c>
      <c r="C3465" s="6">
        <v>1185732</v>
      </c>
      <c r="D3465" s="7">
        <v>44203</v>
      </c>
      <c r="E3465" s="6" t="s">
        <v>15</v>
      </c>
      <c r="F3465" s="6" t="s">
        <v>119</v>
      </c>
      <c r="G3465" s="6" t="s">
        <v>120</v>
      </c>
      <c r="H3465" s="6" t="s">
        <v>20</v>
      </c>
      <c r="I3465" s="8">
        <v>0.35</v>
      </c>
      <c r="J3465" s="9">
        <v>1500</v>
      </c>
      <c r="K3465" s="10">
        <f t="shared" si="0"/>
        <v>525</v>
      </c>
      <c r="L3465" s="10">
        <f t="shared" si="1"/>
        <v>157.5</v>
      </c>
      <c r="M3465" s="11">
        <v>0.3</v>
      </c>
      <c r="O3465" s="16"/>
      <c r="P3465" s="14"/>
      <c r="Q3465" s="12"/>
      <c r="R3465" s="13"/>
    </row>
    <row r="3466" spans="1:18" ht="15.75" customHeight="1">
      <c r="A3466" s="1"/>
      <c r="B3466" s="6" t="s">
        <v>14</v>
      </c>
      <c r="C3466" s="6">
        <v>1185732</v>
      </c>
      <c r="D3466" s="7">
        <v>44203</v>
      </c>
      <c r="E3466" s="6" t="s">
        <v>15</v>
      </c>
      <c r="F3466" s="6" t="s">
        <v>119</v>
      </c>
      <c r="G3466" s="6" t="s">
        <v>120</v>
      </c>
      <c r="H3466" s="6" t="s">
        <v>21</v>
      </c>
      <c r="I3466" s="8">
        <v>0.5</v>
      </c>
      <c r="J3466" s="9">
        <v>2000</v>
      </c>
      <c r="K3466" s="10">
        <f t="shared" si="0"/>
        <v>1000</v>
      </c>
      <c r="L3466" s="10">
        <f t="shared" si="1"/>
        <v>300</v>
      </c>
      <c r="M3466" s="11">
        <v>0.3</v>
      </c>
      <c r="O3466" s="16"/>
      <c r="P3466" s="14"/>
      <c r="Q3466" s="12"/>
      <c r="R3466" s="13"/>
    </row>
    <row r="3467" spans="1:18" ht="15.75" customHeight="1">
      <c r="A3467" s="1"/>
      <c r="B3467" s="6" t="s">
        <v>14</v>
      </c>
      <c r="C3467" s="6">
        <v>1185732</v>
      </c>
      <c r="D3467" s="7">
        <v>44203</v>
      </c>
      <c r="E3467" s="6" t="s">
        <v>15</v>
      </c>
      <c r="F3467" s="6" t="s">
        <v>119</v>
      </c>
      <c r="G3467" s="6" t="s">
        <v>120</v>
      </c>
      <c r="H3467" s="6" t="s">
        <v>22</v>
      </c>
      <c r="I3467" s="8">
        <v>0.4</v>
      </c>
      <c r="J3467" s="9">
        <v>3000</v>
      </c>
      <c r="K3467" s="10">
        <f t="shared" si="0"/>
        <v>1200</v>
      </c>
      <c r="L3467" s="10">
        <f t="shared" si="1"/>
        <v>420</v>
      </c>
      <c r="M3467" s="11">
        <v>0.35</v>
      </c>
      <c r="O3467" s="16"/>
      <c r="P3467" s="14"/>
      <c r="Q3467" s="12"/>
      <c r="R3467" s="13"/>
    </row>
    <row r="3468" spans="1:18" ht="15.75" customHeight="1">
      <c r="A3468" s="1"/>
      <c r="B3468" s="6" t="s">
        <v>14</v>
      </c>
      <c r="C3468" s="6">
        <v>1185732</v>
      </c>
      <c r="D3468" s="7">
        <v>44232</v>
      </c>
      <c r="E3468" s="6" t="s">
        <v>15</v>
      </c>
      <c r="F3468" s="6" t="s">
        <v>119</v>
      </c>
      <c r="G3468" s="6" t="s">
        <v>120</v>
      </c>
      <c r="H3468" s="6" t="s">
        <v>17</v>
      </c>
      <c r="I3468" s="8">
        <v>0.4</v>
      </c>
      <c r="J3468" s="9">
        <v>5500</v>
      </c>
      <c r="K3468" s="10">
        <f t="shared" si="0"/>
        <v>2200</v>
      </c>
      <c r="L3468" s="10">
        <f t="shared" si="1"/>
        <v>880</v>
      </c>
      <c r="M3468" s="11">
        <v>0.4</v>
      </c>
      <c r="O3468" s="16"/>
      <c r="P3468" s="14"/>
      <c r="Q3468" s="12"/>
      <c r="R3468" s="13"/>
    </row>
    <row r="3469" spans="1:18" ht="15.75" customHeight="1">
      <c r="A3469" s="1"/>
      <c r="B3469" s="6" t="s">
        <v>14</v>
      </c>
      <c r="C3469" s="6">
        <v>1185732</v>
      </c>
      <c r="D3469" s="7">
        <v>44232</v>
      </c>
      <c r="E3469" s="6" t="s">
        <v>15</v>
      </c>
      <c r="F3469" s="6" t="s">
        <v>119</v>
      </c>
      <c r="G3469" s="6" t="s">
        <v>120</v>
      </c>
      <c r="H3469" s="6" t="s">
        <v>18</v>
      </c>
      <c r="I3469" s="8">
        <v>0.4</v>
      </c>
      <c r="J3469" s="9">
        <v>2000</v>
      </c>
      <c r="K3469" s="10">
        <f t="shared" si="0"/>
        <v>800</v>
      </c>
      <c r="L3469" s="10">
        <f t="shared" si="1"/>
        <v>320</v>
      </c>
      <c r="M3469" s="11">
        <v>0.4</v>
      </c>
      <c r="O3469" s="16"/>
      <c r="P3469" s="14"/>
      <c r="Q3469" s="12"/>
      <c r="R3469" s="13"/>
    </row>
    <row r="3470" spans="1:18" ht="15.75" customHeight="1">
      <c r="A3470" s="1"/>
      <c r="B3470" s="6" t="s">
        <v>14</v>
      </c>
      <c r="C3470" s="6">
        <v>1185732</v>
      </c>
      <c r="D3470" s="7">
        <v>44232</v>
      </c>
      <c r="E3470" s="6" t="s">
        <v>15</v>
      </c>
      <c r="F3470" s="6" t="s">
        <v>119</v>
      </c>
      <c r="G3470" s="6" t="s">
        <v>120</v>
      </c>
      <c r="H3470" s="6" t="s">
        <v>19</v>
      </c>
      <c r="I3470" s="8">
        <v>0.30000000000000004</v>
      </c>
      <c r="J3470" s="9">
        <v>2500</v>
      </c>
      <c r="K3470" s="10">
        <f t="shared" si="0"/>
        <v>750.00000000000011</v>
      </c>
      <c r="L3470" s="10">
        <f t="shared" si="1"/>
        <v>225.00000000000003</v>
      </c>
      <c r="M3470" s="11">
        <v>0.3</v>
      </c>
      <c r="O3470" s="16"/>
      <c r="P3470" s="14"/>
      <c r="Q3470" s="12"/>
      <c r="R3470" s="13"/>
    </row>
    <row r="3471" spans="1:18" ht="15.75" customHeight="1">
      <c r="A3471" s="1"/>
      <c r="B3471" s="6" t="s">
        <v>14</v>
      </c>
      <c r="C3471" s="6">
        <v>1185732</v>
      </c>
      <c r="D3471" s="7">
        <v>44232</v>
      </c>
      <c r="E3471" s="6" t="s">
        <v>15</v>
      </c>
      <c r="F3471" s="6" t="s">
        <v>119</v>
      </c>
      <c r="G3471" s="6" t="s">
        <v>120</v>
      </c>
      <c r="H3471" s="6" t="s">
        <v>20</v>
      </c>
      <c r="I3471" s="8">
        <v>0.35</v>
      </c>
      <c r="J3471" s="9">
        <v>1250</v>
      </c>
      <c r="K3471" s="10">
        <f t="shared" si="0"/>
        <v>437.5</v>
      </c>
      <c r="L3471" s="10">
        <f t="shared" si="1"/>
        <v>131.25</v>
      </c>
      <c r="M3471" s="11">
        <v>0.3</v>
      </c>
      <c r="O3471" s="16"/>
      <c r="P3471" s="14"/>
      <c r="Q3471" s="12"/>
      <c r="R3471" s="13"/>
    </row>
    <row r="3472" spans="1:18" ht="15.75" customHeight="1">
      <c r="A3472" s="1"/>
      <c r="B3472" s="6" t="s">
        <v>14</v>
      </c>
      <c r="C3472" s="6">
        <v>1185732</v>
      </c>
      <c r="D3472" s="7">
        <v>44232</v>
      </c>
      <c r="E3472" s="6" t="s">
        <v>15</v>
      </c>
      <c r="F3472" s="6" t="s">
        <v>119</v>
      </c>
      <c r="G3472" s="6" t="s">
        <v>120</v>
      </c>
      <c r="H3472" s="6" t="s">
        <v>21</v>
      </c>
      <c r="I3472" s="8">
        <v>0.5</v>
      </c>
      <c r="J3472" s="9">
        <v>2000</v>
      </c>
      <c r="K3472" s="10">
        <f t="shared" si="0"/>
        <v>1000</v>
      </c>
      <c r="L3472" s="10">
        <f t="shared" si="1"/>
        <v>300</v>
      </c>
      <c r="M3472" s="11">
        <v>0.3</v>
      </c>
      <c r="O3472" s="16"/>
      <c r="P3472" s="14"/>
      <c r="Q3472" s="12"/>
      <c r="R3472" s="13"/>
    </row>
    <row r="3473" spans="1:18" ht="15.75" customHeight="1">
      <c r="A3473" s="1"/>
      <c r="B3473" s="6" t="s">
        <v>14</v>
      </c>
      <c r="C3473" s="6">
        <v>1185732</v>
      </c>
      <c r="D3473" s="7">
        <v>44232</v>
      </c>
      <c r="E3473" s="6" t="s">
        <v>15</v>
      </c>
      <c r="F3473" s="6" t="s">
        <v>119</v>
      </c>
      <c r="G3473" s="6" t="s">
        <v>120</v>
      </c>
      <c r="H3473" s="6" t="s">
        <v>22</v>
      </c>
      <c r="I3473" s="8">
        <v>0.4</v>
      </c>
      <c r="J3473" s="9">
        <v>3000</v>
      </c>
      <c r="K3473" s="10">
        <f t="shared" si="0"/>
        <v>1200</v>
      </c>
      <c r="L3473" s="10">
        <f t="shared" si="1"/>
        <v>420</v>
      </c>
      <c r="M3473" s="11">
        <v>0.35</v>
      </c>
      <c r="O3473" s="16"/>
      <c r="P3473" s="14"/>
      <c r="Q3473" s="12"/>
      <c r="R3473" s="13"/>
    </row>
    <row r="3474" spans="1:18" ht="15.75" customHeight="1">
      <c r="A3474" s="1"/>
      <c r="B3474" s="6" t="s">
        <v>14</v>
      </c>
      <c r="C3474" s="6">
        <v>1185732</v>
      </c>
      <c r="D3474" s="7">
        <v>44258</v>
      </c>
      <c r="E3474" s="6" t="s">
        <v>15</v>
      </c>
      <c r="F3474" s="6" t="s">
        <v>119</v>
      </c>
      <c r="G3474" s="6" t="s">
        <v>120</v>
      </c>
      <c r="H3474" s="6" t="s">
        <v>17</v>
      </c>
      <c r="I3474" s="8">
        <v>0.4</v>
      </c>
      <c r="J3474" s="9">
        <v>5200</v>
      </c>
      <c r="K3474" s="10">
        <f t="shared" si="0"/>
        <v>2080</v>
      </c>
      <c r="L3474" s="10">
        <f t="shared" si="1"/>
        <v>832</v>
      </c>
      <c r="M3474" s="11">
        <v>0.4</v>
      </c>
      <c r="O3474" s="16"/>
      <c r="P3474" s="14"/>
      <c r="Q3474" s="12"/>
      <c r="R3474" s="13"/>
    </row>
    <row r="3475" spans="1:18" ht="15.75" customHeight="1">
      <c r="A3475" s="1"/>
      <c r="B3475" s="6" t="s">
        <v>14</v>
      </c>
      <c r="C3475" s="6">
        <v>1185732</v>
      </c>
      <c r="D3475" s="7">
        <v>44258</v>
      </c>
      <c r="E3475" s="6" t="s">
        <v>15</v>
      </c>
      <c r="F3475" s="6" t="s">
        <v>119</v>
      </c>
      <c r="G3475" s="6" t="s">
        <v>120</v>
      </c>
      <c r="H3475" s="6" t="s">
        <v>18</v>
      </c>
      <c r="I3475" s="8">
        <v>0.4</v>
      </c>
      <c r="J3475" s="9">
        <v>2250</v>
      </c>
      <c r="K3475" s="10">
        <f t="shared" si="0"/>
        <v>900</v>
      </c>
      <c r="L3475" s="10">
        <f t="shared" si="1"/>
        <v>360</v>
      </c>
      <c r="M3475" s="11">
        <v>0.4</v>
      </c>
      <c r="O3475" s="16"/>
      <c r="P3475" s="14"/>
      <c r="Q3475" s="12"/>
      <c r="R3475" s="13"/>
    </row>
    <row r="3476" spans="1:18" ht="15.75" customHeight="1">
      <c r="A3476" s="1"/>
      <c r="B3476" s="6" t="s">
        <v>14</v>
      </c>
      <c r="C3476" s="6">
        <v>1185732</v>
      </c>
      <c r="D3476" s="7">
        <v>44258</v>
      </c>
      <c r="E3476" s="6" t="s">
        <v>15</v>
      </c>
      <c r="F3476" s="6" t="s">
        <v>119</v>
      </c>
      <c r="G3476" s="6" t="s">
        <v>120</v>
      </c>
      <c r="H3476" s="6" t="s">
        <v>19</v>
      </c>
      <c r="I3476" s="8">
        <v>0.30000000000000004</v>
      </c>
      <c r="J3476" s="9">
        <v>2500</v>
      </c>
      <c r="K3476" s="10">
        <f t="shared" si="0"/>
        <v>750.00000000000011</v>
      </c>
      <c r="L3476" s="10">
        <f t="shared" si="1"/>
        <v>225.00000000000003</v>
      </c>
      <c r="M3476" s="11">
        <v>0.3</v>
      </c>
      <c r="O3476" s="16"/>
      <c r="P3476" s="14"/>
      <c r="Q3476" s="12"/>
      <c r="R3476" s="13"/>
    </row>
    <row r="3477" spans="1:18" ht="15.75" customHeight="1">
      <c r="A3477" s="1"/>
      <c r="B3477" s="6" t="s">
        <v>14</v>
      </c>
      <c r="C3477" s="6">
        <v>1185732</v>
      </c>
      <c r="D3477" s="7">
        <v>44258</v>
      </c>
      <c r="E3477" s="6" t="s">
        <v>15</v>
      </c>
      <c r="F3477" s="6" t="s">
        <v>119</v>
      </c>
      <c r="G3477" s="6" t="s">
        <v>120</v>
      </c>
      <c r="H3477" s="6" t="s">
        <v>20</v>
      </c>
      <c r="I3477" s="8">
        <v>0.35</v>
      </c>
      <c r="J3477" s="9">
        <v>1000</v>
      </c>
      <c r="K3477" s="10">
        <f t="shared" si="0"/>
        <v>350</v>
      </c>
      <c r="L3477" s="10">
        <f t="shared" si="1"/>
        <v>105</v>
      </c>
      <c r="M3477" s="11">
        <v>0.3</v>
      </c>
      <c r="O3477" s="16"/>
      <c r="P3477" s="14"/>
      <c r="Q3477" s="12"/>
      <c r="R3477" s="13"/>
    </row>
    <row r="3478" spans="1:18" ht="15.75" customHeight="1">
      <c r="A3478" s="1"/>
      <c r="B3478" s="6" t="s">
        <v>14</v>
      </c>
      <c r="C3478" s="6">
        <v>1185732</v>
      </c>
      <c r="D3478" s="7">
        <v>44258</v>
      </c>
      <c r="E3478" s="6" t="s">
        <v>15</v>
      </c>
      <c r="F3478" s="6" t="s">
        <v>119</v>
      </c>
      <c r="G3478" s="6" t="s">
        <v>120</v>
      </c>
      <c r="H3478" s="6" t="s">
        <v>21</v>
      </c>
      <c r="I3478" s="8">
        <v>0.5</v>
      </c>
      <c r="J3478" s="9">
        <v>1500</v>
      </c>
      <c r="K3478" s="10">
        <f t="shared" si="0"/>
        <v>750</v>
      </c>
      <c r="L3478" s="10">
        <f t="shared" si="1"/>
        <v>225</v>
      </c>
      <c r="M3478" s="11">
        <v>0.3</v>
      </c>
      <c r="O3478" s="16"/>
      <c r="P3478" s="14"/>
      <c r="Q3478" s="12"/>
      <c r="R3478" s="13"/>
    </row>
    <row r="3479" spans="1:18" ht="15.75" customHeight="1">
      <c r="A3479" s="1"/>
      <c r="B3479" s="6" t="s">
        <v>14</v>
      </c>
      <c r="C3479" s="6">
        <v>1185732</v>
      </c>
      <c r="D3479" s="7">
        <v>44258</v>
      </c>
      <c r="E3479" s="6" t="s">
        <v>15</v>
      </c>
      <c r="F3479" s="6" t="s">
        <v>119</v>
      </c>
      <c r="G3479" s="6" t="s">
        <v>120</v>
      </c>
      <c r="H3479" s="6" t="s">
        <v>22</v>
      </c>
      <c r="I3479" s="8">
        <v>0.4</v>
      </c>
      <c r="J3479" s="9">
        <v>2500</v>
      </c>
      <c r="K3479" s="10">
        <f t="shared" si="0"/>
        <v>1000</v>
      </c>
      <c r="L3479" s="10">
        <f t="shared" si="1"/>
        <v>350</v>
      </c>
      <c r="M3479" s="11">
        <v>0.35</v>
      </c>
      <c r="O3479" s="16"/>
      <c r="P3479" s="14"/>
      <c r="Q3479" s="12"/>
      <c r="R3479" s="13"/>
    </row>
    <row r="3480" spans="1:18" ht="15.75" customHeight="1">
      <c r="A3480" s="1"/>
      <c r="B3480" s="6" t="s">
        <v>14</v>
      </c>
      <c r="C3480" s="6">
        <v>1185732</v>
      </c>
      <c r="D3480" s="7">
        <v>44290</v>
      </c>
      <c r="E3480" s="6" t="s">
        <v>15</v>
      </c>
      <c r="F3480" s="6" t="s">
        <v>119</v>
      </c>
      <c r="G3480" s="6" t="s">
        <v>120</v>
      </c>
      <c r="H3480" s="6" t="s">
        <v>17</v>
      </c>
      <c r="I3480" s="8">
        <v>0.4</v>
      </c>
      <c r="J3480" s="9">
        <v>5000</v>
      </c>
      <c r="K3480" s="10">
        <f t="shared" si="0"/>
        <v>2000</v>
      </c>
      <c r="L3480" s="10">
        <f t="shared" si="1"/>
        <v>800</v>
      </c>
      <c r="M3480" s="11">
        <v>0.4</v>
      </c>
      <c r="O3480" s="16"/>
      <c r="P3480" s="14"/>
      <c r="Q3480" s="12"/>
      <c r="R3480" s="13"/>
    </row>
    <row r="3481" spans="1:18" ht="15.75" customHeight="1">
      <c r="A3481" s="1"/>
      <c r="B3481" s="6" t="s">
        <v>14</v>
      </c>
      <c r="C3481" s="6">
        <v>1185732</v>
      </c>
      <c r="D3481" s="7">
        <v>44290</v>
      </c>
      <c r="E3481" s="6" t="s">
        <v>15</v>
      </c>
      <c r="F3481" s="6" t="s">
        <v>119</v>
      </c>
      <c r="G3481" s="6" t="s">
        <v>120</v>
      </c>
      <c r="H3481" s="6" t="s">
        <v>18</v>
      </c>
      <c r="I3481" s="8">
        <v>0.4</v>
      </c>
      <c r="J3481" s="9">
        <v>2000</v>
      </c>
      <c r="K3481" s="10">
        <f t="shared" si="0"/>
        <v>800</v>
      </c>
      <c r="L3481" s="10">
        <f t="shared" si="1"/>
        <v>320</v>
      </c>
      <c r="M3481" s="11">
        <v>0.4</v>
      </c>
      <c r="O3481" s="16"/>
      <c r="P3481" s="14"/>
      <c r="Q3481" s="12"/>
      <c r="R3481" s="13"/>
    </row>
    <row r="3482" spans="1:18" ht="15.75" customHeight="1">
      <c r="A3482" s="1"/>
      <c r="B3482" s="6" t="s">
        <v>14</v>
      </c>
      <c r="C3482" s="6">
        <v>1185732</v>
      </c>
      <c r="D3482" s="7">
        <v>44290</v>
      </c>
      <c r="E3482" s="6" t="s">
        <v>15</v>
      </c>
      <c r="F3482" s="6" t="s">
        <v>119</v>
      </c>
      <c r="G3482" s="6" t="s">
        <v>120</v>
      </c>
      <c r="H3482" s="6" t="s">
        <v>19</v>
      </c>
      <c r="I3482" s="8">
        <v>0.30000000000000004</v>
      </c>
      <c r="J3482" s="9">
        <v>2000</v>
      </c>
      <c r="K3482" s="10">
        <f t="shared" si="0"/>
        <v>600.00000000000011</v>
      </c>
      <c r="L3482" s="10">
        <f t="shared" si="1"/>
        <v>180.00000000000003</v>
      </c>
      <c r="M3482" s="11">
        <v>0.3</v>
      </c>
      <c r="O3482" s="16"/>
      <c r="P3482" s="14"/>
      <c r="Q3482" s="12"/>
      <c r="R3482" s="13"/>
    </row>
    <row r="3483" spans="1:18" ht="15.75" customHeight="1">
      <c r="A3483" s="1"/>
      <c r="B3483" s="6" t="s">
        <v>14</v>
      </c>
      <c r="C3483" s="6">
        <v>1185732</v>
      </c>
      <c r="D3483" s="7">
        <v>44290</v>
      </c>
      <c r="E3483" s="6" t="s">
        <v>15</v>
      </c>
      <c r="F3483" s="6" t="s">
        <v>119</v>
      </c>
      <c r="G3483" s="6" t="s">
        <v>120</v>
      </c>
      <c r="H3483" s="6" t="s">
        <v>20</v>
      </c>
      <c r="I3483" s="8">
        <v>0.35</v>
      </c>
      <c r="J3483" s="9">
        <v>1250</v>
      </c>
      <c r="K3483" s="10">
        <f t="shared" si="0"/>
        <v>437.5</v>
      </c>
      <c r="L3483" s="10">
        <f t="shared" si="1"/>
        <v>131.25</v>
      </c>
      <c r="M3483" s="11">
        <v>0.3</v>
      </c>
      <c r="O3483" s="16"/>
      <c r="P3483" s="14"/>
      <c r="Q3483" s="12"/>
      <c r="R3483" s="13"/>
    </row>
    <row r="3484" spans="1:18" ht="15.75" customHeight="1">
      <c r="A3484" s="1"/>
      <c r="B3484" s="6" t="s">
        <v>14</v>
      </c>
      <c r="C3484" s="6">
        <v>1185732</v>
      </c>
      <c r="D3484" s="7">
        <v>44290</v>
      </c>
      <c r="E3484" s="6" t="s">
        <v>15</v>
      </c>
      <c r="F3484" s="6" t="s">
        <v>119</v>
      </c>
      <c r="G3484" s="6" t="s">
        <v>120</v>
      </c>
      <c r="H3484" s="6" t="s">
        <v>21</v>
      </c>
      <c r="I3484" s="8">
        <v>0.5</v>
      </c>
      <c r="J3484" s="9">
        <v>1250</v>
      </c>
      <c r="K3484" s="10">
        <f t="shared" si="0"/>
        <v>625</v>
      </c>
      <c r="L3484" s="10">
        <f t="shared" si="1"/>
        <v>187.5</v>
      </c>
      <c r="M3484" s="11">
        <v>0.3</v>
      </c>
      <c r="O3484" s="16"/>
      <c r="P3484" s="14"/>
      <c r="Q3484" s="12"/>
      <c r="R3484" s="13"/>
    </row>
    <row r="3485" spans="1:18" ht="15.75" customHeight="1">
      <c r="A3485" s="1"/>
      <c r="B3485" s="6" t="s">
        <v>14</v>
      </c>
      <c r="C3485" s="6">
        <v>1185732</v>
      </c>
      <c r="D3485" s="7">
        <v>44290</v>
      </c>
      <c r="E3485" s="6" t="s">
        <v>15</v>
      </c>
      <c r="F3485" s="6" t="s">
        <v>119</v>
      </c>
      <c r="G3485" s="6" t="s">
        <v>120</v>
      </c>
      <c r="H3485" s="6" t="s">
        <v>22</v>
      </c>
      <c r="I3485" s="8">
        <v>0.4</v>
      </c>
      <c r="J3485" s="9">
        <v>2750</v>
      </c>
      <c r="K3485" s="10">
        <f t="shared" si="0"/>
        <v>1100</v>
      </c>
      <c r="L3485" s="10">
        <f t="shared" si="1"/>
        <v>385</v>
      </c>
      <c r="M3485" s="11">
        <v>0.35</v>
      </c>
      <c r="O3485" s="16"/>
      <c r="P3485" s="14"/>
      <c r="Q3485" s="12"/>
      <c r="R3485" s="13"/>
    </row>
    <row r="3486" spans="1:18" ht="15.75" customHeight="1">
      <c r="A3486" s="1"/>
      <c r="B3486" s="6" t="s">
        <v>14</v>
      </c>
      <c r="C3486" s="6">
        <v>1185732</v>
      </c>
      <c r="D3486" s="7">
        <v>44319</v>
      </c>
      <c r="E3486" s="6" t="s">
        <v>15</v>
      </c>
      <c r="F3486" s="6" t="s">
        <v>119</v>
      </c>
      <c r="G3486" s="6" t="s">
        <v>120</v>
      </c>
      <c r="H3486" s="6" t="s">
        <v>17</v>
      </c>
      <c r="I3486" s="8">
        <v>0.54999999999999993</v>
      </c>
      <c r="J3486" s="9">
        <v>5450</v>
      </c>
      <c r="K3486" s="10">
        <f t="shared" si="0"/>
        <v>2997.4999999999995</v>
      </c>
      <c r="L3486" s="10">
        <f t="shared" si="1"/>
        <v>1198.9999999999998</v>
      </c>
      <c r="M3486" s="11">
        <v>0.4</v>
      </c>
      <c r="O3486" s="16"/>
      <c r="P3486" s="14"/>
      <c r="Q3486" s="12"/>
      <c r="R3486" s="13"/>
    </row>
    <row r="3487" spans="1:18" ht="15.75" customHeight="1">
      <c r="A3487" s="1"/>
      <c r="B3487" s="6" t="s">
        <v>14</v>
      </c>
      <c r="C3487" s="6">
        <v>1185732</v>
      </c>
      <c r="D3487" s="7">
        <v>44319</v>
      </c>
      <c r="E3487" s="6" t="s">
        <v>15</v>
      </c>
      <c r="F3487" s="6" t="s">
        <v>119</v>
      </c>
      <c r="G3487" s="6" t="s">
        <v>120</v>
      </c>
      <c r="H3487" s="6" t="s">
        <v>18</v>
      </c>
      <c r="I3487" s="8">
        <v>0.5</v>
      </c>
      <c r="J3487" s="9">
        <v>2500</v>
      </c>
      <c r="K3487" s="10">
        <f t="shared" si="0"/>
        <v>1250</v>
      </c>
      <c r="L3487" s="10">
        <f t="shared" si="1"/>
        <v>500</v>
      </c>
      <c r="M3487" s="11">
        <v>0.4</v>
      </c>
      <c r="O3487" s="16"/>
      <c r="P3487" s="14"/>
      <c r="Q3487" s="12"/>
      <c r="R3487" s="13"/>
    </row>
    <row r="3488" spans="1:18" ht="15.75" customHeight="1">
      <c r="A3488" s="1"/>
      <c r="B3488" s="6" t="s">
        <v>14</v>
      </c>
      <c r="C3488" s="6">
        <v>1185732</v>
      </c>
      <c r="D3488" s="7">
        <v>44319</v>
      </c>
      <c r="E3488" s="6" t="s">
        <v>15</v>
      </c>
      <c r="F3488" s="6" t="s">
        <v>119</v>
      </c>
      <c r="G3488" s="6" t="s">
        <v>120</v>
      </c>
      <c r="H3488" s="6" t="s">
        <v>19</v>
      </c>
      <c r="I3488" s="8">
        <v>0.45</v>
      </c>
      <c r="J3488" s="9">
        <v>2750</v>
      </c>
      <c r="K3488" s="10">
        <f t="shared" si="0"/>
        <v>1237.5</v>
      </c>
      <c r="L3488" s="10">
        <f t="shared" si="1"/>
        <v>371.25</v>
      </c>
      <c r="M3488" s="11">
        <v>0.3</v>
      </c>
      <c r="O3488" s="16"/>
      <c r="P3488" s="14"/>
      <c r="Q3488" s="12"/>
      <c r="R3488" s="13"/>
    </row>
    <row r="3489" spans="1:18" ht="15.75" customHeight="1">
      <c r="A3489" s="1"/>
      <c r="B3489" s="6" t="s">
        <v>14</v>
      </c>
      <c r="C3489" s="6">
        <v>1185732</v>
      </c>
      <c r="D3489" s="7">
        <v>44319</v>
      </c>
      <c r="E3489" s="6" t="s">
        <v>15</v>
      </c>
      <c r="F3489" s="6" t="s">
        <v>119</v>
      </c>
      <c r="G3489" s="6" t="s">
        <v>120</v>
      </c>
      <c r="H3489" s="6" t="s">
        <v>20</v>
      </c>
      <c r="I3489" s="8">
        <v>0.45</v>
      </c>
      <c r="J3489" s="9">
        <v>2250</v>
      </c>
      <c r="K3489" s="10">
        <f t="shared" si="0"/>
        <v>1012.5</v>
      </c>
      <c r="L3489" s="10">
        <f t="shared" si="1"/>
        <v>303.75</v>
      </c>
      <c r="M3489" s="11">
        <v>0.3</v>
      </c>
      <c r="O3489" s="16"/>
      <c r="P3489" s="14"/>
      <c r="Q3489" s="12"/>
      <c r="R3489" s="13"/>
    </row>
    <row r="3490" spans="1:18" ht="15.75" customHeight="1">
      <c r="A3490" s="1"/>
      <c r="B3490" s="6" t="s">
        <v>14</v>
      </c>
      <c r="C3490" s="6">
        <v>1185732</v>
      </c>
      <c r="D3490" s="7">
        <v>44319</v>
      </c>
      <c r="E3490" s="6" t="s">
        <v>15</v>
      </c>
      <c r="F3490" s="6" t="s">
        <v>119</v>
      </c>
      <c r="G3490" s="6" t="s">
        <v>120</v>
      </c>
      <c r="H3490" s="6" t="s">
        <v>21</v>
      </c>
      <c r="I3490" s="8">
        <v>0.54999999999999993</v>
      </c>
      <c r="J3490" s="9">
        <v>2500</v>
      </c>
      <c r="K3490" s="10">
        <f t="shared" si="0"/>
        <v>1374.9999999999998</v>
      </c>
      <c r="L3490" s="10">
        <f t="shared" si="1"/>
        <v>412.49999999999994</v>
      </c>
      <c r="M3490" s="11">
        <v>0.3</v>
      </c>
      <c r="O3490" s="16"/>
      <c r="P3490" s="14"/>
      <c r="Q3490" s="12"/>
      <c r="R3490" s="13"/>
    </row>
    <row r="3491" spans="1:18" ht="15.75" customHeight="1">
      <c r="A3491" s="1"/>
      <c r="B3491" s="6" t="s">
        <v>14</v>
      </c>
      <c r="C3491" s="6">
        <v>1185732</v>
      </c>
      <c r="D3491" s="7">
        <v>44319</v>
      </c>
      <c r="E3491" s="6" t="s">
        <v>15</v>
      </c>
      <c r="F3491" s="6" t="s">
        <v>119</v>
      </c>
      <c r="G3491" s="6" t="s">
        <v>120</v>
      </c>
      <c r="H3491" s="6" t="s">
        <v>22</v>
      </c>
      <c r="I3491" s="8">
        <v>0.6</v>
      </c>
      <c r="J3491" s="9">
        <v>3750</v>
      </c>
      <c r="K3491" s="10">
        <f t="shared" si="0"/>
        <v>2250</v>
      </c>
      <c r="L3491" s="10">
        <f t="shared" si="1"/>
        <v>787.5</v>
      </c>
      <c r="M3491" s="11">
        <v>0.35</v>
      </c>
      <c r="O3491" s="16"/>
      <c r="P3491" s="14"/>
      <c r="Q3491" s="12"/>
      <c r="R3491" s="13"/>
    </row>
    <row r="3492" spans="1:18" ht="15.75" customHeight="1">
      <c r="A3492" s="1"/>
      <c r="B3492" s="6" t="s">
        <v>14</v>
      </c>
      <c r="C3492" s="6">
        <v>1185732</v>
      </c>
      <c r="D3492" s="7">
        <v>44352</v>
      </c>
      <c r="E3492" s="6" t="s">
        <v>15</v>
      </c>
      <c r="F3492" s="6" t="s">
        <v>119</v>
      </c>
      <c r="G3492" s="6" t="s">
        <v>120</v>
      </c>
      <c r="H3492" s="6" t="s">
        <v>17</v>
      </c>
      <c r="I3492" s="8">
        <v>0.54999999999999993</v>
      </c>
      <c r="J3492" s="9">
        <v>6250</v>
      </c>
      <c r="K3492" s="10">
        <f t="shared" si="0"/>
        <v>3437.4999999999995</v>
      </c>
      <c r="L3492" s="10">
        <f t="shared" si="1"/>
        <v>1375</v>
      </c>
      <c r="M3492" s="11">
        <v>0.4</v>
      </c>
      <c r="O3492" s="16"/>
      <c r="P3492" s="14"/>
      <c r="Q3492" s="12"/>
      <c r="R3492" s="13"/>
    </row>
    <row r="3493" spans="1:18" ht="15.75" customHeight="1">
      <c r="A3493" s="1"/>
      <c r="B3493" s="6" t="s">
        <v>14</v>
      </c>
      <c r="C3493" s="6">
        <v>1185732</v>
      </c>
      <c r="D3493" s="7">
        <v>44352</v>
      </c>
      <c r="E3493" s="6" t="s">
        <v>15</v>
      </c>
      <c r="F3493" s="6" t="s">
        <v>119</v>
      </c>
      <c r="G3493" s="6" t="s">
        <v>120</v>
      </c>
      <c r="H3493" s="6" t="s">
        <v>18</v>
      </c>
      <c r="I3493" s="8">
        <v>0.5</v>
      </c>
      <c r="J3493" s="9">
        <v>3750</v>
      </c>
      <c r="K3493" s="10">
        <f t="shared" si="0"/>
        <v>1875</v>
      </c>
      <c r="L3493" s="10">
        <f t="shared" si="1"/>
        <v>750</v>
      </c>
      <c r="M3493" s="11">
        <v>0.4</v>
      </c>
      <c r="O3493" s="16"/>
      <c r="P3493" s="14"/>
      <c r="Q3493" s="12"/>
      <c r="R3493" s="13"/>
    </row>
    <row r="3494" spans="1:18" ht="15.75" customHeight="1">
      <c r="A3494" s="1"/>
      <c r="B3494" s="6" t="s">
        <v>14</v>
      </c>
      <c r="C3494" s="6">
        <v>1185732</v>
      </c>
      <c r="D3494" s="7">
        <v>44352</v>
      </c>
      <c r="E3494" s="6" t="s">
        <v>15</v>
      </c>
      <c r="F3494" s="6" t="s">
        <v>119</v>
      </c>
      <c r="G3494" s="6" t="s">
        <v>120</v>
      </c>
      <c r="H3494" s="6" t="s">
        <v>19</v>
      </c>
      <c r="I3494" s="8">
        <v>0.45</v>
      </c>
      <c r="J3494" s="9">
        <v>3000</v>
      </c>
      <c r="K3494" s="10">
        <f t="shared" si="0"/>
        <v>1350</v>
      </c>
      <c r="L3494" s="10">
        <f t="shared" si="1"/>
        <v>405</v>
      </c>
      <c r="M3494" s="11">
        <v>0.3</v>
      </c>
      <c r="O3494" s="16"/>
      <c r="P3494" s="14"/>
      <c r="Q3494" s="12"/>
      <c r="R3494" s="13"/>
    </row>
    <row r="3495" spans="1:18" ht="15.75" customHeight="1">
      <c r="A3495" s="1"/>
      <c r="B3495" s="6" t="s">
        <v>14</v>
      </c>
      <c r="C3495" s="6">
        <v>1185732</v>
      </c>
      <c r="D3495" s="7">
        <v>44352</v>
      </c>
      <c r="E3495" s="6" t="s">
        <v>15</v>
      </c>
      <c r="F3495" s="6" t="s">
        <v>119</v>
      </c>
      <c r="G3495" s="6" t="s">
        <v>120</v>
      </c>
      <c r="H3495" s="6" t="s">
        <v>20</v>
      </c>
      <c r="I3495" s="8">
        <v>0.45</v>
      </c>
      <c r="J3495" s="9">
        <v>2750</v>
      </c>
      <c r="K3495" s="10">
        <f t="shared" si="0"/>
        <v>1237.5</v>
      </c>
      <c r="L3495" s="10">
        <f t="shared" si="1"/>
        <v>371.25</v>
      </c>
      <c r="M3495" s="11">
        <v>0.3</v>
      </c>
      <c r="O3495" s="16"/>
      <c r="P3495" s="14"/>
      <c r="Q3495" s="12"/>
      <c r="R3495" s="13"/>
    </row>
    <row r="3496" spans="1:18" ht="15.75" customHeight="1">
      <c r="A3496" s="1"/>
      <c r="B3496" s="6" t="s">
        <v>14</v>
      </c>
      <c r="C3496" s="6">
        <v>1185732</v>
      </c>
      <c r="D3496" s="7">
        <v>44352</v>
      </c>
      <c r="E3496" s="6" t="s">
        <v>15</v>
      </c>
      <c r="F3496" s="6" t="s">
        <v>119</v>
      </c>
      <c r="G3496" s="6" t="s">
        <v>120</v>
      </c>
      <c r="H3496" s="6" t="s">
        <v>21</v>
      </c>
      <c r="I3496" s="8">
        <v>0.54999999999999993</v>
      </c>
      <c r="J3496" s="9">
        <v>2750</v>
      </c>
      <c r="K3496" s="10">
        <f t="shared" si="0"/>
        <v>1512.4999999999998</v>
      </c>
      <c r="L3496" s="10">
        <f t="shared" si="1"/>
        <v>453.74999999999994</v>
      </c>
      <c r="M3496" s="11">
        <v>0.3</v>
      </c>
      <c r="O3496" s="16"/>
      <c r="P3496" s="14"/>
      <c r="Q3496" s="12"/>
      <c r="R3496" s="13"/>
    </row>
    <row r="3497" spans="1:18" ht="15.75" customHeight="1">
      <c r="A3497" s="1"/>
      <c r="B3497" s="6" t="s">
        <v>14</v>
      </c>
      <c r="C3497" s="6">
        <v>1185732</v>
      </c>
      <c r="D3497" s="7">
        <v>44352</v>
      </c>
      <c r="E3497" s="6" t="s">
        <v>15</v>
      </c>
      <c r="F3497" s="6" t="s">
        <v>119</v>
      </c>
      <c r="G3497" s="6" t="s">
        <v>120</v>
      </c>
      <c r="H3497" s="6" t="s">
        <v>22</v>
      </c>
      <c r="I3497" s="8">
        <v>0.6</v>
      </c>
      <c r="J3497" s="9">
        <v>4250</v>
      </c>
      <c r="K3497" s="10">
        <f t="shared" si="0"/>
        <v>2550</v>
      </c>
      <c r="L3497" s="10">
        <f t="shared" si="1"/>
        <v>892.5</v>
      </c>
      <c r="M3497" s="11">
        <v>0.35</v>
      </c>
      <c r="O3497" s="16"/>
      <c r="P3497" s="14"/>
      <c r="Q3497" s="12"/>
      <c r="R3497" s="13"/>
    </row>
    <row r="3498" spans="1:18" ht="15.75" customHeight="1">
      <c r="A3498" s="1"/>
      <c r="B3498" s="6" t="s">
        <v>14</v>
      </c>
      <c r="C3498" s="6">
        <v>1185732</v>
      </c>
      <c r="D3498" s="7">
        <v>44380</v>
      </c>
      <c r="E3498" s="6" t="s">
        <v>15</v>
      </c>
      <c r="F3498" s="6" t="s">
        <v>119</v>
      </c>
      <c r="G3498" s="6" t="s">
        <v>120</v>
      </c>
      <c r="H3498" s="6" t="s">
        <v>17</v>
      </c>
      <c r="I3498" s="8">
        <v>0.54999999999999993</v>
      </c>
      <c r="J3498" s="9">
        <v>6500</v>
      </c>
      <c r="K3498" s="10">
        <f t="shared" si="0"/>
        <v>3574.9999999999995</v>
      </c>
      <c r="L3498" s="10">
        <f t="shared" si="1"/>
        <v>1430</v>
      </c>
      <c r="M3498" s="11">
        <v>0.4</v>
      </c>
      <c r="O3498" s="16"/>
      <c r="P3498" s="14"/>
      <c r="Q3498" s="12"/>
      <c r="R3498" s="13"/>
    </row>
    <row r="3499" spans="1:18" ht="15.75" customHeight="1">
      <c r="A3499" s="1"/>
      <c r="B3499" s="6" t="s">
        <v>14</v>
      </c>
      <c r="C3499" s="6">
        <v>1185732</v>
      </c>
      <c r="D3499" s="7">
        <v>44380</v>
      </c>
      <c r="E3499" s="6" t="s">
        <v>15</v>
      </c>
      <c r="F3499" s="6" t="s">
        <v>119</v>
      </c>
      <c r="G3499" s="6" t="s">
        <v>120</v>
      </c>
      <c r="H3499" s="6" t="s">
        <v>18</v>
      </c>
      <c r="I3499" s="8">
        <v>0.5</v>
      </c>
      <c r="J3499" s="9">
        <v>4000</v>
      </c>
      <c r="K3499" s="10">
        <f t="shared" si="0"/>
        <v>2000</v>
      </c>
      <c r="L3499" s="10">
        <f t="shared" si="1"/>
        <v>800</v>
      </c>
      <c r="M3499" s="11">
        <v>0.4</v>
      </c>
      <c r="O3499" s="16"/>
      <c r="P3499" s="14"/>
      <c r="Q3499" s="12"/>
      <c r="R3499" s="13"/>
    </row>
    <row r="3500" spans="1:18" ht="15.75" customHeight="1">
      <c r="A3500" s="1"/>
      <c r="B3500" s="6" t="s">
        <v>14</v>
      </c>
      <c r="C3500" s="6">
        <v>1185732</v>
      </c>
      <c r="D3500" s="7">
        <v>44380</v>
      </c>
      <c r="E3500" s="6" t="s">
        <v>15</v>
      </c>
      <c r="F3500" s="6" t="s">
        <v>119</v>
      </c>
      <c r="G3500" s="6" t="s">
        <v>120</v>
      </c>
      <c r="H3500" s="6" t="s">
        <v>19</v>
      </c>
      <c r="I3500" s="8">
        <v>0.45</v>
      </c>
      <c r="J3500" s="9">
        <v>3250</v>
      </c>
      <c r="K3500" s="10">
        <f t="shared" si="0"/>
        <v>1462.5</v>
      </c>
      <c r="L3500" s="10">
        <f t="shared" si="1"/>
        <v>438.75</v>
      </c>
      <c r="M3500" s="11">
        <v>0.3</v>
      </c>
      <c r="O3500" s="16"/>
      <c r="P3500" s="14"/>
      <c r="Q3500" s="12"/>
      <c r="R3500" s="13"/>
    </row>
    <row r="3501" spans="1:18" ht="15.75" customHeight="1">
      <c r="A3501" s="1"/>
      <c r="B3501" s="6" t="s">
        <v>14</v>
      </c>
      <c r="C3501" s="6">
        <v>1185732</v>
      </c>
      <c r="D3501" s="7">
        <v>44380</v>
      </c>
      <c r="E3501" s="6" t="s">
        <v>15</v>
      </c>
      <c r="F3501" s="6" t="s">
        <v>119</v>
      </c>
      <c r="G3501" s="6" t="s">
        <v>120</v>
      </c>
      <c r="H3501" s="6" t="s">
        <v>20</v>
      </c>
      <c r="I3501" s="8">
        <v>0.45</v>
      </c>
      <c r="J3501" s="9">
        <v>2750</v>
      </c>
      <c r="K3501" s="10">
        <f t="shared" si="0"/>
        <v>1237.5</v>
      </c>
      <c r="L3501" s="10">
        <f t="shared" si="1"/>
        <v>371.25</v>
      </c>
      <c r="M3501" s="11">
        <v>0.3</v>
      </c>
      <c r="O3501" s="16"/>
      <c r="P3501" s="14"/>
      <c r="Q3501" s="12"/>
      <c r="R3501" s="13"/>
    </row>
    <row r="3502" spans="1:18" ht="15.75" customHeight="1">
      <c r="A3502" s="1"/>
      <c r="B3502" s="6" t="s">
        <v>14</v>
      </c>
      <c r="C3502" s="6">
        <v>1185732</v>
      </c>
      <c r="D3502" s="7">
        <v>44380</v>
      </c>
      <c r="E3502" s="6" t="s">
        <v>15</v>
      </c>
      <c r="F3502" s="6" t="s">
        <v>119</v>
      </c>
      <c r="G3502" s="6" t="s">
        <v>120</v>
      </c>
      <c r="H3502" s="6" t="s">
        <v>21</v>
      </c>
      <c r="I3502" s="8">
        <v>0.54999999999999993</v>
      </c>
      <c r="J3502" s="9">
        <v>3000</v>
      </c>
      <c r="K3502" s="10">
        <f t="shared" si="0"/>
        <v>1649.9999999999998</v>
      </c>
      <c r="L3502" s="10">
        <f t="shared" si="1"/>
        <v>494.99999999999989</v>
      </c>
      <c r="M3502" s="11">
        <v>0.3</v>
      </c>
      <c r="O3502" s="16"/>
      <c r="P3502" s="14"/>
      <c r="Q3502" s="12"/>
      <c r="R3502" s="13"/>
    </row>
    <row r="3503" spans="1:18" ht="15.75" customHeight="1">
      <c r="A3503" s="1"/>
      <c r="B3503" s="6" t="s">
        <v>14</v>
      </c>
      <c r="C3503" s="6">
        <v>1185732</v>
      </c>
      <c r="D3503" s="7">
        <v>44380</v>
      </c>
      <c r="E3503" s="6" t="s">
        <v>15</v>
      </c>
      <c r="F3503" s="6" t="s">
        <v>119</v>
      </c>
      <c r="G3503" s="6" t="s">
        <v>120</v>
      </c>
      <c r="H3503" s="6" t="s">
        <v>22</v>
      </c>
      <c r="I3503" s="8">
        <v>0.6</v>
      </c>
      <c r="J3503" s="9">
        <v>4750</v>
      </c>
      <c r="K3503" s="10">
        <f t="shared" si="0"/>
        <v>2850</v>
      </c>
      <c r="L3503" s="10">
        <f t="shared" si="1"/>
        <v>997.49999999999989</v>
      </c>
      <c r="M3503" s="11">
        <v>0.35</v>
      </c>
      <c r="O3503" s="16"/>
      <c r="P3503" s="14"/>
      <c r="Q3503" s="12"/>
      <c r="R3503" s="13"/>
    </row>
    <row r="3504" spans="1:18" ht="15.75" customHeight="1">
      <c r="A3504" s="1"/>
      <c r="B3504" s="6" t="s">
        <v>14</v>
      </c>
      <c r="C3504" s="6">
        <v>1185732</v>
      </c>
      <c r="D3504" s="7">
        <v>44412</v>
      </c>
      <c r="E3504" s="6" t="s">
        <v>15</v>
      </c>
      <c r="F3504" s="6" t="s">
        <v>119</v>
      </c>
      <c r="G3504" s="6" t="s">
        <v>120</v>
      </c>
      <c r="H3504" s="6" t="s">
        <v>17</v>
      </c>
      <c r="I3504" s="8">
        <v>0.54999999999999993</v>
      </c>
      <c r="J3504" s="9">
        <v>6250</v>
      </c>
      <c r="K3504" s="10">
        <f t="shared" si="0"/>
        <v>3437.4999999999995</v>
      </c>
      <c r="L3504" s="10">
        <f t="shared" si="1"/>
        <v>1375</v>
      </c>
      <c r="M3504" s="11">
        <v>0.4</v>
      </c>
      <c r="O3504" s="16"/>
      <c r="P3504" s="14"/>
      <c r="Q3504" s="12"/>
      <c r="R3504" s="13"/>
    </row>
    <row r="3505" spans="1:18" ht="15.75" customHeight="1">
      <c r="A3505" s="1"/>
      <c r="B3505" s="6" t="s">
        <v>14</v>
      </c>
      <c r="C3505" s="6">
        <v>1185732</v>
      </c>
      <c r="D3505" s="7">
        <v>44412</v>
      </c>
      <c r="E3505" s="6" t="s">
        <v>15</v>
      </c>
      <c r="F3505" s="6" t="s">
        <v>119</v>
      </c>
      <c r="G3505" s="6" t="s">
        <v>120</v>
      </c>
      <c r="H3505" s="6" t="s">
        <v>18</v>
      </c>
      <c r="I3505" s="8">
        <v>0.5</v>
      </c>
      <c r="J3505" s="9">
        <v>4000</v>
      </c>
      <c r="K3505" s="10">
        <f t="shared" si="0"/>
        <v>2000</v>
      </c>
      <c r="L3505" s="10">
        <f t="shared" si="1"/>
        <v>800</v>
      </c>
      <c r="M3505" s="11">
        <v>0.4</v>
      </c>
      <c r="O3505" s="16"/>
      <c r="P3505" s="14"/>
      <c r="Q3505" s="12"/>
      <c r="R3505" s="13"/>
    </row>
    <row r="3506" spans="1:18" ht="15.75" customHeight="1">
      <c r="A3506" s="1"/>
      <c r="B3506" s="6" t="s">
        <v>14</v>
      </c>
      <c r="C3506" s="6">
        <v>1185732</v>
      </c>
      <c r="D3506" s="7">
        <v>44412</v>
      </c>
      <c r="E3506" s="6" t="s">
        <v>15</v>
      </c>
      <c r="F3506" s="6" t="s">
        <v>119</v>
      </c>
      <c r="G3506" s="6" t="s">
        <v>120</v>
      </c>
      <c r="H3506" s="6" t="s">
        <v>19</v>
      </c>
      <c r="I3506" s="8">
        <v>0.45</v>
      </c>
      <c r="J3506" s="9">
        <v>3250</v>
      </c>
      <c r="K3506" s="10">
        <f t="shared" si="0"/>
        <v>1462.5</v>
      </c>
      <c r="L3506" s="10">
        <f t="shared" si="1"/>
        <v>438.75</v>
      </c>
      <c r="M3506" s="11">
        <v>0.3</v>
      </c>
      <c r="O3506" s="16"/>
      <c r="P3506" s="14"/>
      <c r="Q3506" s="12"/>
      <c r="R3506" s="13"/>
    </row>
    <row r="3507" spans="1:18" ht="15.75" customHeight="1">
      <c r="A3507" s="1"/>
      <c r="B3507" s="6" t="s">
        <v>14</v>
      </c>
      <c r="C3507" s="6">
        <v>1185732</v>
      </c>
      <c r="D3507" s="7">
        <v>44412</v>
      </c>
      <c r="E3507" s="6" t="s">
        <v>15</v>
      </c>
      <c r="F3507" s="6" t="s">
        <v>119</v>
      </c>
      <c r="G3507" s="6" t="s">
        <v>120</v>
      </c>
      <c r="H3507" s="6" t="s">
        <v>20</v>
      </c>
      <c r="I3507" s="8">
        <v>0.45</v>
      </c>
      <c r="J3507" s="9">
        <v>2250</v>
      </c>
      <c r="K3507" s="10">
        <f t="shared" si="0"/>
        <v>1012.5</v>
      </c>
      <c r="L3507" s="10">
        <f t="shared" si="1"/>
        <v>303.75</v>
      </c>
      <c r="M3507" s="11">
        <v>0.3</v>
      </c>
      <c r="O3507" s="16"/>
      <c r="P3507" s="14"/>
      <c r="Q3507" s="12"/>
      <c r="R3507" s="13"/>
    </row>
    <row r="3508" spans="1:18" ht="15.75" customHeight="1">
      <c r="A3508" s="1"/>
      <c r="B3508" s="6" t="s">
        <v>14</v>
      </c>
      <c r="C3508" s="6">
        <v>1185732</v>
      </c>
      <c r="D3508" s="7">
        <v>44412</v>
      </c>
      <c r="E3508" s="6" t="s">
        <v>15</v>
      </c>
      <c r="F3508" s="6" t="s">
        <v>119</v>
      </c>
      <c r="G3508" s="6" t="s">
        <v>120</v>
      </c>
      <c r="H3508" s="6" t="s">
        <v>21</v>
      </c>
      <c r="I3508" s="8">
        <v>0.54999999999999993</v>
      </c>
      <c r="J3508" s="9">
        <v>2000</v>
      </c>
      <c r="K3508" s="10">
        <f t="shared" si="0"/>
        <v>1099.9999999999998</v>
      </c>
      <c r="L3508" s="10">
        <f t="shared" si="1"/>
        <v>329.99999999999994</v>
      </c>
      <c r="M3508" s="11">
        <v>0.3</v>
      </c>
      <c r="O3508" s="16"/>
      <c r="P3508" s="14"/>
      <c r="Q3508" s="12"/>
      <c r="R3508" s="13"/>
    </row>
    <row r="3509" spans="1:18" ht="15.75" customHeight="1">
      <c r="A3509" s="1"/>
      <c r="B3509" s="6" t="s">
        <v>14</v>
      </c>
      <c r="C3509" s="6">
        <v>1185732</v>
      </c>
      <c r="D3509" s="7">
        <v>44412</v>
      </c>
      <c r="E3509" s="6" t="s">
        <v>15</v>
      </c>
      <c r="F3509" s="6" t="s">
        <v>119</v>
      </c>
      <c r="G3509" s="6" t="s">
        <v>120</v>
      </c>
      <c r="H3509" s="6" t="s">
        <v>22</v>
      </c>
      <c r="I3509" s="8">
        <v>0.6</v>
      </c>
      <c r="J3509" s="9">
        <v>3750</v>
      </c>
      <c r="K3509" s="10">
        <f t="shared" si="0"/>
        <v>2250</v>
      </c>
      <c r="L3509" s="10">
        <f t="shared" si="1"/>
        <v>787.5</v>
      </c>
      <c r="M3509" s="11">
        <v>0.35</v>
      </c>
      <c r="O3509" s="16"/>
      <c r="P3509" s="14"/>
      <c r="Q3509" s="12"/>
      <c r="R3509" s="13"/>
    </row>
    <row r="3510" spans="1:18" ht="15.75" customHeight="1">
      <c r="A3510" s="1"/>
      <c r="B3510" s="6" t="s">
        <v>14</v>
      </c>
      <c r="C3510" s="6">
        <v>1185732</v>
      </c>
      <c r="D3510" s="7">
        <v>44442</v>
      </c>
      <c r="E3510" s="6" t="s">
        <v>15</v>
      </c>
      <c r="F3510" s="6" t="s">
        <v>119</v>
      </c>
      <c r="G3510" s="6" t="s">
        <v>120</v>
      </c>
      <c r="H3510" s="6" t="s">
        <v>17</v>
      </c>
      <c r="I3510" s="8">
        <v>0.54999999999999993</v>
      </c>
      <c r="J3510" s="9">
        <v>5000</v>
      </c>
      <c r="K3510" s="10">
        <f t="shared" si="0"/>
        <v>2749.9999999999995</v>
      </c>
      <c r="L3510" s="10">
        <f t="shared" si="1"/>
        <v>1099.9999999999998</v>
      </c>
      <c r="M3510" s="11">
        <v>0.4</v>
      </c>
      <c r="O3510" s="16"/>
      <c r="P3510" s="14"/>
      <c r="Q3510" s="12"/>
      <c r="R3510" s="13"/>
    </row>
    <row r="3511" spans="1:18" ht="15.75" customHeight="1">
      <c r="A3511" s="1"/>
      <c r="B3511" s="6" t="s">
        <v>14</v>
      </c>
      <c r="C3511" s="6">
        <v>1185732</v>
      </c>
      <c r="D3511" s="7">
        <v>44442</v>
      </c>
      <c r="E3511" s="6" t="s">
        <v>15</v>
      </c>
      <c r="F3511" s="6" t="s">
        <v>119</v>
      </c>
      <c r="G3511" s="6" t="s">
        <v>120</v>
      </c>
      <c r="H3511" s="6" t="s">
        <v>18</v>
      </c>
      <c r="I3511" s="8">
        <v>0.5</v>
      </c>
      <c r="J3511" s="9">
        <v>3000</v>
      </c>
      <c r="K3511" s="10">
        <f t="shared" si="0"/>
        <v>1500</v>
      </c>
      <c r="L3511" s="10">
        <f t="shared" si="1"/>
        <v>600</v>
      </c>
      <c r="M3511" s="11">
        <v>0.4</v>
      </c>
      <c r="O3511" s="16"/>
      <c r="P3511" s="14"/>
      <c r="Q3511" s="12"/>
      <c r="R3511" s="13"/>
    </row>
    <row r="3512" spans="1:18" ht="15.75" customHeight="1">
      <c r="A3512" s="1"/>
      <c r="B3512" s="6" t="s">
        <v>14</v>
      </c>
      <c r="C3512" s="6">
        <v>1185732</v>
      </c>
      <c r="D3512" s="7">
        <v>44442</v>
      </c>
      <c r="E3512" s="6" t="s">
        <v>15</v>
      </c>
      <c r="F3512" s="6" t="s">
        <v>119</v>
      </c>
      <c r="G3512" s="6" t="s">
        <v>120</v>
      </c>
      <c r="H3512" s="6" t="s">
        <v>19</v>
      </c>
      <c r="I3512" s="8">
        <v>0.45</v>
      </c>
      <c r="J3512" s="9">
        <v>2000</v>
      </c>
      <c r="K3512" s="10">
        <f t="shared" si="0"/>
        <v>900</v>
      </c>
      <c r="L3512" s="10">
        <f t="shared" si="1"/>
        <v>270</v>
      </c>
      <c r="M3512" s="11">
        <v>0.3</v>
      </c>
      <c r="O3512" s="16"/>
      <c r="P3512" s="14"/>
      <c r="Q3512" s="12"/>
      <c r="R3512" s="13"/>
    </row>
    <row r="3513" spans="1:18" ht="15.75" customHeight="1">
      <c r="A3513" s="1"/>
      <c r="B3513" s="6" t="s">
        <v>14</v>
      </c>
      <c r="C3513" s="6">
        <v>1185732</v>
      </c>
      <c r="D3513" s="7">
        <v>44442</v>
      </c>
      <c r="E3513" s="6" t="s">
        <v>15</v>
      </c>
      <c r="F3513" s="6" t="s">
        <v>119</v>
      </c>
      <c r="G3513" s="6" t="s">
        <v>120</v>
      </c>
      <c r="H3513" s="6" t="s">
        <v>20</v>
      </c>
      <c r="I3513" s="8">
        <v>0.45</v>
      </c>
      <c r="J3513" s="9">
        <v>1750</v>
      </c>
      <c r="K3513" s="10">
        <f t="shared" si="0"/>
        <v>787.5</v>
      </c>
      <c r="L3513" s="10">
        <f t="shared" si="1"/>
        <v>236.25</v>
      </c>
      <c r="M3513" s="11">
        <v>0.3</v>
      </c>
      <c r="O3513" s="16"/>
      <c r="P3513" s="14"/>
      <c r="Q3513" s="12"/>
      <c r="R3513" s="13"/>
    </row>
    <row r="3514" spans="1:18" ht="15.75" customHeight="1">
      <c r="A3514" s="1"/>
      <c r="B3514" s="6" t="s">
        <v>14</v>
      </c>
      <c r="C3514" s="6">
        <v>1185732</v>
      </c>
      <c r="D3514" s="7">
        <v>44442</v>
      </c>
      <c r="E3514" s="6" t="s">
        <v>15</v>
      </c>
      <c r="F3514" s="6" t="s">
        <v>119</v>
      </c>
      <c r="G3514" s="6" t="s">
        <v>120</v>
      </c>
      <c r="H3514" s="6" t="s">
        <v>21</v>
      </c>
      <c r="I3514" s="8">
        <v>0.54999999999999993</v>
      </c>
      <c r="J3514" s="9">
        <v>1750</v>
      </c>
      <c r="K3514" s="10">
        <f t="shared" si="0"/>
        <v>962.49999999999989</v>
      </c>
      <c r="L3514" s="10">
        <f t="shared" si="1"/>
        <v>288.74999999999994</v>
      </c>
      <c r="M3514" s="11">
        <v>0.3</v>
      </c>
      <c r="O3514" s="16"/>
      <c r="P3514" s="14"/>
      <c r="Q3514" s="12"/>
      <c r="R3514" s="13"/>
    </row>
    <row r="3515" spans="1:18" ht="15.75" customHeight="1">
      <c r="A3515" s="1"/>
      <c r="B3515" s="6" t="s">
        <v>14</v>
      </c>
      <c r="C3515" s="6">
        <v>1185732</v>
      </c>
      <c r="D3515" s="7">
        <v>44442</v>
      </c>
      <c r="E3515" s="6" t="s">
        <v>15</v>
      </c>
      <c r="F3515" s="6" t="s">
        <v>119</v>
      </c>
      <c r="G3515" s="6" t="s">
        <v>120</v>
      </c>
      <c r="H3515" s="6" t="s">
        <v>22</v>
      </c>
      <c r="I3515" s="8">
        <v>0.6</v>
      </c>
      <c r="J3515" s="9">
        <v>2750</v>
      </c>
      <c r="K3515" s="10">
        <f t="shared" si="0"/>
        <v>1650</v>
      </c>
      <c r="L3515" s="10">
        <f t="shared" si="1"/>
        <v>577.5</v>
      </c>
      <c r="M3515" s="11">
        <v>0.35</v>
      </c>
      <c r="O3515" s="16"/>
      <c r="P3515" s="14"/>
      <c r="Q3515" s="12"/>
      <c r="R3515" s="13"/>
    </row>
    <row r="3516" spans="1:18" ht="15.75" customHeight="1">
      <c r="A3516" s="1"/>
      <c r="B3516" s="6" t="s">
        <v>14</v>
      </c>
      <c r="C3516" s="6">
        <v>1185732</v>
      </c>
      <c r="D3516" s="7">
        <v>44474</v>
      </c>
      <c r="E3516" s="6" t="s">
        <v>15</v>
      </c>
      <c r="F3516" s="6" t="s">
        <v>119</v>
      </c>
      <c r="G3516" s="6" t="s">
        <v>120</v>
      </c>
      <c r="H3516" s="6" t="s">
        <v>17</v>
      </c>
      <c r="I3516" s="8">
        <v>0.6</v>
      </c>
      <c r="J3516" s="9">
        <v>4500</v>
      </c>
      <c r="K3516" s="10">
        <f t="shared" si="0"/>
        <v>2700</v>
      </c>
      <c r="L3516" s="10">
        <f t="shared" si="1"/>
        <v>1080</v>
      </c>
      <c r="M3516" s="11">
        <v>0.4</v>
      </c>
      <c r="O3516" s="16"/>
      <c r="P3516" s="14"/>
      <c r="Q3516" s="12"/>
      <c r="R3516" s="13"/>
    </row>
    <row r="3517" spans="1:18" ht="15.75" customHeight="1">
      <c r="A3517" s="1"/>
      <c r="B3517" s="6" t="s">
        <v>14</v>
      </c>
      <c r="C3517" s="6">
        <v>1185732</v>
      </c>
      <c r="D3517" s="7">
        <v>44474</v>
      </c>
      <c r="E3517" s="6" t="s">
        <v>15</v>
      </c>
      <c r="F3517" s="6" t="s">
        <v>119</v>
      </c>
      <c r="G3517" s="6" t="s">
        <v>120</v>
      </c>
      <c r="H3517" s="6" t="s">
        <v>18</v>
      </c>
      <c r="I3517" s="8">
        <v>0.55000000000000004</v>
      </c>
      <c r="J3517" s="9">
        <v>2750</v>
      </c>
      <c r="K3517" s="10">
        <f t="shared" si="0"/>
        <v>1512.5000000000002</v>
      </c>
      <c r="L3517" s="10">
        <f t="shared" si="1"/>
        <v>605.00000000000011</v>
      </c>
      <c r="M3517" s="11">
        <v>0.4</v>
      </c>
      <c r="O3517" s="16"/>
      <c r="P3517" s="14"/>
      <c r="Q3517" s="12"/>
      <c r="R3517" s="13"/>
    </row>
    <row r="3518" spans="1:18" ht="15.75" customHeight="1">
      <c r="A3518" s="1"/>
      <c r="B3518" s="6" t="s">
        <v>14</v>
      </c>
      <c r="C3518" s="6">
        <v>1185732</v>
      </c>
      <c r="D3518" s="7">
        <v>44474</v>
      </c>
      <c r="E3518" s="6" t="s">
        <v>15</v>
      </c>
      <c r="F3518" s="6" t="s">
        <v>119</v>
      </c>
      <c r="G3518" s="6" t="s">
        <v>120</v>
      </c>
      <c r="H3518" s="6" t="s">
        <v>19</v>
      </c>
      <c r="I3518" s="8">
        <v>0.55000000000000004</v>
      </c>
      <c r="J3518" s="9">
        <v>1750</v>
      </c>
      <c r="K3518" s="10">
        <f t="shared" si="0"/>
        <v>962.50000000000011</v>
      </c>
      <c r="L3518" s="10">
        <f t="shared" si="1"/>
        <v>288.75</v>
      </c>
      <c r="M3518" s="11">
        <v>0.3</v>
      </c>
      <c r="O3518" s="16"/>
      <c r="P3518" s="14"/>
      <c r="Q3518" s="12"/>
      <c r="R3518" s="13"/>
    </row>
    <row r="3519" spans="1:18" ht="15.75" customHeight="1">
      <c r="A3519" s="1"/>
      <c r="B3519" s="6" t="s">
        <v>14</v>
      </c>
      <c r="C3519" s="6">
        <v>1185732</v>
      </c>
      <c r="D3519" s="7">
        <v>44474</v>
      </c>
      <c r="E3519" s="6" t="s">
        <v>15</v>
      </c>
      <c r="F3519" s="6" t="s">
        <v>119</v>
      </c>
      <c r="G3519" s="6" t="s">
        <v>120</v>
      </c>
      <c r="H3519" s="6" t="s">
        <v>20</v>
      </c>
      <c r="I3519" s="8">
        <v>0.55000000000000004</v>
      </c>
      <c r="J3519" s="9">
        <v>1500</v>
      </c>
      <c r="K3519" s="10">
        <f t="shared" si="0"/>
        <v>825.00000000000011</v>
      </c>
      <c r="L3519" s="10">
        <f t="shared" si="1"/>
        <v>247.50000000000003</v>
      </c>
      <c r="M3519" s="11">
        <v>0.3</v>
      </c>
      <c r="O3519" s="16"/>
      <c r="P3519" s="14"/>
      <c r="Q3519" s="12"/>
      <c r="R3519" s="13"/>
    </row>
    <row r="3520" spans="1:18" ht="15.75" customHeight="1">
      <c r="A3520" s="1"/>
      <c r="B3520" s="6" t="s">
        <v>14</v>
      </c>
      <c r="C3520" s="6">
        <v>1185732</v>
      </c>
      <c r="D3520" s="7">
        <v>44474</v>
      </c>
      <c r="E3520" s="6" t="s">
        <v>15</v>
      </c>
      <c r="F3520" s="6" t="s">
        <v>119</v>
      </c>
      <c r="G3520" s="6" t="s">
        <v>120</v>
      </c>
      <c r="H3520" s="6" t="s">
        <v>21</v>
      </c>
      <c r="I3520" s="8">
        <v>0.65</v>
      </c>
      <c r="J3520" s="9">
        <v>1500</v>
      </c>
      <c r="K3520" s="10">
        <f t="shared" si="0"/>
        <v>975</v>
      </c>
      <c r="L3520" s="10">
        <f t="shared" si="1"/>
        <v>292.5</v>
      </c>
      <c r="M3520" s="11">
        <v>0.3</v>
      </c>
      <c r="O3520" s="16"/>
      <c r="P3520" s="14"/>
      <c r="Q3520" s="12"/>
      <c r="R3520" s="13"/>
    </row>
    <row r="3521" spans="1:18" ht="15.75" customHeight="1">
      <c r="A3521" s="1"/>
      <c r="B3521" s="6" t="s">
        <v>14</v>
      </c>
      <c r="C3521" s="6">
        <v>1185732</v>
      </c>
      <c r="D3521" s="7">
        <v>44474</v>
      </c>
      <c r="E3521" s="6" t="s">
        <v>15</v>
      </c>
      <c r="F3521" s="6" t="s">
        <v>119</v>
      </c>
      <c r="G3521" s="6" t="s">
        <v>120</v>
      </c>
      <c r="H3521" s="6" t="s">
        <v>22</v>
      </c>
      <c r="I3521" s="8">
        <v>0.7</v>
      </c>
      <c r="J3521" s="9">
        <v>2750</v>
      </c>
      <c r="K3521" s="10">
        <f t="shared" si="0"/>
        <v>1924.9999999999998</v>
      </c>
      <c r="L3521" s="10">
        <f t="shared" si="1"/>
        <v>673.74999999999989</v>
      </c>
      <c r="M3521" s="11">
        <v>0.35</v>
      </c>
      <c r="O3521" s="16"/>
      <c r="P3521" s="14"/>
      <c r="Q3521" s="12"/>
      <c r="R3521" s="13"/>
    </row>
    <row r="3522" spans="1:18" ht="15.75" customHeight="1">
      <c r="A3522" s="1"/>
      <c r="B3522" s="6" t="s">
        <v>14</v>
      </c>
      <c r="C3522" s="6">
        <v>1185732</v>
      </c>
      <c r="D3522" s="7">
        <v>44504</v>
      </c>
      <c r="E3522" s="6" t="s">
        <v>15</v>
      </c>
      <c r="F3522" s="6" t="s">
        <v>119</v>
      </c>
      <c r="G3522" s="6" t="s">
        <v>120</v>
      </c>
      <c r="H3522" s="6" t="s">
        <v>17</v>
      </c>
      <c r="I3522" s="8">
        <v>0.65</v>
      </c>
      <c r="J3522" s="9">
        <v>4250</v>
      </c>
      <c r="K3522" s="10">
        <f t="shared" si="0"/>
        <v>2762.5</v>
      </c>
      <c r="L3522" s="10">
        <f t="shared" si="1"/>
        <v>1105</v>
      </c>
      <c r="M3522" s="11">
        <v>0.4</v>
      </c>
      <c r="O3522" s="16"/>
      <c r="P3522" s="14"/>
      <c r="Q3522" s="12"/>
      <c r="R3522" s="13"/>
    </row>
    <row r="3523" spans="1:18" ht="15.75" customHeight="1">
      <c r="A3523" s="1"/>
      <c r="B3523" s="6" t="s">
        <v>14</v>
      </c>
      <c r="C3523" s="6">
        <v>1185732</v>
      </c>
      <c r="D3523" s="7">
        <v>44504</v>
      </c>
      <c r="E3523" s="6" t="s">
        <v>15</v>
      </c>
      <c r="F3523" s="6" t="s">
        <v>119</v>
      </c>
      <c r="G3523" s="6" t="s">
        <v>120</v>
      </c>
      <c r="H3523" s="6" t="s">
        <v>18</v>
      </c>
      <c r="I3523" s="8">
        <v>0.55000000000000004</v>
      </c>
      <c r="J3523" s="9">
        <v>3000</v>
      </c>
      <c r="K3523" s="10">
        <f t="shared" si="0"/>
        <v>1650.0000000000002</v>
      </c>
      <c r="L3523" s="10">
        <f t="shared" si="1"/>
        <v>660.00000000000011</v>
      </c>
      <c r="M3523" s="11">
        <v>0.4</v>
      </c>
      <c r="O3523" s="16"/>
      <c r="P3523" s="14"/>
      <c r="Q3523" s="12"/>
      <c r="R3523" s="13"/>
    </row>
    <row r="3524" spans="1:18" ht="15.75" customHeight="1">
      <c r="A3524" s="1"/>
      <c r="B3524" s="6" t="s">
        <v>14</v>
      </c>
      <c r="C3524" s="6">
        <v>1185732</v>
      </c>
      <c r="D3524" s="7">
        <v>44504</v>
      </c>
      <c r="E3524" s="6" t="s">
        <v>15</v>
      </c>
      <c r="F3524" s="6" t="s">
        <v>119</v>
      </c>
      <c r="G3524" s="6" t="s">
        <v>120</v>
      </c>
      <c r="H3524" s="6" t="s">
        <v>19</v>
      </c>
      <c r="I3524" s="8">
        <v>0.55000000000000004</v>
      </c>
      <c r="J3524" s="9">
        <v>2950</v>
      </c>
      <c r="K3524" s="10">
        <f t="shared" si="0"/>
        <v>1622.5000000000002</v>
      </c>
      <c r="L3524" s="10">
        <f t="shared" si="1"/>
        <v>486.75000000000006</v>
      </c>
      <c r="M3524" s="11">
        <v>0.3</v>
      </c>
      <c r="O3524" s="16"/>
      <c r="P3524" s="14"/>
      <c r="Q3524" s="12"/>
      <c r="R3524" s="13"/>
    </row>
    <row r="3525" spans="1:18" ht="15.75" customHeight="1">
      <c r="A3525" s="1"/>
      <c r="B3525" s="6" t="s">
        <v>14</v>
      </c>
      <c r="C3525" s="6">
        <v>1185732</v>
      </c>
      <c r="D3525" s="7">
        <v>44504</v>
      </c>
      <c r="E3525" s="6" t="s">
        <v>15</v>
      </c>
      <c r="F3525" s="6" t="s">
        <v>119</v>
      </c>
      <c r="G3525" s="6" t="s">
        <v>120</v>
      </c>
      <c r="H3525" s="6" t="s">
        <v>20</v>
      </c>
      <c r="I3525" s="8">
        <v>0.55000000000000004</v>
      </c>
      <c r="J3525" s="9">
        <v>2750</v>
      </c>
      <c r="K3525" s="10">
        <f t="shared" si="0"/>
        <v>1512.5000000000002</v>
      </c>
      <c r="L3525" s="10">
        <f t="shared" si="1"/>
        <v>453.75000000000006</v>
      </c>
      <c r="M3525" s="11">
        <v>0.3</v>
      </c>
      <c r="O3525" s="16"/>
      <c r="P3525" s="14"/>
      <c r="Q3525" s="12"/>
      <c r="R3525" s="13"/>
    </row>
    <row r="3526" spans="1:18" ht="15.75" customHeight="1">
      <c r="A3526" s="1"/>
      <c r="B3526" s="6" t="s">
        <v>14</v>
      </c>
      <c r="C3526" s="6">
        <v>1185732</v>
      </c>
      <c r="D3526" s="7">
        <v>44504</v>
      </c>
      <c r="E3526" s="6" t="s">
        <v>15</v>
      </c>
      <c r="F3526" s="6" t="s">
        <v>119</v>
      </c>
      <c r="G3526" s="6" t="s">
        <v>120</v>
      </c>
      <c r="H3526" s="6" t="s">
        <v>21</v>
      </c>
      <c r="I3526" s="8">
        <v>0.65</v>
      </c>
      <c r="J3526" s="9">
        <v>2500</v>
      </c>
      <c r="K3526" s="10">
        <f t="shared" si="0"/>
        <v>1625</v>
      </c>
      <c r="L3526" s="10">
        <f t="shared" si="1"/>
        <v>487.5</v>
      </c>
      <c r="M3526" s="11">
        <v>0.3</v>
      </c>
      <c r="O3526" s="16"/>
      <c r="P3526" s="14"/>
      <c r="Q3526" s="12"/>
      <c r="R3526" s="13"/>
    </row>
    <row r="3527" spans="1:18" ht="15.75" customHeight="1">
      <c r="A3527" s="1"/>
      <c r="B3527" s="6" t="s">
        <v>14</v>
      </c>
      <c r="C3527" s="6">
        <v>1185732</v>
      </c>
      <c r="D3527" s="7">
        <v>44504</v>
      </c>
      <c r="E3527" s="6" t="s">
        <v>15</v>
      </c>
      <c r="F3527" s="6" t="s">
        <v>119</v>
      </c>
      <c r="G3527" s="6" t="s">
        <v>120</v>
      </c>
      <c r="H3527" s="6" t="s">
        <v>22</v>
      </c>
      <c r="I3527" s="8">
        <v>0.7</v>
      </c>
      <c r="J3527" s="9">
        <v>3500</v>
      </c>
      <c r="K3527" s="10">
        <f t="shared" si="0"/>
        <v>2450</v>
      </c>
      <c r="L3527" s="10">
        <f t="shared" si="1"/>
        <v>857.5</v>
      </c>
      <c r="M3527" s="11">
        <v>0.35</v>
      </c>
      <c r="O3527" s="16"/>
      <c r="P3527" s="14"/>
      <c r="Q3527" s="12"/>
      <c r="R3527" s="13"/>
    </row>
    <row r="3528" spans="1:18" ht="15.75" customHeight="1">
      <c r="A3528" s="1"/>
      <c r="B3528" s="6" t="s">
        <v>14</v>
      </c>
      <c r="C3528" s="6">
        <v>1185732</v>
      </c>
      <c r="D3528" s="7">
        <v>44533</v>
      </c>
      <c r="E3528" s="6" t="s">
        <v>15</v>
      </c>
      <c r="F3528" s="6" t="s">
        <v>119</v>
      </c>
      <c r="G3528" s="6" t="s">
        <v>120</v>
      </c>
      <c r="H3528" s="6" t="s">
        <v>17</v>
      </c>
      <c r="I3528" s="8">
        <v>0.65</v>
      </c>
      <c r="J3528" s="9">
        <v>5750</v>
      </c>
      <c r="K3528" s="10">
        <f t="shared" si="0"/>
        <v>3737.5</v>
      </c>
      <c r="L3528" s="10">
        <f t="shared" si="1"/>
        <v>1495</v>
      </c>
      <c r="M3528" s="11">
        <v>0.4</v>
      </c>
      <c r="O3528" s="16"/>
      <c r="P3528" s="14"/>
      <c r="Q3528" s="12"/>
      <c r="R3528" s="13"/>
    </row>
    <row r="3529" spans="1:18" ht="15.75" customHeight="1">
      <c r="A3529" s="1"/>
      <c r="B3529" s="6" t="s">
        <v>14</v>
      </c>
      <c r="C3529" s="6">
        <v>1185732</v>
      </c>
      <c r="D3529" s="7">
        <v>44533</v>
      </c>
      <c r="E3529" s="6" t="s">
        <v>15</v>
      </c>
      <c r="F3529" s="6" t="s">
        <v>119</v>
      </c>
      <c r="G3529" s="6" t="s">
        <v>120</v>
      </c>
      <c r="H3529" s="6" t="s">
        <v>18</v>
      </c>
      <c r="I3529" s="8">
        <v>0.55000000000000004</v>
      </c>
      <c r="J3529" s="9">
        <v>3750</v>
      </c>
      <c r="K3529" s="10">
        <f t="shared" si="0"/>
        <v>2062.5</v>
      </c>
      <c r="L3529" s="10">
        <f t="shared" si="1"/>
        <v>825</v>
      </c>
      <c r="M3529" s="11">
        <v>0.4</v>
      </c>
      <c r="O3529" s="16"/>
      <c r="P3529" s="14"/>
      <c r="Q3529" s="12"/>
      <c r="R3529" s="13"/>
    </row>
    <row r="3530" spans="1:18" ht="15.75" customHeight="1">
      <c r="A3530" s="1"/>
      <c r="B3530" s="6" t="s">
        <v>14</v>
      </c>
      <c r="C3530" s="6">
        <v>1185732</v>
      </c>
      <c r="D3530" s="7">
        <v>44533</v>
      </c>
      <c r="E3530" s="6" t="s">
        <v>15</v>
      </c>
      <c r="F3530" s="6" t="s">
        <v>119</v>
      </c>
      <c r="G3530" s="6" t="s">
        <v>120</v>
      </c>
      <c r="H3530" s="6" t="s">
        <v>19</v>
      </c>
      <c r="I3530" s="8">
        <v>0.55000000000000004</v>
      </c>
      <c r="J3530" s="9">
        <v>3500</v>
      </c>
      <c r="K3530" s="10">
        <f t="shared" si="0"/>
        <v>1925.0000000000002</v>
      </c>
      <c r="L3530" s="10">
        <f t="shared" si="1"/>
        <v>577.5</v>
      </c>
      <c r="M3530" s="11">
        <v>0.3</v>
      </c>
      <c r="O3530" s="16"/>
      <c r="P3530" s="14"/>
      <c r="Q3530" s="12"/>
      <c r="R3530" s="13"/>
    </row>
    <row r="3531" spans="1:18" ht="15.75" customHeight="1">
      <c r="A3531" s="1"/>
      <c r="B3531" s="6" t="s">
        <v>14</v>
      </c>
      <c r="C3531" s="6">
        <v>1185732</v>
      </c>
      <c r="D3531" s="7">
        <v>44533</v>
      </c>
      <c r="E3531" s="6" t="s">
        <v>15</v>
      </c>
      <c r="F3531" s="6" t="s">
        <v>119</v>
      </c>
      <c r="G3531" s="6" t="s">
        <v>120</v>
      </c>
      <c r="H3531" s="6" t="s">
        <v>20</v>
      </c>
      <c r="I3531" s="8">
        <v>0.55000000000000004</v>
      </c>
      <c r="J3531" s="9">
        <v>3000</v>
      </c>
      <c r="K3531" s="10">
        <f t="shared" si="0"/>
        <v>1650.0000000000002</v>
      </c>
      <c r="L3531" s="10">
        <f t="shared" si="1"/>
        <v>495.00000000000006</v>
      </c>
      <c r="M3531" s="11">
        <v>0.3</v>
      </c>
      <c r="O3531" s="16"/>
      <c r="P3531" s="14"/>
      <c r="Q3531" s="12"/>
      <c r="R3531" s="13"/>
    </row>
    <row r="3532" spans="1:18" ht="15.75" customHeight="1">
      <c r="A3532" s="1"/>
      <c r="B3532" s="6" t="s">
        <v>14</v>
      </c>
      <c r="C3532" s="6">
        <v>1185732</v>
      </c>
      <c r="D3532" s="7">
        <v>44533</v>
      </c>
      <c r="E3532" s="6" t="s">
        <v>15</v>
      </c>
      <c r="F3532" s="6" t="s">
        <v>119</v>
      </c>
      <c r="G3532" s="6" t="s">
        <v>120</v>
      </c>
      <c r="H3532" s="6" t="s">
        <v>21</v>
      </c>
      <c r="I3532" s="8">
        <v>0.65</v>
      </c>
      <c r="J3532" s="9">
        <v>3000</v>
      </c>
      <c r="K3532" s="10">
        <f t="shared" si="0"/>
        <v>1950</v>
      </c>
      <c r="L3532" s="10">
        <f t="shared" si="1"/>
        <v>585</v>
      </c>
      <c r="M3532" s="11">
        <v>0.3</v>
      </c>
      <c r="O3532" s="16"/>
      <c r="P3532" s="14"/>
      <c r="Q3532" s="12"/>
      <c r="R3532" s="13"/>
    </row>
    <row r="3533" spans="1:18" ht="15.75" customHeight="1">
      <c r="A3533" s="1"/>
      <c r="B3533" s="6" t="s">
        <v>14</v>
      </c>
      <c r="C3533" s="6">
        <v>1185732</v>
      </c>
      <c r="D3533" s="7">
        <v>44533</v>
      </c>
      <c r="E3533" s="6" t="s">
        <v>15</v>
      </c>
      <c r="F3533" s="6" t="s">
        <v>119</v>
      </c>
      <c r="G3533" s="6" t="s">
        <v>120</v>
      </c>
      <c r="H3533" s="6" t="s">
        <v>22</v>
      </c>
      <c r="I3533" s="8">
        <v>0.7</v>
      </c>
      <c r="J3533" s="9">
        <v>4000</v>
      </c>
      <c r="K3533" s="10">
        <f t="shared" si="0"/>
        <v>2800</v>
      </c>
      <c r="L3533" s="10">
        <f t="shared" si="1"/>
        <v>979.99999999999989</v>
      </c>
      <c r="M3533" s="11">
        <v>0.35</v>
      </c>
      <c r="O3533" s="16"/>
      <c r="P3533" s="14"/>
      <c r="Q3533" s="12"/>
      <c r="R3533" s="13"/>
    </row>
    <row r="3534" spans="1:18" ht="15.75" customHeight="1">
      <c r="A3534" s="1" t="s">
        <v>39</v>
      </c>
      <c r="B3534" s="6" t="s">
        <v>14</v>
      </c>
      <c r="C3534" s="6">
        <v>1185732</v>
      </c>
      <c r="D3534" s="7">
        <v>44206</v>
      </c>
      <c r="E3534" s="6" t="s">
        <v>15</v>
      </c>
      <c r="F3534" s="6" t="s">
        <v>121</v>
      </c>
      <c r="G3534" s="6" t="s">
        <v>122</v>
      </c>
      <c r="H3534" s="6" t="s">
        <v>17</v>
      </c>
      <c r="I3534" s="8">
        <v>0.35000000000000003</v>
      </c>
      <c r="J3534" s="9">
        <v>4250</v>
      </c>
      <c r="K3534" s="10">
        <f t="shared" si="0"/>
        <v>1487.5000000000002</v>
      </c>
      <c r="L3534" s="10">
        <f t="shared" si="1"/>
        <v>520.625</v>
      </c>
      <c r="M3534" s="11">
        <v>0.35</v>
      </c>
      <c r="O3534" s="16"/>
      <c r="P3534" s="14"/>
      <c r="Q3534" s="12"/>
      <c r="R3534" s="13"/>
    </row>
    <row r="3535" spans="1:18" ht="15.75" customHeight="1">
      <c r="A3535" s="1"/>
      <c r="B3535" s="6" t="s">
        <v>14</v>
      </c>
      <c r="C3535" s="6">
        <v>1185732</v>
      </c>
      <c r="D3535" s="7">
        <v>44206</v>
      </c>
      <c r="E3535" s="6" t="s">
        <v>15</v>
      </c>
      <c r="F3535" s="6" t="s">
        <v>121</v>
      </c>
      <c r="G3535" s="6" t="s">
        <v>122</v>
      </c>
      <c r="H3535" s="6" t="s">
        <v>18</v>
      </c>
      <c r="I3535" s="8">
        <v>0.35000000000000003</v>
      </c>
      <c r="J3535" s="9">
        <v>2250</v>
      </c>
      <c r="K3535" s="10">
        <f t="shared" si="0"/>
        <v>787.50000000000011</v>
      </c>
      <c r="L3535" s="10">
        <f t="shared" si="1"/>
        <v>275.625</v>
      </c>
      <c r="M3535" s="11">
        <v>0.35</v>
      </c>
      <c r="O3535" s="16"/>
      <c r="P3535" s="14"/>
      <c r="Q3535" s="12"/>
      <c r="R3535" s="13"/>
    </row>
    <row r="3536" spans="1:18" ht="15.75" customHeight="1">
      <c r="A3536" s="1"/>
      <c r="B3536" s="6" t="s">
        <v>14</v>
      </c>
      <c r="C3536" s="6">
        <v>1185732</v>
      </c>
      <c r="D3536" s="7">
        <v>44206</v>
      </c>
      <c r="E3536" s="6" t="s">
        <v>15</v>
      </c>
      <c r="F3536" s="6" t="s">
        <v>121</v>
      </c>
      <c r="G3536" s="6" t="s">
        <v>122</v>
      </c>
      <c r="H3536" s="6" t="s">
        <v>19</v>
      </c>
      <c r="I3536" s="8">
        <v>0.25000000000000006</v>
      </c>
      <c r="J3536" s="9">
        <v>2250</v>
      </c>
      <c r="K3536" s="10">
        <f t="shared" si="0"/>
        <v>562.50000000000011</v>
      </c>
      <c r="L3536" s="10">
        <f t="shared" si="1"/>
        <v>225.00000000000006</v>
      </c>
      <c r="M3536" s="11">
        <v>0.4</v>
      </c>
      <c r="O3536" s="16"/>
      <c r="P3536" s="14"/>
      <c r="Q3536" s="12"/>
      <c r="R3536" s="13"/>
    </row>
    <row r="3537" spans="1:18" ht="15.75" customHeight="1">
      <c r="A3537" s="1"/>
      <c r="B3537" s="6" t="s">
        <v>14</v>
      </c>
      <c r="C3537" s="6">
        <v>1185732</v>
      </c>
      <c r="D3537" s="7">
        <v>44206</v>
      </c>
      <c r="E3537" s="6" t="s">
        <v>15</v>
      </c>
      <c r="F3537" s="6" t="s">
        <v>121</v>
      </c>
      <c r="G3537" s="6" t="s">
        <v>122</v>
      </c>
      <c r="H3537" s="6" t="s">
        <v>20</v>
      </c>
      <c r="I3537" s="8">
        <v>0.3</v>
      </c>
      <c r="J3537" s="9">
        <v>750</v>
      </c>
      <c r="K3537" s="10">
        <f t="shared" si="0"/>
        <v>225</v>
      </c>
      <c r="L3537" s="10">
        <f t="shared" si="1"/>
        <v>90</v>
      </c>
      <c r="M3537" s="11">
        <v>0.4</v>
      </c>
      <c r="O3537" s="16"/>
      <c r="P3537" s="14"/>
      <c r="Q3537" s="12"/>
      <c r="R3537" s="13"/>
    </row>
    <row r="3538" spans="1:18" ht="15.75" customHeight="1">
      <c r="A3538" s="1"/>
      <c r="B3538" s="6" t="s">
        <v>14</v>
      </c>
      <c r="C3538" s="6">
        <v>1185732</v>
      </c>
      <c r="D3538" s="7">
        <v>44206</v>
      </c>
      <c r="E3538" s="6" t="s">
        <v>15</v>
      </c>
      <c r="F3538" s="6" t="s">
        <v>121</v>
      </c>
      <c r="G3538" s="6" t="s">
        <v>122</v>
      </c>
      <c r="H3538" s="6" t="s">
        <v>21</v>
      </c>
      <c r="I3538" s="8">
        <v>0.45</v>
      </c>
      <c r="J3538" s="9">
        <v>1250</v>
      </c>
      <c r="K3538" s="10">
        <f t="shared" si="0"/>
        <v>562.5</v>
      </c>
      <c r="L3538" s="10">
        <f t="shared" si="1"/>
        <v>168.75</v>
      </c>
      <c r="M3538" s="11">
        <v>0.3</v>
      </c>
      <c r="O3538" s="16"/>
      <c r="P3538" s="14"/>
      <c r="Q3538" s="12"/>
      <c r="R3538" s="13"/>
    </row>
    <row r="3539" spans="1:18" ht="15.75" customHeight="1">
      <c r="A3539" s="1"/>
      <c r="B3539" s="6" t="s">
        <v>14</v>
      </c>
      <c r="C3539" s="6">
        <v>1185732</v>
      </c>
      <c r="D3539" s="7">
        <v>44206</v>
      </c>
      <c r="E3539" s="6" t="s">
        <v>15</v>
      </c>
      <c r="F3539" s="6" t="s">
        <v>121</v>
      </c>
      <c r="G3539" s="6" t="s">
        <v>122</v>
      </c>
      <c r="H3539" s="6" t="s">
        <v>22</v>
      </c>
      <c r="I3539" s="8">
        <v>0.35000000000000003</v>
      </c>
      <c r="J3539" s="9">
        <v>2250</v>
      </c>
      <c r="K3539" s="10">
        <f t="shared" si="0"/>
        <v>787.50000000000011</v>
      </c>
      <c r="L3539" s="10">
        <f t="shared" si="1"/>
        <v>315.00000000000006</v>
      </c>
      <c r="M3539" s="11">
        <v>0.4</v>
      </c>
      <c r="O3539" s="16"/>
      <c r="P3539" s="14"/>
      <c r="Q3539" s="12"/>
      <c r="R3539" s="13"/>
    </row>
    <row r="3540" spans="1:18" ht="15.75" customHeight="1">
      <c r="A3540" s="1"/>
      <c r="B3540" s="6" t="s">
        <v>14</v>
      </c>
      <c r="C3540" s="6">
        <v>1185732</v>
      </c>
      <c r="D3540" s="7">
        <v>44235</v>
      </c>
      <c r="E3540" s="6" t="s">
        <v>15</v>
      </c>
      <c r="F3540" s="6" t="s">
        <v>121</v>
      </c>
      <c r="G3540" s="6" t="s">
        <v>122</v>
      </c>
      <c r="H3540" s="6" t="s">
        <v>17</v>
      </c>
      <c r="I3540" s="8">
        <v>0.35000000000000003</v>
      </c>
      <c r="J3540" s="9">
        <v>4750</v>
      </c>
      <c r="K3540" s="10">
        <f t="shared" si="0"/>
        <v>1662.5000000000002</v>
      </c>
      <c r="L3540" s="10">
        <f t="shared" si="1"/>
        <v>581.875</v>
      </c>
      <c r="M3540" s="11">
        <v>0.35</v>
      </c>
      <c r="O3540" s="16"/>
      <c r="P3540" s="14"/>
      <c r="Q3540" s="12"/>
      <c r="R3540" s="13"/>
    </row>
    <row r="3541" spans="1:18" ht="15.75" customHeight="1">
      <c r="A3541" s="1"/>
      <c r="B3541" s="6" t="s">
        <v>14</v>
      </c>
      <c r="C3541" s="6">
        <v>1185732</v>
      </c>
      <c r="D3541" s="7">
        <v>44235</v>
      </c>
      <c r="E3541" s="6" t="s">
        <v>15</v>
      </c>
      <c r="F3541" s="6" t="s">
        <v>121</v>
      </c>
      <c r="G3541" s="6" t="s">
        <v>122</v>
      </c>
      <c r="H3541" s="6" t="s">
        <v>18</v>
      </c>
      <c r="I3541" s="8">
        <v>0.35000000000000003</v>
      </c>
      <c r="J3541" s="9">
        <v>1250</v>
      </c>
      <c r="K3541" s="10">
        <f t="shared" si="0"/>
        <v>437.50000000000006</v>
      </c>
      <c r="L3541" s="10">
        <f t="shared" si="1"/>
        <v>153.125</v>
      </c>
      <c r="M3541" s="11">
        <v>0.35</v>
      </c>
      <c r="O3541" s="16"/>
      <c r="P3541" s="14"/>
      <c r="Q3541" s="12"/>
      <c r="R3541" s="13"/>
    </row>
    <row r="3542" spans="1:18" ht="15.75" customHeight="1">
      <c r="A3542" s="1"/>
      <c r="B3542" s="6" t="s">
        <v>14</v>
      </c>
      <c r="C3542" s="6">
        <v>1185732</v>
      </c>
      <c r="D3542" s="7">
        <v>44235</v>
      </c>
      <c r="E3542" s="6" t="s">
        <v>15</v>
      </c>
      <c r="F3542" s="6" t="s">
        <v>121</v>
      </c>
      <c r="G3542" s="6" t="s">
        <v>122</v>
      </c>
      <c r="H3542" s="6" t="s">
        <v>19</v>
      </c>
      <c r="I3542" s="8">
        <v>0.25000000000000006</v>
      </c>
      <c r="J3542" s="9">
        <v>1750</v>
      </c>
      <c r="K3542" s="10">
        <f t="shared" si="0"/>
        <v>437.50000000000011</v>
      </c>
      <c r="L3542" s="10">
        <f t="shared" si="1"/>
        <v>175.00000000000006</v>
      </c>
      <c r="M3542" s="11">
        <v>0.4</v>
      </c>
      <c r="O3542" s="16"/>
      <c r="P3542" s="14"/>
      <c r="Q3542" s="12"/>
      <c r="R3542" s="13"/>
    </row>
    <row r="3543" spans="1:18" ht="15.75" customHeight="1">
      <c r="A3543" s="1"/>
      <c r="B3543" s="6" t="s">
        <v>14</v>
      </c>
      <c r="C3543" s="6">
        <v>1185732</v>
      </c>
      <c r="D3543" s="7">
        <v>44235</v>
      </c>
      <c r="E3543" s="6" t="s">
        <v>15</v>
      </c>
      <c r="F3543" s="6" t="s">
        <v>121</v>
      </c>
      <c r="G3543" s="6" t="s">
        <v>122</v>
      </c>
      <c r="H3543" s="6" t="s">
        <v>20</v>
      </c>
      <c r="I3543" s="8">
        <v>0.3</v>
      </c>
      <c r="J3543" s="9">
        <v>500</v>
      </c>
      <c r="K3543" s="10">
        <f t="shared" si="0"/>
        <v>150</v>
      </c>
      <c r="L3543" s="10">
        <f t="shared" si="1"/>
        <v>60</v>
      </c>
      <c r="M3543" s="11">
        <v>0.4</v>
      </c>
      <c r="O3543" s="16"/>
      <c r="P3543" s="14"/>
      <c r="Q3543" s="12"/>
      <c r="R3543" s="13"/>
    </row>
    <row r="3544" spans="1:18" ht="15.75" customHeight="1">
      <c r="A3544" s="1"/>
      <c r="B3544" s="6" t="s">
        <v>14</v>
      </c>
      <c r="C3544" s="6">
        <v>1185732</v>
      </c>
      <c r="D3544" s="7">
        <v>44235</v>
      </c>
      <c r="E3544" s="6" t="s">
        <v>15</v>
      </c>
      <c r="F3544" s="6" t="s">
        <v>121</v>
      </c>
      <c r="G3544" s="6" t="s">
        <v>122</v>
      </c>
      <c r="H3544" s="6" t="s">
        <v>21</v>
      </c>
      <c r="I3544" s="8">
        <v>0.45</v>
      </c>
      <c r="J3544" s="9">
        <v>1250</v>
      </c>
      <c r="K3544" s="10">
        <f t="shared" si="0"/>
        <v>562.5</v>
      </c>
      <c r="L3544" s="10">
        <f t="shared" si="1"/>
        <v>168.75</v>
      </c>
      <c r="M3544" s="11">
        <v>0.3</v>
      </c>
      <c r="O3544" s="16"/>
      <c r="P3544" s="14"/>
      <c r="Q3544" s="12"/>
      <c r="R3544" s="13"/>
    </row>
    <row r="3545" spans="1:18" ht="15.75" customHeight="1">
      <c r="A3545" s="1"/>
      <c r="B3545" s="6" t="s">
        <v>14</v>
      </c>
      <c r="C3545" s="6">
        <v>1185732</v>
      </c>
      <c r="D3545" s="7">
        <v>44235</v>
      </c>
      <c r="E3545" s="6" t="s">
        <v>15</v>
      </c>
      <c r="F3545" s="6" t="s">
        <v>121</v>
      </c>
      <c r="G3545" s="6" t="s">
        <v>122</v>
      </c>
      <c r="H3545" s="6" t="s">
        <v>22</v>
      </c>
      <c r="I3545" s="8">
        <v>0.35000000000000003</v>
      </c>
      <c r="J3545" s="9">
        <v>2250</v>
      </c>
      <c r="K3545" s="10">
        <f t="shared" si="0"/>
        <v>787.50000000000011</v>
      </c>
      <c r="L3545" s="10">
        <f t="shared" si="1"/>
        <v>315.00000000000006</v>
      </c>
      <c r="M3545" s="11">
        <v>0.4</v>
      </c>
      <c r="O3545" s="16"/>
      <c r="P3545" s="14"/>
      <c r="Q3545" s="12"/>
      <c r="R3545" s="13"/>
    </row>
    <row r="3546" spans="1:18" ht="15.75" customHeight="1">
      <c r="A3546" s="1"/>
      <c r="B3546" s="6" t="s">
        <v>14</v>
      </c>
      <c r="C3546" s="6">
        <v>1185732</v>
      </c>
      <c r="D3546" s="7">
        <v>44261</v>
      </c>
      <c r="E3546" s="6" t="s">
        <v>15</v>
      </c>
      <c r="F3546" s="6" t="s">
        <v>121</v>
      </c>
      <c r="G3546" s="6" t="s">
        <v>122</v>
      </c>
      <c r="H3546" s="6" t="s">
        <v>17</v>
      </c>
      <c r="I3546" s="8">
        <v>0.35000000000000003</v>
      </c>
      <c r="J3546" s="9">
        <v>4450</v>
      </c>
      <c r="K3546" s="10">
        <f t="shared" si="0"/>
        <v>1557.5000000000002</v>
      </c>
      <c r="L3546" s="10">
        <f t="shared" si="1"/>
        <v>545.125</v>
      </c>
      <c r="M3546" s="11">
        <v>0.35</v>
      </c>
      <c r="O3546" s="16"/>
      <c r="P3546" s="14"/>
      <c r="Q3546" s="12"/>
      <c r="R3546" s="13"/>
    </row>
    <row r="3547" spans="1:18" ht="15.75" customHeight="1">
      <c r="A3547" s="1"/>
      <c r="B3547" s="6" t="s">
        <v>14</v>
      </c>
      <c r="C3547" s="6">
        <v>1185732</v>
      </c>
      <c r="D3547" s="7">
        <v>44261</v>
      </c>
      <c r="E3547" s="6" t="s">
        <v>15</v>
      </c>
      <c r="F3547" s="6" t="s">
        <v>121</v>
      </c>
      <c r="G3547" s="6" t="s">
        <v>122</v>
      </c>
      <c r="H3547" s="6" t="s">
        <v>18</v>
      </c>
      <c r="I3547" s="8">
        <v>0.35000000000000003</v>
      </c>
      <c r="J3547" s="9">
        <v>1500</v>
      </c>
      <c r="K3547" s="10">
        <f t="shared" si="0"/>
        <v>525</v>
      </c>
      <c r="L3547" s="10">
        <f t="shared" si="1"/>
        <v>183.75</v>
      </c>
      <c r="M3547" s="11">
        <v>0.35</v>
      </c>
      <c r="O3547" s="16"/>
      <c r="P3547" s="14"/>
      <c r="Q3547" s="12"/>
      <c r="R3547" s="13"/>
    </row>
    <row r="3548" spans="1:18" ht="15.75" customHeight="1">
      <c r="A3548" s="1"/>
      <c r="B3548" s="6" t="s">
        <v>14</v>
      </c>
      <c r="C3548" s="6">
        <v>1185732</v>
      </c>
      <c r="D3548" s="7">
        <v>44261</v>
      </c>
      <c r="E3548" s="6" t="s">
        <v>15</v>
      </c>
      <c r="F3548" s="6" t="s">
        <v>121</v>
      </c>
      <c r="G3548" s="6" t="s">
        <v>122</v>
      </c>
      <c r="H3548" s="6" t="s">
        <v>19</v>
      </c>
      <c r="I3548" s="8">
        <v>0.25000000000000006</v>
      </c>
      <c r="J3548" s="9">
        <v>1750</v>
      </c>
      <c r="K3548" s="10">
        <f t="shared" si="0"/>
        <v>437.50000000000011</v>
      </c>
      <c r="L3548" s="10">
        <f t="shared" si="1"/>
        <v>175.00000000000006</v>
      </c>
      <c r="M3548" s="11">
        <v>0.4</v>
      </c>
      <c r="O3548" s="16"/>
      <c r="P3548" s="14"/>
      <c r="Q3548" s="12"/>
      <c r="R3548" s="13"/>
    </row>
    <row r="3549" spans="1:18" ht="15.75" customHeight="1">
      <c r="A3549" s="1"/>
      <c r="B3549" s="6" t="s">
        <v>14</v>
      </c>
      <c r="C3549" s="6">
        <v>1185732</v>
      </c>
      <c r="D3549" s="7">
        <v>44261</v>
      </c>
      <c r="E3549" s="6" t="s">
        <v>15</v>
      </c>
      <c r="F3549" s="6" t="s">
        <v>121</v>
      </c>
      <c r="G3549" s="6" t="s">
        <v>122</v>
      </c>
      <c r="H3549" s="6" t="s">
        <v>20</v>
      </c>
      <c r="I3549" s="8">
        <v>0.3</v>
      </c>
      <c r="J3549" s="9">
        <v>250</v>
      </c>
      <c r="K3549" s="10">
        <f t="shared" si="0"/>
        <v>75</v>
      </c>
      <c r="L3549" s="10">
        <f t="shared" si="1"/>
        <v>30</v>
      </c>
      <c r="M3549" s="11">
        <v>0.4</v>
      </c>
      <c r="O3549" s="16"/>
      <c r="P3549" s="14"/>
      <c r="Q3549" s="12"/>
      <c r="R3549" s="13"/>
    </row>
    <row r="3550" spans="1:18" ht="15.75" customHeight="1">
      <c r="A3550" s="1"/>
      <c r="B3550" s="6" t="s">
        <v>14</v>
      </c>
      <c r="C3550" s="6">
        <v>1185732</v>
      </c>
      <c r="D3550" s="7">
        <v>44261</v>
      </c>
      <c r="E3550" s="6" t="s">
        <v>15</v>
      </c>
      <c r="F3550" s="6" t="s">
        <v>121</v>
      </c>
      <c r="G3550" s="6" t="s">
        <v>122</v>
      </c>
      <c r="H3550" s="6" t="s">
        <v>21</v>
      </c>
      <c r="I3550" s="8">
        <v>0.45</v>
      </c>
      <c r="J3550" s="9">
        <v>750</v>
      </c>
      <c r="K3550" s="10">
        <f t="shared" si="0"/>
        <v>337.5</v>
      </c>
      <c r="L3550" s="10">
        <f t="shared" si="1"/>
        <v>101.25</v>
      </c>
      <c r="M3550" s="11">
        <v>0.3</v>
      </c>
      <c r="O3550" s="16"/>
      <c r="P3550" s="14"/>
      <c r="Q3550" s="12"/>
      <c r="R3550" s="13"/>
    </row>
    <row r="3551" spans="1:18" ht="15.75" customHeight="1">
      <c r="A3551" s="1"/>
      <c r="B3551" s="6" t="s">
        <v>14</v>
      </c>
      <c r="C3551" s="6">
        <v>1185732</v>
      </c>
      <c r="D3551" s="7">
        <v>44261</v>
      </c>
      <c r="E3551" s="6" t="s">
        <v>15</v>
      </c>
      <c r="F3551" s="6" t="s">
        <v>121</v>
      </c>
      <c r="G3551" s="6" t="s">
        <v>122</v>
      </c>
      <c r="H3551" s="6" t="s">
        <v>22</v>
      </c>
      <c r="I3551" s="8">
        <v>0.35000000000000003</v>
      </c>
      <c r="J3551" s="9">
        <v>1750</v>
      </c>
      <c r="K3551" s="10">
        <f t="shared" si="0"/>
        <v>612.50000000000011</v>
      </c>
      <c r="L3551" s="10">
        <f t="shared" si="1"/>
        <v>245.00000000000006</v>
      </c>
      <c r="M3551" s="11">
        <v>0.4</v>
      </c>
      <c r="O3551" s="16"/>
      <c r="P3551" s="14"/>
      <c r="Q3551" s="12"/>
      <c r="R3551" s="13"/>
    </row>
    <row r="3552" spans="1:18" ht="15.75" customHeight="1">
      <c r="A3552" s="1"/>
      <c r="B3552" s="6" t="s">
        <v>14</v>
      </c>
      <c r="C3552" s="6">
        <v>1185732</v>
      </c>
      <c r="D3552" s="7">
        <v>44293</v>
      </c>
      <c r="E3552" s="6" t="s">
        <v>15</v>
      </c>
      <c r="F3552" s="6" t="s">
        <v>121</v>
      </c>
      <c r="G3552" s="6" t="s">
        <v>122</v>
      </c>
      <c r="H3552" s="6" t="s">
        <v>17</v>
      </c>
      <c r="I3552" s="8">
        <v>0.35000000000000003</v>
      </c>
      <c r="J3552" s="9">
        <v>4250</v>
      </c>
      <c r="K3552" s="10">
        <f t="shared" si="0"/>
        <v>1487.5000000000002</v>
      </c>
      <c r="L3552" s="10">
        <f t="shared" si="1"/>
        <v>520.625</v>
      </c>
      <c r="M3552" s="11">
        <v>0.35</v>
      </c>
      <c r="O3552" s="16"/>
      <c r="P3552" s="14"/>
      <c r="Q3552" s="12"/>
      <c r="R3552" s="13"/>
    </row>
    <row r="3553" spans="1:18" ht="15.75" customHeight="1">
      <c r="A3553" s="1"/>
      <c r="B3553" s="6" t="s">
        <v>14</v>
      </c>
      <c r="C3553" s="6">
        <v>1185732</v>
      </c>
      <c r="D3553" s="7">
        <v>44293</v>
      </c>
      <c r="E3553" s="6" t="s">
        <v>15</v>
      </c>
      <c r="F3553" s="6" t="s">
        <v>121</v>
      </c>
      <c r="G3553" s="6" t="s">
        <v>122</v>
      </c>
      <c r="H3553" s="6" t="s">
        <v>18</v>
      </c>
      <c r="I3553" s="8">
        <v>0.35000000000000003</v>
      </c>
      <c r="J3553" s="9">
        <v>1250</v>
      </c>
      <c r="K3553" s="10">
        <f t="shared" si="0"/>
        <v>437.50000000000006</v>
      </c>
      <c r="L3553" s="10">
        <f t="shared" si="1"/>
        <v>153.125</v>
      </c>
      <c r="M3553" s="11">
        <v>0.35</v>
      </c>
      <c r="O3553" s="16"/>
      <c r="P3553" s="14"/>
      <c r="Q3553" s="12"/>
      <c r="R3553" s="13"/>
    </row>
    <row r="3554" spans="1:18" ht="15.75" customHeight="1">
      <c r="A3554" s="1"/>
      <c r="B3554" s="6" t="s">
        <v>14</v>
      </c>
      <c r="C3554" s="6">
        <v>1185732</v>
      </c>
      <c r="D3554" s="7">
        <v>44293</v>
      </c>
      <c r="E3554" s="6" t="s">
        <v>15</v>
      </c>
      <c r="F3554" s="6" t="s">
        <v>121</v>
      </c>
      <c r="G3554" s="6" t="s">
        <v>122</v>
      </c>
      <c r="H3554" s="6" t="s">
        <v>19</v>
      </c>
      <c r="I3554" s="8">
        <v>0.25000000000000006</v>
      </c>
      <c r="J3554" s="9">
        <v>1250</v>
      </c>
      <c r="K3554" s="10">
        <f t="shared" si="0"/>
        <v>312.50000000000006</v>
      </c>
      <c r="L3554" s="10">
        <f t="shared" si="1"/>
        <v>125.00000000000003</v>
      </c>
      <c r="M3554" s="11">
        <v>0.4</v>
      </c>
      <c r="O3554" s="16"/>
      <c r="P3554" s="14"/>
      <c r="Q3554" s="12"/>
      <c r="R3554" s="13"/>
    </row>
    <row r="3555" spans="1:18" ht="15.75" customHeight="1">
      <c r="A3555" s="1"/>
      <c r="B3555" s="6" t="s">
        <v>14</v>
      </c>
      <c r="C3555" s="6">
        <v>1185732</v>
      </c>
      <c r="D3555" s="7">
        <v>44293</v>
      </c>
      <c r="E3555" s="6" t="s">
        <v>15</v>
      </c>
      <c r="F3555" s="6" t="s">
        <v>121</v>
      </c>
      <c r="G3555" s="6" t="s">
        <v>122</v>
      </c>
      <c r="H3555" s="6" t="s">
        <v>20</v>
      </c>
      <c r="I3555" s="8">
        <v>0.3</v>
      </c>
      <c r="J3555" s="9">
        <v>500</v>
      </c>
      <c r="K3555" s="10">
        <f t="shared" si="0"/>
        <v>150</v>
      </c>
      <c r="L3555" s="10">
        <f t="shared" si="1"/>
        <v>60</v>
      </c>
      <c r="M3555" s="11">
        <v>0.4</v>
      </c>
      <c r="O3555" s="16"/>
      <c r="P3555" s="14"/>
      <c r="Q3555" s="12"/>
      <c r="R3555" s="13"/>
    </row>
    <row r="3556" spans="1:18" ht="15.75" customHeight="1">
      <c r="A3556" s="1"/>
      <c r="B3556" s="6" t="s">
        <v>14</v>
      </c>
      <c r="C3556" s="6">
        <v>1185732</v>
      </c>
      <c r="D3556" s="7">
        <v>44293</v>
      </c>
      <c r="E3556" s="6" t="s">
        <v>15</v>
      </c>
      <c r="F3556" s="6" t="s">
        <v>121</v>
      </c>
      <c r="G3556" s="6" t="s">
        <v>122</v>
      </c>
      <c r="H3556" s="6" t="s">
        <v>21</v>
      </c>
      <c r="I3556" s="8">
        <v>0.45</v>
      </c>
      <c r="J3556" s="9">
        <v>500</v>
      </c>
      <c r="K3556" s="10">
        <f t="shared" si="0"/>
        <v>225</v>
      </c>
      <c r="L3556" s="10">
        <f t="shared" si="1"/>
        <v>67.5</v>
      </c>
      <c r="M3556" s="11">
        <v>0.3</v>
      </c>
      <c r="O3556" s="16"/>
      <c r="P3556" s="14"/>
      <c r="Q3556" s="12"/>
      <c r="R3556" s="13"/>
    </row>
    <row r="3557" spans="1:18" ht="15.75" customHeight="1">
      <c r="A3557" s="1"/>
      <c r="B3557" s="6" t="s">
        <v>14</v>
      </c>
      <c r="C3557" s="6">
        <v>1185732</v>
      </c>
      <c r="D3557" s="7">
        <v>44293</v>
      </c>
      <c r="E3557" s="6" t="s">
        <v>15</v>
      </c>
      <c r="F3557" s="6" t="s">
        <v>121</v>
      </c>
      <c r="G3557" s="6" t="s">
        <v>122</v>
      </c>
      <c r="H3557" s="6" t="s">
        <v>22</v>
      </c>
      <c r="I3557" s="8">
        <v>0.35000000000000003</v>
      </c>
      <c r="J3557" s="9">
        <v>2000</v>
      </c>
      <c r="K3557" s="10">
        <f t="shared" si="0"/>
        <v>700.00000000000011</v>
      </c>
      <c r="L3557" s="10">
        <f t="shared" si="1"/>
        <v>280.00000000000006</v>
      </c>
      <c r="M3557" s="11">
        <v>0.4</v>
      </c>
      <c r="O3557" s="16"/>
      <c r="P3557" s="14"/>
      <c r="Q3557" s="12"/>
      <c r="R3557" s="13"/>
    </row>
    <row r="3558" spans="1:18" ht="15.75" customHeight="1">
      <c r="A3558" s="1"/>
      <c r="B3558" s="6" t="s">
        <v>14</v>
      </c>
      <c r="C3558" s="6">
        <v>1185732</v>
      </c>
      <c r="D3558" s="7">
        <v>44322</v>
      </c>
      <c r="E3558" s="6" t="s">
        <v>15</v>
      </c>
      <c r="F3558" s="6" t="s">
        <v>121</v>
      </c>
      <c r="G3558" s="6" t="s">
        <v>122</v>
      </c>
      <c r="H3558" s="6" t="s">
        <v>17</v>
      </c>
      <c r="I3558" s="8">
        <v>0.49999999999999994</v>
      </c>
      <c r="J3558" s="9">
        <v>4700</v>
      </c>
      <c r="K3558" s="10">
        <f t="shared" si="0"/>
        <v>2349.9999999999995</v>
      </c>
      <c r="L3558" s="10">
        <f t="shared" si="1"/>
        <v>822.49999999999977</v>
      </c>
      <c r="M3558" s="11">
        <v>0.35</v>
      </c>
      <c r="O3558" s="16"/>
      <c r="P3558" s="14"/>
      <c r="Q3558" s="12"/>
      <c r="R3558" s="13"/>
    </row>
    <row r="3559" spans="1:18" ht="15.75" customHeight="1">
      <c r="A3559" s="1"/>
      <c r="B3559" s="6" t="s">
        <v>14</v>
      </c>
      <c r="C3559" s="6">
        <v>1185732</v>
      </c>
      <c r="D3559" s="7">
        <v>44322</v>
      </c>
      <c r="E3559" s="6" t="s">
        <v>15</v>
      </c>
      <c r="F3559" s="6" t="s">
        <v>121</v>
      </c>
      <c r="G3559" s="6" t="s">
        <v>122</v>
      </c>
      <c r="H3559" s="6" t="s">
        <v>18</v>
      </c>
      <c r="I3559" s="8">
        <v>0.45</v>
      </c>
      <c r="J3559" s="9">
        <v>1750</v>
      </c>
      <c r="K3559" s="10">
        <f t="shared" si="0"/>
        <v>787.5</v>
      </c>
      <c r="L3559" s="10">
        <f t="shared" si="1"/>
        <v>275.625</v>
      </c>
      <c r="M3559" s="11">
        <v>0.35</v>
      </c>
      <c r="O3559" s="16"/>
      <c r="P3559" s="14"/>
      <c r="Q3559" s="12"/>
      <c r="R3559" s="13"/>
    </row>
    <row r="3560" spans="1:18" ht="15.75" customHeight="1">
      <c r="A3560" s="1"/>
      <c r="B3560" s="6" t="s">
        <v>14</v>
      </c>
      <c r="C3560" s="6">
        <v>1185732</v>
      </c>
      <c r="D3560" s="7">
        <v>44322</v>
      </c>
      <c r="E3560" s="6" t="s">
        <v>15</v>
      </c>
      <c r="F3560" s="6" t="s">
        <v>121</v>
      </c>
      <c r="G3560" s="6" t="s">
        <v>122</v>
      </c>
      <c r="H3560" s="6" t="s">
        <v>19</v>
      </c>
      <c r="I3560" s="8">
        <v>0.4</v>
      </c>
      <c r="J3560" s="9">
        <v>2000</v>
      </c>
      <c r="K3560" s="10">
        <f t="shared" si="0"/>
        <v>800</v>
      </c>
      <c r="L3560" s="10">
        <f t="shared" si="1"/>
        <v>320</v>
      </c>
      <c r="M3560" s="11">
        <v>0.4</v>
      </c>
      <c r="O3560" s="16"/>
      <c r="P3560" s="14"/>
      <c r="Q3560" s="12"/>
      <c r="R3560" s="13"/>
    </row>
    <row r="3561" spans="1:18" ht="15.75" customHeight="1">
      <c r="A3561" s="1"/>
      <c r="B3561" s="6" t="s">
        <v>14</v>
      </c>
      <c r="C3561" s="6">
        <v>1185732</v>
      </c>
      <c r="D3561" s="7">
        <v>44322</v>
      </c>
      <c r="E3561" s="6" t="s">
        <v>15</v>
      </c>
      <c r="F3561" s="6" t="s">
        <v>121</v>
      </c>
      <c r="G3561" s="6" t="s">
        <v>122</v>
      </c>
      <c r="H3561" s="6" t="s">
        <v>20</v>
      </c>
      <c r="I3561" s="8">
        <v>0.4</v>
      </c>
      <c r="J3561" s="9">
        <v>1500</v>
      </c>
      <c r="K3561" s="10">
        <f t="shared" si="0"/>
        <v>600</v>
      </c>
      <c r="L3561" s="10">
        <f t="shared" si="1"/>
        <v>240</v>
      </c>
      <c r="M3561" s="11">
        <v>0.4</v>
      </c>
      <c r="O3561" s="16"/>
      <c r="P3561" s="14"/>
      <c r="Q3561" s="12"/>
      <c r="R3561" s="13"/>
    </row>
    <row r="3562" spans="1:18" ht="15.75" customHeight="1">
      <c r="A3562" s="1"/>
      <c r="B3562" s="6" t="s">
        <v>14</v>
      </c>
      <c r="C3562" s="6">
        <v>1185732</v>
      </c>
      <c r="D3562" s="7">
        <v>44322</v>
      </c>
      <c r="E3562" s="6" t="s">
        <v>15</v>
      </c>
      <c r="F3562" s="6" t="s">
        <v>121</v>
      </c>
      <c r="G3562" s="6" t="s">
        <v>122</v>
      </c>
      <c r="H3562" s="6" t="s">
        <v>21</v>
      </c>
      <c r="I3562" s="8">
        <v>0.49999999999999994</v>
      </c>
      <c r="J3562" s="9">
        <v>1750</v>
      </c>
      <c r="K3562" s="10">
        <f t="shared" si="0"/>
        <v>874.99999999999989</v>
      </c>
      <c r="L3562" s="10">
        <f t="shared" si="1"/>
        <v>262.49999999999994</v>
      </c>
      <c r="M3562" s="11">
        <v>0.3</v>
      </c>
      <c r="O3562" s="16"/>
      <c r="P3562" s="14"/>
      <c r="Q3562" s="12"/>
      <c r="R3562" s="13"/>
    </row>
    <row r="3563" spans="1:18" ht="15.75" customHeight="1">
      <c r="A3563" s="1"/>
      <c r="B3563" s="6" t="s">
        <v>14</v>
      </c>
      <c r="C3563" s="6">
        <v>1185732</v>
      </c>
      <c r="D3563" s="7">
        <v>44322</v>
      </c>
      <c r="E3563" s="6" t="s">
        <v>15</v>
      </c>
      <c r="F3563" s="6" t="s">
        <v>121</v>
      </c>
      <c r="G3563" s="6" t="s">
        <v>122</v>
      </c>
      <c r="H3563" s="6" t="s">
        <v>22</v>
      </c>
      <c r="I3563" s="8">
        <v>0.54999999999999993</v>
      </c>
      <c r="J3563" s="9">
        <v>3000</v>
      </c>
      <c r="K3563" s="10">
        <f t="shared" si="0"/>
        <v>1649.9999999999998</v>
      </c>
      <c r="L3563" s="10">
        <f t="shared" si="1"/>
        <v>660</v>
      </c>
      <c r="M3563" s="11">
        <v>0.4</v>
      </c>
      <c r="O3563" s="16"/>
      <c r="P3563" s="14"/>
      <c r="Q3563" s="12"/>
      <c r="R3563" s="13"/>
    </row>
    <row r="3564" spans="1:18" ht="15.75" customHeight="1">
      <c r="A3564" s="1"/>
      <c r="B3564" s="6" t="s">
        <v>14</v>
      </c>
      <c r="C3564" s="6">
        <v>1185732</v>
      </c>
      <c r="D3564" s="7">
        <v>44355</v>
      </c>
      <c r="E3564" s="6" t="s">
        <v>15</v>
      </c>
      <c r="F3564" s="6" t="s">
        <v>121</v>
      </c>
      <c r="G3564" s="6" t="s">
        <v>122</v>
      </c>
      <c r="H3564" s="6" t="s">
        <v>17</v>
      </c>
      <c r="I3564" s="8">
        <v>0.49999999999999994</v>
      </c>
      <c r="J3564" s="9">
        <v>5500</v>
      </c>
      <c r="K3564" s="10">
        <f t="shared" si="0"/>
        <v>2749.9999999999995</v>
      </c>
      <c r="L3564" s="10">
        <f t="shared" si="1"/>
        <v>962.49999999999977</v>
      </c>
      <c r="M3564" s="11">
        <v>0.35</v>
      </c>
      <c r="O3564" s="16"/>
      <c r="P3564" s="14"/>
      <c r="Q3564" s="12"/>
      <c r="R3564" s="13"/>
    </row>
    <row r="3565" spans="1:18" ht="15.75" customHeight="1">
      <c r="A3565" s="1"/>
      <c r="B3565" s="6" t="s">
        <v>14</v>
      </c>
      <c r="C3565" s="6">
        <v>1185732</v>
      </c>
      <c r="D3565" s="7">
        <v>44355</v>
      </c>
      <c r="E3565" s="6" t="s">
        <v>15</v>
      </c>
      <c r="F3565" s="6" t="s">
        <v>121</v>
      </c>
      <c r="G3565" s="6" t="s">
        <v>122</v>
      </c>
      <c r="H3565" s="6" t="s">
        <v>18</v>
      </c>
      <c r="I3565" s="8">
        <v>0.45</v>
      </c>
      <c r="J3565" s="9">
        <v>3000</v>
      </c>
      <c r="K3565" s="10">
        <f t="shared" si="0"/>
        <v>1350</v>
      </c>
      <c r="L3565" s="10">
        <f t="shared" si="1"/>
        <v>472.49999999999994</v>
      </c>
      <c r="M3565" s="11">
        <v>0.35</v>
      </c>
      <c r="O3565" s="16"/>
      <c r="P3565" s="14"/>
      <c r="Q3565" s="12"/>
      <c r="R3565" s="13"/>
    </row>
    <row r="3566" spans="1:18" ht="15.75" customHeight="1">
      <c r="A3566" s="1"/>
      <c r="B3566" s="6" t="s">
        <v>14</v>
      </c>
      <c r="C3566" s="6">
        <v>1185732</v>
      </c>
      <c r="D3566" s="7">
        <v>44355</v>
      </c>
      <c r="E3566" s="6" t="s">
        <v>15</v>
      </c>
      <c r="F3566" s="6" t="s">
        <v>121</v>
      </c>
      <c r="G3566" s="6" t="s">
        <v>122</v>
      </c>
      <c r="H3566" s="6" t="s">
        <v>19</v>
      </c>
      <c r="I3566" s="8">
        <v>0.4</v>
      </c>
      <c r="J3566" s="9">
        <v>2250</v>
      </c>
      <c r="K3566" s="10">
        <f t="shared" si="0"/>
        <v>900</v>
      </c>
      <c r="L3566" s="10">
        <f t="shared" si="1"/>
        <v>360</v>
      </c>
      <c r="M3566" s="11">
        <v>0.4</v>
      </c>
      <c r="O3566" s="16"/>
      <c r="P3566" s="14"/>
      <c r="Q3566" s="12"/>
      <c r="R3566" s="13"/>
    </row>
    <row r="3567" spans="1:18" ht="15.75" customHeight="1">
      <c r="A3567" s="1"/>
      <c r="B3567" s="6" t="s">
        <v>14</v>
      </c>
      <c r="C3567" s="6">
        <v>1185732</v>
      </c>
      <c r="D3567" s="7">
        <v>44355</v>
      </c>
      <c r="E3567" s="6" t="s">
        <v>15</v>
      </c>
      <c r="F3567" s="6" t="s">
        <v>121</v>
      </c>
      <c r="G3567" s="6" t="s">
        <v>122</v>
      </c>
      <c r="H3567" s="6" t="s">
        <v>20</v>
      </c>
      <c r="I3567" s="8">
        <v>0.4</v>
      </c>
      <c r="J3567" s="9">
        <v>2000</v>
      </c>
      <c r="K3567" s="10">
        <f t="shared" si="0"/>
        <v>800</v>
      </c>
      <c r="L3567" s="10">
        <f t="shared" si="1"/>
        <v>320</v>
      </c>
      <c r="M3567" s="11">
        <v>0.4</v>
      </c>
      <c r="O3567" s="16"/>
      <c r="P3567" s="14"/>
      <c r="Q3567" s="12"/>
      <c r="R3567" s="13"/>
    </row>
    <row r="3568" spans="1:18" ht="15.75" customHeight="1">
      <c r="A3568" s="1"/>
      <c r="B3568" s="6" t="s">
        <v>14</v>
      </c>
      <c r="C3568" s="6">
        <v>1185732</v>
      </c>
      <c r="D3568" s="7">
        <v>44355</v>
      </c>
      <c r="E3568" s="6" t="s">
        <v>15</v>
      </c>
      <c r="F3568" s="6" t="s">
        <v>121</v>
      </c>
      <c r="G3568" s="6" t="s">
        <v>122</v>
      </c>
      <c r="H3568" s="6" t="s">
        <v>21</v>
      </c>
      <c r="I3568" s="8">
        <v>0.49999999999999994</v>
      </c>
      <c r="J3568" s="9">
        <v>2000</v>
      </c>
      <c r="K3568" s="10">
        <f t="shared" si="0"/>
        <v>999.99999999999989</v>
      </c>
      <c r="L3568" s="10">
        <f t="shared" si="1"/>
        <v>299.99999999999994</v>
      </c>
      <c r="M3568" s="11">
        <v>0.3</v>
      </c>
      <c r="O3568" s="16"/>
      <c r="P3568" s="14"/>
      <c r="Q3568" s="12"/>
      <c r="R3568" s="13"/>
    </row>
    <row r="3569" spans="1:18" ht="15.75" customHeight="1">
      <c r="A3569" s="1"/>
      <c r="B3569" s="6" t="s">
        <v>14</v>
      </c>
      <c r="C3569" s="6">
        <v>1185732</v>
      </c>
      <c r="D3569" s="7">
        <v>44355</v>
      </c>
      <c r="E3569" s="6" t="s">
        <v>15</v>
      </c>
      <c r="F3569" s="6" t="s">
        <v>121</v>
      </c>
      <c r="G3569" s="6" t="s">
        <v>122</v>
      </c>
      <c r="H3569" s="6" t="s">
        <v>22</v>
      </c>
      <c r="I3569" s="8">
        <v>0.54999999999999993</v>
      </c>
      <c r="J3569" s="9">
        <v>3500</v>
      </c>
      <c r="K3569" s="10">
        <f t="shared" si="0"/>
        <v>1924.9999999999998</v>
      </c>
      <c r="L3569" s="10">
        <f t="shared" si="1"/>
        <v>770</v>
      </c>
      <c r="M3569" s="11">
        <v>0.4</v>
      </c>
      <c r="O3569" s="16"/>
      <c r="P3569" s="14"/>
      <c r="Q3569" s="12"/>
      <c r="R3569" s="13"/>
    </row>
    <row r="3570" spans="1:18" ht="15.75" customHeight="1">
      <c r="A3570" s="1"/>
      <c r="B3570" s="6" t="s">
        <v>14</v>
      </c>
      <c r="C3570" s="6">
        <v>1185732</v>
      </c>
      <c r="D3570" s="7">
        <v>44383</v>
      </c>
      <c r="E3570" s="6" t="s">
        <v>15</v>
      </c>
      <c r="F3570" s="6" t="s">
        <v>121</v>
      </c>
      <c r="G3570" s="6" t="s">
        <v>122</v>
      </c>
      <c r="H3570" s="6" t="s">
        <v>17</v>
      </c>
      <c r="I3570" s="8">
        <v>0.49999999999999994</v>
      </c>
      <c r="J3570" s="9">
        <v>5750</v>
      </c>
      <c r="K3570" s="10">
        <f t="shared" si="0"/>
        <v>2874.9999999999995</v>
      </c>
      <c r="L3570" s="10">
        <f t="shared" si="1"/>
        <v>1006.2499999999998</v>
      </c>
      <c r="M3570" s="11">
        <v>0.35</v>
      </c>
      <c r="O3570" s="16"/>
      <c r="P3570" s="14"/>
      <c r="Q3570" s="12"/>
      <c r="R3570" s="13"/>
    </row>
    <row r="3571" spans="1:18" ht="15.75" customHeight="1">
      <c r="A3571" s="1"/>
      <c r="B3571" s="6" t="s">
        <v>14</v>
      </c>
      <c r="C3571" s="6">
        <v>1185732</v>
      </c>
      <c r="D3571" s="7">
        <v>44383</v>
      </c>
      <c r="E3571" s="6" t="s">
        <v>15</v>
      </c>
      <c r="F3571" s="6" t="s">
        <v>121</v>
      </c>
      <c r="G3571" s="6" t="s">
        <v>122</v>
      </c>
      <c r="H3571" s="6" t="s">
        <v>18</v>
      </c>
      <c r="I3571" s="8">
        <v>0.45</v>
      </c>
      <c r="J3571" s="9">
        <v>3250</v>
      </c>
      <c r="K3571" s="10">
        <f t="shared" si="0"/>
        <v>1462.5</v>
      </c>
      <c r="L3571" s="10">
        <f t="shared" si="1"/>
        <v>511.87499999999994</v>
      </c>
      <c r="M3571" s="11">
        <v>0.35</v>
      </c>
      <c r="O3571" s="16"/>
      <c r="P3571" s="14"/>
      <c r="Q3571" s="12"/>
      <c r="R3571" s="13"/>
    </row>
    <row r="3572" spans="1:18" ht="15.75" customHeight="1">
      <c r="A3572" s="1"/>
      <c r="B3572" s="6" t="s">
        <v>14</v>
      </c>
      <c r="C3572" s="6">
        <v>1185732</v>
      </c>
      <c r="D3572" s="7">
        <v>44383</v>
      </c>
      <c r="E3572" s="6" t="s">
        <v>15</v>
      </c>
      <c r="F3572" s="6" t="s">
        <v>121</v>
      </c>
      <c r="G3572" s="6" t="s">
        <v>122</v>
      </c>
      <c r="H3572" s="6" t="s">
        <v>19</v>
      </c>
      <c r="I3572" s="8">
        <v>0.4</v>
      </c>
      <c r="J3572" s="9">
        <v>2500</v>
      </c>
      <c r="K3572" s="10">
        <f t="shared" si="0"/>
        <v>1000</v>
      </c>
      <c r="L3572" s="10">
        <f t="shared" si="1"/>
        <v>400</v>
      </c>
      <c r="M3572" s="11">
        <v>0.4</v>
      </c>
      <c r="O3572" s="16"/>
      <c r="P3572" s="14"/>
      <c r="Q3572" s="12"/>
      <c r="R3572" s="13"/>
    </row>
    <row r="3573" spans="1:18" ht="15.75" customHeight="1">
      <c r="A3573" s="1"/>
      <c r="B3573" s="6" t="s">
        <v>14</v>
      </c>
      <c r="C3573" s="6">
        <v>1185732</v>
      </c>
      <c r="D3573" s="7">
        <v>44383</v>
      </c>
      <c r="E3573" s="6" t="s">
        <v>15</v>
      </c>
      <c r="F3573" s="6" t="s">
        <v>121</v>
      </c>
      <c r="G3573" s="6" t="s">
        <v>122</v>
      </c>
      <c r="H3573" s="6" t="s">
        <v>20</v>
      </c>
      <c r="I3573" s="8">
        <v>0.4</v>
      </c>
      <c r="J3573" s="9">
        <v>2000</v>
      </c>
      <c r="K3573" s="10">
        <f t="shared" si="0"/>
        <v>800</v>
      </c>
      <c r="L3573" s="10">
        <f t="shared" si="1"/>
        <v>320</v>
      </c>
      <c r="M3573" s="11">
        <v>0.4</v>
      </c>
      <c r="O3573" s="16"/>
      <c r="P3573" s="14"/>
      <c r="Q3573" s="12"/>
      <c r="R3573" s="13"/>
    </row>
    <row r="3574" spans="1:18" ht="15.75" customHeight="1">
      <c r="A3574" s="1"/>
      <c r="B3574" s="6" t="s">
        <v>14</v>
      </c>
      <c r="C3574" s="6">
        <v>1185732</v>
      </c>
      <c r="D3574" s="7">
        <v>44383</v>
      </c>
      <c r="E3574" s="6" t="s">
        <v>15</v>
      </c>
      <c r="F3574" s="6" t="s">
        <v>121</v>
      </c>
      <c r="G3574" s="6" t="s">
        <v>122</v>
      </c>
      <c r="H3574" s="6" t="s">
        <v>21</v>
      </c>
      <c r="I3574" s="8">
        <v>0.49999999999999994</v>
      </c>
      <c r="J3574" s="9">
        <v>2250</v>
      </c>
      <c r="K3574" s="10">
        <f t="shared" si="0"/>
        <v>1124.9999999999998</v>
      </c>
      <c r="L3574" s="10">
        <f t="shared" si="1"/>
        <v>337.49999999999994</v>
      </c>
      <c r="M3574" s="11">
        <v>0.3</v>
      </c>
      <c r="O3574" s="16"/>
      <c r="P3574" s="14"/>
      <c r="Q3574" s="12"/>
      <c r="R3574" s="13"/>
    </row>
    <row r="3575" spans="1:18" ht="15.75" customHeight="1">
      <c r="A3575" s="1"/>
      <c r="B3575" s="6" t="s">
        <v>14</v>
      </c>
      <c r="C3575" s="6">
        <v>1185732</v>
      </c>
      <c r="D3575" s="7">
        <v>44383</v>
      </c>
      <c r="E3575" s="6" t="s">
        <v>15</v>
      </c>
      <c r="F3575" s="6" t="s">
        <v>121</v>
      </c>
      <c r="G3575" s="6" t="s">
        <v>122</v>
      </c>
      <c r="H3575" s="6" t="s">
        <v>22</v>
      </c>
      <c r="I3575" s="8">
        <v>0.54999999999999993</v>
      </c>
      <c r="J3575" s="9">
        <v>4000</v>
      </c>
      <c r="K3575" s="10">
        <f t="shared" si="0"/>
        <v>2199.9999999999995</v>
      </c>
      <c r="L3575" s="10">
        <f t="shared" si="1"/>
        <v>879.99999999999989</v>
      </c>
      <c r="M3575" s="11">
        <v>0.4</v>
      </c>
      <c r="O3575" s="16"/>
      <c r="P3575" s="14"/>
      <c r="Q3575" s="12"/>
      <c r="R3575" s="13"/>
    </row>
    <row r="3576" spans="1:18" ht="15.75" customHeight="1">
      <c r="A3576" s="1"/>
      <c r="B3576" s="6" t="s">
        <v>14</v>
      </c>
      <c r="C3576" s="6">
        <v>1185732</v>
      </c>
      <c r="D3576" s="7">
        <v>44415</v>
      </c>
      <c r="E3576" s="6" t="s">
        <v>15</v>
      </c>
      <c r="F3576" s="6" t="s">
        <v>121</v>
      </c>
      <c r="G3576" s="6" t="s">
        <v>122</v>
      </c>
      <c r="H3576" s="6" t="s">
        <v>17</v>
      </c>
      <c r="I3576" s="8">
        <v>0.49999999999999994</v>
      </c>
      <c r="J3576" s="9">
        <v>5500</v>
      </c>
      <c r="K3576" s="10">
        <f t="shared" si="0"/>
        <v>2749.9999999999995</v>
      </c>
      <c r="L3576" s="10">
        <f t="shared" si="1"/>
        <v>962.49999999999977</v>
      </c>
      <c r="M3576" s="11">
        <v>0.35</v>
      </c>
      <c r="O3576" s="16"/>
      <c r="P3576" s="14"/>
      <c r="Q3576" s="12"/>
      <c r="R3576" s="13"/>
    </row>
    <row r="3577" spans="1:18" ht="15.75" customHeight="1">
      <c r="A3577" s="1"/>
      <c r="B3577" s="6" t="s">
        <v>14</v>
      </c>
      <c r="C3577" s="6">
        <v>1185732</v>
      </c>
      <c r="D3577" s="7">
        <v>44415</v>
      </c>
      <c r="E3577" s="6" t="s">
        <v>15</v>
      </c>
      <c r="F3577" s="6" t="s">
        <v>121</v>
      </c>
      <c r="G3577" s="6" t="s">
        <v>122</v>
      </c>
      <c r="H3577" s="6" t="s">
        <v>18</v>
      </c>
      <c r="I3577" s="8">
        <v>0.45</v>
      </c>
      <c r="J3577" s="9">
        <v>3250</v>
      </c>
      <c r="K3577" s="10">
        <f t="shared" si="0"/>
        <v>1462.5</v>
      </c>
      <c r="L3577" s="10">
        <f t="shared" si="1"/>
        <v>511.87499999999994</v>
      </c>
      <c r="M3577" s="11">
        <v>0.35</v>
      </c>
      <c r="O3577" s="16"/>
      <c r="P3577" s="14"/>
      <c r="Q3577" s="12"/>
      <c r="R3577" s="13"/>
    </row>
    <row r="3578" spans="1:18" ht="15.75" customHeight="1">
      <c r="A3578" s="1"/>
      <c r="B3578" s="6" t="s">
        <v>14</v>
      </c>
      <c r="C3578" s="6">
        <v>1185732</v>
      </c>
      <c r="D3578" s="7">
        <v>44415</v>
      </c>
      <c r="E3578" s="6" t="s">
        <v>15</v>
      </c>
      <c r="F3578" s="6" t="s">
        <v>121</v>
      </c>
      <c r="G3578" s="6" t="s">
        <v>122</v>
      </c>
      <c r="H3578" s="6" t="s">
        <v>19</v>
      </c>
      <c r="I3578" s="8">
        <v>0.4</v>
      </c>
      <c r="J3578" s="9">
        <v>2500</v>
      </c>
      <c r="K3578" s="10">
        <f t="shared" si="0"/>
        <v>1000</v>
      </c>
      <c r="L3578" s="10">
        <f t="shared" si="1"/>
        <v>400</v>
      </c>
      <c r="M3578" s="11">
        <v>0.4</v>
      </c>
      <c r="O3578" s="16"/>
      <c r="P3578" s="14"/>
      <c r="Q3578" s="12"/>
      <c r="R3578" s="13"/>
    </row>
    <row r="3579" spans="1:18" ht="15.75" customHeight="1">
      <c r="A3579" s="1"/>
      <c r="B3579" s="6" t="s">
        <v>14</v>
      </c>
      <c r="C3579" s="6">
        <v>1185732</v>
      </c>
      <c r="D3579" s="7">
        <v>44415</v>
      </c>
      <c r="E3579" s="6" t="s">
        <v>15</v>
      </c>
      <c r="F3579" s="6" t="s">
        <v>121</v>
      </c>
      <c r="G3579" s="6" t="s">
        <v>122</v>
      </c>
      <c r="H3579" s="6" t="s">
        <v>20</v>
      </c>
      <c r="I3579" s="8">
        <v>0.4</v>
      </c>
      <c r="J3579" s="9">
        <v>1500</v>
      </c>
      <c r="K3579" s="10">
        <f t="shared" si="0"/>
        <v>600</v>
      </c>
      <c r="L3579" s="10">
        <f t="shared" si="1"/>
        <v>240</v>
      </c>
      <c r="M3579" s="11">
        <v>0.4</v>
      </c>
      <c r="O3579" s="16"/>
      <c r="P3579" s="14"/>
      <c r="Q3579" s="12"/>
      <c r="R3579" s="13"/>
    </row>
    <row r="3580" spans="1:18" ht="15.75" customHeight="1">
      <c r="A3580" s="1"/>
      <c r="B3580" s="6" t="s">
        <v>14</v>
      </c>
      <c r="C3580" s="6">
        <v>1185732</v>
      </c>
      <c r="D3580" s="7">
        <v>44415</v>
      </c>
      <c r="E3580" s="6" t="s">
        <v>15</v>
      </c>
      <c r="F3580" s="6" t="s">
        <v>121</v>
      </c>
      <c r="G3580" s="6" t="s">
        <v>122</v>
      </c>
      <c r="H3580" s="6" t="s">
        <v>21</v>
      </c>
      <c r="I3580" s="8">
        <v>0.49999999999999994</v>
      </c>
      <c r="J3580" s="9">
        <v>1250</v>
      </c>
      <c r="K3580" s="10">
        <f t="shared" si="0"/>
        <v>624.99999999999989</v>
      </c>
      <c r="L3580" s="10">
        <f t="shared" si="1"/>
        <v>187.49999999999997</v>
      </c>
      <c r="M3580" s="11">
        <v>0.3</v>
      </c>
      <c r="O3580" s="16"/>
      <c r="P3580" s="14"/>
      <c r="Q3580" s="12"/>
      <c r="R3580" s="13"/>
    </row>
    <row r="3581" spans="1:18" ht="15.75" customHeight="1">
      <c r="A3581" s="1"/>
      <c r="B3581" s="6" t="s">
        <v>14</v>
      </c>
      <c r="C3581" s="6">
        <v>1185732</v>
      </c>
      <c r="D3581" s="7">
        <v>44415</v>
      </c>
      <c r="E3581" s="6" t="s">
        <v>15</v>
      </c>
      <c r="F3581" s="6" t="s">
        <v>121</v>
      </c>
      <c r="G3581" s="6" t="s">
        <v>122</v>
      </c>
      <c r="H3581" s="6" t="s">
        <v>22</v>
      </c>
      <c r="I3581" s="8">
        <v>0.54999999999999993</v>
      </c>
      <c r="J3581" s="9">
        <v>3000</v>
      </c>
      <c r="K3581" s="10">
        <f t="shared" si="0"/>
        <v>1649.9999999999998</v>
      </c>
      <c r="L3581" s="10">
        <f t="shared" si="1"/>
        <v>660</v>
      </c>
      <c r="M3581" s="11">
        <v>0.4</v>
      </c>
      <c r="O3581" s="16"/>
      <c r="P3581" s="14"/>
      <c r="Q3581" s="12"/>
      <c r="R3581" s="13"/>
    </row>
    <row r="3582" spans="1:18" ht="15.75" customHeight="1">
      <c r="A3582" s="1"/>
      <c r="B3582" s="6" t="s">
        <v>14</v>
      </c>
      <c r="C3582" s="6">
        <v>1185732</v>
      </c>
      <c r="D3582" s="7">
        <v>44445</v>
      </c>
      <c r="E3582" s="6" t="s">
        <v>15</v>
      </c>
      <c r="F3582" s="6" t="s">
        <v>121</v>
      </c>
      <c r="G3582" s="6" t="s">
        <v>122</v>
      </c>
      <c r="H3582" s="6" t="s">
        <v>17</v>
      </c>
      <c r="I3582" s="8">
        <v>0.49999999999999994</v>
      </c>
      <c r="J3582" s="9">
        <v>4250</v>
      </c>
      <c r="K3582" s="10">
        <f t="shared" si="0"/>
        <v>2124.9999999999995</v>
      </c>
      <c r="L3582" s="10">
        <f t="shared" si="1"/>
        <v>743.74999999999977</v>
      </c>
      <c r="M3582" s="11">
        <v>0.35</v>
      </c>
      <c r="O3582" s="16"/>
      <c r="P3582" s="14"/>
      <c r="Q3582" s="12"/>
      <c r="R3582" s="13"/>
    </row>
    <row r="3583" spans="1:18" ht="15.75" customHeight="1">
      <c r="A3583" s="1"/>
      <c r="B3583" s="6" t="s">
        <v>14</v>
      </c>
      <c r="C3583" s="6">
        <v>1185732</v>
      </c>
      <c r="D3583" s="7">
        <v>44445</v>
      </c>
      <c r="E3583" s="6" t="s">
        <v>15</v>
      </c>
      <c r="F3583" s="6" t="s">
        <v>121</v>
      </c>
      <c r="G3583" s="6" t="s">
        <v>122</v>
      </c>
      <c r="H3583" s="6" t="s">
        <v>18</v>
      </c>
      <c r="I3583" s="8">
        <v>0.45</v>
      </c>
      <c r="J3583" s="9">
        <v>2250</v>
      </c>
      <c r="K3583" s="10">
        <f t="shared" si="0"/>
        <v>1012.5</v>
      </c>
      <c r="L3583" s="10">
        <f t="shared" si="1"/>
        <v>354.375</v>
      </c>
      <c r="M3583" s="11">
        <v>0.35</v>
      </c>
      <c r="O3583" s="16"/>
      <c r="P3583" s="14"/>
      <c r="Q3583" s="12"/>
      <c r="R3583" s="13"/>
    </row>
    <row r="3584" spans="1:18" ht="15.75" customHeight="1">
      <c r="A3584" s="1"/>
      <c r="B3584" s="6" t="s">
        <v>14</v>
      </c>
      <c r="C3584" s="6">
        <v>1185732</v>
      </c>
      <c r="D3584" s="7">
        <v>44445</v>
      </c>
      <c r="E3584" s="6" t="s">
        <v>15</v>
      </c>
      <c r="F3584" s="6" t="s">
        <v>121</v>
      </c>
      <c r="G3584" s="6" t="s">
        <v>122</v>
      </c>
      <c r="H3584" s="6" t="s">
        <v>19</v>
      </c>
      <c r="I3584" s="8">
        <v>0.4</v>
      </c>
      <c r="J3584" s="9">
        <v>1250</v>
      </c>
      <c r="K3584" s="10">
        <f t="shared" si="0"/>
        <v>500</v>
      </c>
      <c r="L3584" s="10">
        <f t="shared" si="1"/>
        <v>200</v>
      </c>
      <c r="M3584" s="11">
        <v>0.4</v>
      </c>
      <c r="O3584" s="16"/>
      <c r="P3584" s="14"/>
      <c r="Q3584" s="12"/>
      <c r="R3584" s="13"/>
    </row>
    <row r="3585" spans="1:18" ht="15.75" customHeight="1">
      <c r="A3585" s="1"/>
      <c r="B3585" s="6" t="s">
        <v>14</v>
      </c>
      <c r="C3585" s="6">
        <v>1185732</v>
      </c>
      <c r="D3585" s="7">
        <v>44445</v>
      </c>
      <c r="E3585" s="6" t="s">
        <v>15</v>
      </c>
      <c r="F3585" s="6" t="s">
        <v>121</v>
      </c>
      <c r="G3585" s="6" t="s">
        <v>122</v>
      </c>
      <c r="H3585" s="6" t="s">
        <v>20</v>
      </c>
      <c r="I3585" s="8">
        <v>0.4</v>
      </c>
      <c r="J3585" s="9">
        <v>1000</v>
      </c>
      <c r="K3585" s="10">
        <f t="shared" si="0"/>
        <v>400</v>
      </c>
      <c r="L3585" s="10">
        <f t="shared" si="1"/>
        <v>160</v>
      </c>
      <c r="M3585" s="11">
        <v>0.4</v>
      </c>
      <c r="O3585" s="16"/>
      <c r="P3585" s="14"/>
      <c r="Q3585" s="12"/>
      <c r="R3585" s="13"/>
    </row>
    <row r="3586" spans="1:18" ht="15.75" customHeight="1">
      <c r="A3586" s="1"/>
      <c r="B3586" s="6" t="s">
        <v>14</v>
      </c>
      <c r="C3586" s="6">
        <v>1185732</v>
      </c>
      <c r="D3586" s="7">
        <v>44445</v>
      </c>
      <c r="E3586" s="6" t="s">
        <v>15</v>
      </c>
      <c r="F3586" s="6" t="s">
        <v>121</v>
      </c>
      <c r="G3586" s="6" t="s">
        <v>122</v>
      </c>
      <c r="H3586" s="6" t="s">
        <v>21</v>
      </c>
      <c r="I3586" s="8">
        <v>0.49999999999999994</v>
      </c>
      <c r="J3586" s="9">
        <v>1000</v>
      </c>
      <c r="K3586" s="10">
        <f t="shared" si="0"/>
        <v>499.99999999999994</v>
      </c>
      <c r="L3586" s="10">
        <f t="shared" si="1"/>
        <v>149.99999999999997</v>
      </c>
      <c r="M3586" s="11">
        <v>0.3</v>
      </c>
      <c r="O3586" s="16"/>
      <c r="P3586" s="14"/>
      <c r="Q3586" s="12"/>
      <c r="R3586" s="13"/>
    </row>
    <row r="3587" spans="1:18" ht="15.75" customHeight="1">
      <c r="A3587" s="1"/>
      <c r="B3587" s="6" t="s">
        <v>14</v>
      </c>
      <c r="C3587" s="6">
        <v>1185732</v>
      </c>
      <c r="D3587" s="7">
        <v>44445</v>
      </c>
      <c r="E3587" s="6" t="s">
        <v>15</v>
      </c>
      <c r="F3587" s="6" t="s">
        <v>121</v>
      </c>
      <c r="G3587" s="6" t="s">
        <v>122</v>
      </c>
      <c r="H3587" s="6" t="s">
        <v>22</v>
      </c>
      <c r="I3587" s="8">
        <v>0.54999999999999993</v>
      </c>
      <c r="J3587" s="9">
        <v>2000</v>
      </c>
      <c r="K3587" s="10">
        <f t="shared" si="0"/>
        <v>1099.9999999999998</v>
      </c>
      <c r="L3587" s="10">
        <f t="shared" si="1"/>
        <v>439.99999999999994</v>
      </c>
      <c r="M3587" s="11">
        <v>0.4</v>
      </c>
      <c r="O3587" s="16"/>
      <c r="P3587" s="14"/>
      <c r="Q3587" s="12"/>
      <c r="R3587" s="13"/>
    </row>
    <row r="3588" spans="1:18" ht="15.75" customHeight="1">
      <c r="A3588" s="1"/>
      <c r="B3588" s="6" t="s">
        <v>14</v>
      </c>
      <c r="C3588" s="6">
        <v>1185732</v>
      </c>
      <c r="D3588" s="7">
        <v>44477</v>
      </c>
      <c r="E3588" s="6" t="s">
        <v>15</v>
      </c>
      <c r="F3588" s="6" t="s">
        <v>121</v>
      </c>
      <c r="G3588" s="6" t="s">
        <v>122</v>
      </c>
      <c r="H3588" s="6" t="s">
        <v>17</v>
      </c>
      <c r="I3588" s="8">
        <v>0.54999999999999993</v>
      </c>
      <c r="J3588" s="9">
        <v>3750</v>
      </c>
      <c r="K3588" s="10">
        <f t="shared" si="0"/>
        <v>2062.4999999999995</v>
      </c>
      <c r="L3588" s="10">
        <f t="shared" si="1"/>
        <v>721.87499999999977</v>
      </c>
      <c r="M3588" s="11">
        <v>0.35</v>
      </c>
      <c r="O3588" s="16"/>
      <c r="P3588" s="14"/>
      <c r="Q3588" s="12"/>
      <c r="R3588" s="13"/>
    </row>
    <row r="3589" spans="1:18" ht="15.75" customHeight="1">
      <c r="A3589" s="1"/>
      <c r="B3589" s="6" t="s">
        <v>14</v>
      </c>
      <c r="C3589" s="6">
        <v>1185732</v>
      </c>
      <c r="D3589" s="7">
        <v>44477</v>
      </c>
      <c r="E3589" s="6" t="s">
        <v>15</v>
      </c>
      <c r="F3589" s="6" t="s">
        <v>121</v>
      </c>
      <c r="G3589" s="6" t="s">
        <v>122</v>
      </c>
      <c r="H3589" s="6" t="s">
        <v>18</v>
      </c>
      <c r="I3589" s="8">
        <v>0.5</v>
      </c>
      <c r="J3589" s="9">
        <v>2000</v>
      </c>
      <c r="K3589" s="10">
        <f t="shared" si="0"/>
        <v>1000</v>
      </c>
      <c r="L3589" s="10">
        <f t="shared" si="1"/>
        <v>350</v>
      </c>
      <c r="M3589" s="11">
        <v>0.35</v>
      </c>
      <c r="O3589" s="16"/>
      <c r="P3589" s="14"/>
      <c r="Q3589" s="12"/>
      <c r="R3589" s="13"/>
    </row>
    <row r="3590" spans="1:18" ht="15.75" customHeight="1">
      <c r="A3590" s="1"/>
      <c r="B3590" s="6" t="s">
        <v>14</v>
      </c>
      <c r="C3590" s="6">
        <v>1185732</v>
      </c>
      <c r="D3590" s="7">
        <v>44477</v>
      </c>
      <c r="E3590" s="6" t="s">
        <v>15</v>
      </c>
      <c r="F3590" s="6" t="s">
        <v>121</v>
      </c>
      <c r="G3590" s="6" t="s">
        <v>122</v>
      </c>
      <c r="H3590" s="6" t="s">
        <v>19</v>
      </c>
      <c r="I3590" s="8">
        <v>0.5</v>
      </c>
      <c r="J3590" s="9">
        <v>1000</v>
      </c>
      <c r="K3590" s="10">
        <f t="shared" si="0"/>
        <v>500</v>
      </c>
      <c r="L3590" s="10">
        <f t="shared" si="1"/>
        <v>200</v>
      </c>
      <c r="M3590" s="11">
        <v>0.4</v>
      </c>
      <c r="O3590" s="16"/>
      <c r="P3590" s="14"/>
      <c r="Q3590" s="12"/>
      <c r="R3590" s="13"/>
    </row>
    <row r="3591" spans="1:18" ht="15.75" customHeight="1">
      <c r="A3591" s="1"/>
      <c r="B3591" s="6" t="s">
        <v>14</v>
      </c>
      <c r="C3591" s="6">
        <v>1185732</v>
      </c>
      <c r="D3591" s="7">
        <v>44477</v>
      </c>
      <c r="E3591" s="6" t="s">
        <v>15</v>
      </c>
      <c r="F3591" s="6" t="s">
        <v>121</v>
      </c>
      <c r="G3591" s="6" t="s">
        <v>122</v>
      </c>
      <c r="H3591" s="6" t="s">
        <v>20</v>
      </c>
      <c r="I3591" s="8">
        <v>0.5</v>
      </c>
      <c r="J3591" s="9">
        <v>750</v>
      </c>
      <c r="K3591" s="10">
        <f t="shared" si="0"/>
        <v>375</v>
      </c>
      <c r="L3591" s="10">
        <f t="shared" si="1"/>
        <v>150</v>
      </c>
      <c r="M3591" s="11">
        <v>0.4</v>
      </c>
      <c r="O3591" s="16"/>
      <c r="P3591" s="14"/>
      <c r="Q3591" s="12"/>
      <c r="R3591" s="13"/>
    </row>
    <row r="3592" spans="1:18" ht="15.75" customHeight="1">
      <c r="A3592" s="1"/>
      <c r="B3592" s="6" t="s">
        <v>14</v>
      </c>
      <c r="C3592" s="6">
        <v>1185732</v>
      </c>
      <c r="D3592" s="7">
        <v>44477</v>
      </c>
      <c r="E3592" s="6" t="s">
        <v>15</v>
      </c>
      <c r="F3592" s="6" t="s">
        <v>121</v>
      </c>
      <c r="G3592" s="6" t="s">
        <v>122</v>
      </c>
      <c r="H3592" s="6" t="s">
        <v>21</v>
      </c>
      <c r="I3592" s="8">
        <v>0.6</v>
      </c>
      <c r="J3592" s="9">
        <v>750</v>
      </c>
      <c r="K3592" s="10">
        <f t="shared" si="0"/>
        <v>450</v>
      </c>
      <c r="L3592" s="10">
        <f t="shared" si="1"/>
        <v>135</v>
      </c>
      <c r="M3592" s="11">
        <v>0.3</v>
      </c>
      <c r="O3592" s="16"/>
      <c r="P3592" s="14"/>
      <c r="Q3592" s="12"/>
      <c r="R3592" s="13"/>
    </row>
    <row r="3593" spans="1:18" ht="15.75" customHeight="1">
      <c r="A3593" s="1"/>
      <c r="B3593" s="6" t="s">
        <v>14</v>
      </c>
      <c r="C3593" s="6">
        <v>1185732</v>
      </c>
      <c r="D3593" s="7">
        <v>44477</v>
      </c>
      <c r="E3593" s="6" t="s">
        <v>15</v>
      </c>
      <c r="F3593" s="6" t="s">
        <v>121</v>
      </c>
      <c r="G3593" s="6" t="s">
        <v>122</v>
      </c>
      <c r="H3593" s="6" t="s">
        <v>22</v>
      </c>
      <c r="I3593" s="8">
        <v>0.64999999999999991</v>
      </c>
      <c r="J3593" s="9">
        <v>2000</v>
      </c>
      <c r="K3593" s="10">
        <f t="shared" si="0"/>
        <v>1299.9999999999998</v>
      </c>
      <c r="L3593" s="10">
        <f t="shared" si="1"/>
        <v>519.99999999999989</v>
      </c>
      <c r="M3593" s="11">
        <v>0.4</v>
      </c>
      <c r="O3593" s="16"/>
      <c r="P3593" s="14"/>
      <c r="Q3593" s="12"/>
      <c r="R3593" s="13"/>
    </row>
    <row r="3594" spans="1:18" ht="15.75" customHeight="1">
      <c r="A3594" s="1"/>
      <c r="B3594" s="6" t="s">
        <v>14</v>
      </c>
      <c r="C3594" s="6">
        <v>1185732</v>
      </c>
      <c r="D3594" s="7">
        <v>44507</v>
      </c>
      <c r="E3594" s="6" t="s">
        <v>15</v>
      </c>
      <c r="F3594" s="6" t="s">
        <v>121</v>
      </c>
      <c r="G3594" s="6" t="s">
        <v>122</v>
      </c>
      <c r="H3594" s="6" t="s">
        <v>17</v>
      </c>
      <c r="I3594" s="8">
        <v>0.6</v>
      </c>
      <c r="J3594" s="9">
        <v>3500</v>
      </c>
      <c r="K3594" s="10">
        <f t="shared" si="0"/>
        <v>2100</v>
      </c>
      <c r="L3594" s="10">
        <f t="shared" si="1"/>
        <v>735</v>
      </c>
      <c r="M3594" s="11">
        <v>0.35</v>
      </c>
      <c r="O3594" s="16"/>
      <c r="P3594" s="14"/>
      <c r="Q3594" s="12"/>
      <c r="R3594" s="13"/>
    </row>
    <row r="3595" spans="1:18" ht="15.75" customHeight="1">
      <c r="A3595" s="1"/>
      <c r="B3595" s="6" t="s">
        <v>14</v>
      </c>
      <c r="C3595" s="6">
        <v>1185732</v>
      </c>
      <c r="D3595" s="7">
        <v>44507</v>
      </c>
      <c r="E3595" s="6" t="s">
        <v>15</v>
      </c>
      <c r="F3595" s="6" t="s">
        <v>121</v>
      </c>
      <c r="G3595" s="6" t="s">
        <v>122</v>
      </c>
      <c r="H3595" s="6" t="s">
        <v>18</v>
      </c>
      <c r="I3595" s="8">
        <v>0.5</v>
      </c>
      <c r="J3595" s="9">
        <v>2250</v>
      </c>
      <c r="K3595" s="10">
        <f t="shared" si="0"/>
        <v>1125</v>
      </c>
      <c r="L3595" s="10">
        <f t="shared" si="1"/>
        <v>393.75</v>
      </c>
      <c r="M3595" s="11">
        <v>0.35</v>
      </c>
      <c r="O3595" s="16"/>
      <c r="P3595" s="14"/>
      <c r="Q3595" s="12"/>
      <c r="R3595" s="13"/>
    </row>
    <row r="3596" spans="1:18" ht="15.75" customHeight="1">
      <c r="A3596" s="1"/>
      <c r="B3596" s="6" t="s">
        <v>14</v>
      </c>
      <c r="C3596" s="6">
        <v>1185732</v>
      </c>
      <c r="D3596" s="7">
        <v>44507</v>
      </c>
      <c r="E3596" s="6" t="s">
        <v>15</v>
      </c>
      <c r="F3596" s="6" t="s">
        <v>121</v>
      </c>
      <c r="G3596" s="6" t="s">
        <v>122</v>
      </c>
      <c r="H3596" s="6" t="s">
        <v>19</v>
      </c>
      <c r="I3596" s="8">
        <v>0.5</v>
      </c>
      <c r="J3596" s="9">
        <v>2200</v>
      </c>
      <c r="K3596" s="10">
        <f t="shared" si="0"/>
        <v>1100</v>
      </c>
      <c r="L3596" s="10">
        <f t="shared" si="1"/>
        <v>440</v>
      </c>
      <c r="M3596" s="11">
        <v>0.4</v>
      </c>
      <c r="O3596" s="16"/>
      <c r="P3596" s="14"/>
      <c r="Q3596" s="12"/>
      <c r="R3596" s="13"/>
    </row>
    <row r="3597" spans="1:18" ht="15.75" customHeight="1">
      <c r="A3597" s="1"/>
      <c r="B3597" s="6" t="s">
        <v>14</v>
      </c>
      <c r="C3597" s="6">
        <v>1185732</v>
      </c>
      <c r="D3597" s="7">
        <v>44507</v>
      </c>
      <c r="E3597" s="6" t="s">
        <v>15</v>
      </c>
      <c r="F3597" s="6" t="s">
        <v>121</v>
      </c>
      <c r="G3597" s="6" t="s">
        <v>122</v>
      </c>
      <c r="H3597" s="6" t="s">
        <v>20</v>
      </c>
      <c r="I3597" s="8">
        <v>0.5</v>
      </c>
      <c r="J3597" s="9">
        <v>2000</v>
      </c>
      <c r="K3597" s="10">
        <f t="shared" si="0"/>
        <v>1000</v>
      </c>
      <c r="L3597" s="10">
        <f t="shared" si="1"/>
        <v>400</v>
      </c>
      <c r="M3597" s="11">
        <v>0.4</v>
      </c>
      <c r="O3597" s="16"/>
      <c r="P3597" s="14"/>
      <c r="Q3597" s="12"/>
      <c r="R3597" s="13"/>
    </row>
    <row r="3598" spans="1:18" ht="15.75" customHeight="1">
      <c r="A3598" s="1"/>
      <c r="B3598" s="6" t="s">
        <v>14</v>
      </c>
      <c r="C3598" s="6">
        <v>1185732</v>
      </c>
      <c r="D3598" s="7">
        <v>44507</v>
      </c>
      <c r="E3598" s="6" t="s">
        <v>15</v>
      </c>
      <c r="F3598" s="6" t="s">
        <v>121</v>
      </c>
      <c r="G3598" s="6" t="s">
        <v>122</v>
      </c>
      <c r="H3598" s="6" t="s">
        <v>21</v>
      </c>
      <c r="I3598" s="8">
        <v>0.6</v>
      </c>
      <c r="J3598" s="9">
        <v>1750</v>
      </c>
      <c r="K3598" s="10">
        <f t="shared" si="0"/>
        <v>1050</v>
      </c>
      <c r="L3598" s="10">
        <f t="shared" si="1"/>
        <v>315</v>
      </c>
      <c r="M3598" s="11">
        <v>0.3</v>
      </c>
      <c r="O3598" s="16"/>
      <c r="P3598" s="14"/>
      <c r="Q3598" s="12"/>
      <c r="R3598" s="13"/>
    </row>
    <row r="3599" spans="1:18" ht="15.75" customHeight="1">
      <c r="A3599" s="1"/>
      <c r="B3599" s="6" t="s">
        <v>14</v>
      </c>
      <c r="C3599" s="6">
        <v>1185732</v>
      </c>
      <c r="D3599" s="7">
        <v>44507</v>
      </c>
      <c r="E3599" s="6" t="s">
        <v>15</v>
      </c>
      <c r="F3599" s="6" t="s">
        <v>121</v>
      </c>
      <c r="G3599" s="6" t="s">
        <v>122</v>
      </c>
      <c r="H3599" s="6" t="s">
        <v>22</v>
      </c>
      <c r="I3599" s="8">
        <v>0.64999999999999991</v>
      </c>
      <c r="J3599" s="9">
        <v>2750</v>
      </c>
      <c r="K3599" s="10">
        <f t="shared" si="0"/>
        <v>1787.4999999999998</v>
      </c>
      <c r="L3599" s="10">
        <f t="shared" si="1"/>
        <v>715</v>
      </c>
      <c r="M3599" s="11">
        <v>0.4</v>
      </c>
      <c r="O3599" s="16"/>
      <c r="P3599" s="14"/>
      <c r="Q3599" s="12"/>
      <c r="R3599" s="13"/>
    </row>
    <row r="3600" spans="1:18" ht="15.75" customHeight="1">
      <c r="A3600" s="1"/>
      <c r="B3600" s="6" t="s">
        <v>14</v>
      </c>
      <c r="C3600" s="6">
        <v>1185732</v>
      </c>
      <c r="D3600" s="7">
        <v>44536</v>
      </c>
      <c r="E3600" s="6" t="s">
        <v>15</v>
      </c>
      <c r="F3600" s="6" t="s">
        <v>121</v>
      </c>
      <c r="G3600" s="6" t="s">
        <v>122</v>
      </c>
      <c r="H3600" s="6" t="s">
        <v>17</v>
      </c>
      <c r="I3600" s="8">
        <v>0.6</v>
      </c>
      <c r="J3600" s="9">
        <v>5000</v>
      </c>
      <c r="K3600" s="10">
        <f t="shared" si="0"/>
        <v>3000</v>
      </c>
      <c r="L3600" s="10">
        <f t="shared" si="1"/>
        <v>1050</v>
      </c>
      <c r="M3600" s="11">
        <v>0.35</v>
      </c>
      <c r="O3600" s="16"/>
      <c r="P3600" s="14"/>
      <c r="Q3600" s="12"/>
      <c r="R3600" s="13"/>
    </row>
    <row r="3601" spans="1:18" ht="15.75" customHeight="1">
      <c r="A3601" s="1"/>
      <c r="B3601" s="6" t="s">
        <v>14</v>
      </c>
      <c r="C3601" s="6">
        <v>1185732</v>
      </c>
      <c r="D3601" s="7">
        <v>44536</v>
      </c>
      <c r="E3601" s="6" t="s">
        <v>15</v>
      </c>
      <c r="F3601" s="6" t="s">
        <v>121</v>
      </c>
      <c r="G3601" s="6" t="s">
        <v>122</v>
      </c>
      <c r="H3601" s="6" t="s">
        <v>18</v>
      </c>
      <c r="I3601" s="8">
        <v>0.5</v>
      </c>
      <c r="J3601" s="9">
        <v>3000</v>
      </c>
      <c r="K3601" s="10">
        <f t="shared" si="0"/>
        <v>1500</v>
      </c>
      <c r="L3601" s="10">
        <f t="shared" si="1"/>
        <v>525</v>
      </c>
      <c r="M3601" s="11">
        <v>0.35</v>
      </c>
      <c r="O3601" s="16"/>
      <c r="P3601" s="14"/>
      <c r="Q3601" s="12"/>
      <c r="R3601" s="13"/>
    </row>
    <row r="3602" spans="1:18" ht="15.75" customHeight="1">
      <c r="A3602" s="1"/>
      <c r="B3602" s="6" t="s">
        <v>14</v>
      </c>
      <c r="C3602" s="6">
        <v>1185732</v>
      </c>
      <c r="D3602" s="7">
        <v>44536</v>
      </c>
      <c r="E3602" s="6" t="s">
        <v>15</v>
      </c>
      <c r="F3602" s="6" t="s">
        <v>121</v>
      </c>
      <c r="G3602" s="6" t="s">
        <v>122</v>
      </c>
      <c r="H3602" s="6" t="s">
        <v>19</v>
      </c>
      <c r="I3602" s="8">
        <v>0.5</v>
      </c>
      <c r="J3602" s="9">
        <v>2750</v>
      </c>
      <c r="K3602" s="10">
        <f t="shared" si="0"/>
        <v>1375</v>
      </c>
      <c r="L3602" s="10">
        <f t="shared" si="1"/>
        <v>550</v>
      </c>
      <c r="M3602" s="11">
        <v>0.4</v>
      </c>
      <c r="O3602" s="16"/>
      <c r="P3602" s="14"/>
      <c r="Q3602" s="12"/>
      <c r="R3602" s="13"/>
    </row>
    <row r="3603" spans="1:18" ht="15.75" customHeight="1">
      <c r="A3603" s="1"/>
      <c r="B3603" s="6" t="s">
        <v>14</v>
      </c>
      <c r="C3603" s="6">
        <v>1185732</v>
      </c>
      <c r="D3603" s="7">
        <v>44536</v>
      </c>
      <c r="E3603" s="6" t="s">
        <v>15</v>
      </c>
      <c r="F3603" s="6" t="s">
        <v>121</v>
      </c>
      <c r="G3603" s="6" t="s">
        <v>122</v>
      </c>
      <c r="H3603" s="6" t="s">
        <v>20</v>
      </c>
      <c r="I3603" s="8">
        <v>0.5</v>
      </c>
      <c r="J3603" s="9">
        <v>2250</v>
      </c>
      <c r="K3603" s="10">
        <f t="shared" si="0"/>
        <v>1125</v>
      </c>
      <c r="L3603" s="10">
        <f t="shared" si="1"/>
        <v>450</v>
      </c>
      <c r="M3603" s="11">
        <v>0.4</v>
      </c>
      <c r="O3603" s="16"/>
      <c r="P3603" s="14"/>
      <c r="Q3603" s="12"/>
      <c r="R3603" s="13"/>
    </row>
    <row r="3604" spans="1:18" ht="15.75" customHeight="1">
      <c r="A3604" s="1"/>
      <c r="B3604" s="6" t="s">
        <v>14</v>
      </c>
      <c r="C3604" s="6">
        <v>1185732</v>
      </c>
      <c r="D3604" s="7">
        <v>44536</v>
      </c>
      <c r="E3604" s="6" t="s">
        <v>15</v>
      </c>
      <c r="F3604" s="6" t="s">
        <v>121</v>
      </c>
      <c r="G3604" s="6" t="s">
        <v>122</v>
      </c>
      <c r="H3604" s="6" t="s">
        <v>21</v>
      </c>
      <c r="I3604" s="8">
        <v>0.6</v>
      </c>
      <c r="J3604" s="9">
        <v>2250</v>
      </c>
      <c r="K3604" s="10">
        <f t="shared" si="0"/>
        <v>1350</v>
      </c>
      <c r="L3604" s="10">
        <f t="shared" si="1"/>
        <v>405</v>
      </c>
      <c r="M3604" s="11">
        <v>0.3</v>
      </c>
      <c r="O3604" s="16"/>
      <c r="P3604" s="14"/>
      <c r="Q3604" s="12"/>
      <c r="R3604" s="13"/>
    </row>
    <row r="3605" spans="1:18" ht="15.75" customHeight="1">
      <c r="A3605" s="1"/>
      <c r="B3605" s="6" t="s">
        <v>14</v>
      </c>
      <c r="C3605" s="6">
        <v>1185732</v>
      </c>
      <c r="D3605" s="7">
        <v>44536</v>
      </c>
      <c r="E3605" s="6" t="s">
        <v>15</v>
      </c>
      <c r="F3605" s="6" t="s">
        <v>121</v>
      </c>
      <c r="G3605" s="6" t="s">
        <v>122</v>
      </c>
      <c r="H3605" s="6" t="s">
        <v>22</v>
      </c>
      <c r="I3605" s="8">
        <v>0.64999999999999991</v>
      </c>
      <c r="J3605" s="9">
        <v>3250</v>
      </c>
      <c r="K3605" s="10">
        <f t="shared" si="0"/>
        <v>2112.4999999999995</v>
      </c>
      <c r="L3605" s="10">
        <f t="shared" si="1"/>
        <v>844.99999999999989</v>
      </c>
      <c r="M3605" s="11">
        <v>0.4</v>
      </c>
      <c r="O3605" s="16"/>
      <c r="P3605" s="14"/>
      <c r="Q3605" s="12"/>
      <c r="R3605" s="13"/>
    </row>
    <row r="3606" spans="1:18" ht="15.75" customHeight="1">
      <c r="A3606" s="1" t="s">
        <v>39</v>
      </c>
      <c r="B3606" s="6" t="s">
        <v>14</v>
      </c>
      <c r="C3606" s="6">
        <v>1185732</v>
      </c>
      <c r="D3606" s="7">
        <v>44213</v>
      </c>
      <c r="E3606" s="6" t="s">
        <v>15</v>
      </c>
      <c r="F3606" s="6" t="s">
        <v>123</v>
      </c>
      <c r="G3606" s="6" t="s">
        <v>124</v>
      </c>
      <c r="H3606" s="6" t="s">
        <v>17</v>
      </c>
      <c r="I3606" s="8">
        <v>0.4</v>
      </c>
      <c r="J3606" s="9">
        <v>4500</v>
      </c>
      <c r="K3606" s="10">
        <f t="shared" si="0"/>
        <v>1800</v>
      </c>
      <c r="L3606" s="10">
        <f t="shared" si="1"/>
        <v>540</v>
      </c>
      <c r="M3606" s="11">
        <v>0.3</v>
      </c>
      <c r="O3606" s="16"/>
      <c r="P3606" s="14"/>
      <c r="Q3606" s="12"/>
      <c r="R3606" s="13"/>
    </row>
    <row r="3607" spans="1:18" ht="15.75" customHeight="1">
      <c r="A3607" s="1"/>
      <c r="B3607" s="6" t="s">
        <v>14</v>
      </c>
      <c r="C3607" s="6">
        <v>1185732</v>
      </c>
      <c r="D3607" s="7">
        <v>44213</v>
      </c>
      <c r="E3607" s="6" t="s">
        <v>15</v>
      </c>
      <c r="F3607" s="6" t="s">
        <v>123</v>
      </c>
      <c r="G3607" s="6" t="s">
        <v>124</v>
      </c>
      <c r="H3607" s="6" t="s">
        <v>18</v>
      </c>
      <c r="I3607" s="8">
        <v>0.4</v>
      </c>
      <c r="J3607" s="9">
        <v>2500</v>
      </c>
      <c r="K3607" s="10">
        <f t="shared" si="0"/>
        <v>1000</v>
      </c>
      <c r="L3607" s="10">
        <f t="shared" si="1"/>
        <v>300</v>
      </c>
      <c r="M3607" s="11">
        <v>0.3</v>
      </c>
      <c r="O3607" s="16"/>
      <c r="P3607" s="14"/>
      <c r="Q3607" s="12"/>
      <c r="R3607" s="13"/>
    </row>
    <row r="3608" spans="1:18" ht="15.75" customHeight="1">
      <c r="A3608" s="1"/>
      <c r="B3608" s="6" t="s">
        <v>14</v>
      </c>
      <c r="C3608" s="6">
        <v>1185732</v>
      </c>
      <c r="D3608" s="7">
        <v>44213</v>
      </c>
      <c r="E3608" s="6" t="s">
        <v>15</v>
      </c>
      <c r="F3608" s="6" t="s">
        <v>123</v>
      </c>
      <c r="G3608" s="6" t="s">
        <v>124</v>
      </c>
      <c r="H3608" s="6" t="s">
        <v>19</v>
      </c>
      <c r="I3608" s="8">
        <v>0.30000000000000004</v>
      </c>
      <c r="J3608" s="9">
        <v>2500</v>
      </c>
      <c r="K3608" s="10">
        <f t="shared" si="0"/>
        <v>750.00000000000011</v>
      </c>
      <c r="L3608" s="10">
        <f t="shared" si="1"/>
        <v>187.50000000000003</v>
      </c>
      <c r="M3608" s="11">
        <v>0.25</v>
      </c>
      <c r="O3608" s="16"/>
      <c r="P3608" s="14"/>
      <c r="Q3608" s="12"/>
      <c r="R3608" s="13"/>
    </row>
    <row r="3609" spans="1:18" ht="15.75" customHeight="1">
      <c r="A3609" s="1"/>
      <c r="B3609" s="6" t="s">
        <v>14</v>
      </c>
      <c r="C3609" s="6">
        <v>1185732</v>
      </c>
      <c r="D3609" s="7">
        <v>44213</v>
      </c>
      <c r="E3609" s="6" t="s">
        <v>15</v>
      </c>
      <c r="F3609" s="6" t="s">
        <v>123</v>
      </c>
      <c r="G3609" s="6" t="s">
        <v>124</v>
      </c>
      <c r="H3609" s="6" t="s">
        <v>20</v>
      </c>
      <c r="I3609" s="8">
        <v>0.35</v>
      </c>
      <c r="J3609" s="9">
        <v>1000</v>
      </c>
      <c r="K3609" s="10">
        <f t="shared" si="0"/>
        <v>350</v>
      </c>
      <c r="L3609" s="10">
        <f t="shared" si="1"/>
        <v>87.5</v>
      </c>
      <c r="M3609" s="11">
        <v>0.25</v>
      </c>
      <c r="O3609" s="16"/>
      <c r="P3609" s="14"/>
      <c r="Q3609" s="12"/>
      <c r="R3609" s="13"/>
    </row>
    <row r="3610" spans="1:18" ht="15.75" customHeight="1">
      <c r="A3610" s="1"/>
      <c r="B3610" s="6" t="s">
        <v>14</v>
      </c>
      <c r="C3610" s="6">
        <v>1185732</v>
      </c>
      <c r="D3610" s="7">
        <v>44213</v>
      </c>
      <c r="E3610" s="6" t="s">
        <v>15</v>
      </c>
      <c r="F3610" s="6" t="s">
        <v>123</v>
      </c>
      <c r="G3610" s="6" t="s">
        <v>124</v>
      </c>
      <c r="H3610" s="6" t="s">
        <v>21</v>
      </c>
      <c r="I3610" s="8">
        <v>0.5</v>
      </c>
      <c r="J3610" s="9">
        <v>1500</v>
      </c>
      <c r="K3610" s="10">
        <f t="shared" si="0"/>
        <v>750</v>
      </c>
      <c r="L3610" s="10">
        <f t="shared" si="1"/>
        <v>187.5</v>
      </c>
      <c r="M3610" s="11">
        <v>0.25</v>
      </c>
      <c r="O3610" s="16"/>
      <c r="P3610" s="14"/>
      <c r="Q3610" s="12"/>
      <c r="R3610" s="13"/>
    </row>
    <row r="3611" spans="1:18" ht="15.75" customHeight="1">
      <c r="A3611" s="1"/>
      <c r="B3611" s="6" t="s">
        <v>14</v>
      </c>
      <c r="C3611" s="6">
        <v>1185732</v>
      </c>
      <c r="D3611" s="7">
        <v>44213</v>
      </c>
      <c r="E3611" s="6" t="s">
        <v>15</v>
      </c>
      <c r="F3611" s="6" t="s">
        <v>123</v>
      </c>
      <c r="G3611" s="6" t="s">
        <v>124</v>
      </c>
      <c r="H3611" s="6" t="s">
        <v>22</v>
      </c>
      <c r="I3611" s="8">
        <v>0.4</v>
      </c>
      <c r="J3611" s="9">
        <v>2500</v>
      </c>
      <c r="K3611" s="10">
        <f t="shared" si="0"/>
        <v>1000</v>
      </c>
      <c r="L3611" s="10">
        <f t="shared" si="1"/>
        <v>300</v>
      </c>
      <c r="M3611" s="11">
        <v>0.3</v>
      </c>
      <c r="O3611" s="16"/>
      <c r="P3611" s="14"/>
      <c r="Q3611" s="12"/>
      <c r="R3611" s="13"/>
    </row>
    <row r="3612" spans="1:18" ht="15.75" customHeight="1">
      <c r="A3612" s="1"/>
      <c r="B3612" s="6" t="s">
        <v>14</v>
      </c>
      <c r="C3612" s="6">
        <v>1185732</v>
      </c>
      <c r="D3612" s="7">
        <v>44242</v>
      </c>
      <c r="E3612" s="6" t="s">
        <v>15</v>
      </c>
      <c r="F3612" s="6" t="s">
        <v>123</v>
      </c>
      <c r="G3612" s="6" t="s">
        <v>124</v>
      </c>
      <c r="H3612" s="6" t="s">
        <v>17</v>
      </c>
      <c r="I3612" s="8">
        <v>0.4</v>
      </c>
      <c r="J3612" s="9">
        <v>5000</v>
      </c>
      <c r="K3612" s="10">
        <f t="shared" si="0"/>
        <v>2000</v>
      </c>
      <c r="L3612" s="10">
        <f t="shared" si="1"/>
        <v>600</v>
      </c>
      <c r="M3612" s="11">
        <v>0.3</v>
      </c>
      <c r="O3612" s="16"/>
      <c r="P3612" s="14"/>
      <c r="Q3612" s="12"/>
      <c r="R3612" s="13"/>
    </row>
    <row r="3613" spans="1:18" ht="15.75" customHeight="1">
      <c r="A3613" s="1"/>
      <c r="B3613" s="6" t="s">
        <v>14</v>
      </c>
      <c r="C3613" s="6">
        <v>1185732</v>
      </c>
      <c r="D3613" s="7">
        <v>44242</v>
      </c>
      <c r="E3613" s="6" t="s">
        <v>15</v>
      </c>
      <c r="F3613" s="6" t="s">
        <v>123</v>
      </c>
      <c r="G3613" s="6" t="s">
        <v>124</v>
      </c>
      <c r="H3613" s="6" t="s">
        <v>18</v>
      </c>
      <c r="I3613" s="8">
        <v>0.4</v>
      </c>
      <c r="J3613" s="9">
        <v>1500</v>
      </c>
      <c r="K3613" s="10">
        <f t="shared" si="0"/>
        <v>600</v>
      </c>
      <c r="L3613" s="10">
        <f t="shared" si="1"/>
        <v>180</v>
      </c>
      <c r="M3613" s="11">
        <v>0.3</v>
      </c>
      <c r="O3613" s="16"/>
      <c r="P3613" s="14"/>
      <c r="Q3613" s="12"/>
      <c r="R3613" s="13"/>
    </row>
    <row r="3614" spans="1:18" ht="15.75" customHeight="1">
      <c r="A3614" s="1"/>
      <c r="B3614" s="6" t="s">
        <v>14</v>
      </c>
      <c r="C3614" s="6">
        <v>1185732</v>
      </c>
      <c r="D3614" s="7">
        <v>44242</v>
      </c>
      <c r="E3614" s="6" t="s">
        <v>15</v>
      </c>
      <c r="F3614" s="6" t="s">
        <v>123</v>
      </c>
      <c r="G3614" s="6" t="s">
        <v>124</v>
      </c>
      <c r="H3614" s="6" t="s">
        <v>19</v>
      </c>
      <c r="I3614" s="8">
        <v>0.30000000000000004</v>
      </c>
      <c r="J3614" s="9">
        <v>2000</v>
      </c>
      <c r="K3614" s="10">
        <f t="shared" si="0"/>
        <v>600.00000000000011</v>
      </c>
      <c r="L3614" s="10">
        <f t="shared" si="1"/>
        <v>150.00000000000003</v>
      </c>
      <c r="M3614" s="11">
        <v>0.25</v>
      </c>
      <c r="O3614" s="16"/>
      <c r="P3614" s="14"/>
      <c r="Q3614" s="12"/>
      <c r="R3614" s="13"/>
    </row>
    <row r="3615" spans="1:18" ht="15.75" customHeight="1">
      <c r="A3615" s="1"/>
      <c r="B3615" s="6" t="s">
        <v>14</v>
      </c>
      <c r="C3615" s="6">
        <v>1185732</v>
      </c>
      <c r="D3615" s="7">
        <v>44242</v>
      </c>
      <c r="E3615" s="6" t="s">
        <v>15</v>
      </c>
      <c r="F3615" s="6" t="s">
        <v>123</v>
      </c>
      <c r="G3615" s="6" t="s">
        <v>124</v>
      </c>
      <c r="H3615" s="6" t="s">
        <v>20</v>
      </c>
      <c r="I3615" s="8">
        <v>0.35</v>
      </c>
      <c r="J3615" s="9">
        <v>2500</v>
      </c>
      <c r="K3615" s="10">
        <f t="shared" si="0"/>
        <v>875</v>
      </c>
      <c r="L3615" s="10">
        <f t="shared" si="1"/>
        <v>218.75</v>
      </c>
      <c r="M3615" s="11">
        <v>0.25</v>
      </c>
      <c r="O3615" s="16"/>
      <c r="P3615" s="14"/>
      <c r="Q3615" s="12"/>
      <c r="R3615" s="13"/>
    </row>
    <row r="3616" spans="1:18" ht="15.75" customHeight="1">
      <c r="A3616" s="1"/>
      <c r="B3616" s="6" t="s">
        <v>14</v>
      </c>
      <c r="C3616" s="6">
        <v>1185732</v>
      </c>
      <c r="D3616" s="7">
        <v>44242</v>
      </c>
      <c r="E3616" s="6" t="s">
        <v>15</v>
      </c>
      <c r="F3616" s="6" t="s">
        <v>123</v>
      </c>
      <c r="G3616" s="6" t="s">
        <v>124</v>
      </c>
      <c r="H3616" s="6" t="s">
        <v>21</v>
      </c>
      <c r="I3616" s="8">
        <v>0.5</v>
      </c>
      <c r="J3616" s="9">
        <v>1500</v>
      </c>
      <c r="K3616" s="10">
        <f t="shared" si="0"/>
        <v>750</v>
      </c>
      <c r="L3616" s="10">
        <f t="shared" si="1"/>
        <v>187.5</v>
      </c>
      <c r="M3616" s="11">
        <v>0.25</v>
      </c>
      <c r="O3616" s="16"/>
      <c r="P3616" s="14"/>
      <c r="Q3616" s="12"/>
      <c r="R3616" s="13"/>
    </row>
    <row r="3617" spans="1:18" ht="15.75" customHeight="1">
      <c r="A3617" s="1"/>
      <c r="B3617" s="6" t="s">
        <v>14</v>
      </c>
      <c r="C3617" s="6">
        <v>1185732</v>
      </c>
      <c r="D3617" s="7">
        <v>44242</v>
      </c>
      <c r="E3617" s="6" t="s">
        <v>15</v>
      </c>
      <c r="F3617" s="6" t="s">
        <v>123</v>
      </c>
      <c r="G3617" s="6" t="s">
        <v>124</v>
      </c>
      <c r="H3617" s="6" t="s">
        <v>22</v>
      </c>
      <c r="I3617" s="8">
        <v>0.4</v>
      </c>
      <c r="J3617" s="9">
        <v>2500</v>
      </c>
      <c r="K3617" s="10">
        <f t="shared" si="0"/>
        <v>1000</v>
      </c>
      <c r="L3617" s="10">
        <f t="shared" si="1"/>
        <v>300</v>
      </c>
      <c r="M3617" s="11">
        <v>0.3</v>
      </c>
      <c r="O3617" s="16"/>
      <c r="P3617" s="14"/>
      <c r="Q3617" s="12"/>
      <c r="R3617" s="13"/>
    </row>
    <row r="3618" spans="1:18" ht="15.75" customHeight="1">
      <c r="A3618" s="1"/>
      <c r="B3618" s="6" t="s">
        <v>14</v>
      </c>
      <c r="C3618" s="6">
        <v>1185732</v>
      </c>
      <c r="D3618" s="7">
        <v>44268</v>
      </c>
      <c r="E3618" s="6" t="s">
        <v>15</v>
      </c>
      <c r="F3618" s="6" t="s">
        <v>123</v>
      </c>
      <c r="G3618" s="6" t="s">
        <v>124</v>
      </c>
      <c r="H3618" s="6" t="s">
        <v>17</v>
      </c>
      <c r="I3618" s="8">
        <v>0.4</v>
      </c>
      <c r="J3618" s="9">
        <v>4700</v>
      </c>
      <c r="K3618" s="10">
        <f t="shared" si="0"/>
        <v>1880</v>
      </c>
      <c r="L3618" s="10">
        <f t="shared" si="1"/>
        <v>564</v>
      </c>
      <c r="M3618" s="11">
        <v>0.3</v>
      </c>
      <c r="O3618" s="16"/>
      <c r="P3618" s="14"/>
      <c r="Q3618" s="12"/>
      <c r="R3618" s="13"/>
    </row>
    <row r="3619" spans="1:18" ht="15.75" customHeight="1">
      <c r="A3619" s="1"/>
      <c r="B3619" s="6" t="s">
        <v>14</v>
      </c>
      <c r="C3619" s="6">
        <v>1185732</v>
      </c>
      <c r="D3619" s="7">
        <v>44268</v>
      </c>
      <c r="E3619" s="6" t="s">
        <v>15</v>
      </c>
      <c r="F3619" s="6" t="s">
        <v>123</v>
      </c>
      <c r="G3619" s="6" t="s">
        <v>124</v>
      </c>
      <c r="H3619" s="6" t="s">
        <v>18</v>
      </c>
      <c r="I3619" s="8">
        <v>0.4</v>
      </c>
      <c r="J3619" s="9">
        <v>1750</v>
      </c>
      <c r="K3619" s="10">
        <f t="shared" si="0"/>
        <v>700</v>
      </c>
      <c r="L3619" s="10">
        <f t="shared" si="1"/>
        <v>210</v>
      </c>
      <c r="M3619" s="11">
        <v>0.3</v>
      </c>
      <c r="O3619" s="16"/>
      <c r="P3619" s="14"/>
      <c r="Q3619" s="12"/>
      <c r="R3619" s="13"/>
    </row>
    <row r="3620" spans="1:18" ht="15.75" customHeight="1">
      <c r="A3620" s="1"/>
      <c r="B3620" s="6" t="s">
        <v>14</v>
      </c>
      <c r="C3620" s="6">
        <v>1185732</v>
      </c>
      <c r="D3620" s="7">
        <v>44268</v>
      </c>
      <c r="E3620" s="6" t="s">
        <v>15</v>
      </c>
      <c r="F3620" s="6" t="s">
        <v>123</v>
      </c>
      <c r="G3620" s="6" t="s">
        <v>124</v>
      </c>
      <c r="H3620" s="6" t="s">
        <v>19</v>
      </c>
      <c r="I3620" s="8">
        <v>0.30000000000000004</v>
      </c>
      <c r="J3620" s="9">
        <v>2000</v>
      </c>
      <c r="K3620" s="10">
        <f t="shared" si="0"/>
        <v>600.00000000000011</v>
      </c>
      <c r="L3620" s="10">
        <f t="shared" si="1"/>
        <v>150.00000000000003</v>
      </c>
      <c r="M3620" s="11">
        <v>0.25</v>
      </c>
      <c r="O3620" s="16"/>
      <c r="P3620" s="14"/>
      <c r="Q3620" s="12"/>
      <c r="R3620" s="13"/>
    </row>
    <row r="3621" spans="1:18" ht="15.75" customHeight="1">
      <c r="A3621" s="1"/>
      <c r="B3621" s="6" t="s">
        <v>14</v>
      </c>
      <c r="C3621" s="6">
        <v>1185732</v>
      </c>
      <c r="D3621" s="7">
        <v>44268</v>
      </c>
      <c r="E3621" s="6" t="s">
        <v>15</v>
      </c>
      <c r="F3621" s="6" t="s">
        <v>123</v>
      </c>
      <c r="G3621" s="6" t="s">
        <v>124</v>
      </c>
      <c r="H3621" s="6" t="s">
        <v>20</v>
      </c>
      <c r="I3621" s="8">
        <v>0.35</v>
      </c>
      <c r="J3621" s="9">
        <v>3000</v>
      </c>
      <c r="K3621" s="10">
        <f t="shared" si="0"/>
        <v>1050</v>
      </c>
      <c r="L3621" s="10">
        <f t="shared" si="1"/>
        <v>262.5</v>
      </c>
      <c r="M3621" s="11">
        <v>0.25</v>
      </c>
      <c r="O3621" s="16"/>
      <c r="P3621" s="14"/>
      <c r="Q3621" s="12"/>
      <c r="R3621" s="13"/>
    </row>
    <row r="3622" spans="1:18" ht="15.75" customHeight="1">
      <c r="A3622" s="1"/>
      <c r="B3622" s="6" t="s">
        <v>14</v>
      </c>
      <c r="C3622" s="6">
        <v>1185732</v>
      </c>
      <c r="D3622" s="7">
        <v>44268</v>
      </c>
      <c r="E3622" s="6" t="s">
        <v>15</v>
      </c>
      <c r="F3622" s="6" t="s">
        <v>123</v>
      </c>
      <c r="G3622" s="6" t="s">
        <v>124</v>
      </c>
      <c r="H3622" s="6" t="s">
        <v>21</v>
      </c>
      <c r="I3622" s="8">
        <v>0.5</v>
      </c>
      <c r="J3622" s="9">
        <v>1000</v>
      </c>
      <c r="K3622" s="10">
        <f t="shared" si="0"/>
        <v>500</v>
      </c>
      <c r="L3622" s="10">
        <f t="shared" si="1"/>
        <v>125</v>
      </c>
      <c r="M3622" s="11">
        <v>0.25</v>
      </c>
      <c r="O3622" s="16"/>
      <c r="P3622" s="14"/>
      <c r="Q3622" s="12"/>
      <c r="R3622" s="13"/>
    </row>
    <row r="3623" spans="1:18" ht="15.75" customHeight="1">
      <c r="A3623" s="1"/>
      <c r="B3623" s="6" t="s">
        <v>14</v>
      </c>
      <c r="C3623" s="6">
        <v>1185732</v>
      </c>
      <c r="D3623" s="7">
        <v>44268</v>
      </c>
      <c r="E3623" s="6" t="s">
        <v>15</v>
      </c>
      <c r="F3623" s="6" t="s">
        <v>123</v>
      </c>
      <c r="G3623" s="6" t="s">
        <v>124</v>
      </c>
      <c r="H3623" s="6" t="s">
        <v>22</v>
      </c>
      <c r="I3623" s="8">
        <v>0.4</v>
      </c>
      <c r="J3623" s="9">
        <v>2000</v>
      </c>
      <c r="K3623" s="10">
        <f t="shared" si="0"/>
        <v>800</v>
      </c>
      <c r="L3623" s="10">
        <f t="shared" si="1"/>
        <v>240</v>
      </c>
      <c r="M3623" s="11">
        <v>0.3</v>
      </c>
      <c r="O3623" s="16"/>
      <c r="P3623" s="14"/>
      <c r="Q3623" s="12"/>
      <c r="R3623" s="13"/>
    </row>
    <row r="3624" spans="1:18" ht="15.75" customHeight="1">
      <c r="A3624" s="1"/>
      <c r="B3624" s="6" t="s">
        <v>14</v>
      </c>
      <c r="C3624" s="6">
        <v>1185732</v>
      </c>
      <c r="D3624" s="7">
        <v>44300</v>
      </c>
      <c r="E3624" s="6" t="s">
        <v>15</v>
      </c>
      <c r="F3624" s="6" t="s">
        <v>123</v>
      </c>
      <c r="G3624" s="6" t="s">
        <v>124</v>
      </c>
      <c r="H3624" s="6" t="s">
        <v>17</v>
      </c>
      <c r="I3624" s="8">
        <v>0.4</v>
      </c>
      <c r="J3624" s="9">
        <v>4500</v>
      </c>
      <c r="K3624" s="10">
        <f t="shared" si="0"/>
        <v>1800</v>
      </c>
      <c r="L3624" s="10">
        <f t="shared" si="1"/>
        <v>540</v>
      </c>
      <c r="M3624" s="11">
        <v>0.3</v>
      </c>
      <c r="O3624" s="16"/>
      <c r="P3624" s="14"/>
      <c r="Q3624" s="12"/>
      <c r="R3624" s="13"/>
    </row>
    <row r="3625" spans="1:18" ht="15.75" customHeight="1">
      <c r="A3625" s="1"/>
      <c r="B3625" s="6" t="s">
        <v>14</v>
      </c>
      <c r="C3625" s="6">
        <v>1185732</v>
      </c>
      <c r="D3625" s="7">
        <v>44300</v>
      </c>
      <c r="E3625" s="6" t="s">
        <v>15</v>
      </c>
      <c r="F3625" s="6" t="s">
        <v>123</v>
      </c>
      <c r="G3625" s="6" t="s">
        <v>124</v>
      </c>
      <c r="H3625" s="6" t="s">
        <v>18</v>
      </c>
      <c r="I3625" s="8">
        <v>0.4</v>
      </c>
      <c r="J3625" s="9">
        <v>1500</v>
      </c>
      <c r="K3625" s="10">
        <f t="shared" si="0"/>
        <v>600</v>
      </c>
      <c r="L3625" s="10">
        <f t="shared" si="1"/>
        <v>180</v>
      </c>
      <c r="M3625" s="11">
        <v>0.3</v>
      </c>
      <c r="O3625" s="16"/>
      <c r="P3625" s="14"/>
      <c r="Q3625" s="12"/>
      <c r="R3625" s="13"/>
    </row>
    <row r="3626" spans="1:18" ht="15.75" customHeight="1">
      <c r="A3626" s="1"/>
      <c r="B3626" s="6" t="s">
        <v>14</v>
      </c>
      <c r="C3626" s="6">
        <v>1185732</v>
      </c>
      <c r="D3626" s="7">
        <v>44300</v>
      </c>
      <c r="E3626" s="6" t="s">
        <v>15</v>
      </c>
      <c r="F3626" s="6" t="s">
        <v>123</v>
      </c>
      <c r="G3626" s="6" t="s">
        <v>124</v>
      </c>
      <c r="H3626" s="6" t="s">
        <v>19</v>
      </c>
      <c r="I3626" s="8">
        <v>0.30000000000000004</v>
      </c>
      <c r="J3626" s="9">
        <v>1500</v>
      </c>
      <c r="K3626" s="10">
        <f t="shared" si="0"/>
        <v>450.00000000000006</v>
      </c>
      <c r="L3626" s="10">
        <f t="shared" si="1"/>
        <v>112.50000000000001</v>
      </c>
      <c r="M3626" s="11">
        <v>0.25</v>
      </c>
      <c r="O3626" s="16"/>
      <c r="P3626" s="14"/>
      <c r="Q3626" s="12"/>
      <c r="R3626" s="13"/>
    </row>
    <row r="3627" spans="1:18" ht="15.75" customHeight="1">
      <c r="A3627" s="1"/>
      <c r="B3627" s="6" t="s">
        <v>14</v>
      </c>
      <c r="C3627" s="6">
        <v>1185732</v>
      </c>
      <c r="D3627" s="7">
        <v>44300</v>
      </c>
      <c r="E3627" s="6" t="s">
        <v>15</v>
      </c>
      <c r="F3627" s="6" t="s">
        <v>123</v>
      </c>
      <c r="G3627" s="6" t="s">
        <v>124</v>
      </c>
      <c r="H3627" s="6" t="s">
        <v>20</v>
      </c>
      <c r="I3627" s="8">
        <v>0.35</v>
      </c>
      <c r="J3627" s="9">
        <v>1250</v>
      </c>
      <c r="K3627" s="10">
        <f t="shared" si="0"/>
        <v>437.5</v>
      </c>
      <c r="L3627" s="10">
        <f t="shared" si="1"/>
        <v>109.375</v>
      </c>
      <c r="M3627" s="11">
        <v>0.25</v>
      </c>
      <c r="O3627" s="16"/>
      <c r="P3627" s="14"/>
      <c r="Q3627" s="12"/>
      <c r="R3627" s="13"/>
    </row>
    <row r="3628" spans="1:18" ht="15.75" customHeight="1">
      <c r="A3628" s="1"/>
      <c r="B3628" s="6" t="s">
        <v>14</v>
      </c>
      <c r="C3628" s="6">
        <v>1185732</v>
      </c>
      <c r="D3628" s="7">
        <v>44300</v>
      </c>
      <c r="E3628" s="6" t="s">
        <v>15</v>
      </c>
      <c r="F3628" s="6" t="s">
        <v>123</v>
      </c>
      <c r="G3628" s="6" t="s">
        <v>124</v>
      </c>
      <c r="H3628" s="6" t="s">
        <v>21</v>
      </c>
      <c r="I3628" s="8">
        <v>0.5</v>
      </c>
      <c r="J3628" s="9">
        <v>1250</v>
      </c>
      <c r="K3628" s="10">
        <f t="shared" si="0"/>
        <v>625</v>
      </c>
      <c r="L3628" s="10">
        <f t="shared" si="1"/>
        <v>156.25</v>
      </c>
      <c r="M3628" s="11">
        <v>0.25</v>
      </c>
      <c r="O3628" s="16"/>
      <c r="P3628" s="14"/>
      <c r="Q3628" s="12"/>
      <c r="R3628" s="13"/>
    </row>
    <row r="3629" spans="1:18" ht="15.75" customHeight="1">
      <c r="A3629" s="1"/>
      <c r="B3629" s="6" t="s">
        <v>14</v>
      </c>
      <c r="C3629" s="6">
        <v>1185732</v>
      </c>
      <c r="D3629" s="7">
        <v>44300</v>
      </c>
      <c r="E3629" s="6" t="s">
        <v>15</v>
      </c>
      <c r="F3629" s="6" t="s">
        <v>123</v>
      </c>
      <c r="G3629" s="6" t="s">
        <v>124</v>
      </c>
      <c r="H3629" s="6" t="s">
        <v>22</v>
      </c>
      <c r="I3629" s="8">
        <v>0.4</v>
      </c>
      <c r="J3629" s="9">
        <v>2750</v>
      </c>
      <c r="K3629" s="10">
        <f t="shared" si="0"/>
        <v>1100</v>
      </c>
      <c r="L3629" s="10">
        <f t="shared" si="1"/>
        <v>330</v>
      </c>
      <c r="M3629" s="11">
        <v>0.3</v>
      </c>
      <c r="O3629" s="16"/>
      <c r="P3629" s="14"/>
      <c r="Q3629" s="12"/>
      <c r="R3629" s="13"/>
    </row>
    <row r="3630" spans="1:18" ht="15.75" customHeight="1">
      <c r="A3630" s="1"/>
      <c r="B3630" s="6" t="s">
        <v>14</v>
      </c>
      <c r="C3630" s="6">
        <v>1185732</v>
      </c>
      <c r="D3630" s="7">
        <v>44329</v>
      </c>
      <c r="E3630" s="6" t="s">
        <v>15</v>
      </c>
      <c r="F3630" s="6" t="s">
        <v>123</v>
      </c>
      <c r="G3630" s="6" t="s">
        <v>124</v>
      </c>
      <c r="H3630" s="6" t="s">
        <v>17</v>
      </c>
      <c r="I3630" s="8">
        <v>0.54999999999999993</v>
      </c>
      <c r="J3630" s="9">
        <v>4950</v>
      </c>
      <c r="K3630" s="10">
        <f t="shared" si="0"/>
        <v>2722.4999999999995</v>
      </c>
      <c r="L3630" s="10">
        <f t="shared" si="1"/>
        <v>816.74999999999989</v>
      </c>
      <c r="M3630" s="11">
        <v>0.3</v>
      </c>
      <c r="O3630" s="16"/>
      <c r="P3630" s="14"/>
      <c r="Q3630" s="12"/>
      <c r="R3630" s="13"/>
    </row>
    <row r="3631" spans="1:18" ht="15.75" customHeight="1">
      <c r="A3631" s="1"/>
      <c r="B3631" s="6" t="s">
        <v>14</v>
      </c>
      <c r="C3631" s="6">
        <v>1185732</v>
      </c>
      <c r="D3631" s="7">
        <v>44329</v>
      </c>
      <c r="E3631" s="6" t="s">
        <v>15</v>
      </c>
      <c r="F3631" s="6" t="s">
        <v>123</v>
      </c>
      <c r="G3631" s="6" t="s">
        <v>124</v>
      </c>
      <c r="H3631" s="6" t="s">
        <v>18</v>
      </c>
      <c r="I3631" s="8">
        <v>0.5</v>
      </c>
      <c r="J3631" s="9">
        <v>2000</v>
      </c>
      <c r="K3631" s="10">
        <f t="shared" si="0"/>
        <v>1000</v>
      </c>
      <c r="L3631" s="10">
        <f t="shared" si="1"/>
        <v>300</v>
      </c>
      <c r="M3631" s="11">
        <v>0.3</v>
      </c>
      <c r="O3631" s="16"/>
      <c r="P3631" s="14"/>
      <c r="Q3631" s="12"/>
      <c r="R3631" s="13"/>
    </row>
    <row r="3632" spans="1:18" ht="15.75" customHeight="1">
      <c r="A3632" s="1"/>
      <c r="B3632" s="6" t="s">
        <v>14</v>
      </c>
      <c r="C3632" s="6">
        <v>1185732</v>
      </c>
      <c r="D3632" s="7">
        <v>44329</v>
      </c>
      <c r="E3632" s="6" t="s">
        <v>15</v>
      </c>
      <c r="F3632" s="6" t="s">
        <v>123</v>
      </c>
      <c r="G3632" s="6" t="s">
        <v>124</v>
      </c>
      <c r="H3632" s="6" t="s">
        <v>19</v>
      </c>
      <c r="I3632" s="8">
        <v>0.45</v>
      </c>
      <c r="J3632" s="9">
        <v>2250</v>
      </c>
      <c r="K3632" s="10">
        <f t="shared" si="0"/>
        <v>1012.5</v>
      </c>
      <c r="L3632" s="10">
        <f t="shared" si="1"/>
        <v>253.125</v>
      </c>
      <c r="M3632" s="11">
        <v>0.25</v>
      </c>
      <c r="O3632" s="16"/>
      <c r="P3632" s="14"/>
      <c r="Q3632" s="12"/>
      <c r="R3632" s="13"/>
    </row>
    <row r="3633" spans="1:18" ht="15.75" customHeight="1">
      <c r="A3633" s="1"/>
      <c r="B3633" s="6" t="s">
        <v>14</v>
      </c>
      <c r="C3633" s="6">
        <v>1185732</v>
      </c>
      <c r="D3633" s="7">
        <v>44329</v>
      </c>
      <c r="E3633" s="6" t="s">
        <v>15</v>
      </c>
      <c r="F3633" s="6" t="s">
        <v>123</v>
      </c>
      <c r="G3633" s="6" t="s">
        <v>124</v>
      </c>
      <c r="H3633" s="6" t="s">
        <v>20</v>
      </c>
      <c r="I3633" s="8">
        <v>0.45</v>
      </c>
      <c r="J3633" s="9">
        <v>1750</v>
      </c>
      <c r="K3633" s="10">
        <f t="shared" si="0"/>
        <v>787.5</v>
      </c>
      <c r="L3633" s="10">
        <f t="shared" si="1"/>
        <v>196.875</v>
      </c>
      <c r="M3633" s="11">
        <v>0.25</v>
      </c>
      <c r="O3633" s="16"/>
      <c r="P3633" s="14"/>
      <c r="Q3633" s="12"/>
      <c r="R3633" s="13"/>
    </row>
    <row r="3634" spans="1:18" ht="15.75" customHeight="1">
      <c r="A3634" s="1"/>
      <c r="B3634" s="6" t="s">
        <v>14</v>
      </c>
      <c r="C3634" s="6">
        <v>1185732</v>
      </c>
      <c r="D3634" s="7">
        <v>44329</v>
      </c>
      <c r="E3634" s="6" t="s">
        <v>15</v>
      </c>
      <c r="F3634" s="6" t="s">
        <v>123</v>
      </c>
      <c r="G3634" s="6" t="s">
        <v>124</v>
      </c>
      <c r="H3634" s="6" t="s">
        <v>21</v>
      </c>
      <c r="I3634" s="8">
        <v>0.54999999999999993</v>
      </c>
      <c r="J3634" s="9">
        <v>2000</v>
      </c>
      <c r="K3634" s="10">
        <f t="shared" si="0"/>
        <v>1099.9999999999998</v>
      </c>
      <c r="L3634" s="10">
        <f t="shared" si="1"/>
        <v>274.99999999999994</v>
      </c>
      <c r="M3634" s="11">
        <v>0.25</v>
      </c>
      <c r="O3634" s="16"/>
      <c r="P3634" s="14"/>
      <c r="Q3634" s="12"/>
      <c r="R3634" s="13"/>
    </row>
    <row r="3635" spans="1:18" ht="15.75" customHeight="1">
      <c r="A3635" s="1"/>
      <c r="B3635" s="6" t="s">
        <v>14</v>
      </c>
      <c r="C3635" s="6">
        <v>1185732</v>
      </c>
      <c r="D3635" s="7">
        <v>44329</v>
      </c>
      <c r="E3635" s="6" t="s">
        <v>15</v>
      </c>
      <c r="F3635" s="6" t="s">
        <v>123</v>
      </c>
      <c r="G3635" s="6" t="s">
        <v>124</v>
      </c>
      <c r="H3635" s="6" t="s">
        <v>22</v>
      </c>
      <c r="I3635" s="8">
        <v>0.6</v>
      </c>
      <c r="J3635" s="9">
        <v>3250</v>
      </c>
      <c r="K3635" s="10">
        <f t="shared" si="0"/>
        <v>1950</v>
      </c>
      <c r="L3635" s="10">
        <f t="shared" si="1"/>
        <v>585</v>
      </c>
      <c r="M3635" s="11">
        <v>0.3</v>
      </c>
      <c r="O3635" s="16"/>
      <c r="P3635" s="14"/>
      <c r="Q3635" s="12"/>
      <c r="R3635" s="13"/>
    </row>
    <row r="3636" spans="1:18" ht="15.75" customHeight="1">
      <c r="A3636" s="1"/>
      <c r="B3636" s="6" t="s">
        <v>14</v>
      </c>
      <c r="C3636" s="6">
        <v>1185732</v>
      </c>
      <c r="D3636" s="7">
        <v>44362</v>
      </c>
      <c r="E3636" s="6" t="s">
        <v>15</v>
      </c>
      <c r="F3636" s="6" t="s">
        <v>123</v>
      </c>
      <c r="G3636" s="6" t="s">
        <v>124</v>
      </c>
      <c r="H3636" s="6" t="s">
        <v>17</v>
      </c>
      <c r="I3636" s="8">
        <v>0.54999999999999993</v>
      </c>
      <c r="J3636" s="9">
        <v>5750</v>
      </c>
      <c r="K3636" s="10">
        <f t="shared" si="0"/>
        <v>3162.4999999999995</v>
      </c>
      <c r="L3636" s="10">
        <f t="shared" si="1"/>
        <v>948.74999999999977</v>
      </c>
      <c r="M3636" s="11">
        <v>0.3</v>
      </c>
      <c r="O3636" s="16"/>
      <c r="P3636" s="14"/>
      <c r="Q3636" s="12"/>
      <c r="R3636" s="13"/>
    </row>
    <row r="3637" spans="1:18" ht="15.75" customHeight="1">
      <c r="A3637" s="1"/>
      <c r="B3637" s="6" t="s">
        <v>14</v>
      </c>
      <c r="C3637" s="6">
        <v>1185732</v>
      </c>
      <c r="D3637" s="7">
        <v>44362</v>
      </c>
      <c r="E3637" s="6" t="s">
        <v>15</v>
      </c>
      <c r="F3637" s="6" t="s">
        <v>123</v>
      </c>
      <c r="G3637" s="6" t="s">
        <v>124</v>
      </c>
      <c r="H3637" s="6" t="s">
        <v>18</v>
      </c>
      <c r="I3637" s="8">
        <v>0.5</v>
      </c>
      <c r="J3637" s="9">
        <v>3250</v>
      </c>
      <c r="K3637" s="10">
        <f t="shared" si="0"/>
        <v>1625</v>
      </c>
      <c r="L3637" s="10">
        <f t="shared" si="1"/>
        <v>487.5</v>
      </c>
      <c r="M3637" s="11">
        <v>0.3</v>
      </c>
      <c r="O3637" s="16"/>
      <c r="P3637" s="14"/>
      <c r="Q3637" s="12"/>
      <c r="R3637" s="13"/>
    </row>
    <row r="3638" spans="1:18" ht="15.75" customHeight="1">
      <c r="A3638" s="1"/>
      <c r="B3638" s="6" t="s">
        <v>14</v>
      </c>
      <c r="C3638" s="6">
        <v>1185732</v>
      </c>
      <c r="D3638" s="7">
        <v>44362</v>
      </c>
      <c r="E3638" s="6" t="s">
        <v>15</v>
      </c>
      <c r="F3638" s="6" t="s">
        <v>123</v>
      </c>
      <c r="G3638" s="6" t="s">
        <v>124</v>
      </c>
      <c r="H3638" s="6" t="s">
        <v>19</v>
      </c>
      <c r="I3638" s="8">
        <v>0.45</v>
      </c>
      <c r="J3638" s="9">
        <v>2500</v>
      </c>
      <c r="K3638" s="10">
        <f t="shared" si="0"/>
        <v>1125</v>
      </c>
      <c r="L3638" s="10">
        <f t="shared" si="1"/>
        <v>281.25</v>
      </c>
      <c r="M3638" s="11">
        <v>0.25</v>
      </c>
      <c r="O3638" s="16"/>
      <c r="P3638" s="14"/>
      <c r="Q3638" s="12"/>
      <c r="R3638" s="13"/>
    </row>
    <row r="3639" spans="1:18" ht="15.75" customHeight="1">
      <c r="A3639" s="1"/>
      <c r="B3639" s="6" t="s">
        <v>14</v>
      </c>
      <c r="C3639" s="6">
        <v>1185732</v>
      </c>
      <c r="D3639" s="7">
        <v>44362</v>
      </c>
      <c r="E3639" s="6" t="s">
        <v>15</v>
      </c>
      <c r="F3639" s="6" t="s">
        <v>123</v>
      </c>
      <c r="G3639" s="6" t="s">
        <v>124</v>
      </c>
      <c r="H3639" s="6" t="s">
        <v>20</v>
      </c>
      <c r="I3639" s="8">
        <v>0.45</v>
      </c>
      <c r="J3639" s="9">
        <v>2250</v>
      </c>
      <c r="K3639" s="10">
        <f t="shared" si="0"/>
        <v>1012.5</v>
      </c>
      <c r="L3639" s="10">
        <f t="shared" si="1"/>
        <v>253.125</v>
      </c>
      <c r="M3639" s="11">
        <v>0.25</v>
      </c>
      <c r="O3639" s="16"/>
      <c r="P3639" s="14"/>
      <c r="Q3639" s="12"/>
      <c r="R3639" s="13"/>
    </row>
    <row r="3640" spans="1:18" ht="15.75" customHeight="1">
      <c r="A3640" s="1"/>
      <c r="B3640" s="6" t="s">
        <v>14</v>
      </c>
      <c r="C3640" s="6">
        <v>1185732</v>
      </c>
      <c r="D3640" s="7">
        <v>44362</v>
      </c>
      <c r="E3640" s="6" t="s">
        <v>15</v>
      </c>
      <c r="F3640" s="6" t="s">
        <v>123</v>
      </c>
      <c r="G3640" s="6" t="s">
        <v>124</v>
      </c>
      <c r="H3640" s="6" t="s">
        <v>21</v>
      </c>
      <c r="I3640" s="8">
        <v>0.54999999999999993</v>
      </c>
      <c r="J3640" s="9">
        <v>2250</v>
      </c>
      <c r="K3640" s="10">
        <f t="shared" si="0"/>
        <v>1237.4999999999998</v>
      </c>
      <c r="L3640" s="10">
        <f t="shared" si="1"/>
        <v>309.37499999999994</v>
      </c>
      <c r="M3640" s="11">
        <v>0.25</v>
      </c>
      <c r="O3640" s="16"/>
      <c r="P3640" s="14"/>
      <c r="Q3640" s="12"/>
      <c r="R3640" s="13"/>
    </row>
    <row r="3641" spans="1:18" ht="15.75" customHeight="1">
      <c r="A3641" s="1"/>
      <c r="B3641" s="6" t="s">
        <v>14</v>
      </c>
      <c r="C3641" s="6">
        <v>1185732</v>
      </c>
      <c r="D3641" s="7">
        <v>44362</v>
      </c>
      <c r="E3641" s="6" t="s">
        <v>15</v>
      </c>
      <c r="F3641" s="6" t="s">
        <v>123</v>
      </c>
      <c r="G3641" s="6" t="s">
        <v>124</v>
      </c>
      <c r="H3641" s="6" t="s">
        <v>22</v>
      </c>
      <c r="I3641" s="8">
        <v>0.6</v>
      </c>
      <c r="J3641" s="9">
        <v>3750</v>
      </c>
      <c r="K3641" s="10">
        <f t="shared" si="0"/>
        <v>2250</v>
      </c>
      <c r="L3641" s="10">
        <f t="shared" si="1"/>
        <v>675</v>
      </c>
      <c r="M3641" s="11">
        <v>0.3</v>
      </c>
      <c r="O3641" s="16"/>
      <c r="P3641" s="14"/>
      <c r="Q3641" s="12"/>
      <c r="R3641" s="13"/>
    </row>
    <row r="3642" spans="1:18" ht="15.75" customHeight="1">
      <c r="A3642" s="1"/>
      <c r="B3642" s="6" t="s">
        <v>14</v>
      </c>
      <c r="C3642" s="6">
        <v>1185732</v>
      </c>
      <c r="D3642" s="7">
        <v>44390</v>
      </c>
      <c r="E3642" s="6" t="s">
        <v>15</v>
      </c>
      <c r="F3642" s="6" t="s">
        <v>123</v>
      </c>
      <c r="G3642" s="6" t="s">
        <v>124</v>
      </c>
      <c r="H3642" s="6" t="s">
        <v>17</v>
      </c>
      <c r="I3642" s="8">
        <v>0.54999999999999993</v>
      </c>
      <c r="J3642" s="9">
        <v>6000</v>
      </c>
      <c r="K3642" s="10">
        <f t="shared" si="0"/>
        <v>3299.9999999999995</v>
      </c>
      <c r="L3642" s="10">
        <f t="shared" si="1"/>
        <v>989.99999999999977</v>
      </c>
      <c r="M3642" s="11">
        <v>0.3</v>
      </c>
      <c r="O3642" s="16"/>
      <c r="P3642" s="14"/>
      <c r="Q3642" s="12"/>
      <c r="R3642" s="13"/>
    </row>
    <row r="3643" spans="1:18" ht="15.75" customHeight="1">
      <c r="A3643" s="1"/>
      <c r="B3643" s="6" t="s">
        <v>14</v>
      </c>
      <c r="C3643" s="6">
        <v>1185732</v>
      </c>
      <c r="D3643" s="7">
        <v>44390</v>
      </c>
      <c r="E3643" s="6" t="s">
        <v>15</v>
      </c>
      <c r="F3643" s="6" t="s">
        <v>123</v>
      </c>
      <c r="G3643" s="6" t="s">
        <v>124</v>
      </c>
      <c r="H3643" s="6" t="s">
        <v>18</v>
      </c>
      <c r="I3643" s="8">
        <v>0.5</v>
      </c>
      <c r="J3643" s="9">
        <v>3500</v>
      </c>
      <c r="K3643" s="10">
        <f t="shared" si="0"/>
        <v>1750</v>
      </c>
      <c r="L3643" s="10">
        <f t="shared" si="1"/>
        <v>525</v>
      </c>
      <c r="M3643" s="11">
        <v>0.3</v>
      </c>
      <c r="O3643" s="16"/>
      <c r="P3643" s="14"/>
      <c r="Q3643" s="12"/>
      <c r="R3643" s="13"/>
    </row>
    <row r="3644" spans="1:18" ht="15.75" customHeight="1">
      <c r="A3644" s="1"/>
      <c r="B3644" s="6" t="s">
        <v>14</v>
      </c>
      <c r="C3644" s="6">
        <v>1185732</v>
      </c>
      <c r="D3644" s="7">
        <v>44390</v>
      </c>
      <c r="E3644" s="6" t="s">
        <v>15</v>
      </c>
      <c r="F3644" s="6" t="s">
        <v>123</v>
      </c>
      <c r="G3644" s="6" t="s">
        <v>124</v>
      </c>
      <c r="H3644" s="6" t="s">
        <v>19</v>
      </c>
      <c r="I3644" s="8">
        <v>0.45</v>
      </c>
      <c r="J3644" s="9">
        <v>2750</v>
      </c>
      <c r="K3644" s="10">
        <f t="shared" si="0"/>
        <v>1237.5</v>
      </c>
      <c r="L3644" s="10">
        <f t="shared" si="1"/>
        <v>309.375</v>
      </c>
      <c r="M3644" s="11">
        <v>0.25</v>
      </c>
      <c r="O3644" s="16"/>
      <c r="P3644" s="14"/>
      <c r="Q3644" s="12"/>
      <c r="R3644" s="13"/>
    </row>
    <row r="3645" spans="1:18" ht="15.75" customHeight="1">
      <c r="A3645" s="1"/>
      <c r="B3645" s="6" t="s">
        <v>14</v>
      </c>
      <c r="C3645" s="6">
        <v>1185732</v>
      </c>
      <c r="D3645" s="7">
        <v>44390</v>
      </c>
      <c r="E3645" s="6" t="s">
        <v>15</v>
      </c>
      <c r="F3645" s="6" t="s">
        <v>123</v>
      </c>
      <c r="G3645" s="6" t="s">
        <v>124</v>
      </c>
      <c r="H3645" s="6" t="s">
        <v>20</v>
      </c>
      <c r="I3645" s="8">
        <v>0.45</v>
      </c>
      <c r="J3645" s="9">
        <v>2250</v>
      </c>
      <c r="K3645" s="10">
        <f t="shared" si="0"/>
        <v>1012.5</v>
      </c>
      <c r="L3645" s="10">
        <f t="shared" si="1"/>
        <v>253.125</v>
      </c>
      <c r="M3645" s="11">
        <v>0.25</v>
      </c>
      <c r="O3645" s="16"/>
      <c r="P3645" s="14"/>
      <c r="Q3645" s="12"/>
      <c r="R3645" s="13"/>
    </row>
    <row r="3646" spans="1:18" ht="15.75" customHeight="1">
      <c r="A3646" s="1"/>
      <c r="B3646" s="6" t="s">
        <v>14</v>
      </c>
      <c r="C3646" s="6">
        <v>1185732</v>
      </c>
      <c r="D3646" s="7">
        <v>44390</v>
      </c>
      <c r="E3646" s="6" t="s">
        <v>15</v>
      </c>
      <c r="F3646" s="6" t="s">
        <v>123</v>
      </c>
      <c r="G3646" s="6" t="s">
        <v>124</v>
      </c>
      <c r="H3646" s="6" t="s">
        <v>21</v>
      </c>
      <c r="I3646" s="8">
        <v>0.54999999999999993</v>
      </c>
      <c r="J3646" s="9">
        <v>2500</v>
      </c>
      <c r="K3646" s="10">
        <f t="shared" si="0"/>
        <v>1374.9999999999998</v>
      </c>
      <c r="L3646" s="10">
        <f t="shared" si="1"/>
        <v>343.74999999999994</v>
      </c>
      <c r="M3646" s="11">
        <v>0.25</v>
      </c>
      <c r="O3646" s="16"/>
      <c r="P3646" s="14"/>
      <c r="Q3646" s="12"/>
      <c r="R3646" s="13"/>
    </row>
    <row r="3647" spans="1:18" ht="15.75" customHeight="1">
      <c r="A3647" s="1"/>
      <c r="B3647" s="6" t="s">
        <v>14</v>
      </c>
      <c r="C3647" s="6">
        <v>1185732</v>
      </c>
      <c r="D3647" s="7">
        <v>44390</v>
      </c>
      <c r="E3647" s="6" t="s">
        <v>15</v>
      </c>
      <c r="F3647" s="6" t="s">
        <v>123</v>
      </c>
      <c r="G3647" s="6" t="s">
        <v>124</v>
      </c>
      <c r="H3647" s="6" t="s">
        <v>22</v>
      </c>
      <c r="I3647" s="8">
        <v>0.6</v>
      </c>
      <c r="J3647" s="9">
        <v>4250</v>
      </c>
      <c r="K3647" s="10">
        <f t="shared" si="0"/>
        <v>2550</v>
      </c>
      <c r="L3647" s="10">
        <f t="shared" si="1"/>
        <v>765</v>
      </c>
      <c r="M3647" s="11">
        <v>0.3</v>
      </c>
      <c r="O3647" s="16"/>
      <c r="P3647" s="14"/>
      <c r="Q3647" s="12"/>
      <c r="R3647" s="13"/>
    </row>
    <row r="3648" spans="1:18" ht="15.75" customHeight="1">
      <c r="A3648" s="1"/>
      <c r="B3648" s="6" t="s">
        <v>14</v>
      </c>
      <c r="C3648" s="6">
        <v>1185732</v>
      </c>
      <c r="D3648" s="7">
        <v>44422</v>
      </c>
      <c r="E3648" s="6" t="s">
        <v>15</v>
      </c>
      <c r="F3648" s="6" t="s">
        <v>123</v>
      </c>
      <c r="G3648" s="6" t="s">
        <v>124</v>
      </c>
      <c r="H3648" s="6" t="s">
        <v>17</v>
      </c>
      <c r="I3648" s="8">
        <v>0.54999999999999993</v>
      </c>
      <c r="J3648" s="9">
        <v>5750</v>
      </c>
      <c r="K3648" s="10">
        <f t="shared" si="0"/>
        <v>3162.4999999999995</v>
      </c>
      <c r="L3648" s="10">
        <f t="shared" si="1"/>
        <v>948.74999999999977</v>
      </c>
      <c r="M3648" s="11">
        <v>0.3</v>
      </c>
      <c r="O3648" s="16"/>
      <c r="P3648" s="14"/>
      <c r="Q3648" s="12"/>
      <c r="R3648" s="13"/>
    </row>
    <row r="3649" spans="1:18" ht="15.75" customHeight="1">
      <c r="A3649" s="1"/>
      <c r="B3649" s="6" t="s">
        <v>14</v>
      </c>
      <c r="C3649" s="6">
        <v>1185732</v>
      </c>
      <c r="D3649" s="7">
        <v>44422</v>
      </c>
      <c r="E3649" s="6" t="s">
        <v>15</v>
      </c>
      <c r="F3649" s="6" t="s">
        <v>123</v>
      </c>
      <c r="G3649" s="6" t="s">
        <v>124</v>
      </c>
      <c r="H3649" s="6" t="s">
        <v>18</v>
      </c>
      <c r="I3649" s="8">
        <v>0.5</v>
      </c>
      <c r="J3649" s="9">
        <v>3500</v>
      </c>
      <c r="K3649" s="10">
        <f t="shared" si="0"/>
        <v>1750</v>
      </c>
      <c r="L3649" s="10">
        <f t="shared" si="1"/>
        <v>525</v>
      </c>
      <c r="M3649" s="11">
        <v>0.3</v>
      </c>
      <c r="O3649" s="16"/>
      <c r="P3649" s="14"/>
      <c r="Q3649" s="12"/>
      <c r="R3649" s="13"/>
    </row>
    <row r="3650" spans="1:18" ht="15.75" customHeight="1">
      <c r="A3650" s="1"/>
      <c r="B3650" s="6" t="s">
        <v>14</v>
      </c>
      <c r="C3650" s="6">
        <v>1185732</v>
      </c>
      <c r="D3650" s="7">
        <v>44422</v>
      </c>
      <c r="E3650" s="6" t="s">
        <v>15</v>
      </c>
      <c r="F3650" s="6" t="s">
        <v>123</v>
      </c>
      <c r="G3650" s="6" t="s">
        <v>124</v>
      </c>
      <c r="H3650" s="6" t="s">
        <v>19</v>
      </c>
      <c r="I3650" s="8">
        <v>0.45</v>
      </c>
      <c r="J3650" s="9">
        <v>2750</v>
      </c>
      <c r="K3650" s="10">
        <f t="shared" si="0"/>
        <v>1237.5</v>
      </c>
      <c r="L3650" s="10">
        <f t="shared" si="1"/>
        <v>309.375</v>
      </c>
      <c r="M3650" s="11">
        <v>0.25</v>
      </c>
      <c r="O3650" s="16"/>
      <c r="P3650" s="14"/>
      <c r="Q3650" s="12"/>
      <c r="R3650" s="13"/>
    </row>
    <row r="3651" spans="1:18" ht="15.75" customHeight="1">
      <c r="A3651" s="1"/>
      <c r="B3651" s="6" t="s">
        <v>14</v>
      </c>
      <c r="C3651" s="6">
        <v>1185732</v>
      </c>
      <c r="D3651" s="7">
        <v>44422</v>
      </c>
      <c r="E3651" s="6" t="s">
        <v>15</v>
      </c>
      <c r="F3651" s="6" t="s">
        <v>123</v>
      </c>
      <c r="G3651" s="6" t="s">
        <v>124</v>
      </c>
      <c r="H3651" s="6" t="s">
        <v>20</v>
      </c>
      <c r="I3651" s="8">
        <v>0.45</v>
      </c>
      <c r="J3651" s="9">
        <v>1750</v>
      </c>
      <c r="K3651" s="10">
        <f t="shared" si="0"/>
        <v>787.5</v>
      </c>
      <c r="L3651" s="10">
        <f t="shared" si="1"/>
        <v>196.875</v>
      </c>
      <c r="M3651" s="11">
        <v>0.25</v>
      </c>
      <c r="O3651" s="16"/>
      <c r="P3651" s="14"/>
      <c r="Q3651" s="12"/>
      <c r="R3651" s="13"/>
    </row>
    <row r="3652" spans="1:18" ht="15.75" customHeight="1">
      <c r="A3652" s="1"/>
      <c r="B3652" s="6" t="s">
        <v>14</v>
      </c>
      <c r="C3652" s="6">
        <v>1185732</v>
      </c>
      <c r="D3652" s="7">
        <v>44422</v>
      </c>
      <c r="E3652" s="6" t="s">
        <v>15</v>
      </c>
      <c r="F3652" s="6" t="s">
        <v>123</v>
      </c>
      <c r="G3652" s="6" t="s">
        <v>124</v>
      </c>
      <c r="H3652" s="6" t="s">
        <v>21</v>
      </c>
      <c r="I3652" s="8">
        <v>0.54999999999999993</v>
      </c>
      <c r="J3652" s="9">
        <v>1500</v>
      </c>
      <c r="K3652" s="10">
        <f t="shared" si="0"/>
        <v>824.99999999999989</v>
      </c>
      <c r="L3652" s="10">
        <f t="shared" si="1"/>
        <v>206.24999999999997</v>
      </c>
      <c r="M3652" s="11">
        <v>0.25</v>
      </c>
      <c r="O3652" s="16"/>
      <c r="P3652" s="14"/>
      <c r="Q3652" s="12"/>
      <c r="R3652" s="13"/>
    </row>
    <row r="3653" spans="1:18" ht="15.75" customHeight="1">
      <c r="A3653" s="1"/>
      <c r="B3653" s="6" t="s">
        <v>14</v>
      </c>
      <c r="C3653" s="6">
        <v>1185732</v>
      </c>
      <c r="D3653" s="7">
        <v>44422</v>
      </c>
      <c r="E3653" s="6" t="s">
        <v>15</v>
      </c>
      <c r="F3653" s="6" t="s">
        <v>123</v>
      </c>
      <c r="G3653" s="6" t="s">
        <v>124</v>
      </c>
      <c r="H3653" s="6" t="s">
        <v>22</v>
      </c>
      <c r="I3653" s="8">
        <v>0.6</v>
      </c>
      <c r="J3653" s="9">
        <v>3250</v>
      </c>
      <c r="K3653" s="10">
        <f t="shared" si="0"/>
        <v>1950</v>
      </c>
      <c r="L3653" s="10">
        <f t="shared" si="1"/>
        <v>585</v>
      </c>
      <c r="M3653" s="11">
        <v>0.3</v>
      </c>
      <c r="O3653" s="16"/>
      <c r="P3653" s="14"/>
      <c r="Q3653" s="12"/>
      <c r="R3653" s="13"/>
    </row>
    <row r="3654" spans="1:18" ht="15.75" customHeight="1">
      <c r="A3654" s="1"/>
      <c r="B3654" s="6" t="s">
        <v>14</v>
      </c>
      <c r="C3654" s="6">
        <v>1185732</v>
      </c>
      <c r="D3654" s="7">
        <v>44452</v>
      </c>
      <c r="E3654" s="6" t="s">
        <v>15</v>
      </c>
      <c r="F3654" s="6" t="s">
        <v>123</v>
      </c>
      <c r="G3654" s="6" t="s">
        <v>124</v>
      </c>
      <c r="H3654" s="6" t="s">
        <v>17</v>
      </c>
      <c r="I3654" s="8">
        <v>0.54999999999999993</v>
      </c>
      <c r="J3654" s="9">
        <v>4500</v>
      </c>
      <c r="K3654" s="10">
        <f t="shared" si="0"/>
        <v>2474.9999999999995</v>
      </c>
      <c r="L3654" s="10">
        <f t="shared" si="1"/>
        <v>742.49999999999989</v>
      </c>
      <c r="M3654" s="11">
        <v>0.3</v>
      </c>
      <c r="O3654" s="16"/>
      <c r="P3654" s="14"/>
      <c r="Q3654" s="12"/>
      <c r="R3654" s="13"/>
    </row>
    <row r="3655" spans="1:18" ht="15.75" customHeight="1">
      <c r="A3655" s="1"/>
      <c r="B3655" s="6" t="s">
        <v>14</v>
      </c>
      <c r="C3655" s="6">
        <v>1185732</v>
      </c>
      <c r="D3655" s="7">
        <v>44452</v>
      </c>
      <c r="E3655" s="6" t="s">
        <v>15</v>
      </c>
      <c r="F3655" s="6" t="s">
        <v>123</v>
      </c>
      <c r="G3655" s="6" t="s">
        <v>124</v>
      </c>
      <c r="H3655" s="6" t="s">
        <v>18</v>
      </c>
      <c r="I3655" s="8">
        <v>0.5</v>
      </c>
      <c r="J3655" s="9">
        <v>2500</v>
      </c>
      <c r="K3655" s="10">
        <f t="shared" si="0"/>
        <v>1250</v>
      </c>
      <c r="L3655" s="10">
        <f t="shared" si="1"/>
        <v>375</v>
      </c>
      <c r="M3655" s="11">
        <v>0.3</v>
      </c>
      <c r="O3655" s="16"/>
      <c r="P3655" s="14"/>
      <c r="Q3655" s="12"/>
      <c r="R3655" s="13"/>
    </row>
    <row r="3656" spans="1:18" ht="15.75" customHeight="1">
      <c r="A3656" s="1"/>
      <c r="B3656" s="6" t="s">
        <v>14</v>
      </c>
      <c r="C3656" s="6">
        <v>1185732</v>
      </c>
      <c r="D3656" s="7">
        <v>44452</v>
      </c>
      <c r="E3656" s="6" t="s">
        <v>15</v>
      </c>
      <c r="F3656" s="6" t="s">
        <v>123</v>
      </c>
      <c r="G3656" s="6" t="s">
        <v>124</v>
      </c>
      <c r="H3656" s="6" t="s">
        <v>19</v>
      </c>
      <c r="I3656" s="8">
        <v>0.45</v>
      </c>
      <c r="J3656" s="9">
        <v>1500</v>
      </c>
      <c r="K3656" s="10">
        <f t="shared" si="0"/>
        <v>675</v>
      </c>
      <c r="L3656" s="10">
        <f t="shared" si="1"/>
        <v>168.75</v>
      </c>
      <c r="M3656" s="11">
        <v>0.25</v>
      </c>
      <c r="O3656" s="16"/>
      <c r="P3656" s="14"/>
      <c r="Q3656" s="12"/>
      <c r="R3656" s="13"/>
    </row>
    <row r="3657" spans="1:18" ht="15.75" customHeight="1">
      <c r="A3657" s="1"/>
      <c r="B3657" s="6" t="s">
        <v>14</v>
      </c>
      <c r="C3657" s="6">
        <v>1185732</v>
      </c>
      <c r="D3657" s="7">
        <v>44452</v>
      </c>
      <c r="E3657" s="6" t="s">
        <v>15</v>
      </c>
      <c r="F3657" s="6" t="s">
        <v>123</v>
      </c>
      <c r="G3657" s="6" t="s">
        <v>124</v>
      </c>
      <c r="H3657" s="6" t="s">
        <v>20</v>
      </c>
      <c r="I3657" s="8">
        <v>0.45</v>
      </c>
      <c r="J3657" s="9">
        <v>1250</v>
      </c>
      <c r="K3657" s="10">
        <f t="shared" si="0"/>
        <v>562.5</v>
      </c>
      <c r="L3657" s="10">
        <f t="shared" si="1"/>
        <v>140.625</v>
      </c>
      <c r="M3657" s="11">
        <v>0.25</v>
      </c>
      <c r="O3657" s="16"/>
      <c r="P3657" s="14"/>
      <c r="Q3657" s="12"/>
      <c r="R3657" s="13"/>
    </row>
    <row r="3658" spans="1:18" ht="15.75" customHeight="1">
      <c r="A3658" s="1"/>
      <c r="B3658" s="6" t="s">
        <v>14</v>
      </c>
      <c r="C3658" s="6">
        <v>1185732</v>
      </c>
      <c r="D3658" s="7">
        <v>44452</v>
      </c>
      <c r="E3658" s="6" t="s">
        <v>15</v>
      </c>
      <c r="F3658" s="6" t="s">
        <v>123</v>
      </c>
      <c r="G3658" s="6" t="s">
        <v>124</v>
      </c>
      <c r="H3658" s="6" t="s">
        <v>21</v>
      </c>
      <c r="I3658" s="8">
        <v>0.54999999999999993</v>
      </c>
      <c r="J3658" s="9">
        <v>1250</v>
      </c>
      <c r="K3658" s="10">
        <f t="shared" si="0"/>
        <v>687.49999999999989</v>
      </c>
      <c r="L3658" s="10">
        <f t="shared" si="1"/>
        <v>171.87499999999997</v>
      </c>
      <c r="M3658" s="11">
        <v>0.25</v>
      </c>
      <c r="O3658" s="16"/>
      <c r="P3658" s="14"/>
      <c r="Q3658" s="12"/>
      <c r="R3658" s="13"/>
    </row>
    <row r="3659" spans="1:18" ht="15.75" customHeight="1">
      <c r="A3659" s="1"/>
      <c r="B3659" s="6" t="s">
        <v>14</v>
      </c>
      <c r="C3659" s="6">
        <v>1185732</v>
      </c>
      <c r="D3659" s="7">
        <v>44452</v>
      </c>
      <c r="E3659" s="6" t="s">
        <v>15</v>
      </c>
      <c r="F3659" s="6" t="s">
        <v>123</v>
      </c>
      <c r="G3659" s="6" t="s">
        <v>124</v>
      </c>
      <c r="H3659" s="6" t="s">
        <v>22</v>
      </c>
      <c r="I3659" s="8">
        <v>0.6</v>
      </c>
      <c r="J3659" s="9">
        <v>2250</v>
      </c>
      <c r="K3659" s="10">
        <f t="shared" si="0"/>
        <v>1350</v>
      </c>
      <c r="L3659" s="10">
        <f t="shared" si="1"/>
        <v>405</v>
      </c>
      <c r="M3659" s="11">
        <v>0.3</v>
      </c>
      <c r="O3659" s="16"/>
      <c r="P3659" s="14"/>
      <c r="Q3659" s="12"/>
      <c r="R3659" s="13"/>
    </row>
    <row r="3660" spans="1:18" ht="15.75" customHeight="1">
      <c r="A3660" s="1"/>
      <c r="B3660" s="6" t="s">
        <v>14</v>
      </c>
      <c r="C3660" s="6">
        <v>1185732</v>
      </c>
      <c r="D3660" s="7">
        <v>44484</v>
      </c>
      <c r="E3660" s="6" t="s">
        <v>15</v>
      </c>
      <c r="F3660" s="6" t="s">
        <v>123</v>
      </c>
      <c r="G3660" s="6" t="s">
        <v>124</v>
      </c>
      <c r="H3660" s="6" t="s">
        <v>17</v>
      </c>
      <c r="I3660" s="8">
        <v>0.6</v>
      </c>
      <c r="J3660" s="9">
        <v>4000</v>
      </c>
      <c r="K3660" s="10">
        <f t="shared" si="0"/>
        <v>2400</v>
      </c>
      <c r="L3660" s="10">
        <f t="shared" si="1"/>
        <v>720</v>
      </c>
      <c r="M3660" s="11">
        <v>0.3</v>
      </c>
      <c r="O3660" s="16"/>
      <c r="P3660" s="14"/>
      <c r="Q3660" s="12"/>
      <c r="R3660" s="13"/>
    </row>
    <row r="3661" spans="1:18" ht="15.75" customHeight="1">
      <c r="A3661" s="1"/>
      <c r="B3661" s="6" t="s">
        <v>14</v>
      </c>
      <c r="C3661" s="6">
        <v>1185732</v>
      </c>
      <c r="D3661" s="7">
        <v>44484</v>
      </c>
      <c r="E3661" s="6" t="s">
        <v>15</v>
      </c>
      <c r="F3661" s="6" t="s">
        <v>123</v>
      </c>
      <c r="G3661" s="6" t="s">
        <v>124</v>
      </c>
      <c r="H3661" s="6" t="s">
        <v>18</v>
      </c>
      <c r="I3661" s="8">
        <v>0.55000000000000004</v>
      </c>
      <c r="J3661" s="9">
        <v>2250</v>
      </c>
      <c r="K3661" s="10">
        <f t="shared" si="0"/>
        <v>1237.5</v>
      </c>
      <c r="L3661" s="10">
        <f t="shared" si="1"/>
        <v>371.25</v>
      </c>
      <c r="M3661" s="11">
        <v>0.3</v>
      </c>
      <c r="O3661" s="16"/>
      <c r="P3661" s="14"/>
      <c r="Q3661" s="12"/>
      <c r="R3661" s="13"/>
    </row>
    <row r="3662" spans="1:18" ht="15.75" customHeight="1">
      <c r="A3662" s="1"/>
      <c r="B3662" s="6" t="s">
        <v>14</v>
      </c>
      <c r="C3662" s="6">
        <v>1185732</v>
      </c>
      <c r="D3662" s="7">
        <v>44484</v>
      </c>
      <c r="E3662" s="6" t="s">
        <v>15</v>
      </c>
      <c r="F3662" s="6" t="s">
        <v>123</v>
      </c>
      <c r="G3662" s="6" t="s">
        <v>124</v>
      </c>
      <c r="H3662" s="6" t="s">
        <v>19</v>
      </c>
      <c r="I3662" s="8">
        <v>0.55000000000000004</v>
      </c>
      <c r="J3662" s="9">
        <v>1250</v>
      </c>
      <c r="K3662" s="10">
        <f t="shared" si="0"/>
        <v>687.5</v>
      </c>
      <c r="L3662" s="10">
        <f t="shared" si="1"/>
        <v>171.875</v>
      </c>
      <c r="M3662" s="11">
        <v>0.25</v>
      </c>
      <c r="O3662" s="16"/>
      <c r="P3662" s="14"/>
      <c r="Q3662" s="12"/>
      <c r="R3662" s="13"/>
    </row>
    <row r="3663" spans="1:18" ht="15.75" customHeight="1">
      <c r="A3663" s="1"/>
      <c r="B3663" s="6" t="s">
        <v>14</v>
      </c>
      <c r="C3663" s="6">
        <v>1185732</v>
      </c>
      <c r="D3663" s="7">
        <v>44484</v>
      </c>
      <c r="E3663" s="6" t="s">
        <v>15</v>
      </c>
      <c r="F3663" s="6" t="s">
        <v>123</v>
      </c>
      <c r="G3663" s="6" t="s">
        <v>124</v>
      </c>
      <c r="H3663" s="6" t="s">
        <v>20</v>
      </c>
      <c r="I3663" s="8">
        <v>0.55000000000000004</v>
      </c>
      <c r="J3663" s="9">
        <v>1000</v>
      </c>
      <c r="K3663" s="10">
        <f t="shared" si="0"/>
        <v>550</v>
      </c>
      <c r="L3663" s="10">
        <f t="shared" si="1"/>
        <v>137.5</v>
      </c>
      <c r="M3663" s="11">
        <v>0.25</v>
      </c>
      <c r="O3663" s="16"/>
      <c r="P3663" s="14"/>
      <c r="Q3663" s="12"/>
      <c r="R3663" s="13"/>
    </row>
    <row r="3664" spans="1:18" ht="15.75" customHeight="1">
      <c r="A3664" s="1"/>
      <c r="B3664" s="6" t="s">
        <v>14</v>
      </c>
      <c r="C3664" s="6">
        <v>1185732</v>
      </c>
      <c r="D3664" s="7">
        <v>44484</v>
      </c>
      <c r="E3664" s="6" t="s">
        <v>15</v>
      </c>
      <c r="F3664" s="6" t="s">
        <v>123</v>
      </c>
      <c r="G3664" s="6" t="s">
        <v>124</v>
      </c>
      <c r="H3664" s="6" t="s">
        <v>21</v>
      </c>
      <c r="I3664" s="8">
        <v>0.65</v>
      </c>
      <c r="J3664" s="9">
        <v>1000</v>
      </c>
      <c r="K3664" s="10">
        <f t="shared" si="0"/>
        <v>650</v>
      </c>
      <c r="L3664" s="10">
        <f t="shared" si="1"/>
        <v>162.5</v>
      </c>
      <c r="M3664" s="11">
        <v>0.25</v>
      </c>
      <c r="O3664" s="16"/>
      <c r="P3664" s="14"/>
      <c r="Q3664" s="12"/>
      <c r="R3664" s="13"/>
    </row>
    <row r="3665" spans="1:18" ht="15.75" customHeight="1">
      <c r="A3665" s="1"/>
      <c r="B3665" s="6" t="s">
        <v>14</v>
      </c>
      <c r="C3665" s="6">
        <v>1185732</v>
      </c>
      <c r="D3665" s="7">
        <v>44484</v>
      </c>
      <c r="E3665" s="6" t="s">
        <v>15</v>
      </c>
      <c r="F3665" s="6" t="s">
        <v>123</v>
      </c>
      <c r="G3665" s="6" t="s">
        <v>124</v>
      </c>
      <c r="H3665" s="6" t="s">
        <v>22</v>
      </c>
      <c r="I3665" s="8">
        <v>0.7</v>
      </c>
      <c r="J3665" s="9">
        <v>2250</v>
      </c>
      <c r="K3665" s="10">
        <f t="shared" si="0"/>
        <v>1575</v>
      </c>
      <c r="L3665" s="10">
        <f t="shared" si="1"/>
        <v>472.5</v>
      </c>
      <c r="M3665" s="11">
        <v>0.3</v>
      </c>
      <c r="O3665" s="16"/>
      <c r="P3665" s="14"/>
      <c r="Q3665" s="12"/>
      <c r="R3665" s="13"/>
    </row>
    <row r="3666" spans="1:18" ht="15.75" customHeight="1">
      <c r="A3666" s="1"/>
      <c r="B3666" s="6" t="s">
        <v>14</v>
      </c>
      <c r="C3666" s="6">
        <v>1185732</v>
      </c>
      <c r="D3666" s="7">
        <v>44514</v>
      </c>
      <c r="E3666" s="6" t="s">
        <v>15</v>
      </c>
      <c r="F3666" s="6" t="s">
        <v>123</v>
      </c>
      <c r="G3666" s="6" t="s">
        <v>124</v>
      </c>
      <c r="H3666" s="6" t="s">
        <v>17</v>
      </c>
      <c r="I3666" s="8">
        <v>0.65</v>
      </c>
      <c r="J3666" s="9">
        <v>3750</v>
      </c>
      <c r="K3666" s="10">
        <f t="shared" si="0"/>
        <v>2437.5</v>
      </c>
      <c r="L3666" s="10">
        <f t="shared" si="1"/>
        <v>731.25</v>
      </c>
      <c r="M3666" s="11">
        <v>0.3</v>
      </c>
      <c r="O3666" s="16"/>
      <c r="P3666" s="14"/>
      <c r="Q3666" s="12"/>
      <c r="R3666" s="13"/>
    </row>
    <row r="3667" spans="1:18" ht="15.75" customHeight="1">
      <c r="A3667" s="1"/>
      <c r="B3667" s="6" t="s">
        <v>14</v>
      </c>
      <c r="C3667" s="6">
        <v>1185732</v>
      </c>
      <c r="D3667" s="7">
        <v>44514</v>
      </c>
      <c r="E3667" s="6" t="s">
        <v>15</v>
      </c>
      <c r="F3667" s="6" t="s">
        <v>123</v>
      </c>
      <c r="G3667" s="6" t="s">
        <v>124</v>
      </c>
      <c r="H3667" s="6" t="s">
        <v>18</v>
      </c>
      <c r="I3667" s="8">
        <v>0.55000000000000004</v>
      </c>
      <c r="J3667" s="9">
        <v>3000</v>
      </c>
      <c r="K3667" s="10">
        <f t="shared" si="0"/>
        <v>1650.0000000000002</v>
      </c>
      <c r="L3667" s="10">
        <f t="shared" si="1"/>
        <v>495.00000000000006</v>
      </c>
      <c r="M3667" s="11">
        <v>0.3</v>
      </c>
      <c r="O3667" s="16"/>
      <c r="P3667" s="14"/>
      <c r="Q3667" s="12"/>
      <c r="R3667" s="13"/>
    </row>
    <row r="3668" spans="1:18" ht="15.75" customHeight="1">
      <c r="A3668" s="1"/>
      <c r="B3668" s="6" t="s">
        <v>14</v>
      </c>
      <c r="C3668" s="6">
        <v>1185732</v>
      </c>
      <c r="D3668" s="7">
        <v>44514</v>
      </c>
      <c r="E3668" s="6" t="s">
        <v>15</v>
      </c>
      <c r="F3668" s="6" t="s">
        <v>123</v>
      </c>
      <c r="G3668" s="6" t="s">
        <v>124</v>
      </c>
      <c r="H3668" s="6" t="s">
        <v>19</v>
      </c>
      <c r="I3668" s="8">
        <v>0.55000000000000004</v>
      </c>
      <c r="J3668" s="9">
        <v>2950</v>
      </c>
      <c r="K3668" s="10">
        <f t="shared" si="0"/>
        <v>1622.5000000000002</v>
      </c>
      <c r="L3668" s="10">
        <f t="shared" si="1"/>
        <v>405.62500000000006</v>
      </c>
      <c r="M3668" s="11">
        <v>0.25</v>
      </c>
      <c r="O3668" s="16"/>
      <c r="P3668" s="14"/>
      <c r="Q3668" s="12"/>
      <c r="R3668" s="13"/>
    </row>
    <row r="3669" spans="1:18" ht="15.75" customHeight="1">
      <c r="A3669" s="1"/>
      <c r="B3669" s="6" t="s">
        <v>14</v>
      </c>
      <c r="C3669" s="6">
        <v>1185732</v>
      </c>
      <c r="D3669" s="7">
        <v>44514</v>
      </c>
      <c r="E3669" s="6" t="s">
        <v>15</v>
      </c>
      <c r="F3669" s="6" t="s">
        <v>123</v>
      </c>
      <c r="G3669" s="6" t="s">
        <v>124</v>
      </c>
      <c r="H3669" s="6" t="s">
        <v>20</v>
      </c>
      <c r="I3669" s="8">
        <v>0.55000000000000004</v>
      </c>
      <c r="J3669" s="9">
        <v>2750</v>
      </c>
      <c r="K3669" s="10">
        <f t="shared" si="0"/>
        <v>1512.5000000000002</v>
      </c>
      <c r="L3669" s="10">
        <f t="shared" si="1"/>
        <v>378.12500000000006</v>
      </c>
      <c r="M3669" s="11">
        <v>0.25</v>
      </c>
      <c r="O3669" s="16"/>
      <c r="P3669" s="14"/>
      <c r="Q3669" s="12"/>
      <c r="R3669" s="13"/>
    </row>
    <row r="3670" spans="1:18" ht="15.75" customHeight="1">
      <c r="A3670" s="1"/>
      <c r="B3670" s="6" t="s">
        <v>14</v>
      </c>
      <c r="C3670" s="6">
        <v>1185732</v>
      </c>
      <c r="D3670" s="7">
        <v>44514</v>
      </c>
      <c r="E3670" s="6" t="s">
        <v>15</v>
      </c>
      <c r="F3670" s="6" t="s">
        <v>123</v>
      </c>
      <c r="G3670" s="6" t="s">
        <v>124</v>
      </c>
      <c r="H3670" s="6" t="s">
        <v>21</v>
      </c>
      <c r="I3670" s="8">
        <v>0.65</v>
      </c>
      <c r="J3670" s="9">
        <v>2500</v>
      </c>
      <c r="K3670" s="10">
        <f t="shared" si="0"/>
        <v>1625</v>
      </c>
      <c r="L3670" s="10">
        <f t="shared" si="1"/>
        <v>406.25</v>
      </c>
      <c r="M3670" s="11">
        <v>0.25</v>
      </c>
      <c r="O3670" s="16"/>
      <c r="P3670" s="14"/>
      <c r="Q3670" s="12"/>
      <c r="R3670" s="13"/>
    </row>
    <row r="3671" spans="1:18" ht="15.75" customHeight="1">
      <c r="A3671" s="1"/>
      <c r="B3671" s="6" t="s">
        <v>14</v>
      </c>
      <c r="C3671" s="6">
        <v>1185732</v>
      </c>
      <c r="D3671" s="7">
        <v>44514</v>
      </c>
      <c r="E3671" s="6" t="s">
        <v>15</v>
      </c>
      <c r="F3671" s="6" t="s">
        <v>123</v>
      </c>
      <c r="G3671" s="6" t="s">
        <v>124</v>
      </c>
      <c r="H3671" s="6" t="s">
        <v>22</v>
      </c>
      <c r="I3671" s="8">
        <v>0.7</v>
      </c>
      <c r="J3671" s="9">
        <v>3500</v>
      </c>
      <c r="K3671" s="10">
        <f t="shared" si="0"/>
        <v>2450</v>
      </c>
      <c r="L3671" s="10">
        <f t="shared" si="1"/>
        <v>735</v>
      </c>
      <c r="M3671" s="11">
        <v>0.3</v>
      </c>
      <c r="O3671" s="16"/>
      <c r="P3671" s="14"/>
      <c r="Q3671" s="12"/>
      <c r="R3671" s="13"/>
    </row>
    <row r="3672" spans="1:18" ht="15.75" customHeight="1">
      <c r="A3672" s="1"/>
      <c r="B3672" s="6" t="s">
        <v>14</v>
      </c>
      <c r="C3672" s="6">
        <v>1185732</v>
      </c>
      <c r="D3672" s="7">
        <v>44543</v>
      </c>
      <c r="E3672" s="6" t="s">
        <v>15</v>
      </c>
      <c r="F3672" s="6" t="s">
        <v>123</v>
      </c>
      <c r="G3672" s="6" t="s">
        <v>124</v>
      </c>
      <c r="H3672" s="6" t="s">
        <v>17</v>
      </c>
      <c r="I3672" s="8">
        <v>0.65</v>
      </c>
      <c r="J3672" s="9">
        <v>5750</v>
      </c>
      <c r="K3672" s="10">
        <f t="shared" si="0"/>
        <v>3737.5</v>
      </c>
      <c r="L3672" s="10">
        <f t="shared" si="1"/>
        <v>1121.25</v>
      </c>
      <c r="M3672" s="11">
        <v>0.3</v>
      </c>
      <c r="O3672" s="16"/>
      <c r="P3672" s="14"/>
      <c r="Q3672" s="12"/>
      <c r="R3672" s="13"/>
    </row>
    <row r="3673" spans="1:18" ht="15.75" customHeight="1">
      <c r="A3673" s="1"/>
      <c r="B3673" s="6" t="s">
        <v>14</v>
      </c>
      <c r="C3673" s="6">
        <v>1185732</v>
      </c>
      <c r="D3673" s="7">
        <v>44543</v>
      </c>
      <c r="E3673" s="6" t="s">
        <v>15</v>
      </c>
      <c r="F3673" s="6" t="s">
        <v>123</v>
      </c>
      <c r="G3673" s="6" t="s">
        <v>124</v>
      </c>
      <c r="H3673" s="6" t="s">
        <v>18</v>
      </c>
      <c r="I3673" s="8">
        <v>0.55000000000000004</v>
      </c>
      <c r="J3673" s="9">
        <v>3750</v>
      </c>
      <c r="K3673" s="10">
        <f t="shared" si="0"/>
        <v>2062.5</v>
      </c>
      <c r="L3673" s="10">
        <f t="shared" si="1"/>
        <v>618.75</v>
      </c>
      <c r="M3673" s="11">
        <v>0.3</v>
      </c>
      <c r="O3673" s="16"/>
      <c r="P3673" s="14"/>
      <c r="Q3673" s="12"/>
      <c r="R3673" s="13"/>
    </row>
    <row r="3674" spans="1:18" ht="15.75" customHeight="1">
      <c r="A3674" s="1"/>
      <c r="B3674" s="6" t="s">
        <v>14</v>
      </c>
      <c r="C3674" s="6">
        <v>1185732</v>
      </c>
      <c r="D3674" s="7">
        <v>44543</v>
      </c>
      <c r="E3674" s="6" t="s">
        <v>15</v>
      </c>
      <c r="F3674" s="6" t="s">
        <v>123</v>
      </c>
      <c r="G3674" s="6" t="s">
        <v>124</v>
      </c>
      <c r="H3674" s="6" t="s">
        <v>19</v>
      </c>
      <c r="I3674" s="8">
        <v>0.55000000000000004</v>
      </c>
      <c r="J3674" s="9">
        <v>3500</v>
      </c>
      <c r="K3674" s="10">
        <f t="shared" si="0"/>
        <v>1925.0000000000002</v>
      </c>
      <c r="L3674" s="10">
        <f t="shared" si="1"/>
        <v>481.25000000000006</v>
      </c>
      <c r="M3674" s="11">
        <v>0.25</v>
      </c>
      <c r="O3674" s="16"/>
      <c r="P3674" s="14"/>
      <c r="Q3674" s="12"/>
      <c r="R3674" s="13"/>
    </row>
    <row r="3675" spans="1:18" ht="15.75" customHeight="1">
      <c r="A3675" s="1"/>
      <c r="B3675" s="6" t="s">
        <v>14</v>
      </c>
      <c r="C3675" s="6">
        <v>1185732</v>
      </c>
      <c r="D3675" s="7">
        <v>44543</v>
      </c>
      <c r="E3675" s="6" t="s">
        <v>15</v>
      </c>
      <c r="F3675" s="6" t="s">
        <v>123</v>
      </c>
      <c r="G3675" s="6" t="s">
        <v>124</v>
      </c>
      <c r="H3675" s="6" t="s">
        <v>20</v>
      </c>
      <c r="I3675" s="8">
        <v>0.55000000000000004</v>
      </c>
      <c r="J3675" s="9">
        <v>3000</v>
      </c>
      <c r="K3675" s="10">
        <f t="shared" si="0"/>
        <v>1650.0000000000002</v>
      </c>
      <c r="L3675" s="10">
        <f t="shared" si="1"/>
        <v>412.50000000000006</v>
      </c>
      <c r="M3675" s="11">
        <v>0.25</v>
      </c>
      <c r="O3675" s="16"/>
      <c r="P3675" s="14"/>
      <c r="Q3675" s="12"/>
      <c r="R3675" s="13"/>
    </row>
    <row r="3676" spans="1:18" ht="15.75" customHeight="1">
      <c r="A3676" s="1"/>
      <c r="B3676" s="6" t="s">
        <v>14</v>
      </c>
      <c r="C3676" s="6">
        <v>1185732</v>
      </c>
      <c r="D3676" s="7">
        <v>44543</v>
      </c>
      <c r="E3676" s="6" t="s">
        <v>15</v>
      </c>
      <c r="F3676" s="6" t="s">
        <v>123</v>
      </c>
      <c r="G3676" s="6" t="s">
        <v>124</v>
      </c>
      <c r="H3676" s="6" t="s">
        <v>21</v>
      </c>
      <c r="I3676" s="8">
        <v>0.65</v>
      </c>
      <c r="J3676" s="9">
        <v>3000</v>
      </c>
      <c r="K3676" s="10">
        <f t="shared" si="0"/>
        <v>1950</v>
      </c>
      <c r="L3676" s="10">
        <f t="shared" si="1"/>
        <v>487.5</v>
      </c>
      <c r="M3676" s="11">
        <v>0.25</v>
      </c>
      <c r="O3676" s="16"/>
      <c r="P3676" s="14"/>
      <c r="Q3676" s="12"/>
      <c r="R3676" s="13"/>
    </row>
    <row r="3677" spans="1:18" ht="15.75" customHeight="1">
      <c r="A3677" s="1"/>
      <c r="B3677" s="6" t="s">
        <v>14</v>
      </c>
      <c r="C3677" s="6">
        <v>1185732</v>
      </c>
      <c r="D3677" s="7">
        <v>44543</v>
      </c>
      <c r="E3677" s="6" t="s">
        <v>15</v>
      </c>
      <c r="F3677" s="6" t="s">
        <v>123</v>
      </c>
      <c r="G3677" s="6" t="s">
        <v>124</v>
      </c>
      <c r="H3677" s="6" t="s">
        <v>22</v>
      </c>
      <c r="I3677" s="8">
        <v>0.7</v>
      </c>
      <c r="J3677" s="9">
        <v>4000</v>
      </c>
      <c r="K3677" s="10">
        <f t="shared" si="0"/>
        <v>2800</v>
      </c>
      <c r="L3677" s="10">
        <f t="shared" si="1"/>
        <v>840</v>
      </c>
      <c r="M3677" s="11">
        <v>0.3</v>
      </c>
      <c r="O3677" s="16"/>
      <c r="P3677" s="14"/>
      <c r="Q3677" s="12"/>
      <c r="R3677" s="13"/>
    </row>
    <row r="3678" spans="1:18" ht="15.75" customHeight="1">
      <c r="A3678" s="1" t="s">
        <v>39</v>
      </c>
      <c r="B3678" s="6" t="s">
        <v>14</v>
      </c>
      <c r="C3678" s="6">
        <v>1185732</v>
      </c>
      <c r="D3678" s="7">
        <v>44210</v>
      </c>
      <c r="E3678" s="6" t="s">
        <v>15</v>
      </c>
      <c r="F3678" s="6" t="s">
        <v>125</v>
      </c>
      <c r="G3678" s="6" t="s">
        <v>126</v>
      </c>
      <c r="H3678" s="6" t="s">
        <v>17</v>
      </c>
      <c r="I3678" s="8">
        <v>0.45</v>
      </c>
      <c r="J3678" s="9">
        <v>5250</v>
      </c>
      <c r="K3678" s="10">
        <f t="shared" si="0"/>
        <v>2362.5</v>
      </c>
      <c r="L3678" s="10">
        <f t="shared" si="1"/>
        <v>1063.125</v>
      </c>
      <c r="M3678" s="11">
        <v>0.45</v>
      </c>
      <c r="O3678" s="16"/>
      <c r="P3678" s="14"/>
      <c r="Q3678" s="12"/>
      <c r="R3678" s="13"/>
    </row>
    <row r="3679" spans="1:18" ht="15.75" customHeight="1">
      <c r="A3679" s="1"/>
      <c r="B3679" s="6" t="s">
        <v>14</v>
      </c>
      <c r="C3679" s="6">
        <v>1185732</v>
      </c>
      <c r="D3679" s="7">
        <v>44210</v>
      </c>
      <c r="E3679" s="6" t="s">
        <v>15</v>
      </c>
      <c r="F3679" s="6" t="s">
        <v>125</v>
      </c>
      <c r="G3679" s="6" t="s">
        <v>126</v>
      </c>
      <c r="H3679" s="6" t="s">
        <v>18</v>
      </c>
      <c r="I3679" s="8">
        <v>0.45</v>
      </c>
      <c r="J3679" s="9">
        <v>3250</v>
      </c>
      <c r="K3679" s="10">
        <f t="shared" si="0"/>
        <v>1462.5</v>
      </c>
      <c r="L3679" s="10">
        <f t="shared" si="1"/>
        <v>658.125</v>
      </c>
      <c r="M3679" s="11">
        <v>0.45</v>
      </c>
      <c r="O3679" s="16"/>
      <c r="P3679" s="14"/>
      <c r="Q3679" s="12"/>
      <c r="R3679" s="13"/>
    </row>
    <row r="3680" spans="1:18" ht="15.75" customHeight="1">
      <c r="A3680" s="1"/>
      <c r="B3680" s="6" t="s">
        <v>14</v>
      </c>
      <c r="C3680" s="6">
        <v>1185732</v>
      </c>
      <c r="D3680" s="7">
        <v>44210</v>
      </c>
      <c r="E3680" s="6" t="s">
        <v>15</v>
      </c>
      <c r="F3680" s="6" t="s">
        <v>125</v>
      </c>
      <c r="G3680" s="6" t="s">
        <v>126</v>
      </c>
      <c r="H3680" s="6" t="s">
        <v>19</v>
      </c>
      <c r="I3680" s="8">
        <v>0.35000000000000003</v>
      </c>
      <c r="J3680" s="9">
        <v>3250</v>
      </c>
      <c r="K3680" s="10">
        <f t="shared" si="0"/>
        <v>1137.5</v>
      </c>
      <c r="L3680" s="10">
        <f t="shared" si="1"/>
        <v>398.125</v>
      </c>
      <c r="M3680" s="11">
        <v>0.35</v>
      </c>
      <c r="O3680" s="16"/>
      <c r="P3680" s="14"/>
      <c r="Q3680" s="12"/>
      <c r="R3680" s="13"/>
    </row>
    <row r="3681" spans="1:18" ht="15.75" customHeight="1">
      <c r="A3681" s="1"/>
      <c r="B3681" s="6" t="s">
        <v>14</v>
      </c>
      <c r="C3681" s="6">
        <v>1185732</v>
      </c>
      <c r="D3681" s="7">
        <v>44210</v>
      </c>
      <c r="E3681" s="6" t="s">
        <v>15</v>
      </c>
      <c r="F3681" s="6" t="s">
        <v>125</v>
      </c>
      <c r="G3681" s="6" t="s">
        <v>126</v>
      </c>
      <c r="H3681" s="6" t="s">
        <v>20</v>
      </c>
      <c r="I3681" s="8">
        <v>0.39999999999999997</v>
      </c>
      <c r="J3681" s="9">
        <v>1750</v>
      </c>
      <c r="K3681" s="10">
        <f t="shared" si="0"/>
        <v>699.99999999999989</v>
      </c>
      <c r="L3681" s="10">
        <f t="shared" si="1"/>
        <v>244.99999999999994</v>
      </c>
      <c r="M3681" s="11">
        <v>0.35</v>
      </c>
      <c r="O3681" s="16"/>
      <c r="P3681" s="14"/>
      <c r="Q3681" s="12"/>
      <c r="R3681" s="13"/>
    </row>
    <row r="3682" spans="1:18" ht="15.75" customHeight="1">
      <c r="A3682" s="1"/>
      <c r="B3682" s="6" t="s">
        <v>14</v>
      </c>
      <c r="C3682" s="6">
        <v>1185732</v>
      </c>
      <c r="D3682" s="7">
        <v>44210</v>
      </c>
      <c r="E3682" s="6" t="s">
        <v>15</v>
      </c>
      <c r="F3682" s="6" t="s">
        <v>125</v>
      </c>
      <c r="G3682" s="6" t="s">
        <v>126</v>
      </c>
      <c r="H3682" s="6" t="s">
        <v>21</v>
      </c>
      <c r="I3682" s="8">
        <v>0.55000000000000004</v>
      </c>
      <c r="J3682" s="9">
        <v>2250</v>
      </c>
      <c r="K3682" s="10">
        <f t="shared" si="0"/>
        <v>1237.5</v>
      </c>
      <c r="L3682" s="10">
        <f t="shared" si="1"/>
        <v>433.125</v>
      </c>
      <c r="M3682" s="11">
        <v>0.35</v>
      </c>
      <c r="O3682" s="16"/>
      <c r="P3682" s="14"/>
      <c r="Q3682" s="12"/>
      <c r="R3682" s="13"/>
    </row>
    <row r="3683" spans="1:18" ht="15.75" customHeight="1">
      <c r="A3683" s="1"/>
      <c r="B3683" s="6" t="s">
        <v>14</v>
      </c>
      <c r="C3683" s="6">
        <v>1185732</v>
      </c>
      <c r="D3683" s="7">
        <v>44210</v>
      </c>
      <c r="E3683" s="6" t="s">
        <v>15</v>
      </c>
      <c r="F3683" s="6" t="s">
        <v>125</v>
      </c>
      <c r="G3683" s="6" t="s">
        <v>126</v>
      </c>
      <c r="H3683" s="6" t="s">
        <v>22</v>
      </c>
      <c r="I3683" s="8">
        <v>0.45</v>
      </c>
      <c r="J3683" s="9">
        <v>3250</v>
      </c>
      <c r="K3683" s="10">
        <f t="shared" si="0"/>
        <v>1462.5</v>
      </c>
      <c r="L3683" s="10">
        <f t="shared" si="1"/>
        <v>585</v>
      </c>
      <c r="M3683" s="11">
        <v>0.39999999999999997</v>
      </c>
      <c r="O3683" s="16"/>
      <c r="P3683" s="14"/>
      <c r="Q3683" s="12"/>
      <c r="R3683" s="13"/>
    </row>
    <row r="3684" spans="1:18" ht="15.75" customHeight="1">
      <c r="A3684" s="1"/>
      <c r="B3684" s="6" t="s">
        <v>14</v>
      </c>
      <c r="C3684" s="6">
        <v>1185732</v>
      </c>
      <c r="D3684" s="7">
        <v>44239</v>
      </c>
      <c r="E3684" s="6" t="s">
        <v>15</v>
      </c>
      <c r="F3684" s="6" t="s">
        <v>125</v>
      </c>
      <c r="G3684" s="6" t="s">
        <v>126</v>
      </c>
      <c r="H3684" s="6" t="s">
        <v>17</v>
      </c>
      <c r="I3684" s="8">
        <v>0.45</v>
      </c>
      <c r="J3684" s="9">
        <v>5750</v>
      </c>
      <c r="K3684" s="10">
        <f t="shared" si="0"/>
        <v>2587.5</v>
      </c>
      <c r="L3684" s="10">
        <f t="shared" si="1"/>
        <v>1164.375</v>
      </c>
      <c r="M3684" s="11">
        <v>0.45</v>
      </c>
      <c r="O3684" s="16"/>
      <c r="P3684" s="14"/>
      <c r="Q3684" s="12"/>
      <c r="R3684" s="13"/>
    </row>
    <row r="3685" spans="1:18" ht="15.75" customHeight="1">
      <c r="A3685" s="1"/>
      <c r="B3685" s="6" t="s">
        <v>14</v>
      </c>
      <c r="C3685" s="6">
        <v>1185732</v>
      </c>
      <c r="D3685" s="7">
        <v>44239</v>
      </c>
      <c r="E3685" s="6" t="s">
        <v>15</v>
      </c>
      <c r="F3685" s="6" t="s">
        <v>125</v>
      </c>
      <c r="G3685" s="6" t="s">
        <v>126</v>
      </c>
      <c r="H3685" s="6" t="s">
        <v>18</v>
      </c>
      <c r="I3685" s="8">
        <v>0.45</v>
      </c>
      <c r="J3685" s="9">
        <v>2250</v>
      </c>
      <c r="K3685" s="10">
        <f t="shared" si="0"/>
        <v>1012.5</v>
      </c>
      <c r="L3685" s="10">
        <f t="shared" si="1"/>
        <v>455.625</v>
      </c>
      <c r="M3685" s="11">
        <v>0.45</v>
      </c>
      <c r="O3685" s="16"/>
      <c r="P3685" s="14"/>
      <c r="Q3685" s="12"/>
      <c r="R3685" s="13"/>
    </row>
    <row r="3686" spans="1:18" ht="15.75" customHeight="1">
      <c r="A3686" s="1"/>
      <c r="B3686" s="6" t="s">
        <v>14</v>
      </c>
      <c r="C3686" s="6">
        <v>1185732</v>
      </c>
      <c r="D3686" s="7">
        <v>44239</v>
      </c>
      <c r="E3686" s="6" t="s">
        <v>15</v>
      </c>
      <c r="F3686" s="6" t="s">
        <v>125</v>
      </c>
      <c r="G3686" s="6" t="s">
        <v>126</v>
      </c>
      <c r="H3686" s="6" t="s">
        <v>19</v>
      </c>
      <c r="I3686" s="8">
        <v>0.35000000000000003</v>
      </c>
      <c r="J3686" s="9">
        <v>2750</v>
      </c>
      <c r="K3686" s="10">
        <f t="shared" si="0"/>
        <v>962.50000000000011</v>
      </c>
      <c r="L3686" s="10">
        <f t="shared" si="1"/>
        <v>336.875</v>
      </c>
      <c r="M3686" s="11">
        <v>0.35</v>
      </c>
      <c r="O3686" s="16"/>
      <c r="P3686" s="14"/>
      <c r="Q3686" s="12"/>
      <c r="R3686" s="13"/>
    </row>
    <row r="3687" spans="1:18" ht="15.75" customHeight="1">
      <c r="A3687" s="1"/>
      <c r="B3687" s="6" t="s">
        <v>14</v>
      </c>
      <c r="C3687" s="6">
        <v>1185732</v>
      </c>
      <c r="D3687" s="7">
        <v>44239</v>
      </c>
      <c r="E3687" s="6" t="s">
        <v>15</v>
      </c>
      <c r="F3687" s="6" t="s">
        <v>125</v>
      </c>
      <c r="G3687" s="6" t="s">
        <v>126</v>
      </c>
      <c r="H3687" s="6" t="s">
        <v>20</v>
      </c>
      <c r="I3687" s="8">
        <v>0.39999999999999997</v>
      </c>
      <c r="J3687" s="9">
        <v>1500</v>
      </c>
      <c r="K3687" s="10">
        <f t="shared" si="0"/>
        <v>600</v>
      </c>
      <c r="L3687" s="10">
        <f t="shared" si="1"/>
        <v>210</v>
      </c>
      <c r="M3687" s="11">
        <v>0.35</v>
      </c>
      <c r="O3687" s="16"/>
      <c r="P3687" s="14"/>
      <c r="Q3687" s="12"/>
      <c r="R3687" s="13"/>
    </row>
    <row r="3688" spans="1:18" ht="15.75" customHeight="1">
      <c r="A3688" s="1"/>
      <c r="B3688" s="6" t="s">
        <v>14</v>
      </c>
      <c r="C3688" s="6">
        <v>1185732</v>
      </c>
      <c r="D3688" s="7">
        <v>44239</v>
      </c>
      <c r="E3688" s="6" t="s">
        <v>15</v>
      </c>
      <c r="F3688" s="6" t="s">
        <v>125</v>
      </c>
      <c r="G3688" s="6" t="s">
        <v>126</v>
      </c>
      <c r="H3688" s="6" t="s">
        <v>21</v>
      </c>
      <c r="I3688" s="8">
        <v>0.55000000000000004</v>
      </c>
      <c r="J3688" s="9">
        <v>2250</v>
      </c>
      <c r="K3688" s="10">
        <f t="shared" si="0"/>
        <v>1237.5</v>
      </c>
      <c r="L3688" s="10">
        <f t="shared" si="1"/>
        <v>433.125</v>
      </c>
      <c r="M3688" s="11">
        <v>0.35</v>
      </c>
      <c r="O3688" s="16"/>
      <c r="P3688" s="14"/>
      <c r="Q3688" s="12"/>
      <c r="R3688" s="13"/>
    </row>
    <row r="3689" spans="1:18" ht="15.75" customHeight="1">
      <c r="A3689" s="1"/>
      <c r="B3689" s="6" t="s">
        <v>14</v>
      </c>
      <c r="C3689" s="6">
        <v>1185732</v>
      </c>
      <c r="D3689" s="7">
        <v>44239</v>
      </c>
      <c r="E3689" s="6" t="s">
        <v>15</v>
      </c>
      <c r="F3689" s="6" t="s">
        <v>125</v>
      </c>
      <c r="G3689" s="6" t="s">
        <v>126</v>
      </c>
      <c r="H3689" s="6" t="s">
        <v>22</v>
      </c>
      <c r="I3689" s="8">
        <v>0.45</v>
      </c>
      <c r="J3689" s="9">
        <v>3250</v>
      </c>
      <c r="K3689" s="10">
        <f t="shared" si="0"/>
        <v>1462.5</v>
      </c>
      <c r="L3689" s="10">
        <f t="shared" si="1"/>
        <v>585</v>
      </c>
      <c r="M3689" s="11">
        <v>0.39999999999999997</v>
      </c>
      <c r="O3689" s="16"/>
      <c r="P3689" s="14"/>
      <c r="Q3689" s="12"/>
      <c r="R3689" s="13"/>
    </row>
    <row r="3690" spans="1:18" ht="15.75" customHeight="1">
      <c r="A3690" s="1"/>
      <c r="B3690" s="6" t="s">
        <v>14</v>
      </c>
      <c r="C3690" s="6">
        <v>1185732</v>
      </c>
      <c r="D3690" s="7">
        <v>44265</v>
      </c>
      <c r="E3690" s="6" t="s">
        <v>15</v>
      </c>
      <c r="F3690" s="6" t="s">
        <v>125</v>
      </c>
      <c r="G3690" s="6" t="s">
        <v>126</v>
      </c>
      <c r="H3690" s="6" t="s">
        <v>17</v>
      </c>
      <c r="I3690" s="8">
        <v>0.45</v>
      </c>
      <c r="J3690" s="9">
        <v>5450</v>
      </c>
      <c r="K3690" s="10">
        <f t="shared" si="0"/>
        <v>2452.5</v>
      </c>
      <c r="L3690" s="10">
        <f t="shared" si="1"/>
        <v>1103.625</v>
      </c>
      <c r="M3690" s="11">
        <v>0.45</v>
      </c>
      <c r="O3690" s="16"/>
      <c r="P3690" s="14"/>
      <c r="Q3690" s="12"/>
      <c r="R3690" s="13"/>
    </row>
    <row r="3691" spans="1:18" ht="15.75" customHeight="1">
      <c r="A3691" s="1"/>
      <c r="B3691" s="6" t="s">
        <v>14</v>
      </c>
      <c r="C3691" s="6">
        <v>1185732</v>
      </c>
      <c r="D3691" s="7">
        <v>44265</v>
      </c>
      <c r="E3691" s="6" t="s">
        <v>15</v>
      </c>
      <c r="F3691" s="6" t="s">
        <v>125</v>
      </c>
      <c r="G3691" s="6" t="s">
        <v>126</v>
      </c>
      <c r="H3691" s="6" t="s">
        <v>18</v>
      </c>
      <c r="I3691" s="8">
        <v>0.45</v>
      </c>
      <c r="J3691" s="9">
        <v>2500</v>
      </c>
      <c r="K3691" s="10">
        <f t="shared" si="0"/>
        <v>1125</v>
      </c>
      <c r="L3691" s="10">
        <f t="shared" si="1"/>
        <v>506.25</v>
      </c>
      <c r="M3691" s="11">
        <v>0.45</v>
      </c>
      <c r="O3691" s="16"/>
      <c r="P3691" s="14"/>
      <c r="Q3691" s="12"/>
      <c r="R3691" s="13"/>
    </row>
    <row r="3692" spans="1:18" ht="15.75" customHeight="1">
      <c r="A3692" s="1"/>
      <c r="B3692" s="6" t="s">
        <v>14</v>
      </c>
      <c r="C3692" s="6">
        <v>1185732</v>
      </c>
      <c r="D3692" s="7">
        <v>44265</v>
      </c>
      <c r="E3692" s="6" t="s">
        <v>15</v>
      </c>
      <c r="F3692" s="6" t="s">
        <v>125</v>
      </c>
      <c r="G3692" s="6" t="s">
        <v>126</v>
      </c>
      <c r="H3692" s="6" t="s">
        <v>19</v>
      </c>
      <c r="I3692" s="8">
        <v>0.35000000000000003</v>
      </c>
      <c r="J3692" s="9">
        <v>2750</v>
      </c>
      <c r="K3692" s="10">
        <f t="shared" si="0"/>
        <v>962.50000000000011</v>
      </c>
      <c r="L3692" s="10">
        <f t="shared" si="1"/>
        <v>336.875</v>
      </c>
      <c r="M3692" s="11">
        <v>0.35</v>
      </c>
      <c r="O3692" s="16"/>
      <c r="P3692" s="14"/>
      <c r="Q3692" s="12"/>
      <c r="R3692" s="13"/>
    </row>
    <row r="3693" spans="1:18" ht="15.75" customHeight="1">
      <c r="A3693" s="1"/>
      <c r="B3693" s="6" t="s">
        <v>14</v>
      </c>
      <c r="C3693" s="6">
        <v>1185732</v>
      </c>
      <c r="D3693" s="7">
        <v>44265</v>
      </c>
      <c r="E3693" s="6" t="s">
        <v>15</v>
      </c>
      <c r="F3693" s="6" t="s">
        <v>125</v>
      </c>
      <c r="G3693" s="6" t="s">
        <v>126</v>
      </c>
      <c r="H3693" s="6" t="s">
        <v>20</v>
      </c>
      <c r="I3693" s="8">
        <v>0.39999999999999997</v>
      </c>
      <c r="J3693" s="9">
        <v>1250</v>
      </c>
      <c r="K3693" s="10">
        <f t="shared" si="0"/>
        <v>499.99999999999994</v>
      </c>
      <c r="L3693" s="10">
        <f t="shared" si="1"/>
        <v>174.99999999999997</v>
      </c>
      <c r="M3693" s="11">
        <v>0.35</v>
      </c>
      <c r="O3693" s="16"/>
      <c r="P3693" s="14"/>
      <c r="Q3693" s="12"/>
      <c r="R3693" s="13"/>
    </row>
    <row r="3694" spans="1:18" ht="15.75" customHeight="1">
      <c r="A3694" s="1"/>
      <c r="B3694" s="6" t="s">
        <v>14</v>
      </c>
      <c r="C3694" s="6">
        <v>1185732</v>
      </c>
      <c r="D3694" s="7">
        <v>44265</v>
      </c>
      <c r="E3694" s="6" t="s">
        <v>15</v>
      </c>
      <c r="F3694" s="6" t="s">
        <v>125</v>
      </c>
      <c r="G3694" s="6" t="s">
        <v>126</v>
      </c>
      <c r="H3694" s="6" t="s">
        <v>21</v>
      </c>
      <c r="I3694" s="8">
        <v>0.55000000000000004</v>
      </c>
      <c r="J3694" s="9">
        <v>1750</v>
      </c>
      <c r="K3694" s="10">
        <f t="shared" si="0"/>
        <v>962.50000000000011</v>
      </c>
      <c r="L3694" s="10">
        <f t="shared" si="1"/>
        <v>336.875</v>
      </c>
      <c r="M3694" s="11">
        <v>0.35</v>
      </c>
      <c r="O3694" s="16"/>
      <c r="P3694" s="14"/>
      <c r="Q3694" s="12"/>
      <c r="R3694" s="13"/>
    </row>
    <row r="3695" spans="1:18" ht="15.75" customHeight="1">
      <c r="A3695" s="1"/>
      <c r="B3695" s="6" t="s">
        <v>14</v>
      </c>
      <c r="C3695" s="6">
        <v>1185732</v>
      </c>
      <c r="D3695" s="7">
        <v>44265</v>
      </c>
      <c r="E3695" s="6" t="s">
        <v>15</v>
      </c>
      <c r="F3695" s="6" t="s">
        <v>125</v>
      </c>
      <c r="G3695" s="6" t="s">
        <v>126</v>
      </c>
      <c r="H3695" s="6" t="s">
        <v>22</v>
      </c>
      <c r="I3695" s="8">
        <v>0.45</v>
      </c>
      <c r="J3695" s="9">
        <v>2750</v>
      </c>
      <c r="K3695" s="10">
        <f t="shared" si="0"/>
        <v>1237.5</v>
      </c>
      <c r="L3695" s="10">
        <f t="shared" si="1"/>
        <v>494.99999999999994</v>
      </c>
      <c r="M3695" s="11">
        <v>0.39999999999999997</v>
      </c>
      <c r="O3695" s="16"/>
      <c r="P3695" s="14"/>
      <c r="Q3695" s="12"/>
      <c r="R3695" s="13"/>
    </row>
    <row r="3696" spans="1:18" ht="15.75" customHeight="1">
      <c r="A3696" s="1"/>
      <c r="B3696" s="6" t="s">
        <v>14</v>
      </c>
      <c r="C3696" s="6">
        <v>1185732</v>
      </c>
      <c r="D3696" s="7">
        <v>44297</v>
      </c>
      <c r="E3696" s="6" t="s">
        <v>15</v>
      </c>
      <c r="F3696" s="6" t="s">
        <v>125</v>
      </c>
      <c r="G3696" s="6" t="s">
        <v>126</v>
      </c>
      <c r="H3696" s="6" t="s">
        <v>17</v>
      </c>
      <c r="I3696" s="8">
        <v>0.45</v>
      </c>
      <c r="J3696" s="9">
        <v>5250</v>
      </c>
      <c r="K3696" s="10">
        <f t="shared" si="0"/>
        <v>2362.5</v>
      </c>
      <c r="L3696" s="10">
        <f t="shared" si="1"/>
        <v>1063.125</v>
      </c>
      <c r="M3696" s="11">
        <v>0.45</v>
      </c>
      <c r="O3696" s="16"/>
      <c r="P3696" s="14"/>
      <c r="Q3696" s="12"/>
      <c r="R3696" s="13"/>
    </row>
    <row r="3697" spans="1:18" ht="15.75" customHeight="1">
      <c r="A3697" s="1"/>
      <c r="B3697" s="6" t="s">
        <v>14</v>
      </c>
      <c r="C3697" s="6">
        <v>1185732</v>
      </c>
      <c r="D3697" s="7">
        <v>44297</v>
      </c>
      <c r="E3697" s="6" t="s">
        <v>15</v>
      </c>
      <c r="F3697" s="6" t="s">
        <v>125</v>
      </c>
      <c r="G3697" s="6" t="s">
        <v>126</v>
      </c>
      <c r="H3697" s="6" t="s">
        <v>18</v>
      </c>
      <c r="I3697" s="8">
        <v>0.45</v>
      </c>
      <c r="J3697" s="9">
        <v>2250</v>
      </c>
      <c r="K3697" s="10">
        <f t="shared" si="0"/>
        <v>1012.5</v>
      </c>
      <c r="L3697" s="10">
        <f t="shared" si="1"/>
        <v>455.625</v>
      </c>
      <c r="M3697" s="11">
        <v>0.45</v>
      </c>
      <c r="O3697" s="16"/>
      <c r="P3697" s="14"/>
      <c r="Q3697" s="12"/>
      <c r="R3697" s="13"/>
    </row>
    <row r="3698" spans="1:18" ht="15.75" customHeight="1">
      <c r="A3698" s="1"/>
      <c r="B3698" s="6" t="s">
        <v>14</v>
      </c>
      <c r="C3698" s="6">
        <v>1185732</v>
      </c>
      <c r="D3698" s="7">
        <v>44297</v>
      </c>
      <c r="E3698" s="6" t="s">
        <v>15</v>
      </c>
      <c r="F3698" s="6" t="s">
        <v>125</v>
      </c>
      <c r="G3698" s="6" t="s">
        <v>126</v>
      </c>
      <c r="H3698" s="6" t="s">
        <v>19</v>
      </c>
      <c r="I3698" s="8">
        <v>0.35000000000000003</v>
      </c>
      <c r="J3698" s="9">
        <v>2250</v>
      </c>
      <c r="K3698" s="10">
        <f t="shared" si="0"/>
        <v>787.50000000000011</v>
      </c>
      <c r="L3698" s="10">
        <f t="shared" si="1"/>
        <v>275.625</v>
      </c>
      <c r="M3698" s="11">
        <v>0.35</v>
      </c>
      <c r="O3698" s="16"/>
      <c r="P3698" s="14"/>
      <c r="Q3698" s="12"/>
      <c r="R3698" s="13"/>
    </row>
    <row r="3699" spans="1:18" ht="15.75" customHeight="1">
      <c r="A3699" s="1"/>
      <c r="B3699" s="6" t="s">
        <v>14</v>
      </c>
      <c r="C3699" s="6">
        <v>1185732</v>
      </c>
      <c r="D3699" s="7">
        <v>44297</v>
      </c>
      <c r="E3699" s="6" t="s">
        <v>15</v>
      </c>
      <c r="F3699" s="6" t="s">
        <v>125</v>
      </c>
      <c r="G3699" s="6" t="s">
        <v>126</v>
      </c>
      <c r="H3699" s="6" t="s">
        <v>20</v>
      </c>
      <c r="I3699" s="8">
        <v>0.39999999999999997</v>
      </c>
      <c r="J3699" s="9">
        <v>1500</v>
      </c>
      <c r="K3699" s="10">
        <f t="shared" si="0"/>
        <v>600</v>
      </c>
      <c r="L3699" s="10">
        <f t="shared" si="1"/>
        <v>210</v>
      </c>
      <c r="M3699" s="11">
        <v>0.35</v>
      </c>
      <c r="O3699" s="16"/>
      <c r="P3699" s="14"/>
      <c r="Q3699" s="12"/>
      <c r="R3699" s="13"/>
    </row>
    <row r="3700" spans="1:18" ht="15.75" customHeight="1">
      <c r="A3700" s="1"/>
      <c r="B3700" s="6" t="s">
        <v>14</v>
      </c>
      <c r="C3700" s="6">
        <v>1185732</v>
      </c>
      <c r="D3700" s="7">
        <v>44297</v>
      </c>
      <c r="E3700" s="6" t="s">
        <v>15</v>
      </c>
      <c r="F3700" s="6" t="s">
        <v>125</v>
      </c>
      <c r="G3700" s="6" t="s">
        <v>126</v>
      </c>
      <c r="H3700" s="6" t="s">
        <v>21</v>
      </c>
      <c r="I3700" s="8">
        <v>0.55000000000000004</v>
      </c>
      <c r="J3700" s="9">
        <v>1500</v>
      </c>
      <c r="K3700" s="10">
        <f t="shared" si="0"/>
        <v>825.00000000000011</v>
      </c>
      <c r="L3700" s="10">
        <f t="shared" si="1"/>
        <v>288.75</v>
      </c>
      <c r="M3700" s="11">
        <v>0.35</v>
      </c>
      <c r="O3700" s="16"/>
      <c r="P3700" s="14"/>
      <c r="Q3700" s="12"/>
      <c r="R3700" s="13"/>
    </row>
    <row r="3701" spans="1:18" ht="15.75" customHeight="1">
      <c r="A3701" s="1"/>
      <c r="B3701" s="6" t="s">
        <v>14</v>
      </c>
      <c r="C3701" s="6">
        <v>1185732</v>
      </c>
      <c r="D3701" s="7">
        <v>44297</v>
      </c>
      <c r="E3701" s="6" t="s">
        <v>15</v>
      </c>
      <c r="F3701" s="6" t="s">
        <v>125</v>
      </c>
      <c r="G3701" s="6" t="s">
        <v>126</v>
      </c>
      <c r="H3701" s="6" t="s">
        <v>22</v>
      </c>
      <c r="I3701" s="8">
        <v>0.45</v>
      </c>
      <c r="J3701" s="9">
        <v>3000</v>
      </c>
      <c r="K3701" s="10">
        <f t="shared" si="0"/>
        <v>1350</v>
      </c>
      <c r="L3701" s="10">
        <f t="shared" si="1"/>
        <v>540</v>
      </c>
      <c r="M3701" s="11">
        <v>0.39999999999999997</v>
      </c>
      <c r="O3701" s="16"/>
      <c r="P3701" s="14"/>
      <c r="Q3701" s="12"/>
      <c r="R3701" s="13"/>
    </row>
    <row r="3702" spans="1:18" ht="15.75" customHeight="1">
      <c r="A3702" s="1"/>
      <c r="B3702" s="6" t="s">
        <v>14</v>
      </c>
      <c r="C3702" s="6">
        <v>1185732</v>
      </c>
      <c r="D3702" s="7">
        <v>44326</v>
      </c>
      <c r="E3702" s="6" t="s">
        <v>15</v>
      </c>
      <c r="F3702" s="6" t="s">
        <v>125</v>
      </c>
      <c r="G3702" s="6" t="s">
        <v>126</v>
      </c>
      <c r="H3702" s="6" t="s">
        <v>17</v>
      </c>
      <c r="I3702" s="8">
        <v>0.6</v>
      </c>
      <c r="J3702" s="9">
        <v>5700</v>
      </c>
      <c r="K3702" s="10">
        <f t="shared" si="0"/>
        <v>3420</v>
      </c>
      <c r="L3702" s="10">
        <f t="shared" si="1"/>
        <v>1539</v>
      </c>
      <c r="M3702" s="11">
        <v>0.45</v>
      </c>
      <c r="O3702" s="16"/>
      <c r="P3702" s="14"/>
      <c r="Q3702" s="12"/>
      <c r="R3702" s="13"/>
    </row>
    <row r="3703" spans="1:18" ht="15.75" customHeight="1">
      <c r="A3703" s="1"/>
      <c r="B3703" s="6" t="s">
        <v>14</v>
      </c>
      <c r="C3703" s="6">
        <v>1185732</v>
      </c>
      <c r="D3703" s="7">
        <v>44326</v>
      </c>
      <c r="E3703" s="6" t="s">
        <v>15</v>
      </c>
      <c r="F3703" s="6" t="s">
        <v>125</v>
      </c>
      <c r="G3703" s="6" t="s">
        <v>126</v>
      </c>
      <c r="H3703" s="6" t="s">
        <v>18</v>
      </c>
      <c r="I3703" s="8">
        <v>0.55000000000000004</v>
      </c>
      <c r="J3703" s="9">
        <v>2750</v>
      </c>
      <c r="K3703" s="10">
        <f t="shared" si="0"/>
        <v>1512.5000000000002</v>
      </c>
      <c r="L3703" s="10">
        <f t="shared" si="1"/>
        <v>680.62500000000011</v>
      </c>
      <c r="M3703" s="11">
        <v>0.45</v>
      </c>
      <c r="O3703" s="16"/>
      <c r="P3703" s="14"/>
      <c r="Q3703" s="12"/>
      <c r="R3703" s="13"/>
    </row>
    <row r="3704" spans="1:18" ht="15.75" customHeight="1">
      <c r="A3704" s="1"/>
      <c r="B3704" s="6" t="s">
        <v>14</v>
      </c>
      <c r="C3704" s="6">
        <v>1185732</v>
      </c>
      <c r="D3704" s="7">
        <v>44326</v>
      </c>
      <c r="E3704" s="6" t="s">
        <v>15</v>
      </c>
      <c r="F3704" s="6" t="s">
        <v>125</v>
      </c>
      <c r="G3704" s="6" t="s">
        <v>126</v>
      </c>
      <c r="H3704" s="6" t="s">
        <v>19</v>
      </c>
      <c r="I3704" s="8">
        <v>0.5</v>
      </c>
      <c r="J3704" s="9">
        <v>3000</v>
      </c>
      <c r="K3704" s="10">
        <f t="shared" si="0"/>
        <v>1500</v>
      </c>
      <c r="L3704" s="10">
        <f t="shared" si="1"/>
        <v>525</v>
      </c>
      <c r="M3704" s="11">
        <v>0.35</v>
      </c>
      <c r="O3704" s="16"/>
      <c r="P3704" s="14"/>
      <c r="Q3704" s="12"/>
      <c r="R3704" s="13"/>
    </row>
    <row r="3705" spans="1:18" ht="15.75" customHeight="1">
      <c r="A3705" s="1"/>
      <c r="B3705" s="6" t="s">
        <v>14</v>
      </c>
      <c r="C3705" s="6">
        <v>1185732</v>
      </c>
      <c r="D3705" s="7">
        <v>44326</v>
      </c>
      <c r="E3705" s="6" t="s">
        <v>15</v>
      </c>
      <c r="F3705" s="6" t="s">
        <v>125</v>
      </c>
      <c r="G3705" s="6" t="s">
        <v>126</v>
      </c>
      <c r="H3705" s="6" t="s">
        <v>20</v>
      </c>
      <c r="I3705" s="8">
        <v>0.5</v>
      </c>
      <c r="J3705" s="9">
        <v>2500</v>
      </c>
      <c r="K3705" s="10">
        <f t="shared" si="0"/>
        <v>1250</v>
      </c>
      <c r="L3705" s="10">
        <f t="shared" si="1"/>
        <v>437.5</v>
      </c>
      <c r="M3705" s="11">
        <v>0.35</v>
      </c>
      <c r="O3705" s="16"/>
      <c r="P3705" s="14"/>
      <c r="Q3705" s="12"/>
      <c r="R3705" s="13"/>
    </row>
    <row r="3706" spans="1:18" ht="15.75" customHeight="1">
      <c r="A3706" s="1"/>
      <c r="B3706" s="6" t="s">
        <v>14</v>
      </c>
      <c r="C3706" s="6">
        <v>1185732</v>
      </c>
      <c r="D3706" s="7">
        <v>44326</v>
      </c>
      <c r="E3706" s="6" t="s">
        <v>15</v>
      </c>
      <c r="F3706" s="6" t="s">
        <v>125</v>
      </c>
      <c r="G3706" s="6" t="s">
        <v>126</v>
      </c>
      <c r="H3706" s="6" t="s">
        <v>21</v>
      </c>
      <c r="I3706" s="8">
        <v>0.6</v>
      </c>
      <c r="J3706" s="9">
        <v>2750</v>
      </c>
      <c r="K3706" s="10">
        <f t="shared" si="0"/>
        <v>1650</v>
      </c>
      <c r="L3706" s="10">
        <f t="shared" si="1"/>
        <v>577.5</v>
      </c>
      <c r="M3706" s="11">
        <v>0.35</v>
      </c>
      <c r="O3706" s="16"/>
      <c r="P3706" s="14"/>
      <c r="Q3706" s="12"/>
      <c r="R3706" s="13"/>
    </row>
    <row r="3707" spans="1:18" ht="15.75" customHeight="1">
      <c r="A3707" s="1"/>
      <c r="B3707" s="6" t="s">
        <v>14</v>
      </c>
      <c r="C3707" s="6">
        <v>1185732</v>
      </c>
      <c r="D3707" s="7">
        <v>44326</v>
      </c>
      <c r="E3707" s="6" t="s">
        <v>15</v>
      </c>
      <c r="F3707" s="6" t="s">
        <v>125</v>
      </c>
      <c r="G3707" s="6" t="s">
        <v>126</v>
      </c>
      <c r="H3707" s="6" t="s">
        <v>22</v>
      </c>
      <c r="I3707" s="8">
        <v>0.65</v>
      </c>
      <c r="J3707" s="9">
        <v>4000</v>
      </c>
      <c r="K3707" s="10">
        <f t="shared" si="0"/>
        <v>2600</v>
      </c>
      <c r="L3707" s="10">
        <f t="shared" si="1"/>
        <v>1040</v>
      </c>
      <c r="M3707" s="11">
        <v>0.39999999999999997</v>
      </c>
      <c r="O3707" s="16"/>
      <c r="P3707" s="14"/>
      <c r="Q3707" s="12"/>
      <c r="R3707" s="13"/>
    </row>
    <row r="3708" spans="1:18" ht="15.75" customHeight="1">
      <c r="A3708" s="1"/>
      <c r="B3708" s="6" t="s">
        <v>14</v>
      </c>
      <c r="C3708" s="6">
        <v>1185732</v>
      </c>
      <c r="D3708" s="7">
        <v>44359</v>
      </c>
      <c r="E3708" s="6" t="s">
        <v>15</v>
      </c>
      <c r="F3708" s="6" t="s">
        <v>125</v>
      </c>
      <c r="G3708" s="6" t="s">
        <v>126</v>
      </c>
      <c r="H3708" s="6" t="s">
        <v>17</v>
      </c>
      <c r="I3708" s="8">
        <v>0.6</v>
      </c>
      <c r="J3708" s="9">
        <v>6500</v>
      </c>
      <c r="K3708" s="10">
        <f t="shared" si="0"/>
        <v>3900</v>
      </c>
      <c r="L3708" s="10">
        <f t="shared" si="1"/>
        <v>1755</v>
      </c>
      <c r="M3708" s="11">
        <v>0.45</v>
      </c>
      <c r="O3708" s="16"/>
      <c r="P3708" s="14"/>
      <c r="Q3708" s="12"/>
      <c r="R3708" s="13"/>
    </row>
    <row r="3709" spans="1:18" ht="15.75" customHeight="1">
      <c r="A3709" s="1"/>
      <c r="B3709" s="6" t="s">
        <v>14</v>
      </c>
      <c r="C3709" s="6">
        <v>1185732</v>
      </c>
      <c r="D3709" s="7">
        <v>44359</v>
      </c>
      <c r="E3709" s="6" t="s">
        <v>15</v>
      </c>
      <c r="F3709" s="6" t="s">
        <v>125</v>
      </c>
      <c r="G3709" s="6" t="s">
        <v>126</v>
      </c>
      <c r="H3709" s="6" t="s">
        <v>18</v>
      </c>
      <c r="I3709" s="8">
        <v>0.55000000000000004</v>
      </c>
      <c r="J3709" s="9">
        <v>4000</v>
      </c>
      <c r="K3709" s="10">
        <f t="shared" si="0"/>
        <v>2200</v>
      </c>
      <c r="L3709" s="10">
        <f t="shared" si="1"/>
        <v>990</v>
      </c>
      <c r="M3709" s="11">
        <v>0.45</v>
      </c>
      <c r="O3709" s="16"/>
      <c r="P3709" s="14"/>
      <c r="Q3709" s="12"/>
      <c r="R3709" s="13"/>
    </row>
    <row r="3710" spans="1:18" ht="15.75" customHeight="1">
      <c r="A3710" s="1"/>
      <c r="B3710" s="6" t="s">
        <v>14</v>
      </c>
      <c r="C3710" s="6">
        <v>1185732</v>
      </c>
      <c r="D3710" s="7">
        <v>44359</v>
      </c>
      <c r="E3710" s="6" t="s">
        <v>15</v>
      </c>
      <c r="F3710" s="6" t="s">
        <v>125</v>
      </c>
      <c r="G3710" s="6" t="s">
        <v>126</v>
      </c>
      <c r="H3710" s="6" t="s">
        <v>19</v>
      </c>
      <c r="I3710" s="8">
        <v>0.5</v>
      </c>
      <c r="J3710" s="9">
        <v>3250</v>
      </c>
      <c r="K3710" s="10">
        <f t="shared" si="0"/>
        <v>1625</v>
      </c>
      <c r="L3710" s="10">
        <f t="shared" si="1"/>
        <v>568.75</v>
      </c>
      <c r="M3710" s="11">
        <v>0.35</v>
      </c>
      <c r="O3710" s="16"/>
      <c r="P3710" s="14"/>
      <c r="Q3710" s="12"/>
      <c r="R3710" s="13"/>
    </row>
    <row r="3711" spans="1:18" ht="15.75" customHeight="1">
      <c r="A3711" s="1"/>
      <c r="B3711" s="6" t="s">
        <v>14</v>
      </c>
      <c r="C3711" s="6">
        <v>1185732</v>
      </c>
      <c r="D3711" s="7">
        <v>44359</v>
      </c>
      <c r="E3711" s="6" t="s">
        <v>15</v>
      </c>
      <c r="F3711" s="6" t="s">
        <v>125</v>
      </c>
      <c r="G3711" s="6" t="s">
        <v>126</v>
      </c>
      <c r="H3711" s="6" t="s">
        <v>20</v>
      </c>
      <c r="I3711" s="8">
        <v>0.5</v>
      </c>
      <c r="J3711" s="9">
        <v>3000</v>
      </c>
      <c r="K3711" s="10">
        <f t="shared" si="0"/>
        <v>1500</v>
      </c>
      <c r="L3711" s="10">
        <f t="shared" si="1"/>
        <v>525</v>
      </c>
      <c r="M3711" s="11">
        <v>0.35</v>
      </c>
      <c r="O3711" s="16"/>
      <c r="P3711" s="14"/>
      <c r="Q3711" s="12"/>
      <c r="R3711" s="13"/>
    </row>
    <row r="3712" spans="1:18" ht="15.75" customHeight="1">
      <c r="A3712" s="1"/>
      <c r="B3712" s="6" t="s">
        <v>14</v>
      </c>
      <c r="C3712" s="6">
        <v>1185732</v>
      </c>
      <c r="D3712" s="7">
        <v>44359</v>
      </c>
      <c r="E3712" s="6" t="s">
        <v>15</v>
      </c>
      <c r="F3712" s="6" t="s">
        <v>125</v>
      </c>
      <c r="G3712" s="6" t="s">
        <v>126</v>
      </c>
      <c r="H3712" s="6" t="s">
        <v>21</v>
      </c>
      <c r="I3712" s="8">
        <v>0.6</v>
      </c>
      <c r="J3712" s="9">
        <v>3000</v>
      </c>
      <c r="K3712" s="10">
        <f t="shared" si="0"/>
        <v>1800</v>
      </c>
      <c r="L3712" s="10">
        <f t="shared" si="1"/>
        <v>630</v>
      </c>
      <c r="M3712" s="11">
        <v>0.35</v>
      </c>
      <c r="O3712" s="16"/>
      <c r="P3712" s="14"/>
      <c r="Q3712" s="12"/>
      <c r="R3712" s="13"/>
    </row>
    <row r="3713" spans="1:18" ht="15.75" customHeight="1">
      <c r="A3713" s="1"/>
      <c r="B3713" s="6" t="s">
        <v>14</v>
      </c>
      <c r="C3713" s="6">
        <v>1185732</v>
      </c>
      <c r="D3713" s="7">
        <v>44359</v>
      </c>
      <c r="E3713" s="6" t="s">
        <v>15</v>
      </c>
      <c r="F3713" s="6" t="s">
        <v>125</v>
      </c>
      <c r="G3713" s="6" t="s">
        <v>126</v>
      </c>
      <c r="H3713" s="6" t="s">
        <v>22</v>
      </c>
      <c r="I3713" s="8">
        <v>0.65</v>
      </c>
      <c r="J3713" s="9">
        <v>4500</v>
      </c>
      <c r="K3713" s="10">
        <f t="shared" si="0"/>
        <v>2925</v>
      </c>
      <c r="L3713" s="10">
        <f t="shared" si="1"/>
        <v>1170</v>
      </c>
      <c r="M3713" s="11">
        <v>0.39999999999999997</v>
      </c>
      <c r="O3713" s="16"/>
      <c r="P3713" s="14"/>
      <c r="Q3713" s="12"/>
      <c r="R3713" s="13"/>
    </row>
    <row r="3714" spans="1:18" ht="15.75" customHeight="1">
      <c r="A3714" s="1"/>
      <c r="B3714" s="6" t="s">
        <v>14</v>
      </c>
      <c r="C3714" s="6">
        <v>1185732</v>
      </c>
      <c r="D3714" s="7">
        <v>44387</v>
      </c>
      <c r="E3714" s="6" t="s">
        <v>15</v>
      </c>
      <c r="F3714" s="6" t="s">
        <v>125</v>
      </c>
      <c r="G3714" s="6" t="s">
        <v>126</v>
      </c>
      <c r="H3714" s="6" t="s">
        <v>17</v>
      </c>
      <c r="I3714" s="8">
        <v>0.6</v>
      </c>
      <c r="J3714" s="9">
        <v>6750</v>
      </c>
      <c r="K3714" s="10">
        <f t="shared" si="0"/>
        <v>4050</v>
      </c>
      <c r="L3714" s="10">
        <f t="shared" si="1"/>
        <v>1822.5</v>
      </c>
      <c r="M3714" s="11">
        <v>0.45</v>
      </c>
      <c r="O3714" s="16"/>
      <c r="P3714" s="14"/>
      <c r="Q3714" s="12"/>
      <c r="R3714" s="13"/>
    </row>
    <row r="3715" spans="1:18" ht="15.75" customHeight="1">
      <c r="A3715" s="1"/>
      <c r="B3715" s="6" t="s">
        <v>14</v>
      </c>
      <c r="C3715" s="6">
        <v>1185732</v>
      </c>
      <c r="D3715" s="7">
        <v>44387</v>
      </c>
      <c r="E3715" s="6" t="s">
        <v>15</v>
      </c>
      <c r="F3715" s="6" t="s">
        <v>125</v>
      </c>
      <c r="G3715" s="6" t="s">
        <v>126</v>
      </c>
      <c r="H3715" s="6" t="s">
        <v>18</v>
      </c>
      <c r="I3715" s="8">
        <v>0.55000000000000004</v>
      </c>
      <c r="J3715" s="9">
        <v>4250</v>
      </c>
      <c r="K3715" s="10">
        <f t="shared" si="0"/>
        <v>2337.5</v>
      </c>
      <c r="L3715" s="10">
        <f t="shared" si="1"/>
        <v>1051.875</v>
      </c>
      <c r="M3715" s="11">
        <v>0.45</v>
      </c>
      <c r="O3715" s="16"/>
      <c r="P3715" s="14"/>
      <c r="Q3715" s="12"/>
      <c r="R3715" s="13"/>
    </row>
    <row r="3716" spans="1:18" ht="15.75" customHeight="1">
      <c r="A3716" s="1"/>
      <c r="B3716" s="6" t="s">
        <v>14</v>
      </c>
      <c r="C3716" s="6">
        <v>1185732</v>
      </c>
      <c r="D3716" s="7">
        <v>44387</v>
      </c>
      <c r="E3716" s="6" t="s">
        <v>15</v>
      </c>
      <c r="F3716" s="6" t="s">
        <v>125</v>
      </c>
      <c r="G3716" s="6" t="s">
        <v>126</v>
      </c>
      <c r="H3716" s="6" t="s">
        <v>19</v>
      </c>
      <c r="I3716" s="8">
        <v>0.5</v>
      </c>
      <c r="J3716" s="9">
        <v>3500</v>
      </c>
      <c r="K3716" s="10">
        <f t="shared" si="0"/>
        <v>1750</v>
      </c>
      <c r="L3716" s="10">
        <f t="shared" si="1"/>
        <v>612.5</v>
      </c>
      <c r="M3716" s="11">
        <v>0.35</v>
      </c>
      <c r="O3716" s="16"/>
      <c r="P3716" s="14"/>
      <c r="Q3716" s="12"/>
      <c r="R3716" s="13"/>
    </row>
    <row r="3717" spans="1:18" ht="15.75" customHeight="1">
      <c r="A3717" s="1"/>
      <c r="B3717" s="6" t="s">
        <v>14</v>
      </c>
      <c r="C3717" s="6">
        <v>1185732</v>
      </c>
      <c r="D3717" s="7">
        <v>44387</v>
      </c>
      <c r="E3717" s="6" t="s">
        <v>15</v>
      </c>
      <c r="F3717" s="6" t="s">
        <v>125</v>
      </c>
      <c r="G3717" s="6" t="s">
        <v>126</v>
      </c>
      <c r="H3717" s="6" t="s">
        <v>20</v>
      </c>
      <c r="I3717" s="8">
        <v>0.5</v>
      </c>
      <c r="J3717" s="9">
        <v>3000</v>
      </c>
      <c r="K3717" s="10">
        <f t="shared" si="0"/>
        <v>1500</v>
      </c>
      <c r="L3717" s="10">
        <f t="shared" si="1"/>
        <v>525</v>
      </c>
      <c r="M3717" s="11">
        <v>0.35</v>
      </c>
      <c r="O3717" s="16"/>
      <c r="P3717" s="14"/>
      <c r="Q3717" s="12"/>
      <c r="R3717" s="13"/>
    </row>
    <row r="3718" spans="1:18" ht="15.75" customHeight="1">
      <c r="A3718" s="1"/>
      <c r="B3718" s="6" t="s">
        <v>14</v>
      </c>
      <c r="C3718" s="6">
        <v>1185732</v>
      </c>
      <c r="D3718" s="7">
        <v>44387</v>
      </c>
      <c r="E3718" s="6" t="s">
        <v>15</v>
      </c>
      <c r="F3718" s="6" t="s">
        <v>125</v>
      </c>
      <c r="G3718" s="6" t="s">
        <v>126</v>
      </c>
      <c r="H3718" s="6" t="s">
        <v>21</v>
      </c>
      <c r="I3718" s="8">
        <v>0.6</v>
      </c>
      <c r="J3718" s="9">
        <v>3250</v>
      </c>
      <c r="K3718" s="10">
        <f t="shared" si="0"/>
        <v>1950</v>
      </c>
      <c r="L3718" s="10">
        <f t="shared" si="1"/>
        <v>682.5</v>
      </c>
      <c r="M3718" s="11">
        <v>0.35</v>
      </c>
      <c r="O3718" s="16"/>
      <c r="P3718" s="14"/>
      <c r="Q3718" s="12"/>
      <c r="R3718" s="13"/>
    </row>
    <row r="3719" spans="1:18" ht="15.75" customHeight="1">
      <c r="A3719" s="1"/>
      <c r="B3719" s="6" t="s">
        <v>14</v>
      </c>
      <c r="C3719" s="6">
        <v>1185732</v>
      </c>
      <c r="D3719" s="7">
        <v>44387</v>
      </c>
      <c r="E3719" s="6" t="s">
        <v>15</v>
      </c>
      <c r="F3719" s="6" t="s">
        <v>125</v>
      </c>
      <c r="G3719" s="6" t="s">
        <v>126</v>
      </c>
      <c r="H3719" s="6" t="s">
        <v>22</v>
      </c>
      <c r="I3719" s="8">
        <v>0.65</v>
      </c>
      <c r="J3719" s="9">
        <v>5000</v>
      </c>
      <c r="K3719" s="10">
        <f t="shared" si="0"/>
        <v>3250</v>
      </c>
      <c r="L3719" s="10">
        <f t="shared" si="1"/>
        <v>1300</v>
      </c>
      <c r="M3719" s="11">
        <v>0.39999999999999997</v>
      </c>
      <c r="O3719" s="16"/>
      <c r="P3719" s="14"/>
      <c r="Q3719" s="12"/>
      <c r="R3719" s="13"/>
    </row>
    <row r="3720" spans="1:18" ht="15.75" customHeight="1">
      <c r="A3720" s="1"/>
      <c r="B3720" s="6" t="s">
        <v>14</v>
      </c>
      <c r="C3720" s="6">
        <v>1185732</v>
      </c>
      <c r="D3720" s="7">
        <v>44419</v>
      </c>
      <c r="E3720" s="6" t="s">
        <v>15</v>
      </c>
      <c r="F3720" s="6" t="s">
        <v>125</v>
      </c>
      <c r="G3720" s="6" t="s">
        <v>126</v>
      </c>
      <c r="H3720" s="6" t="s">
        <v>17</v>
      </c>
      <c r="I3720" s="8">
        <v>0.6</v>
      </c>
      <c r="J3720" s="9">
        <v>6500</v>
      </c>
      <c r="K3720" s="10">
        <f t="shared" si="0"/>
        <v>3900</v>
      </c>
      <c r="L3720" s="10">
        <f t="shared" si="1"/>
        <v>1755</v>
      </c>
      <c r="M3720" s="11">
        <v>0.45</v>
      </c>
      <c r="O3720" s="16"/>
      <c r="P3720" s="14"/>
      <c r="Q3720" s="12"/>
      <c r="R3720" s="13"/>
    </row>
    <row r="3721" spans="1:18" ht="15.75" customHeight="1">
      <c r="A3721" s="1"/>
      <c r="B3721" s="6" t="s">
        <v>14</v>
      </c>
      <c r="C3721" s="6">
        <v>1185732</v>
      </c>
      <c r="D3721" s="7">
        <v>44419</v>
      </c>
      <c r="E3721" s="6" t="s">
        <v>15</v>
      </c>
      <c r="F3721" s="6" t="s">
        <v>125</v>
      </c>
      <c r="G3721" s="6" t="s">
        <v>126</v>
      </c>
      <c r="H3721" s="6" t="s">
        <v>18</v>
      </c>
      <c r="I3721" s="8">
        <v>0.55000000000000004</v>
      </c>
      <c r="J3721" s="9">
        <v>4250</v>
      </c>
      <c r="K3721" s="10">
        <f t="shared" si="0"/>
        <v>2337.5</v>
      </c>
      <c r="L3721" s="10">
        <f t="shared" si="1"/>
        <v>1051.875</v>
      </c>
      <c r="M3721" s="11">
        <v>0.45</v>
      </c>
      <c r="O3721" s="16"/>
      <c r="P3721" s="14"/>
      <c r="Q3721" s="12"/>
      <c r="R3721" s="13"/>
    </row>
    <row r="3722" spans="1:18" ht="15.75" customHeight="1">
      <c r="A3722" s="1"/>
      <c r="B3722" s="6" t="s">
        <v>14</v>
      </c>
      <c r="C3722" s="6">
        <v>1185732</v>
      </c>
      <c r="D3722" s="7">
        <v>44419</v>
      </c>
      <c r="E3722" s="6" t="s">
        <v>15</v>
      </c>
      <c r="F3722" s="6" t="s">
        <v>125</v>
      </c>
      <c r="G3722" s="6" t="s">
        <v>126</v>
      </c>
      <c r="H3722" s="6" t="s">
        <v>19</v>
      </c>
      <c r="I3722" s="8">
        <v>0.5</v>
      </c>
      <c r="J3722" s="9">
        <v>3500</v>
      </c>
      <c r="K3722" s="10">
        <f t="shared" si="0"/>
        <v>1750</v>
      </c>
      <c r="L3722" s="10">
        <f t="shared" si="1"/>
        <v>612.5</v>
      </c>
      <c r="M3722" s="11">
        <v>0.35</v>
      </c>
      <c r="O3722" s="16"/>
      <c r="P3722" s="14"/>
      <c r="Q3722" s="12"/>
      <c r="R3722" s="13"/>
    </row>
    <row r="3723" spans="1:18" ht="15.75" customHeight="1">
      <c r="A3723" s="1"/>
      <c r="B3723" s="6" t="s">
        <v>14</v>
      </c>
      <c r="C3723" s="6">
        <v>1185732</v>
      </c>
      <c r="D3723" s="7">
        <v>44419</v>
      </c>
      <c r="E3723" s="6" t="s">
        <v>15</v>
      </c>
      <c r="F3723" s="6" t="s">
        <v>125</v>
      </c>
      <c r="G3723" s="6" t="s">
        <v>126</v>
      </c>
      <c r="H3723" s="6" t="s">
        <v>20</v>
      </c>
      <c r="I3723" s="8">
        <v>0.5</v>
      </c>
      <c r="J3723" s="9">
        <v>2500</v>
      </c>
      <c r="K3723" s="10">
        <f t="shared" si="0"/>
        <v>1250</v>
      </c>
      <c r="L3723" s="10">
        <f t="shared" si="1"/>
        <v>437.5</v>
      </c>
      <c r="M3723" s="11">
        <v>0.35</v>
      </c>
      <c r="O3723" s="16"/>
      <c r="P3723" s="14"/>
      <c r="Q3723" s="12"/>
      <c r="R3723" s="13"/>
    </row>
    <row r="3724" spans="1:18" ht="15.75" customHeight="1">
      <c r="A3724" s="1"/>
      <c r="B3724" s="6" t="s">
        <v>14</v>
      </c>
      <c r="C3724" s="6">
        <v>1185732</v>
      </c>
      <c r="D3724" s="7">
        <v>44419</v>
      </c>
      <c r="E3724" s="6" t="s">
        <v>15</v>
      </c>
      <c r="F3724" s="6" t="s">
        <v>125</v>
      </c>
      <c r="G3724" s="6" t="s">
        <v>126</v>
      </c>
      <c r="H3724" s="6" t="s">
        <v>21</v>
      </c>
      <c r="I3724" s="8">
        <v>0.6</v>
      </c>
      <c r="J3724" s="9">
        <v>2250</v>
      </c>
      <c r="K3724" s="10">
        <f t="shared" si="0"/>
        <v>1350</v>
      </c>
      <c r="L3724" s="10">
        <f t="shared" si="1"/>
        <v>472.49999999999994</v>
      </c>
      <c r="M3724" s="11">
        <v>0.35</v>
      </c>
      <c r="O3724" s="16"/>
      <c r="P3724" s="14"/>
      <c r="Q3724" s="12"/>
      <c r="R3724" s="13"/>
    </row>
    <row r="3725" spans="1:18" ht="15.75" customHeight="1">
      <c r="A3725" s="1"/>
      <c r="B3725" s="6" t="s">
        <v>14</v>
      </c>
      <c r="C3725" s="6">
        <v>1185732</v>
      </c>
      <c r="D3725" s="7">
        <v>44419</v>
      </c>
      <c r="E3725" s="6" t="s">
        <v>15</v>
      </c>
      <c r="F3725" s="6" t="s">
        <v>125</v>
      </c>
      <c r="G3725" s="6" t="s">
        <v>126</v>
      </c>
      <c r="H3725" s="6" t="s">
        <v>22</v>
      </c>
      <c r="I3725" s="8">
        <v>0.65</v>
      </c>
      <c r="J3725" s="9">
        <v>4000</v>
      </c>
      <c r="K3725" s="10">
        <f t="shared" si="0"/>
        <v>2600</v>
      </c>
      <c r="L3725" s="10">
        <f t="shared" si="1"/>
        <v>1040</v>
      </c>
      <c r="M3725" s="11">
        <v>0.39999999999999997</v>
      </c>
      <c r="O3725" s="16"/>
      <c r="P3725" s="14"/>
      <c r="Q3725" s="12"/>
      <c r="R3725" s="13"/>
    </row>
    <row r="3726" spans="1:18" ht="15.75" customHeight="1">
      <c r="A3726" s="1"/>
      <c r="B3726" s="6" t="s">
        <v>14</v>
      </c>
      <c r="C3726" s="6">
        <v>1185732</v>
      </c>
      <c r="D3726" s="7">
        <v>44449</v>
      </c>
      <c r="E3726" s="6" t="s">
        <v>15</v>
      </c>
      <c r="F3726" s="6" t="s">
        <v>125</v>
      </c>
      <c r="G3726" s="6" t="s">
        <v>126</v>
      </c>
      <c r="H3726" s="6" t="s">
        <v>17</v>
      </c>
      <c r="I3726" s="8">
        <v>0.6</v>
      </c>
      <c r="J3726" s="9">
        <v>5250</v>
      </c>
      <c r="K3726" s="10">
        <f t="shared" si="0"/>
        <v>3150</v>
      </c>
      <c r="L3726" s="10">
        <f t="shared" si="1"/>
        <v>1417.5</v>
      </c>
      <c r="M3726" s="11">
        <v>0.45</v>
      </c>
      <c r="O3726" s="16"/>
      <c r="P3726" s="14"/>
      <c r="Q3726" s="12"/>
      <c r="R3726" s="13"/>
    </row>
    <row r="3727" spans="1:18" ht="15.75" customHeight="1">
      <c r="A3727" s="1"/>
      <c r="B3727" s="6" t="s">
        <v>14</v>
      </c>
      <c r="C3727" s="6">
        <v>1185732</v>
      </c>
      <c r="D3727" s="7">
        <v>44449</v>
      </c>
      <c r="E3727" s="6" t="s">
        <v>15</v>
      </c>
      <c r="F3727" s="6" t="s">
        <v>125</v>
      </c>
      <c r="G3727" s="6" t="s">
        <v>126</v>
      </c>
      <c r="H3727" s="6" t="s">
        <v>18</v>
      </c>
      <c r="I3727" s="8">
        <v>0.55000000000000004</v>
      </c>
      <c r="J3727" s="9">
        <v>3250</v>
      </c>
      <c r="K3727" s="10">
        <f t="shared" si="0"/>
        <v>1787.5000000000002</v>
      </c>
      <c r="L3727" s="10">
        <f t="shared" si="1"/>
        <v>804.37500000000011</v>
      </c>
      <c r="M3727" s="11">
        <v>0.45</v>
      </c>
      <c r="O3727" s="16"/>
      <c r="P3727" s="14"/>
      <c r="Q3727" s="12"/>
      <c r="R3727" s="13"/>
    </row>
    <row r="3728" spans="1:18" ht="15.75" customHeight="1">
      <c r="A3728" s="1"/>
      <c r="B3728" s="6" t="s">
        <v>14</v>
      </c>
      <c r="C3728" s="6">
        <v>1185732</v>
      </c>
      <c r="D3728" s="7">
        <v>44449</v>
      </c>
      <c r="E3728" s="6" t="s">
        <v>15</v>
      </c>
      <c r="F3728" s="6" t="s">
        <v>125</v>
      </c>
      <c r="G3728" s="6" t="s">
        <v>126</v>
      </c>
      <c r="H3728" s="6" t="s">
        <v>19</v>
      </c>
      <c r="I3728" s="8">
        <v>0.5</v>
      </c>
      <c r="J3728" s="9">
        <v>2250</v>
      </c>
      <c r="K3728" s="10">
        <f t="shared" si="0"/>
        <v>1125</v>
      </c>
      <c r="L3728" s="10">
        <f t="shared" si="1"/>
        <v>393.75</v>
      </c>
      <c r="M3728" s="11">
        <v>0.35</v>
      </c>
      <c r="O3728" s="16"/>
      <c r="P3728" s="14"/>
      <c r="Q3728" s="12"/>
      <c r="R3728" s="13"/>
    </row>
    <row r="3729" spans="1:18" ht="15.75" customHeight="1">
      <c r="A3729" s="1"/>
      <c r="B3729" s="6" t="s">
        <v>14</v>
      </c>
      <c r="C3729" s="6">
        <v>1185732</v>
      </c>
      <c r="D3729" s="7">
        <v>44449</v>
      </c>
      <c r="E3729" s="6" t="s">
        <v>15</v>
      </c>
      <c r="F3729" s="6" t="s">
        <v>125</v>
      </c>
      <c r="G3729" s="6" t="s">
        <v>126</v>
      </c>
      <c r="H3729" s="6" t="s">
        <v>20</v>
      </c>
      <c r="I3729" s="8">
        <v>0.5</v>
      </c>
      <c r="J3729" s="9">
        <v>2000</v>
      </c>
      <c r="K3729" s="10">
        <f t="shared" si="0"/>
        <v>1000</v>
      </c>
      <c r="L3729" s="10">
        <f t="shared" si="1"/>
        <v>350</v>
      </c>
      <c r="M3729" s="11">
        <v>0.35</v>
      </c>
      <c r="O3729" s="16"/>
      <c r="P3729" s="14"/>
      <c r="Q3729" s="12"/>
      <c r="R3729" s="13"/>
    </row>
    <row r="3730" spans="1:18" ht="15.75" customHeight="1">
      <c r="A3730" s="1"/>
      <c r="B3730" s="6" t="s">
        <v>14</v>
      </c>
      <c r="C3730" s="6">
        <v>1185732</v>
      </c>
      <c r="D3730" s="7">
        <v>44449</v>
      </c>
      <c r="E3730" s="6" t="s">
        <v>15</v>
      </c>
      <c r="F3730" s="6" t="s">
        <v>125</v>
      </c>
      <c r="G3730" s="6" t="s">
        <v>126</v>
      </c>
      <c r="H3730" s="6" t="s">
        <v>21</v>
      </c>
      <c r="I3730" s="8">
        <v>0.6</v>
      </c>
      <c r="J3730" s="9">
        <v>2000</v>
      </c>
      <c r="K3730" s="10">
        <f t="shared" si="0"/>
        <v>1200</v>
      </c>
      <c r="L3730" s="10">
        <f t="shared" si="1"/>
        <v>420</v>
      </c>
      <c r="M3730" s="11">
        <v>0.35</v>
      </c>
      <c r="O3730" s="16"/>
      <c r="P3730" s="14"/>
      <c r="Q3730" s="12"/>
      <c r="R3730" s="13"/>
    </row>
    <row r="3731" spans="1:18" ht="15.75" customHeight="1">
      <c r="A3731" s="1"/>
      <c r="B3731" s="6" t="s">
        <v>14</v>
      </c>
      <c r="C3731" s="6">
        <v>1185732</v>
      </c>
      <c r="D3731" s="7">
        <v>44449</v>
      </c>
      <c r="E3731" s="6" t="s">
        <v>15</v>
      </c>
      <c r="F3731" s="6" t="s">
        <v>125</v>
      </c>
      <c r="G3731" s="6" t="s">
        <v>126</v>
      </c>
      <c r="H3731" s="6" t="s">
        <v>22</v>
      </c>
      <c r="I3731" s="8">
        <v>0.65</v>
      </c>
      <c r="J3731" s="9">
        <v>3000</v>
      </c>
      <c r="K3731" s="10">
        <f t="shared" si="0"/>
        <v>1950</v>
      </c>
      <c r="L3731" s="10">
        <f t="shared" si="1"/>
        <v>779.99999999999989</v>
      </c>
      <c r="M3731" s="11">
        <v>0.39999999999999997</v>
      </c>
      <c r="O3731" s="16"/>
      <c r="P3731" s="14"/>
      <c r="Q3731" s="12"/>
      <c r="R3731" s="13"/>
    </row>
    <row r="3732" spans="1:18" ht="15.75" customHeight="1">
      <c r="A3732" s="1"/>
      <c r="B3732" s="6" t="s">
        <v>14</v>
      </c>
      <c r="C3732" s="6">
        <v>1185732</v>
      </c>
      <c r="D3732" s="7">
        <v>44481</v>
      </c>
      <c r="E3732" s="6" t="s">
        <v>15</v>
      </c>
      <c r="F3732" s="6" t="s">
        <v>125</v>
      </c>
      <c r="G3732" s="6" t="s">
        <v>126</v>
      </c>
      <c r="H3732" s="6" t="s">
        <v>17</v>
      </c>
      <c r="I3732" s="8">
        <v>0.65</v>
      </c>
      <c r="J3732" s="9">
        <v>4750</v>
      </c>
      <c r="K3732" s="10">
        <f t="shared" si="0"/>
        <v>3087.5</v>
      </c>
      <c r="L3732" s="10">
        <f t="shared" si="1"/>
        <v>1389.375</v>
      </c>
      <c r="M3732" s="11">
        <v>0.45</v>
      </c>
      <c r="O3732" s="16"/>
      <c r="P3732" s="14"/>
      <c r="Q3732" s="12"/>
      <c r="R3732" s="13"/>
    </row>
    <row r="3733" spans="1:18" ht="15.75" customHeight="1">
      <c r="A3733" s="1"/>
      <c r="B3733" s="6" t="s">
        <v>14</v>
      </c>
      <c r="C3733" s="6">
        <v>1185732</v>
      </c>
      <c r="D3733" s="7">
        <v>44481</v>
      </c>
      <c r="E3733" s="6" t="s">
        <v>15</v>
      </c>
      <c r="F3733" s="6" t="s">
        <v>125</v>
      </c>
      <c r="G3733" s="6" t="s">
        <v>126</v>
      </c>
      <c r="H3733" s="6" t="s">
        <v>18</v>
      </c>
      <c r="I3733" s="8">
        <v>0.60000000000000009</v>
      </c>
      <c r="J3733" s="9">
        <v>3000</v>
      </c>
      <c r="K3733" s="10">
        <f t="shared" si="0"/>
        <v>1800.0000000000002</v>
      </c>
      <c r="L3733" s="10">
        <f t="shared" si="1"/>
        <v>810.00000000000011</v>
      </c>
      <c r="M3733" s="11">
        <v>0.45</v>
      </c>
      <c r="O3733" s="16"/>
      <c r="P3733" s="14"/>
      <c r="Q3733" s="12"/>
      <c r="R3733" s="13"/>
    </row>
    <row r="3734" spans="1:18" ht="15.75" customHeight="1">
      <c r="A3734" s="1"/>
      <c r="B3734" s="6" t="s">
        <v>14</v>
      </c>
      <c r="C3734" s="6">
        <v>1185732</v>
      </c>
      <c r="D3734" s="7">
        <v>44481</v>
      </c>
      <c r="E3734" s="6" t="s">
        <v>15</v>
      </c>
      <c r="F3734" s="6" t="s">
        <v>125</v>
      </c>
      <c r="G3734" s="6" t="s">
        <v>126</v>
      </c>
      <c r="H3734" s="6" t="s">
        <v>19</v>
      </c>
      <c r="I3734" s="8">
        <v>0.60000000000000009</v>
      </c>
      <c r="J3734" s="9">
        <v>2000</v>
      </c>
      <c r="K3734" s="10">
        <f t="shared" si="0"/>
        <v>1200.0000000000002</v>
      </c>
      <c r="L3734" s="10">
        <f t="shared" si="1"/>
        <v>420.00000000000006</v>
      </c>
      <c r="M3734" s="11">
        <v>0.35</v>
      </c>
      <c r="O3734" s="16"/>
      <c r="P3734" s="14"/>
      <c r="Q3734" s="12"/>
      <c r="R3734" s="13"/>
    </row>
    <row r="3735" spans="1:18" ht="15.75" customHeight="1">
      <c r="A3735" s="1"/>
      <c r="B3735" s="6" t="s">
        <v>14</v>
      </c>
      <c r="C3735" s="6">
        <v>1185732</v>
      </c>
      <c r="D3735" s="7">
        <v>44481</v>
      </c>
      <c r="E3735" s="6" t="s">
        <v>15</v>
      </c>
      <c r="F3735" s="6" t="s">
        <v>125</v>
      </c>
      <c r="G3735" s="6" t="s">
        <v>126</v>
      </c>
      <c r="H3735" s="6" t="s">
        <v>20</v>
      </c>
      <c r="I3735" s="8">
        <v>0.60000000000000009</v>
      </c>
      <c r="J3735" s="9">
        <v>1750</v>
      </c>
      <c r="K3735" s="10">
        <f t="shared" si="0"/>
        <v>1050.0000000000002</v>
      </c>
      <c r="L3735" s="10">
        <f t="shared" si="1"/>
        <v>367.50000000000006</v>
      </c>
      <c r="M3735" s="11">
        <v>0.35</v>
      </c>
      <c r="O3735" s="16"/>
      <c r="P3735" s="14"/>
      <c r="Q3735" s="12"/>
      <c r="R3735" s="13"/>
    </row>
    <row r="3736" spans="1:18" ht="15.75" customHeight="1">
      <c r="A3736" s="1"/>
      <c r="B3736" s="6" t="s">
        <v>14</v>
      </c>
      <c r="C3736" s="6">
        <v>1185732</v>
      </c>
      <c r="D3736" s="7">
        <v>44481</v>
      </c>
      <c r="E3736" s="6" t="s">
        <v>15</v>
      </c>
      <c r="F3736" s="6" t="s">
        <v>125</v>
      </c>
      <c r="G3736" s="6" t="s">
        <v>126</v>
      </c>
      <c r="H3736" s="6" t="s">
        <v>21</v>
      </c>
      <c r="I3736" s="8">
        <v>0.70000000000000007</v>
      </c>
      <c r="J3736" s="9">
        <v>1750</v>
      </c>
      <c r="K3736" s="10">
        <f t="shared" si="0"/>
        <v>1225.0000000000002</v>
      </c>
      <c r="L3736" s="10">
        <f t="shared" si="1"/>
        <v>428.75000000000006</v>
      </c>
      <c r="M3736" s="11">
        <v>0.35</v>
      </c>
      <c r="O3736" s="16"/>
      <c r="P3736" s="14"/>
      <c r="Q3736" s="12"/>
      <c r="R3736" s="13"/>
    </row>
    <row r="3737" spans="1:18" ht="15.75" customHeight="1">
      <c r="A3737" s="1"/>
      <c r="B3737" s="6" t="s">
        <v>14</v>
      </c>
      <c r="C3737" s="6">
        <v>1185732</v>
      </c>
      <c r="D3737" s="7">
        <v>44481</v>
      </c>
      <c r="E3737" s="6" t="s">
        <v>15</v>
      </c>
      <c r="F3737" s="6" t="s">
        <v>125</v>
      </c>
      <c r="G3737" s="6" t="s">
        <v>126</v>
      </c>
      <c r="H3737" s="6" t="s">
        <v>22</v>
      </c>
      <c r="I3737" s="8">
        <v>0.75</v>
      </c>
      <c r="J3737" s="9">
        <v>3000</v>
      </c>
      <c r="K3737" s="10">
        <f t="shared" si="0"/>
        <v>2250</v>
      </c>
      <c r="L3737" s="10">
        <f t="shared" si="1"/>
        <v>899.99999999999989</v>
      </c>
      <c r="M3737" s="11">
        <v>0.39999999999999997</v>
      </c>
      <c r="O3737" s="16"/>
      <c r="P3737" s="14"/>
      <c r="Q3737" s="12"/>
      <c r="R3737" s="13"/>
    </row>
    <row r="3738" spans="1:18" ht="15.75" customHeight="1">
      <c r="A3738" s="1"/>
      <c r="B3738" s="6" t="s">
        <v>14</v>
      </c>
      <c r="C3738" s="6">
        <v>1185732</v>
      </c>
      <c r="D3738" s="7">
        <v>44511</v>
      </c>
      <c r="E3738" s="6" t="s">
        <v>15</v>
      </c>
      <c r="F3738" s="6" t="s">
        <v>125</v>
      </c>
      <c r="G3738" s="6" t="s">
        <v>126</v>
      </c>
      <c r="H3738" s="6" t="s">
        <v>17</v>
      </c>
      <c r="I3738" s="8">
        <v>0.70000000000000007</v>
      </c>
      <c r="J3738" s="9">
        <v>4500</v>
      </c>
      <c r="K3738" s="10">
        <f t="shared" si="0"/>
        <v>3150.0000000000005</v>
      </c>
      <c r="L3738" s="10">
        <f t="shared" si="1"/>
        <v>1417.5000000000002</v>
      </c>
      <c r="M3738" s="11">
        <v>0.45</v>
      </c>
      <c r="O3738" s="16"/>
      <c r="P3738" s="14"/>
      <c r="Q3738" s="12"/>
      <c r="R3738" s="13"/>
    </row>
    <row r="3739" spans="1:18" ht="15.75" customHeight="1">
      <c r="A3739" s="1"/>
      <c r="B3739" s="6" t="s">
        <v>14</v>
      </c>
      <c r="C3739" s="6">
        <v>1185732</v>
      </c>
      <c r="D3739" s="7">
        <v>44511</v>
      </c>
      <c r="E3739" s="6" t="s">
        <v>15</v>
      </c>
      <c r="F3739" s="6" t="s">
        <v>125</v>
      </c>
      <c r="G3739" s="6" t="s">
        <v>126</v>
      </c>
      <c r="H3739" s="6" t="s">
        <v>18</v>
      </c>
      <c r="I3739" s="8">
        <v>0.60000000000000009</v>
      </c>
      <c r="J3739" s="9">
        <v>3250</v>
      </c>
      <c r="K3739" s="10">
        <f t="shared" si="0"/>
        <v>1950.0000000000002</v>
      </c>
      <c r="L3739" s="10">
        <f t="shared" si="1"/>
        <v>877.50000000000011</v>
      </c>
      <c r="M3739" s="11">
        <v>0.45</v>
      </c>
      <c r="O3739" s="16"/>
      <c r="P3739" s="14"/>
      <c r="Q3739" s="12"/>
      <c r="R3739" s="13"/>
    </row>
    <row r="3740" spans="1:18" ht="15.75" customHeight="1">
      <c r="A3740" s="1"/>
      <c r="B3740" s="6" t="s">
        <v>14</v>
      </c>
      <c r="C3740" s="6">
        <v>1185732</v>
      </c>
      <c r="D3740" s="7">
        <v>44511</v>
      </c>
      <c r="E3740" s="6" t="s">
        <v>15</v>
      </c>
      <c r="F3740" s="6" t="s">
        <v>125</v>
      </c>
      <c r="G3740" s="6" t="s">
        <v>126</v>
      </c>
      <c r="H3740" s="6" t="s">
        <v>19</v>
      </c>
      <c r="I3740" s="8">
        <v>0.60000000000000009</v>
      </c>
      <c r="J3740" s="9">
        <v>3200</v>
      </c>
      <c r="K3740" s="10">
        <f t="shared" si="0"/>
        <v>1920.0000000000002</v>
      </c>
      <c r="L3740" s="10">
        <f t="shared" si="1"/>
        <v>672</v>
      </c>
      <c r="M3740" s="11">
        <v>0.35</v>
      </c>
      <c r="O3740" s="16"/>
      <c r="P3740" s="14"/>
      <c r="Q3740" s="12"/>
      <c r="R3740" s="13"/>
    </row>
    <row r="3741" spans="1:18" ht="15.75" customHeight="1">
      <c r="A3741" s="1"/>
      <c r="B3741" s="6" t="s">
        <v>14</v>
      </c>
      <c r="C3741" s="6">
        <v>1185732</v>
      </c>
      <c r="D3741" s="7">
        <v>44511</v>
      </c>
      <c r="E3741" s="6" t="s">
        <v>15</v>
      </c>
      <c r="F3741" s="6" t="s">
        <v>125</v>
      </c>
      <c r="G3741" s="6" t="s">
        <v>126</v>
      </c>
      <c r="H3741" s="6" t="s">
        <v>20</v>
      </c>
      <c r="I3741" s="8">
        <v>0.60000000000000009</v>
      </c>
      <c r="J3741" s="9">
        <v>3000</v>
      </c>
      <c r="K3741" s="10">
        <f t="shared" si="0"/>
        <v>1800.0000000000002</v>
      </c>
      <c r="L3741" s="10">
        <f t="shared" si="1"/>
        <v>630</v>
      </c>
      <c r="M3741" s="11">
        <v>0.35</v>
      </c>
      <c r="O3741" s="16"/>
      <c r="P3741" s="14"/>
      <c r="Q3741" s="12"/>
      <c r="R3741" s="13"/>
    </row>
    <row r="3742" spans="1:18" ht="15.75" customHeight="1">
      <c r="A3742" s="1"/>
      <c r="B3742" s="6" t="s">
        <v>14</v>
      </c>
      <c r="C3742" s="6">
        <v>1185732</v>
      </c>
      <c r="D3742" s="7">
        <v>44511</v>
      </c>
      <c r="E3742" s="6" t="s">
        <v>15</v>
      </c>
      <c r="F3742" s="6" t="s">
        <v>125</v>
      </c>
      <c r="G3742" s="6" t="s">
        <v>126</v>
      </c>
      <c r="H3742" s="6" t="s">
        <v>21</v>
      </c>
      <c r="I3742" s="8">
        <v>0.70000000000000007</v>
      </c>
      <c r="J3742" s="9">
        <v>2750</v>
      </c>
      <c r="K3742" s="10">
        <f t="shared" si="0"/>
        <v>1925.0000000000002</v>
      </c>
      <c r="L3742" s="10">
        <f t="shared" si="1"/>
        <v>673.75</v>
      </c>
      <c r="M3742" s="11">
        <v>0.35</v>
      </c>
      <c r="O3742" s="16"/>
      <c r="P3742" s="14"/>
      <c r="Q3742" s="12"/>
      <c r="R3742" s="13"/>
    </row>
    <row r="3743" spans="1:18" ht="15.75" customHeight="1">
      <c r="A3743" s="1"/>
      <c r="B3743" s="6" t="s">
        <v>14</v>
      </c>
      <c r="C3743" s="6">
        <v>1185732</v>
      </c>
      <c r="D3743" s="7">
        <v>44511</v>
      </c>
      <c r="E3743" s="6" t="s">
        <v>15</v>
      </c>
      <c r="F3743" s="6" t="s">
        <v>125</v>
      </c>
      <c r="G3743" s="6" t="s">
        <v>126</v>
      </c>
      <c r="H3743" s="6" t="s">
        <v>22</v>
      </c>
      <c r="I3743" s="8">
        <v>0.75</v>
      </c>
      <c r="J3743" s="9">
        <v>3750</v>
      </c>
      <c r="K3743" s="10">
        <f t="shared" si="0"/>
        <v>2812.5</v>
      </c>
      <c r="L3743" s="10">
        <f t="shared" si="1"/>
        <v>1125</v>
      </c>
      <c r="M3743" s="11">
        <v>0.39999999999999997</v>
      </c>
      <c r="O3743" s="16"/>
      <c r="P3743" s="14"/>
      <c r="Q3743" s="12"/>
      <c r="R3743" s="13"/>
    </row>
    <row r="3744" spans="1:18" ht="15.75" customHeight="1">
      <c r="A3744" s="1"/>
      <c r="B3744" s="6" t="s">
        <v>14</v>
      </c>
      <c r="C3744" s="6">
        <v>1185732</v>
      </c>
      <c r="D3744" s="7">
        <v>44540</v>
      </c>
      <c r="E3744" s="6" t="s">
        <v>15</v>
      </c>
      <c r="F3744" s="6" t="s">
        <v>125</v>
      </c>
      <c r="G3744" s="6" t="s">
        <v>126</v>
      </c>
      <c r="H3744" s="6" t="s">
        <v>17</v>
      </c>
      <c r="I3744" s="8">
        <v>0.70000000000000007</v>
      </c>
      <c r="J3744" s="9">
        <v>6000</v>
      </c>
      <c r="K3744" s="10">
        <f t="shared" si="0"/>
        <v>4200</v>
      </c>
      <c r="L3744" s="10">
        <f t="shared" si="1"/>
        <v>1890</v>
      </c>
      <c r="M3744" s="11">
        <v>0.45</v>
      </c>
      <c r="O3744" s="16"/>
      <c r="P3744" s="14"/>
      <c r="Q3744" s="12"/>
      <c r="R3744" s="13"/>
    </row>
    <row r="3745" spans="1:18" ht="15.75" customHeight="1">
      <c r="A3745" s="1"/>
      <c r="B3745" s="6" t="s">
        <v>14</v>
      </c>
      <c r="C3745" s="6">
        <v>1185732</v>
      </c>
      <c r="D3745" s="7">
        <v>44540</v>
      </c>
      <c r="E3745" s="6" t="s">
        <v>15</v>
      </c>
      <c r="F3745" s="6" t="s">
        <v>125</v>
      </c>
      <c r="G3745" s="6" t="s">
        <v>126</v>
      </c>
      <c r="H3745" s="6" t="s">
        <v>18</v>
      </c>
      <c r="I3745" s="8">
        <v>0.60000000000000009</v>
      </c>
      <c r="J3745" s="9">
        <v>4000</v>
      </c>
      <c r="K3745" s="10">
        <f t="shared" si="0"/>
        <v>2400.0000000000005</v>
      </c>
      <c r="L3745" s="10">
        <f t="shared" si="1"/>
        <v>1080.0000000000002</v>
      </c>
      <c r="M3745" s="11">
        <v>0.45</v>
      </c>
      <c r="O3745" s="16"/>
      <c r="P3745" s="14"/>
      <c r="Q3745" s="12"/>
      <c r="R3745" s="13"/>
    </row>
    <row r="3746" spans="1:18" ht="15.75" customHeight="1">
      <c r="A3746" s="1"/>
      <c r="B3746" s="6" t="s">
        <v>14</v>
      </c>
      <c r="C3746" s="6">
        <v>1185732</v>
      </c>
      <c r="D3746" s="7">
        <v>44540</v>
      </c>
      <c r="E3746" s="6" t="s">
        <v>15</v>
      </c>
      <c r="F3746" s="6" t="s">
        <v>125</v>
      </c>
      <c r="G3746" s="6" t="s">
        <v>126</v>
      </c>
      <c r="H3746" s="6" t="s">
        <v>19</v>
      </c>
      <c r="I3746" s="8">
        <v>0.60000000000000009</v>
      </c>
      <c r="J3746" s="9">
        <v>3750</v>
      </c>
      <c r="K3746" s="10">
        <f t="shared" si="0"/>
        <v>2250.0000000000005</v>
      </c>
      <c r="L3746" s="10">
        <f t="shared" si="1"/>
        <v>787.50000000000011</v>
      </c>
      <c r="M3746" s="11">
        <v>0.35</v>
      </c>
      <c r="O3746" s="16"/>
      <c r="P3746" s="14"/>
      <c r="Q3746" s="12"/>
      <c r="R3746" s="13"/>
    </row>
    <row r="3747" spans="1:18" ht="15.75" customHeight="1">
      <c r="A3747" s="1"/>
      <c r="B3747" s="6" t="s">
        <v>14</v>
      </c>
      <c r="C3747" s="6">
        <v>1185732</v>
      </c>
      <c r="D3747" s="7">
        <v>44540</v>
      </c>
      <c r="E3747" s="6" t="s">
        <v>15</v>
      </c>
      <c r="F3747" s="6" t="s">
        <v>125</v>
      </c>
      <c r="G3747" s="6" t="s">
        <v>126</v>
      </c>
      <c r="H3747" s="6" t="s">
        <v>20</v>
      </c>
      <c r="I3747" s="8">
        <v>0.60000000000000009</v>
      </c>
      <c r="J3747" s="9">
        <v>3250</v>
      </c>
      <c r="K3747" s="10">
        <f t="shared" si="0"/>
        <v>1950.0000000000002</v>
      </c>
      <c r="L3747" s="10">
        <f t="shared" si="1"/>
        <v>682.5</v>
      </c>
      <c r="M3747" s="11">
        <v>0.35</v>
      </c>
      <c r="O3747" s="16"/>
      <c r="P3747" s="14"/>
      <c r="Q3747" s="12"/>
      <c r="R3747" s="13"/>
    </row>
    <row r="3748" spans="1:18" ht="15.75" customHeight="1">
      <c r="A3748" s="1"/>
      <c r="B3748" s="6" t="s">
        <v>14</v>
      </c>
      <c r="C3748" s="6">
        <v>1185732</v>
      </c>
      <c r="D3748" s="7">
        <v>44540</v>
      </c>
      <c r="E3748" s="6" t="s">
        <v>15</v>
      </c>
      <c r="F3748" s="6" t="s">
        <v>125</v>
      </c>
      <c r="G3748" s="6" t="s">
        <v>126</v>
      </c>
      <c r="H3748" s="6" t="s">
        <v>21</v>
      </c>
      <c r="I3748" s="8">
        <v>0.70000000000000007</v>
      </c>
      <c r="J3748" s="9">
        <v>3250</v>
      </c>
      <c r="K3748" s="10">
        <f t="shared" si="0"/>
        <v>2275</v>
      </c>
      <c r="L3748" s="10">
        <f t="shared" si="1"/>
        <v>796.25</v>
      </c>
      <c r="M3748" s="11">
        <v>0.35</v>
      </c>
      <c r="O3748" s="16"/>
      <c r="P3748" s="14"/>
      <c r="Q3748" s="12"/>
      <c r="R3748" s="13"/>
    </row>
    <row r="3749" spans="1:18" ht="15.75" customHeight="1">
      <c r="A3749" s="1"/>
      <c r="B3749" s="6" t="s">
        <v>14</v>
      </c>
      <c r="C3749" s="6">
        <v>1185732</v>
      </c>
      <c r="D3749" s="7">
        <v>44540</v>
      </c>
      <c r="E3749" s="6" t="s">
        <v>15</v>
      </c>
      <c r="F3749" s="6" t="s">
        <v>125</v>
      </c>
      <c r="G3749" s="6" t="s">
        <v>126</v>
      </c>
      <c r="H3749" s="6" t="s">
        <v>22</v>
      </c>
      <c r="I3749" s="8">
        <v>0.75</v>
      </c>
      <c r="J3749" s="9">
        <v>4250</v>
      </c>
      <c r="K3749" s="10">
        <f t="shared" si="0"/>
        <v>3187.5</v>
      </c>
      <c r="L3749" s="10">
        <f t="shared" si="1"/>
        <v>1275</v>
      </c>
      <c r="M3749" s="11">
        <v>0.39999999999999997</v>
      </c>
      <c r="O3749" s="16"/>
      <c r="P3749" s="14"/>
      <c r="Q3749" s="12"/>
      <c r="R3749" s="13"/>
    </row>
    <row r="3750" spans="1:18" ht="15.75" customHeight="1">
      <c r="A3750" s="1" t="s">
        <v>39</v>
      </c>
      <c r="B3750" s="6" t="s">
        <v>14</v>
      </c>
      <c r="C3750" s="6">
        <v>1185732</v>
      </c>
      <c r="D3750" s="7">
        <v>44217</v>
      </c>
      <c r="E3750" s="6" t="s">
        <v>15</v>
      </c>
      <c r="F3750" s="6" t="s">
        <v>127</v>
      </c>
      <c r="G3750" s="6" t="s">
        <v>128</v>
      </c>
      <c r="H3750" s="6" t="s">
        <v>17</v>
      </c>
      <c r="I3750" s="8">
        <v>0.5</v>
      </c>
      <c r="J3750" s="9">
        <v>5250</v>
      </c>
      <c r="K3750" s="10">
        <f t="shared" si="0"/>
        <v>2625</v>
      </c>
      <c r="L3750" s="10">
        <f t="shared" si="1"/>
        <v>1050</v>
      </c>
      <c r="M3750" s="11">
        <v>0.4</v>
      </c>
      <c r="O3750" s="16"/>
      <c r="P3750" s="14"/>
      <c r="Q3750" s="12"/>
      <c r="R3750" s="13"/>
    </row>
    <row r="3751" spans="1:18" ht="15.75" customHeight="1">
      <c r="A3751" s="1"/>
      <c r="B3751" s="6" t="s">
        <v>14</v>
      </c>
      <c r="C3751" s="6">
        <v>1185732</v>
      </c>
      <c r="D3751" s="7">
        <v>44217</v>
      </c>
      <c r="E3751" s="6" t="s">
        <v>15</v>
      </c>
      <c r="F3751" s="6" t="s">
        <v>127</v>
      </c>
      <c r="G3751" s="6" t="s">
        <v>128</v>
      </c>
      <c r="H3751" s="6" t="s">
        <v>18</v>
      </c>
      <c r="I3751" s="8">
        <v>0.5</v>
      </c>
      <c r="J3751" s="9">
        <v>3250</v>
      </c>
      <c r="K3751" s="10">
        <f t="shared" si="0"/>
        <v>1625</v>
      </c>
      <c r="L3751" s="10">
        <f t="shared" si="1"/>
        <v>650</v>
      </c>
      <c r="M3751" s="11">
        <v>0.4</v>
      </c>
      <c r="O3751" s="16"/>
      <c r="P3751" s="14"/>
      <c r="Q3751" s="12"/>
      <c r="R3751" s="13"/>
    </row>
    <row r="3752" spans="1:18" ht="15.75" customHeight="1">
      <c r="A3752" s="1"/>
      <c r="B3752" s="6" t="s">
        <v>14</v>
      </c>
      <c r="C3752" s="6">
        <v>1185732</v>
      </c>
      <c r="D3752" s="7">
        <v>44217</v>
      </c>
      <c r="E3752" s="6" t="s">
        <v>15</v>
      </c>
      <c r="F3752" s="6" t="s">
        <v>127</v>
      </c>
      <c r="G3752" s="6" t="s">
        <v>128</v>
      </c>
      <c r="H3752" s="6" t="s">
        <v>19</v>
      </c>
      <c r="I3752" s="8">
        <v>0.4</v>
      </c>
      <c r="J3752" s="9">
        <v>3250</v>
      </c>
      <c r="K3752" s="10">
        <f t="shared" si="0"/>
        <v>1300</v>
      </c>
      <c r="L3752" s="10">
        <f t="shared" si="1"/>
        <v>390</v>
      </c>
      <c r="M3752" s="11">
        <v>0.3</v>
      </c>
      <c r="O3752" s="16"/>
      <c r="P3752" s="14"/>
      <c r="Q3752" s="12"/>
      <c r="R3752" s="13"/>
    </row>
    <row r="3753" spans="1:18" ht="15.75" customHeight="1">
      <c r="A3753" s="1"/>
      <c r="B3753" s="6" t="s">
        <v>14</v>
      </c>
      <c r="C3753" s="6">
        <v>1185732</v>
      </c>
      <c r="D3753" s="7">
        <v>44217</v>
      </c>
      <c r="E3753" s="6" t="s">
        <v>15</v>
      </c>
      <c r="F3753" s="6" t="s">
        <v>127</v>
      </c>
      <c r="G3753" s="6" t="s">
        <v>128</v>
      </c>
      <c r="H3753" s="6" t="s">
        <v>20</v>
      </c>
      <c r="I3753" s="8">
        <v>0.44999999999999996</v>
      </c>
      <c r="J3753" s="9">
        <v>1750</v>
      </c>
      <c r="K3753" s="10">
        <f t="shared" si="0"/>
        <v>787.49999999999989</v>
      </c>
      <c r="L3753" s="10">
        <f t="shared" si="1"/>
        <v>236.24999999999994</v>
      </c>
      <c r="M3753" s="11">
        <v>0.3</v>
      </c>
      <c r="O3753" s="16"/>
      <c r="P3753" s="14"/>
      <c r="Q3753" s="12"/>
      <c r="R3753" s="13"/>
    </row>
    <row r="3754" spans="1:18" ht="15.75" customHeight="1">
      <c r="A3754" s="1"/>
      <c r="B3754" s="6" t="s">
        <v>14</v>
      </c>
      <c r="C3754" s="6">
        <v>1185732</v>
      </c>
      <c r="D3754" s="7">
        <v>44217</v>
      </c>
      <c r="E3754" s="6" t="s">
        <v>15</v>
      </c>
      <c r="F3754" s="6" t="s">
        <v>127</v>
      </c>
      <c r="G3754" s="6" t="s">
        <v>128</v>
      </c>
      <c r="H3754" s="6" t="s">
        <v>21</v>
      </c>
      <c r="I3754" s="8">
        <v>0.60000000000000009</v>
      </c>
      <c r="J3754" s="9">
        <v>2250</v>
      </c>
      <c r="K3754" s="10">
        <f t="shared" si="0"/>
        <v>1350.0000000000002</v>
      </c>
      <c r="L3754" s="10">
        <f t="shared" si="1"/>
        <v>405.00000000000006</v>
      </c>
      <c r="M3754" s="11">
        <v>0.3</v>
      </c>
      <c r="O3754" s="16"/>
      <c r="P3754" s="14"/>
      <c r="Q3754" s="12"/>
      <c r="R3754" s="13"/>
    </row>
    <row r="3755" spans="1:18" ht="15.75" customHeight="1">
      <c r="A3755" s="1"/>
      <c r="B3755" s="6" t="s">
        <v>14</v>
      </c>
      <c r="C3755" s="6">
        <v>1185732</v>
      </c>
      <c r="D3755" s="7">
        <v>44217</v>
      </c>
      <c r="E3755" s="6" t="s">
        <v>15</v>
      </c>
      <c r="F3755" s="6" t="s">
        <v>127</v>
      </c>
      <c r="G3755" s="6" t="s">
        <v>128</v>
      </c>
      <c r="H3755" s="6" t="s">
        <v>22</v>
      </c>
      <c r="I3755" s="8">
        <v>0.5</v>
      </c>
      <c r="J3755" s="9">
        <v>3250</v>
      </c>
      <c r="K3755" s="10">
        <f t="shared" si="0"/>
        <v>1625</v>
      </c>
      <c r="L3755" s="10">
        <f t="shared" si="1"/>
        <v>568.75</v>
      </c>
      <c r="M3755" s="11">
        <v>0.35</v>
      </c>
      <c r="O3755" s="16"/>
      <c r="P3755" s="14"/>
      <c r="Q3755" s="12"/>
      <c r="R3755" s="13"/>
    </row>
    <row r="3756" spans="1:18" ht="15.75" customHeight="1">
      <c r="A3756" s="1"/>
      <c r="B3756" s="6" t="s">
        <v>14</v>
      </c>
      <c r="C3756" s="6">
        <v>1185732</v>
      </c>
      <c r="D3756" s="7">
        <v>44246</v>
      </c>
      <c r="E3756" s="6" t="s">
        <v>15</v>
      </c>
      <c r="F3756" s="6" t="s">
        <v>127</v>
      </c>
      <c r="G3756" s="6" t="s">
        <v>128</v>
      </c>
      <c r="H3756" s="6" t="s">
        <v>17</v>
      </c>
      <c r="I3756" s="8">
        <v>0.5</v>
      </c>
      <c r="J3756" s="9">
        <v>6000</v>
      </c>
      <c r="K3756" s="10">
        <f t="shared" si="0"/>
        <v>3000</v>
      </c>
      <c r="L3756" s="10">
        <f t="shared" si="1"/>
        <v>1200</v>
      </c>
      <c r="M3756" s="11">
        <v>0.4</v>
      </c>
      <c r="O3756" s="16"/>
      <c r="P3756" s="14"/>
      <c r="Q3756" s="12"/>
      <c r="R3756" s="13"/>
    </row>
    <row r="3757" spans="1:18" ht="15.75" customHeight="1">
      <c r="A3757" s="1"/>
      <c r="B3757" s="6" t="s">
        <v>14</v>
      </c>
      <c r="C3757" s="6">
        <v>1185732</v>
      </c>
      <c r="D3757" s="7">
        <v>44246</v>
      </c>
      <c r="E3757" s="6" t="s">
        <v>15</v>
      </c>
      <c r="F3757" s="6" t="s">
        <v>127</v>
      </c>
      <c r="G3757" s="6" t="s">
        <v>128</v>
      </c>
      <c r="H3757" s="6" t="s">
        <v>18</v>
      </c>
      <c r="I3757" s="8">
        <v>0.5</v>
      </c>
      <c r="J3757" s="9">
        <v>2500</v>
      </c>
      <c r="K3757" s="10">
        <f t="shared" si="0"/>
        <v>1250</v>
      </c>
      <c r="L3757" s="10">
        <f t="shared" si="1"/>
        <v>500</v>
      </c>
      <c r="M3757" s="11">
        <v>0.4</v>
      </c>
      <c r="O3757" s="16"/>
      <c r="P3757" s="14"/>
      <c r="Q3757" s="12"/>
      <c r="R3757" s="13"/>
    </row>
    <row r="3758" spans="1:18" ht="15.75" customHeight="1">
      <c r="A3758" s="1"/>
      <c r="B3758" s="6" t="s">
        <v>14</v>
      </c>
      <c r="C3758" s="6">
        <v>1185732</v>
      </c>
      <c r="D3758" s="7">
        <v>44246</v>
      </c>
      <c r="E3758" s="6" t="s">
        <v>15</v>
      </c>
      <c r="F3758" s="6" t="s">
        <v>127</v>
      </c>
      <c r="G3758" s="6" t="s">
        <v>128</v>
      </c>
      <c r="H3758" s="6" t="s">
        <v>19</v>
      </c>
      <c r="I3758" s="8">
        <v>0.4</v>
      </c>
      <c r="J3758" s="9">
        <v>3000</v>
      </c>
      <c r="K3758" s="10">
        <f t="shared" si="0"/>
        <v>1200</v>
      </c>
      <c r="L3758" s="10">
        <f t="shared" si="1"/>
        <v>360</v>
      </c>
      <c r="M3758" s="11">
        <v>0.3</v>
      </c>
      <c r="O3758" s="16"/>
      <c r="P3758" s="14"/>
      <c r="Q3758" s="12"/>
      <c r="R3758" s="13"/>
    </row>
    <row r="3759" spans="1:18" ht="15.75" customHeight="1">
      <c r="A3759" s="1"/>
      <c r="B3759" s="6" t="s">
        <v>14</v>
      </c>
      <c r="C3759" s="6">
        <v>1185732</v>
      </c>
      <c r="D3759" s="7">
        <v>44246</v>
      </c>
      <c r="E3759" s="6" t="s">
        <v>15</v>
      </c>
      <c r="F3759" s="6" t="s">
        <v>127</v>
      </c>
      <c r="G3759" s="6" t="s">
        <v>128</v>
      </c>
      <c r="H3759" s="6" t="s">
        <v>20</v>
      </c>
      <c r="I3759" s="8">
        <v>0.44999999999999996</v>
      </c>
      <c r="J3759" s="9">
        <v>2000</v>
      </c>
      <c r="K3759" s="10">
        <f t="shared" si="0"/>
        <v>899.99999999999989</v>
      </c>
      <c r="L3759" s="10">
        <f t="shared" si="1"/>
        <v>269.99999999999994</v>
      </c>
      <c r="M3759" s="11">
        <v>0.3</v>
      </c>
      <c r="O3759" s="16"/>
      <c r="P3759" s="14"/>
      <c r="Q3759" s="12"/>
      <c r="R3759" s="13"/>
    </row>
    <row r="3760" spans="1:18" ht="15.75" customHeight="1">
      <c r="A3760" s="1"/>
      <c r="B3760" s="6" t="s">
        <v>14</v>
      </c>
      <c r="C3760" s="6">
        <v>1185732</v>
      </c>
      <c r="D3760" s="7">
        <v>44246</v>
      </c>
      <c r="E3760" s="6" t="s">
        <v>15</v>
      </c>
      <c r="F3760" s="6" t="s">
        <v>127</v>
      </c>
      <c r="G3760" s="6" t="s">
        <v>128</v>
      </c>
      <c r="H3760" s="6" t="s">
        <v>21</v>
      </c>
      <c r="I3760" s="8">
        <v>0.60000000000000009</v>
      </c>
      <c r="J3760" s="9">
        <v>2750</v>
      </c>
      <c r="K3760" s="10">
        <f t="shared" si="0"/>
        <v>1650.0000000000002</v>
      </c>
      <c r="L3760" s="10">
        <f t="shared" si="1"/>
        <v>495.00000000000006</v>
      </c>
      <c r="M3760" s="11">
        <v>0.3</v>
      </c>
      <c r="O3760" s="16"/>
      <c r="P3760" s="14"/>
      <c r="Q3760" s="12"/>
      <c r="R3760" s="13"/>
    </row>
    <row r="3761" spans="1:18" ht="15.75" customHeight="1">
      <c r="A3761" s="1"/>
      <c r="B3761" s="6" t="s">
        <v>14</v>
      </c>
      <c r="C3761" s="6">
        <v>1185732</v>
      </c>
      <c r="D3761" s="7">
        <v>44246</v>
      </c>
      <c r="E3761" s="6" t="s">
        <v>15</v>
      </c>
      <c r="F3761" s="6" t="s">
        <v>127</v>
      </c>
      <c r="G3761" s="6" t="s">
        <v>128</v>
      </c>
      <c r="H3761" s="6" t="s">
        <v>22</v>
      </c>
      <c r="I3761" s="8">
        <v>0.5</v>
      </c>
      <c r="J3761" s="9">
        <v>3750</v>
      </c>
      <c r="K3761" s="10">
        <f t="shared" si="0"/>
        <v>1875</v>
      </c>
      <c r="L3761" s="10">
        <f t="shared" si="1"/>
        <v>656.25</v>
      </c>
      <c r="M3761" s="11">
        <v>0.35</v>
      </c>
      <c r="O3761" s="16"/>
      <c r="P3761" s="14"/>
      <c r="Q3761" s="12"/>
      <c r="R3761" s="13"/>
    </row>
    <row r="3762" spans="1:18" ht="15.75" customHeight="1">
      <c r="A3762" s="1"/>
      <c r="B3762" s="6" t="s">
        <v>14</v>
      </c>
      <c r="C3762" s="6">
        <v>1185732</v>
      </c>
      <c r="D3762" s="7">
        <v>44272</v>
      </c>
      <c r="E3762" s="6" t="s">
        <v>15</v>
      </c>
      <c r="F3762" s="6" t="s">
        <v>127</v>
      </c>
      <c r="G3762" s="6" t="s">
        <v>128</v>
      </c>
      <c r="H3762" s="6" t="s">
        <v>17</v>
      </c>
      <c r="I3762" s="8">
        <v>0.5</v>
      </c>
      <c r="J3762" s="9">
        <v>5700</v>
      </c>
      <c r="K3762" s="10">
        <f t="shared" si="0"/>
        <v>2850</v>
      </c>
      <c r="L3762" s="10">
        <f t="shared" si="1"/>
        <v>1140</v>
      </c>
      <c r="M3762" s="11">
        <v>0.4</v>
      </c>
      <c r="O3762" s="16"/>
      <c r="P3762" s="14"/>
      <c r="Q3762" s="12"/>
      <c r="R3762" s="13"/>
    </row>
    <row r="3763" spans="1:18" ht="15.75" customHeight="1">
      <c r="A3763" s="1"/>
      <c r="B3763" s="6" t="s">
        <v>14</v>
      </c>
      <c r="C3763" s="6">
        <v>1185732</v>
      </c>
      <c r="D3763" s="7">
        <v>44272</v>
      </c>
      <c r="E3763" s="6" t="s">
        <v>15</v>
      </c>
      <c r="F3763" s="6" t="s">
        <v>127</v>
      </c>
      <c r="G3763" s="6" t="s">
        <v>128</v>
      </c>
      <c r="H3763" s="6" t="s">
        <v>18</v>
      </c>
      <c r="I3763" s="8">
        <v>0.5</v>
      </c>
      <c r="J3763" s="9">
        <v>2750</v>
      </c>
      <c r="K3763" s="10">
        <f t="shared" si="0"/>
        <v>1375</v>
      </c>
      <c r="L3763" s="10">
        <f t="shared" si="1"/>
        <v>550</v>
      </c>
      <c r="M3763" s="11">
        <v>0.4</v>
      </c>
      <c r="O3763" s="16"/>
      <c r="P3763" s="14"/>
      <c r="Q3763" s="12"/>
      <c r="R3763" s="13"/>
    </row>
    <row r="3764" spans="1:18" ht="15.75" customHeight="1">
      <c r="A3764" s="1"/>
      <c r="B3764" s="6" t="s">
        <v>14</v>
      </c>
      <c r="C3764" s="6">
        <v>1185732</v>
      </c>
      <c r="D3764" s="7">
        <v>44272</v>
      </c>
      <c r="E3764" s="6" t="s">
        <v>15</v>
      </c>
      <c r="F3764" s="6" t="s">
        <v>127</v>
      </c>
      <c r="G3764" s="6" t="s">
        <v>128</v>
      </c>
      <c r="H3764" s="6" t="s">
        <v>19</v>
      </c>
      <c r="I3764" s="8">
        <v>0.4</v>
      </c>
      <c r="J3764" s="9">
        <v>3000</v>
      </c>
      <c r="K3764" s="10">
        <f t="shared" si="0"/>
        <v>1200</v>
      </c>
      <c r="L3764" s="10">
        <f t="shared" si="1"/>
        <v>360</v>
      </c>
      <c r="M3764" s="11">
        <v>0.3</v>
      </c>
      <c r="O3764" s="16"/>
      <c r="P3764" s="14"/>
      <c r="Q3764" s="12"/>
      <c r="R3764" s="13"/>
    </row>
    <row r="3765" spans="1:18" ht="15.75" customHeight="1">
      <c r="A3765" s="1"/>
      <c r="B3765" s="6" t="s">
        <v>14</v>
      </c>
      <c r="C3765" s="6">
        <v>1185732</v>
      </c>
      <c r="D3765" s="7">
        <v>44272</v>
      </c>
      <c r="E3765" s="6" t="s">
        <v>15</v>
      </c>
      <c r="F3765" s="6" t="s">
        <v>127</v>
      </c>
      <c r="G3765" s="6" t="s">
        <v>128</v>
      </c>
      <c r="H3765" s="6" t="s">
        <v>20</v>
      </c>
      <c r="I3765" s="8">
        <v>0.44999999999999996</v>
      </c>
      <c r="J3765" s="9">
        <v>1500</v>
      </c>
      <c r="K3765" s="10">
        <f t="shared" si="0"/>
        <v>674.99999999999989</v>
      </c>
      <c r="L3765" s="10">
        <f t="shared" si="1"/>
        <v>202.49999999999997</v>
      </c>
      <c r="M3765" s="11">
        <v>0.3</v>
      </c>
      <c r="O3765" s="16"/>
      <c r="P3765" s="14"/>
      <c r="Q3765" s="12"/>
      <c r="R3765" s="13"/>
    </row>
    <row r="3766" spans="1:18" ht="15.75" customHeight="1">
      <c r="A3766" s="1"/>
      <c r="B3766" s="6" t="s">
        <v>14</v>
      </c>
      <c r="C3766" s="6">
        <v>1185732</v>
      </c>
      <c r="D3766" s="7">
        <v>44272</v>
      </c>
      <c r="E3766" s="6" t="s">
        <v>15</v>
      </c>
      <c r="F3766" s="6" t="s">
        <v>127</v>
      </c>
      <c r="G3766" s="6" t="s">
        <v>128</v>
      </c>
      <c r="H3766" s="6" t="s">
        <v>21</v>
      </c>
      <c r="I3766" s="8">
        <v>0.60000000000000009</v>
      </c>
      <c r="J3766" s="9">
        <v>2000</v>
      </c>
      <c r="K3766" s="10">
        <f t="shared" si="0"/>
        <v>1200.0000000000002</v>
      </c>
      <c r="L3766" s="10">
        <f t="shared" si="1"/>
        <v>360.00000000000006</v>
      </c>
      <c r="M3766" s="11">
        <v>0.3</v>
      </c>
      <c r="O3766" s="16"/>
      <c r="P3766" s="14"/>
      <c r="Q3766" s="12"/>
      <c r="R3766" s="13"/>
    </row>
    <row r="3767" spans="1:18" ht="15.75" customHeight="1">
      <c r="A3767" s="1"/>
      <c r="B3767" s="6" t="s">
        <v>14</v>
      </c>
      <c r="C3767" s="6">
        <v>1185732</v>
      </c>
      <c r="D3767" s="7">
        <v>44272</v>
      </c>
      <c r="E3767" s="6" t="s">
        <v>15</v>
      </c>
      <c r="F3767" s="6" t="s">
        <v>127</v>
      </c>
      <c r="G3767" s="6" t="s">
        <v>128</v>
      </c>
      <c r="H3767" s="6" t="s">
        <v>22</v>
      </c>
      <c r="I3767" s="8">
        <v>0.5</v>
      </c>
      <c r="J3767" s="9">
        <v>3000</v>
      </c>
      <c r="K3767" s="10">
        <f t="shared" si="0"/>
        <v>1500</v>
      </c>
      <c r="L3767" s="10">
        <f t="shared" si="1"/>
        <v>525</v>
      </c>
      <c r="M3767" s="11">
        <v>0.35</v>
      </c>
      <c r="O3767" s="16"/>
      <c r="P3767" s="14"/>
      <c r="Q3767" s="12"/>
      <c r="R3767" s="13"/>
    </row>
    <row r="3768" spans="1:18" ht="15.75" customHeight="1">
      <c r="A3768" s="1"/>
      <c r="B3768" s="6" t="s">
        <v>14</v>
      </c>
      <c r="C3768" s="6">
        <v>1185732</v>
      </c>
      <c r="D3768" s="7">
        <v>44304</v>
      </c>
      <c r="E3768" s="6" t="s">
        <v>15</v>
      </c>
      <c r="F3768" s="6" t="s">
        <v>127</v>
      </c>
      <c r="G3768" s="6" t="s">
        <v>128</v>
      </c>
      <c r="H3768" s="6" t="s">
        <v>17</v>
      </c>
      <c r="I3768" s="8">
        <v>0.5</v>
      </c>
      <c r="J3768" s="9">
        <v>5500</v>
      </c>
      <c r="K3768" s="10">
        <f t="shared" si="0"/>
        <v>2750</v>
      </c>
      <c r="L3768" s="10">
        <f t="shared" si="1"/>
        <v>1100</v>
      </c>
      <c r="M3768" s="11">
        <v>0.4</v>
      </c>
      <c r="O3768" s="16"/>
      <c r="P3768" s="14"/>
      <c r="Q3768" s="12"/>
      <c r="R3768" s="13"/>
    </row>
    <row r="3769" spans="1:18" ht="15.75" customHeight="1">
      <c r="A3769" s="1"/>
      <c r="B3769" s="6" t="s">
        <v>14</v>
      </c>
      <c r="C3769" s="6">
        <v>1185732</v>
      </c>
      <c r="D3769" s="7">
        <v>44304</v>
      </c>
      <c r="E3769" s="6" t="s">
        <v>15</v>
      </c>
      <c r="F3769" s="6" t="s">
        <v>127</v>
      </c>
      <c r="G3769" s="6" t="s">
        <v>128</v>
      </c>
      <c r="H3769" s="6" t="s">
        <v>18</v>
      </c>
      <c r="I3769" s="8">
        <v>0.5</v>
      </c>
      <c r="J3769" s="9">
        <v>2500</v>
      </c>
      <c r="K3769" s="10">
        <f t="shared" si="0"/>
        <v>1250</v>
      </c>
      <c r="L3769" s="10">
        <f t="shared" si="1"/>
        <v>500</v>
      </c>
      <c r="M3769" s="11">
        <v>0.4</v>
      </c>
      <c r="O3769" s="16"/>
      <c r="P3769" s="14"/>
      <c r="Q3769" s="12"/>
      <c r="R3769" s="13"/>
    </row>
    <row r="3770" spans="1:18" ht="15.75" customHeight="1">
      <c r="A3770" s="1"/>
      <c r="B3770" s="6" t="s">
        <v>14</v>
      </c>
      <c r="C3770" s="6">
        <v>1185732</v>
      </c>
      <c r="D3770" s="7">
        <v>44304</v>
      </c>
      <c r="E3770" s="6" t="s">
        <v>15</v>
      </c>
      <c r="F3770" s="6" t="s">
        <v>127</v>
      </c>
      <c r="G3770" s="6" t="s">
        <v>128</v>
      </c>
      <c r="H3770" s="6" t="s">
        <v>19</v>
      </c>
      <c r="I3770" s="8">
        <v>0.4</v>
      </c>
      <c r="J3770" s="9">
        <v>2500</v>
      </c>
      <c r="K3770" s="10">
        <f t="shared" si="0"/>
        <v>1000</v>
      </c>
      <c r="L3770" s="10">
        <f t="shared" si="1"/>
        <v>300</v>
      </c>
      <c r="M3770" s="11">
        <v>0.3</v>
      </c>
      <c r="O3770" s="16"/>
      <c r="P3770" s="14"/>
      <c r="Q3770" s="12"/>
      <c r="R3770" s="13"/>
    </row>
    <row r="3771" spans="1:18" ht="15.75" customHeight="1">
      <c r="A3771" s="1"/>
      <c r="B3771" s="6" t="s">
        <v>14</v>
      </c>
      <c r="C3771" s="6">
        <v>1185732</v>
      </c>
      <c r="D3771" s="7">
        <v>44304</v>
      </c>
      <c r="E3771" s="6" t="s">
        <v>15</v>
      </c>
      <c r="F3771" s="6" t="s">
        <v>127</v>
      </c>
      <c r="G3771" s="6" t="s">
        <v>128</v>
      </c>
      <c r="H3771" s="6" t="s">
        <v>20</v>
      </c>
      <c r="I3771" s="8">
        <v>0.44999999999999996</v>
      </c>
      <c r="J3771" s="9">
        <v>1750</v>
      </c>
      <c r="K3771" s="10">
        <f t="shared" si="0"/>
        <v>787.49999999999989</v>
      </c>
      <c r="L3771" s="10">
        <f t="shared" si="1"/>
        <v>236.24999999999994</v>
      </c>
      <c r="M3771" s="11">
        <v>0.3</v>
      </c>
      <c r="O3771" s="16"/>
      <c r="P3771" s="14"/>
      <c r="Q3771" s="12"/>
      <c r="R3771" s="13"/>
    </row>
    <row r="3772" spans="1:18" ht="15.75" customHeight="1">
      <c r="A3772" s="1"/>
      <c r="B3772" s="6" t="s">
        <v>14</v>
      </c>
      <c r="C3772" s="6">
        <v>1185732</v>
      </c>
      <c r="D3772" s="7">
        <v>44304</v>
      </c>
      <c r="E3772" s="6" t="s">
        <v>15</v>
      </c>
      <c r="F3772" s="6" t="s">
        <v>127</v>
      </c>
      <c r="G3772" s="6" t="s">
        <v>128</v>
      </c>
      <c r="H3772" s="6" t="s">
        <v>21</v>
      </c>
      <c r="I3772" s="8">
        <v>0.60000000000000009</v>
      </c>
      <c r="J3772" s="9">
        <v>1750</v>
      </c>
      <c r="K3772" s="10">
        <f t="shared" si="0"/>
        <v>1050.0000000000002</v>
      </c>
      <c r="L3772" s="10">
        <f t="shared" si="1"/>
        <v>315.00000000000006</v>
      </c>
      <c r="M3772" s="11">
        <v>0.3</v>
      </c>
      <c r="O3772" s="16"/>
      <c r="P3772" s="14"/>
      <c r="Q3772" s="12"/>
      <c r="R3772" s="13"/>
    </row>
    <row r="3773" spans="1:18" ht="15.75" customHeight="1">
      <c r="A3773" s="1"/>
      <c r="B3773" s="6" t="s">
        <v>14</v>
      </c>
      <c r="C3773" s="6">
        <v>1185732</v>
      </c>
      <c r="D3773" s="7">
        <v>44304</v>
      </c>
      <c r="E3773" s="6" t="s">
        <v>15</v>
      </c>
      <c r="F3773" s="6" t="s">
        <v>127</v>
      </c>
      <c r="G3773" s="6" t="s">
        <v>128</v>
      </c>
      <c r="H3773" s="6" t="s">
        <v>22</v>
      </c>
      <c r="I3773" s="8">
        <v>0.5</v>
      </c>
      <c r="J3773" s="9">
        <v>3250</v>
      </c>
      <c r="K3773" s="10">
        <f t="shared" si="0"/>
        <v>1625</v>
      </c>
      <c r="L3773" s="10">
        <f t="shared" si="1"/>
        <v>568.75</v>
      </c>
      <c r="M3773" s="11">
        <v>0.35</v>
      </c>
      <c r="O3773" s="16"/>
      <c r="P3773" s="14"/>
      <c r="Q3773" s="12"/>
      <c r="R3773" s="13"/>
    </row>
    <row r="3774" spans="1:18" ht="15.75" customHeight="1">
      <c r="A3774" s="1"/>
      <c r="B3774" s="6" t="s">
        <v>14</v>
      </c>
      <c r="C3774" s="6">
        <v>1185732</v>
      </c>
      <c r="D3774" s="7">
        <v>44333</v>
      </c>
      <c r="E3774" s="6" t="s">
        <v>15</v>
      </c>
      <c r="F3774" s="6" t="s">
        <v>127</v>
      </c>
      <c r="G3774" s="6" t="s">
        <v>128</v>
      </c>
      <c r="H3774" s="6" t="s">
        <v>17</v>
      </c>
      <c r="I3774" s="8">
        <v>0.65</v>
      </c>
      <c r="J3774" s="9">
        <v>5950</v>
      </c>
      <c r="K3774" s="10">
        <f t="shared" si="0"/>
        <v>3867.5</v>
      </c>
      <c r="L3774" s="10">
        <f t="shared" si="1"/>
        <v>1547</v>
      </c>
      <c r="M3774" s="11">
        <v>0.4</v>
      </c>
      <c r="O3774" s="16"/>
      <c r="P3774" s="14"/>
      <c r="Q3774" s="12"/>
      <c r="R3774" s="13"/>
    </row>
    <row r="3775" spans="1:18" ht="15.75" customHeight="1">
      <c r="A3775" s="1"/>
      <c r="B3775" s="6" t="s">
        <v>14</v>
      </c>
      <c r="C3775" s="6">
        <v>1185732</v>
      </c>
      <c r="D3775" s="7">
        <v>44333</v>
      </c>
      <c r="E3775" s="6" t="s">
        <v>15</v>
      </c>
      <c r="F3775" s="6" t="s">
        <v>127</v>
      </c>
      <c r="G3775" s="6" t="s">
        <v>128</v>
      </c>
      <c r="H3775" s="6" t="s">
        <v>18</v>
      </c>
      <c r="I3775" s="8">
        <v>0.60000000000000009</v>
      </c>
      <c r="J3775" s="9">
        <v>3000</v>
      </c>
      <c r="K3775" s="10">
        <f t="shared" si="0"/>
        <v>1800.0000000000002</v>
      </c>
      <c r="L3775" s="10">
        <f t="shared" si="1"/>
        <v>720.00000000000011</v>
      </c>
      <c r="M3775" s="11">
        <v>0.4</v>
      </c>
      <c r="O3775" s="16"/>
      <c r="P3775" s="14"/>
      <c r="Q3775" s="12"/>
      <c r="R3775" s="13"/>
    </row>
    <row r="3776" spans="1:18" ht="15.75" customHeight="1">
      <c r="A3776" s="1"/>
      <c r="B3776" s="6" t="s">
        <v>14</v>
      </c>
      <c r="C3776" s="6">
        <v>1185732</v>
      </c>
      <c r="D3776" s="7">
        <v>44333</v>
      </c>
      <c r="E3776" s="6" t="s">
        <v>15</v>
      </c>
      <c r="F3776" s="6" t="s">
        <v>127</v>
      </c>
      <c r="G3776" s="6" t="s">
        <v>128</v>
      </c>
      <c r="H3776" s="6" t="s">
        <v>19</v>
      </c>
      <c r="I3776" s="8">
        <v>0.55000000000000004</v>
      </c>
      <c r="J3776" s="9">
        <v>3250</v>
      </c>
      <c r="K3776" s="10">
        <f t="shared" si="0"/>
        <v>1787.5000000000002</v>
      </c>
      <c r="L3776" s="10">
        <f t="shared" si="1"/>
        <v>536.25</v>
      </c>
      <c r="M3776" s="11">
        <v>0.3</v>
      </c>
      <c r="O3776" s="16"/>
      <c r="P3776" s="14"/>
      <c r="Q3776" s="12"/>
      <c r="R3776" s="13"/>
    </row>
    <row r="3777" spans="1:18" ht="15.75" customHeight="1">
      <c r="A3777" s="1"/>
      <c r="B3777" s="6" t="s">
        <v>14</v>
      </c>
      <c r="C3777" s="6">
        <v>1185732</v>
      </c>
      <c r="D3777" s="7">
        <v>44333</v>
      </c>
      <c r="E3777" s="6" t="s">
        <v>15</v>
      </c>
      <c r="F3777" s="6" t="s">
        <v>127</v>
      </c>
      <c r="G3777" s="6" t="s">
        <v>128</v>
      </c>
      <c r="H3777" s="6" t="s">
        <v>20</v>
      </c>
      <c r="I3777" s="8">
        <v>0.55000000000000004</v>
      </c>
      <c r="J3777" s="9">
        <v>2750</v>
      </c>
      <c r="K3777" s="10">
        <f t="shared" si="0"/>
        <v>1512.5000000000002</v>
      </c>
      <c r="L3777" s="10">
        <f t="shared" si="1"/>
        <v>453.75000000000006</v>
      </c>
      <c r="M3777" s="11">
        <v>0.3</v>
      </c>
      <c r="O3777" s="16"/>
      <c r="P3777" s="14"/>
      <c r="Q3777" s="12"/>
      <c r="R3777" s="13"/>
    </row>
    <row r="3778" spans="1:18" ht="15.75" customHeight="1">
      <c r="A3778" s="1"/>
      <c r="B3778" s="6" t="s">
        <v>14</v>
      </c>
      <c r="C3778" s="6">
        <v>1185732</v>
      </c>
      <c r="D3778" s="7">
        <v>44333</v>
      </c>
      <c r="E3778" s="6" t="s">
        <v>15</v>
      </c>
      <c r="F3778" s="6" t="s">
        <v>127</v>
      </c>
      <c r="G3778" s="6" t="s">
        <v>128</v>
      </c>
      <c r="H3778" s="6" t="s">
        <v>21</v>
      </c>
      <c r="I3778" s="8">
        <v>0.65</v>
      </c>
      <c r="J3778" s="9">
        <v>3000</v>
      </c>
      <c r="K3778" s="10">
        <f t="shared" si="0"/>
        <v>1950</v>
      </c>
      <c r="L3778" s="10">
        <f t="shared" si="1"/>
        <v>585</v>
      </c>
      <c r="M3778" s="11">
        <v>0.3</v>
      </c>
      <c r="O3778" s="16"/>
      <c r="P3778" s="14"/>
      <c r="Q3778" s="12"/>
      <c r="R3778" s="13"/>
    </row>
    <row r="3779" spans="1:18" ht="15.75" customHeight="1">
      <c r="A3779" s="1"/>
      <c r="B3779" s="6" t="s">
        <v>14</v>
      </c>
      <c r="C3779" s="6">
        <v>1185732</v>
      </c>
      <c r="D3779" s="7">
        <v>44333</v>
      </c>
      <c r="E3779" s="6" t="s">
        <v>15</v>
      </c>
      <c r="F3779" s="6" t="s">
        <v>127</v>
      </c>
      <c r="G3779" s="6" t="s">
        <v>128</v>
      </c>
      <c r="H3779" s="6" t="s">
        <v>22</v>
      </c>
      <c r="I3779" s="8">
        <v>0.70000000000000007</v>
      </c>
      <c r="J3779" s="9">
        <v>4250</v>
      </c>
      <c r="K3779" s="10">
        <f t="shared" si="0"/>
        <v>2975.0000000000005</v>
      </c>
      <c r="L3779" s="10">
        <f t="shared" si="1"/>
        <v>1041.25</v>
      </c>
      <c r="M3779" s="11">
        <v>0.35</v>
      </c>
      <c r="O3779" s="16"/>
      <c r="P3779" s="14"/>
      <c r="Q3779" s="12"/>
      <c r="R3779" s="13"/>
    </row>
    <row r="3780" spans="1:18" ht="15.75" customHeight="1">
      <c r="A3780" s="1"/>
      <c r="B3780" s="6" t="s">
        <v>14</v>
      </c>
      <c r="C3780" s="6">
        <v>1185732</v>
      </c>
      <c r="D3780" s="7">
        <v>44366</v>
      </c>
      <c r="E3780" s="6" t="s">
        <v>15</v>
      </c>
      <c r="F3780" s="6" t="s">
        <v>127</v>
      </c>
      <c r="G3780" s="6" t="s">
        <v>128</v>
      </c>
      <c r="H3780" s="6" t="s">
        <v>17</v>
      </c>
      <c r="I3780" s="8">
        <v>0.65</v>
      </c>
      <c r="J3780" s="9">
        <v>6750</v>
      </c>
      <c r="K3780" s="10">
        <f t="shared" si="0"/>
        <v>4387.5</v>
      </c>
      <c r="L3780" s="10">
        <f t="shared" si="1"/>
        <v>1755</v>
      </c>
      <c r="M3780" s="11">
        <v>0.4</v>
      </c>
      <c r="O3780" s="16"/>
      <c r="P3780" s="14"/>
      <c r="Q3780" s="12"/>
      <c r="R3780" s="13"/>
    </row>
    <row r="3781" spans="1:18" ht="15.75" customHeight="1">
      <c r="A3781" s="1"/>
      <c r="B3781" s="6" t="s">
        <v>14</v>
      </c>
      <c r="C3781" s="6">
        <v>1185732</v>
      </c>
      <c r="D3781" s="7">
        <v>44366</v>
      </c>
      <c r="E3781" s="6" t="s">
        <v>15</v>
      </c>
      <c r="F3781" s="6" t="s">
        <v>127</v>
      </c>
      <c r="G3781" s="6" t="s">
        <v>128</v>
      </c>
      <c r="H3781" s="6" t="s">
        <v>18</v>
      </c>
      <c r="I3781" s="8">
        <v>0.60000000000000009</v>
      </c>
      <c r="J3781" s="9">
        <v>4250</v>
      </c>
      <c r="K3781" s="10">
        <f t="shared" si="0"/>
        <v>2550.0000000000005</v>
      </c>
      <c r="L3781" s="10">
        <f t="shared" si="1"/>
        <v>1020.0000000000002</v>
      </c>
      <c r="M3781" s="11">
        <v>0.4</v>
      </c>
      <c r="O3781" s="16"/>
      <c r="P3781" s="14"/>
      <c r="Q3781" s="12"/>
      <c r="R3781" s="13"/>
    </row>
    <row r="3782" spans="1:18" ht="15.75" customHeight="1">
      <c r="A3782" s="1"/>
      <c r="B3782" s="6" t="s">
        <v>14</v>
      </c>
      <c r="C3782" s="6">
        <v>1185732</v>
      </c>
      <c r="D3782" s="7">
        <v>44366</v>
      </c>
      <c r="E3782" s="6" t="s">
        <v>15</v>
      </c>
      <c r="F3782" s="6" t="s">
        <v>127</v>
      </c>
      <c r="G3782" s="6" t="s">
        <v>128</v>
      </c>
      <c r="H3782" s="6" t="s">
        <v>19</v>
      </c>
      <c r="I3782" s="8">
        <v>0.55000000000000004</v>
      </c>
      <c r="J3782" s="9">
        <v>3500</v>
      </c>
      <c r="K3782" s="10">
        <f t="shared" si="0"/>
        <v>1925.0000000000002</v>
      </c>
      <c r="L3782" s="10">
        <f t="shared" si="1"/>
        <v>577.5</v>
      </c>
      <c r="M3782" s="11">
        <v>0.3</v>
      </c>
      <c r="O3782" s="16"/>
      <c r="P3782" s="14"/>
      <c r="Q3782" s="12"/>
      <c r="R3782" s="13"/>
    </row>
    <row r="3783" spans="1:18" ht="15.75" customHeight="1">
      <c r="A3783" s="1"/>
      <c r="B3783" s="6" t="s">
        <v>14</v>
      </c>
      <c r="C3783" s="6">
        <v>1185732</v>
      </c>
      <c r="D3783" s="7">
        <v>44366</v>
      </c>
      <c r="E3783" s="6" t="s">
        <v>15</v>
      </c>
      <c r="F3783" s="6" t="s">
        <v>127</v>
      </c>
      <c r="G3783" s="6" t="s">
        <v>128</v>
      </c>
      <c r="H3783" s="6" t="s">
        <v>20</v>
      </c>
      <c r="I3783" s="8">
        <v>0.55000000000000004</v>
      </c>
      <c r="J3783" s="9">
        <v>3250</v>
      </c>
      <c r="K3783" s="10">
        <f t="shared" si="0"/>
        <v>1787.5000000000002</v>
      </c>
      <c r="L3783" s="10">
        <f t="shared" si="1"/>
        <v>536.25</v>
      </c>
      <c r="M3783" s="11">
        <v>0.3</v>
      </c>
      <c r="O3783" s="16"/>
      <c r="P3783" s="14"/>
      <c r="Q3783" s="12"/>
      <c r="R3783" s="13"/>
    </row>
    <row r="3784" spans="1:18" ht="15.75" customHeight="1">
      <c r="A3784" s="1"/>
      <c r="B3784" s="6" t="s">
        <v>14</v>
      </c>
      <c r="C3784" s="6">
        <v>1185732</v>
      </c>
      <c r="D3784" s="7">
        <v>44366</v>
      </c>
      <c r="E3784" s="6" t="s">
        <v>15</v>
      </c>
      <c r="F3784" s="6" t="s">
        <v>127</v>
      </c>
      <c r="G3784" s="6" t="s">
        <v>128</v>
      </c>
      <c r="H3784" s="6" t="s">
        <v>21</v>
      </c>
      <c r="I3784" s="8">
        <v>0.65</v>
      </c>
      <c r="J3784" s="9">
        <v>3250</v>
      </c>
      <c r="K3784" s="10">
        <f t="shared" si="0"/>
        <v>2112.5</v>
      </c>
      <c r="L3784" s="10">
        <f t="shared" si="1"/>
        <v>633.75</v>
      </c>
      <c r="M3784" s="11">
        <v>0.3</v>
      </c>
      <c r="O3784" s="16"/>
      <c r="P3784" s="14"/>
      <c r="Q3784" s="12"/>
      <c r="R3784" s="13"/>
    </row>
    <row r="3785" spans="1:18" ht="15.75" customHeight="1">
      <c r="A3785" s="1"/>
      <c r="B3785" s="6" t="s">
        <v>14</v>
      </c>
      <c r="C3785" s="6">
        <v>1185732</v>
      </c>
      <c r="D3785" s="7">
        <v>44366</v>
      </c>
      <c r="E3785" s="6" t="s">
        <v>15</v>
      </c>
      <c r="F3785" s="6" t="s">
        <v>127</v>
      </c>
      <c r="G3785" s="6" t="s">
        <v>128</v>
      </c>
      <c r="H3785" s="6" t="s">
        <v>22</v>
      </c>
      <c r="I3785" s="8">
        <v>0.70000000000000007</v>
      </c>
      <c r="J3785" s="9">
        <v>4750</v>
      </c>
      <c r="K3785" s="10">
        <f t="shared" si="0"/>
        <v>3325.0000000000005</v>
      </c>
      <c r="L3785" s="10">
        <f t="shared" si="1"/>
        <v>1163.75</v>
      </c>
      <c r="M3785" s="11">
        <v>0.35</v>
      </c>
      <c r="O3785" s="16"/>
      <c r="P3785" s="14"/>
      <c r="Q3785" s="12"/>
      <c r="R3785" s="13"/>
    </row>
    <row r="3786" spans="1:18" ht="15.75" customHeight="1">
      <c r="A3786" s="1"/>
      <c r="B3786" s="6" t="s">
        <v>14</v>
      </c>
      <c r="C3786" s="6">
        <v>1185732</v>
      </c>
      <c r="D3786" s="7">
        <v>44394</v>
      </c>
      <c r="E3786" s="6" t="s">
        <v>15</v>
      </c>
      <c r="F3786" s="6" t="s">
        <v>127</v>
      </c>
      <c r="G3786" s="6" t="s">
        <v>128</v>
      </c>
      <c r="H3786" s="6" t="s">
        <v>17</v>
      </c>
      <c r="I3786" s="8">
        <v>0.65</v>
      </c>
      <c r="J3786" s="9">
        <v>7000</v>
      </c>
      <c r="K3786" s="10">
        <f t="shared" si="0"/>
        <v>4550</v>
      </c>
      <c r="L3786" s="10">
        <f t="shared" si="1"/>
        <v>1820</v>
      </c>
      <c r="M3786" s="11">
        <v>0.4</v>
      </c>
      <c r="O3786" s="16"/>
      <c r="P3786" s="14"/>
      <c r="Q3786" s="12"/>
      <c r="R3786" s="13"/>
    </row>
    <row r="3787" spans="1:18" ht="15.75" customHeight="1">
      <c r="A3787" s="1"/>
      <c r="B3787" s="6" t="s">
        <v>14</v>
      </c>
      <c r="C3787" s="6">
        <v>1185732</v>
      </c>
      <c r="D3787" s="7">
        <v>44394</v>
      </c>
      <c r="E3787" s="6" t="s">
        <v>15</v>
      </c>
      <c r="F3787" s="6" t="s">
        <v>127</v>
      </c>
      <c r="G3787" s="6" t="s">
        <v>128</v>
      </c>
      <c r="H3787" s="6" t="s">
        <v>18</v>
      </c>
      <c r="I3787" s="8">
        <v>0.60000000000000009</v>
      </c>
      <c r="J3787" s="9">
        <v>4500</v>
      </c>
      <c r="K3787" s="10">
        <f t="shared" si="0"/>
        <v>2700.0000000000005</v>
      </c>
      <c r="L3787" s="10">
        <f t="shared" si="1"/>
        <v>1080.0000000000002</v>
      </c>
      <c r="M3787" s="11">
        <v>0.4</v>
      </c>
      <c r="O3787" s="16"/>
      <c r="P3787" s="14"/>
      <c r="Q3787" s="12"/>
      <c r="R3787" s="13"/>
    </row>
    <row r="3788" spans="1:18" ht="15.75" customHeight="1">
      <c r="A3788" s="1"/>
      <c r="B3788" s="6" t="s">
        <v>14</v>
      </c>
      <c r="C3788" s="6">
        <v>1185732</v>
      </c>
      <c r="D3788" s="7">
        <v>44394</v>
      </c>
      <c r="E3788" s="6" t="s">
        <v>15</v>
      </c>
      <c r="F3788" s="6" t="s">
        <v>127</v>
      </c>
      <c r="G3788" s="6" t="s">
        <v>128</v>
      </c>
      <c r="H3788" s="6" t="s">
        <v>19</v>
      </c>
      <c r="I3788" s="8">
        <v>0.55000000000000004</v>
      </c>
      <c r="J3788" s="9">
        <v>3750</v>
      </c>
      <c r="K3788" s="10">
        <f t="shared" si="0"/>
        <v>2062.5</v>
      </c>
      <c r="L3788" s="10">
        <f t="shared" si="1"/>
        <v>618.75</v>
      </c>
      <c r="M3788" s="11">
        <v>0.3</v>
      </c>
      <c r="O3788" s="16"/>
      <c r="P3788" s="14"/>
      <c r="Q3788" s="12"/>
      <c r="R3788" s="13"/>
    </row>
    <row r="3789" spans="1:18" ht="15.75" customHeight="1">
      <c r="A3789" s="1"/>
      <c r="B3789" s="6" t="s">
        <v>14</v>
      </c>
      <c r="C3789" s="6">
        <v>1185732</v>
      </c>
      <c r="D3789" s="7">
        <v>44394</v>
      </c>
      <c r="E3789" s="6" t="s">
        <v>15</v>
      </c>
      <c r="F3789" s="6" t="s">
        <v>127</v>
      </c>
      <c r="G3789" s="6" t="s">
        <v>128</v>
      </c>
      <c r="H3789" s="6" t="s">
        <v>20</v>
      </c>
      <c r="I3789" s="8">
        <v>0.55000000000000004</v>
      </c>
      <c r="J3789" s="9">
        <v>3250</v>
      </c>
      <c r="K3789" s="10">
        <f t="shared" si="0"/>
        <v>1787.5000000000002</v>
      </c>
      <c r="L3789" s="10">
        <f t="shared" si="1"/>
        <v>536.25</v>
      </c>
      <c r="M3789" s="11">
        <v>0.3</v>
      </c>
      <c r="O3789" s="16"/>
      <c r="P3789" s="14"/>
      <c r="Q3789" s="12"/>
      <c r="R3789" s="13"/>
    </row>
    <row r="3790" spans="1:18" ht="15.75" customHeight="1">
      <c r="A3790" s="1"/>
      <c r="B3790" s="6" t="s">
        <v>14</v>
      </c>
      <c r="C3790" s="6">
        <v>1185732</v>
      </c>
      <c r="D3790" s="7">
        <v>44394</v>
      </c>
      <c r="E3790" s="6" t="s">
        <v>15</v>
      </c>
      <c r="F3790" s="6" t="s">
        <v>127</v>
      </c>
      <c r="G3790" s="6" t="s">
        <v>128</v>
      </c>
      <c r="H3790" s="6" t="s">
        <v>21</v>
      </c>
      <c r="I3790" s="8">
        <v>0.65</v>
      </c>
      <c r="J3790" s="9">
        <v>3500</v>
      </c>
      <c r="K3790" s="10">
        <f t="shared" si="0"/>
        <v>2275</v>
      </c>
      <c r="L3790" s="10">
        <f t="shared" si="1"/>
        <v>682.5</v>
      </c>
      <c r="M3790" s="11">
        <v>0.3</v>
      </c>
      <c r="O3790" s="16"/>
      <c r="P3790" s="14"/>
      <c r="Q3790" s="12"/>
      <c r="R3790" s="13"/>
    </row>
    <row r="3791" spans="1:18" ht="15.75" customHeight="1">
      <c r="A3791" s="1"/>
      <c r="B3791" s="6" t="s">
        <v>14</v>
      </c>
      <c r="C3791" s="6">
        <v>1185732</v>
      </c>
      <c r="D3791" s="7">
        <v>44394</v>
      </c>
      <c r="E3791" s="6" t="s">
        <v>15</v>
      </c>
      <c r="F3791" s="6" t="s">
        <v>127</v>
      </c>
      <c r="G3791" s="6" t="s">
        <v>128</v>
      </c>
      <c r="H3791" s="6" t="s">
        <v>22</v>
      </c>
      <c r="I3791" s="8">
        <v>0.70000000000000007</v>
      </c>
      <c r="J3791" s="9">
        <v>5250</v>
      </c>
      <c r="K3791" s="10">
        <f t="shared" si="0"/>
        <v>3675.0000000000005</v>
      </c>
      <c r="L3791" s="10">
        <f t="shared" si="1"/>
        <v>1286.25</v>
      </c>
      <c r="M3791" s="11">
        <v>0.35</v>
      </c>
      <c r="O3791" s="16"/>
      <c r="P3791" s="14"/>
      <c r="Q3791" s="12"/>
      <c r="R3791" s="13"/>
    </row>
    <row r="3792" spans="1:18" ht="15.75" customHeight="1">
      <c r="A3792" s="1"/>
      <c r="B3792" s="6" t="s">
        <v>14</v>
      </c>
      <c r="C3792" s="6">
        <v>1185732</v>
      </c>
      <c r="D3792" s="7">
        <v>44426</v>
      </c>
      <c r="E3792" s="6" t="s">
        <v>15</v>
      </c>
      <c r="F3792" s="6" t="s">
        <v>127</v>
      </c>
      <c r="G3792" s="6" t="s">
        <v>128</v>
      </c>
      <c r="H3792" s="6" t="s">
        <v>17</v>
      </c>
      <c r="I3792" s="8">
        <v>0.65</v>
      </c>
      <c r="J3792" s="9">
        <v>6750</v>
      </c>
      <c r="K3792" s="10">
        <f t="shared" si="0"/>
        <v>4387.5</v>
      </c>
      <c r="L3792" s="10">
        <f t="shared" si="1"/>
        <v>1755</v>
      </c>
      <c r="M3792" s="11">
        <v>0.4</v>
      </c>
      <c r="O3792" s="16"/>
      <c r="P3792" s="14"/>
      <c r="Q3792" s="12"/>
      <c r="R3792" s="13"/>
    </row>
    <row r="3793" spans="1:18" ht="15.75" customHeight="1">
      <c r="A3793" s="1"/>
      <c r="B3793" s="6" t="s">
        <v>14</v>
      </c>
      <c r="C3793" s="6">
        <v>1185732</v>
      </c>
      <c r="D3793" s="7">
        <v>44426</v>
      </c>
      <c r="E3793" s="6" t="s">
        <v>15</v>
      </c>
      <c r="F3793" s="6" t="s">
        <v>127</v>
      </c>
      <c r="G3793" s="6" t="s">
        <v>128</v>
      </c>
      <c r="H3793" s="6" t="s">
        <v>18</v>
      </c>
      <c r="I3793" s="8">
        <v>0.60000000000000009</v>
      </c>
      <c r="J3793" s="9">
        <v>4500</v>
      </c>
      <c r="K3793" s="10">
        <f t="shared" si="0"/>
        <v>2700.0000000000005</v>
      </c>
      <c r="L3793" s="10">
        <f t="shared" si="1"/>
        <v>1080.0000000000002</v>
      </c>
      <c r="M3793" s="11">
        <v>0.4</v>
      </c>
      <c r="O3793" s="16"/>
      <c r="P3793" s="14"/>
      <c r="Q3793" s="12"/>
      <c r="R3793" s="13"/>
    </row>
    <row r="3794" spans="1:18" ht="15.75" customHeight="1">
      <c r="A3794" s="1"/>
      <c r="B3794" s="6" t="s">
        <v>14</v>
      </c>
      <c r="C3794" s="6">
        <v>1185732</v>
      </c>
      <c r="D3794" s="7">
        <v>44426</v>
      </c>
      <c r="E3794" s="6" t="s">
        <v>15</v>
      </c>
      <c r="F3794" s="6" t="s">
        <v>127</v>
      </c>
      <c r="G3794" s="6" t="s">
        <v>128</v>
      </c>
      <c r="H3794" s="6" t="s">
        <v>19</v>
      </c>
      <c r="I3794" s="8">
        <v>0.55000000000000004</v>
      </c>
      <c r="J3794" s="9">
        <v>3750</v>
      </c>
      <c r="K3794" s="10">
        <f t="shared" si="0"/>
        <v>2062.5</v>
      </c>
      <c r="L3794" s="10">
        <f t="shared" si="1"/>
        <v>618.75</v>
      </c>
      <c r="M3794" s="11">
        <v>0.3</v>
      </c>
      <c r="O3794" s="16"/>
      <c r="P3794" s="14"/>
      <c r="Q3794" s="12"/>
      <c r="R3794" s="13"/>
    </row>
    <row r="3795" spans="1:18" ht="15.75" customHeight="1">
      <c r="A3795" s="1"/>
      <c r="B3795" s="6" t="s">
        <v>14</v>
      </c>
      <c r="C3795" s="6">
        <v>1185732</v>
      </c>
      <c r="D3795" s="7">
        <v>44426</v>
      </c>
      <c r="E3795" s="6" t="s">
        <v>15</v>
      </c>
      <c r="F3795" s="6" t="s">
        <v>127</v>
      </c>
      <c r="G3795" s="6" t="s">
        <v>128</v>
      </c>
      <c r="H3795" s="6" t="s">
        <v>20</v>
      </c>
      <c r="I3795" s="8">
        <v>0.55000000000000004</v>
      </c>
      <c r="J3795" s="9">
        <v>2750</v>
      </c>
      <c r="K3795" s="10">
        <f t="shared" si="0"/>
        <v>1512.5000000000002</v>
      </c>
      <c r="L3795" s="10">
        <f t="shared" si="1"/>
        <v>453.75000000000006</v>
      </c>
      <c r="M3795" s="11">
        <v>0.3</v>
      </c>
      <c r="O3795" s="16"/>
      <c r="P3795" s="14"/>
      <c r="Q3795" s="12"/>
      <c r="R3795" s="13"/>
    </row>
    <row r="3796" spans="1:18" ht="15.75" customHeight="1">
      <c r="A3796" s="1"/>
      <c r="B3796" s="6" t="s">
        <v>14</v>
      </c>
      <c r="C3796" s="6">
        <v>1185732</v>
      </c>
      <c r="D3796" s="7">
        <v>44426</v>
      </c>
      <c r="E3796" s="6" t="s">
        <v>15</v>
      </c>
      <c r="F3796" s="6" t="s">
        <v>127</v>
      </c>
      <c r="G3796" s="6" t="s">
        <v>128</v>
      </c>
      <c r="H3796" s="6" t="s">
        <v>21</v>
      </c>
      <c r="I3796" s="8">
        <v>0.65</v>
      </c>
      <c r="J3796" s="9">
        <v>2500</v>
      </c>
      <c r="K3796" s="10">
        <f t="shared" si="0"/>
        <v>1625</v>
      </c>
      <c r="L3796" s="10">
        <f t="shared" si="1"/>
        <v>487.5</v>
      </c>
      <c r="M3796" s="11">
        <v>0.3</v>
      </c>
      <c r="O3796" s="16"/>
      <c r="P3796" s="14"/>
      <c r="Q3796" s="12"/>
      <c r="R3796" s="13"/>
    </row>
    <row r="3797" spans="1:18" ht="15.75" customHeight="1">
      <c r="A3797" s="1"/>
      <c r="B3797" s="6" t="s">
        <v>14</v>
      </c>
      <c r="C3797" s="6">
        <v>1185732</v>
      </c>
      <c r="D3797" s="7">
        <v>44426</v>
      </c>
      <c r="E3797" s="6" t="s">
        <v>15</v>
      </c>
      <c r="F3797" s="6" t="s">
        <v>127</v>
      </c>
      <c r="G3797" s="6" t="s">
        <v>128</v>
      </c>
      <c r="H3797" s="6" t="s">
        <v>22</v>
      </c>
      <c r="I3797" s="8">
        <v>0.70000000000000007</v>
      </c>
      <c r="J3797" s="9">
        <v>4250</v>
      </c>
      <c r="K3797" s="10">
        <f t="shared" si="0"/>
        <v>2975.0000000000005</v>
      </c>
      <c r="L3797" s="10">
        <f t="shared" si="1"/>
        <v>1041.25</v>
      </c>
      <c r="M3797" s="11">
        <v>0.35</v>
      </c>
      <c r="O3797" s="16"/>
      <c r="P3797" s="14"/>
      <c r="Q3797" s="12"/>
      <c r="R3797" s="13"/>
    </row>
    <row r="3798" spans="1:18" ht="15.75" customHeight="1">
      <c r="A3798" s="1"/>
      <c r="B3798" s="6" t="s">
        <v>14</v>
      </c>
      <c r="C3798" s="6">
        <v>1185732</v>
      </c>
      <c r="D3798" s="7">
        <v>44456</v>
      </c>
      <c r="E3798" s="6" t="s">
        <v>15</v>
      </c>
      <c r="F3798" s="6" t="s">
        <v>127</v>
      </c>
      <c r="G3798" s="6" t="s">
        <v>128</v>
      </c>
      <c r="H3798" s="6" t="s">
        <v>17</v>
      </c>
      <c r="I3798" s="8">
        <v>0.65</v>
      </c>
      <c r="J3798" s="9">
        <v>5500</v>
      </c>
      <c r="K3798" s="10">
        <f t="shared" si="0"/>
        <v>3575</v>
      </c>
      <c r="L3798" s="10">
        <f t="shared" si="1"/>
        <v>1430</v>
      </c>
      <c r="M3798" s="11">
        <v>0.4</v>
      </c>
      <c r="O3798" s="16"/>
      <c r="P3798" s="14"/>
      <c r="Q3798" s="12"/>
      <c r="R3798" s="13"/>
    </row>
    <row r="3799" spans="1:18" ht="15.75" customHeight="1">
      <c r="A3799" s="1"/>
      <c r="B3799" s="6" t="s">
        <v>14</v>
      </c>
      <c r="C3799" s="6">
        <v>1185732</v>
      </c>
      <c r="D3799" s="7">
        <v>44456</v>
      </c>
      <c r="E3799" s="6" t="s">
        <v>15</v>
      </c>
      <c r="F3799" s="6" t="s">
        <v>127</v>
      </c>
      <c r="G3799" s="6" t="s">
        <v>128</v>
      </c>
      <c r="H3799" s="6" t="s">
        <v>18</v>
      </c>
      <c r="I3799" s="8">
        <v>0.60000000000000009</v>
      </c>
      <c r="J3799" s="9">
        <v>3500</v>
      </c>
      <c r="K3799" s="10">
        <f t="shared" si="0"/>
        <v>2100.0000000000005</v>
      </c>
      <c r="L3799" s="10">
        <f t="shared" si="1"/>
        <v>840.00000000000023</v>
      </c>
      <c r="M3799" s="11">
        <v>0.4</v>
      </c>
      <c r="O3799" s="16"/>
      <c r="P3799" s="14"/>
      <c r="Q3799" s="12"/>
      <c r="R3799" s="13"/>
    </row>
    <row r="3800" spans="1:18" ht="15.75" customHeight="1">
      <c r="A3800" s="1"/>
      <c r="B3800" s="6" t="s">
        <v>14</v>
      </c>
      <c r="C3800" s="6">
        <v>1185732</v>
      </c>
      <c r="D3800" s="7">
        <v>44456</v>
      </c>
      <c r="E3800" s="6" t="s">
        <v>15</v>
      </c>
      <c r="F3800" s="6" t="s">
        <v>127</v>
      </c>
      <c r="G3800" s="6" t="s">
        <v>128</v>
      </c>
      <c r="H3800" s="6" t="s">
        <v>19</v>
      </c>
      <c r="I3800" s="8">
        <v>0.55000000000000004</v>
      </c>
      <c r="J3800" s="9">
        <v>2500</v>
      </c>
      <c r="K3800" s="10">
        <f t="shared" si="0"/>
        <v>1375</v>
      </c>
      <c r="L3800" s="10">
        <f t="shared" si="1"/>
        <v>412.5</v>
      </c>
      <c r="M3800" s="11">
        <v>0.3</v>
      </c>
      <c r="O3800" s="16"/>
      <c r="P3800" s="14"/>
      <c r="Q3800" s="12"/>
      <c r="R3800" s="13"/>
    </row>
    <row r="3801" spans="1:18" ht="15.75" customHeight="1">
      <c r="A3801" s="1"/>
      <c r="B3801" s="6" t="s">
        <v>14</v>
      </c>
      <c r="C3801" s="6">
        <v>1185732</v>
      </c>
      <c r="D3801" s="7">
        <v>44456</v>
      </c>
      <c r="E3801" s="6" t="s">
        <v>15</v>
      </c>
      <c r="F3801" s="6" t="s">
        <v>127</v>
      </c>
      <c r="G3801" s="6" t="s">
        <v>128</v>
      </c>
      <c r="H3801" s="6" t="s">
        <v>20</v>
      </c>
      <c r="I3801" s="8">
        <v>0.55000000000000004</v>
      </c>
      <c r="J3801" s="9">
        <v>2250</v>
      </c>
      <c r="K3801" s="10">
        <f t="shared" si="0"/>
        <v>1237.5</v>
      </c>
      <c r="L3801" s="10">
        <f t="shared" si="1"/>
        <v>371.25</v>
      </c>
      <c r="M3801" s="11">
        <v>0.3</v>
      </c>
      <c r="O3801" s="16"/>
      <c r="P3801" s="14"/>
      <c r="Q3801" s="12"/>
      <c r="R3801" s="13"/>
    </row>
    <row r="3802" spans="1:18" ht="15.75" customHeight="1">
      <c r="A3802" s="1"/>
      <c r="B3802" s="6" t="s">
        <v>14</v>
      </c>
      <c r="C3802" s="6">
        <v>1185732</v>
      </c>
      <c r="D3802" s="7">
        <v>44456</v>
      </c>
      <c r="E3802" s="6" t="s">
        <v>15</v>
      </c>
      <c r="F3802" s="6" t="s">
        <v>127</v>
      </c>
      <c r="G3802" s="6" t="s">
        <v>128</v>
      </c>
      <c r="H3802" s="6" t="s">
        <v>21</v>
      </c>
      <c r="I3802" s="8">
        <v>0.65</v>
      </c>
      <c r="J3802" s="9">
        <v>2250</v>
      </c>
      <c r="K3802" s="10">
        <f t="shared" si="0"/>
        <v>1462.5</v>
      </c>
      <c r="L3802" s="10">
        <f t="shared" si="1"/>
        <v>438.75</v>
      </c>
      <c r="M3802" s="11">
        <v>0.3</v>
      </c>
      <c r="O3802" s="16"/>
      <c r="P3802" s="14"/>
      <c r="Q3802" s="12"/>
      <c r="R3802" s="13"/>
    </row>
    <row r="3803" spans="1:18" ht="15.75" customHeight="1">
      <c r="A3803" s="1"/>
      <c r="B3803" s="6" t="s">
        <v>14</v>
      </c>
      <c r="C3803" s="6">
        <v>1185732</v>
      </c>
      <c r="D3803" s="7">
        <v>44456</v>
      </c>
      <c r="E3803" s="6" t="s">
        <v>15</v>
      </c>
      <c r="F3803" s="6" t="s">
        <v>127</v>
      </c>
      <c r="G3803" s="6" t="s">
        <v>128</v>
      </c>
      <c r="H3803" s="6" t="s">
        <v>22</v>
      </c>
      <c r="I3803" s="8">
        <v>0.70000000000000007</v>
      </c>
      <c r="J3803" s="9">
        <v>3250</v>
      </c>
      <c r="K3803" s="10">
        <f t="shared" si="0"/>
        <v>2275</v>
      </c>
      <c r="L3803" s="10">
        <f t="shared" si="1"/>
        <v>796.25</v>
      </c>
      <c r="M3803" s="11">
        <v>0.35</v>
      </c>
      <c r="O3803" s="16"/>
      <c r="P3803" s="14"/>
      <c r="Q3803" s="12"/>
      <c r="R3803" s="13"/>
    </row>
    <row r="3804" spans="1:18" ht="15.75" customHeight="1">
      <c r="A3804" s="1"/>
      <c r="B3804" s="6" t="s">
        <v>14</v>
      </c>
      <c r="C3804" s="6">
        <v>1185732</v>
      </c>
      <c r="D3804" s="7">
        <v>44488</v>
      </c>
      <c r="E3804" s="6" t="s">
        <v>15</v>
      </c>
      <c r="F3804" s="6" t="s">
        <v>127</v>
      </c>
      <c r="G3804" s="6" t="s">
        <v>128</v>
      </c>
      <c r="H3804" s="6" t="s">
        <v>17</v>
      </c>
      <c r="I3804" s="8">
        <v>0.70000000000000007</v>
      </c>
      <c r="J3804" s="9">
        <v>4750</v>
      </c>
      <c r="K3804" s="10">
        <f t="shared" si="0"/>
        <v>3325.0000000000005</v>
      </c>
      <c r="L3804" s="10">
        <f t="shared" si="1"/>
        <v>1330.0000000000002</v>
      </c>
      <c r="M3804" s="11">
        <v>0.4</v>
      </c>
      <c r="O3804" s="16"/>
      <c r="P3804" s="14"/>
      <c r="Q3804" s="12"/>
      <c r="R3804" s="13"/>
    </row>
    <row r="3805" spans="1:18" ht="15.75" customHeight="1">
      <c r="A3805" s="1"/>
      <c r="B3805" s="6" t="s">
        <v>14</v>
      </c>
      <c r="C3805" s="6">
        <v>1185732</v>
      </c>
      <c r="D3805" s="7">
        <v>44488</v>
      </c>
      <c r="E3805" s="6" t="s">
        <v>15</v>
      </c>
      <c r="F3805" s="6" t="s">
        <v>127</v>
      </c>
      <c r="G3805" s="6" t="s">
        <v>128</v>
      </c>
      <c r="H3805" s="6" t="s">
        <v>18</v>
      </c>
      <c r="I3805" s="8">
        <v>0.65000000000000013</v>
      </c>
      <c r="J3805" s="9">
        <v>3000</v>
      </c>
      <c r="K3805" s="10">
        <f t="shared" si="0"/>
        <v>1950.0000000000005</v>
      </c>
      <c r="L3805" s="10">
        <f t="shared" si="1"/>
        <v>780.00000000000023</v>
      </c>
      <c r="M3805" s="11">
        <v>0.4</v>
      </c>
      <c r="O3805" s="16"/>
      <c r="P3805" s="14"/>
      <c r="Q3805" s="12"/>
      <c r="R3805" s="13"/>
    </row>
    <row r="3806" spans="1:18" ht="15.75" customHeight="1">
      <c r="A3806" s="1"/>
      <c r="B3806" s="6" t="s">
        <v>14</v>
      </c>
      <c r="C3806" s="6">
        <v>1185732</v>
      </c>
      <c r="D3806" s="7">
        <v>44488</v>
      </c>
      <c r="E3806" s="6" t="s">
        <v>15</v>
      </c>
      <c r="F3806" s="6" t="s">
        <v>127</v>
      </c>
      <c r="G3806" s="6" t="s">
        <v>128</v>
      </c>
      <c r="H3806" s="6" t="s">
        <v>19</v>
      </c>
      <c r="I3806" s="8">
        <v>0.65000000000000013</v>
      </c>
      <c r="J3806" s="9">
        <v>2000</v>
      </c>
      <c r="K3806" s="10">
        <f t="shared" si="0"/>
        <v>1300.0000000000002</v>
      </c>
      <c r="L3806" s="10">
        <f t="shared" si="1"/>
        <v>390.00000000000006</v>
      </c>
      <c r="M3806" s="11">
        <v>0.3</v>
      </c>
      <c r="O3806" s="16"/>
      <c r="P3806" s="14"/>
      <c r="Q3806" s="12"/>
      <c r="R3806" s="13"/>
    </row>
    <row r="3807" spans="1:18" ht="15.75" customHeight="1">
      <c r="A3807" s="1"/>
      <c r="B3807" s="6" t="s">
        <v>14</v>
      </c>
      <c r="C3807" s="6">
        <v>1185732</v>
      </c>
      <c r="D3807" s="7">
        <v>44488</v>
      </c>
      <c r="E3807" s="6" t="s">
        <v>15</v>
      </c>
      <c r="F3807" s="6" t="s">
        <v>127</v>
      </c>
      <c r="G3807" s="6" t="s">
        <v>128</v>
      </c>
      <c r="H3807" s="6" t="s">
        <v>20</v>
      </c>
      <c r="I3807" s="8">
        <v>0.65000000000000013</v>
      </c>
      <c r="J3807" s="9">
        <v>1750</v>
      </c>
      <c r="K3807" s="10">
        <f t="shared" si="0"/>
        <v>1137.5000000000002</v>
      </c>
      <c r="L3807" s="10">
        <f t="shared" si="1"/>
        <v>341.25000000000006</v>
      </c>
      <c r="M3807" s="11">
        <v>0.3</v>
      </c>
      <c r="O3807" s="16"/>
      <c r="P3807" s="14"/>
      <c r="Q3807" s="12"/>
      <c r="R3807" s="13"/>
    </row>
    <row r="3808" spans="1:18" ht="15.75" customHeight="1">
      <c r="A3808" s="1"/>
      <c r="B3808" s="6" t="s">
        <v>14</v>
      </c>
      <c r="C3808" s="6">
        <v>1185732</v>
      </c>
      <c r="D3808" s="7">
        <v>44488</v>
      </c>
      <c r="E3808" s="6" t="s">
        <v>15</v>
      </c>
      <c r="F3808" s="6" t="s">
        <v>127</v>
      </c>
      <c r="G3808" s="6" t="s">
        <v>128</v>
      </c>
      <c r="H3808" s="6" t="s">
        <v>21</v>
      </c>
      <c r="I3808" s="8">
        <v>0.75000000000000011</v>
      </c>
      <c r="J3808" s="9">
        <v>1750</v>
      </c>
      <c r="K3808" s="10">
        <f t="shared" si="0"/>
        <v>1312.5000000000002</v>
      </c>
      <c r="L3808" s="10">
        <f t="shared" si="1"/>
        <v>393.75000000000006</v>
      </c>
      <c r="M3808" s="11">
        <v>0.3</v>
      </c>
      <c r="O3808" s="16"/>
      <c r="P3808" s="14"/>
      <c r="Q3808" s="12"/>
      <c r="R3808" s="13"/>
    </row>
    <row r="3809" spans="1:18" ht="15.75" customHeight="1">
      <c r="A3809" s="1"/>
      <c r="B3809" s="6" t="s">
        <v>14</v>
      </c>
      <c r="C3809" s="6">
        <v>1185732</v>
      </c>
      <c r="D3809" s="7">
        <v>44488</v>
      </c>
      <c r="E3809" s="6" t="s">
        <v>15</v>
      </c>
      <c r="F3809" s="6" t="s">
        <v>127</v>
      </c>
      <c r="G3809" s="6" t="s">
        <v>128</v>
      </c>
      <c r="H3809" s="6" t="s">
        <v>22</v>
      </c>
      <c r="I3809" s="8">
        <v>0.8</v>
      </c>
      <c r="J3809" s="9">
        <v>3000</v>
      </c>
      <c r="K3809" s="10">
        <f t="shared" si="0"/>
        <v>2400</v>
      </c>
      <c r="L3809" s="10">
        <f t="shared" si="1"/>
        <v>840</v>
      </c>
      <c r="M3809" s="11">
        <v>0.35</v>
      </c>
      <c r="O3809" s="16"/>
      <c r="P3809" s="14"/>
      <c r="Q3809" s="12"/>
      <c r="R3809" s="13"/>
    </row>
    <row r="3810" spans="1:18" ht="15.75" customHeight="1">
      <c r="A3810" s="1"/>
      <c r="B3810" s="6" t="s">
        <v>14</v>
      </c>
      <c r="C3810" s="6">
        <v>1185732</v>
      </c>
      <c r="D3810" s="7">
        <v>44518</v>
      </c>
      <c r="E3810" s="6" t="s">
        <v>15</v>
      </c>
      <c r="F3810" s="6" t="s">
        <v>127</v>
      </c>
      <c r="G3810" s="6" t="s">
        <v>128</v>
      </c>
      <c r="H3810" s="6" t="s">
        <v>17</v>
      </c>
      <c r="I3810" s="8">
        <v>0.75000000000000011</v>
      </c>
      <c r="J3810" s="9">
        <v>4500</v>
      </c>
      <c r="K3810" s="10">
        <f t="shared" si="0"/>
        <v>3375.0000000000005</v>
      </c>
      <c r="L3810" s="10">
        <f t="shared" si="1"/>
        <v>1350.0000000000002</v>
      </c>
      <c r="M3810" s="11">
        <v>0.4</v>
      </c>
      <c r="O3810" s="16"/>
      <c r="P3810" s="14"/>
      <c r="Q3810" s="12"/>
      <c r="R3810" s="13"/>
    </row>
    <row r="3811" spans="1:18" ht="15.75" customHeight="1">
      <c r="A3811" s="1"/>
      <c r="B3811" s="6" t="s">
        <v>14</v>
      </c>
      <c r="C3811" s="6">
        <v>1185732</v>
      </c>
      <c r="D3811" s="7">
        <v>44518</v>
      </c>
      <c r="E3811" s="6" t="s">
        <v>15</v>
      </c>
      <c r="F3811" s="6" t="s">
        <v>127</v>
      </c>
      <c r="G3811" s="6" t="s">
        <v>128</v>
      </c>
      <c r="H3811" s="6" t="s">
        <v>18</v>
      </c>
      <c r="I3811" s="8">
        <v>0.65000000000000013</v>
      </c>
      <c r="J3811" s="9">
        <v>3250</v>
      </c>
      <c r="K3811" s="10">
        <f t="shared" si="0"/>
        <v>2112.5000000000005</v>
      </c>
      <c r="L3811" s="10">
        <f t="shared" si="1"/>
        <v>845.00000000000023</v>
      </c>
      <c r="M3811" s="11">
        <v>0.4</v>
      </c>
      <c r="O3811" s="16"/>
      <c r="P3811" s="14"/>
      <c r="Q3811" s="12"/>
      <c r="R3811" s="13"/>
    </row>
    <row r="3812" spans="1:18" ht="15.75" customHeight="1">
      <c r="A3812" s="1"/>
      <c r="B3812" s="6" t="s">
        <v>14</v>
      </c>
      <c r="C3812" s="6">
        <v>1185732</v>
      </c>
      <c r="D3812" s="7">
        <v>44518</v>
      </c>
      <c r="E3812" s="6" t="s">
        <v>15</v>
      </c>
      <c r="F3812" s="6" t="s">
        <v>127</v>
      </c>
      <c r="G3812" s="6" t="s">
        <v>128</v>
      </c>
      <c r="H3812" s="6" t="s">
        <v>19</v>
      </c>
      <c r="I3812" s="8">
        <v>0.65000000000000013</v>
      </c>
      <c r="J3812" s="9">
        <v>3450</v>
      </c>
      <c r="K3812" s="10">
        <f t="shared" si="0"/>
        <v>2242.5000000000005</v>
      </c>
      <c r="L3812" s="10">
        <f t="shared" si="1"/>
        <v>672.75000000000011</v>
      </c>
      <c r="M3812" s="11">
        <v>0.3</v>
      </c>
      <c r="O3812" s="16"/>
      <c r="P3812" s="14"/>
      <c r="Q3812" s="12"/>
      <c r="R3812" s="13"/>
    </row>
    <row r="3813" spans="1:18" ht="15.75" customHeight="1">
      <c r="A3813" s="1"/>
      <c r="B3813" s="6" t="s">
        <v>14</v>
      </c>
      <c r="C3813" s="6">
        <v>1185732</v>
      </c>
      <c r="D3813" s="7">
        <v>44518</v>
      </c>
      <c r="E3813" s="6" t="s">
        <v>15</v>
      </c>
      <c r="F3813" s="6" t="s">
        <v>127</v>
      </c>
      <c r="G3813" s="6" t="s">
        <v>128</v>
      </c>
      <c r="H3813" s="6" t="s">
        <v>20</v>
      </c>
      <c r="I3813" s="8">
        <v>0.65000000000000013</v>
      </c>
      <c r="J3813" s="9">
        <v>3250</v>
      </c>
      <c r="K3813" s="10">
        <f t="shared" si="0"/>
        <v>2112.5000000000005</v>
      </c>
      <c r="L3813" s="10">
        <f t="shared" si="1"/>
        <v>633.75000000000011</v>
      </c>
      <c r="M3813" s="11">
        <v>0.3</v>
      </c>
      <c r="O3813" s="16"/>
      <c r="P3813" s="14"/>
      <c r="Q3813" s="12"/>
      <c r="R3813" s="13"/>
    </row>
    <row r="3814" spans="1:18" ht="15.75" customHeight="1">
      <c r="A3814" s="1"/>
      <c r="B3814" s="6" t="s">
        <v>14</v>
      </c>
      <c r="C3814" s="6">
        <v>1185732</v>
      </c>
      <c r="D3814" s="7">
        <v>44518</v>
      </c>
      <c r="E3814" s="6" t="s">
        <v>15</v>
      </c>
      <c r="F3814" s="6" t="s">
        <v>127</v>
      </c>
      <c r="G3814" s="6" t="s">
        <v>128</v>
      </c>
      <c r="H3814" s="6" t="s">
        <v>21</v>
      </c>
      <c r="I3814" s="8">
        <v>0.75000000000000011</v>
      </c>
      <c r="J3814" s="9">
        <v>3000</v>
      </c>
      <c r="K3814" s="10">
        <f t="shared" si="0"/>
        <v>2250.0000000000005</v>
      </c>
      <c r="L3814" s="10">
        <f t="shared" si="1"/>
        <v>675.00000000000011</v>
      </c>
      <c r="M3814" s="11">
        <v>0.3</v>
      </c>
      <c r="O3814" s="16"/>
      <c r="P3814" s="14"/>
      <c r="Q3814" s="12"/>
      <c r="R3814" s="13"/>
    </row>
    <row r="3815" spans="1:18" ht="15.75" customHeight="1">
      <c r="A3815" s="1"/>
      <c r="B3815" s="6" t="s">
        <v>14</v>
      </c>
      <c r="C3815" s="6">
        <v>1185732</v>
      </c>
      <c r="D3815" s="7">
        <v>44518</v>
      </c>
      <c r="E3815" s="6" t="s">
        <v>15</v>
      </c>
      <c r="F3815" s="6" t="s">
        <v>127</v>
      </c>
      <c r="G3815" s="6" t="s">
        <v>128</v>
      </c>
      <c r="H3815" s="6" t="s">
        <v>22</v>
      </c>
      <c r="I3815" s="8">
        <v>0.8</v>
      </c>
      <c r="J3815" s="9">
        <v>4000</v>
      </c>
      <c r="K3815" s="10">
        <f t="shared" si="0"/>
        <v>3200</v>
      </c>
      <c r="L3815" s="10">
        <f t="shared" si="1"/>
        <v>1120</v>
      </c>
      <c r="M3815" s="11">
        <v>0.35</v>
      </c>
      <c r="O3815" s="16"/>
      <c r="P3815" s="14"/>
      <c r="Q3815" s="12"/>
      <c r="R3815" s="13"/>
    </row>
    <row r="3816" spans="1:18" ht="15.75" customHeight="1">
      <c r="A3816" s="1"/>
      <c r="B3816" s="6" t="s">
        <v>14</v>
      </c>
      <c r="C3816" s="6">
        <v>1185732</v>
      </c>
      <c r="D3816" s="7">
        <v>44547</v>
      </c>
      <c r="E3816" s="6" t="s">
        <v>15</v>
      </c>
      <c r="F3816" s="6" t="s">
        <v>127</v>
      </c>
      <c r="G3816" s="6" t="s">
        <v>128</v>
      </c>
      <c r="H3816" s="6" t="s">
        <v>17</v>
      </c>
      <c r="I3816" s="8">
        <v>0.75000000000000011</v>
      </c>
      <c r="J3816" s="9">
        <v>6250</v>
      </c>
      <c r="K3816" s="10">
        <f t="shared" si="0"/>
        <v>4687.5000000000009</v>
      </c>
      <c r="L3816" s="10">
        <f t="shared" si="1"/>
        <v>1875.0000000000005</v>
      </c>
      <c r="M3816" s="11">
        <v>0.4</v>
      </c>
      <c r="O3816" s="16"/>
      <c r="P3816" s="14"/>
      <c r="Q3816" s="12"/>
      <c r="R3816" s="13"/>
    </row>
    <row r="3817" spans="1:18" ht="15.75" customHeight="1">
      <c r="A3817" s="1"/>
      <c r="B3817" s="6" t="s">
        <v>14</v>
      </c>
      <c r="C3817" s="6">
        <v>1185732</v>
      </c>
      <c r="D3817" s="7">
        <v>44547</v>
      </c>
      <c r="E3817" s="6" t="s">
        <v>15</v>
      </c>
      <c r="F3817" s="6" t="s">
        <v>127</v>
      </c>
      <c r="G3817" s="6" t="s">
        <v>128</v>
      </c>
      <c r="H3817" s="6" t="s">
        <v>18</v>
      </c>
      <c r="I3817" s="8">
        <v>0.65000000000000013</v>
      </c>
      <c r="J3817" s="9">
        <v>4250</v>
      </c>
      <c r="K3817" s="10">
        <f t="shared" si="0"/>
        <v>2762.5000000000005</v>
      </c>
      <c r="L3817" s="10">
        <f t="shared" si="1"/>
        <v>1105.0000000000002</v>
      </c>
      <c r="M3817" s="11">
        <v>0.4</v>
      </c>
      <c r="O3817" s="16"/>
      <c r="P3817" s="14"/>
      <c r="Q3817" s="12"/>
      <c r="R3817" s="13"/>
    </row>
    <row r="3818" spans="1:18" ht="15.75" customHeight="1">
      <c r="A3818" s="1"/>
      <c r="B3818" s="6" t="s">
        <v>14</v>
      </c>
      <c r="C3818" s="6">
        <v>1185732</v>
      </c>
      <c r="D3818" s="7">
        <v>44547</v>
      </c>
      <c r="E3818" s="6" t="s">
        <v>15</v>
      </c>
      <c r="F3818" s="6" t="s">
        <v>127</v>
      </c>
      <c r="G3818" s="6" t="s">
        <v>128</v>
      </c>
      <c r="H3818" s="6" t="s">
        <v>19</v>
      </c>
      <c r="I3818" s="8">
        <v>0.65000000000000013</v>
      </c>
      <c r="J3818" s="9">
        <v>4000</v>
      </c>
      <c r="K3818" s="10">
        <f t="shared" si="0"/>
        <v>2600.0000000000005</v>
      </c>
      <c r="L3818" s="10">
        <f t="shared" si="1"/>
        <v>780.00000000000011</v>
      </c>
      <c r="M3818" s="11">
        <v>0.3</v>
      </c>
      <c r="O3818" s="16"/>
      <c r="P3818" s="14"/>
      <c r="Q3818" s="12"/>
      <c r="R3818" s="13"/>
    </row>
    <row r="3819" spans="1:18" ht="15.75" customHeight="1">
      <c r="A3819" s="1"/>
      <c r="B3819" s="6" t="s">
        <v>14</v>
      </c>
      <c r="C3819" s="6">
        <v>1185732</v>
      </c>
      <c r="D3819" s="7">
        <v>44547</v>
      </c>
      <c r="E3819" s="6" t="s">
        <v>15</v>
      </c>
      <c r="F3819" s="6" t="s">
        <v>127</v>
      </c>
      <c r="G3819" s="6" t="s">
        <v>128</v>
      </c>
      <c r="H3819" s="6" t="s">
        <v>20</v>
      </c>
      <c r="I3819" s="8">
        <v>0.65000000000000013</v>
      </c>
      <c r="J3819" s="9">
        <v>3500</v>
      </c>
      <c r="K3819" s="10">
        <f t="shared" si="0"/>
        <v>2275.0000000000005</v>
      </c>
      <c r="L3819" s="10">
        <f t="shared" si="1"/>
        <v>682.50000000000011</v>
      </c>
      <c r="M3819" s="11">
        <v>0.3</v>
      </c>
      <c r="O3819" s="16"/>
      <c r="P3819" s="14"/>
      <c r="Q3819" s="12"/>
      <c r="R3819" s="13"/>
    </row>
    <row r="3820" spans="1:18" ht="15.75" customHeight="1">
      <c r="A3820" s="1"/>
      <c r="B3820" s="6" t="s">
        <v>14</v>
      </c>
      <c r="C3820" s="6">
        <v>1185732</v>
      </c>
      <c r="D3820" s="7">
        <v>44547</v>
      </c>
      <c r="E3820" s="6" t="s">
        <v>15</v>
      </c>
      <c r="F3820" s="6" t="s">
        <v>127</v>
      </c>
      <c r="G3820" s="6" t="s">
        <v>128</v>
      </c>
      <c r="H3820" s="6" t="s">
        <v>21</v>
      </c>
      <c r="I3820" s="8">
        <v>0.75000000000000011</v>
      </c>
      <c r="J3820" s="9">
        <v>3500</v>
      </c>
      <c r="K3820" s="10">
        <f t="shared" si="0"/>
        <v>2625.0000000000005</v>
      </c>
      <c r="L3820" s="10">
        <f t="shared" si="1"/>
        <v>787.50000000000011</v>
      </c>
      <c r="M3820" s="11">
        <v>0.3</v>
      </c>
      <c r="O3820" s="16"/>
      <c r="P3820" s="14"/>
      <c r="Q3820" s="12"/>
      <c r="R3820" s="13"/>
    </row>
    <row r="3821" spans="1:18" ht="15.75" customHeight="1">
      <c r="A3821" s="1"/>
      <c r="B3821" s="6" t="s">
        <v>14</v>
      </c>
      <c r="C3821" s="6">
        <v>1185732</v>
      </c>
      <c r="D3821" s="7">
        <v>44547</v>
      </c>
      <c r="E3821" s="6" t="s">
        <v>15</v>
      </c>
      <c r="F3821" s="6" t="s">
        <v>127</v>
      </c>
      <c r="G3821" s="6" t="s">
        <v>128</v>
      </c>
      <c r="H3821" s="6" t="s">
        <v>22</v>
      </c>
      <c r="I3821" s="8">
        <v>0.8</v>
      </c>
      <c r="J3821" s="9">
        <v>4500</v>
      </c>
      <c r="K3821" s="10">
        <f t="shared" si="0"/>
        <v>3600</v>
      </c>
      <c r="L3821" s="10">
        <f t="shared" si="1"/>
        <v>1260</v>
      </c>
      <c r="M3821" s="11">
        <v>0.35</v>
      </c>
      <c r="O3821" s="16"/>
      <c r="P3821" s="14"/>
      <c r="Q3821" s="12"/>
      <c r="R3821" s="13"/>
    </row>
    <row r="3822" spans="1:18" ht="15.75" customHeight="1">
      <c r="A3822" s="1" t="s">
        <v>39</v>
      </c>
      <c r="B3822" s="6" t="s">
        <v>14</v>
      </c>
      <c r="C3822" s="6">
        <v>1185732</v>
      </c>
      <c r="D3822" s="7">
        <v>44220</v>
      </c>
      <c r="E3822" s="6" t="s">
        <v>15</v>
      </c>
      <c r="F3822" s="6" t="s">
        <v>129</v>
      </c>
      <c r="G3822" s="6" t="s">
        <v>130</v>
      </c>
      <c r="H3822" s="6" t="s">
        <v>17</v>
      </c>
      <c r="I3822" s="8">
        <v>0.55000000000000004</v>
      </c>
      <c r="J3822" s="9">
        <v>5000</v>
      </c>
      <c r="K3822" s="10">
        <f t="shared" si="0"/>
        <v>2750</v>
      </c>
      <c r="L3822" s="10">
        <f t="shared" si="1"/>
        <v>962.50000000000011</v>
      </c>
      <c r="M3822" s="11">
        <v>0.35000000000000003</v>
      </c>
      <c r="O3822" s="16"/>
      <c r="P3822" s="14">
        <f>Data!$I3822+0.05</f>
        <v>0.60000000000000009</v>
      </c>
      <c r="Q3822" s="12">
        <f>Data!$J3822-250</f>
        <v>4750</v>
      </c>
      <c r="R3822" s="13">
        <f>Data!$M3822-5%</f>
        <v>0.30000000000000004</v>
      </c>
    </row>
    <row r="3823" spans="1:18" ht="15.75" customHeight="1">
      <c r="A3823" s="1"/>
      <c r="B3823" s="6" t="s">
        <v>14</v>
      </c>
      <c r="C3823" s="6">
        <v>1185732</v>
      </c>
      <c r="D3823" s="7">
        <v>44220</v>
      </c>
      <c r="E3823" s="6" t="s">
        <v>15</v>
      </c>
      <c r="F3823" s="6" t="s">
        <v>129</v>
      </c>
      <c r="G3823" s="6" t="s">
        <v>130</v>
      </c>
      <c r="H3823" s="6" t="s">
        <v>18</v>
      </c>
      <c r="I3823" s="8">
        <v>0.55000000000000004</v>
      </c>
      <c r="J3823" s="9">
        <v>3000</v>
      </c>
      <c r="K3823" s="10">
        <f t="shared" si="0"/>
        <v>1650.0000000000002</v>
      </c>
      <c r="L3823" s="10">
        <f t="shared" si="1"/>
        <v>577.50000000000011</v>
      </c>
      <c r="M3823" s="11">
        <v>0.35000000000000003</v>
      </c>
      <c r="O3823" s="16"/>
      <c r="P3823" s="14">
        <f>Data!$I3823+0.05</f>
        <v>0.60000000000000009</v>
      </c>
      <c r="Q3823" s="12">
        <f>Data!$J3823-250</f>
        <v>2750</v>
      </c>
      <c r="R3823" s="13">
        <f>Data!$M3823-5%</f>
        <v>0.30000000000000004</v>
      </c>
    </row>
    <row r="3824" spans="1:18" ht="15.75" customHeight="1">
      <c r="A3824" s="1"/>
      <c r="B3824" s="6" t="s">
        <v>14</v>
      </c>
      <c r="C3824" s="6">
        <v>1185732</v>
      </c>
      <c r="D3824" s="7">
        <v>44220</v>
      </c>
      <c r="E3824" s="6" t="s">
        <v>15</v>
      </c>
      <c r="F3824" s="6" t="s">
        <v>129</v>
      </c>
      <c r="G3824" s="6" t="s">
        <v>130</v>
      </c>
      <c r="H3824" s="6" t="s">
        <v>19</v>
      </c>
      <c r="I3824" s="8">
        <v>0.45</v>
      </c>
      <c r="J3824" s="9">
        <v>3000</v>
      </c>
      <c r="K3824" s="10">
        <f t="shared" si="0"/>
        <v>1350</v>
      </c>
      <c r="L3824" s="10">
        <f t="shared" si="1"/>
        <v>337.5</v>
      </c>
      <c r="M3824" s="11">
        <v>0.25</v>
      </c>
      <c r="O3824" s="16"/>
      <c r="P3824" s="14">
        <f>Data!$I3824+0.05</f>
        <v>0.5</v>
      </c>
      <c r="Q3824" s="12">
        <f>Data!$J3824-250</f>
        <v>2750</v>
      </c>
      <c r="R3824" s="13">
        <f>Data!$M3824-5%</f>
        <v>0.2</v>
      </c>
    </row>
    <row r="3825" spans="1:18" ht="15.75" customHeight="1">
      <c r="A3825" s="1"/>
      <c r="B3825" s="6" t="s">
        <v>14</v>
      </c>
      <c r="C3825" s="6">
        <v>1185732</v>
      </c>
      <c r="D3825" s="7">
        <v>44220</v>
      </c>
      <c r="E3825" s="6" t="s">
        <v>15</v>
      </c>
      <c r="F3825" s="6" t="s">
        <v>129</v>
      </c>
      <c r="G3825" s="6" t="s">
        <v>130</v>
      </c>
      <c r="H3825" s="6" t="s">
        <v>20</v>
      </c>
      <c r="I3825" s="8">
        <v>0.49999999999999994</v>
      </c>
      <c r="J3825" s="9">
        <v>1500</v>
      </c>
      <c r="K3825" s="10">
        <f t="shared" si="0"/>
        <v>749.99999999999989</v>
      </c>
      <c r="L3825" s="10">
        <f t="shared" si="1"/>
        <v>187.49999999999997</v>
      </c>
      <c r="M3825" s="11">
        <v>0.25</v>
      </c>
      <c r="O3825" s="16"/>
      <c r="P3825" s="14">
        <f>Data!$I3825+0.05</f>
        <v>0.54999999999999993</v>
      </c>
      <c r="Q3825" s="12">
        <f>Data!$J3825-250</f>
        <v>1250</v>
      </c>
      <c r="R3825" s="13">
        <f>Data!$M3825-5%</f>
        <v>0.2</v>
      </c>
    </row>
    <row r="3826" spans="1:18" ht="15.75" customHeight="1">
      <c r="A3826" s="1"/>
      <c r="B3826" s="6" t="s">
        <v>14</v>
      </c>
      <c r="C3826" s="6">
        <v>1185732</v>
      </c>
      <c r="D3826" s="7">
        <v>44220</v>
      </c>
      <c r="E3826" s="6" t="s">
        <v>15</v>
      </c>
      <c r="F3826" s="6" t="s">
        <v>129</v>
      </c>
      <c r="G3826" s="6" t="s">
        <v>130</v>
      </c>
      <c r="H3826" s="6" t="s">
        <v>21</v>
      </c>
      <c r="I3826" s="8">
        <v>0.65000000000000013</v>
      </c>
      <c r="J3826" s="9">
        <v>2000</v>
      </c>
      <c r="K3826" s="10">
        <f t="shared" si="0"/>
        <v>1300.0000000000002</v>
      </c>
      <c r="L3826" s="10">
        <f t="shared" si="1"/>
        <v>325.00000000000006</v>
      </c>
      <c r="M3826" s="11">
        <v>0.25</v>
      </c>
      <c r="O3826" s="16"/>
      <c r="P3826" s="14">
        <f>Data!$I3826+0.05</f>
        <v>0.70000000000000018</v>
      </c>
      <c r="Q3826" s="12">
        <f>Data!$J3826-250</f>
        <v>1750</v>
      </c>
      <c r="R3826" s="13">
        <f>Data!$M3826-5%</f>
        <v>0.2</v>
      </c>
    </row>
    <row r="3827" spans="1:18" ht="15.75" customHeight="1">
      <c r="A3827" s="1"/>
      <c r="B3827" s="6" t="s">
        <v>14</v>
      </c>
      <c r="C3827" s="6">
        <v>1185732</v>
      </c>
      <c r="D3827" s="7">
        <v>44220</v>
      </c>
      <c r="E3827" s="6" t="s">
        <v>15</v>
      </c>
      <c r="F3827" s="6" t="s">
        <v>129</v>
      </c>
      <c r="G3827" s="6" t="s">
        <v>130</v>
      </c>
      <c r="H3827" s="6" t="s">
        <v>22</v>
      </c>
      <c r="I3827" s="8">
        <v>0.55000000000000004</v>
      </c>
      <c r="J3827" s="9">
        <v>3000</v>
      </c>
      <c r="K3827" s="10">
        <f t="shared" si="0"/>
        <v>1650.0000000000002</v>
      </c>
      <c r="L3827" s="10">
        <f t="shared" si="1"/>
        <v>495.00000000000006</v>
      </c>
      <c r="M3827" s="11">
        <v>0.3</v>
      </c>
      <c r="O3827" s="16"/>
      <c r="P3827" s="14">
        <f>Data!$I3827+0.05</f>
        <v>0.60000000000000009</v>
      </c>
      <c r="Q3827" s="12">
        <f>Data!$J3827-250</f>
        <v>2750</v>
      </c>
      <c r="R3827" s="13">
        <f>Data!$M3827-5%</f>
        <v>0.25</v>
      </c>
    </row>
    <row r="3828" spans="1:18" ht="15.75" customHeight="1">
      <c r="A3828" s="1"/>
      <c r="B3828" s="6" t="s">
        <v>14</v>
      </c>
      <c r="C3828" s="6">
        <v>1185732</v>
      </c>
      <c r="D3828" s="7">
        <v>44249</v>
      </c>
      <c r="E3828" s="6" t="s">
        <v>15</v>
      </c>
      <c r="F3828" s="6" t="s">
        <v>129</v>
      </c>
      <c r="G3828" s="6" t="s">
        <v>130</v>
      </c>
      <c r="H3828" s="6" t="s">
        <v>17</v>
      </c>
      <c r="I3828" s="8">
        <v>0.55000000000000004</v>
      </c>
      <c r="J3828" s="9">
        <v>5750</v>
      </c>
      <c r="K3828" s="10">
        <f t="shared" si="0"/>
        <v>3162.5000000000005</v>
      </c>
      <c r="L3828" s="10">
        <f t="shared" si="1"/>
        <v>1106.8750000000002</v>
      </c>
      <c r="M3828" s="11">
        <v>0.35000000000000003</v>
      </c>
      <c r="O3828" s="16"/>
      <c r="P3828" s="14">
        <f>Data!$I3828+0.05</f>
        <v>0.60000000000000009</v>
      </c>
      <c r="Q3828" s="12">
        <f>Data!$J3828-250</f>
        <v>5500</v>
      </c>
      <c r="R3828" s="13">
        <f>Data!$M3828-5%</f>
        <v>0.30000000000000004</v>
      </c>
    </row>
    <row r="3829" spans="1:18" ht="15.75" customHeight="1">
      <c r="A3829" s="1"/>
      <c r="B3829" s="6" t="s">
        <v>14</v>
      </c>
      <c r="C3829" s="6">
        <v>1185732</v>
      </c>
      <c r="D3829" s="7">
        <v>44249</v>
      </c>
      <c r="E3829" s="6" t="s">
        <v>15</v>
      </c>
      <c r="F3829" s="6" t="s">
        <v>129</v>
      </c>
      <c r="G3829" s="6" t="s">
        <v>130</v>
      </c>
      <c r="H3829" s="6" t="s">
        <v>18</v>
      </c>
      <c r="I3829" s="8">
        <v>0.55000000000000004</v>
      </c>
      <c r="J3829" s="9">
        <v>2250</v>
      </c>
      <c r="K3829" s="10">
        <f t="shared" si="0"/>
        <v>1237.5</v>
      </c>
      <c r="L3829" s="10">
        <f t="shared" si="1"/>
        <v>433.12500000000006</v>
      </c>
      <c r="M3829" s="11">
        <v>0.35000000000000003</v>
      </c>
      <c r="O3829" s="16"/>
      <c r="P3829" s="14">
        <f>Data!$I3829+0.05</f>
        <v>0.60000000000000009</v>
      </c>
      <c r="Q3829" s="12">
        <f>Data!$J3829-250</f>
        <v>2000</v>
      </c>
      <c r="R3829" s="13">
        <f>Data!$M3829-5%</f>
        <v>0.30000000000000004</v>
      </c>
    </row>
    <row r="3830" spans="1:18" ht="15.75" customHeight="1">
      <c r="A3830" s="1"/>
      <c r="B3830" s="6" t="s">
        <v>14</v>
      </c>
      <c r="C3830" s="6">
        <v>1185732</v>
      </c>
      <c r="D3830" s="7">
        <v>44249</v>
      </c>
      <c r="E3830" s="6" t="s">
        <v>15</v>
      </c>
      <c r="F3830" s="6" t="s">
        <v>129</v>
      </c>
      <c r="G3830" s="6" t="s">
        <v>130</v>
      </c>
      <c r="H3830" s="6" t="s">
        <v>19</v>
      </c>
      <c r="I3830" s="8">
        <v>0.45</v>
      </c>
      <c r="J3830" s="9">
        <v>2750</v>
      </c>
      <c r="K3830" s="10">
        <f t="shared" si="0"/>
        <v>1237.5</v>
      </c>
      <c r="L3830" s="10">
        <f t="shared" si="1"/>
        <v>309.375</v>
      </c>
      <c r="M3830" s="11">
        <v>0.25</v>
      </c>
      <c r="O3830" s="16"/>
      <c r="P3830" s="14">
        <f>Data!$I3830+0.05</f>
        <v>0.5</v>
      </c>
      <c r="Q3830" s="12">
        <f>Data!$J3830-250</f>
        <v>2500</v>
      </c>
      <c r="R3830" s="13">
        <f>Data!$M3830-5%</f>
        <v>0.2</v>
      </c>
    </row>
    <row r="3831" spans="1:18" ht="15.75" customHeight="1">
      <c r="A3831" s="1"/>
      <c r="B3831" s="6" t="s">
        <v>14</v>
      </c>
      <c r="C3831" s="6">
        <v>1185732</v>
      </c>
      <c r="D3831" s="7">
        <v>44249</v>
      </c>
      <c r="E3831" s="6" t="s">
        <v>15</v>
      </c>
      <c r="F3831" s="6" t="s">
        <v>129</v>
      </c>
      <c r="G3831" s="6" t="s">
        <v>130</v>
      </c>
      <c r="H3831" s="6" t="s">
        <v>20</v>
      </c>
      <c r="I3831" s="8">
        <v>0.49999999999999994</v>
      </c>
      <c r="J3831" s="9">
        <v>1750</v>
      </c>
      <c r="K3831" s="10">
        <f t="shared" si="0"/>
        <v>874.99999999999989</v>
      </c>
      <c r="L3831" s="10">
        <f t="shared" si="1"/>
        <v>218.74999999999997</v>
      </c>
      <c r="M3831" s="11">
        <v>0.25</v>
      </c>
      <c r="O3831" s="16"/>
      <c r="P3831" s="14">
        <f>Data!$I3831+0.05</f>
        <v>0.54999999999999993</v>
      </c>
      <c r="Q3831" s="12">
        <f>Data!$J3831-250</f>
        <v>1500</v>
      </c>
      <c r="R3831" s="13">
        <f>Data!$M3831-5%</f>
        <v>0.2</v>
      </c>
    </row>
    <row r="3832" spans="1:18" ht="15.75" customHeight="1">
      <c r="A3832" s="1"/>
      <c r="B3832" s="6" t="s">
        <v>14</v>
      </c>
      <c r="C3832" s="6">
        <v>1185732</v>
      </c>
      <c r="D3832" s="7">
        <v>44249</v>
      </c>
      <c r="E3832" s="6" t="s">
        <v>15</v>
      </c>
      <c r="F3832" s="6" t="s">
        <v>129</v>
      </c>
      <c r="G3832" s="6" t="s">
        <v>130</v>
      </c>
      <c r="H3832" s="6" t="s">
        <v>21</v>
      </c>
      <c r="I3832" s="8">
        <v>0.65000000000000013</v>
      </c>
      <c r="J3832" s="9">
        <v>2500</v>
      </c>
      <c r="K3832" s="10">
        <f t="shared" si="0"/>
        <v>1625.0000000000002</v>
      </c>
      <c r="L3832" s="10">
        <f t="shared" si="1"/>
        <v>406.25000000000006</v>
      </c>
      <c r="M3832" s="11">
        <v>0.25</v>
      </c>
      <c r="O3832" s="16"/>
      <c r="P3832" s="14">
        <f>Data!$I3832+0.05</f>
        <v>0.70000000000000018</v>
      </c>
      <c r="Q3832" s="12">
        <f>Data!$J3832-250</f>
        <v>2250</v>
      </c>
      <c r="R3832" s="13">
        <f>Data!$M3832-5%</f>
        <v>0.2</v>
      </c>
    </row>
    <row r="3833" spans="1:18" ht="15.75" customHeight="1">
      <c r="A3833" s="1"/>
      <c r="B3833" s="6" t="s">
        <v>14</v>
      </c>
      <c r="C3833" s="6">
        <v>1185732</v>
      </c>
      <c r="D3833" s="7">
        <v>44249</v>
      </c>
      <c r="E3833" s="6" t="s">
        <v>15</v>
      </c>
      <c r="F3833" s="6" t="s">
        <v>129</v>
      </c>
      <c r="G3833" s="6" t="s">
        <v>130</v>
      </c>
      <c r="H3833" s="6" t="s">
        <v>22</v>
      </c>
      <c r="I3833" s="8">
        <v>0.55000000000000004</v>
      </c>
      <c r="J3833" s="9">
        <v>3500</v>
      </c>
      <c r="K3833" s="10">
        <f t="shared" si="0"/>
        <v>1925.0000000000002</v>
      </c>
      <c r="L3833" s="10">
        <f t="shared" si="1"/>
        <v>577.5</v>
      </c>
      <c r="M3833" s="11">
        <v>0.3</v>
      </c>
      <c r="O3833" s="16"/>
      <c r="P3833" s="14">
        <f>Data!$I3833+0.05</f>
        <v>0.60000000000000009</v>
      </c>
      <c r="Q3833" s="12">
        <f>Data!$J3833-250</f>
        <v>3250</v>
      </c>
      <c r="R3833" s="13">
        <f>Data!$M3833-5%</f>
        <v>0.25</v>
      </c>
    </row>
    <row r="3834" spans="1:18" ht="15.75" customHeight="1">
      <c r="A3834" s="1"/>
      <c r="B3834" s="6" t="s">
        <v>14</v>
      </c>
      <c r="C3834" s="6">
        <v>1185732</v>
      </c>
      <c r="D3834" s="7">
        <v>44275</v>
      </c>
      <c r="E3834" s="6" t="s">
        <v>15</v>
      </c>
      <c r="F3834" s="6" t="s">
        <v>129</v>
      </c>
      <c r="G3834" s="6" t="s">
        <v>130</v>
      </c>
      <c r="H3834" s="6" t="s">
        <v>17</v>
      </c>
      <c r="I3834" s="8">
        <v>0.55000000000000004</v>
      </c>
      <c r="J3834" s="9">
        <v>5450</v>
      </c>
      <c r="K3834" s="10">
        <f t="shared" si="0"/>
        <v>2997.5000000000005</v>
      </c>
      <c r="L3834" s="10">
        <f t="shared" si="1"/>
        <v>1049.1250000000002</v>
      </c>
      <c r="M3834" s="11">
        <v>0.35000000000000003</v>
      </c>
      <c r="O3834" s="16"/>
      <c r="P3834" s="14">
        <f>Data!$I3834+0.05</f>
        <v>0.60000000000000009</v>
      </c>
      <c r="Q3834" s="12">
        <f>Data!$J3834-250</f>
        <v>5200</v>
      </c>
      <c r="R3834" s="13">
        <f>Data!$M3834-5%</f>
        <v>0.30000000000000004</v>
      </c>
    </row>
    <row r="3835" spans="1:18" ht="15.75" customHeight="1">
      <c r="A3835" s="1"/>
      <c r="B3835" s="6" t="s">
        <v>14</v>
      </c>
      <c r="C3835" s="6">
        <v>1185732</v>
      </c>
      <c r="D3835" s="7">
        <v>44275</v>
      </c>
      <c r="E3835" s="6" t="s">
        <v>15</v>
      </c>
      <c r="F3835" s="6" t="s">
        <v>129</v>
      </c>
      <c r="G3835" s="6" t="s">
        <v>130</v>
      </c>
      <c r="H3835" s="6" t="s">
        <v>18</v>
      </c>
      <c r="I3835" s="8">
        <v>0.55000000000000004</v>
      </c>
      <c r="J3835" s="9">
        <v>2500</v>
      </c>
      <c r="K3835" s="10">
        <f t="shared" si="0"/>
        <v>1375</v>
      </c>
      <c r="L3835" s="10">
        <f t="shared" si="1"/>
        <v>481.25000000000006</v>
      </c>
      <c r="M3835" s="11">
        <v>0.35000000000000003</v>
      </c>
      <c r="O3835" s="16"/>
      <c r="P3835" s="14">
        <f>Data!$I3835+0.05</f>
        <v>0.60000000000000009</v>
      </c>
      <c r="Q3835" s="12">
        <f>Data!$J3835-250</f>
        <v>2250</v>
      </c>
      <c r="R3835" s="13">
        <f>Data!$M3835-5%</f>
        <v>0.30000000000000004</v>
      </c>
    </row>
    <row r="3836" spans="1:18" ht="15.75" customHeight="1">
      <c r="A3836" s="1"/>
      <c r="B3836" s="6" t="s">
        <v>14</v>
      </c>
      <c r="C3836" s="6">
        <v>1185732</v>
      </c>
      <c r="D3836" s="7">
        <v>44275</v>
      </c>
      <c r="E3836" s="6" t="s">
        <v>15</v>
      </c>
      <c r="F3836" s="6" t="s">
        <v>129</v>
      </c>
      <c r="G3836" s="6" t="s">
        <v>130</v>
      </c>
      <c r="H3836" s="6" t="s">
        <v>19</v>
      </c>
      <c r="I3836" s="8">
        <v>0.45</v>
      </c>
      <c r="J3836" s="9">
        <v>2750</v>
      </c>
      <c r="K3836" s="10">
        <f t="shared" si="0"/>
        <v>1237.5</v>
      </c>
      <c r="L3836" s="10">
        <f t="shared" si="1"/>
        <v>309.375</v>
      </c>
      <c r="M3836" s="11">
        <v>0.25</v>
      </c>
      <c r="O3836" s="16"/>
      <c r="P3836" s="14">
        <f>Data!$I3836+0.05</f>
        <v>0.5</v>
      </c>
      <c r="Q3836" s="12">
        <f>Data!$J3836-250</f>
        <v>2500</v>
      </c>
      <c r="R3836" s="13">
        <f>Data!$M3836-5%</f>
        <v>0.2</v>
      </c>
    </row>
    <row r="3837" spans="1:18" ht="15.75" customHeight="1">
      <c r="A3837" s="1"/>
      <c r="B3837" s="6" t="s">
        <v>14</v>
      </c>
      <c r="C3837" s="6">
        <v>1185732</v>
      </c>
      <c r="D3837" s="7">
        <v>44275</v>
      </c>
      <c r="E3837" s="6" t="s">
        <v>15</v>
      </c>
      <c r="F3837" s="6" t="s">
        <v>129</v>
      </c>
      <c r="G3837" s="6" t="s">
        <v>130</v>
      </c>
      <c r="H3837" s="6" t="s">
        <v>20</v>
      </c>
      <c r="I3837" s="8">
        <v>0.49999999999999994</v>
      </c>
      <c r="J3837" s="9">
        <v>1250</v>
      </c>
      <c r="K3837" s="10">
        <f t="shared" si="0"/>
        <v>624.99999999999989</v>
      </c>
      <c r="L3837" s="10">
        <f t="shared" si="1"/>
        <v>156.24999999999997</v>
      </c>
      <c r="M3837" s="11">
        <v>0.25</v>
      </c>
      <c r="O3837" s="16"/>
      <c r="P3837" s="14">
        <f>Data!$I3837+0.05</f>
        <v>0.54999999999999993</v>
      </c>
      <c r="Q3837" s="12">
        <f>Data!$J3837-250</f>
        <v>1000</v>
      </c>
      <c r="R3837" s="13">
        <f>Data!$M3837-5%</f>
        <v>0.2</v>
      </c>
    </row>
    <row r="3838" spans="1:18" ht="15.75" customHeight="1">
      <c r="A3838" s="1"/>
      <c r="B3838" s="6" t="s">
        <v>14</v>
      </c>
      <c r="C3838" s="6">
        <v>1185732</v>
      </c>
      <c r="D3838" s="7">
        <v>44275</v>
      </c>
      <c r="E3838" s="6" t="s">
        <v>15</v>
      </c>
      <c r="F3838" s="6" t="s">
        <v>129</v>
      </c>
      <c r="G3838" s="6" t="s">
        <v>130</v>
      </c>
      <c r="H3838" s="6" t="s">
        <v>21</v>
      </c>
      <c r="I3838" s="8">
        <v>0.65000000000000013</v>
      </c>
      <c r="J3838" s="9">
        <v>1750</v>
      </c>
      <c r="K3838" s="10">
        <f t="shared" si="0"/>
        <v>1137.5000000000002</v>
      </c>
      <c r="L3838" s="10">
        <f t="shared" si="1"/>
        <v>284.37500000000006</v>
      </c>
      <c r="M3838" s="11">
        <v>0.25</v>
      </c>
      <c r="O3838" s="16"/>
      <c r="P3838" s="14">
        <f>Data!$I3838+0.05</f>
        <v>0.70000000000000018</v>
      </c>
      <c r="Q3838" s="12">
        <f>Data!$J3838-250</f>
        <v>1500</v>
      </c>
      <c r="R3838" s="13">
        <f>Data!$M3838-5%</f>
        <v>0.2</v>
      </c>
    </row>
    <row r="3839" spans="1:18" ht="15.75" customHeight="1">
      <c r="A3839" s="1"/>
      <c r="B3839" s="6" t="s">
        <v>14</v>
      </c>
      <c r="C3839" s="6">
        <v>1185732</v>
      </c>
      <c r="D3839" s="7">
        <v>44275</v>
      </c>
      <c r="E3839" s="6" t="s">
        <v>15</v>
      </c>
      <c r="F3839" s="6" t="s">
        <v>129</v>
      </c>
      <c r="G3839" s="6" t="s">
        <v>130</v>
      </c>
      <c r="H3839" s="6" t="s">
        <v>22</v>
      </c>
      <c r="I3839" s="8">
        <v>0.55000000000000004</v>
      </c>
      <c r="J3839" s="9">
        <v>2750</v>
      </c>
      <c r="K3839" s="10">
        <f t="shared" si="0"/>
        <v>1512.5000000000002</v>
      </c>
      <c r="L3839" s="10">
        <f t="shared" si="1"/>
        <v>453.75000000000006</v>
      </c>
      <c r="M3839" s="11">
        <v>0.3</v>
      </c>
      <c r="O3839" s="16"/>
      <c r="P3839" s="14">
        <f>Data!$I3839+0.05</f>
        <v>0.60000000000000009</v>
      </c>
      <c r="Q3839" s="12">
        <f>Data!$J3839-250</f>
        <v>2500</v>
      </c>
      <c r="R3839" s="13">
        <f>Data!$M3839-5%</f>
        <v>0.25</v>
      </c>
    </row>
    <row r="3840" spans="1:18" ht="15.75" customHeight="1">
      <c r="A3840" s="1"/>
      <c r="B3840" s="6" t="s">
        <v>14</v>
      </c>
      <c r="C3840" s="6">
        <v>1185732</v>
      </c>
      <c r="D3840" s="7">
        <v>44307</v>
      </c>
      <c r="E3840" s="6" t="s">
        <v>15</v>
      </c>
      <c r="F3840" s="6" t="s">
        <v>129</v>
      </c>
      <c r="G3840" s="6" t="s">
        <v>130</v>
      </c>
      <c r="H3840" s="6" t="s">
        <v>17</v>
      </c>
      <c r="I3840" s="8">
        <v>0.55000000000000004</v>
      </c>
      <c r="J3840" s="9">
        <v>5250</v>
      </c>
      <c r="K3840" s="10">
        <f t="shared" si="0"/>
        <v>2887.5000000000005</v>
      </c>
      <c r="L3840" s="10">
        <f t="shared" si="1"/>
        <v>1010.6250000000002</v>
      </c>
      <c r="M3840" s="11">
        <v>0.35000000000000003</v>
      </c>
      <c r="O3840" s="16"/>
      <c r="P3840" s="14">
        <f>Data!$I3840+0.05</f>
        <v>0.60000000000000009</v>
      </c>
      <c r="Q3840" s="12">
        <f>Data!$J3840-250</f>
        <v>5000</v>
      </c>
      <c r="R3840" s="13">
        <f>Data!$M3840-5%</f>
        <v>0.30000000000000004</v>
      </c>
    </row>
    <row r="3841" spans="1:18" ht="15.75" customHeight="1">
      <c r="A3841" s="1"/>
      <c r="B3841" s="6" t="s">
        <v>14</v>
      </c>
      <c r="C3841" s="6">
        <v>1185732</v>
      </c>
      <c r="D3841" s="7">
        <v>44307</v>
      </c>
      <c r="E3841" s="6" t="s">
        <v>15</v>
      </c>
      <c r="F3841" s="6" t="s">
        <v>129</v>
      </c>
      <c r="G3841" s="6" t="s">
        <v>130</v>
      </c>
      <c r="H3841" s="6" t="s">
        <v>18</v>
      </c>
      <c r="I3841" s="8">
        <v>0.55000000000000004</v>
      </c>
      <c r="J3841" s="9">
        <v>2250</v>
      </c>
      <c r="K3841" s="10">
        <f t="shared" si="0"/>
        <v>1237.5</v>
      </c>
      <c r="L3841" s="10">
        <f t="shared" si="1"/>
        <v>433.12500000000006</v>
      </c>
      <c r="M3841" s="11">
        <v>0.35000000000000003</v>
      </c>
      <c r="O3841" s="16"/>
      <c r="P3841" s="14">
        <f>Data!$I3841+0.05</f>
        <v>0.60000000000000009</v>
      </c>
      <c r="Q3841" s="12">
        <f>Data!$J3841-250</f>
        <v>2000</v>
      </c>
      <c r="R3841" s="13">
        <f>Data!$M3841-5%</f>
        <v>0.30000000000000004</v>
      </c>
    </row>
    <row r="3842" spans="1:18" ht="15.75" customHeight="1">
      <c r="A3842" s="1"/>
      <c r="B3842" s="6" t="s">
        <v>14</v>
      </c>
      <c r="C3842" s="6">
        <v>1185732</v>
      </c>
      <c r="D3842" s="7">
        <v>44307</v>
      </c>
      <c r="E3842" s="6" t="s">
        <v>15</v>
      </c>
      <c r="F3842" s="6" t="s">
        <v>129</v>
      </c>
      <c r="G3842" s="6" t="s">
        <v>130</v>
      </c>
      <c r="H3842" s="6" t="s">
        <v>19</v>
      </c>
      <c r="I3842" s="8">
        <v>0.45</v>
      </c>
      <c r="J3842" s="9">
        <v>2250</v>
      </c>
      <c r="K3842" s="10">
        <f t="shared" si="0"/>
        <v>1012.5</v>
      </c>
      <c r="L3842" s="10">
        <f t="shared" si="1"/>
        <v>253.125</v>
      </c>
      <c r="M3842" s="11">
        <v>0.25</v>
      </c>
      <c r="O3842" s="16"/>
      <c r="P3842" s="14">
        <f>Data!$I3842+0.05</f>
        <v>0.5</v>
      </c>
      <c r="Q3842" s="12">
        <f>Data!$J3842-250</f>
        <v>2000</v>
      </c>
      <c r="R3842" s="13">
        <f>Data!$M3842-5%</f>
        <v>0.2</v>
      </c>
    </row>
    <row r="3843" spans="1:18" ht="15.75" customHeight="1">
      <c r="A3843" s="1"/>
      <c r="B3843" s="6" t="s">
        <v>14</v>
      </c>
      <c r="C3843" s="6">
        <v>1185732</v>
      </c>
      <c r="D3843" s="7">
        <v>44307</v>
      </c>
      <c r="E3843" s="6" t="s">
        <v>15</v>
      </c>
      <c r="F3843" s="6" t="s">
        <v>129</v>
      </c>
      <c r="G3843" s="6" t="s">
        <v>130</v>
      </c>
      <c r="H3843" s="6" t="s">
        <v>20</v>
      </c>
      <c r="I3843" s="8">
        <v>0.49999999999999994</v>
      </c>
      <c r="J3843" s="9">
        <v>1500</v>
      </c>
      <c r="K3843" s="10">
        <f t="shared" si="0"/>
        <v>749.99999999999989</v>
      </c>
      <c r="L3843" s="10">
        <f t="shared" si="1"/>
        <v>187.49999999999997</v>
      </c>
      <c r="M3843" s="11">
        <v>0.25</v>
      </c>
      <c r="O3843" s="16"/>
      <c r="P3843" s="14">
        <f>Data!$I3843+0.05</f>
        <v>0.54999999999999993</v>
      </c>
      <c r="Q3843" s="12">
        <f>Data!$J3843-250</f>
        <v>1250</v>
      </c>
      <c r="R3843" s="13">
        <f>Data!$M3843-5%</f>
        <v>0.2</v>
      </c>
    </row>
    <row r="3844" spans="1:18" ht="15.75" customHeight="1">
      <c r="A3844" s="1"/>
      <c r="B3844" s="6" t="s">
        <v>14</v>
      </c>
      <c r="C3844" s="6">
        <v>1185732</v>
      </c>
      <c r="D3844" s="7">
        <v>44307</v>
      </c>
      <c r="E3844" s="6" t="s">
        <v>15</v>
      </c>
      <c r="F3844" s="6" t="s">
        <v>129</v>
      </c>
      <c r="G3844" s="6" t="s">
        <v>130</v>
      </c>
      <c r="H3844" s="6" t="s">
        <v>21</v>
      </c>
      <c r="I3844" s="8">
        <v>0.60000000000000009</v>
      </c>
      <c r="J3844" s="9">
        <v>1500</v>
      </c>
      <c r="K3844" s="10">
        <f t="shared" si="0"/>
        <v>900.00000000000011</v>
      </c>
      <c r="L3844" s="10">
        <f t="shared" si="1"/>
        <v>225.00000000000003</v>
      </c>
      <c r="M3844" s="11">
        <v>0.25</v>
      </c>
      <c r="O3844" s="16"/>
      <c r="P3844" s="14">
        <f>Data!$I3844+0</f>
        <v>0.60000000000000009</v>
      </c>
      <c r="Q3844" s="12">
        <f>Data!$J3844-250</f>
        <v>1250</v>
      </c>
      <c r="R3844" s="13">
        <f>Data!$M3844-5%</f>
        <v>0.2</v>
      </c>
    </row>
    <row r="3845" spans="1:18" ht="15.75" customHeight="1">
      <c r="A3845" s="1"/>
      <c r="B3845" s="6" t="s">
        <v>14</v>
      </c>
      <c r="C3845" s="6">
        <v>1185732</v>
      </c>
      <c r="D3845" s="7">
        <v>44307</v>
      </c>
      <c r="E3845" s="6" t="s">
        <v>15</v>
      </c>
      <c r="F3845" s="6" t="s">
        <v>129</v>
      </c>
      <c r="G3845" s="6" t="s">
        <v>130</v>
      </c>
      <c r="H3845" s="6" t="s">
        <v>22</v>
      </c>
      <c r="I3845" s="8">
        <v>0.5</v>
      </c>
      <c r="J3845" s="9">
        <v>3000</v>
      </c>
      <c r="K3845" s="10">
        <f t="shared" si="0"/>
        <v>1500</v>
      </c>
      <c r="L3845" s="10">
        <f t="shared" si="1"/>
        <v>450</v>
      </c>
      <c r="M3845" s="11">
        <v>0.3</v>
      </c>
      <c r="O3845" s="16"/>
      <c r="P3845" s="14">
        <f>Data!$I3845+0</f>
        <v>0.5</v>
      </c>
      <c r="Q3845" s="12">
        <f>Data!$J3845-250</f>
        <v>2750</v>
      </c>
      <c r="R3845" s="13">
        <f>Data!$M3845-5%</f>
        <v>0.25</v>
      </c>
    </row>
    <row r="3846" spans="1:18" ht="15.75" customHeight="1">
      <c r="A3846" s="1"/>
      <c r="B3846" s="6" t="s">
        <v>14</v>
      </c>
      <c r="C3846" s="6">
        <v>1185732</v>
      </c>
      <c r="D3846" s="7">
        <v>44336</v>
      </c>
      <c r="E3846" s="6" t="s">
        <v>15</v>
      </c>
      <c r="F3846" s="6" t="s">
        <v>129</v>
      </c>
      <c r="G3846" s="6" t="s">
        <v>130</v>
      </c>
      <c r="H3846" s="6" t="s">
        <v>17</v>
      </c>
      <c r="I3846" s="8">
        <v>0.65</v>
      </c>
      <c r="J3846" s="9">
        <v>5700</v>
      </c>
      <c r="K3846" s="10">
        <f t="shared" si="0"/>
        <v>3705</v>
      </c>
      <c r="L3846" s="10">
        <f t="shared" si="1"/>
        <v>1296.7500000000002</v>
      </c>
      <c r="M3846" s="11">
        <v>0.35000000000000003</v>
      </c>
      <c r="O3846" s="16"/>
      <c r="P3846" s="14">
        <f>Data!$I3846+0</f>
        <v>0.65</v>
      </c>
      <c r="Q3846" s="12">
        <f>Data!$J3846-250</f>
        <v>5450</v>
      </c>
      <c r="R3846" s="13">
        <f>Data!$M3846-5%</f>
        <v>0.30000000000000004</v>
      </c>
    </row>
    <row r="3847" spans="1:18" ht="15.75" customHeight="1">
      <c r="A3847" s="1"/>
      <c r="B3847" s="6" t="s">
        <v>14</v>
      </c>
      <c r="C3847" s="6">
        <v>1185732</v>
      </c>
      <c r="D3847" s="7">
        <v>44336</v>
      </c>
      <c r="E3847" s="6" t="s">
        <v>15</v>
      </c>
      <c r="F3847" s="6" t="s">
        <v>129</v>
      </c>
      <c r="G3847" s="6" t="s">
        <v>130</v>
      </c>
      <c r="H3847" s="6" t="s">
        <v>18</v>
      </c>
      <c r="I3847" s="8">
        <v>0.60000000000000009</v>
      </c>
      <c r="J3847" s="9">
        <v>2750</v>
      </c>
      <c r="K3847" s="10">
        <f t="shared" si="0"/>
        <v>1650.0000000000002</v>
      </c>
      <c r="L3847" s="10">
        <f t="shared" si="1"/>
        <v>577.50000000000011</v>
      </c>
      <c r="M3847" s="11">
        <v>0.35000000000000003</v>
      </c>
      <c r="O3847" s="16"/>
      <c r="P3847" s="14">
        <f>Data!$I3847+0</f>
        <v>0.60000000000000009</v>
      </c>
      <c r="Q3847" s="12">
        <f>Data!$J3847-250</f>
        <v>2500</v>
      </c>
      <c r="R3847" s="13">
        <f>Data!$M3847-5%</f>
        <v>0.30000000000000004</v>
      </c>
    </row>
    <row r="3848" spans="1:18" ht="15.75" customHeight="1">
      <c r="A3848" s="1"/>
      <c r="B3848" s="6" t="s">
        <v>14</v>
      </c>
      <c r="C3848" s="6">
        <v>1185732</v>
      </c>
      <c r="D3848" s="7">
        <v>44336</v>
      </c>
      <c r="E3848" s="6" t="s">
        <v>15</v>
      </c>
      <c r="F3848" s="6" t="s">
        <v>129</v>
      </c>
      <c r="G3848" s="6" t="s">
        <v>130</v>
      </c>
      <c r="H3848" s="6" t="s">
        <v>19</v>
      </c>
      <c r="I3848" s="8">
        <v>0.55000000000000004</v>
      </c>
      <c r="J3848" s="9">
        <v>3000</v>
      </c>
      <c r="K3848" s="10">
        <f t="shared" si="0"/>
        <v>1650.0000000000002</v>
      </c>
      <c r="L3848" s="10">
        <f t="shared" si="1"/>
        <v>412.50000000000006</v>
      </c>
      <c r="M3848" s="11">
        <v>0.25</v>
      </c>
      <c r="O3848" s="16"/>
      <c r="P3848" s="14">
        <f>Data!$I3848+0</f>
        <v>0.55000000000000004</v>
      </c>
      <c r="Q3848" s="12">
        <f>Data!$J3848-250</f>
        <v>2750</v>
      </c>
      <c r="R3848" s="13">
        <f>Data!$M3848-5%</f>
        <v>0.2</v>
      </c>
    </row>
    <row r="3849" spans="1:18" ht="15.75" customHeight="1">
      <c r="A3849" s="1"/>
      <c r="B3849" s="6" t="s">
        <v>14</v>
      </c>
      <c r="C3849" s="6">
        <v>1185732</v>
      </c>
      <c r="D3849" s="7">
        <v>44336</v>
      </c>
      <c r="E3849" s="6" t="s">
        <v>15</v>
      </c>
      <c r="F3849" s="6" t="s">
        <v>129</v>
      </c>
      <c r="G3849" s="6" t="s">
        <v>130</v>
      </c>
      <c r="H3849" s="6" t="s">
        <v>20</v>
      </c>
      <c r="I3849" s="8">
        <v>0.55000000000000004</v>
      </c>
      <c r="J3849" s="9">
        <v>2500</v>
      </c>
      <c r="K3849" s="10">
        <f t="shared" si="0"/>
        <v>1375</v>
      </c>
      <c r="L3849" s="10">
        <f t="shared" si="1"/>
        <v>343.75</v>
      </c>
      <c r="M3849" s="11">
        <v>0.25</v>
      </c>
      <c r="O3849" s="16"/>
      <c r="P3849" s="14">
        <f>Data!$I3849+0</f>
        <v>0.55000000000000004</v>
      </c>
      <c r="Q3849" s="12">
        <f>Data!$J3849-250</f>
        <v>2250</v>
      </c>
      <c r="R3849" s="13">
        <f>Data!$M3849-5%</f>
        <v>0.2</v>
      </c>
    </row>
    <row r="3850" spans="1:18" ht="15.75" customHeight="1">
      <c r="A3850" s="1"/>
      <c r="B3850" s="6" t="s">
        <v>14</v>
      </c>
      <c r="C3850" s="6">
        <v>1185732</v>
      </c>
      <c r="D3850" s="7">
        <v>44336</v>
      </c>
      <c r="E3850" s="6" t="s">
        <v>15</v>
      </c>
      <c r="F3850" s="6" t="s">
        <v>129</v>
      </c>
      <c r="G3850" s="6" t="s">
        <v>130</v>
      </c>
      <c r="H3850" s="6" t="s">
        <v>21</v>
      </c>
      <c r="I3850" s="8">
        <v>0.65</v>
      </c>
      <c r="J3850" s="9">
        <v>2750</v>
      </c>
      <c r="K3850" s="10">
        <f t="shared" si="0"/>
        <v>1787.5</v>
      </c>
      <c r="L3850" s="10">
        <f t="shared" si="1"/>
        <v>446.875</v>
      </c>
      <c r="M3850" s="11">
        <v>0.25</v>
      </c>
      <c r="O3850" s="16"/>
      <c r="P3850" s="14">
        <f>Data!$I3850+0</f>
        <v>0.65</v>
      </c>
      <c r="Q3850" s="12">
        <f>Data!$J3850-250</f>
        <v>2500</v>
      </c>
      <c r="R3850" s="13">
        <f>Data!$M3850-5%</f>
        <v>0.2</v>
      </c>
    </row>
    <row r="3851" spans="1:18" ht="15.75" customHeight="1">
      <c r="A3851" s="1"/>
      <c r="B3851" s="6" t="s">
        <v>14</v>
      </c>
      <c r="C3851" s="6">
        <v>1185732</v>
      </c>
      <c r="D3851" s="7">
        <v>44336</v>
      </c>
      <c r="E3851" s="6" t="s">
        <v>15</v>
      </c>
      <c r="F3851" s="6" t="s">
        <v>129</v>
      </c>
      <c r="G3851" s="6" t="s">
        <v>130</v>
      </c>
      <c r="H3851" s="6" t="s">
        <v>22</v>
      </c>
      <c r="I3851" s="8">
        <v>0.70000000000000007</v>
      </c>
      <c r="J3851" s="9">
        <v>4000</v>
      </c>
      <c r="K3851" s="10">
        <f t="shared" si="0"/>
        <v>2800.0000000000005</v>
      </c>
      <c r="L3851" s="10">
        <f t="shared" si="1"/>
        <v>840.00000000000011</v>
      </c>
      <c r="M3851" s="11">
        <v>0.3</v>
      </c>
      <c r="O3851" s="16"/>
      <c r="P3851" s="14">
        <f>Data!$I3851+0</f>
        <v>0.70000000000000007</v>
      </c>
      <c r="Q3851" s="12">
        <f>Data!$J3851-250</f>
        <v>3750</v>
      </c>
      <c r="R3851" s="13">
        <f>Data!$M3851-5%</f>
        <v>0.25</v>
      </c>
    </row>
    <row r="3852" spans="1:18" ht="15.75" customHeight="1">
      <c r="A3852" s="1"/>
      <c r="B3852" s="6" t="s">
        <v>14</v>
      </c>
      <c r="C3852" s="6">
        <v>1185732</v>
      </c>
      <c r="D3852" s="7">
        <v>44369</v>
      </c>
      <c r="E3852" s="6" t="s">
        <v>15</v>
      </c>
      <c r="F3852" s="6" t="s">
        <v>129</v>
      </c>
      <c r="G3852" s="6" t="s">
        <v>130</v>
      </c>
      <c r="H3852" s="6" t="s">
        <v>17</v>
      </c>
      <c r="I3852" s="8">
        <v>0.65</v>
      </c>
      <c r="J3852" s="9">
        <v>6500</v>
      </c>
      <c r="K3852" s="10">
        <f t="shared" si="0"/>
        <v>4225</v>
      </c>
      <c r="L3852" s="10">
        <f t="shared" si="1"/>
        <v>1478.7500000000002</v>
      </c>
      <c r="M3852" s="11">
        <v>0.35000000000000003</v>
      </c>
      <c r="O3852" s="16"/>
      <c r="P3852" s="14">
        <f>Data!$I3852+0</f>
        <v>0.65</v>
      </c>
      <c r="Q3852" s="12">
        <f>Data!$J3852-250</f>
        <v>6250</v>
      </c>
      <c r="R3852" s="13">
        <f>Data!$M3852-5%</f>
        <v>0.30000000000000004</v>
      </c>
    </row>
    <row r="3853" spans="1:18" ht="15.75" customHeight="1">
      <c r="A3853" s="1"/>
      <c r="B3853" s="6" t="s">
        <v>14</v>
      </c>
      <c r="C3853" s="6">
        <v>1185732</v>
      </c>
      <c r="D3853" s="7">
        <v>44369</v>
      </c>
      <c r="E3853" s="6" t="s">
        <v>15</v>
      </c>
      <c r="F3853" s="6" t="s">
        <v>129</v>
      </c>
      <c r="G3853" s="6" t="s">
        <v>130</v>
      </c>
      <c r="H3853" s="6" t="s">
        <v>18</v>
      </c>
      <c r="I3853" s="8">
        <v>0.60000000000000009</v>
      </c>
      <c r="J3853" s="9">
        <v>4000</v>
      </c>
      <c r="K3853" s="10">
        <f t="shared" si="0"/>
        <v>2400.0000000000005</v>
      </c>
      <c r="L3853" s="10">
        <f t="shared" si="1"/>
        <v>840.00000000000023</v>
      </c>
      <c r="M3853" s="11">
        <v>0.35000000000000003</v>
      </c>
      <c r="O3853" s="16"/>
      <c r="P3853" s="14">
        <f>Data!$I3853+0</f>
        <v>0.60000000000000009</v>
      </c>
      <c r="Q3853" s="12">
        <f>Data!$J3853-250</f>
        <v>3750</v>
      </c>
      <c r="R3853" s="13">
        <f>Data!$M3853-5%</f>
        <v>0.30000000000000004</v>
      </c>
    </row>
    <row r="3854" spans="1:18" ht="15.75" customHeight="1">
      <c r="A3854" s="1"/>
      <c r="B3854" s="6" t="s">
        <v>14</v>
      </c>
      <c r="C3854" s="6">
        <v>1185732</v>
      </c>
      <c r="D3854" s="7">
        <v>44369</v>
      </c>
      <c r="E3854" s="6" t="s">
        <v>15</v>
      </c>
      <c r="F3854" s="6" t="s">
        <v>129</v>
      </c>
      <c r="G3854" s="6" t="s">
        <v>130</v>
      </c>
      <c r="H3854" s="6" t="s">
        <v>19</v>
      </c>
      <c r="I3854" s="8">
        <v>0.55000000000000004</v>
      </c>
      <c r="J3854" s="9">
        <v>3250</v>
      </c>
      <c r="K3854" s="10">
        <f t="shared" si="0"/>
        <v>1787.5000000000002</v>
      </c>
      <c r="L3854" s="10">
        <f t="shared" si="1"/>
        <v>446.87500000000006</v>
      </c>
      <c r="M3854" s="11">
        <v>0.25</v>
      </c>
      <c r="O3854" s="16"/>
      <c r="P3854" s="14">
        <f>Data!$I3854+0</f>
        <v>0.55000000000000004</v>
      </c>
      <c r="Q3854" s="12">
        <f>Data!$J3854-250</f>
        <v>3000</v>
      </c>
      <c r="R3854" s="13">
        <f>Data!$M3854-5%</f>
        <v>0.2</v>
      </c>
    </row>
    <row r="3855" spans="1:18" ht="15.75" customHeight="1">
      <c r="A3855" s="1"/>
      <c r="B3855" s="6" t="s">
        <v>14</v>
      </c>
      <c r="C3855" s="6">
        <v>1185732</v>
      </c>
      <c r="D3855" s="7">
        <v>44369</v>
      </c>
      <c r="E3855" s="6" t="s">
        <v>15</v>
      </c>
      <c r="F3855" s="6" t="s">
        <v>129</v>
      </c>
      <c r="G3855" s="6" t="s">
        <v>130</v>
      </c>
      <c r="H3855" s="6" t="s">
        <v>20</v>
      </c>
      <c r="I3855" s="8">
        <v>0.55000000000000004</v>
      </c>
      <c r="J3855" s="9">
        <v>3000</v>
      </c>
      <c r="K3855" s="10">
        <f t="shared" si="0"/>
        <v>1650.0000000000002</v>
      </c>
      <c r="L3855" s="10">
        <f t="shared" si="1"/>
        <v>412.50000000000006</v>
      </c>
      <c r="M3855" s="11">
        <v>0.25</v>
      </c>
      <c r="O3855" s="16"/>
      <c r="P3855" s="14">
        <f>Data!$I3855+0</f>
        <v>0.55000000000000004</v>
      </c>
      <c r="Q3855" s="12">
        <f>Data!$J3855-250</f>
        <v>2750</v>
      </c>
      <c r="R3855" s="13">
        <f>Data!$M3855-5%</f>
        <v>0.2</v>
      </c>
    </row>
    <row r="3856" spans="1:18" ht="15.75" customHeight="1">
      <c r="A3856" s="1"/>
      <c r="B3856" s="6" t="s">
        <v>14</v>
      </c>
      <c r="C3856" s="6">
        <v>1185732</v>
      </c>
      <c r="D3856" s="7">
        <v>44369</v>
      </c>
      <c r="E3856" s="6" t="s">
        <v>15</v>
      </c>
      <c r="F3856" s="6" t="s">
        <v>129</v>
      </c>
      <c r="G3856" s="6" t="s">
        <v>130</v>
      </c>
      <c r="H3856" s="6" t="s">
        <v>21</v>
      </c>
      <c r="I3856" s="8">
        <v>0.65</v>
      </c>
      <c r="J3856" s="9">
        <v>3000</v>
      </c>
      <c r="K3856" s="10">
        <f t="shared" si="0"/>
        <v>1950</v>
      </c>
      <c r="L3856" s="10">
        <f t="shared" si="1"/>
        <v>487.5</v>
      </c>
      <c r="M3856" s="11">
        <v>0.25</v>
      </c>
      <c r="O3856" s="16"/>
      <c r="P3856" s="14">
        <f>Data!$I3856+0</f>
        <v>0.65</v>
      </c>
      <c r="Q3856" s="12">
        <f>Data!$J3856-250</f>
        <v>2750</v>
      </c>
      <c r="R3856" s="13">
        <f>Data!$M3856-5%</f>
        <v>0.2</v>
      </c>
    </row>
    <row r="3857" spans="1:18" ht="15.75" customHeight="1">
      <c r="A3857" s="1"/>
      <c r="B3857" s="6" t="s">
        <v>14</v>
      </c>
      <c r="C3857" s="6">
        <v>1185732</v>
      </c>
      <c r="D3857" s="7">
        <v>44369</v>
      </c>
      <c r="E3857" s="6" t="s">
        <v>15</v>
      </c>
      <c r="F3857" s="6" t="s">
        <v>129</v>
      </c>
      <c r="G3857" s="6" t="s">
        <v>130</v>
      </c>
      <c r="H3857" s="6" t="s">
        <v>22</v>
      </c>
      <c r="I3857" s="8">
        <v>0.70000000000000007</v>
      </c>
      <c r="J3857" s="9">
        <v>4500</v>
      </c>
      <c r="K3857" s="10">
        <f t="shared" si="0"/>
        <v>3150.0000000000005</v>
      </c>
      <c r="L3857" s="10">
        <f t="shared" si="1"/>
        <v>945.00000000000011</v>
      </c>
      <c r="M3857" s="11">
        <v>0.3</v>
      </c>
      <c r="O3857" s="16"/>
      <c r="P3857" s="14">
        <f>Data!$I3857+0</f>
        <v>0.70000000000000007</v>
      </c>
      <c r="Q3857" s="12">
        <f>Data!$J3857-250</f>
        <v>4250</v>
      </c>
      <c r="R3857" s="13">
        <f>Data!$M3857-5%</f>
        <v>0.25</v>
      </c>
    </row>
    <row r="3858" spans="1:18" ht="15.75" customHeight="1">
      <c r="A3858" s="1"/>
      <c r="B3858" s="6" t="s">
        <v>14</v>
      </c>
      <c r="C3858" s="6">
        <v>1185732</v>
      </c>
      <c r="D3858" s="7">
        <v>44397</v>
      </c>
      <c r="E3858" s="6" t="s">
        <v>15</v>
      </c>
      <c r="F3858" s="6" t="s">
        <v>129</v>
      </c>
      <c r="G3858" s="6" t="s">
        <v>130</v>
      </c>
      <c r="H3858" s="6" t="s">
        <v>17</v>
      </c>
      <c r="I3858" s="8">
        <v>0.65</v>
      </c>
      <c r="J3858" s="9">
        <v>6750</v>
      </c>
      <c r="K3858" s="10">
        <f t="shared" si="0"/>
        <v>4387.5</v>
      </c>
      <c r="L3858" s="10">
        <f t="shared" si="1"/>
        <v>1535.6250000000002</v>
      </c>
      <c r="M3858" s="11">
        <v>0.35000000000000003</v>
      </c>
      <c r="O3858" s="16"/>
      <c r="P3858" s="14">
        <f>Data!$I3858+0</f>
        <v>0.65</v>
      </c>
      <c r="Q3858" s="12">
        <f>Data!$J3858-250</f>
        <v>6500</v>
      </c>
      <c r="R3858" s="13">
        <f>Data!$M3858-5%</f>
        <v>0.30000000000000004</v>
      </c>
    </row>
    <row r="3859" spans="1:18" ht="15.75" customHeight="1">
      <c r="A3859" s="1"/>
      <c r="B3859" s="6" t="s">
        <v>14</v>
      </c>
      <c r="C3859" s="6">
        <v>1185732</v>
      </c>
      <c r="D3859" s="7">
        <v>44397</v>
      </c>
      <c r="E3859" s="6" t="s">
        <v>15</v>
      </c>
      <c r="F3859" s="6" t="s">
        <v>129</v>
      </c>
      <c r="G3859" s="6" t="s">
        <v>130</v>
      </c>
      <c r="H3859" s="6" t="s">
        <v>18</v>
      </c>
      <c r="I3859" s="8">
        <v>0.60000000000000009</v>
      </c>
      <c r="J3859" s="9">
        <v>4250</v>
      </c>
      <c r="K3859" s="10">
        <f t="shared" si="0"/>
        <v>2550.0000000000005</v>
      </c>
      <c r="L3859" s="10">
        <f t="shared" si="1"/>
        <v>892.50000000000023</v>
      </c>
      <c r="M3859" s="11">
        <v>0.35000000000000003</v>
      </c>
      <c r="O3859" s="16"/>
      <c r="P3859" s="14">
        <f>Data!$I3859+0</f>
        <v>0.60000000000000009</v>
      </c>
      <c r="Q3859" s="12">
        <f>Data!$J3859-250</f>
        <v>4000</v>
      </c>
      <c r="R3859" s="13">
        <f>Data!$M3859-5%</f>
        <v>0.30000000000000004</v>
      </c>
    </row>
    <row r="3860" spans="1:18" ht="15.75" customHeight="1">
      <c r="A3860" s="1"/>
      <c r="B3860" s="6" t="s">
        <v>14</v>
      </c>
      <c r="C3860" s="6">
        <v>1185732</v>
      </c>
      <c r="D3860" s="7">
        <v>44397</v>
      </c>
      <c r="E3860" s="6" t="s">
        <v>15</v>
      </c>
      <c r="F3860" s="6" t="s">
        <v>129</v>
      </c>
      <c r="G3860" s="6" t="s">
        <v>130</v>
      </c>
      <c r="H3860" s="6" t="s">
        <v>19</v>
      </c>
      <c r="I3860" s="8">
        <v>0.55000000000000004</v>
      </c>
      <c r="J3860" s="9">
        <v>3500</v>
      </c>
      <c r="K3860" s="10">
        <f t="shared" si="0"/>
        <v>1925.0000000000002</v>
      </c>
      <c r="L3860" s="10">
        <f t="shared" si="1"/>
        <v>481.25000000000006</v>
      </c>
      <c r="M3860" s="11">
        <v>0.25</v>
      </c>
      <c r="O3860" s="16"/>
      <c r="P3860" s="14">
        <f>Data!$I3860+0</f>
        <v>0.55000000000000004</v>
      </c>
      <c r="Q3860" s="12">
        <f>Data!$J3860-250</f>
        <v>3250</v>
      </c>
      <c r="R3860" s="13">
        <f>Data!$M3860-5%</f>
        <v>0.2</v>
      </c>
    </row>
    <row r="3861" spans="1:18" ht="15.75" customHeight="1">
      <c r="A3861" s="1"/>
      <c r="B3861" s="6" t="s">
        <v>14</v>
      </c>
      <c r="C3861" s="6">
        <v>1185732</v>
      </c>
      <c r="D3861" s="7">
        <v>44397</v>
      </c>
      <c r="E3861" s="6" t="s">
        <v>15</v>
      </c>
      <c r="F3861" s="6" t="s">
        <v>129</v>
      </c>
      <c r="G3861" s="6" t="s">
        <v>130</v>
      </c>
      <c r="H3861" s="6" t="s">
        <v>20</v>
      </c>
      <c r="I3861" s="8">
        <v>0.55000000000000004</v>
      </c>
      <c r="J3861" s="9">
        <v>3000</v>
      </c>
      <c r="K3861" s="10">
        <f t="shared" si="0"/>
        <v>1650.0000000000002</v>
      </c>
      <c r="L3861" s="10">
        <f t="shared" si="1"/>
        <v>412.50000000000006</v>
      </c>
      <c r="M3861" s="11">
        <v>0.25</v>
      </c>
      <c r="O3861" s="16"/>
      <c r="P3861" s="14">
        <f>Data!$I3861+0</f>
        <v>0.55000000000000004</v>
      </c>
      <c r="Q3861" s="12">
        <f>Data!$J3861-250</f>
        <v>2750</v>
      </c>
      <c r="R3861" s="13">
        <f>Data!$M3861-5%</f>
        <v>0.2</v>
      </c>
    </row>
    <row r="3862" spans="1:18" ht="15.75" customHeight="1">
      <c r="A3862" s="1"/>
      <c r="B3862" s="6" t="s">
        <v>14</v>
      </c>
      <c r="C3862" s="6">
        <v>1185732</v>
      </c>
      <c r="D3862" s="7">
        <v>44397</v>
      </c>
      <c r="E3862" s="6" t="s">
        <v>15</v>
      </c>
      <c r="F3862" s="6" t="s">
        <v>129</v>
      </c>
      <c r="G3862" s="6" t="s">
        <v>130</v>
      </c>
      <c r="H3862" s="6" t="s">
        <v>21</v>
      </c>
      <c r="I3862" s="8">
        <v>0.65</v>
      </c>
      <c r="J3862" s="9">
        <v>3250</v>
      </c>
      <c r="K3862" s="10">
        <f t="shared" si="0"/>
        <v>2112.5</v>
      </c>
      <c r="L3862" s="10">
        <f t="shared" si="1"/>
        <v>528.125</v>
      </c>
      <c r="M3862" s="11">
        <v>0.25</v>
      </c>
      <c r="O3862" s="16"/>
      <c r="P3862" s="14">
        <f>Data!$I3862+0</f>
        <v>0.65</v>
      </c>
      <c r="Q3862" s="12">
        <f>Data!$J3862-250</f>
        <v>3000</v>
      </c>
      <c r="R3862" s="13">
        <f>Data!$M3862-5%</f>
        <v>0.2</v>
      </c>
    </row>
    <row r="3863" spans="1:18" ht="15.75" customHeight="1">
      <c r="A3863" s="1"/>
      <c r="B3863" s="6" t="s">
        <v>14</v>
      </c>
      <c r="C3863" s="6">
        <v>1185732</v>
      </c>
      <c r="D3863" s="7">
        <v>44397</v>
      </c>
      <c r="E3863" s="6" t="s">
        <v>15</v>
      </c>
      <c r="F3863" s="6" t="s">
        <v>129</v>
      </c>
      <c r="G3863" s="6" t="s">
        <v>130</v>
      </c>
      <c r="H3863" s="6" t="s">
        <v>22</v>
      </c>
      <c r="I3863" s="8">
        <v>0.70000000000000007</v>
      </c>
      <c r="J3863" s="9">
        <v>5000</v>
      </c>
      <c r="K3863" s="10">
        <f t="shared" si="0"/>
        <v>3500.0000000000005</v>
      </c>
      <c r="L3863" s="10">
        <f t="shared" si="1"/>
        <v>1050</v>
      </c>
      <c r="M3863" s="11">
        <v>0.3</v>
      </c>
      <c r="O3863" s="16"/>
      <c r="P3863" s="14">
        <f>Data!$I3863+0</f>
        <v>0.70000000000000007</v>
      </c>
      <c r="Q3863" s="12">
        <f>Data!$J3863-250</f>
        <v>4750</v>
      </c>
      <c r="R3863" s="13">
        <f>Data!$M3863-5%</f>
        <v>0.25</v>
      </c>
    </row>
    <row r="3864" spans="1:18" ht="15.75" customHeight="1">
      <c r="A3864" s="1"/>
      <c r="B3864" s="6" t="s">
        <v>14</v>
      </c>
      <c r="C3864" s="6">
        <v>1185732</v>
      </c>
      <c r="D3864" s="7">
        <v>44429</v>
      </c>
      <c r="E3864" s="6" t="s">
        <v>15</v>
      </c>
      <c r="F3864" s="6" t="s">
        <v>129</v>
      </c>
      <c r="G3864" s="6" t="s">
        <v>130</v>
      </c>
      <c r="H3864" s="6" t="s">
        <v>17</v>
      </c>
      <c r="I3864" s="8">
        <v>0.65</v>
      </c>
      <c r="J3864" s="9">
        <v>6500</v>
      </c>
      <c r="K3864" s="10">
        <f t="shared" si="0"/>
        <v>4225</v>
      </c>
      <c r="L3864" s="10">
        <f t="shared" si="1"/>
        <v>1478.7500000000002</v>
      </c>
      <c r="M3864" s="11">
        <v>0.35000000000000003</v>
      </c>
      <c r="O3864" s="16"/>
      <c r="P3864" s="14">
        <f>Data!$I3864+0</f>
        <v>0.65</v>
      </c>
      <c r="Q3864" s="12">
        <f>Data!$J3864-250</f>
        <v>6250</v>
      </c>
      <c r="R3864" s="13">
        <f>Data!$M3864-5%</f>
        <v>0.30000000000000004</v>
      </c>
    </row>
    <row r="3865" spans="1:18" ht="15.75" customHeight="1">
      <c r="A3865" s="1"/>
      <c r="B3865" s="6" t="s">
        <v>14</v>
      </c>
      <c r="C3865" s="6">
        <v>1185732</v>
      </c>
      <c r="D3865" s="7">
        <v>44429</v>
      </c>
      <c r="E3865" s="6" t="s">
        <v>15</v>
      </c>
      <c r="F3865" s="6" t="s">
        <v>129</v>
      </c>
      <c r="G3865" s="6" t="s">
        <v>130</v>
      </c>
      <c r="H3865" s="6" t="s">
        <v>18</v>
      </c>
      <c r="I3865" s="8">
        <v>0.60000000000000009</v>
      </c>
      <c r="J3865" s="9">
        <v>4250</v>
      </c>
      <c r="K3865" s="10">
        <f t="shared" si="0"/>
        <v>2550.0000000000005</v>
      </c>
      <c r="L3865" s="10">
        <f t="shared" si="1"/>
        <v>892.50000000000023</v>
      </c>
      <c r="M3865" s="11">
        <v>0.35000000000000003</v>
      </c>
      <c r="O3865" s="16"/>
      <c r="P3865" s="14">
        <f>Data!$I3865+0</f>
        <v>0.60000000000000009</v>
      </c>
      <c r="Q3865" s="12">
        <f>Data!$J3865-250</f>
        <v>4000</v>
      </c>
      <c r="R3865" s="13">
        <f>Data!$M3865-5%</f>
        <v>0.30000000000000004</v>
      </c>
    </row>
    <row r="3866" spans="1:18" ht="15.75" customHeight="1">
      <c r="A3866" s="1"/>
      <c r="B3866" s="6" t="s">
        <v>14</v>
      </c>
      <c r="C3866" s="6">
        <v>1185732</v>
      </c>
      <c r="D3866" s="7">
        <v>44429</v>
      </c>
      <c r="E3866" s="6" t="s">
        <v>15</v>
      </c>
      <c r="F3866" s="6" t="s">
        <v>129</v>
      </c>
      <c r="G3866" s="6" t="s">
        <v>130</v>
      </c>
      <c r="H3866" s="6" t="s">
        <v>19</v>
      </c>
      <c r="I3866" s="8">
        <v>0.55000000000000004</v>
      </c>
      <c r="J3866" s="9">
        <v>3500</v>
      </c>
      <c r="K3866" s="10">
        <f t="shared" si="0"/>
        <v>1925.0000000000002</v>
      </c>
      <c r="L3866" s="10">
        <f t="shared" si="1"/>
        <v>481.25000000000006</v>
      </c>
      <c r="M3866" s="11">
        <v>0.25</v>
      </c>
      <c r="O3866" s="16"/>
      <c r="P3866" s="14">
        <f>Data!$I3866+0</f>
        <v>0.55000000000000004</v>
      </c>
      <c r="Q3866" s="12">
        <f>Data!$J3866-250</f>
        <v>3250</v>
      </c>
      <c r="R3866" s="13">
        <f>Data!$M3866-5%</f>
        <v>0.2</v>
      </c>
    </row>
    <row r="3867" spans="1:18" ht="15.75" customHeight="1">
      <c r="A3867" s="1"/>
      <c r="B3867" s="6" t="s">
        <v>14</v>
      </c>
      <c r="C3867" s="6">
        <v>1185732</v>
      </c>
      <c r="D3867" s="7">
        <v>44429</v>
      </c>
      <c r="E3867" s="6" t="s">
        <v>15</v>
      </c>
      <c r="F3867" s="6" t="s">
        <v>129</v>
      </c>
      <c r="G3867" s="6" t="s">
        <v>130</v>
      </c>
      <c r="H3867" s="6" t="s">
        <v>20</v>
      </c>
      <c r="I3867" s="8">
        <v>0.55000000000000004</v>
      </c>
      <c r="J3867" s="9">
        <v>2500</v>
      </c>
      <c r="K3867" s="10">
        <f t="shared" si="0"/>
        <v>1375</v>
      </c>
      <c r="L3867" s="10">
        <f t="shared" si="1"/>
        <v>343.75</v>
      </c>
      <c r="M3867" s="11">
        <v>0.25</v>
      </c>
      <c r="O3867" s="16"/>
      <c r="P3867" s="14">
        <f>Data!$I3867+0</f>
        <v>0.55000000000000004</v>
      </c>
      <c r="Q3867" s="12">
        <f>Data!$J3867-250</f>
        <v>2250</v>
      </c>
      <c r="R3867" s="13">
        <f>Data!$M3867-5%</f>
        <v>0.2</v>
      </c>
    </row>
    <row r="3868" spans="1:18" ht="15.75" customHeight="1">
      <c r="A3868" s="1"/>
      <c r="B3868" s="6" t="s">
        <v>14</v>
      </c>
      <c r="C3868" s="6">
        <v>1185732</v>
      </c>
      <c r="D3868" s="7">
        <v>44429</v>
      </c>
      <c r="E3868" s="6" t="s">
        <v>15</v>
      </c>
      <c r="F3868" s="6" t="s">
        <v>129</v>
      </c>
      <c r="G3868" s="6" t="s">
        <v>130</v>
      </c>
      <c r="H3868" s="6" t="s">
        <v>21</v>
      </c>
      <c r="I3868" s="8">
        <v>0.65</v>
      </c>
      <c r="J3868" s="9">
        <v>2250</v>
      </c>
      <c r="K3868" s="10">
        <f t="shared" si="0"/>
        <v>1462.5</v>
      </c>
      <c r="L3868" s="10">
        <f t="shared" si="1"/>
        <v>365.625</v>
      </c>
      <c r="M3868" s="11">
        <v>0.25</v>
      </c>
      <c r="O3868" s="16"/>
      <c r="P3868" s="14">
        <f>Data!$I3868+0</f>
        <v>0.65</v>
      </c>
      <c r="Q3868" s="12">
        <f>Data!$J3868-250</f>
        <v>2000</v>
      </c>
      <c r="R3868" s="13">
        <f>Data!$M3868-5%</f>
        <v>0.2</v>
      </c>
    </row>
    <row r="3869" spans="1:18" ht="15.75" customHeight="1">
      <c r="A3869" s="1"/>
      <c r="B3869" s="6" t="s">
        <v>14</v>
      </c>
      <c r="C3869" s="6">
        <v>1185732</v>
      </c>
      <c r="D3869" s="7">
        <v>44429</v>
      </c>
      <c r="E3869" s="6" t="s">
        <v>15</v>
      </c>
      <c r="F3869" s="6" t="s">
        <v>129</v>
      </c>
      <c r="G3869" s="6" t="s">
        <v>130</v>
      </c>
      <c r="H3869" s="6" t="s">
        <v>22</v>
      </c>
      <c r="I3869" s="8">
        <v>0.70000000000000007</v>
      </c>
      <c r="J3869" s="9">
        <v>4000</v>
      </c>
      <c r="K3869" s="10">
        <f t="shared" si="0"/>
        <v>2800.0000000000005</v>
      </c>
      <c r="L3869" s="10">
        <f t="shared" si="1"/>
        <v>840.00000000000011</v>
      </c>
      <c r="M3869" s="11">
        <v>0.3</v>
      </c>
      <c r="O3869" s="16"/>
      <c r="P3869" s="14">
        <f>Data!$I3869+0</f>
        <v>0.70000000000000007</v>
      </c>
      <c r="Q3869" s="12">
        <f>Data!$J3869-250</f>
        <v>3750</v>
      </c>
      <c r="R3869" s="13">
        <f>Data!$M3869-5%</f>
        <v>0.25</v>
      </c>
    </row>
    <row r="3870" spans="1:18" ht="15.75" customHeight="1">
      <c r="A3870" s="1"/>
      <c r="B3870" s="6" t="s">
        <v>14</v>
      </c>
      <c r="C3870" s="6">
        <v>1185732</v>
      </c>
      <c r="D3870" s="7">
        <v>44459</v>
      </c>
      <c r="E3870" s="6" t="s">
        <v>15</v>
      </c>
      <c r="F3870" s="6" t="s">
        <v>129</v>
      </c>
      <c r="G3870" s="6" t="s">
        <v>130</v>
      </c>
      <c r="H3870" s="6" t="s">
        <v>17</v>
      </c>
      <c r="I3870" s="8">
        <v>0.65</v>
      </c>
      <c r="J3870" s="9">
        <v>5250</v>
      </c>
      <c r="K3870" s="10">
        <f t="shared" si="0"/>
        <v>3412.5</v>
      </c>
      <c r="L3870" s="10">
        <f t="shared" si="1"/>
        <v>1194.375</v>
      </c>
      <c r="M3870" s="11">
        <v>0.35000000000000003</v>
      </c>
      <c r="O3870" s="16"/>
      <c r="P3870" s="14">
        <f>Data!$I3870+0</f>
        <v>0.65</v>
      </c>
      <c r="Q3870" s="12">
        <f>Data!$J3870-250</f>
        <v>5000</v>
      </c>
      <c r="R3870" s="13">
        <f>Data!$M3870-5%</f>
        <v>0.30000000000000004</v>
      </c>
    </row>
    <row r="3871" spans="1:18" ht="15.75" customHeight="1">
      <c r="A3871" s="1"/>
      <c r="B3871" s="6" t="s">
        <v>14</v>
      </c>
      <c r="C3871" s="6">
        <v>1185732</v>
      </c>
      <c r="D3871" s="7">
        <v>44459</v>
      </c>
      <c r="E3871" s="6" t="s">
        <v>15</v>
      </c>
      <c r="F3871" s="6" t="s">
        <v>129</v>
      </c>
      <c r="G3871" s="6" t="s">
        <v>130</v>
      </c>
      <c r="H3871" s="6" t="s">
        <v>18</v>
      </c>
      <c r="I3871" s="8">
        <v>0.60000000000000009</v>
      </c>
      <c r="J3871" s="9">
        <v>3250</v>
      </c>
      <c r="K3871" s="10">
        <f t="shared" si="0"/>
        <v>1950.0000000000002</v>
      </c>
      <c r="L3871" s="10">
        <f t="shared" si="1"/>
        <v>682.50000000000011</v>
      </c>
      <c r="M3871" s="11">
        <v>0.35000000000000003</v>
      </c>
      <c r="O3871" s="16"/>
      <c r="P3871" s="14">
        <f>Data!$I3871+0</f>
        <v>0.60000000000000009</v>
      </c>
      <c r="Q3871" s="12">
        <f>Data!$J3871-250</f>
        <v>3000</v>
      </c>
      <c r="R3871" s="13">
        <f>Data!$M3871-5%</f>
        <v>0.30000000000000004</v>
      </c>
    </row>
    <row r="3872" spans="1:18" ht="15.75" customHeight="1">
      <c r="A3872" s="1"/>
      <c r="B3872" s="6" t="s">
        <v>14</v>
      </c>
      <c r="C3872" s="6">
        <v>1185732</v>
      </c>
      <c r="D3872" s="7">
        <v>44459</v>
      </c>
      <c r="E3872" s="6" t="s">
        <v>15</v>
      </c>
      <c r="F3872" s="6" t="s">
        <v>129</v>
      </c>
      <c r="G3872" s="6" t="s">
        <v>130</v>
      </c>
      <c r="H3872" s="6" t="s">
        <v>19</v>
      </c>
      <c r="I3872" s="8">
        <v>0.55000000000000004</v>
      </c>
      <c r="J3872" s="9">
        <v>2250</v>
      </c>
      <c r="K3872" s="10">
        <f t="shared" si="0"/>
        <v>1237.5</v>
      </c>
      <c r="L3872" s="10">
        <f t="shared" si="1"/>
        <v>309.375</v>
      </c>
      <c r="M3872" s="11">
        <v>0.25</v>
      </c>
      <c r="O3872" s="16"/>
      <c r="P3872" s="14">
        <f>Data!$I3872+0</f>
        <v>0.55000000000000004</v>
      </c>
      <c r="Q3872" s="12">
        <f>Data!$J3872-250</f>
        <v>2000</v>
      </c>
      <c r="R3872" s="13">
        <f>Data!$M3872-5%</f>
        <v>0.2</v>
      </c>
    </row>
    <row r="3873" spans="1:18" ht="15.75" customHeight="1">
      <c r="A3873" s="1"/>
      <c r="B3873" s="6" t="s">
        <v>14</v>
      </c>
      <c r="C3873" s="6">
        <v>1185732</v>
      </c>
      <c r="D3873" s="7">
        <v>44459</v>
      </c>
      <c r="E3873" s="6" t="s">
        <v>15</v>
      </c>
      <c r="F3873" s="6" t="s">
        <v>129</v>
      </c>
      <c r="G3873" s="6" t="s">
        <v>130</v>
      </c>
      <c r="H3873" s="6" t="s">
        <v>20</v>
      </c>
      <c r="I3873" s="8">
        <v>0.55000000000000004</v>
      </c>
      <c r="J3873" s="9">
        <v>2000</v>
      </c>
      <c r="K3873" s="10">
        <f t="shared" si="0"/>
        <v>1100</v>
      </c>
      <c r="L3873" s="10">
        <f t="shared" si="1"/>
        <v>275</v>
      </c>
      <c r="M3873" s="11">
        <v>0.25</v>
      </c>
      <c r="O3873" s="16"/>
      <c r="P3873" s="14">
        <f>Data!$I3873+0</f>
        <v>0.55000000000000004</v>
      </c>
      <c r="Q3873" s="12">
        <f>Data!$J3873-250</f>
        <v>1750</v>
      </c>
      <c r="R3873" s="13">
        <f>Data!$M3873-5%</f>
        <v>0.2</v>
      </c>
    </row>
    <row r="3874" spans="1:18" ht="15.75" customHeight="1">
      <c r="A3874" s="1"/>
      <c r="B3874" s="6" t="s">
        <v>14</v>
      </c>
      <c r="C3874" s="6">
        <v>1185732</v>
      </c>
      <c r="D3874" s="7">
        <v>44459</v>
      </c>
      <c r="E3874" s="6" t="s">
        <v>15</v>
      </c>
      <c r="F3874" s="6" t="s">
        <v>129</v>
      </c>
      <c r="G3874" s="6" t="s">
        <v>130</v>
      </c>
      <c r="H3874" s="6" t="s">
        <v>21</v>
      </c>
      <c r="I3874" s="8">
        <v>0.65</v>
      </c>
      <c r="J3874" s="9">
        <v>2000</v>
      </c>
      <c r="K3874" s="10">
        <f t="shared" si="0"/>
        <v>1300</v>
      </c>
      <c r="L3874" s="10">
        <f t="shared" si="1"/>
        <v>325</v>
      </c>
      <c r="M3874" s="11">
        <v>0.25</v>
      </c>
      <c r="O3874" s="16"/>
      <c r="P3874" s="14">
        <f>Data!$I3874+0</f>
        <v>0.65</v>
      </c>
      <c r="Q3874" s="12">
        <f>Data!$J3874-250</f>
        <v>1750</v>
      </c>
      <c r="R3874" s="13">
        <f>Data!$M3874-5%</f>
        <v>0.2</v>
      </c>
    </row>
    <row r="3875" spans="1:18" ht="15.75" customHeight="1">
      <c r="A3875" s="1"/>
      <c r="B3875" s="6" t="s">
        <v>14</v>
      </c>
      <c r="C3875" s="6">
        <v>1185732</v>
      </c>
      <c r="D3875" s="7">
        <v>44459</v>
      </c>
      <c r="E3875" s="6" t="s">
        <v>15</v>
      </c>
      <c r="F3875" s="6" t="s">
        <v>129</v>
      </c>
      <c r="G3875" s="6" t="s">
        <v>130</v>
      </c>
      <c r="H3875" s="6" t="s">
        <v>22</v>
      </c>
      <c r="I3875" s="8">
        <v>0.70000000000000007</v>
      </c>
      <c r="J3875" s="9">
        <v>3000</v>
      </c>
      <c r="K3875" s="10">
        <f t="shared" si="0"/>
        <v>2100</v>
      </c>
      <c r="L3875" s="10">
        <f t="shared" si="1"/>
        <v>630</v>
      </c>
      <c r="M3875" s="11">
        <v>0.3</v>
      </c>
      <c r="O3875" s="16"/>
      <c r="P3875" s="14">
        <f>Data!$I3875+0</f>
        <v>0.70000000000000007</v>
      </c>
      <c r="Q3875" s="12">
        <f>Data!$J3875-250</f>
        <v>2750</v>
      </c>
      <c r="R3875" s="13">
        <f>Data!$M3875-5%</f>
        <v>0.25</v>
      </c>
    </row>
    <row r="3876" spans="1:18" ht="15.75" customHeight="1">
      <c r="A3876" s="1"/>
      <c r="B3876" s="6" t="s">
        <v>14</v>
      </c>
      <c r="C3876" s="6">
        <v>1185732</v>
      </c>
      <c r="D3876" s="7">
        <v>44491</v>
      </c>
      <c r="E3876" s="6" t="s">
        <v>15</v>
      </c>
      <c r="F3876" s="6" t="s">
        <v>129</v>
      </c>
      <c r="G3876" s="6" t="s">
        <v>130</v>
      </c>
      <c r="H3876" s="6" t="s">
        <v>17</v>
      </c>
      <c r="I3876" s="8">
        <v>0.70000000000000007</v>
      </c>
      <c r="J3876" s="9">
        <v>4500</v>
      </c>
      <c r="K3876" s="10">
        <f t="shared" si="0"/>
        <v>3150.0000000000005</v>
      </c>
      <c r="L3876" s="10">
        <f t="shared" si="1"/>
        <v>1102.5000000000002</v>
      </c>
      <c r="M3876" s="11">
        <v>0.35000000000000003</v>
      </c>
      <c r="O3876" s="16"/>
      <c r="P3876" s="14">
        <f>Data!$I3876+0</f>
        <v>0.70000000000000007</v>
      </c>
      <c r="Q3876" s="12">
        <f>Data!$J3876-250</f>
        <v>4250</v>
      </c>
      <c r="R3876" s="13">
        <f>Data!$M3876-5%</f>
        <v>0.30000000000000004</v>
      </c>
    </row>
    <row r="3877" spans="1:18" ht="15.75" customHeight="1">
      <c r="A3877" s="1"/>
      <c r="B3877" s="6" t="s">
        <v>14</v>
      </c>
      <c r="C3877" s="6">
        <v>1185732</v>
      </c>
      <c r="D3877" s="7">
        <v>44491</v>
      </c>
      <c r="E3877" s="6" t="s">
        <v>15</v>
      </c>
      <c r="F3877" s="6" t="s">
        <v>129</v>
      </c>
      <c r="G3877" s="6" t="s">
        <v>130</v>
      </c>
      <c r="H3877" s="6" t="s">
        <v>18</v>
      </c>
      <c r="I3877" s="8">
        <v>0.65000000000000013</v>
      </c>
      <c r="J3877" s="9">
        <v>2750</v>
      </c>
      <c r="K3877" s="10">
        <f t="shared" si="0"/>
        <v>1787.5000000000005</v>
      </c>
      <c r="L3877" s="10">
        <f t="shared" si="1"/>
        <v>625.62500000000023</v>
      </c>
      <c r="M3877" s="11">
        <v>0.35000000000000003</v>
      </c>
      <c r="O3877" s="16"/>
      <c r="P3877" s="14">
        <f>Data!$I3877+0</f>
        <v>0.65000000000000013</v>
      </c>
      <c r="Q3877" s="12">
        <f>Data!$J3877-250</f>
        <v>2500</v>
      </c>
      <c r="R3877" s="13">
        <f>Data!$M3877-5%</f>
        <v>0.30000000000000004</v>
      </c>
    </row>
    <row r="3878" spans="1:18" ht="15.75" customHeight="1">
      <c r="A3878" s="1"/>
      <c r="B3878" s="6" t="s">
        <v>14</v>
      </c>
      <c r="C3878" s="6">
        <v>1185732</v>
      </c>
      <c r="D3878" s="7">
        <v>44491</v>
      </c>
      <c r="E3878" s="6" t="s">
        <v>15</v>
      </c>
      <c r="F3878" s="6" t="s">
        <v>129</v>
      </c>
      <c r="G3878" s="6" t="s">
        <v>130</v>
      </c>
      <c r="H3878" s="6" t="s">
        <v>19</v>
      </c>
      <c r="I3878" s="8">
        <v>0.65000000000000013</v>
      </c>
      <c r="J3878" s="9">
        <v>1750</v>
      </c>
      <c r="K3878" s="10">
        <f t="shared" si="0"/>
        <v>1137.5000000000002</v>
      </c>
      <c r="L3878" s="10">
        <f t="shared" si="1"/>
        <v>284.37500000000006</v>
      </c>
      <c r="M3878" s="11">
        <v>0.25</v>
      </c>
      <c r="O3878" s="16"/>
      <c r="P3878" s="14">
        <f>Data!$I3878+0</f>
        <v>0.65000000000000013</v>
      </c>
      <c r="Q3878" s="12">
        <f>Data!$J3878-250</f>
        <v>1500</v>
      </c>
      <c r="R3878" s="13">
        <f>Data!$M3878-5%</f>
        <v>0.2</v>
      </c>
    </row>
    <row r="3879" spans="1:18" ht="15.75" customHeight="1">
      <c r="A3879" s="1"/>
      <c r="B3879" s="6" t="s">
        <v>14</v>
      </c>
      <c r="C3879" s="6">
        <v>1185732</v>
      </c>
      <c r="D3879" s="7">
        <v>44491</v>
      </c>
      <c r="E3879" s="6" t="s">
        <v>15</v>
      </c>
      <c r="F3879" s="6" t="s">
        <v>129</v>
      </c>
      <c r="G3879" s="6" t="s">
        <v>130</v>
      </c>
      <c r="H3879" s="6" t="s">
        <v>20</v>
      </c>
      <c r="I3879" s="8">
        <v>0.65000000000000013</v>
      </c>
      <c r="J3879" s="9">
        <v>1500</v>
      </c>
      <c r="K3879" s="10">
        <f t="shared" si="0"/>
        <v>975.00000000000023</v>
      </c>
      <c r="L3879" s="10">
        <f t="shared" si="1"/>
        <v>243.75000000000006</v>
      </c>
      <c r="M3879" s="11">
        <v>0.25</v>
      </c>
      <c r="O3879" s="16"/>
      <c r="P3879" s="14">
        <f>Data!$I3879+0</f>
        <v>0.65000000000000013</v>
      </c>
      <c r="Q3879" s="12">
        <f>Data!$J3879-250</f>
        <v>1250</v>
      </c>
      <c r="R3879" s="13">
        <f>Data!$M3879-5%</f>
        <v>0.2</v>
      </c>
    </row>
    <row r="3880" spans="1:18" ht="15.75" customHeight="1">
      <c r="A3880" s="1"/>
      <c r="B3880" s="6" t="s">
        <v>14</v>
      </c>
      <c r="C3880" s="6">
        <v>1185732</v>
      </c>
      <c r="D3880" s="7">
        <v>44491</v>
      </c>
      <c r="E3880" s="6" t="s">
        <v>15</v>
      </c>
      <c r="F3880" s="6" t="s">
        <v>129</v>
      </c>
      <c r="G3880" s="6" t="s">
        <v>130</v>
      </c>
      <c r="H3880" s="6" t="s">
        <v>21</v>
      </c>
      <c r="I3880" s="8">
        <v>0.75000000000000011</v>
      </c>
      <c r="J3880" s="9">
        <v>1500</v>
      </c>
      <c r="K3880" s="10">
        <f t="shared" si="0"/>
        <v>1125.0000000000002</v>
      </c>
      <c r="L3880" s="10">
        <f t="shared" si="1"/>
        <v>281.25000000000006</v>
      </c>
      <c r="M3880" s="11">
        <v>0.25</v>
      </c>
      <c r="O3880" s="16"/>
      <c r="P3880" s="14">
        <f>Data!$I3880+0</f>
        <v>0.75000000000000011</v>
      </c>
      <c r="Q3880" s="12">
        <f>Data!$J3880-250</f>
        <v>1250</v>
      </c>
      <c r="R3880" s="13">
        <f>Data!$M3880-5%</f>
        <v>0.2</v>
      </c>
    </row>
    <row r="3881" spans="1:18" ht="15.75" customHeight="1">
      <c r="A3881" s="1"/>
      <c r="B3881" s="6" t="s">
        <v>14</v>
      </c>
      <c r="C3881" s="6">
        <v>1185732</v>
      </c>
      <c r="D3881" s="7">
        <v>44491</v>
      </c>
      <c r="E3881" s="6" t="s">
        <v>15</v>
      </c>
      <c r="F3881" s="6" t="s">
        <v>129</v>
      </c>
      <c r="G3881" s="6" t="s">
        <v>130</v>
      </c>
      <c r="H3881" s="6" t="s">
        <v>22</v>
      </c>
      <c r="I3881" s="8">
        <v>0.8</v>
      </c>
      <c r="J3881" s="9">
        <v>2750</v>
      </c>
      <c r="K3881" s="10">
        <f t="shared" si="0"/>
        <v>2200</v>
      </c>
      <c r="L3881" s="10">
        <f t="shared" si="1"/>
        <v>660</v>
      </c>
      <c r="M3881" s="11">
        <v>0.3</v>
      </c>
      <c r="O3881" s="16"/>
      <c r="P3881" s="14">
        <f>Data!$I3881+0</f>
        <v>0.8</v>
      </c>
      <c r="Q3881" s="12">
        <f>Data!$J3881-250</f>
        <v>2500</v>
      </c>
      <c r="R3881" s="13">
        <f>Data!$M3881-5%</f>
        <v>0.25</v>
      </c>
    </row>
    <row r="3882" spans="1:18" ht="15.75" customHeight="1">
      <c r="A3882" s="1"/>
      <c r="B3882" s="6" t="s">
        <v>14</v>
      </c>
      <c r="C3882" s="6">
        <v>1185732</v>
      </c>
      <c r="D3882" s="7">
        <v>44521</v>
      </c>
      <c r="E3882" s="6" t="s">
        <v>15</v>
      </c>
      <c r="F3882" s="6" t="s">
        <v>129</v>
      </c>
      <c r="G3882" s="6" t="s">
        <v>130</v>
      </c>
      <c r="H3882" s="6" t="s">
        <v>17</v>
      </c>
      <c r="I3882" s="8">
        <v>0.75000000000000011</v>
      </c>
      <c r="J3882" s="9">
        <v>4250</v>
      </c>
      <c r="K3882" s="10">
        <f t="shared" si="0"/>
        <v>3187.5000000000005</v>
      </c>
      <c r="L3882" s="10">
        <f t="shared" si="1"/>
        <v>1115.6250000000002</v>
      </c>
      <c r="M3882" s="11">
        <v>0.35000000000000003</v>
      </c>
      <c r="O3882" s="16"/>
      <c r="P3882" s="14">
        <f>Data!$I3882+0</f>
        <v>0.75000000000000011</v>
      </c>
      <c r="Q3882" s="12">
        <f>Data!$J3882-250</f>
        <v>4000</v>
      </c>
      <c r="R3882" s="13">
        <f>Data!$M3882-5%</f>
        <v>0.30000000000000004</v>
      </c>
    </row>
    <row r="3883" spans="1:18" ht="15.75" customHeight="1">
      <c r="A3883" s="1"/>
      <c r="B3883" s="6" t="s">
        <v>14</v>
      </c>
      <c r="C3883" s="6">
        <v>1185732</v>
      </c>
      <c r="D3883" s="7">
        <v>44521</v>
      </c>
      <c r="E3883" s="6" t="s">
        <v>15</v>
      </c>
      <c r="F3883" s="6" t="s">
        <v>129</v>
      </c>
      <c r="G3883" s="6" t="s">
        <v>130</v>
      </c>
      <c r="H3883" s="6" t="s">
        <v>18</v>
      </c>
      <c r="I3883" s="8">
        <v>0.65000000000000013</v>
      </c>
      <c r="J3883" s="9">
        <v>3000</v>
      </c>
      <c r="K3883" s="10">
        <f t="shared" si="0"/>
        <v>1950.0000000000005</v>
      </c>
      <c r="L3883" s="10">
        <f t="shared" si="1"/>
        <v>682.50000000000023</v>
      </c>
      <c r="M3883" s="11">
        <v>0.35000000000000003</v>
      </c>
      <c r="O3883" s="16"/>
      <c r="P3883" s="14">
        <f>Data!$I3883+0</f>
        <v>0.65000000000000013</v>
      </c>
      <c r="Q3883" s="12">
        <f>Data!$J3883-250</f>
        <v>2750</v>
      </c>
      <c r="R3883" s="13">
        <f>Data!$M3883-5%</f>
        <v>0.30000000000000004</v>
      </c>
    </row>
    <row r="3884" spans="1:18" ht="15.75" customHeight="1">
      <c r="A3884" s="1"/>
      <c r="B3884" s="6" t="s">
        <v>14</v>
      </c>
      <c r="C3884" s="6">
        <v>1185732</v>
      </c>
      <c r="D3884" s="7">
        <v>44521</v>
      </c>
      <c r="E3884" s="6" t="s">
        <v>15</v>
      </c>
      <c r="F3884" s="6" t="s">
        <v>129</v>
      </c>
      <c r="G3884" s="6" t="s">
        <v>130</v>
      </c>
      <c r="H3884" s="6" t="s">
        <v>19</v>
      </c>
      <c r="I3884" s="8">
        <v>0.65000000000000013</v>
      </c>
      <c r="J3884" s="9">
        <v>3200</v>
      </c>
      <c r="K3884" s="10">
        <f t="shared" si="0"/>
        <v>2080.0000000000005</v>
      </c>
      <c r="L3884" s="10">
        <f t="shared" si="1"/>
        <v>520.00000000000011</v>
      </c>
      <c r="M3884" s="11">
        <v>0.25</v>
      </c>
      <c r="O3884" s="16"/>
      <c r="P3884" s="14">
        <f>Data!$I3884+0</f>
        <v>0.65000000000000013</v>
      </c>
      <c r="Q3884" s="12">
        <f>Data!$J3884-250</f>
        <v>2950</v>
      </c>
      <c r="R3884" s="13">
        <f>Data!$M3884-5%</f>
        <v>0.2</v>
      </c>
    </row>
    <row r="3885" spans="1:18" ht="15.75" customHeight="1">
      <c r="A3885" s="1"/>
      <c r="B3885" s="6" t="s">
        <v>14</v>
      </c>
      <c r="C3885" s="6">
        <v>1185732</v>
      </c>
      <c r="D3885" s="7">
        <v>44521</v>
      </c>
      <c r="E3885" s="6" t="s">
        <v>15</v>
      </c>
      <c r="F3885" s="6" t="s">
        <v>129</v>
      </c>
      <c r="G3885" s="6" t="s">
        <v>130</v>
      </c>
      <c r="H3885" s="6" t="s">
        <v>20</v>
      </c>
      <c r="I3885" s="8">
        <v>0.65000000000000013</v>
      </c>
      <c r="J3885" s="9">
        <v>3000</v>
      </c>
      <c r="K3885" s="10">
        <f t="shared" si="0"/>
        <v>1950.0000000000005</v>
      </c>
      <c r="L3885" s="10">
        <f t="shared" si="1"/>
        <v>487.50000000000011</v>
      </c>
      <c r="M3885" s="11">
        <v>0.25</v>
      </c>
      <c r="O3885" s="16"/>
      <c r="P3885" s="14">
        <f>Data!$I3885+0</f>
        <v>0.65000000000000013</v>
      </c>
      <c r="Q3885" s="12">
        <f>Data!$J3885-250</f>
        <v>2750</v>
      </c>
      <c r="R3885" s="13">
        <f>Data!$M3885-5%</f>
        <v>0.2</v>
      </c>
    </row>
    <row r="3886" spans="1:18" ht="15.75" customHeight="1">
      <c r="A3886" s="1"/>
      <c r="B3886" s="6" t="s">
        <v>14</v>
      </c>
      <c r="C3886" s="6">
        <v>1185732</v>
      </c>
      <c r="D3886" s="7">
        <v>44521</v>
      </c>
      <c r="E3886" s="6" t="s">
        <v>15</v>
      </c>
      <c r="F3886" s="6" t="s">
        <v>129</v>
      </c>
      <c r="G3886" s="6" t="s">
        <v>130</v>
      </c>
      <c r="H3886" s="6" t="s">
        <v>21</v>
      </c>
      <c r="I3886" s="8">
        <v>0.75000000000000011</v>
      </c>
      <c r="J3886" s="9">
        <v>2750</v>
      </c>
      <c r="K3886" s="10">
        <f t="shared" si="0"/>
        <v>2062.5000000000005</v>
      </c>
      <c r="L3886" s="10">
        <f t="shared" si="1"/>
        <v>515.62500000000011</v>
      </c>
      <c r="M3886" s="11">
        <v>0.25</v>
      </c>
      <c r="O3886" s="16"/>
      <c r="P3886" s="14">
        <f>Data!$I3886+0</f>
        <v>0.75000000000000011</v>
      </c>
      <c r="Q3886" s="12">
        <f>Data!$J3886-250</f>
        <v>2500</v>
      </c>
      <c r="R3886" s="13">
        <f>Data!$M3886-5%</f>
        <v>0.2</v>
      </c>
    </row>
    <row r="3887" spans="1:18" ht="15.75" customHeight="1">
      <c r="A3887" s="1"/>
      <c r="B3887" s="6" t="s">
        <v>14</v>
      </c>
      <c r="C3887" s="6">
        <v>1185732</v>
      </c>
      <c r="D3887" s="7">
        <v>44521</v>
      </c>
      <c r="E3887" s="6" t="s">
        <v>15</v>
      </c>
      <c r="F3887" s="6" t="s">
        <v>129</v>
      </c>
      <c r="G3887" s="6" t="s">
        <v>130</v>
      </c>
      <c r="H3887" s="6" t="s">
        <v>22</v>
      </c>
      <c r="I3887" s="8">
        <v>0.8</v>
      </c>
      <c r="J3887" s="9">
        <v>3750</v>
      </c>
      <c r="K3887" s="10">
        <f t="shared" si="0"/>
        <v>3000</v>
      </c>
      <c r="L3887" s="10">
        <f t="shared" si="1"/>
        <v>900</v>
      </c>
      <c r="M3887" s="11">
        <v>0.3</v>
      </c>
      <c r="O3887" s="16"/>
      <c r="P3887" s="14">
        <f>Data!$I3887+0</f>
        <v>0.8</v>
      </c>
      <c r="Q3887" s="12">
        <f>Data!$J3887-250</f>
        <v>3500</v>
      </c>
      <c r="R3887" s="13">
        <f>Data!$M3887-5%</f>
        <v>0.25</v>
      </c>
    </row>
    <row r="3888" spans="1:18" ht="15.75" customHeight="1">
      <c r="A3888" s="1"/>
      <c r="B3888" s="6" t="s">
        <v>14</v>
      </c>
      <c r="C3888" s="6">
        <v>1185732</v>
      </c>
      <c r="D3888" s="7">
        <v>44550</v>
      </c>
      <c r="E3888" s="6" t="s">
        <v>15</v>
      </c>
      <c r="F3888" s="6" t="s">
        <v>129</v>
      </c>
      <c r="G3888" s="6" t="s">
        <v>130</v>
      </c>
      <c r="H3888" s="6" t="s">
        <v>17</v>
      </c>
      <c r="I3888" s="8">
        <v>0.75000000000000011</v>
      </c>
      <c r="J3888" s="9">
        <v>6000</v>
      </c>
      <c r="K3888" s="10">
        <f t="shared" si="0"/>
        <v>4500.0000000000009</v>
      </c>
      <c r="L3888" s="10">
        <f t="shared" si="1"/>
        <v>1575.0000000000005</v>
      </c>
      <c r="M3888" s="11">
        <v>0.35000000000000003</v>
      </c>
      <c r="O3888" s="16"/>
      <c r="P3888" s="14">
        <f>Data!$I3888+0</f>
        <v>0.75000000000000011</v>
      </c>
      <c r="Q3888" s="12">
        <f>Data!$J3888-250</f>
        <v>5750</v>
      </c>
      <c r="R3888" s="13">
        <f>Data!$M3888-5%</f>
        <v>0.30000000000000004</v>
      </c>
    </row>
    <row r="3889" spans="1:18" ht="15.75" customHeight="1">
      <c r="A3889" s="1"/>
      <c r="B3889" s="6" t="s">
        <v>14</v>
      </c>
      <c r="C3889" s="6">
        <v>1185732</v>
      </c>
      <c r="D3889" s="7">
        <v>44550</v>
      </c>
      <c r="E3889" s="6" t="s">
        <v>15</v>
      </c>
      <c r="F3889" s="6" t="s">
        <v>129</v>
      </c>
      <c r="G3889" s="6" t="s">
        <v>130</v>
      </c>
      <c r="H3889" s="6" t="s">
        <v>18</v>
      </c>
      <c r="I3889" s="8">
        <v>0.65000000000000013</v>
      </c>
      <c r="J3889" s="9">
        <v>4000</v>
      </c>
      <c r="K3889" s="10">
        <f t="shared" si="0"/>
        <v>2600.0000000000005</v>
      </c>
      <c r="L3889" s="10">
        <f t="shared" si="1"/>
        <v>910.00000000000023</v>
      </c>
      <c r="M3889" s="11">
        <v>0.35000000000000003</v>
      </c>
      <c r="O3889" s="16"/>
      <c r="P3889" s="14">
        <f>Data!$I3889+0</f>
        <v>0.65000000000000013</v>
      </c>
      <c r="Q3889" s="12">
        <f>Data!$J3889-250</f>
        <v>3750</v>
      </c>
      <c r="R3889" s="13">
        <f>Data!$M3889-5%</f>
        <v>0.30000000000000004</v>
      </c>
    </row>
    <row r="3890" spans="1:18" ht="15.75" customHeight="1">
      <c r="A3890" s="1"/>
      <c r="B3890" s="6" t="s">
        <v>14</v>
      </c>
      <c r="C3890" s="6">
        <v>1185732</v>
      </c>
      <c r="D3890" s="7">
        <v>44550</v>
      </c>
      <c r="E3890" s="6" t="s">
        <v>15</v>
      </c>
      <c r="F3890" s="6" t="s">
        <v>129</v>
      </c>
      <c r="G3890" s="6" t="s">
        <v>130</v>
      </c>
      <c r="H3890" s="6" t="s">
        <v>19</v>
      </c>
      <c r="I3890" s="8">
        <v>0.65000000000000013</v>
      </c>
      <c r="J3890" s="9">
        <v>3750</v>
      </c>
      <c r="K3890" s="10">
        <f t="shared" si="0"/>
        <v>2437.5000000000005</v>
      </c>
      <c r="L3890" s="10">
        <f t="shared" si="1"/>
        <v>609.37500000000011</v>
      </c>
      <c r="M3890" s="11">
        <v>0.25</v>
      </c>
      <c r="O3890" s="16"/>
      <c r="P3890" s="14">
        <f>Data!$I3890+0</f>
        <v>0.65000000000000013</v>
      </c>
      <c r="Q3890" s="12">
        <f>Data!$J3890-250</f>
        <v>3500</v>
      </c>
      <c r="R3890" s="13">
        <f>Data!$M3890-5%</f>
        <v>0.2</v>
      </c>
    </row>
    <row r="3891" spans="1:18" ht="15.75" customHeight="1">
      <c r="A3891" s="1"/>
      <c r="B3891" s="6" t="s">
        <v>14</v>
      </c>
      <c r="C3891" s="6">
        <v>1185732</v>
      </c>
      <c r="D3891" s="7">
        <v>44550</v>
      </c>
      <c r="E3891" s="6" t="s">
        <v>15</v>
      </c>
      <c r="F3891" s="6" t="s">
        <v>129</v>
      </c>
      <c r="G3891" s="6" t="s">
        <v>130</v>
      </c>
      <c r="H3891" s="6" t="s">
        <v>20</v>
      </c>
      <c r="I3891" s="8">
        <v>0.65000000000000013</v>
      </c>
      <c r="J3891" s="9">
        <v>3250</v>
      </c>
      <c r="K3891" s="10">
        <f t="shared" si="0"/>
        <v>2112.5000000000005</v>
      </c>
      <c r="L3891" s="10">
        <f t="shared" si="1"/>
        <v>528.12500000000011</v>
      </c>
      <c r="M3891" s="11">
        <v>0.25</v>
      </c>
      <c r="O3891" s="16"/>
      <c r="P3891" s="14">
        <f>Data!$I3891+0</f>
        <v>0.65000000000000013</v>
      </c>
      <c r="Q3891" s="12">
        <f>Data!$J3891-250</f>
        <v>3000</v>
      </c>
      <c r="R3891" s="13">
        <f>Data!$M3891-5%</f>
        <v>0.2</v>
      </c>
    </row>
    <row r="3892" spans="1:18" ht="15.75" customHeight="1">
      <c r="A3892" s="1"/>
      <c r="B3892" s="6" t="s">
        <v>14</v>
      </c>
      <c r="C3892" s="6">
        <v>1185732</v>
      </c>
      <c r="D3892" s="7">
        <v>44550</v>
      </c>
      <c r="E3892" s="6" t="s">
        <v>15</v>
      </c>
      <c r="F3892" s="6" t="s">
        <v>129</v>
      </c>
      <c r="G3892" s="6" t="s">
        <v>130</v>
      </c>
      <c r="H3892" s="6" t="s">
        <v>21</v>
      </c>
      <c r="I3892" s="8">
        <v>0.75000000000000011</v>
      </c>
      <c r="J3892" s="9">
        <v>3250</v>
      </c>
      <c r="K3892" s="10">
        <f t="shared" si="0"/>
        <v>2437.5000000000005</v>
      </c>
      <c r="L3892" s="10">
        <f t="shared" si="1"/>
        <v>609.37500000000011</v>
      </c>
      <c r="M3892" s="11">
        <v>0.25</v>
      </c>
      <c r="O3892" s="16"/>
      <c r="P3892" s="14">
        <f>Data!$I3892+0</f>
        <v>0.75000000000000011</v>
      </c>
      <c r="Q3892" s="12">
        <f>Data!$J3892-250</f>
        <v>3000</v>
      </c>
      <c r="R3892" s="13">
        <f>Data!$M3892-5%</f>
        <v>0.2</v>
      </c>
    </row>
    <row r="3893" spans="1:18" ht="15.75" customHeight="1">
      <c r="A3893" s="1"/>
      <c r="B3893" s="6" t="s">
        <v>14</v>
      </c>
      <c r="C3893" s="6">
        <v>1185732</v>
      </c>
      <c r="D3893" s="7">
        <v>44550</v>
      </c>
      <c r="E3893" s="6" t="s">
        <v>15</v>
      </c>
      <c r="F3893" s="6" t="s">
        <v>129</v>
      </c>
      <c r="G3893" s="6" t="s">
        <v>130</v>
      </c>
      <c r="H3893" s="6" t="s">
        <v>22</v>
      </c>
      <c r="I3893" s="8">
        <v>0.8</v>
      </c>
      <c r="J3893" s="9">
        <v>4250</v>
      </c>
      <c r="K3893" s="10">
        <f t="shared" si="0"/>
        <v>3400</v>
      </c>
      <c r="L3893" s="10">
        <f t="shared" si="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Amado Jr Sombreno</cp:lastModifiedBy>
  <dcterms:created xsi:type="dcterms:W3CDTF">2022-04-21T14:05:43Z</dcterms:created>
  <dcterms:modified xsi:type="dcterms:W3CDTF">2024-01-10T02:15:16Z</dcterms:modified>
</cp:coreProperties>
</file>