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iloh\source\ketbotv2\ket-bot-v2\KetBot\KetBot.Data.InsertTool\"/>
    </mc:Choice>
  </mc:AlternateContent>
  <bookViews>
    <workbookView xWindow="0" yWindow="0" windowWidth="20520" windowHeight="11580" tabRatio="844" firstSheet="1" activeTab="3"/>
  </bookViews>
  <sheets>
    <sheet name="IE_QA_Matrix" sheetId="27" r:id="rId1"/>
    <sheet name="Entities" sheetId="24" r:id="rId2"/>
    <sheet name="Features" sheetId="26" r:id="rId3"/>
    <sheet name="AnswerDB" sheetId="31" r:id="rId4"/>
    <sheet name="UI_Plan_Simple" sheetId="18" r:id="rId5"/>
    <sheet name="User_Scenario" sheetId="19" r:id="rId6"/>
    <sheet name="Rule_Tree_Operation" sheetId="16" r:id="rId7"/>
    <sheet name="Rule_Tree_Bot" sheetId="14" r:id="rId8"/>
    <sheet name="AnswerDB_Raw" sheetId="28" r:id="rId9"/>
    <sheet name="Sheet2" sheetId="30" r:id="rId10"/>
    <sheet name="Rule_Tree_Original" sheetId="12" r:id="rId11"/>
    <sheet name="Code_List" sheetId="17" r:id="rId12"/>
    <sheet name="Questionaire" sheetId="20" r:id="rId13"/>
    <sheet name="Components_Old" sheetId="23" r:id="rId14"/>
    <sheet name="Cluster_Summary" sheetId="22" r:id="rId15"/>
    <sheet name="Cluster_Raw" sheetId="21" r:id="rId16"/>
  </sheets>
  <calcPr calcId="171027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31" l="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2" i="31"/>
  <c r="F36" i="31"/>
  <c r="F37" i="31"/>
  <c r="F38" i="31"/>
  <c r="F39" i="31"/>
  <c r="F40" i="31"/>
  <c r="F41" i="31"/>
  <c r="A36" i="31"/>
  <c r="B36" i="31"/>
  <c r="C36" i="31"/>
  <c r="D36" i="31"/>
  <c r="E36" i="31"/>
  <c r="A37" i="31"/>
  <c r="B37" i="31"/>
  <c r="C37" i="31"/>
  <c r="D37" i="31"/>
  <c r="E37" i="31"/>
  <c r="A38" i="31"/>
  <c r="B38" i="31"/>
  <c r="C38" i="31"/>
  <c r="D38" i="31"/>
  <c r="E38" i="31"/>
  <c r="A39" i="31"/>
  <c r="B39" i="31"/>
  <c r="C39" i="31"/>
  <c r="D39" i="31"/>
  <c r="E39" i="31"/>
  <c r="A40" i="31"/>
  <c r="B40" i="31"/>
  <c r="C40" i="31"/>
  <c r="D40" i="31"/>
  <c r="E40" i="31"/>
  <c r="A41" i="31"/>
  <c r="B41" i="31"/>
  <c r="C41" i="31"/>
  <c r="D41" i="31"/>
  <c r="E41" i="31"/>
  <c r="A11" i="31"/>
  <c r="B11" i="31"/>
  <c r="C11" i="31"/>
  <c r="D11" i="31"/>
  <c r="E11" i="31"/>
  <c r="A12" i="31"/>
  <c r="B12" i="31"/>
  <c r="C12" i="31"/>
  <c r="D12" i="31"/>
  <c r="E12" i="31"/>
  <c r="A13" i="31"/>
  <c r="B13" i="31"/>
  <c r="C13" i="31"/>
  <c r="D13" i="31"/>
  <c r="E13" i="31"/>
  <c r="A14" i="31"/>
  <c r="B14" i="31"/>
  <c r="C14" i="31"/>
  <c r="D14" i="31"/>
  <c r="E14" i="31"/>
  <c r="A15" i="31"/>
  <c r="B15" i="31"/>
  <c r="C15" i="31"/>
  <c r="D15" i="31"/>
  <c r="E15" i="31"/>
  <c r="A16" i="31"/>
  <c r="B16" i="31"/>
  <c r="C16" i="31"/>
  <c r="D16" i="31"/>
  <c r="E16" i="31"/>
  <c r="A17" i="31"/>
  <c r="B17" i="31"/>
  <c r="C17" i="31"/>
  <c r="D17" i="31"/>
  <c r="E17" i="31"/>
  <c r="A18" i="31"/>
  <c r="B18" i="31"/>
  <c r="C18" i="31"/>
  <c r="D18" i="31"/>
  <c r="E18" i="31"/>
  <c r="A19" i="31"/>
  <c r="B19" i="31"/>
  <c r="C19" i="31"/>
  <c r="D19" i="31"/>
  <c r="E19" i="31"/>
  <c r="A20" i="31"/>
  <c r="B20" i="31"/>
  <c r="C20" i="31"/>
  <c r="D20" i="31"/>
  <c r="E20" i="31"/>
  <c r="A21" i="31"/>
  <c r="B21" i="31"/>
  <c r="C21" i="31"/>
  <c r="D21" i="31"/>
  <c r="E21" i="31"/>
  <c r="A22" i="31"/>
  <c r="B22" i="31"/>
  <c r="C22" i="31"/>
  <c r="D22" i="31"/>
  <c r="E22" i="31"/>
  <c r="A23" i="31"/>
  <c r="B23" i="31"/>
  <c r="C23" i="31"/>
  <c r="D23" i="31"/>
  <c r="E23" i="31"/>
  <c r="A24" i="31"/>
  <c r="B24" i="31"/>
  <c r="C24" i="31"/>
  <c r="D24" i="31"/>
  <c r="E24" i="31"/>
  <c r="A25" i="31"/>
  <c r="B25" i="31"/>
  <c r="C25" i="31"/>
  <c r="D25" i="31"/>
  <c r="E25" i="31"/>
  <c r="A26" i="31"/>
  <c r="B26" i="31"/>
  <c r="C26" i="31"/>
  <c r="D26" i="31"/>
  <c r="E26" i="31"/>
  <c r="A27" i="31"/>
  <c r="B27" i="31"/>
  <c r="C27" i="31"/>
  <c r="D27" i="31"/>
  <c r="E27" i="31"/>
  <c r="A28" i="31"/>
  <c r="B28" i="31"/>
  <c r="C28" i="31"/>
  <c r="D28" i="31"/>
  <c r="E28" i="31"/>
  <c r="A29" i="31"/>
  <c r="B29" i="31"/>
  <c r="C29" i="31"/>
  <c r="D29" i="31"/>
  <c r="E29" i="31"/>
  <c r="A30" i="31"/>
  <c r="B30" i="31"/>
  <c r="C30" i="31"/>
  <c r="D30" i="31"/>
  <c r="E30" i="31"/>
  <c r="A31" i="31"/>
  <c r="B31" i="31"/>
  <c r="C31" i="31"/>
  <c r="D31" i="31"/>
  <c r="E31" i="31"/>
  <c r="A32" i="31"/>
  <c r="B32" i="31"/>
  <c r="C32" i="31"/>
  <c r="D32" i="31"/>
  <c r="E32" i="31"/>
  <c r="A33" i="31"/>
  <c r="B33" i="31"/>
  <c r="C33" i="31"/>
  <c r="D33" i="31"/>
  <c r="E33" i="31"/>
  <c r="A34" i="31"/>
  <c r="B34" i="31"/>
  <c r="C34" i="31"/>
  <c r="D34" i="31"/>
  <c r="E34" i="31"/>
  <c r="A35" i="31"/>
  <c r="B35" i="31"/>
  <c r="C35" i="31"/>
  <c r="D35" i="31"/>
  <c r="E35" i="31"/>
  <c r="F1" i="31"/>
  <c r="A2" i="31"/>
  <c r="B2" i="31"/>
  <c r="C2" i="31"/>
  <c r="D2" i="31"/>
  <c r="E2" i="31"/>
  <c r="A3" i="31"/>
  <c r="B3" i="31"/>
  <c r="C3" i="31"/>
  <c r="D3" i="31"/>
  <c r="E3" i="31"/>
  <c r="A4" i="31"/>
  <c r="B4" i="31"/>
  <c r="C4" i="31"/>
  <c r="D4" i="31"/>
  <c r="E4" i="31"/>
  <c r="A5" i="31"/>
  <c r="B5" i="31"/>
  <c r="C5" i="31"/>
  <c r="D5" i="31"/>
  <c r="E5" i="31"/>
  <c r="A6" i="31"/>
  <c r="B6" i="31"/>
  <c r="C6" i="31"/>
  <c r="D6" i="31"/>
  <c r="E6" i="31"/>
  <c r="A7" i="31"/>
  <c r="B7" i="31"/>
  <c r="C7" i="31"/>
  <c r="D7" i="31"/>
  <c r="E7" i="31"/>
  <c r="A8" i="31"/>
  <c r="B8" i="31"/>
  <c r="C8" i="31"/>
  <c r="D8" i="31"/>
  <c r="E8" i="31"/>
  <c r="A9" i="31"/>
  <c r="B9" i="31"/>
  <c r="C9" i="31"/>
  <c r="D9" i="31"/>
  <c r="E9" i="31"/>
  <c r="A10" i="31"/>
  <c r="B10" i="31"/>
  <c r="C10" i="31"/>
  <c r="D10" i="31"/>
  <c r="E10" i="31"/>
  <c r="B1" i="31"/>
  <c r="C1" i="31"/>
  <c r="D1" i="31"/>
  <c r="E1" i="31"/>
  <c r="A1" i="31"/>
  <c r="G4" i="28"/>
  <c r="G6" i="28"/>
  <c r="G7" i="28"/>
  <c r="G8" i="28"/>
  <c r="G9" i="28"/>
  <c r="G10" i="28"/>
  <c r="G11" i="28"/>
  <c r="G12" i="28"/>
  <c r="G5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3" i="28"/>
  <c r="D4" i="26"/>
  <c r="D197" i="26"/>
  <c r="D130" i="26"/>
  <c r="D164" i="26"/>
  <c r="D143" i="26"/>
  <c r="D233" i="26"/>
  <c r="AQ12" i="27"/>
  <c r="AR12" i="27"/>
  <c r="AS12" i="27"/>
  <c r="AT12" i="27"/>
  <c r="AT15" i="27"/>
  <c r="AS15" i="27"/>
  <c r="AR15" i="27"/>
  <c r="AQ15" i="27"/>
  <c r="AP15" i="27"/>
  <c r="AL12" i="27"/>
  <c r="AM12" i="27"/>
  <c r="AN12" i="27"/>
  <c r="AO12" i="27"/>
  <c r="AO15" i="27"/>
  <c r="AN15" i="27"/>
  <c r="AM15" i="27"/>
  <c r="AL15" i="27"/>
  <c r="AK15" i="27"/>
  <c r="D5" i="27"/>
  <c r="D6" i="27"/>
  <c r="D7" i="27"/>
  <c r="D8" i="27"/>
  <c r="D9" i="27"/>
  <c r="D10" i="27"/>
  <c r="D4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S12" i="27"/>
  <c r="T12" i="27"/>
  <c r="U12" i="27"/>
  <c r="X12" i="27"/>
  <c r="Y12" i="27"/>
  <c r="Z12" i="27"/>
  <c r="AA12" i="27"/>
  <c r="AB12" i="27"/>
  <c r="AD12" i="27"/>
  <c r="AE12" i="27"/>
  <c r="AF12" i="27"/>
  <c r="AG12" i="27"/>
  <c r="AI12" i="27"/>
  <c r="AJ12" i="27"/>
  <c r="E15" i="27"/>
  <c r="D204" i="26"/>
  <c r="D39" i="27"/>
  <c r="D32" i="27"/>
  <c r="D44" i="27"/>
  <c r="AJ61" i="27"/>
  <c r="AI61" i="27"/>
  <c r="AH61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3" i="27"/>
  <c r="D34" i="27"/>
  <c r="D35" i="27"/>
  <c r="D36" i="27"/>
  <c r="D37" i="27"/>
  <c r="D38" i="27"/>
  <c r="D40" i="27"/>
  <c r="D41" i="27"/>
  <c r="D42" i="27"/>
  <c r="D43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254" i="26"/>
  <c r="D252" i="26"/>
  <c r="W15" i="27"/>
  <c r="AB15" i="27"/>
  <c r="AG15" i="27"/>
  <c r="F15" i="27"/>
  <c r="AJ15" i="27"/>
  <c r="AI15" i="27"/>
  <c r="AH15" i="27"/>
  <c r="AF15" i="27"/>
  <c r="AE15" i="27"/>
  <c r="AD15" i="27"/>
  <c r="AC15" i="27"/>
  <c r="AA15" i="27"/>
  <c r="Z15" i="27"/>
  <c r="Y15" i="27"/>
  <c r="X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D203" i="26"/>
  <c r="D228" i="26"/>
  <c r="D223" i="26"/>
  <c r="D221" i="26"/>
  <c r="D215" i="26"/>
  <c r="D212" i="26"/>
  <c r="D208" i="26"/>
  <c r="D192" i="26"/>
  <c r="D108" i="26"/>
  <c r="D102" i="26"/>
  <c r="D98" i="26"/>
  <c r="D90" i="26"/>
  <c r="D59" i="26"/>
  <c r="D23" i="26"/>
  <c r="D83" i="26"/>
  <c r="D70" i="26"/>
  <c r="D66" i="26"/>
  <c r="D19" i="26"/>
  <c r="K47" i="23"/>
  <c r="K48" i="23"/>
  <c r="K49" i="23"/>
  <c r="K50" i="23"/>
  <c r="K41" i="23"/>
  <c r="K42" i="23"/>
  <c r="K43" i="23"/>
  <c r="K74" i="23"/>
  <c r="K72" i="23"/>
  <c r="K71" i="23"/>
  <c r="K70" i="23"/>
  <c r="K69" i="23"/>
  <c r="K68" i="23"/>
  <c r="K67" i="23"/>
  <c r="K66" i="23"/>
  <c r="K65" i="23"/>
  <c r="K64" i="23"/>
  <c r="K62" i="23"/>
  <c r="K60" i="23"/>
  <c r="K59" i="23"/>
  <c r="K57" i="23"/>
  <c r="K54" i="23"/>
  <c r="K53" i="23"/>
  <c r="K46" i="23"/>
  <c r="K40" i="23"/>
  <c r="K39" i="23"/>
  <c r="K38" i="23"/>
  <c r="K35" i="23"/>
  <c r="K34" i="23"/>
  <c r="K33" i="23"/>
  <c r="K32" i="23"/>
  <c r="K29" i="23"/>
  <c r="K27" i="23"/>
  <c r="K24" i="23"/>
  <c r="K20" i="23"/>
  <c r="K19" i="23"/>
  <c r="K17" i="23"/>
  <c r="K16" i="23"/>
  <c r="K14" i="23"/>
  <c r="K13" i="23"/>
  <c r="K11" i="23"/>
  <c r="K10" i="23"/>
  <c r="K9" i="23"/>
  <c r="K8" i="23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4" i="22"/>
  <c r="F25" i="19"/>
  <c r="E2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F24" i="19"/>
  <c r="E24" i="19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E15" i="19"/>
  <c r="F14" i="19"/>
  <c r="E14" i="19"/>
  <c r="F13" i="19"/>
  <c r="E13" i="19"/>
  <c r="F12" i="19"/>
  <c r="E12" i="19"/>
  <c r="F11" i="19"/>
  <c r="E11" i="19"/>
  <c r="F10" i="19"/>
  <c r="E10" i="19"/>
  <c r="F9" i="19"/>
  <c r="E9" i="19"/>
  <c r="F8" i="19"/>
  <c r="E8" i="19"/>
  <c r="F7" i="19"/>
  <c r="E7" i="19"/>
  <c r="F6" i="19"/>
  <c r="E6" i="19"/>
  <c r="G3" i="19"/>
  <c r="K53" i="14"/>
  <c r="K70" i="14"/>
  <c r="K68" i="14"/>
  <c r="K67" i="14"/>
  <c r="K66" i="14"/>
  <c r="K65" i="14"/>
  <c r="K64" i="14"/>
  <c r="K63" i="14"/>
  <c r="K62" i="14"/>
  <c r="K61" i="14"/>
  <c r="K60" i="14"/>
  <c r="K58" i="14"/>
  <c r="K56" i="14"/>
  <c r="K55" i="14"/>
  <c r="K50" i="14"/>
  <c r="K49" i="14"/>
  <c r="K46" i="14"/>
  <c r="K45" i="14"/>
  <c r="K44" i="14"/>
  <c r="K43" i="14"/>
  <c r="K41" i="14"/>
  <c r="K40" i="14"/>
  <c r="K39" i="14"/>
  <c r="K38" i="14"/>
  <c r="K37" i="14"/>
  <c r="K34" i="14"/>
  <c r="K33" i="14"/>
  <c r="K32" i="14"/>
  <c r="K31" i="14"/>
  <c r="K28" i="14"/>
  <c r="K26" i="14"/>
  <c r="K23" i="14"/>
  <c r="K8" i="14"/>
  <c r="K16" i="14"/>
  <c r="K19" i="14"/>
  <c r="K20" i="14"/>
  <c r="K17" i="14"/>
  <c r="K14" i="14"/>
  <c r="K13" i="14"/>
  <c r="K11" i="14"/>
  <c r="K10" i="14"/>
  <c r="K9" i="14"/>
</calcChain>
</file>

<file path=xl/sharedStrings.xml><?xml version="1.0" encoding="utf-8"?>
<sst xmlns="http://schemas.openxmlformats.org/spreadsheetml/2006/main" count="2750" uniqueCount="1388">
  <si>
    <t>기타</t>
  </si>
  <si>
    <t>포인트 통합</t>
  </si>
  <si>
    <t>포인트 사용</t>
  </si>
  <si>
    <t>광고 포인트 적립</t>
  </si>
  <si>
    <t>멤버십</t>
  </si>
  <si>
    <t>상점</t>
  </si>
  <si>
    <t>버그신고</t>
  </si>
  <si>
    <t>상품권</t>
  </si>
  <si>
    <t>포인트 전환</t>
  </si>
  <si>
    <t>탈퇴</t>
  </si>
  <si>
    <t>사용법</t>
  </si>
  <si>
    <t>잠금화면</t>
  </si>
  <si>
    <t>로그인</t>
  </si>
  <si>
    <t>잠금화면 포인트</t>
  </si>
  <si>
    <t>건의사항</t>
  </si>
  <si>
    <t>포인트 통합 취소</t>
  </si>
  <si>
    <t>포인트는 어떻게 사용하나요?</t>
  </si>
  <si>
    <t>사용처</t>
  </si>
  <si>
    <t>이름 변경</t>
  </si>
  <si>
    <t>고객센터</t>
  </si>
  <si>
    <t>로그아웃</t>
  </si>
  <si>
    <t>포인트 통합 오류</t>
  </si>
  <si>
    <t>포인트 통합 기타</t>
  </si>
  <si>
    <t>제휴처 외 카드사</t>
  </si>
  <si>
    <t>전환 버튼 클릭 후 반응이 없습니다.</t>
  </si>
  <si>
    <t>오통합</t>
  </si>
  <si>
    <t>포인트 복구해주세요. 이 앱 탈퇴합니다.</t>
  </si>
  <si>
    <t>복구</t>
  </si>
  <si>
    <t>단순취소</t>
  </si>
  <si>
    <t>이용 관련</t>
  </si>
  <si>
    <t>상품권은 어떻게 사용하나요?</t>
  </si>
  <si>
    <t>본인 인증 후 포인트 통합 과정에서 인증 중 오류발생이라고 나옵니다.</t>
  </si>
  <si>
    <t>본인인증</t>
  </si>
  <si>
    <t>상품권 구매했는데 문자도 안오고 어떻게 사용하나요?</t>
  </si>
  <si>
    <t>보안문자</t>
  </si>
  <si>
    <t>보안문자 정확히 입력해도 확인 메시지가 뜹니다.</t>
  </si>
  <si>
    <t>XX카드는 등록 안되나요? 자동 등록이 안되네요.</t>
  </si>
  <si>
    <t>XX은행 포인트 취소합니다.</t>
  </si>
  <si>
    <t>포인트 소멸</t>
  </si>
  <si>
    <t>탈퇴회원</t>
  </si>
  <si>
    <t>바로적립</t>
  </si>
  <si>
    <t>포인트 미적립</t>
  </si>
  <si>
    <t>쿠폰번호 보내드립니다. 기한 연장 부탁드려요.</t>
  </si>
  <si>
    <t>상품권 기한 연장해주세요.</t>
  </si>
  <si>
    <t>통화하고싶은데, 고객센터가 있나요?</t>
  </si>
  <si>
    <t>상품 이미지 그대로 사용해도 되나요?</t>
  </si>
  <si>
    <t>화면 멈춤</t>
  </si>
  <si>
    <t>버튼을 눌렀는데 or 화면을 넘겼는데 작동되지 멈췄어요.</t>
  </si>
  <si>
    <t>연체/해지 관련</t>
  </si>
  <si>
    <t>포인트 통합을 실행해도 통합이 되지 않습니다.</t>
  </si>
  <si>
    <t>가입 후 잘 모르고/실수로 포인트 전환을 해버린 것 같습니다. 포인트 전환 전으로 원상복구 부탁 드립니다.</t>
  </si>
  <si>
    <t>역통합</t>
  </si>
  <si>
    <t>A카드사에서 통합한 포인트를 B카드사로 옮겨주세요.</t>
  </si>
  <si>
    <t>기타 소멸</t>
  </si>
  <si>
    <t>포인트가 사라졌어요.</t>
  </si>
  <si>
    <t>XXX를 가입했는데 포인트 적립은 언제 되나요?</t>
  </si>
  <si>
    <t>XXX를 달성했는데, 포인트 적립은 언제 되나요?</t>
  </si>
  <si>
    <t>적립 일반</t>
  </si>
  <si>
    <t>적립 포인트 양이 너무 적어요.</t>
  </si>
  <si>
    <t>등록 관련</t>
  </si>
  <si>
    <t>자동 등록</t>
  </si>
  <si>
    <t>멤버십 카드 자동 등록은 안되나요?</t>
  </si>
  <si>
    <t>기타 등록</t>
  </si>
  <si>
    <t>신용카드는 등록 안되나요?</t>
  </si>
  <si>
    <t>바코드 없는데 등록 어떻게 하죠?</t>
  </si>
  <si>
    <t>포인트 조회</t>
  </si>
  <si>
    <t>멤버십 포인트는 왜 조회가 안되나요?</t>
  </si>
  <si>
    <t>사용 내역</t>
  </si>
  <si>
    <t>사용내역은 어디에서 확인하나요?</t>
  </si>
  <si>
    <t>상품 교환</t>
  </si>
  <si>
    <t>다른 상품으로 교환하고 싶습니다.</t>
  </si>
  <si>
    <t>핀테크</t>
  </si>
  <si>
    <t>뉴스를 보니 크라우드펀딩도 있다던대 어떻게 사용하나요?</t>
  </si>
  <si>
    <t>핀켓 상점 외의 곳에서 사용하고 싶습니다.</t>
  </si>
  <si>
    <t>해피머니 상품권 코드 자릿수가 다르네요. 어떻게 사용하나요?</t>
  </si>
  <si>
    <t>상품권 수령은 어떻게 하나요?</t>
  </si>
  <si>
    <t>기한연장(1)</t>
  </si>
  <si>
    <t>기한연장(2)</t>
  </si>
  <si>
    <t>잔액 확인</t>
  </si>
  <si>
    <t>모바일 상품권 사용 후 잔액을 확인하고 싶습니다.</t>
  </si>
  <si>
    <t>포인트 관련</t>
  </si>
  <si>
    <t>잠금화면 해제해도 포인트가 안들어오고 그대로에요.</t>
  </si>
  <si>
    <t>계정 관련</t>
  </si>
  <si>
    <t>탈퇴하려고 합니다. 어떻게 하나요?</t>
  </si>
  <si>
    <t>번호/기기 변경</t>
  </si>
  <si>
    <t>번호/기기 변경 시 기존 적립 포인트를 사용 할 수 있나요?</t>
  </si>
  <si>
    <t>클라이언트 관련</t>
  </si>
  <si>
    <t>재설치</t>
  </si>
  <si>
    <t>재설치 시 기존 적립 포인트를 사용 할 수 있나요?</t>
  </si>
  <si>
    <t>로그인이 안됩니다.</t>
  </si>
  <si>
    <t>로그아웃은 어떻게 하나요?</t>
  </si>
  <si>
    <t>아이디/비밀번호 분실</t>
  </si>
  <si>
    <t>아이디/비밀번호를 까먹었어요. 어떻게 하나요?</t>
  </si>
  <si>
    <t>아이디 변경</t>
  </si>
  <si>
    <t>아이디 변경은 어떻게 하나요?</t>
  </si>
  <si>
    <t>비밀번호 변경</t>
  </si>
  <si>
    <t>비밀번호 변경은 어떻게 하나요?</t>
  </si>
  <si>
    <t>이름을 바꾸고 싶습니다.</t>
  </si>
  <si>
    <t>잠금화면을 해제하고 싶은데 어떻게 하나요?</t>
  </si>
  <si>
    <t>잠금화면 포인트는 얼마나 자주 쌓이는거죠?</t>
  </si>
  <si>
    <t>사용법이 어려워요. 자세히 가르쳐주세요.</t>
  </si>
  <si>
    <t>만료 예정</t>
  </si>
  <si>
    <t>왜 가입하자마자 만료예정이 뜨나요?</t>
  </si>
  <si>
    <t>In</t>
  </si>
  <si>
    <t>Key Word</t>
  </si>
  <si>
    <t>Category I</t>
  </si>
  <si>
    <t>Category II</t>
  </si>
  <si>
    <t>Executive Questions</t>
  </si>
  <si>
    <t>탈퇴했더니 포인트가 사라졌어요.</t>
  </si>
  <si>
    <t>ㅁ Finket Ket-Bot Rule Tree</t>
  </si>
  <si>
    <t>Answer Level I</t>
  </si>
  <si>
    <t>a</t>
  </si>
  <si>
    <t>b</t>
  </si>
  <si>
    <t>c</t>
  </si>
  <si>
    <t>d</t>
  </si>
  <si>
    <t>e</t>
  </si>
  <si>
    <t>A</t>
  </si>
  <si>
    <t>B</t>
  </si>
  <si>
    <t>D</t>
  </si>
  <si>
    <t>C</t>
  </si>
  <si>
    <t>E</t>
  </si>
  <si>
    <t>F</t>
  </si>
  <si>
    <t>G</t>
  </si>
  <si>
    <t>Code</t>
  </si>
  <si>
    <t>전환버튼 클릭 후 반응이 없어요.</t>
  </si>
  <si>
    <t>본인인증 과정에서 오류가 있어요.</t>
  </si>
  <si>
    <t>보안문자 입력 과정에서 오류가 있어요.</t>
  </si>
  <si>
    <t>포인트 통합을 했는데 그대로에요.</t>
  </si>
  <si>
    <t>실수로 포인트 통합을 해버렸어요.</t>
  </si>
  <si>
    <t>포인트 통합을 취소해주세요.</t>
  </si>
  <si>
    <t>다른 카드사 포인트를 통합하고 싶어요.</t>
  </si>
  <si>
    <t>포인트 사용법을 알고싶어요.</t>
  </si>
  <si>
    <t>멤버십 카드를 자동으로 등록하고 싶어요.</t>
  </si>
  <si>
    <t>신용카드를 등록하고 싶어요.</t>
  </si>
  <si>
    <t>멤버십 포인트를 조회하고 싶어요.</t>
  </si>
  <si>
    <t>상품 사용 방법을 알고싶어요.</t>
  </si>
  <si>
    <t>사용 내역을 확인하고 싶어요.</t>
  </si>
  <si>
    <t>바코드가 없는데 등록 방법을 알고 싶어요.</t>
  </si>
  <si>
    <t>통합한 포인트를 다른 카드사로 옮겨 주세요.</t>
  </si>
  <si>
    <t>다른 상품으로 교환하고 싶어요.</t>
  </si>
  <si>
    <t>핀켓 상점 외의 곳에서 사용하고 싶어요.</t>
  </si>
  <si>
    <t>해피머니 상품권 사용법을 알려주세요.</t>
  </si>
  <si>
    <t>상품권 사용 방법을 알고싶어요.</t>
  </si>
  <si>
    <t>기한연장</t>
  </si>
  <si>
    <t>상품권 기한이 지나버렸어요.</t>
  </si>
  <si>
    <t>모바일 상품권 사용 잔액을 알려주세요.</t>
  </si>
  <si>
    <t>화면이 멈췄어요.</t>
  </si>
  <si>
    <t>잠금화면 해제 후 포인트가 들어오지 않아요.</t>
  </si>
  <si>
    <t>탈퇴하는 방법을 알고싶어요.</t>
  </si>
  <si>
    <t>로그아웃 하고싶어요.</t>
  </si>
  <si>
    <t>로그인 하고싶어요.</t>
  </si>
  <si>
    <t>아이디(비밀번호)를 알려주세요.</t>
  </si>
  <si>
    <t>아이디 변경을 하고싶어요.</t>
  </si>
  <si>
    <t>비밀번호를 변경하고싶어요.</t>
  </si>
  <si>
    <t>이름을 바꾸고 싶어요.</t>
  </si>
  <si>
    <t>잠금화면을 해제하고싶어요.</t>
  </si>
  <si>
    <t>잠금화면 포인트 적립 주기를 알고싶어요.</t>
  </si>
  <si>
    <t>사용법을 가르쳐주세요.</t>
  </si>
  <si>
    <t>고객센터를 알려주세요.</t>
  </si>
  <si>
    <t>적립이 안됐어요.</t>
  </si>
  <si>
    <t>Answer Level II</t>
  </si>
  <si>
    <t>Answer Level III</t>
  </si>
  <si>
    <t>1. 기존에 설치된 앱 삭제 2. 구글 플레이 스토어에서 최신 버전으로 재설치</t>
  </si>
  <si>
    <t>질문하신 내용은 최신 앱 버전에서 패치가 적용되었습니다. 다음 방법대로 시도해보세요. :]</t>
  </si>
  <si>
    <t>이후에도 동일한 문제가 발생한다면, 매니저에게 물어봐주세요!!</t>
  </si>
  <si>
    <t>말씀하신 내용은 보통 몇 가지 이유가 있어요.</t>
  </si>
  <si>
    <t>1. 통합하시려는 금융사에 연체기록이 있거나 해지하신 경우 2. 통합하시려는 액수가 금융사에서 정한 액수보다 작거나 큰 경우</t>
  </si>
  <si>
    <t>1번의 경우, 해당 카드사로 직접 문의해 보세요. 2번의 경우에는 금융사마다 다르지만 보통 한 번에 100원 혹은 500원 이상, 50만원 이하만 통합 가능하답니다.</t>
  </si>
  <si>
    <t>이런!! 많이 놀라셨겠네요. 하지만 걱정 마세요!!</t>
  </si>
  <si>
    <t>입력창을 통해서 매니저님에게 물어보면 해결해 주실 수 있어요.</t>
  </si>
  <si>
    <t>포인트 통합 취소는, 입력창을 통해서 매니저님에게 직접 요청하셔야 한답니다.</t>
  </si>
  <si>
    <t>제 권한 밖이지만 매니저님께 상황을 말씀드리면 해결해주실꺼에요!</t>
  </si>
  <si>
    <t>아쉽게도, 제휴리스트에 없는 카드사는 아직 통합하실 수 없어요. ㅠㅡ</t>
  </si>
  <si>
    <t>점점 더 많은 곳과 제휴중이니, 곧 가능할꺼에요!</t>
  </si>
  <si>
    <t>카드사마다 약관이 다르기 때문에, 통합한 포인트를 다른 카드사로 옮길 수는 없어요.</t>
  </si>
  <si>
    <t>탈퇴하신 경우 저희도 개인정보를 전부 삭제하기 때문에 아쉽게도 제가 해결해 드릴 수가 없어요. ㅠㅡ</t>
  </si>
  <si>
    <t>탈퇴를 하실 경우 팝업창에서 먼저 주의를 드리니, 꼭 확인해주세요.</t>
  </si>
  <si>
    <t>포인트가 사라지다니!!</t>
  </si>
  <si>
    <t>빨리 매니저님에게 말씀해주세요. 해결책을 찾아주실 꺼에요.</t>
  </si>
  <si>
    <t>보통 전산처리 기간에 따라 2~3영업일이 걸린다고 하네요.</t>
  </si>
  <si>
    <t>열심히 포인트를 모으셨군요!</t>
  </si>
  <si>
    <t>핀켓 포인트는 '포인트 관리' 화면 하단의 '상점'에서 사용하실 수 있어요.</t>
  </si>
  <si>
    <t>점점 더 많은 사용처가 생길 거라고 하니까, 기대해주세요! &gt;ㅁ&lt;</t>
  </si>
  <si>
    <t>이럴수가.. 얼른 해결해 드릴께요!!</t>
  </si>
  <si>
    <t xml:space="preserve">그 외의 이유로 적립이 되지 않았다면, 매니저님에게 물어봐주세요. </t>
  </si>
  <si>
    <t>포인트를 더 모을 수 있는 방법이 있어요!!</t>
  </si>
  <si>
    <t xml:space="preserve">바로적립 참여를 통해 100포인트부터 무려 2000포인트 가까이 한 번에 모으실 수 있답니다. </t>
  </si>
  <si>
    <t>지금 시도해보세요!</t>
  </si>
  <si>
    <t>바로적립 광고 참여의 경우에는, 바로적립 화면 왼쪽 위를 누르셔서 해당 광고사에 문의를 하시면 상세하게 답변을 받으실 수 있구요.</t>
  </si>
  <si>
    <t>멤버십 카드는 카드의 번호와 바코드를 이용해서 직접 등록해서 사용해야 해요.</t>
  </si>
  <si>
    <t>가족이나 친구의 멤버십카드를 함께 등록해서 사용하실 수도 있답니다.</t>
  </si>
  <si>
    <t>아쉽게도, 신용카드 등록 및 사용은 아직 지원하지 않고 있어요.</t>
  </si>
  <si>
    <t>곧 더 다양한 기능이 추가 될 예정이니, 기대해주세요!!</t>
  </si>
  <si>
    <t>멤버십 등록은 이렇게!</t>
  </si>
  <si>
    <t>&lt;iframe src="https://www.facebook.com/plugins/post.php?href=https%3A%2F%2Fwww.facebook.com%2Fmadupfinket%2Fposts%2F1658200141137008&amp;width=500" width="500" height="664" style="border:none;overflow:hidden" scrolling="no" frameborder="0" allowTransparency="true"&gt;&lt;/iframe&gt;</t>
  </si>
  <si>
    <t>해당 페이스북 링크를 타고 가시면, 멤버십의 모든 것을 알 수 있어요.</t>
  </si>
  <si>
    <t>에고.. 아직 멤버십 포인트 자동 조회 기능은 지원하지 않고 있답니다.</t>
  </si>
  <si>
    <t>점점 더 다양한 포인트 조회, 통합 및 사용 기능이 추가되고 있으니 앞으로도 잘 부탁드려요!</t>
  </si>
  <si>
    <t>열심히 모은 그대, 잘 써라!!</t>
  </si>
  <si>
    <t>구매하신 상품은 해당 매장에서 보관함의 쿠폰을 보여주는 것으로 사용하실 수 있어요.</t>
  </si>
  <si>
    <t>해피포인트나 문화상품권은 충전해서 쓰실 수도 있답니다.</t>
  </si>
  <si>
    <t>사용 내역이 궁금하신가요?</t>
  </si>
  <si>
    <t>핀켓어플리케이션 &gt; 포인트 관리 &gt; 상점 &gt; 상점 하단의 구매 상품 보관함에서 구매 및 사용 내역을 확인하실 수 있어요.</t>
  </si>
  <si>
    <t>또한, 상품권의 경우 해당 매장이나 매장 사이트에서 확인도 가능하답니다.</t>
  </si>
  <si>
    <t>우선, 매니저님에게 상품 취소를 문의해주세요. :]</t>
  </si>
  <si>
    <t>상품 교환은, 이미 구매하신 상품을 취소하신 후 재구매 하시면 됩니다.</t>
  </si>
  <si>
    <t>이런.. 핀켓상점으로는 부족하신거군요!</t>
  </si>
  <si>
    <t>현재 더 다양한 상품 및 소비처를 만들기 위해 노력하고 있으니 조금만 더 기다려주세요!</t>
  </si>
  <si>
    <t>이외에도 상품권 구매를 통해서 사용하시는 방법도 있답니다.</t>
  </si>
  <si>
    <t>해피머니 사용법이 궁금하신거군요!</t>
  </si>
  <si>
    <t xml:space="preserve">우선, 해피머니상품권 홈페이지 방문 &gt; 로그인 &gt; 홈페이지 상단의 '상품권' &gt; '상품권 교환소' 클릭 &gt; '아이넘버'를 선택해주세요. </t>
  </si>
  <si>
    <t>그리고 교환권번호(위 번호 12자리)입력 &gt; 확인버튼을 누르시면 휴대폰으로 16자리 핀번호돠 발행일을 확인하실 수 있답니다.</t>
  </si>
  <si>
    <t>상품권 사용 말씀이시군요.</t>
  </si>
  <si>
    <t xml:space="preserve">상품권은 해당 매장에서 핀켓 어플리케이션 내 '보관함'의 해당 상품권 바코드를 보여주시면 교환 혹은 사용이 가능해요. </t>
  </si>
  <si>
    <t>또, 문화상품권과 해피머니는 온라인에서 쿠폰번호를 이용해 충전이 가능하답니다.</t>
  </si>
  <si>
    <t>상품권 수령은 말이죠. 일단 사용 가능한 매장을 방문해 주세요.</t>
  </si>
  <si>
    <t xml:space="preserve">그리고, 해당 매장에서 핀켓 어플리케이션 내 '보관함'의 해당 상품권 바코드를 보여주시면 교환 혹은 사용이 가능해요. </t>
  </si>
  <si>
    <t>문화상품권과 해피머니는 별도의 수령 없이 온라인으로 충전하실 수도 있지요.</t>
  </si>
  <si>
    <t>저런 저런, 기한이 지나버렸군요.</t>
  </si>
  <si>
    <t>상품권은 '1회에 한해 30일 연장'이 가능하답니다. 잊지 말고 꼭 기한 안에 사용해주세요.</t>
  </si>
  <si>
    <t>참, 제휴사측에 연장처리를 요청하기 위해 매니저님께 유효기간이 지난 상품권 번호를 잊지 말고 보내주세요. :]</t>
  </si>
  <si>
    <t>상품권 잔액이 궁금하신가요??</t>
  </si>
  <si>
    <t>잔액 확인은 상품권 사용이 가능한 어느 매장에서든 상품권 번호를 말씀하시면 확인이 가능하답니다. :]</t>
  </si>
  <si>
    <t>화면이 멈추신 경우에는 회원님께서 사용하고 계시는 휴대전화 기종과 문제가 되는 화면을 캡쳐해서 service@finket.co.kr로 보내주세요.</t>
  </si>
  <si>
    <t>개발팀과 함께 원인을 찾아서 꼭! 해결해드리겠습니다.</t>
  </si>
  <si>
    <t>잠금해제 포인트의 경우 통신상태가 안좋은 간혹 적립 오류가 발생합니다.</t>
  </si>
  <si>
    <t>통신상태를 체크해주시고, 같은 문제가 지속적으로 발생하는 경우, 매니저님께 사용하시는 휴대폰 기종과 앱의 버전을 보내주시면 빠른 시일 내에 처리해드릴께요!</t>
  </si>
  <si>
    <t>건의사항이 있는데요.</t>
  </si>
  <si>
    <t>Wow!! 회원님의 반짝이는 아이디어는 언제나 환영입니다!</t>
  </si>
  <si>
    <t>매니저님께 아이디어를 보내주시면 조금 더 좋은 서비스가 될 수 있을꺼에요.</t>
  </si>
  <si>
    <t>이런.. 회원님 꼭 떠나셔야 하시나요 ;ㅁ;</t>
  </si>
  <si>
    <t>탈퇴는 설정의 내 정보 변경을 통해 진행하실 수 있으며, 탈퇴 시 남은 포인트는 소멸되오니, 이 점 꼭 기억해주세요.</t>
  </si>
  <si>
    <t>더 좋은 모습으로 뵐 수 있게, 열심히 하고있겠습니다.</t>
  </si>
  <si>
    <t>번호/기기를 변경하고 핀켓을 쓰고싶어요.</t>
  </si>
  <si>
    <t xml:space="preserve">와우. 번호나 기기를 변경하셨나요?? </t>
  </si>
  <si>
    <t>교체하신 휴대폰에 핀켓을 설치하신 후 기존에 사용하시던 아이디로 로그인 하시면 그대로 사용하실 수 있어요.</t>
  </si>
  <si>
    <t>참, 아쉽게도 아직 아이폰은 지원하지 않는답니다. ㅠㅠ 곧 아이폰으로도 찾아뵐께요!</t>
  </si>
  <si>
    <t>재설치를 하셨군요. 당연히 그대로 사용 가능하세요!</t>
  </si>
  <si>
    <t>재설치 후 기존에 등록하셨던 아이디로 로그인 하시면 된답니다.</t>
  </si>
  <si>
    <t>로그인이 안되시나요??</t>
  </si>
  <si>
    <t>잠시 서버에 문제가 있거나, 회원님 기기의 통신상태가 안좋을 수 있습니다. 잠시 후 다시 시행해주세요.</t>
  </si>
  <si>
    <t>그래도 여전히 로그인이 되지 않는다면, 매니저님께 기종과 버전을 함께 문의 주시면 해결해 드릴꺼에요.</t>
  </si>
  <si>
    <t>로그아웃을 원하시나요?</t>
  </si>
  <si>
    <t>로그아웃 방법은 '핀켓 앱 실행' &gt; '사용자설정' &gt; '나의 정보' 에 들어가셔서 로그아웃 버튼을 누르시면 된답니다.</t>
  </si>
  <si>
    <t>저런. 아이디나 비밀번호를 잊어버리셨군요. 괜찮아요. 저도 로봇이지만 자주 그런답니다.</t>
  </si>
  <si>
    <t>아이디는 '사용자 설정&gt;나의정보'에 들어가셔서 확인이 가능하구요. 비밀번호는 암호화 되어있어서 변경을 해주셔야 한답니다.</t>
  </si>
  <si>
    <t>로그인 화면 하단의 '로그인 정보를 잊으셨나요?를 통해 이메일을 인증하시고 새 비밀번호를 입력하시면 돼요.</t>
  </si>
  <si>
    <t>아이디를 변경하고 싶으시군요.</t>
  </si>
  <si>
    <t>아쉽게도 아이디는 본인인증 및 휴대폰과 연동되어 변경이 불가능합니다.</t>
  </si>
  <si>
    <t>금융 서비스의 특성상 변경 절차가 까다로운 점 양해 부탁드려요.</t>
  </si>
  <si>
    <t>비밀번호 변경방법요?</t>
  </si>
  <si>
    <t>로그인 화면 하단의 '로그인 정보를 잊으셨나요?'를 누르신 후 이메일 인증을 통해 변경하실 수 있어요.</t>
  </si>
  <si>
    <t>이름을 바꾸고 싶으시군요! 저도 제 이름 '켓'을 가끔 '캣'으로 쓰다가 고친답니다.</t>
  </si>
  <si>
    <t>변경하시고 싶은 이름을 매니저님께 보내주세요. 그럼 바로 처리해드릴꺼에요!</t>
  </si>
  <si>
    <t>잠금화면이 불편하셨나요??</t>
  </si>
  <si>
    <t>잠금화면 해제는 핀켓 어플리케이션을 실행 하신 후 '사용자 설정' &gt; '잠금화면 설정' 에서 하실 수 있답니다.</t>
  </si>
  <si>
    <t>잠금화면을 통해서 컨텐츠도 읽고 추가 포인트도 적립받을 수 있으니 한 번 더 생각해주세요! :]</t>
  </si>
  <si>
    <t>앗! 포인트 적립 주기는 제 비밀인데요!</t>
  </si>
  <si>
    <t>몰래 말씀드리는건데, 삼십분에 2~3포인트 정도 쌓인답니다. 각종 광고를 보시면 훨씬! 많이 쌓이겠죠?</t>
  </si>
  <si>
    <t>오! 사용법이요? 사용법은 물론 재미난 이야기는 덤!</t>
  </si>
  <si>
    <t>&lt;iframe src="https://www.facebook.com/plugins/post.php?href=https%3A%2F%2Fwww.facebook.com%2Fmadupfinket%2Fposts%2F1645271335763222&amp;width=500" width="500" height="683" style="border:none;overflow:hidden" scrolling="no" frameborder="0" allowTransparency="true"&gt;&lt;/iframe&gt;</t>
  </si>
  <si>
    <t>위의 링크를 누르시면 페이스북의 핀켓 페이지에서 유용한 정보와 사용법을 한 번에 보실 수 있어요. :]</t>
  </si>
  <si>
    <t>고객센터는 총 세 가지 방법으로 이용하실 수 있어요.</t>
  </si>
  <si>
    <t>1. 저에게 물어보시면 되구요! 2. 매니저님에게 물어보시면 제가 못도와드린 내용 도와드릴꺼에요. 그리고 3. 카카오 플러스 친구에서 'finket'을 검색하시면, 매니저님과 대화가 가능하답니다. ]</t>
  </si>
  <si>
    <t>Event</t>
  </si>
  <si>
    <t>No</t>
  </si>
  <si>
    <t>User_In</t>
  </si>
  <si>
    <t>현 고객센터 루트로 진입</t>
  </si>
  <si>
    <t>-</t>
  </si>
  <si>
    <t>Bot_Greetings</t>
  </si>
  <si>
    <t>Bot_Introduce</t>
  </si>
  <si>
    <t>봇 소개</t>
  </si>
  <si>
    <t>Introduce</t>
  </si>
  <si>
    <t>Bot_Propose</t>
  </si>
  <si>
    <t>Actor</t>
  </si>
  <si>
    <t>User</t>
  </si>
  <si>
    <t>Bot</t>
  </si>
  <si>
    <t>Action</t>
  </si>
  <si>
    <t>인사</t>
  </si>
  <si>
    <t>소개</t>
  </si>
  <si>
    <t>Greetings</t>
  </si>
  <si>
    <t>User_Select</t>
  </si>
  <si>
    <t>제안 중 특정 항목 선택</t>
  </si>
  <si>
    <t>Selection</t>
  </si>
  <si>
    <t>Proposal</t>
  </si>
  <si>
    <t>Intro</t>
  </si>
  <si>
    <t>Bot_Confirm</t>
  </si>
  <si>
    <t>Confirmation</t>
  </si>
  <si>
    <t>User_Confirm</t>
  </si>
  <si>
    <t>선택 항목 재확인</t>
  </si>
  <si>
    <t>재확인 후 응답</t>
  </si>
  <si>
    <t>Category I 제안</t>
  </si>
  <si>
    <t>Category II 제안</t>
  </si>
  <si>
    <t>확인 후 응답</t>
  </si>
  <si>
    <t>Executive Question 제안</t>
  </si>
  <si>
    <t>최적 질문 선택</t>
  </si>
  <si>
    <t>Aswer I, II, III 제안</t>
  </si>
  <si>
    <t>문제 해결 여부 확인</t>
  </si>
  <si>
    <t>Bot_Goodbye</t>
  </si>
  <si>
    <t xml:space="preserve">Goodbye ment </t>
  </si>
  <si>
    <t>제안 반복</t>
  </si>
  <si>
    <t>추가 제안</t>
  </si>
  <si>
    <t>Goodbye</t>
  </si>
  <si>
    <t>Detail</t>
  </si>
  <si>
    <t>봇 인사함</t>
  </si>
  <si>
    <t>봇 자기소개함</t>
  </si>
  <si>
    <t>봇 CS 메뉴를 제시함</t>
  </si>
  <si>
    <t>사용자 선택함</t>
  </si>
  <si>
    <t>봇 선택항목을 확인함</t>
  </si>
  <si>
    <t>사용자 대답을 선택함</t>
  </si>
  <si>
    <t>봇 사용자가 고른 선택지에 맞는 CS 항목을 제시함</t>
  </si>
  <si>
    <t>사용자 대답함</t>
  </si>
  <si>
    <t>봇 사용자의 문제  해결여부 확인 질문을 함</t>
  </si>
  <si>
    <t>봇 사용자가 만족한 경우, 남길 이야기가 있는지 제안</t>
  </si>
  <si>
    <t>봇 굿바이 멘트를 함</t>
  </si>
  <si>
    <t>E01</t>
  </si>
  <si>
    <t>Event
Code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</si>
  <si>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</si>
  <si>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</si>
  <si>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</si>
  <si>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</si>
  <si>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</si>
  <si>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</si>
  <si>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</si>
  <si>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</si>
  <si>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</si>
  <si>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</si>
  <si>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</si>
  <si>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</si>
  <si>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</si>
  <si>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</si>
  <si>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</si>
  <si>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</si>
  <si>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Category</t>
  </si>
  <si>
    <t>Comment I</t>
  </si>
  <si>
    <t>Comment II</t>
  </si>
  <si>
    <t>Comment III</t>
  </si>
  <si>
    <t>Comment IV</t>
  </si>
  <si>
    <t>안녕하세요! :]</t>
  </si>
  <si>
    <t>저를 찾으셨다고 들었어요.</t>
  </si>
  <si>
    <t>오! 부르셨나요, 회원님?</t>
  </si>
  <si>
    <t>Owner</t>
  </si>
  <si>
    <t>회원님을 도와드리러 온 '켓'이라고 해요!</t>
  </si>
  <si>
    <t>저는 켓이에요. 회원님의 친구죠.</t>
  </si>
  <si>
    <t>Bot_PrePropose</t>
  </si>
  <si>
    <t>제안 전 멘트</t>
  </si>
  <si>
    <t>PreProposal</t>
  </si>
  <si>
    <t>회원님이 절 부른 이유.. 맞춰볼께요.</t>
  </si>
  <si>
    <t>혹시 궁금하신 내용이 이거 아닌가요?</t>
  </si>
  <si>
    <t>저한테 물어보고 싶은 내용이 이건가요?</t>
  </si>
  <si>
    <t>이 중에 절 찾은 이유가 있으면 좋겠네요.</t>
  </si>
  <si>
    <t>Definition</t>
  </si>
  <si>
    <t>기본 인삿말</t>
  </si>
  <si>
    <t>확인 멘트</t>
  </si>
  <si>
    <t>고르신 내용이 ㅁㅁㅁ 맞나요?</t>
  </si>
  <si>
    <t>선택하신 항목이 ㅁㅁㅁ이죠?</t>
  </si>
  <si>
    <t>ㅁㅁㅁ에 대해 질문하셨군요.</t>
  </si>
  <si>
    <t>Confirm</t>
  </si>
  <si>
    <t>R</t>
  </si>
  <si>
    <t>RGB01</t>
  </si>
  <si>
    <t>RIB01</t>
  </si>
  <si>
    <t>RCB01</t>
  </si>
  <si>
    <t>RPB01</t>
  </si>
  <si>
    <t>네, 맞아요!</t>
  </si>
  <si>
    <t>아닌데요?</t>
  </si>
  <si>
    <t>Request</t>
  </si>
  <si>
    <t>기타 요청</t>
  </si>
  <si>
    <t>S</t>
  </si>
  <si>
    <t>SCU01</t>
  </si>
  <si>
    <t>SRU01</t>
  </si>
  <si>
    <t>아까 했던 말 다시 해주세요!</t>
  </si>
  <si>
    <t>매니저님한테 물어볼래요.</t>
  </si>
  <si>
    <t>RPB02</t>
  </si>
  <si>
    <t>제가 도와드릴 수 있는 내용을 보여드릴께요.</t>
  </si>
  <si>
    <t>요즘 이런 내용으로 저를 많이 찾으시더라구요.</t>
  </si>
  <si>
    <t>질문은 이 안에 있다!</t>
  </si>
  <si>
    <t>조금 더 자세히 말씀해주세요.</t>
  </si>
  <si>
    <t>그렇다면 이런 내용이겠군요.</t>
  </si>
  <si>
    <t>말씀하신 내용은 이런 것들과 관계가 있어요.</t>
  </si>
  <si>
    <t>아마도 이런 내용이 궁금하신 것 같은데요!</t>
  </si>
  <si>
    <t>최종 제안시</t>
  </si>
  <si>
    <t>중간 제안시</t>
  </si>
  <si>
    <t>RPB03</t>
  </si>
  <si>
    <t>응답시</t>
  </si>
  <si>
    <t>RPB04</t>
  </si>
  <si>
    <t>아하.. 띠리리리리리... 네 답변 찾았어요.</t>
  </si>
  <si>
    <t>음 어려운 질문이지만, 알고 있는 내용이에요!</t>
  </si>
  <si>
    <t>걱정 마세요. 답변해드릴께요.</t>
  </si>
  <si>
    <t>이런 예리한 질문을?! 그렇다면..</t>
  </si>
  <si>
    <t>응답후</t>
  </si>
  <si>
    <t>RCB02</t>
  </si>
  <si>
    <t>제가 충분히 답변해 드렸나요??</t>
  </si>
  <si>
    <t>궁금한 건 다 해결되셨죠?</t>
  </si>
  <si>
    <t>제가 좀 똑똑한가봐요.</t>
  </si>
  <si>
    <t>문제해결시</t>
  </si>
  <si>
    <t>RCB03</t>
  </si>
  <si>
    <t>역시. 제가 요즘 대세 인공지능이에요.</t>
  </si>
  <si>
    <t>다행이네요. 더 남기실 이야기 있으신 경우 언제든!! 저 말고 매니저님에게 말씀해주세요! :]</t>
  </si>
  <si>
    <t>와우 오늘도 좋은 일 한 것 같아서 좋아요!</t>
  </si>
  <si>
    <t>Bye</t>
  </si>
  <si>
    <t>최종 멘트</t>
  </si>
  <si>
    <t>RBB01</t>
  </si>
  <si>
    <t>그럼, 다음에 또 봐요~~</t>
  </si>
  <si>
    <t>필요하실 땐 언제든 불러주세요!</t>
  </si>
  <si>
    <t>다행이네요! 또 뵐께요. 이만총총~</t>
  </si>
  <si>
    <r>
      <rPr>
        <b/>
        <sz val="12"/>
        <color theme="1"/>
        <rFont val="Verdana"/>
      </rPr>
      <t>사</t>
    </r>
    <r>
      <rPr>
        <sz val="12"/>
        <color theme="1"/>
        <rFont val="Verdana"/>
      </rPr>
      <t>용자 진입함</t>
    </r>
  </si>
  <si>
    <t>Rule
Code</t>
  </si>
  <si>
    <t>Rule
Name</t>
  </si>
  <si>
    <t>Aa1 ~ Ge1</t>
  </si>
  <si>
    <t>a ~ e</t>
  </si>
  <si>
    <t>A ~ G</t>
  </si>
  <si>
    <t>제안 중간 멘트</t>
  </si>
  <si>
    <t>E18</t>
  </si>
  <si>
    <t>제안 최종 멘트</t>
  </si>
  <si>
    <t>봇 CS 메뉴를 제시하기 전에 운을 띄움</t>
  </si>
  <si>
    <t>봇 제안 중간 멘트를 함</t>
  </si>
  <si>
    <t>봇 제안 최종 멘트를 함</t>
  </si>
  <si>
    <t>봇이 메인 질문을 제시함(Executive Question)</t>
  </si>
  <si>
    <t>봇 응답지를 제시함(Answer Level I/II/III)</t>
  </si>
  <si>
    <t>봇 사용자가 만족하지 못한 경우, Event Code E05로 재이동함</t>
  </si>
  <si>
    <t>R(Random) or S(Selective)</t>
  </si>
  <si>
    <t>ㅁ Finket Ket-Bot User Scenario</t>
  </si>
  <si>
    <t>ㅁ Finket Ket-Bot Code List</t>
  </si>
  <si>
    <t>1 ~ 9</t>
  </si>
  <si>
    <t>a ~ z</t>
  </si>
  <si>
    <t>ref</t>
  </si>
  <si>
    <t>CS Category I</t>
  </si>
  <si>
    <t>CS Category II</t>
  </si>
  <si>
    <t>Main Question/Answers</t>
  </si>
  <si>
    <t>Description</t>
  </si>
  <si>
    <t>01 ~ 09</t>
  </si>
  <si>
    <t>Event Number</t>
  </si>
  <si>
    <t>Aa</t>
  </si>
  <si>
    <t>Aa1</t>
  </si>
  <si>
    <t>Ex</t>
  </si>
  <si>
    <t>E : Event, B : Bot, U : User, G : Greetings, P : Proposal, I : Introduce, C : Confirm, R : Random Response/Request, S : Selective Response, B : Bye</t>
  </si>
  <si>
    <t>Depth</t>
  </si>
  <si>
    <t>1. Greetings</t>
  </si>
  <si>
    <t>2. Category Selection1</t>
  </si>
  <si>
    <t>3. Category Selection2</t>
  </si>
  <si>
    <t>4. Category Selection3</t>
  </si>
  <si>
    <t>5. Answer</t>
  </si>
  <si>
    <t>6. Follow-up</t>
  </si>
  <si>
    <t>해피머니 상품권</t>
  </si>
  <si>
    <t>상점 접근에러</t>
  </si>
  <si>
    <t>상품구매에러</t>
  </si>
  <si>
    <t>상품추가 관련</t>
  </si>
  <si>
    <t>보관함 관련</t>
  </si>
  <si>
    <t>조회관련(삼성, 신한)</t>
  </si>
  <si>
    <t>포인트 유효기간 관련</t>
  </si>
  <si>
    <t>상품 유효기간</t>
  </si>
  <si>
    <t>답변</t>
  </si>
  <si>
    <t>Frequency</t>
  </si>
  <si>
    <t>Category05</t>
  </si>
  <si>
    <t>Category20</t>
  </si>
  <si>
    <t>Category50</t>
  </si>
  <si>
    <t>Category100</t>
  </si>
  <si>
    <t>신세계상품권</t>
  </si>
  <si>
    <t>비밀번호변</t>
  </si>
  <si>
    <t>세션이만료</t>
  </si>
  <si>
    <t>사용하려</t>
  </si>
  <si>
    <t>통합취소</t>
  </si>
  <si>
    <t>탁드립니</t>
  </si>
  <si>
    <t>부탁드립</t>
  </si>
  <si>
    <t>비밀번호</t>
  </si>
  <si>
    <t>가능한가</t>
  </si>
  <si>
    <t>사용하나</t>
  </si>
  <si>
    <t>탈퇴하려</t>
  </si>
  <si>
    <t>만들어주</t>
  </si>
  <si>
    <t>세션만료</t>
  </si>
  <si>
    <t>떻게하나</t>
  </si>
  <si>
    <t>선물하기</t>
  </si>
  <si>
    <t>사용할</t>
  </si>
  <si>
    <t>부탁합</t>
  </si>
  <si>
    <t>사용한</t>
  </si>
  <si>
    <t>구매가</t>
  </si>
  <si>
    <t>립니다</t>
  </si>
  <si>
    <t>핸드폰</t>
  </si>
  <si>
    <t>못하</t>
  </si>
  <si>
    <t>바라</t>
  </si>
  <si>
    <t>문제</t>
  </si>
  <si>
    <t>잘못</t>
  </si>
  <si>
    <t>대하</t>
  </si>
  <si>
    <t>쌓이</t>
  </si>
  <si>
    <t>이렇</t>
  </si>
  <si>
    <t>하려</t>
  </si>
  <si>
    <t>가지</t>
  </si>
  <si>
    <t>기종</t>
  </si>
  <si>
    <t>표시</t>
  </si>
  <si>
    <t>언제</t>
  </si>
  <si>
    <t>인증</t>
  </si>
  <si>
    <t>여기</t>
  </si>
  <si>
    <t>려고</t>
  </si>
  <si>
    <t>기존</t>
  </si>
  <si>
    <t>정보</t>
  </si>
  <si>
    <t>설치</t>
  </si>
  <si>
    <t>멤버십카드</t>
  </si>
  <si>
    <t>문화상품권</t>
  </si>
  <si>
    <t>해피머니상</t>
  </si>
  <si>
    <t>해피머니</t>
  </si>
  <si>
    <t>온라인</t>
  </si>
  <si>
    <t>구매한</t>
  </si>
  <si>
    <t>구입</t>
  </si>
  <si>
    <t>자리</t>
  </si>
  <si>
    <t>통합포인트</t>
  </si>
  <si>
    <t>탈퇴하고싶</t>
  </si>
  <si>
    <t>신한포인트</t>
  </si>
  <si>
    <t>처리</t>
  </si>
  <si>
    <t>부탁드리</t>
  </si>
  <si>
    <t>사용방법</t>
  </si>
  <si>
    <t>취소해주</t>
  </si>
  <si>
    <t>삼성카드</t>
  </si>
  <si>
    <t>신한카드</t>
  </si>
  <si>
    <t>잠금</t>
  </si>
  <si>
    <t>탈퇴요청</t>
  </si>
  <si>
    <t>려주세요</t>
  </si>
  <si>
    <t>안보</t>
  </si>
  <si>
    <t>추가</t>
  </si>
  <si>
    <t>마트상품</t>
  </si>
  <si>
    <t>마트</t>
  </si>
  <si>
    <t>에러코드</t>
  </si>
  <si>
    <t>나타나</t>
  </si>
  <si>
    <t>탈퇴해주</t>
  </si>
  <si>
    <t>신세계</t>
  </si>
  <si>
    <t>사용하</t>
  </si>
  <si>
    <t>만료</t>
  </si>
  <si>
    <t>편의점</t>
  </si>
  <si>
    <t>이용</t>
  </si>
  <si>
    <t>기간</t>
  </si>
  <si>
    <t>부탁</t>
  </si>
  <si>
    <t>연장</t>
  </si>
  <si>
    <t>보이</t>
  </si>
  <si>
    <t>신한</t>
  </si>
  <si>
    <t>만원</t>
  </si>
  <si>
    <t>버튼</t>
  </si>
  <si>
    <t>회원</t>
  </si>
  <si>
    <t>금액</t>
  </si>
  <si>
    <t>에러</t>
  </si>
  <si>
    <t>감사</t>
  </si>
  <si>
    <t>오류</t>
  </si>
  <si>
    <t>기능</t>
  </si>
  <si>
    <t>실행</t>
  </si>
  <si>
    <t>환급</t>
  </si>
  <si>
    <t>돌리</t>
  </si>
  <si>
    <t>해결</t>
  </si>
  <si>
    <t>교환</t>
  </si>
  <si>
    <t>전화번호</t>
  </si>
  <si>
    <t>도서상품권</t>
  </si>
  <si>
    <t>카드포인트</t>
  </si>
  <si>
    <t>상품권유효</t>
  </si>
  <si>
    <t>구매상품보</t>
  </si>
  <si>
    <t>맴버십등록</t>
  </si>
  <si>
    <t>탈퇴시켜주</t>
  </si>
  <si>
    <t>비씨포인트</t>
  </si>
  <si>
    <t>주유포인트</t>
  </si>
  <si>
    <t>어떻게사용</t>
  </si>
  <si>
    <t>모바일상품</t>
  </si>
  <si>
    <t>답변부탁드</t>
  </si>
  <si>
    <t>상품권구매</t>
  </si>
  <si>
    <t>보유포인트</t>
  </si>
  <si>
    <t>상점구매관</t>
  </si>
  <si>
    <t>모바일쿠폰</t>
  </si>
  <si>
    <t>구매보관함</t>
  </si>
  <si>
    <t>사용포인트</t>
  </si>
  <si>
    <t>탈퇴요청합</t>
  </si>
  <si>
    <t>만료예정</t>
  </si>
  <si>
    <t>사용기간</t>
  </si>
  <si>
    <t>구매상품</t>
  </si>
  <si>
    <t>취소요청</t>
  </si>
  <si>
    <t>기프트콘</t>
  </si>
  <si>
    <t>멤버십카</t>
  </si>
  <si>
    <t>탈퇴하면</t>
  </si>
  <si>
    <t>친구추천</t>
  </si>
  <si>
    <t>오프라인</t>
  </si>
  <si>
    <t>문화상품</t>
  </si>
  <si>
    <t>버십카드</t>
  </si>
  <si>
    <t>사용하지</t>
  </si>
  <si>
    <t>효기간이</t>
  </si>
  <si>
    <t>현금환급</t>
  </si>
  <si>
    <t>가능한지</t>
  </si>
  <si>
    <t>삭제하면</t>
  </si>
  <si>
    <t>탈퇴처리</t>
  </si>
  <si>
    <t>카드사</t>
  </si>
  <si>
    <t>용이</t>
  </si>
  <si>
    <t>궁금</t>
  </si>
  <si>
    <t>입력</t>
  </si>
  <si>
    <t>유효</t>
  </si>
  <si>
    <t>신세계상품</t>
  </si>
  <si>
    <t>유효기간</t>
  </si>
  <si>
    <t>지나</t>
  </si>
  <si>
    <t>현대카드</t>
  </si>
  <si>
    <t>전환하기</t>
  </si>
  <si>
    <t>적립금</t>
  </si>
  <si>
    <t>그러</t>
  </si>
  <si>
    <t>친구</t>
  </si>
  <si>
    <t>세션</t>
  </si>
  <si>
    <t>회원탈퇴</t>
  </si>
  <si>
    <t>탈퇴방법</t>
  </si>
  <si>
    <t>바코드</t>
  </si>
  <si>
    <t>사라지</t>
  </si>
  <si>
    <t>잠금화</t>
  </si>
  <si>
    <t>안녕하</t>
  </si>
  <si>
    <t>나오</t>
  </si>
  <si>
    <t>만들</t>
  </si>
  <si>
    <t>확인</t>
  </si>
  <si>
    <t>어디</t>
  </si>
  <si>
    <t>모르</t>
  </si>
  <si>
    <t>용하</t>
  </si>
  <si>
    <t>쿠폰</t>
  </si>
  <si>
    <t>하나</t>
  </si>
  <si>
    <t>등록</t>
  </si>
  <si>
    <t>조회</t>
  </si>
  <si>
    <t>현금</t>
  </si>
  <si>
    <t>드리</t>
  </si>
  <si>
    <t>아니</t>
  </si>
  <si>
    <t>어플</t>
  </si>
  <si>
    <t>요청</t>
  </si>
  <si>
    <t>가능</t>
  </si>
  <si>
    <t>불편</t>
  </si>
  <si>
    <t>선물</t>
  </si>
  <si>
    <t>떻게</t>
  </si>
  <si>
    <t>가입</t>
  </si>
  <si>
    <t>문자</t>
  </si>
  <si>
    <t>으로</t>
  </si>
  <si>
    <t>보내</t>
  </si>
  <si>
    <t>번호</t>
  </si>
  <si>
    <t>이거</t>
  </si>
  <si>
    <t>테스트</t>
  </si>
  <si>
    <t>카드</t>
  </si>
  <si>
    <t>취소</t>
  </si>
  <si>
    <t>적립</t>
  </si>
  <si>
    <t>전환</t>
  </si>
  <si>
    <t>누르</t>
  </si>
  <si>
    <t>결제</t>
  </si>
  <si>
    <t>방법</t>
  </si>
  <si>
    <t>구매</t>
  </si>
  <si>
    <t>상품</t>
  </si>
  <si>
    <t>화면</t>
  </si>
  <si>
    <t>알리</t>
  </si>
  <si>
    <t>삭제</t>
  </si>
  <si>
    <t>포인트</t>
  </si>
  <si>
    <t>사용</t>
  </si>
  <si>
    <t>안되</t>
  </si>
  <si>
    <t>통합</t>
  </si>
  <si>
    <t>어떻</t>
  </si>
  <si>
    <t>비밀번호변경</t>
  </si>
  <si>
    <t>해피머니상품권</t>
  </si>
  <si>
    <t>구매상품보기</t>
  </si>
  <si>
    <t>상품권유효기간</t>
  </si>
  <si>
    <t>유효기간이</t>
  </si>
  <si>
    <t>어떻게</t>
  </si>
  <si>
    <t>알려주세요</t>
  </si>
  <si>
    <t>안보여요</t>
  </si>
  <si>
    <t>이마트상품</t>
  </si>
  <si>
    <t>이마트</t>
  </si>
  <si>
    <t>이마트관련</t>
  </si>
  <si>
    <t>계정, 탈퇴, 결제, 인증, 설치 관련</t>
  </si>
  <si>
    <t>온라인 상품권(해피머니, 문화상품권) 사용 관련</t>
  </si>
  <si>
    <t>탈퇴시 포인트 환급</t>
  </si>
  <si>
    <t>신한카드 관련</t>
  </si>
  <si>
    <t>삼성카드 관련</t>
  </si>
  <si>
    <t>잠금화면 관련</t>
  </si>
  <si>
    <t>편의점 사용법 관련</t>
  </si>
  <si>
    <t>상품 유효기한 관련</t>
  </si>
  <si>
    <t>통합오류 관련</t>
  </si>
  <si>
    <t>현금환급 관련</t>
  </si>
  <si>
    <t>각종상품</t>
  </si>
  <si>
    <t>멤버십 등록/사용</t>
  </si>
  <si>
    <t>상점 이용</t>
  </si>
  <si>
    <t>상품보관함</t>
  </si>
  <si>
    <t>유효기한</t>
  </si>
  <si>
    <t>Class</t>
  </si>
  <si>
    <t>정황</t>
  </si>
  <si>
    <t>대상</t>
  </si>
  <si>
    <t>목적</t>
  </si>
  <si>
    <t>Cluster</t>
  </si>
  <si>
    <t>01.01.01.01</t>
  </si>
  <si>
    <t>01.01.01.02</t>
  </si>
  <si>
    <t>01.01.01.04</t>
  </si>
  <si>
    <t>01.01.01.05</t>
  </si>
  <si>
    <t>01.01.01.06</t>
  </si>
  <si>
    <t>01.01.01.07</t>
  </si>
  <si>
    <t>01.01.01.16</t>
  </si>
  <si>
    <t>01.01.01.17</t>
  </si>
  <si>
    <t>01.01.01.18</t>
  </si>
  <si>
    <t>01.01.01.21</t>
  </si>
  <si>
    <t>01.01.01.22</t>
  </si>
  <si>
    <t>01.01.01.23</t>
  </si>
  <si>
    <t>01.01.01.24</t>
  </si>
  <si>
    <t>01.01.01.25</t>
  </si>
  <si>
    <t>01.01.01.31</t>
  </si>
  <si>
    <t>01.01.01.32</t>
  </si>
  <si>
    <t>01.01.01.33</t>
  </si>
  <si>
    <t>01.01.01.78</t>
  </si>
  <si>
    <t>01.01.01.81</t>
  </si>
  <si>
    <t>01.01.07.19</t>
  </si>
  <si>
    <t>01.03.03.08</t>
  </si>
  <si>
    <t>카드사용</t>
  </si>
  <si>
    <t>02.02.05.12</t>
  </si>
  <si>
    <t>02.02.05.13</t>
  </si>
  <si>
    <t>02.02.05.35</t>
  </si>
  <si>
    <t>02.02.05.89</t>
  </si>
  <si>
    <t>02.02.06.14</t>
  </si>
  <si>
    <t>02.02.06.20</t>
  </si>
  <si>
    <t>02.02.10.28</t>
  </si>
  <si>
    <t>02.02.11.29</t>
  </si>
  <si>
    <t>02.02.12.30</t>
  </si>
  <si>
    <t>02.02.12.36</t>
  </si>
  <si>
    <t>02.02.12.75</t>
  </si>
  <si>
    <t>02.02.12.99</t>
  </si>
  <si>
    <t>02.02.43.93</t>
  </si>
  <si>
    <t>02.02.43.84</t>
  </si>
  <si>
    <t>02.02.43.77</t>
  </si>
  <si>
    <t>02.02.43.80</t>
  </si>
  <si>
    <t>02.02.44.68</t>
  </si>
  <si>
    <t>02.02.45.69</t>
  </si>
  <si>
    <t>02.02.46.70</t>
  </si>
  <si>
    <t>02.02.49.73</t>
  </si>
  <si>
    <t>02.02.48.72</t>
  </si>
  <si>
    <t>04.05.09.27</t>
  </si>
  <si>
    <t>04.08.15.39</t>
  </si>
  <si>
    <t>04.09.16.40</t>
  </si>
  <si>
    <t>04.10.17.41</t>
  </si>
  <si>
    <t>04.11.18.42</t>
  </si>
  <si>
    <t>04.12.19.43</t>
  </si>
  <si>
    <t>만들어</t>
  </si>
  <si>
    <t>자릿수</t>
  </si>
  <si>
    <t>고쳐</t>
  </si>
  <si>
    <t>온라인 문화상품권</t>
  </si>
  <si>
    <t>이마트 상품권</t>
  </si>
  <si>
    <t>에러코드 나타나</t>
  </si>
  <si>
    <t>고객센터 전화번호</t>
  </si>
  <si>
    <t>기프티콘</t>
  </si>
  <si>
    <t>상점구매</t>
  </si>
  <si>
    <t>멤버십등록</t>
  </si>
  <si>
    <t>가입 문자 번호</t>
  </si>
  <si>
    <t>상품 사용</t>
  </si>
  <si>
    <t>안돼</t>
  </si>
  <si>
    <t>조합형 구문</t>
  </si>
  <si>
    <t>완성형 구문</t>
  </si>
  <si>
    <t>신세계 이마트 상품권은 언제쯤 사용 가능한가요?</t>
  </si>
  <si>
    <t>비밀번호 변경 가능한가요?</t>
  </si>
  <si>
    <t>선물하기 기능 언제 만들어 줄 건가요?</t>
  </si>
  <si>
    <t>핸드폰 인증</t>
  </si>
  <si>
    <t>기존 포인트 통합 취소해주세요.</t>
  </si>
  <si>
    <t>핸드폰 인증 문제 고쳐주세요.</t>
  </si>
  <si>
    <t>온라인 문화상품권 구매하고싶어요</t>
  </si>
  <si>
    <t>해피머니상품권 쿠폰 자릿수를 어디에 입력하나요?</t>
  </si>
  <si>
    <t>탈퇴시켜주세요</t>
  </si>
  <si>
    <t>신한포인트 문제 처리해주세요</t>
  </si>
  <si>
    <t>삼성카드 조회 가능한가요?</t>
  </si>
  <si>
    <t>신한카드 조회 가능한가요?</t>
  </si>
  <si>
    <t>신세계 이마트 상품 결제 시 에러코드가 나타납니다.</t>
  </si>
  <si>
    <t>편의점에서 구매상품 사용 방법 알려주세요.</t>
  </si>
  <si>
    <t>상품/상품권 기간 연장 부탁드려요.</t>
  </si>
  <si>
    <t>도서상품권 구매 취소해주세요.</t>
  </si>
  <si>
    <t>카드포인트 통합 취소해주세요.</t>
  </si>
  <si>
    <t>비씨포인트 통합 취소해주세요.</t>
  </si>
  <si>
    <t>주유포인트 통합 취소해주세요.</t>
  </si>
  <si>
    <t>기프티콘 구매 취소해주세요.</t>
  </si>
  <si>
    <t>보유 포인트는 어떻게 사용하나요?</t>
  </si>
  <si>
    <t>기프티콘은 어떻게 사용하나요?</t>
  </si>
  <si>
    <t>구매 상품 확인 할 수 있게 해주세요</t>
  </si>
  <si>
    <t>모바일 상품 취소 가능한지요.</t>
  </si>
  <si>
    <t>모바일 쿠폰 취소 가능한지요.</t>
  </si>
  <si>
    <t>로그아웃 가능한지요.</t>
  </si>
  <si>
    <t>상품권 유효기간 관해서 구매 취소 요청드려요.</t>
  </si>
  <si>
    <t>포인트 만료 예정 기간이 궁금해요.</t>
  </si>
  <si>
    <t>멤버십 등록은 어떻게 하나요.</t>
  </si>
  <si>
    <t>멤버십 사용은 어떻게 하나요.</t>
  </si>
  <si>
    <t>현대카드 포인트는 전환이 안되나요</t>
  </si>
  <si>
    <t>회원탈퇴시켜주세요</t>
  </si>
  <si>
    <t>등록/사용</t>
  </si>
  <si>
    <t>멤버십 카드 바코드 등록/사용법 알려주세요.</t>
  </si>
  <si>
    <t>잠금화면이 불편해요. 어떻게 끄죠?</t>
  </si>
  <si>
    <t>선물 가능 기능 요청합니다.</t>
  </si>
  <si>
    <t>친구 가입 문자 번호 어떻게 보내나요?</t>
  </si>
  <si>
    <t>구매한 상품의 사용이 안됩니다.</t>
  </si>
  <si>
    <t>Entity</t>
  </si>
  <si>
    <t>Intent</t>
  </si>
  <si>
    <t>포인트 전환 오류 발생</t>
  </si>
  <si>
    <t>본인 인증 오류 발생</t>
  </si>
  <si>
    <t>보안 문자 입력 오류 발생</t>
  </si>
  <si>
    <t>포인트 통합 오류 발생</t>
  </si>
  <si>
    <t>포인트 오통합 취소</t>
  </si>
  <si>
    <t>포인트 단순 통합 취소</t>
  </si>
  <si>
    <t>타 카드 포인트 조회/통합</t>
  </si>
  <si>
    <t>포인트 역통합</t>
  </si>
  <si>
    <t>탈퇴 후 포인트 소멸</t>
  </si>
  <si>
    <t>포인트 기타 소멸</t>
  </si>
  <si>
    <t>Ad3</t>
  </si>
  <si>
    <t>만기 소멸</t>
  </si>
  <si>
    <t>유효기간이 지나 포인트가 사라졌어요.</t>
  </si>
  <si>
    <t>포인트 만료 소멸</t>
  </si>
  <si>
    <t>포인트 사용법 요청</t>
  </si>
  <si>
    <t>포인트 적립량 관련</t>
  </si>
  <si>
    <t>멤버십 자동 등록 관련</t>
  </si>
  <si>
    <t>멤버십 비바코드 등록 관련</t>
  </si>
  <si>
    <t>멤버십 신용카드 등록 관련</t>
  </si>
  <si>
    <t>멤버십 포인트 조회 관련</t>
  </si>
  <si>
    <t>상품 사용법 안내</t>
  </si>
  <si>
    <t>상품 사용내역 확인 문의</t>
  </si>
  <si>
    <t>상품 교환 요청</t>
  </si>
  <si>
    <t>포인트 사용처 관련</t>
  </si>
  <si>
    <t>Intents</t>
  </si>
  <si>
    <t>상품권 사용방법 요청</t>
  </si>
  <si>
    <t>상품권 수령 안내 요청</t>
  </si>
  <si>
    <t>상품/상품권 기한 연장</t>
  </si>
  <si>
    <t>해피머니 사용법</t>
  </si>
  <si>
    <t>상품 오류</t>
  </si>
  <si>
    <t>특정 상품 구매가 안돼요</t>
  </si>
  <si>
    <t>상품 구매 오류 관련</t>
  </si>
  <si>
    <t>상품 재개 문의</t>
  </si>
  <si>
    <t>특정 상품 언제부터 구매 되나요</t>
  </si>
  <si>
    <t>상품 재개</t>
  </si>
  <si>
    <t>상품권 잔액 확인</t>
  </si>
  <si>
    <t>잠금화면 해제포인트 미적립</t>
  </si>
  <si>
    <t>건의사항 전달</t>
  </si>
  <si>
    <t>탈퇴 방법 안내</t>
  </si>
  <si>
    <t>기기/번호 변경 후 핀켓 사용</t>
  </si>
  <si>
    <t>재설치 시 포인트 문의</t>
  </si>
  <si>
    <t>로그인 문의</t>
  </si>
  <si>
    <t>로그아웃 문의</t>
  </si>
  <si>
    <t>아이디/비밀번호 확인 요청</t>
  </si>
  <si>
    <t>아이디 변경 요청</t>
  </si>
  <si>
    <t>비밀번호 변경 요청</t>
  </si>
  <si>
    <t>이름 변경 요청</t>
  </si>
  <si>
    <t>잠금화면 해제 문의</t>
  </si>
  <si>
    <t>잠금화면 포인트 적립 주기 문의</t>
  </si>
  <si>
    <t>사용법 문의</t>
  </si>
  <si>
    <t>고객센터 문의</t>
  </si>
  <si>
    <t>Entities</t>
  </si>
  <si>
    <t>감성</t>
  </si>
  <si>
    <t>Features</t>
  </si>
  <si>
    <t>대상1</t>
  </si>
  <si>
    <t>전환버튼</t>
  </si>
  <si>
    <t>클릭</t>
  </si>
  <si>
    <t>반응</t>
  </si>
  <si>
    <t>정황2</t>
  </si>
  <si>
    <t>정황1</t>
  </si>
  <si>
    <t>정보1</t>
  </si>
  <si>
    <t>목적1</t>
  </si>
  <si>
    <t>요청1</t>
  </si>
  <si>
    <t>없음</t>
  </si>
  <si>
    <t>있음</t>
  </si>
  <si>
    <t>문제1</t>
  </si>
  <si>
    <t>신세계이마트상품권</t>
  </si>
  <si>
    <t>이마트상품권</t>
  </si>
  <si>
    <t>문상</t>
  </si>
  <si>
    <t>컬쳐랜드상품권</t>
  </si>
  <si>
    <t>모바일상품권</t>
  </si>
  <si>
    <t>멤버쉽카드</t>
  </si>
  <si>
    <t>멤버쉽</t>
  </si>
  <si>
    <t>,</t>
  </si>
  <si>
    <t>컬쳐랜드</t>
  </si>
  <si>
    <t>신세계이마트</t>
  </si>
  <si>
    <t>비씨카드</t>
  </si>
  <si>
    <t>하나카드</t>
  </si>
  <si>
    <t>국민카드</t>
  </si>
  <si>
    <t>GS&amp;포인트</t>
  </si>
  <si>
    <t>유안타증권</t>
  </si>
  <si>
    <t>E1</t>
  </si>
  <si>
    <t>우리카드</t>
  </si>
  <si>
    <t>신한은행</t>
  </si>
  <si>
    <t>비씨</t>
  </si>
  <si>
    <t>삼성</t>
  </si>
  <si>
    <t>삼성포인트</t>
  </si>
  <si>
    <t>하나은행</t>
  </si>
  <si>
    <t>하나멤버스</t>
  </si>
  <si>
    <t>하나포인트</t>
  </si>
  <si>
    <t>국민포인트</t>
  </si>
  <si>
    <t>국민은행</t>
  </si>
  <si>
    <t>국민</t>
  </si>
  <si>
    <t>GS포인트</t>
  </si>
  <si>
    <t>쥐에스포인트</t>
  </si>
  <si>
    <t>지에스포인트</t>
  </si>
  <si>
    <t>쥐에스</t>
  </si>
  <si>
    <t>지에스</t>
  </si>
  <si>
    <t>유안타포인트</t>
  </si>
  <si>
    <t>유안타</t>
  </si>
  <si>
    <t>E1포인트</t>
  </si>
  <si>
    <t>이원포인트</t>
  </si>
  <si>
    <t>이원</t>
  </si>
  <si>
    <t>우리은행</t>
  </si>
  <si>
    <t>우리포인트</t>
  </si>
  <si>
    <t>우리</t>
  </si>
  <si>
    <t>보관함</t>
  </si>
  <si>
    <t>고객</t>
  </si>
  <si>
    <t>회원감격팀</t>
  </si>
  <si>
    <t>계정</t>
  </si>
  <si>
    <t>아이디</t>
  </si>
  <si>
    <t>이메일</t>
  </si>
  <si>
    <t>비번</t>
  </si>
  <si>
    <t>아뒤</t>
  </si>
  <si>
    <t>pw</t>
  </si>
  <si>
    <t>패스워드</t>
  </si>
  <si>
    <t>password</t>
  </si>
  <si>
    <t>id</t>
  </si>
  <si>
    <t>email</t>
  </si>
  <si>
    <t>mail</t>
  </si>
  <si>
    <t>메일</t>
  </si>
  <si>
    <t>기기변경</t>
  </si>
  <si>
    <t>광고적립</t>
  </si>
  <si>
    <t>변경</t>
  </si>
  <si>
    <t>친추</t>
  </si>
  <si>
    <t>친구추천매체</t>
  </si>
  <si>
    <t>카카오톡</t>
  </si>
  <si>
    <t>카톡</t>
  </si>
  <si>
    <t>cacaotalk</t>
  </si>
  <si>
    <t>cacao</t>
  </si>
  <si>
    <t>kakaotalk</t>
  </si>
  <si>
    <t>kakao</t>
  </si>
  <si>
    <t>sms</t>
  </si>
  <si>
    <t>십프로</t>
  </si>
  <si>
    <t>충전</t>
  </si>
  <si>
    <t>광고</t>
  </si>
  <si>
    <t>광고포인트</t>
  </si>
  <si>
    <t>해제포인트</t>
  </si>
  <si>
    <t>해제</t>
  </si>
  <si>
    <t>슬라이드</t>
  </si>
  <si>
    <t>날씨</t>
  </si>
  <si>
    <t>락스크린</t>
  </si>
  <si>
    <t>하얀화면</t>
  </si>
  <si>
    <t>오류메시지</t>
  </si>
  <si>
    <t>안됌</t>
  </si>
  <si>
    <t>안됨</t>
  </si>
  <si>
    <t>code-1</t>
  </si>
  <si>
    <t>안사</t>
  </si>
  <si>
    <t>해줄</t>
  </si>
  <si>
    <t>가르쳐</t>
  </si>
  <si>
    <t>갈쳐</t>
  </si>
  <si>
    <t>안들어가</t>
  </si>
  <si>
    <t>알려</t>
  </si>
  <si>
    <t xml:space="preserve"> </t>
  </si>
  <si>
    <t>해주</t>
  </si>
  <si>
    <t>행위</t>
  </si>
  <si>
    <t>할수</t>
  </si>
  <si>
    <t>수있</t>
  </si>
  <si>
    <t>싶어</t>
  </si>
  <si>
    <t>싶은</t>
  </si>
  <si>
    <t>싶습</t>
  </si>
  <si>
    <t>소멸</t>
  </si>
  <si>
    <t>미적립</t>
  </si>
  <si>
    <t>정지</t>
  </si>
  <si>
    <t>중지</t>
  </si>
  <si>
    <t>멈춰</t>
  </si>
  <si>
    <t>멈췄</t>
  </si>
  <si>
    <t>멈추</t>
  </si>
  <si>
    <t>안나</t>
  </si>
  <si>
    <t>유통기한</t>
  </si>
  <si>
    <t>제거</t>
  </si>
  <si>
    <t>안내</t>
  </si>
  <si>
    <t>설명</t>
  </si>
  <si>
    <t>보안</t>
  </si>
  <si>
    <t>웹뷰</t>
  </si>
  <si>
    <t>Simple</t>
  </si>
  <si>
    <t>Featured</t>
  </si>
  <si>
    <t>긍정</t>
  </si>
  <si>
    <t>부정</t>
  </si>
  <si>
    <t>만족</t>
  </si>
  <si>
    <t>좋아</t>
  </si>
  <si>
    <t>좋은</t>
  </si>
  <si>
    <t>강조</t>
  </si>
  <si>
    <t>매우</t>
  </si>
  <si>
    <t>잘</t>
  </si>
  <si>
    <t>꽤</t>
  </si>
  <si>
    <t>절대</t>
  </si>
  <si>
    <t>빨리</t>
  </si>
  <si>
    <t>언제까지</t>
  </si>
  <si>
    <t>오래</t>
  </si>
  <si>
    <t>금방</t>
  </si>
  <si>
    <t>감동</t>
  </si>
  <si>
    <t>느려</t>
  </si>
  <si>
    <t>오랫</t>
  </si>
  <si>
    <t>사기</t>
  </si>
  <si>
    <t>신고</t>
  </si>
  <si>
    <t>소비자</t>
  </si>
  <si>
    <t>기만</t>
  </si>
  <si>
    <t>입장</t>
  </si>
  <si>
    <t>상술</t>
  </si>
  <si>
    <t>현혹</t>
  </si>
  <si>
    <t>약관</t>
  </si>
  <si>
    <t>바로</t>
  </si>
  <si>
    <t>옵션</t>
  </si>
  <si>
    <t>끄고</t>
  </si>
  <si>
    <t>끄게</t>
  </si>
  <si>
    <t>끌수</t>
  </si>
  <si>
    <t>선택</t>
  </si>
  <si>
    <t>Complex</t>
  </si>
  <si>
    <t>ㅇ</t>
  </si>
  <si>
    <t>기타대상</t>
  </si>
  <si>
    <t>환불</t>
  </si>
  <si>
    <t>합쳤</t>
  </si>
  <si>
    <t>합치</t>
  </si>
  <si>
    <t>정보종합</t>
  </si>
  <si>
    <t>지우</t>
  </si>
  <si>
    <t>지워</t>
  </si>
  <si>
    <t>안보이게</t>
  </si>
  <si>
    <t>알림</t>
  </si>
  <si>
    <t>Count</t>
  </si>
  <si>
    <t>고객센터 알림 요청</t>
  </si>
  <si>
    <t>계정 변경 요청</t>
  </si>
  <si>
    <t>계정 탈퇴 요청</t>
  </si>
  <si>
    <t>Complexity</t>
  </si>
  <si>
    <t>문의</t>
  </si>
  <si>
    <t>질문</t>
  </si>
  <si>
    <t>완료</t>
  </si>
  <si>
    <t>광고적립 요청</t>
  </si>
  <si>
    <t>기능 방법 요청</t>
  </si>
  <si>
    <t>기능 오류 요청</t>
  </si>
  <si>
    <t>기능 기타 요청</t>
  </si>
  <si>
    <t>멤버십 방법 요청</t>
  </si>
  <si>
    <t>멤버십 기타 요청</t>
  </si>
  <si>
    <t>상품 방법 요청</t>
  </si>
  <si>
    <t>상품 오류 요청</t>
  </si>
  <si>
    <t>상품 유효기간 만료 요청</t>
  </si>
  <si>
    <t>상품 기타 요청</t>
  </si>
  <si>
    <t>상품권 방법 요청</t>
  </si>
  <si>
    <t>상품권 오류 요청</t>
  </si>
  <si>
    <t>상품권 기타 요청</t>
  </si>
  <si>
    <t>상품권 유효기간 만료 요청</t>
  </si>
  <si>
    <t>잠금화면 오류 요청</t>
  </si>
  <si>
    <t>잠금화면 적립 요청</t>
  </si>
  <si>
    <t>잠금화면 기타 요청</t>
  </si>
  <si>
    <t>잠금화면 미적립 요청</t>
  </si>
  <si>
    <t>친구추천 방법 요청</t>
  </si>
  <si>
    <t>친구추천 오류 요청</t>
  </si>
  <si>
    <t>친구추천 미적립 요청</t>
  </si>
  <si>
    <t>친구추천 적립 요청</t>
  </si>
  <si>
    <t>친구추천매체 방법 요청</t>
  </si>
  <si>
    <t>친구추천매체 오류 요청</t>
  </si>
  <si>
    <t>친구추천매체 미적립 요청</t>
  </si>
  <si>
    <t>친구추천매체 적립 요청</t>
  </si>
  <si>
    <t>포인트 유효기간 만료 요청</t>
  </si>
  <si>
    <t>포인트 기타 요청</t>
  </si>
  <si>
    <t>기타대상 요청</t>
  </si>
  <si>
    <t>포인트 통합 미적립 요청</t>
  </si>
  <si>
    <t>포인트 통합 적립 요청</t>
  </si>
  <si>
    <t>상품 구매 방법 요청</t>
  </si>
  <si>
    <t>상품권 구매 방법 요청</t>
  </si>
  <si>
    <t>포인트 통합 오류 요청</t>
  </si>
  <si>
    <t>상품 취소 요청</t>
  </si>
  <si>
    <t>상품권 취소 요청</t>
  </si>
  <si>
    <t>포인트 통합 취소 요청</t>
  </si>
  <si>
    <t>잠금화면 삭제 요청</t>
  </si>
  <si>
    <t>상품 삭제 요청</t>
  </si>
  <si>
    <t>상품권 삭제 요청</t>
  </si>
  <si>
    <t>Questionaire</t>
  </si>
  <si>
    <t>Answers</t>
  </si>
  <si>
    <t>계</t>
  </si>
  <si>
    <t>IEQA Matrix</t>
  </si>
  <si>
    <t>아이디 변경 가능한가요?</t>
  </si>
  <si>
    <t>이메일 변경 가능한가요?</t>
  </si>
  <si>
    <t>'비밀번호 변경'</t>
  </si>
  <si>
    <t>'아이디 변경'</t>
  </si>
  <si>
    <t>'이메일 변경'</t>
  </si>
  <si>
    <t>이 맞나요?</t>
  </si>
  <si>
    <t>Q</t>
  </si>
  <si>
    <t>그래</t>
  </si>
  <si>
    <t>응</t>
  </si>
  <si>
    <t>맞아</t>
  </si>
  <si>
    <t>ㅇㅇ</t>
  </si>
  <si>
    <t>ㅇㅇㅇ</t>
  </si>
  <si>
    <t>어</t>
  </si>
  <si>
    <t>엉</t>
  </si>
  <si>
    <t>웅</t>
  </si>
  <si>
    <t>yes</t>
  </si>
  <si>
    <t>아닝</t>
  </si>
  <si>
    <t>노</t>
  </si>
  <si>
    <t>놉</t>
  </si>
  <si>
    <t>예스</t>
  </si>
  <si>
    <t>ㄴ</t>
  </si>
  <si>
    <t>ㄴㄴ</t>
  </si>
  <si>
    <t>ㄴㄴㄴ</t>
  </si>
  <si>
    <t>아닌데</t>
  </si>
  <si>
    <t>아뇨</t>
  </si>
  <si>
    <t>아닙니다</t>
  </si>
  <si>
    <t>아니오</t>
  </si>
  <si>
    <t>아니요</t>
  </si>
  <si>
    <t>네</t>
  </si>
  <si>
    <t>넵</t>
  </si>
  <si>
    <t>맞습니다</t>
  </si>
  <si>
    <t>맞아요</t>
  </si>
  <si>
    <t>맞구요</t>
  </si>
  <si>
    <t>맞네요</t>
  </si>
  <si>
    <t>아닌</t>
  </si>
  <si>
    <t>분류</t>
  </si>
  <si>
    <t>Composite</t>
  </si>
  <si>
    <t>Item</t>
  </si>
  <si>
    <t>회원감격</t>
    <phoneticPr fontId="25" type="noConversion"/>
  </si>
  <si>
    <t xml:space="preserve">광고 적립/미적립 오류 </t>
  </si>
  <si>
    <t xml:space="preserve">광고 적립/미적립 오류 </t>
    <phoneticPr fontId="25" type="noConversion"/>
  </si>
  <si>
    <t>Title</t>
    <phoneticPr fontId="25" type="noConversion"/>
  </si>
  <si>
    <t>d</t>
    <phoneticPr fontId="25" type="noConversion"/>
  </si>
  <si>
    <t>Intents List</t>
    <phoneticPr fontId="25" type="noConversion"/>
  </si>
  <si>
    <t>A</t>
    <phoneticPr fontId="25" type="noConversion"/>
  </si>
  <si>
    <t>B</t>
    <phoneticPr fontId="25" type="noConversion"/>
  </si>
  <si>
    <t>Code</t>
    <phoneticPr fontId="25" type="noConversion"/>
  </si>
  <si>
    <t>D</t>
    <phoneticPr fontId="25" type="noConversion"/>
  </si>
  <si>
    <t>C</t>
    <phoneticPr fontId="25" type="noConversion"/>
  </si>
  <si>
    <t>E</t>
    <phoneticPr fontId="25" type="noConversion"/>
  </si>
  <si>
    <t>F</t>
    <phoneticPr fontId="25" type="noConversion"/>
  </si>
  <si>
    <t>G</t>
    <phoneticPr fontId="25" type="noConversion"/>
  </si>
  <si>
    <t>H</t>
    <phoneticPr fontId="25" type="noConversion"/>
  </si>
  <si>
    <t>I</t>
    <phoneticPr fontId="25" type="noConversion"/>
  </si>
  <si>
    <t>J</t>
    <phoneticPr fontId="25" type="noConversion"/>
  </si>
  <si>
    <t>K</t>
    <phoneticPr fontId="25" type="noConversion"/>
  </si>
  <si>
    <t>L</t>
    <phoneticPr fontId="25" type="noConversion"/>
  </si>
  <si>
    <t>M</t>
    <phoneticPr fontId="25" type="noConversion"/>
  </si>
  <si>
    <t>a</t>
    <phoneticPr fontId="25" type="noConversion"/>
  </si>
  <si>
    <t>b</t>
    <phoneticPr fontId="25" type="noConversion"/>
  </si>
  <si>
    <t>c</t>
    <phoneticPr fontId="25" type="noConversion"/>
  </si>
  <si>
    <t>요청</t>
    <phoneticPr fontId="25" type="noConversion"/>
  </si>
  <si>
    <r>
      <rPr>
        <sz val="12"/>
        <color theme="9" tint="-0.249977111117893"/>
        <rFont val="맑은 고딕"/>
        <family val="3"/>
        <charset val="129"/>
      </rPr>
      <t>요청</t>
    </r>
    <phoneticPr fontId="25" type="noConversion"/>
  </si>
  <si>
    <t>A001</t>
    <phoneticPr fontId="25" type="noConversion"/>
  </si>
  <si>
    <t>B001</t>
    <phoneticPr fontId="25" type="noConversion"/>
  </si>
  <si>
    <t>C001</t>
    <phoneticPr fontId="25" type="noConversion"/>
  </si>
  <si>
    <t>D003</t>
    <phoneticPr fontId="25" type="noConversion"/>
  </si>
  <si>
    <t>F001</t>
    <phoneticPr fontId="25" type="noConversion"/>
  </si>
  <si>
    <t>F002</t>
    <phoneticPr fontId="25" type="noConversion"/>
  </si>
  <si>
    <t>G002</t>
    <phoneticPr fontId="25" type="noConversion"/>
  </si>
  <si>
    <t>G003</t>
    <phoneticPr fontId="25" type="noConversion"/>
  </si>
  <si>
    <t>H003</t>
    <phoneticPr fontId="25" type="noConversion"/>
  </si>
  <si>
    <t>H005</t>
    <phoneticPr fontId="25" type="noConversion"/>
  </si>
  <si>
    <t>H006</t>
    <phoneticPr fontId="25" type="noConversion"/>
  </si>
  <si>
    <t>J001</t>
    <phoneticPr fontId="25" type="noConversion"/>
  </si>
  <si>
    <t>J002</t>
    <phoneticPr fontId="25" type="noConversion"/>
  </si>
  <si>
    <t>J003</t>
    <phoneticPr fontId="25" type="noConversion"/>
  </si>
  <si>
    <t>J004</t>
    <phoneticPr fontId="25" type="noConversion"/>
  </si>
  <si>
    <t>J005</t>
    <phoneticPr fontId="25" type="noConversion"/>
  </si>
  <si>
    <t>M001</t>
    <phoneticPr fontId="25" type="noConversion"/>
  </si>
  <si>
    <t>M002</t>
    <phoneticPr fontId="25" type="noConversion"/>
  </si>
  <si>
    <t>M003</t>
    <phoneticPr fontId="25" type="noConversion"/>
  </si>
  <si>
    <t>M004</t>
    <phoneticPr fontId="25" type="noConversion"/>
  </si>
  <si>
    <t>M005</t>
    <phoneticPr fontId="25" type="noConversion"/>
  </si>
  <si>
    <t>M006</t>
    <phoneticPr fontId="25" type="noConversion"/>
  </si>
  <si>
    <t xml:space="preserve"> Keywords</t>
    <phoneticPr fontId="25" type="noConversion"/>
  </si>
  <si>
    <t>D003</t>
    <phoneticPr fontId="25" type="noConversion"/>
  </si>
  <si>
    <t>본인인증</t>
    <phoneticPr fontId="25" type="noConversion"/>
  </si>
  <si>
    <t>보안 문자, 멈춤,오류,에러,실패</t>
    <phoneticPr fontId="25" type="noConversion"/>
  </si>
  <si>
    <t>M004</t>
    <phoneticPr fontId="25" type="noConversion"/>
  </si>
  <si>
    <t>M006</t>
    <phoneticPr fontId="25" type="noConversion"/>
  </si>
  <si>
    <t>포인트, 통합, 적립, 실수, 취소, 원상복구, 원복</t>
    <phoneticPr fontId="25" type="noConversion"/>
  </si>
  <si>
    <t>타 카드사, 현대 카드, 신한 카드, 삼성 카드, 포인트, 통합, 적립</t>
    <phoneticPr fontId="25" type="noConversion"/>
  </si>
  <si>
    <t>M001</t>
    <phoneticPr fontId="25" type="noConversion"/>
  </si>
  <si>
    <t>탈퇴, 해지, 포인트, 소멸, 삭제</t>
    <phoneticPr fontId="25" type="noConversion"/>
  </si>
  <si>
    <t>포인트, 소멸, 사라, 없어</t>
    <phoneticPr fontId="25" type="noConversion"/>
  </si>
  <si>
    <t>포인트, 어떻게, 어디에, 사용법, 사용방법</t>
    <phoneticPr fontId="25" type="noConversion"/>
  </si>
  <si>
    <t>장소</t>
    <phoneticPr fontId="25" type="noConversion"/>
  </si>
  <si>
    <t>어떻게,어디,어떻게,어디서</t>
    <phoneticPr fontId="25" type="noConversion"/>
  </si>
  <si>
    <t>오류</t>
    <phoneticPr fontId="25" type="noConversion"/>
  </si>
  <si>
    <t>적립</t>
    <phoneticPr fontId="25" type="noConversion"/>
  </si>
  <si>
    <t>적립,통합,전환</t>
    <phoneticPr fontId="25" type="noConversion"/>
  </si>
  <si>
    <t>오류,에러,멈춤,버그,렉,실패,안됐,안됬,안됨,않됐,않됫,않됨</t>
    <phoneticPr fontId="25" type="noConversion"/>
  </si>
  <si>
    <t>본인 인증,오류,에러,멈춤,버그,렉,실패,안됐,안됬,안됨,않됐,않됫,않됨</t>
    <phoneticPr fontId="25" type="noConversion"/>
  </si>
  <si>
    <t>전환,반응,오류,에러,멈춤,버그,렉,실패,안됐,안됬,안됨,않됐,않됫,않됨</t>
    <phoneticPr fontId="25" type="noConversion"/>
  </si>
  <si>
    <t>포인트, 통합, 적립, 그대로,오류,에러,멈춤,버그,렉,실패,안됐,안됬,안됨,않됐,않됫,않됨</t>
    <phoneticPr fontId="25" type="noConversion"/>
  </si>
  <si>
    <t>적음</t>
    <phoneticPr fontId="25" type="noConversion"/>
  </si>
  <si>
    <t>적다,적음,적어,조금,더 많이</t>
    <phoneticPr fontId="25" type="noConversion"/>
  </si>
  <si>
    <t>적립,통합,전환,포인트,양,적다,적음,적어,조금,더 많이</t>
    <phoneticPr fontId="25" type="noConversion"/>
  </si>
  <si>
    <t>멤버십</t>
    <phoneticPr fontId="25" type="noConversion"/>
  </si>
  <si>
    <t>멤버쉽,멤버십,맴버십,맴버쉽</t>
    <phoneticPr fontId="25" type="noConversion"/>
  </si>
  <si>
    <t>멤버쉽,멤버십,맴버십,맴버쉽,자동,등록</t>
    <phoneticPr fontId="25" type="noConversion"/>
  </si>
  <si>
    <t>신용카드,등록</t>
    <phoneticPr fontId="25" type="noConversion"/>
  </si>
  <si>
    <t>방법</t>
    <phoneticPr fontId="25" type="noConversion"/>
  </si>
  <si>
    <t>등록,방법,방안,어떻게,어떤</t>
    <phoneticPr fontId="25" type="noConversion"/>
  </si>
  <si>
    <t>멤버쉽,멤버십,맴버십,맴버쉽,포인트,조회</t>
    <phoneticPr fontId="25" type="noConversion"/>
  </si>
  <si>
    <t>상품,사용,방법,방안,어떻게,어떤</t>
    <phoneticPr fontId="25" type="noConversion"/>
  </si>
  <si>
    <t>확인</t>
    <phoneticPr fontId="25" type="noConversion"/>
  </si>
  <si>
    <t>확인,보려면,알려면,알려</t>
    <phoneticPr fontId="25" type="noConversion"/>
  </si>
  <si>
    <t>사용 내역, 확인,보려면,알려면,알려</t>
    <phoneticPr fontId="25" type="noConversion"/>
  </si>
  <si>
    <t>다른,딴,상품,교환</t>
    <phoneticPr fontId="25" type="noConversion"/>
  </si>
  <si>
    <t>다른</t>
    <phoneticPr fontId="25" type="noConversion"/>
  </si>
  <si>
    <t>다른,딴,타</t>
    <phoneticPr fontId="25" type="noConversion"/>
  </si>
  <si>
    <t>다른 상점, 사용</t>
    <phoneticPr fontId="25" type="noConversion"/>
  </si>
  <si>
    <t>해피머니,사용,쓰려면,쓸 수,방법,방안,어떻게,어떤</t>
    <phoneticPr fontId="25" type="noConversion"/>
  </si>
  <si>
    <t>사용</t>
    <phoneticPr fontId="25" type="noConversion"/>
  </si>
  <si>
    <t>사용,쓰려면,쓸 수</t>
  </si>
  <si>
    <t>수령</t>
    <phoneticPr fontId="25" type="noConversion"/>
  </si>
  <si>
    <t>상품권</t>
    <phoneticPr fontId="25" type="noConversion"/>
  </si>
  <si>
    <t>신세계이마트상품권,신세계상품권,이마트상품권,신세계이마트,신세계,이마트,해피머니상품권,해피머니,도서상품권,문화상품권,문상,컬쳐랜드상품권,컬쳐랜드,모바일상품권,사용,방법,방안,어떻게,어떤</t>
    <phoneticPr fontId="25" type="noConversion"/>
  </si>
  <si>
    <t>수령,수급,지급,받은,받으,받고</t>
    <phoneticPr fontId="25" type="noConversion"/>
  </si>
  <si>
    <t>신세계이마트상품권,신세계상품권,이마트상품권,신세계이마트,신세계,이마트,해피머니상품권,해피머니,도서상품권,문화상품권,문상,컬쳐랜드상품권,컬쳐랜드,모바일상품권,수령,수급,지급,받은,받으,받고,방법,방안,어떻게,어떤</t>
    <phoneticPr fontId="25" type="noConversion"/>
  </si>
  <si>
    <t>유효기간</t>
    <phoneticPr fontId="25" type="noConversion"/>
  </si>
  <si>
    <t>유통기간</t>
    <phoneticPr fontId="25" type="noConversion"/>
  </si>
  <si>
    <t>기한</t>
    <phoneticPr fontId="25" type="noConversion"/>
  </si>
  <si>
    <r>
      <rPr>
        <sz val="12"/>
        <color theme="1"/>
        <rFont val="맑은 고딕"/>
        <family val="3"/>
        <charset val="129"/>
      </rPr>
      <t>기간</t>
    </r>
    <phoneticPr fontId="25" type="noConversion"/>
  </si>
  <si>
    <t>유효기간,유효기한,유통기한,유통기간,기한,기간</t>
    <phoneticPr fontId="25" type="noConversion"/>
  </si>
  <si>
    <t>만료</t>
    <phoneticPr fontId="25" type="noConversion"/>
  </si>
  <si>
    <t>만료,지나,연장,소멸</t>
    <phoneticPr fontId="25" type="noConversion"/>
  </si>
  <si>
    <t>신세계이마트상품권,신세계상품권,이마트상품권,신세계이마트,신세계,이마트,해피머니상품권,해피머니,도서상품권,문화상품권,문상,컬쳐랜드상품권,컬쳐랜드,모바일상품권,유효기간,유효기한,유통기한,유통기간,기한,기간,만료,지나,연장,소멸</t>
    <phoneticPr fontId="25" type="noConversion"/>
  </si>
  <si>
    <t>신세계이마트상품권,신세계상품권,이마트상품권,신세계이마트,신세계,이마트,해피머니상품권,해피머니,도서상품권,문화상품권,문상,컬쳐랜드상품권,컬쳐랜드,모바일상품권,상품권</t>
    <phoneticPr fontId="25" type="noConversion"/>
  </si>
  <si>
    <t>상품권</t>
    <phoneticPr fontId="25" type="noConversion"/>
  </si>
  <si>
    <t>신세계이마트상품권,신세계상품권,이마트상품권,신세계이마트,신세계,이마트,해피머니상품권,해피머니,도서상품권,문화상품권,문상,컬쳐랜드상품권,컬쳐랜드,모바일상품권,상품권,사용,잔액,남은</t>
    <phoneticPr fontId="25" type="noConversion"/>
  </si>
  <si>
    <t>화면,멈춤,멈춰,렉</t>
    <phoneticPr fontId="25" type="noConversion"/>
  </si>
  <si>
    <t>잠금화면</t>
    <phoneticPr fontId="25" type="noConversion"/>
  </si>
  <si>
    <t>해제포인트,해제,슬라이드,날씨,잠금화면,락스크린</t>
    <phoneticPr fontId="25" type="noConversion"/>
  </si>
  <si>
    <t>미적립</t>
    <phoneticPr fontId="25" type="noConversion"/>
  </si>
  <si>
    <t>미 지급,미 적립,안들어,않들어</t>
    <phoneticPr fontId="25" type="noConversion"/>
  </si>
  <si>
    <t>해제포인트,해제,슬라이드,날씨,잠금화면,락스크린,포인트,미 지급,미 적립,안들어,않들어</t>
    <phoneticPr fontId="25" type="noConversion"/>
  </si>
  <si>
    <t>건의사항</t>
    <phoneticPr fontId="25" type="noConversion"/>
  </si>
  <si>
    <t>건의,건의 사항,건의사항</t>
    <phoneticPr fontId="25" type="noConversion"/>
  </si>
  <si>
    <t>방법,방안,어떻게,어떤</t>
    <phoneticPr fontId="25" type="noConversion"/>
  </si>
  <si>
    <t>탈퇴,방법,방안,어떻게,어떤</t>
    <phoneticPr fontId="25" type="noConversion"/>
  </si>
  <si>
    <t>기변</t>
    <phoneticPr fontId="25" type="noConversion"/>
  </si>
  <si>
    <t>번호,기변,기기변경</t>
    <phoneticPr fontId="25" type="noConversion"/>
  </si>
  <si>
    <t>번호,기변,기기변경,사용,쓰려면,쓸 수</t>
    <phoneticPr fontId="25" type="noConversion"/>
  </si>
  <si>
    <t>재설치,다시,깔고,깔면,깔았,기존,적립,통합,전환,보유,포인트,사용,쓰려면,쓸 수</t>
    <phoneticPr fontId="25" type="noConversion"/>
  </si>
  <si>
    <t>로그인,방법,방안,어떻게,어떤</t>
    <phoneticPr fontId="25" type="noConversion"/>
  </si>
  <si>
    <t>로그아웃,방법,방안,어떻게,어떤</t>
    <phoneticPr fontId="25" type="noConversion"/>
  </si>
  <si>
    <t>계정</t>
    <phoneticPr fontId="25" type="noConversion"/>
  </si>
  <si>
    <t>아이디(비밀번호)를 알려주세요.</t>
    <phoneticPr fontId="25" type="noConversion"/>
  </si>
  <si>
    <t>비밀번호,패스워드,password,비번,pw,아이디,아뒤,id,확인,보려면,알려면,알려</t>
    <phoneticPr fontId="25" type="noConversion"/>
  </si>
  <si>
    <t>비밀번호,패스워드,password,비번,pw,아이디,아뒤,id,이메일,email,mail,메일</t>
    <phoneticPr fontId="25" type="noConversion"/>
  </si>
  <si>
    <t>변경</t>
    <phoneticPr fontId="25" type="noConversion"/>
  </si>
  <si>
    <t>변경,바꾸고,바꾸,바꿔</t>
    <phoneticPr fontId="25" type="noConversion"/>
  </si>
  <si>
    <t>아이디,아뒤,id,변경,바꾸고,바꾸,바꿔</t>
    <phoneticPr fontId="25" type="noConversion"/>
  </si>
  <si>
    <t>비밀번호,패스워드,password,비번,pw,변경,바꾸고,바꾸,바꿔</t>
    <phoneticPr fontId="25" type="noConversion"/>
  </si>
  <si>
    <t>이름,변경,바꾸고,바꾸,바꿔</t>
    <phoneticPr fontId="25" type="noConversion"/>
  </si>
  <si>
    <t>해제</t>
    <phoneticPr fontId="25" type="noConversion"/>
  </si>
  <si>
    <t>해제,오프,꺼,끄고,안보이게,안나오게,않보이게,않나오게</t>
    <phoneticPr fontId="25" type="noConversion"/>
  </si>
  <si>
    <t>해제포인트,해제,슬라이드,날씨,잠금화면,락스크린,해제,해제,오프,꺼,끄고,안보이게,안나오게,않보이게,않나오게</t>
    <phoneticPr fontId="25" type="noConversion"/>
  </si>
  <si>
    <t>해제포인트,해제,슬라이드,날씨,잠금화면,락스크린,포인트,적립,주기,언제</t>
    <phoneticPr fontId="25" type="noConversion"/>
  </si>
  <si>
    <t>사용,쓰려면,쓸 수,방법,방안,어떻게,어떤</t>
    <phoneticPr fontId="25" type="noConversion"/>
  </si>
  <si>
    <t>고객센터,전화번호,번호,전번</t>
    <phoneticPr fontId="25" type="noConversion"/>
  </si>
  <si>
    <t>M001</t>
    <phoneticPr fontId="25" type="noConversion"/>
  </si>
  <si>
    <t>광고 적립이 안됐어요.</t>
    <phoneticPr fontId="25" type="noConversion"/>
  </si>
  <si>
    <t>C001</t>
    <phoneticPr fontId="25" type="noConversion"/>
  </si>
  <si>
    <t>C002</t>
    <phoneticPr fontId="25" type="noConversion"/>
  </si>
  <si>
    <t>광고,적립,오류,에러,멈춤,버그,렉,실패,안됐,안됬,안됨,않됐,않됫,않됨</t>
    <phoneticPr fontId="25" type="noConversion"/>
  </si>
  <si>
    <t>F002</t>
    <phoneticPr fontId="25" type="noConversion"/>
  </si>
  <si>
    <t>F002</t>
    <phoneticPr fontId="25" type="noConversion"/>
  </si>
  <si>
    <t>G002</t>
    <phoneticPr fontId="25" type="noConversion"/>
  </si>
  <si>
    <t>H002</t>
    <phoneticPr fontId="25" type="noConversion"/>
  </si>
  <si>
    <t>J002</t>
    <phoneticPr fontId="25" type="noConversion"/>
  </si>
  <si>
    <t>E001</t>
    <phoneticPr fontId="25" type="noConversion"/>
  </si>
  <si>
    <t>A002</t>
    <phoneticPr fontId="25" type="noConversion"/>
  </si>
  <si>
    <t>계정 기타 요청</t>
    <phoneticPr fontId="25" type="noConversion"/>
  </si>
  <si>
    <t>A001</t>
    <phoneticPr fontId="25" type="noConversion"/>
  </si>
  <si>
    <t>A003</t>
    <phoneticPr fontId="25" type="noConversion"/>
  </si>
  <si>
    <t>A002</t>
    <phoneticPr fontId="25" type="noConversion"/>
  </si>
  <si>
    <t>J001</t>
    <phoneticPr fontId="25" type="noConversion"/>
  </si>
  <si>
    <t>D002</t>
    <phoneticPr fontId="25" type="noConversion"/>
  </si>
  <si>
    <t>A003</t>
    <phoneticPr fontId="25" type="noConversion"/>
  </si>
  <si>
    <t>B001</t>
    <phoneticPr fontId="25" type="noConversion"/>
  </si>
  <si>
    <t>D001</t>
    <phoneticPr fontId="25" type="noConversion"/>
  </si>
  <si>
    <t>D002</t>
    <phoneticPr fontId="25" type="noConversion"/>
  </si>
  <si>
    <t>G001</t>
    <phoneticPr fontId="25" type="noConversion"/>
  </si>
  <si>
    <t>G003</t>
    <phoneticPr fontId="25" type="noConversion"/>
  </si>
  <si>
    <t>G004</t>
    <phoneticPr fontId="25" type="noConversion"/>
  </si>
  <si>
    <t>G005</t>
    <phoneticPr fontId="25" type="noConversion"/>
  </si>
  <si>
    <t>G006</t>
    <phoneticPr fontId="25" type="noConversion"/>
  </si>
  <si>
    <t>G007</t>
    <phoneticPr fontId="25" type="noConversion"/>
  </si>
  <si>
    <t>H001</t>
    <phoneticPr fontId="25" type="noConversion"/>
  </si>
  <si>
    <t>H004</t>
    <phoneticPr fontId="25" type="noConversion"/>
  </si>
  <si>
    <t>H006</t>
    <phoneticPr fontId="25" type="noConversion"/>
  </si>
  <si>
    <t>H007</t>
    <phoneticPr fontId="25" type="noConversion"/>
  </si>
  <si>
    <t>K001</t>
    <phoneticPr fontId="25" type="noConversion"/>
  </si>
  <si>
    <t>K002</t>
    <phoneticPr fontId="25" type="noConversion"/>
  </si>
  <si>
    <t>K003</t>
    <phoneticPr fontId="25" type="noConversion"/>
  </si>
  <si>
    <t>K004</t>
    <phoneticPr fontId="25" type="noConversion"/>
  </si>
  <si>
    <t>L001</t>
    <phoneticPr fontId="25" type="noConversion"/>
  </si>
  <si>
    <t>L002</t>
    <phoneticPr fontId="25" type="noConversion"/>
  </si>
  <si>
    <t>L003</t>
    <phoneticPr fontId="25" type="noConversion"/>
  </si>
  <si>
    <t>L004</t>
    <phoneticPr fontId="25" type="noConversion"/>
  </si>
  <si>
    <t>M001</t>
    <phoneticPr fontId="25" type="noConversion"/>
  </si>
  <si>
    <t>A0101</t>
    <phoneticPr fontId="25" type="noConversion"/>
  </si>
  <si>
    <t>A0102</t>
    <phoneticPr fontId="25" type="noConversion"/>
  </si>
  <si>
    <t>A0103</t>
    <phoneticPr fontId="25" type="noConversion"/>
  </si>
  <si>
    <t>A0201</t>
    <phoneticPr fontId="25" type="noConversion"/>
  </si>
  <si>
    <t>A0202</t>
    <phoneticPr fontId="25" type="noConversion"/>
  </si>
  <si>
    <t>A0203</t>
    <phoneticPr fontId="25" type="noConversion"/>
  </si>
  <si>
    <t>A0301</t>
    <phoneticPr fontId="25" type="noConversion"/>
  </si>
  <si>
    <t>B0101</t>
    <phoneticPr fontId="25" type="noConversion"/>
  </si>
  <si>
    <t>C0101</t>
    <phoneticPr fontId="25" type="noConversion"/>
  </si>
  <si>
    <t>D0201</t>
    <phoneticPr fontId="25" type="noConversion"/>
  </si>
  <si>
    <t>C0201</t>
    <phoneticPr fontId="25" type="noConversion"/>
  </si>
  <si>
    <t>D0301</t>
    <phoneticPr fontId="25" type="noConversion"/>
  </si>
  <si>
    <t>D0302</t>
    <phoneticPr fontId="25" type="noConversion"/>
  </si>
  <si>
    <t>D0303</t>
    <phoneticPr fontId="25" type="noConversion"/>
  </si>
  <si>
    <t>D0304</t>
    <phoneticPr fontId="25" type="noConversion"/>
  </si>
  <si>
    <t>E0101</t>
    <phoneticPr fontId="25" type="noConversion"/>
  </si>
  <si>
    <t>E0102</t>
    <phoneticPr fontId="25" type="noConversion"/>
  </si>
  <si>
    <t>F0201</t>
    <phoneticPr fontId="25" type="noConversion"/>
  </si>
  <si>
    <t>F0202</t>
    <phoneticPr fontId="25" type="noConversion"/>
  </si>
  <si>
    <t>F0203</t>
    <phoneticPr fontId="25" type="noConversion"/>
  </si>
  <si>
    <t>F0204</t>
    <phoneticPr fontId="25" type="noConversion"/>
  </si>
  <si>
    <t>G0201</t>
    <phoneticPr fontId="25" type="noConversion"/>
  </si>
  <si>
    <t>G0202</t>
    <phoneticPr fontId="25" type="noConversion"/>
  </si>
  <si>
    <t>G0203</t>
    <phoneticPr fontId="25" type="noConversion"/>
  </si>
  <si>
    <t>G0301</t>
    <phoneticPr fontId="25" type="noConversion"/>
  </si>
  <si>
    <t>H0201</t>
    <phoneticPr fontId="25" type="noConversion"/>
  </si>
  <si>
    <t>H0301</t>
    <phoneticPr fontId="25" type="noConversion"/>
  </si>
  <si>
    <t>H0302</t>
    <phoneticPr fontId="25" type="noConversion"/>
  </si>
  <si>
    <t>H0303</t>
    <phoneticPr fontId="25" type="noConversion"/>
  </si>
  <si>
    <t>H0601</t>
    <phoneticPr fontId="25" type="noConversion"/>
  </si>
  <si>
    <t>J0101</t>
    <phoneticPr fontId="25" type="noConversion"/>
  </si>
  <si>
    <t>J0102</t>
    <phoneticPr fontId="25" type="noConversion"/>
  </si>
  <si>
    <t>J0201</t>
    <phoneticPr fontId="25" type="noConversion"/>
  </si>
  <si>
    <t>M0101</t>
    <phoneticPr fontId="25" type="noConversion"/>
  </si>
  <si>
    <t>M0102</t>
    <phoneticPr fontId="25" type="noConversion"/>
  </si>
  <si>
    <t>M0103</t>
    <phoneticPr fontId="25" type="noConversion"/>
  </si>
  <si>
    <t>M0104</t>
    <phoneticPr fontId="25" type="noConversion"/>
  </si>
  <si>
    <t>M0105</t>
    <phoneticPr fontId="25" type="noConversion"/>
  </si>
  <si>
    <t>M0401</t>
    <phoneticPr fontId="25" type="noConversion"/>
  </si>
  <si>
    <t>M0601</t>
    <phoneticPr fontId="25" type="noConversion"/>
  </si>
  <si>
    <t>ID</t>
    <phoneticPr fontId="25" type="noConversion"/>
  </si>
  <si>
    <t>Intent</t>
    <phoneticPr fontId="25" type="noConversion"/>
  </si>
  <si>
    <t>Answer</t>
    <phoneticPr fontId="25" type="noConversion"/>
  </si>
  <si>
    <t>로그아웃 방법</t>
    <phoneticPr fontId="25" type="noConversion"/>
  </si>
  <si>
    <t>아이디/비밀번호 찾기</t>
    <phoneticPr fontId="25" type="noConversion"/>
  </si>
  <si>
    <t>로그인 방법</t>
    <phoneticPr fontId="25" type="noConversion"/>
  </si>
  <si>
    <t>아이디 변경</t>
    <phoneticPr fontId="25" type="noConversion"/>
  </si>
  <si>
    <t>비밀번호 변경</t>
    <phoneticPr fontId="25" type="noConversion"/>
  </si>
  <si>
    <t>이름 변경</t>
    <phoneticPr fontId="25" type="noConversion"/>
  </si>
  <si>
    <t>탈퇴 방법</t>
    <phoneticPr fontId="25" type="noConversion"/>
  </si>
  <si>
    <t>고객센터 안내</t>
    <phoneticPr fontId="25" type="noConversion"/>
  </si>
  <si>
    <t>광고 미적립</t>
    <phoneticPr fontId="25" type="noConversion"/>
  </si>
  <si>
    <t>추가 포인트 적립</t>
    <phoneticPr fontId="25" type="noConversion"/>
  </si>
  <si>
    <t>사용법 안내</t>
    <phoneticPr fontId="25" type="noConversion"/>
  </si>
  <si>
    <t>화면 멈춤</t>
    <phoneticPr fontId="25" type="noConversion"/>
  </si>
  <si>
    <t>본인인증 오류</t>
    <phoneticPr fontId="25" type="noConversion"/>
  </si>
  <si>
    <t>전환 후 멈춤</t>
    <phoneticPr fontId="25" type="noConversion"/>
  </si>
  <si>
    <t>보안문자 오류</t>
    <phoneticPr fontId="25" type="noConversion"/>
  </si>
  <si>
    <t>기기변경 관련</t>
    <phoneticPr fontId="25" type="noConversion"/>
  </si>
  <si>
    <t>멤버십 자동 등록관련</t>
    <phoneticPr fontId="25" type="noConversion"/>
  </si>
  <si>
    <t>신용카드 등록 관련</t>
    <phoneticPr fontId="25" type="noConversion"/>
  </si>
  <si>
    <t>멤버십 등록 관련</t>
    <phoneticPr fontId="25" type="noConversion"/>
  </si>
  <si>
    <t>멤버십 포인트 조회</t>
    <phoneticPr fontId="25" type="noConversion"/>
  </si>
  <si>
    <t>상품 사용내역 확인</t>
    <phoneticPr fontId="25" type="noConversion"/>
  </si>
  <si>
    <t>상품 교환</t>
    <phoneticPr fontId="25" type="noConversion"/>
  </si>
  <si>
    <t>핀켓 상점 외 포인트사용</t>
    <phoneticPr fontId="25" type="noConversion"/>
  </si>
  <si>
    <t>상품 사용법</t>
    <phoneticPr fontId="25" type="noConversion"/>
  </si>
  <si>
    <t>상품권 잔액 확인</t>
    <phoneticPr fontId="25" type="noConversion"/>
  </si>
  <si>
    <t>해피머니 상품권 사용법</t>
    <phoneticPr fontId="25" type="noConversion"/>
  </si>
  <si>
    <t>상품권 사용법</t>
    <phoneticPr fontId="25" type="noConversion"/>
  </si>
  <si>
    <t>상품권 수령 관련</t>
    <phoneticPr fontId="25" type="noConversion"/>
  </si>
  <si>
    <t>상품권 기한 연장</t>
    <phoneticPr fontId="25" type="noConversion"/>
  </si>
  <si>
    <t>잠금화면 해제</t>
    <phoneticPr fontId="25" type="noConversion"/>
  </si>
  <si>
    <t>잠금화면 포인트 적립 주기</t>
    <phoneticPr fontId="25" type="noConversion"/>
  </si>
  <si>
    <t>잠금화면 해제 포인트 미적립</t>
    <phoneticPr fontId="25" type="noConversion"/>
  </si>
  <si>
    <t>제휴 외 카드포인트 통합</t>
    <phoneticPr fontId="25" type="noConversion"/>
  </si>
  <si>
    <t>탈퇴 후 포인트 소멸</t>
    <phoneticPr fontId="25" type="noConversion"/>
  </si>
  <si>
    <t>포인트 소멸</t>
    <phoneticPr fontId="25" type="noConversion"/>
  </si>
  <si>
    <t>포인트 사용법</t>
    <phoneticPr fontId="25" type="noConversion"/>
  </si>
  <si>
    <t>재설치 후 포인트 사용</t>
    <phoneticPr fontId="25" type="noConversion"/>
  </si>
  <si>
    <t>포인트 통합 오류</t>
    <phoneticPr fontId="25" type="noConversion"/>
  </si>
  <si>
    <t>포인트 통합 취소</t>
    <phoneticPr fontId="25" type="noConversion"/>
  </si>
  <si>
    <t xml:space="preserve">로그아웃을 원하시나요? 
로그아웃 방법은 '핀켓 앱 실행' &gt; '사용자설정' &gt; '나의 정보' 에 들어가셔서 로그아웃 버튼을 누르시면 된답니다. </t>
    <phoneticPr fontId="25" type="noConversion"/>
  </si>
  <si>
    <t>저런. 아이디나 비밀번호를 잊어버리셨군요. 괜찮아요. 저도 로봇이지만 자주 그런답니다. 
아이디는 '사용자 설정&gt;나의정보'에 들어가셔서 확인이 가능하구요. 
비밀번호는 암호화 되어있어서 변경을 해주셔야 한답니다.  로그인 화면 하단의 '로그인 정보를 잊으셨나요?를 통해 이메일을 인증하시고 새 비밀번호를 입력하시면 돼요.</t>
    <phoneticPr fontId="25" type="noConversion"/>
  </si>
  <si>
    <t>로그인이 안되시나요?? 
잠시 서버에 문제가 있거나, 회원님 기기의 통신상태가 안좋을 수 있습니다. 잠시 후 다시 시행해주세요. 
그래도 여전히 로그인이 되지 않는다면, 매니저님께 기종과 버전을 함께 문의 주시면 해결해 드릴꺼에요.</t>
    <phoneticPr fontId="25" type="noConversion"/>
  </si>
  <si>
    <t>아이디를 변경하고 싶으시군요. 
아쉽게도 아이디는 본인인증 및 휴대폰과 연동되어 변경이 불가능합니다. 
금융 서비스의 특성상 변경 절차가 까다로운 점 양해 부탁드려요.</t>
    <phoneticPr fontId="25" type="noConversion"/>
  </si>
  <si>
    <t xml:space="preserve">비밀번호 변경방법요? 
로그인 화면 하단의 '로그인 정보를 잊으셨나요?'를 누르신 후 이메일 인증을 통해 변경하실 수 있어요. </t>
    <phoneticPr fontId="25" type="noConversion"/>
  </si>
  <si>
    <t xml:space="preserve">이름을 바꾸고 싶으시군요! 
저도 제 이름 '켓'을 가끔 '캣'으로 쓰다가 고친답니다. 
변경하시고 싶은 이름을 매니저님께 보내주세요. 그럼 바로 처리해드릴꺼에요! </t>
    <phoneticPr fontId="25" type="noConversion"/>
  </si>
  <si>
    <t>이런.. 회원님 꼭 떠나셔야 하시나요 ;ㅁ; 
탈퇴는 설정의 내 정보 변경을 통해 진행하실 수 있으며, 탈퇴 시 남은 포인트는 소멸되오니, 이 점 꼭 기억해주세요. 
더 좋은 모습으로 뵐 수 있게, 열심히 하고있겠습니다.</t>
    <phoneticPr fontId="25" type="noConversion"/>
  </si>
  <si>
    <t xml:space="preserve">고객센터는 총 세 가지 방법으로 이용하실 수 있어요. 
1. 저에게 물어보시면 되구요! 
2. 매니저님에게 물어보시면 제가 못도와드린 내용 도와드릴꺼에요. 
그리고 3. 카카오 플러스 친구에서 'finket'을 검색하시면, 매니저님과 대화가 가능하답니다. ] </t>
    <phoneticPr fontId="25" type="noConversion"/>
  </si>
  <si>
    <t xml:space="preserve">이럴수가.. 얼른 해결해 드릴께요!! 
바로적립 광고 참여의 경우에는, 바로적립 화면 왼쪽 위를 누르셔서 해당 광고사에 문의를 하시면 상세하게 답변을 받으실 수 있구요. 
그 외의 이유로 적립이 되지 않았다면, 매니저님에게 물어봐주세요. </t>
    <phoneticPr fontId="25" type="noConversion"/>
  </si>
  <si>
    <t>포인트를 더 모을 수 있는 방법이 있어요!! 
바로적립 참여를 통해 100포인트부터 무려 2000포인트 가까이 한 번에 모으실 수 있답니다.  
지금 시도해보세요!</t>
    <phoneticPr fontId="25" type="noConversion"/>
  </si>
  <si>
    <t>질문하신 내용은 최신 앱 버전에서 패치가 적용되었습니다. 다음 방법대로 시도해보세요. :] 
1. 기존에 설치된 앱 삭제 
2. 구글 플레이 스토어에서 최신 버전으로 재설치 
이후에도 동일한 문제가 발생한다면, 매니저에게 물어봐주세요!!</t>
    <phoneticPr fontId="25" type="noConversion"/>
  </si>
  <si>
    <t xml:space="preserve">화면이 멈추신 경우에는 회원님께서 사용하고 계시는 휴대전화 기종과 문제가 되는 화면을 캡쳐해서 service@finket.co.kr로 보내주세요. 
개발팀과 함께 원인을 찾아서 꼭! 해결해드리겠습니다. </t>
    <phoneticPr fontId="25" type="noConversion"/>
  </si>
  <si>
    <t xml:space="preserve">Wow!! 회원님의 반짝이는 아이디어는 언제나 환영입니다!
매니저님께 아이디어를 보내주시면 조금 더 좋은 서비스가 될 수 있을꺼에요. </t>
    <phoneticPr fontId="25" type="noConversion"/>
  </si>
  <si>
    <t>와우. 번호나 기기를 변경하셨나요??  
교체하신 휴대폰에 핀켓을 설치하신 후 기존에 사용하시던 아이디로 로그인 하시면 그대로 사용하실 수 있어요. 
참, 아쉽게도 아직 아이폰은 지원하지 않는답니다. ㅠㅠ 곧 아이폰으로도 찾아뵐께요!</t>
    <phoneticPr fontId="25" type="noConversion"/>
  </si>
  <si>
    <t xml:space="preserve">멤버십 카드는 카드의 번호와 바코드를 이용해서 직접 등록해서 사용해야 해요. 
가족이나 친구의 멤버십카드를 함께 등록해서 사용하실 수도 있답니다. </t>
    <phoneticPr fontId="25" type="noConversion"/>
  </si>
  <si>
    <t xml:space="preserve">아쉽게도, 신용카드 등록 및 사용은 아직 지원하지 않고 있어요. 
곧 더 다양한 기능이 추가 될 예정이니, 기대해주세요!! </t>
    <phoneticPr fontId="25" type="noConversion"/>
  </si>
  <si>
    <t xml:space="preserve">에고.. 아직 멤버십 포인트 자동 조회 기능은 지원하지 않고 있답니다. 
점점 더 다양한 포인트 조회, 통합 및 사용 기능이 추가되고 있으니 앞으로도 잘 부탁드려요! </t>
    <phoneticPr fontId="25" type="noConversion"/>
  </si>
  <si>
    <t>사용 내역이 궁금하신가요? 
핀켓어플리케이션 &gt; 포인트 관리 &gt; 상점 &gt; 상점 하단의 구매 상품 보관함에서 구매 및 사용 내역을 확인하실 수 있어요. 
또한, 상품권의 경우 해당 매장이나 매장 사이트에서 확인도 가능하답니다.</t>
    <phoneticPr fontId="25" type="noConversion"/>
  </si>
  <si>
    <t xml:space="preserve">상품 교환은, 이미 구매하신 상품을 취소하신 후 재구매 하시면 됩니다. 
우선, 매니저님에게 상품 취소를 문의해주세요. :] </t>
    <phoneticPr fontId="25" type="noConversion"/>
  </si>
  <si>
    <t>이런.. 핀켓상점으로는 부족하신거군요! 
현재 더 다양한 상품 및 소비처를 만들기 위해 노력하고 있으니 조금만 더 기다려주세요! 
이외에도 상품권 구매를 통해서 사용하시는 방법도 있답니다.</t>
    <phoneticPr fontId="25" type="noConversion"/>
  </si>
  <si>
    <t>열심히 모은 그대, 잘 써라!! 
구매하신 상품은 해당 매장에서 보관함의 쿠폰을 보여주는 것으로 사용하실 수 있어요. 
해피포인트나 문화상품권은 충전해서 쓰실 수도 있답니다.</t>
    <phoneticPr fontId="25" type="noConversion"/>
  </si>
  <si>
    <t xml:space="preserve">상품권 잔액이 궁금하신가요?? 
잔액 확인은 상품권 사용이 가능한 어느 매장에서든 상품권 번호를 말씀하시면 확인이 가능하답니다. :] </t>
    <phoneticPr fontId="25" type="noConversion"/>
  </si>
  <si>
    <t>해피머니 사용법이 궁금하신거군요! 
우선, 해피머니상품권 홈페이지 방문 &gt; 로그인 &gt; 홈페이지 상단의 '상품권' &gt; '상품권 교환소' 클릭 &gt; '아이넘버'를 선택해주세요.  
그리고 교환권번호(위 번호 12자리)입력 &gt; 확인버튼을 누르시면 휴대폰으로 16자리 핀번호돠 발행일을 확인하실 수 있답니다.</t>
    <phoneticPr fontId="25" type="noConversion"/>
  </si>
  <si>
    <t>상품권 사용 말씀이시군요. 
상품권은 해당 매장에서 핀켓 어플리케이션 내 '보관함'의 해당 상품권 바코드를 보여주시면 교환 혹은 사용이 가능해요.  
또, 문화상품권과 해피머니는 온라인에서 쿠폰번호를 이용해 충전이 가능하답니다.</t>
    <phoneticPr fontId="25" type="noConversion"/>
  </si>
  <si>
    <t>상품권 수령은 말이죠. 
일단 사용 가능한 매장을 방문해 주세요. 그리고, 해당 매장에서 핀켓 어플리케이션 내 '보관함'의 해당 상품권 바코드를 보여주시면 교환 혹은 사용이 가능해요.  
문화상품권과 해피머니는 별도의 수령 없이 온라인으로 충전하실 수도 있지요.</t>
    <phoneticPr fontId="25" type="noConversion"/>
  </si>
  <si>
    <t>저런 저런, 기한이 지나버렸군요. 
상품권은 '1회에 한해 30일 연장'이 가능하답니다. 잊지 말고 꼭 기한 안에 사용해주세요. 
참, 제휴사측에 연장처리를 요청하기 위해 매니저님께 유효기간이 지난 상품권 번호를 잊지 말고 보내주세요. :]</t>
    <phoneticPr fontId="25" type="noConversion"/>
  </si>
  <si>
    <t>잠금화면이 불편하셨나요?? 
잠금화면 해제는 핀켓 어플리케이션을 실행 하신 후 '사용자 설정' &gt; '잠금화면 설정' 에서 하실 수 있답니다. 
잠금화면을 통해서 컨텐츠도 읽고 추가 포인트도 적립받을 수 있으니 한 번 더 생각해주세요! :]</t>
    <phoneticPr fontId="25" type="noConversion"/>
  </si>
  <si>
    <t xml:space="preserve">앗! 포인트 적립 주기는 제 비밀인데요! 
몰래 말씀드리는건데, 삼십분에 2~3포인트 정도 쌓인답니다. 
각종 광고를 보시면 훨씬! 많이 쌓이겠죠? </t>
    <phoneticPr fontId="25" type="noConversion"/>
  </si>
  <si>
    <t xml:space="preserve">잠금해제 포인트의 경우 통신상태가 안좋은 간혹 적립 오류가 발생합니다. 
통신상태를 체크해주시고, 같은 문제가 지속적으로 발생하는 경우, 매니저님께 사용하시는 휴대폰 기종과 앱의 버전을 보내주시면 빠른 시일 내에 처리해드릴께요! </t>
    <phoneticPr fontId="25" type="noConversion"/>
  </si>
  <si>
    <t xml:space="preserve">아쉽게도, 제휴리스트에 없는 카드사는 아직 통합하실 수 없어요. ㅠㅡ 
점점 더 많은 곳과 제휴중이니, 곧 가능할꺼에요! </t>
    <phoneticPr fontId="25" type="noConversion"/>
  </si>
  <si>
    <t xml:space="preserve">탈퇴하신 경우 저희도 개인정보를 전부 삭제하기 때문에 아쉽게도 제가 해결해 드릴 수가 없어요. ㅠㅡ 
탈퇴를 하실 경우 팝업창에서 먼저 주의를 드리니, 꼭 확인해주세요. </t>
    <phoneticPr fontId="25" type="noConversion"/>
  </si>
  <si>
    <t xml:space="preserve">포인트가 사라지다니!! 
빨리 매니저님에게 말씀해주세요. 해결책을 찾아주실 꺼에요. </t>
    <phoneticPr fontId="25" type="noConversion"/>
  </si>
  <si>
    <t>열심히 포인트를 모으셨군요! 
핀켓 포인트는 '포인트 관리' 화면 하단의 '상점'에서 사용하실 수 있어요. 
점점 더 많은 사용처가 생길 거라고 하니까, 기대해주세요! &gt;ㅁ&lt;</t>
    <phoneticPr fontId="25" type="noConversion"/>
  </si>
  <si>
    <t xml:space="preserve">재설치를 하셨군요. 
당연히 그대로 사용 가능하세요! 재설치 후 기존에 등록하셨던 아이디로 로그인 하시면 된답니다. </t>
    <phoneticPr fontId="25" type="noConversion"/>
  </si>
  <si>
    <t>말씀하신 내용은 보통 몇 가지 이유가 있어요. 
1. 통합하시려는 금융사에 연체기록이 있거나 해지하신 경우 
2. 통합하시려는 액수가 금융사에서 정한 액수보다 작거나 큰 경우 1번의 경우, 해당 카드사로 직접 문의해 보세요. 
2번의 경우에는 금융사마다 다르지만 보통 한 번에 100원 혹은 500원 이상, 50만원 이하만 통합 가능하답니다.</t>
    <phoneticPr fontId="25" type="noConversion"/>
  </si>
  <si>
    <t>포인트 통합 취소는, 입력창을 통해서 매니저님에게 직접 요청하셔야 한답니다. 
제 권한 밖이지만 매니저님께 상황을 말씀드리면 해결해주실꺼에요! 
보통 전산처리 기간에 따라 2~3영업일이 걸린다고 하네요.</t>
    <phoneticPr fontId="25" type="noConversion"/>
  </si>
  <si>
    <t>https://ketbot.blob.core.windows.net/contents/finket-giftcard-use-1.png
https://ketbot.blob.core.windows.net/contents/finket-giftcard-use-2.png
https://ketbot.blob.core.windows.net/contents/finket-giftcard-use-3.png
https://ketbot.blob.core.windows.net/contents/finket-giftcard-use-4.png</t>
    <phoneticPr fontId="25" type="noConversion"/>
  </si>
  <si>
    <t xml:space="preserve">멤버십 등록은 이렇게! </t>
    <phoneticPr fontId="25" type="noConversion"/>
  </si>
  <si>
    <t xml:space="preserve">오! 사용법이요? 사용법은 물론 재미난 이야기는 덤! </t>
    <phoneticPr fontId="25" type="noConversion"/>
  </si>
  <si>
    <t xml:space="preserve">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</si>
</sst>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"/>
  </numFmts>
  <fonts count="32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2"/>
      <color theme="1"/>
      <name val="Verdana"/>
    </font>
    <font>
      <b/>
      <sz val="12"/>
      <color theme="1"/>
      <name val="Verdana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2"/>
      <color rgb="FF000000"/>
      <name val="Verdana"/>
    </font>
    <font>
      <b/>
      <sz val="16"/>
      <color theme="1"/>
      <name val="Verdana"/>
    </font>
    <font>
      <b/>
      <sz val="12"/>
      <color theme="0" tint="-4.9989318521683403E-2"/>
      <name val="Verdana"/>
    </font>
    <font>
      <b/>
      <sz val="8"/>
      <color theme="1"/>
      <name val="Verdana"/>
    </font>
    <font>
      <sz val="12"/>
      <color theme="7"/>
      <name val="Verdana"/>
    </font>
    <font>
      <b/>
      <sz val="12"/>
      <color theme="1"/>
      <name val="맑은 고딕"/>
      <family val="2"/>
      <scheme val="minor"/>
    </font>
    <font>
      <b/>
      <sz val="12"/>
      <color indexed="8"/>
      <name val="Verdana"/>
    </font>
    <font>
      <sz val="11"/>
      <color indexed="8"/>
      <name val="Verdana"/>
    </font>
    <font>
      <b/>
      <sz val="11"/>
      <color indexed="8"/>
      <name val="Verdana"/>
    </font>
    <font>
      <b/>
      <sz val="11"/>
      <color rgb="FFC00000"/>
      <name val="Verdana"/>
    </font>
    <font>
      <sz val="11"/>
      <color theme="0"/>
      <name val="Verdana"/>
    </font>
    <font>
      <b/>
      <sz val="11"/>
      <color rgb="FF000000"/>
      <name val="Verdana"/>
    </font>
    <font>
      <b/>
      <sz val="12"/>
      <color theme="0"/>
      <name val="Verdana"/>
    </font>
    <font>
      <sz val="12"/>
      <color theme="9" tint="-0.249977111117893"/>
      <name val="Verdana"/>
    </font>
    <font>
      <b/>
      <sz val="12"/>
      <color theme="9" tint="-0.249977111117893"/>
      <name val="Verdana"/>
    </font>
    <font>
      <sz val="12"/>
      <color theme="0"/>
      <name val="Verdana"/>
    </font>
    <font>
      <sz val="12"/>
      <color rgb="FF000000"/>
      <name val="맑은 고딕"/>
      <family val="2"/>
      <scheme val="minor"/>
    </font>
    <font>
      <b/>
      <sz val="12"/>
      <color theme="5" tint="-0.249977111117893"/>
      <name val="Verdana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2"/>
      <color theme="1"/>
      <name val="Verdana"/>
      <family val="2"/>
    </font>
    <font>
      <sz val="12"/>
      <color theme="5" tint="-0.249977111117893"/>
      <name val="Verdana"/>
      <family val="2"/>
    </font>
    <font>
      <sz val="12"/>
      <color theme="9" tint="-0.249977111117893"/>
      <name val="맑은 고딕"/>
      <family val="3"/>
      <charset val="129"/>
    </font>
    <font>
      <sz val="12"/>
      <color theme="9" tint="-0.249977111117893"/>
      <name val="Verdana"/>
      <family val="2"/>
    </font>
    <font>
      <sz val="12"/>
      <color theme="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tted">
        <color theme="2" tint="-9.9948118533890809E-2"/>
      </bottom>
      <diagonal/>
    </border>
    <border>
      <left/>
      <right/>
      <top/>
      <bottom style="dotted">
        <color theme="2" tint="-9.9948118533890809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2" tint="-9.9948118533890809E-2"/>
      </bottom>
      <diagonal/>
    </border>
    <border>
      <left/>
      <right style="thin">
        <color auto="1"/>
      </right>
      <top style="thin">
        <color auto="1"/>
      </top>
      <bottom style="dotted">
        <color theme="2" tint="-9.9948118533890809E-2"/>
      </bottom>
      <diagonal/>
    </border>
    <border>
      <left style="medium">
        <color auto="1"/>
      </left>
      <right/>
      <top style="dotted">
        <color theme="2" tint="-9.9948118533890809E-2"/>
      </top>
      <bottom style="dotted">
        <color theme="2" tint="-9.9948118533890809E-2"/>
      </bottom>
      <diagonal/>
    </border>
    <border>
      <left/>
      <right/>
      <top style="dotted">
        <color theme="2" tint="-9.9948118533890809E-2"/>
      </top>
      <bottom style="dotted">
        <color theme="2" tint="-9.9948118533890809E-2"/>
      </bottom>
      <diagonal/>
    </border>
    <border>
      <left style="thin">
        <color auto="1"/>
      </left>
      <right style="thin">
        <color auto="1"/>
      </right>
      <top style="dotted">
        <color theme="2" tint="-9.9948118533890809E-2"/>
      </top>
      <bottom style="dotted">
        <color theme="2" tint="-9.9948118533890809E-2"/>
      </bottom>
      <diagonal/>
    </border>
    <border>
      <left/>
      <right style="thin">
        <color auto="1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medium">
        <color auto="1"/>
      </left>
      <right/>
      <top style="dotted">
        <color theme="2" tint="-9.9948118533890809E-2"/>
      </top>
      <bottom/>
      <diagonal/>
    </border>
    <border>
      <left/>
      <right/>
      <top style="dotted">
        <color theme="2" tint="-9.9948118533890809E-2"/>
      </top>
      <bottom/>
      <diagonal/>
    </border>
    <border>
      <left style="thin">
        <color auto="1"/>
      </left>
      <right style="thin">
        <color auto="1"/>
      </right>
      <top style="dotted">
        <color theme="2" tint="-9.9948118533890809E-2"/>
      </top>
      <bottom/>
      <diagonal/>
    </border>
    <border>
      <left/>
      <right style="thin">
        <color auto="1"/>
      </right>
      <top style="dotted">
        <color theme="2" tint="-9.9948118533890809E-2"/>
      </top>
      <bottom/>
      <diagonal/>
    </border>
    <border>
      <left/>
      <right style="thin">
        <color auto="1"/>
      </right>
      <top style="dotted">
        <color theme="2" tint="-9.9948118533890809E-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tted">
        <color theme="2" tint="-9.9948118533890809E-2"/>
      </bottom>
      <diagonal/>
    </border>
    <border>
      <left style="thin">
        <color auto="1"/>
      </left>
      <right style="thin">
        <color auto="1"/>
      </right>
      <top/>
      <bottom style="dotted">
        <color theme="2" tint="-9.9948118533890809E-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2" tint="-9.9948118533890809E-2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5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5">
    <xf numFmtId="0" fontId="0" fillId="0" borderId="0" xfId="0"/>
    <xf numFmtId="0" fontId="3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4" fillId="0" borderId="0" xfId="0" applyFont="1"/>
    <xf numFmtId="0" fontId="4" fillId="0" borderId="8" xfId="0" applyFont="1" applyBorder="1"/>
    <xf numFmtId="0" fontId="4" fillId="0" borderId="0" xfId="0" applyFont="1" applyBorder="1"/>
    <xf numFmtId="0" fontId="3" fillId="0" borderId="0" xfId="0" applyFont="1" applyAlignment="1">
      <alignment horizontal="center"/>
    </xf>
    <xf numFmtId="0" fontId="3" fillId="0" borderId="17" xfId="0" applyFont="1" applyBorder="1"/>
    <xf numFmtId="0" fontId="3" fillId="0" borderId="0" xfId="0" applyFont="1" applyBorder="1" applyAlignment="1">
      <alignment horizontal="right"/>
    </xf>
    <xf numFmtId="0" fontId="3" fillId="0" borderId="11" xfId="0" applyFont="1" applyBorder="1"/>
    <xf numFmtId="0" fontId="3" fillId="2" borderId="6" xfId="0" applyFont="1" applyFill="1" applyBorder="1"/>
    <xf numFmtId="0" fontId="3" fillId="3" borderId="14" xfId="0" applyFont="1" applyFill="1" applyBorder="1"/>
    <xf numFmtId="0" fontId="3" fillId="2" borderId="11" xfId="0" applyFont="1" applyFill="1" applyBorder="1"/>
    <xf numFmtId="0" fontId="3" fillId="3" borderId="13" xfId="0" applyFont="1" applyFill="1" applyBorder="1"/>
    <xf numFmtId="0" fontId="4" fillId="0" borderId="20" xfId="0" applyFont="1" applyBorder="1"/>
    <xf numFmtId="0" fontId="4" fillId="0" borderId="7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14" xfId="0" applyFont="1" applyBorder="1"/>
    <xf numFmtId="0" fontId="4" fillId="0" borderId="15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4" borderId="1" xfId="0" applyFont="1" applyFill="1" applyBorder="1"/>
    <xf numFmtId="0" fontId="7" fillId="4" borderId="1" xfId="0" applyFont="1" applyFill="1" applyBorder="1"/>
    <xf numFmtId="0" fontId="8" fillId="0" borderId="0" xfId="0" applyFont="1"/>
    <xf numFmtId="1" fontId="4" fillId="0" borderId="6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1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7" xfId="0" applyFont="1" applyBorder="1"/>
    <xf numFmtId="0" fontId="4" fillId="0" borderId="19" xfId="0" applyFont="1" applyBorder="1"/>
    <xf numFmtId="0" fontId="4" fillId="0" borderId="5" xfId="0" applyFont="1" applyBorder="1" applyAlignment="1">
      <alignment horizontal="right"/>
    </xf>
    <xf numFmtId="0" fontId="4" fillId="0" borderId="5" xfId="0" applyFont="1" applyBorder="1"/>
    <xf numFmtId="0" fontId="3" fillId="0" borderId="5" xfId="0" applyFont="1" applyBorder="1"/>
    <xf numFmtId="0" fontId="3" fillId="0" borderId="21" xfId="0" applyFont="1" applyBorder="1"/>
    <xf numFmtId="0" fontId="4" fillId="0" borderId="1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4" fillId="0" borderId="18" xfId="0" applyFont="1" applyBorder="1" applyAlignment="1">
      <alignment horizontal="right"/>
    </xf>
    <xf numFmtId="0" fontId="8" fillId="0" borderId="22" xfId="0" applyFont="1" applyBorder="1"/>
    <xf numFmtId="0" fontId="8" fillId="0" borderId="23" xfId="0" applyFont="1" applyBorder="1"/>
    <xf numFmtId="0" fontId="3" fillId="0" borderId="23" xfId="0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/>
    <xf numFmtId="0" fontId="4" fillId="0" borderId="23" xfId="0" applyFont="1" applyBorder="1" applyAlignment="1">
      <alignment horizontal="right"/>
    </xf>
    <xf numFmtId="0" fontId="0" fillId="0" borderId="17" xfId="0" applyBorder="1"/>
    <xf numFmtId="0" fontId="0" fillId="0" borderId="0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21" xfId="0" applyBorder="1"/>
    <xf numFmtId="0" fontId="4" fillId="0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2" borderId="11" xfId="0" applyFont="1" applyFill="1" applyBorder="1"/>
    <xf numFmtId="0" fontId="4" fillId="3" borderId="36" xfId="0" applyFont="1" applyFill="1" applyBorder="1"/>
    <xf numFmtId="0" fontId="4" fillId="7" borderId="36" xfId="0" applyFont="1" applyFill="1" applyBorder="1"/>
    <xf numFmtId="0" fontId="4" fillId="8" borderId="13" xfId="0" applyFont="1" applyFill="1" applyBorder="1"/>
    <xf numFmtId="0" fontId="3" fillId="0" borderId="19" xfId="0" applyFont="1" applyBorder="1"/>
    <xf numFmtId="0" fontId="4" fillId="2" borderId="1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3" fillId="0" borderId="30" xfId="0" applyFont="1" applyBorder="1"/>
    <xf numFmtId="0" fontId="3" fillId="0" borderId="15" xfId="0" applyFont="1" applyBorder="1" applyAlignment="1">
      <alignment horizontal="right"/>
    </xf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5" xfId="0" quotePrefix="1" applyFont="1" applyBorder="1"/>
    <xf numFmtId="0" fontId="3" fillId="6" borderId="31" xfId="0" applyFont="1" applyFill="1" applyBorder="1"/>
    <xf numFmtId="0" fontId="3" fillId="6" borderId="32" xfId="0" applyFont="1" applyFill="1" applyBorder="1" applyAlignment="1">
      <alignment horizontal="right"/>
    </xf>
    <xf numFmtId="0" fontId="3" fillId="6" borderId="32" xfId="0" applyFont="1" applyFill="1" applyBorder="1"/>
    <xf numFmtId="0" fontId="3" fillId="6" borderId="32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left"/>
    </xf>
    <xf numFmtId="0" fontId="3" fillId="0" borderId="31" xfId="0" applyFont="1" applyBorder="1"/>
    <xf numFmtId="0" fontId="3" fillId="0" borderId="32" xfId="0" applyFont="1" applyBorder="1" applyAlignment="1">
      <alignment horizontal="right"/>
    </xf>
    <xf numFmtId="0" fontId="3" fillId="0" borderId="32" xfId="0" applyFont="1" applyBorder="1"/>
    <xf numFmtId="0" fontId="3" fillId="0" borderId="32" xfId="0" applyFont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3" fillId="6" borderId="34" xfId="0" applyFont="1" applyFill="1" applyBorder="1"/>
    <xf numFmtId="0" fontId="3" fillId="6" borderId="35" xfId="0" applyFont="1" applyFill="1" applyBorder="1" applyAlignment="1">
      <alignment horizontal="right"/>
    </xf>
    <xf numFmtId="0" fontId="3" fillId="6" borderId="35" xfId="0" applyFont="1" applyFill="1" applyBorder="1"/>
    <xf numFmtId="0" fontId="3" fillId="6" borderId="35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6" borderId="32" xfId="0" quotePrefix="1" applyFont="1" applyFill="1" applyBorder="1"/>
    <xf numFmtId="0" fontId="10" fillId="0" borderId="10" xfId="0" applyFont="1" applyFill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41" xfId="0" applyFont="1" applyBorder="1" applyAlignment="1">
      <alignment vertical="top"/>
    </xf>
    <xf numFmtId="0" fontId="3" fillId="0" borderId="43" xfId="0" applyFont="1" applyBorder="1" applyAlignment="1">
      <alignment vertical="top"/>
    </xf>
    <xf numFmtId="0" fontId="3" fillId="0" borderId="44" xfId="0" applyFont="1" applyBorder="1" applyAlignment="1">
      <alignment vertical="top"/>
    </xf>
    <xf numFmtId="0" fontId="4" fillId="2" borderId="37" xfId="0" applyFont="1" applyFill="1" applyBorder="1" applyAlignment="1">
      <alignment vertical="top"/>
    </xf>
    <xf numFmtId="0" fontId="4" fillId="2" borderId="38" xfId="0" applyFont="1" applyFill="1" applyBorder="1" applyAlignment="1">
      <alignment vertical="top"/>
    </xf>
    <xf numFmtId="0" fontId="4" fillId="2" borderId="39" xfId="0" applyFont="1" applyFill="1" applyBorder="1" applyAlignment="1">
      <alignment vertical="top"/>
    </xf>
    <xf numFmtId="0" fontId="4" fillId="0" borderId="40" xfId="0" applyFont="1" applyBorder="1" applyAlignment="1">
      <alignment vertical="top"/>
    </xf>
    <xf numFmtId="0" fontId="4" fillId="0" borderId="42" xfId="0" applyFont="1" applyBorder="1" applyAlignment="1">
      <alignment vertical="top"/>
    </xf>
    <xf numFmtId="0" fontId="0" fillId="0" borderId="16" xfId="0" applyBorder="1"/>
    <xf numFmtId="0" fontId="0" fillId="0" borderId="2" xfId="0" applyBorder="1"/>
    <xf numFmtId="0" fontId="0" fillId="0" borderId="3" xfId="0" applyBorder="1"/>
    <xf numFmtId="0" fontId="3" fillId="6" borderId="8" xfId="0" applyFont="1" applyFill="1" applyBorder="1"/>
    <xf numFmtId="0" fontId="3" fillId="0" borderId="8" xfId="0" applyFont="1" applyBorder="1"/>
    <xf numFmtId="0" fontId="3" fillId="6" borderId="45" xfId="0" applyFont="1" applyFill="1" applyBorder="1"/>
    <xf numFmtId="0" fontId="3" fillId="0" borderId="29" xfId="0" applyFont="1" applyBorder="1"/>
    <xf numFmtId="0" fontId="11" fillId="6" borderId="18" xfId="0" applyFont="1" applyFill="1" applyBorder="1"/>
    <xf numFmtId="0" fontId="11" fillId="6" borderId="33" xfId="0" applyFont="1" applyFill="1" applyBorder="1"/>
    <xf numFmtId="0" fontId="11" fillId="6" borderId="29" xfId="0" applyFont="1" applyFill="1" applyBorder="1"/>
    <xf numFmtId="0" fontId="11" fillId="9" borderId="18" xfId="0" applyFont="1" applyFill="1" applyBorder="1"/>
    <xf numFmtId="0" fontId="11" fillId="9" borderId="33" xfId="0" applyFont="1" applyFill="1" applyBorder="1"/>
    <xf numFmtId="0" fontId="11" fillId="9" borderId="29" xfId="0" applyFont="1" applyFill="1" applyBorder="1"/>
    <xf numFmtId="0" fontId="11" fillId="10" borderId="18" xfId="0" applyFont="1" applyFill="1" applyBorder="1"/>
    <xf numFmtId="0" fontId="11" fillId="10" borderId="33" xfId="0" applyFont="1" applyFill="1" applyBorder="1"/>
    <xf numFmtId="0" fontId="11" fillId="10" borderId="29" xfId="0" applyFont="1" applyFill="1" applyBorder="1"/>
    <xf numFmtId="0" fontId="11" fillId="11" borderId="18" xfId="0" applyFont="1" applyFill="1" applyBorder="1"/>
    <xf numFmtId="0" fontId="11" fillId="11" borderId="29" xfId="0" applyFont="1" applyFill="1" applyBorder="1"/>
    <xf numFmtId="0" fontId="11" fillId="12" borderId="18" xfId="0" applyFont="1" applyFill="1" applyBorder="1"/>
    <xf numFmtId="0" fontId="11" fillId="12" borderId="33" xfId="0" applyFont="1" applyFill="1" applyBorder="1"/>
    <xf numFmtId="0" fontId="11" fillId="12" borderId="29" xfId="0" applyFont="1" applyFill="1" applyBorder="1"/>
    <xf numFmtId="0" fontId="11" fillId="6" borderId="44" xfId="0" applyFont="1" applyFill="1" applyBorder="1"/>
    <xf numFmtId="0" fontId="13" fillId="0" borderId="0" xfId="1" applyFont="1" applyAlignment="1">
      <alignment horizontal="right"/>
    </xf>
    <xf numFmtId="0" fontId="14" fillId="0" borderId="0" xfId="1" applyFont="1" applyAlignment="1">
      <alignment horizontal="center"/>
    </xf>
    <xf numFmtId="0" fontId="14" fillId="0" borderId="0" xfId="1" applyFont="1"/>
    <xf numFmtId="0" fontId="13" fillId="0" borderId="16" xfId="1" applyFont="1" applyBorder="1" applyAlignment="1">
      <alignment horizontal="right"/>
    </xf>
    <xf numFmtId="0" fontId="14" fillId="0" borderId="2" xfId="1" applyFont="1" applyBorder="1" applyAlignment="1">
      <alignment horizontal="center"/>
    </xf>
    <xf numFmtId="0" fontId="14" fillId="0" borderId="3" xfId="1" applyFont="1" applyBorder="1"/>
    <xf numFmtId="0" fontId="13" fillId="0" borderId="17" xfId="1" applyFont="1" applyBorder="1" applyAlignment="1">
      <alignment horizontal="right"/>
    </xf>
    <xf numFmtId="0" fontId="15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0" fontId="14" fillId="0" borderId="4" xfId="1" applyFont="1" applyBorder="1"/>
    <xf numFmtId="0" fontId="13" fillId="0" borderId="47" xfId="1" applyFont="1" applyBorder="1" applyAlignment="1">
      <alignment horizontal="right"/>
    </xf>
    <xf numFmtId="0" fontId="16" fillId="0" borderId="48" xfId="1" applyFont="1" applyBorder="1" applyAlignment="1">
      <alignment horizontal="center"/>
    </xf>
    <xf numFmtId="0" fontId="17" fillId="13" borderId="49" xfId="1" applyFont="1" applyFill="1" applyBorder="1" applyAlignment="1">
      <alignment horizontal="center"/>
    </xf>
    <xf numFmtId="0" fontId="14" fillId="14" borderId="50" xfId="1" applyFont="1" applyFill="1" applyBorder="1" applyAlignment="1">
      <alignment horizontal="center"/>
    </xf>
    <xf numFmtId="0" fontId="14" fillId="15" borderId="50" xfId="1" applyFont="1" applyFill="1" applyBorder="1" applyAlignment="1">
      <alignment horizontal="center"/>
    </xf>
    <xf numFmtId="0" fontId="14" fillId="2" borderId="50" xfId="1" applyFont="1" applyFill="1" applyBorder="1" applyAlignment="1">
      <alignment horizontal="center"/>
    </xf>
    <xf numFmtId="0" fontId="13" fillId="0" borderId="51" xfId="1" applyFont="1" applyBorder="1" applyAlignment="1">
      <alignment horizontal="right"/>
    </xf>
    <xf numFmtId="0" fontId="16" fillId="0" borderId="52" xfId="1" applyFont="1" applyBorder="1" applyAlignment="1">
      <alignment horizontal="center"/>
    </xf>
    <xf numFmtId="0" fontId="17" fillId="13" borderId="53" xfId="1" applyFont="1" applyFill="1" applyBorder="1" applyAlignment="1">
      <alignment horizontal="center"/>
    </xf>
    <xf numFmtId="0" fontId="14" fillId="14" borderId="54" xfId="1" applyFont="1" applyFill="1" applyBorder="1" applyAlignment="1">
      <alignment horizontal="center"/>
    </xf>
    <xf numFmtId="0" fontId="14" fillId="15" borderId="54" xfId="1" applyFont="1" applyFill="1" applyBorder="1" applyAlignment="1">
      <alignment horizontal="center"/>
    </xf>
    <xf numFmtId="0" fontId="14" fillId="2" borderId="54" xfId="1" applyFont="1" applyFill="1" applyBorder="1" applyAlignment="1">
      <alignment horizontal="center"/>
    </xf>
    <xf numFmtId="0" fontId="13" fillId="0" borderId="55" xfId="1" applyFont="1" applyBorder="1" applyAlignment="1">
      <alignment horizontal="right"/>
    </xf>
    <xf numFmtId="0" fontId="16" fillId="0" borderId="56" xfId="1" applyFont="1" applyBorder="1" applyAlignment="1">
      <alignment horizontal="center"/>
    </xf>
    <xf numFmtId="0" fontId="17" fillId="13" borderId="57" xfId="1" applyFont="1" applyFill="1" applyBorder="1" applyAlignment="1">
      <alignment horizontal="center"/>
    </xf>
    <xf numFmtId="0" fontId="14" fillId="14" borderId="58" xfId="1" applyFont="1" applyFill="1" applyBorder="1" applyAlignment="1">
      <alignment horizontal="center"/>
    </xf>
    <xf numFmtId="0" fontId="14" fillId="15" borderId="58" xfId="1" applyFont="1" applyFill="1" applyBorder="1" applyAlignment="1">
      <alignment horizontal="center"/>
    </xf>
    <xf numFmtId="0" fontId="14" fillId="2" borderId="59" xfId="1" applyFont="1" applyFill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7" fillId="13" borderId="32" xfId="1" applyFont="1" applyFill="1" applyBorder="1" applyAlignment="1">
      <alignment horizontal="center"/>
    </xf>
    <xf numFmtId="0" fontId="14" fillId="14" borderId="60" xfId="1" applyFont="1" applyFill="1" applyBorder="1" applyAlignment="1">
      <alignment horizontal="center"/>
    </xf>
    <xf numFmtId="0" fontId="14" fillId="15" borderId="60" xfId="1" applyFont="1" applyFill="1" applyBorder="1" applyAlignment="1">
      <alignment horizontal="center"/>
    </xf>
    <xf numFmtId="0" fontId="14" fillId="2" borderId="13" xfId="1" applyFont="1" applyFill="1" applyBorder="1" applyAlignment="1">
      <alignment horizontal="center"/>
    </xf>
    <xf numFmtId="0" fontId="16" fillId="0" borderId="61" xfId="1" applyFont="1" applyBorder="1" applyAlignment="1">
      <alignment horizontal="center"/>
    </xf>
    <xf numFmtId="0" fontId="17" fillId="13" borderId="62" xfId="1" applyFont="1" applyFill="1" applyBorder="1" applyAlignment="1">
      <alignment horizontal="center"/>
    </xf>
    <xf numFmtId="0" fontId="14" fillId="14" borderId="61" xfId="1" applyFont="1" applyFill="1" applyBorder="1" applyAlignment="1">
      <alignment horizontal="center"/>
    </xf>
    <xf numFmtId="0" fontId="14" fillId="15" borderId="61" xfId="1" applyFont="1" applyFill="1" applyBorder="1" applyAlignment="1">
      <alignment horizontal="center"/>
    </xf>
    <xf numFmtId="0" fontId="16" fillId="0" borderId="54" xfId="1" applyFont="1" applyBorder="1" applyAlignment="1">
      <alignment horizontal="center"/>
    </xf>
    <xf numFmtId="0" fontId="14" fillId="14" borderId="53" xfId="1" applyFont="1" applyFill="1" applyBorder="1" applyAlignment="1">
      <alignment horizontal="center"/>
    </xf>
    <xf numFmtId="0" fontId="16" fillId="0" borderId="58" xfId="1" applyFont="1" applyBorder="1" applyAlignment="1">
      <alignment horizontal="center"/>
    </xf>
    <xf numFmtId="0" fontId="14" fillId="2" borderId="14" xfId="1" applyFont="1" applyFill="1" applyBorder="1" applyAlignment="1">
      <alignment horizontal="center"/>
    </xf>
    <xf numFmtId="0" fontId="14" fillId="2" borderId="63" xfId="1" applyFont="1" applyFill="1" applyBorder="1" applyAlignment="1">
      <alignment horizontal="center"/>
    </xf>
    <xf numFmtId="0" fontId="14" fillId="15" borderId="63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14" fillId="14" borderId="59" xfId="1" applyFont="1" applyFill="1" applyBorder="1" applyAlignment="1">
      <alignment horizontal="center"/>
    </xf>
    <xf numFmtId="0" fontId="14" fillId="15" borderId="59" xfId="1" applyFont="1" applyFill="1" applyBorder="1" applyAlignment="1">
      <alignment horizontal="center"/>
    </xf>
    <xf numFmtId="0" fontId="14" fillId="2" borderId="64" xfId="1" applyFont="1" applyFill="1" applyBorder="1" applyAlignment="1">
      <alignment horizontal="center"/>
    </xf>
    <xf numFmtId="0" fontId="14" fillId="15" borderId="49" xfId="1" applyFont="1" applyFill="1" applyBorder="1" applyAlignment="1">
      <alignment horizontal="center"/>
    </xf>
    <xf numFmtId="0" fontId="14" fillId="15" borderId="53" xfId="1" applyFont="1" applyFill="1" applyBorder="1" applyAlignment="1">
      <alignment horizontal="center"/>
    </xf>
    <xf numFmtId="0" fontId="14" fillId="2" borderId="53" xfId="1" applyFont="1" applyFill="1" applyBorder="1" applyAlignment="1">
      <alignment horizontal="center"/>
    </xf>
    <xf numFmtId="0" fontId="17" fillId="13" borderId="64" xfId="1" applyFont="1" applyFill="1" applyBorder="1" applyAlignment="1">
      <alignment horizontal="center"/>
    </xf>
    <xf numFmtId="0" fontId="14" fillId="15" borderId="64" xfId="1" applyFont="1" applyFill="1" applyBorder="1" applyAlignment="1">
      <alignment horizontal="center"/>
    </xf>
    <xf numFmtId="0" fontId="17" fillId="13" borderId="15" xfId="1" applyFont="1" applyFill="1" applyBorder="1" applyAlignment="1">
      <alignment horizontal="center"/>
    </xf>
    <xf numFmtId="0" fontId="14" fillId="14" borderId="14" xfId="1" applyFont="1" applyFill="1" applyBorder="1" applyAlignment="1">
      <alignment horizontal="center"/>
    </xf>
    <xf numFmtId="0" fontId="14" fillId="15" borderId="13" xfId="1" applyFont="1" applyFill="1" applyBorder="1" applyAlignment="1">
      <alignment horizontal="center"/>
    </xf>
    <xf numFmtId="0" fontId="14" fillId="2" borderId="1" xfId="1" applyFont="1" applyFill="1" applyBorder="1" applyAlignment="1">
      <alignment horizontal="center"/>
    </xf>
    <xf numFmtId="0" fontId="14" fillId="15" borderId="14" xfId="1" applyFont="1" applyFill="1" applyBorder="1" applyAlignment="1">
      <alignment horizontal="center"/>
    </xf>
    <xf numFmtId="0" fontId="14" fillId="14" borderId="63" xfId="1" applyFont="1" applyFill="1" applyBorder="1" applyAlignment="1">
      <alignment horizontal="center"/>
    </xf>
    <xf numFmtId="0" fontId="14" fillId="14" borderId="13" xfId="1" applyFont="1" applyFill="1" applyBorder="1" applyAlignment="1">
      <alignment horizontal="center"/>
    </xf>
    <xf numFmtId="0" fontId="14" fillId="15" borderId="1" xfId="1" applyFont="1" applyFill="1" applyBorder="1" applyAlignment="1">
      <alignment horizontal="center"/>
    </xf>
    <xf numFmtId="0" fontId="17" fillId="13" borderId="28" xfId="1" applyFont="1" applyFill="1" applyBorder="1" applyAlignment="1">
      <alignment horizontal="center"/>
    </xf>
    <xf numFmtId="0" fontId="17" fillId="13" borderId="1" xfId="1" applyFont="1" applyFill="1" applyBorder="1" applyAlignment="1">
      <alignment horizontal="center"/>
    </xf>
    <xf numFmtId="0" fontId="14" fillId="14" borderId="1" xfId="1" applyFont="1" applyFill="1" applyBorder="1" applyAlignment="1">
      <alignment horizontal="center"/>
    </xf>
    <xf numFmtId="0" fontId="13" fillId="0" borderId="19" xfId="1" applyFont="1" applyBorder="1" applyAlignment="1">
      <alignment horizontal="right"/>
    </xf>
    <xf numFmtId="0" fontId="14" fillId="0" borderId="5" xfId="1" applyFont="1" applyBorder="1" applyAlignment="1">
      <alignment horizontal="center"/>
    </xf>
    <xf numFmtId="0" fontId="14" fillId="0" borderId="21" xfId="1" applyFont="1" applyBorder="1"/>
    <xf numFmtId="0" fontId="13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48" xfId="1" applyFont="1" applyBorder="1" applyAlignment="1">
      <alignment horizontal="center"/>
    </xf>
    <xf numFmtId="0" fontId="13" fillId="0" borderId="52" xfId="1" applyFont="1" applyBorder="1" applyAlignment="1">
      <alignment horizontal="center"/>
    </xf>
    <xf numFmtId="0" fontId="13" fillId="0" borderId="56" xfId="1" applyFont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5" fillId="0" borderId="0" xfId="1" applyFont="1" applyAlignment="1">
      <alignment horizontal="center"/>
    </xf>
    <xf numFmtId="0" fontId="14" fillId="0" borderId="15" xfId="1" applyFont="1" applyBorder="1" applyAlignment="1">
      <alignment horizontal="center"/>
    </xf>
    <xf numFmtId="0" fontId="14" fillId="0" borderId="32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14" xfId="0" applyBorder="1"/>
    <xf numFmtId="0" fontId="0" fillId="0" borderId="60" xfId="0" applyBorder="1"/>
    <xf numFmtId="0" fontId="0" fillId="0" borderId="10" xfId="0" applyBorder="1"/>
    <xf numFmtId="0" fontId="0" fillId="0" borderId="63" xfId="0" applyBorder="1"/>
    <xf numFmtId="0" fontId="0" fillId="0" borderId="36" xfId="0" applyBorder="1"/>
    <xf numFmtId="0" fontId="0" fillId="0" borderId="13" xfId="0" applyBorder="1"/>
    <xf numFmtId="0" fontId="0" fillId="0" borderId="12" xfId="0" applyBorder="1"/>
    <xf numFmtId="0" fontId="0" fillId="0" borderId="67" xfId="0" applyBorder="1"/>
    <xf numFmtId="0" fontId="0" fillId="0" borderId="69" xfId="0" applyBorder="1"/>
    <xf numFmtId="0" fontId="0" fillId="0" borderId="71" xfId="0" applyBorder="1"/>
    <xf numFmtId="0" fontId="0" fillId="0" borderId="72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5" xfId="0" applyBorder="1"/>
    <xf numFmtId="0" fontId="0" fillId="0" borderId="18" xfId="0" applyBorder="1"/>
    <xf numFmtId="0" fontId="0" fillId="0" borderId="33" xfId="0" applyBorder="1"/>
    <xf numFmtId="0" fontId="0" fillId="0" borderId="66" xfId="0" applyBorder="1"/>
    <xf numFmtId="0" fontId="0" fillId="0" borderId="29" xfId="0" applyBorder="1"/>
    <xf numFmtId="0" fontId="0" fillId="0" borderId="68" xfId="0" applyBorder="1"/>
    <xf numFmtId="0" fontId="0" fillId="0" borderId="41" xfId="0" applyBorder="1"/>
    <xf numFmtId="0" fontId="0" fillId="0" borderId="70" xfId="0" applyBorder="1"/>
    <xf numFmtId="0" fontId="0" fillId="0" borderId="74" xfId="0" applyBorder="1"/>
    <xf numFmtId="0" fontId="0" fillId="0" borderId="44" xfId="0" applyBorder="1"/>
    <xf numFmtId="0" fontId="0" fillId="14" borderId="16" xfId="0" applyFill="1" applyBorder="1"/>
    <xf numFmtId="0" fontId="0" fillId="14" borderId="2" xfId="0" applyFill="1" applyBorder="1"/>
    <xf numFmtId="0" fontId="0" fillId="14" borderId="73" xfId="0" applyFill="1" applyBorder="1"/>
    <xf numFmtId="0" fontId="0" fillId="14" borderId="0" xfId="0" applyFill="1" applyBorder="1" applyAlignment="1">
      <alignment horizontal="center"/>
    </xf>
    <xf numFmtId="0" fontId="0" fillId="14" borderId="3" xfId="0" applyFill="1" applyBorder="1"/>
    <xf numFmtId="0" fontId="0" fillId="14" borderId="4" xfId="0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8" fillId="2" borderId="2" xfId="0" applyFont="1" applyFill="1" applyBorder="1"/>
    <xf numFmtId="0" fontId="18" fillId="2" borderId="3" xfId="0" applyFont="1" applyFill="1" applyBorder="1"/>
    <xf numFmtId="0" fontId="18" fillId="2" borderId="30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2" fillId="14" borderId="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36" xfId="0" applyFill="1" applyBorder="1"/>
    <xf numFmtId="0" fontId="0" fillId="3" borderId="71" xfId="0" applyFill="1" applyBorder="1"/>
    <xf numFmtId="0" fontId="0" fillId="0" borderId="2" xfId="0" applyBorder="1" applyAlignment="1">
      <alignment horizontal="center"/>
    </xf>
    <xf numFmtId="0" fontId="12" fillId="0" borderId="0" xfId="0" applyFont="1" applyBorder="1"/>
    <xf numFmtId="0" fontId="0" fillId="0" borderId="5" xfId="0" applyBorder="1" applyAlignment="1">
      <alignment horizontal="center"/>
    </xf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3" borderId="13" xfId="0" applyFont="1" applyFill="1" applyBorder="1" applyAlignment="1">
      <alignment horizontal="left"/>
    </xf>
    <xf numFmtId="0" fontId="4" fillId="0" borderId="10" xfId="0" applyFont="1" applyBorder="1" applyAlignment="1">
      <alignment horizontal="right"/>
    </xf>
    <xf numFmtId="0" fontId="19" fillId="16" borderId="0" xfId="0" applyFont="1" applyFill="1"/>
    <xf numFmtId="0" fontId="3" fillId="0" borderId="2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0" fillId="0" borderId="0" xfId="0" applyFont="1"/>
    <xf numFmtId="0" fontId="12" fillId="0" borderId="0" xfId="0" applyFont="1"/>
    <xf numFmtId="0" fontId="19" fillId="16" borderId="8" xfId="0" applyFont="1" applyFill="1" applyBorder="1"/>
    <xf numFmtId="0" fontId="19" fillId="16" borderId="32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9" fontId="3" fillId="0" borderId="32" xfId="0" applyNumberFormat="1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0" fillId="0" borderId="32" xfId="0" applyBorder="1"/>
    <xf numFmtId="0" fontId="0" fillId="0" borderId="28" xfId="0" applyBorder="1"/>
    <xf numFmtId="0" fontId="19" fillId="16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2" xfId="0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1" xfId="0" applyFill="1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32" xfId="0" applyFill="1" applyBorder="1"/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23" fillId="6" borderId="0" xfId="0" applyFont="1" applyFill="1" applyAlignment="1">
      <alignment horizontal="center"/>
    </xf>
    <xf numFmtId="0" fontId="0" fillId="6" borderId="28" xfId="0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63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2" borderId="6" xfId="0" applyFill="1" applyBorder="1"/>
    <xf numFmtId="0" fontId="12" fillId="2" borderId="15" xfId="0" applyFont="1" applyFill="1" applyBorder="1"/>
    <xf numFmtId="0" fontId="12" fillId="2" borderId="6" xfId="0" applyFont="1" applyFill="1" applyBorder="1"/>
    <xf numFmtId="0" fontId="12" fillId="2" borderId="7" xfId="0" quotePrefix="1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12" fillId="2" borderId="7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2" borderId="32" xfId="0" applyFont="1" applyFill="1" applyBorder="1"/>
    <xf numFmtId="0" fontId="12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1" fillId="3" borderId="60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0" fontId="21" fillId="3" borderId="32" xfId="0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/>
    </xf>
    <xf numFmtId="0" fontId="0" fillId="2" borderId="14" xfId="0" applyFill="1" applyBorder="1"/>
    <xf numFmtId="0" fontId="12" fillId="0" borderId="6" xfId="0" applyFont="1" applyBorder="1" applyAlignment="1">
      <alignment horizontal="right"/>
    </xf>
    <xf numFmtId="0" fontId="12" fillId="0" borderId="14" xfId="0" applyFont="1" applyBorder="1"/>
    <xf numFmtId="0" fontId="0" fillId="0" borderId="0" xfId="0" quotePrefix="1" applyAlignment="1">
      <alignment horizontal="center"/>
    </xf>
    <xf numFmtId="0" fontId="3" fillId="0" borderId="60" xfId="0" applyFont="1" applyBorder="1"/>
    <xf numFmtId="0" fontId="3" fillId="0" borderId="10" xfId="0" applyFont="1" applyBorder="1"/>
    <xf numFmtId="0" fontId="3" fillId="0" borderId="63" xfId="0" applyFont="1" applyBorder="1"/>
    <xf numFmtId="0" fontId="4" fillId="2" borderId="6" xfId="0" applyFont="1" applyFill="1" applyBorder="1"/>
    <xf numFmtId="0" fontId="3" fillId="0" borderId="14" xfId="0" applyFont="1" applyBorder="1"/>
    <xf numFmtId="0" fontId="3" fillId="0" borderId="28" xfId="0" applyFont="1" applyBorder="1" applyAlignment="1">
      <alignment horizontal="left"/>
    </xf>
    <xf numFmtId="0" fontId="3" fillId="0" borderId="9" xfId="0" applyFont="1" applyBorder="1"/>
    <xf numFmtId="0" fontId="21" fillId="2" borderId="6" xfId="0" applyFont="1" applyFill="1" applyBorder="1"/>
    <xf numFmtId="0" fontId="4" fillId="2" borderId="15" xfId="0" applyFont="1" applyFill="1" applyBorder="1" applyAlignment="1">
      <alignment horizontal="left"/>
    </xf>
    <xf numFmtId="0" fontId="3" fillId="2" borderId="7" xfId="0" applyFont="1" applyFill="1" applyBorder="1"/>
    <xf numFmtId="0" fontId="3" fillId="2" borderId="14" xfId="0" applyFont="1" applyFill="1" applyBorder="1"/>
    <xf numFmtId="0" fontId="20" fillId="2" borderId="6" xfId="0" applyFont="1" applyFill="1" applyBorder="1"/>
    <xf numFmtId="0" fontId="20" fillId="2" borderId="8" xfId="0" applyFont="1" applyFill="1" applyBorder="1"/>
    <xf numFmtId="0" fontId="20" fillId="2" borderId="9" xfId="0" applyFont="1" applyFill="1" applyBorder="1"/>
    <xf numFmtId="0" fontId="26" fillId="0" borderId="32" xfId="0" applyFont="1" applyBorder="1" applyAlignment="1">
      <alignment horizontal="left"/>
    </xf>
    <xf numFmtId="0" fontId="4" fillId="2" borderId="16" xfId="0" applyFont="1" applyFill="1" applyBorder="1"/>
    <xf numFmtId="0" fontId="4" fillId="2" borderId="75" xfId="0" applyFont="1" applyFill="1" applyBorder="1"/>
    <xf numFmtId="0" fontId="27" fillId="2" borderId="18" xfId="0" applyFont="1" applyFill="1" applyBorder="1"/>
    <xf numFmtId="0" fontId="27" fillId="2" borderId="30" xfId="0" applyFont="1" applyFill="1" applyBorder="1"/>
    <xf numFmtId="0" fontId="4" fillId="2" borderId="77" xfId="0" applyFont="1" applyFill="1" applyBorder="1"/>
    <xf numFmtId="0" fontId="30" fillId="0" borderId="30" xfId="0" applyFont="1" applyBorder="1"/>
    <xf numFmtId="0" fontId="30" fillId="0" borderId="31" xfId="0" applyFont="1" applyBorder="1"/>
    <xf numFmtId="0" fontId="30" fillId="0" borderId="18" xfId="0" applyFont="1" applyBorder="1"/>
    <xf numFmtId="0" fontId="30" fillId="0" borderId="33" xfId="0" applyFont="1" applyBorder="1"/>
    <xf numFmtId="0" fontId="30" fillId="0" borderId="76" xfId="0" applyFont="1" applyBorder="1"/>
    <xf numFmtId="0" fontId="31" fillId="0" borderId="0" xfId="0" applyFont="1"/>
    <xf numFmtId="0" fontId="27" fillId="2" borderId="78" xfId="0" applyFont="1" applyFill="1" applyBorder="1"/>
    <xf numFmtId="0" fontId="31" fillId="0" borderId="7" xfId="0" applyFont="1" applyBorder="1"/>
    <xf numFmtId="0" fontId="28" fillId="0" borderId="78" xfId="0" applyFont="1" applyBorder="1"/>
    <xf numFmtId="0" fontId="28" fillId="0" borderId="65" xfId="0" applyFont="1" applyBorder="1"/>
    <xf numFmtId="0" fontId="30" fillId="0" borderId="65" xfId="0" applyFont="1" applyBorder="1"/>
    <xf numFmtId="0" fontId="30" fillId="0" borderId="79" xfId="0" applyFont="1" applyBorder="1"/>
    <xf numFmtId="0" fontId="30" fillId="0" borderId="17" xfId="0" applyFont="1" applyBorder="1"/>
    <xf numFmtId="0" fontId="31" fillId="0" borderId="31" xfId="0" applyFont="1" applyBorder="1"/>
    <xf numFmtId="0" fontId="31" fillId="0" borderId="79" xfId="0" applyFont="1" applyBorder="1"/>
    <xf numFmtId="0" fontId="28" fillId="0" borderId="17" xfId="0" applyFont="1" applyBorder="1"/>
    <xf numFmtId="0" fontId="28" fillId="0" borderId="31" xfId="0" applyFont="1" applyBorder="1"/>
    <xf numFmtId="0" fontId="31" fillId="0" borderId="17" xfId="0" applyFont="1" applyBorder="1"/>
    <xf numFmtId="0" fontId="30" fillId="0" borderId="80" xfId="0" applyFont="1" applyBorder="1"/>
    <xf numFmtId="0" fontId="30" fillId="0" borderId="34" xfId="0" applyFont="1" applyBorder="1"/>
    <xf numFmtId="0" fontId="31" fillId="0" borderId="19" xfId="0" applyFont="1" applyBorder="1"/>
    <xf numFmtId="0" fontId="31" fillId="0" borderId="34" xfId="0" applyFont="1" applyBorder="1"/>
    <xf numFmtId="0" fontId="31" fillId="0" borderId="32" xfId="0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6" fontId="0" fillId="0" borderId="0" xfId="0" applyNumberFormat="1"/>
    <xf numFmtId="0" fontId="0" fillId="17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/>
    </xf>
    <xf numFmtId="0" fontId="0" fillId="15" borderId="68" xfId="0" applyFill="1" applyBorder="1" applyAlignment="1">
      <alignment horizontal="center"/>
    </xf>
    <xf numFmtId="0" fontId="0" fillId="15" borderId="36" xfId="0" applyFill="1" applyBorder="1" applyAlignment="1">
      <alignment horizontal="center"/>
    </xf>
    <xf numFmtId="0" fontId="0" fillId="15" borderId="13" xfId="0" applyFill="1" applyBorder="1" applyAlignment="1">
      <alignment horizontal="center"/>
    </xf>
  </cellXfs>
  <cellStyles count="2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5</xdr:col>
      <xdr:colOff>248926</xdr:colOff>
      <xdr:row>6</xdr:row>
      <xdr:rowOff>116820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25500" y="812800"/>
          <a:ext cx="2725426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>
              <a:latin typeface="Apple SD Gothic Neo" charset="-127"/>
              <a:ea typeface="Apple SD Gothic Neo" charset="-127"/>
              <a:cs typeface="Apple SD Gothic Neo" charset="-127"/>
            </a:rPr>
            <a:t>Ket-Bot </a:t>
          </a:r>
          <a:r>
            <a:rPr lang="en-US" altLang="ko-KR" sz="2800">
              <a:latin typeface="Apple SD Gothic Neo" charset="-127"/>
              <a:ea typeface="Apple SD Gothic Neo" charset="-127"/>
              <a:cs typeface="Apple SD Gothic Neo" charset="-127"/>
            </a:rPr>
            <a:t>/</a:t>
          </a:r>
          <a:r>
            <a:rPr lang="ko-KR" altLang="en-US" sz="2800">
              <a:latin typeface="Apple SD Gothic Neo" charset="-127"/>
              <a:ea typeface="Apple SD Gothic Neo" charset="-127"/>
              <a:cs typeface="Apple SD Gothic Neo" charset="-127"/>
            </a:rPr>
            <a:t> </a:t>
          </a:r>
          <a:r>
            <a:rPr lang="en-US" sz="2800">
              <a:latin typeface="Apple SD Gothic Neo" charset="-127"/>
              <a:ea typeface="Apple SD Gothic Neo" charset="-127"/>
              <a:cs typeface="Apple SD Gothic Neo" charset="-127"/>
            </a:rPr>
            <a:t>Layout</a:t>
          </a:r>
        </a:p>
      </xdr:txBody>
    </xdr:sp>
    <xdr:clientData/>
  </xdr:twoCellAnchor>
  <xdr:twoCellAnchor>
    <xdr:from>
      <xdr:col>5</xdr:col>
      <xdr:colOff>809785</xdr:colOff>
      <xdr:row>7</xdr:row>
      <xdr:rowOff>29671</xdr:rowOff>
    </xdr:from>
    <xdr:to>
      <xdr:col>10</xdr:col>
      <xdr:colOff>15715</xdr:colOff>
      <xdr:row>35</xdr:row>
      <xdr:rowOff>166336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111785" y="1452071"/>
          <a:ext cx="3333430" cy="582626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latin typeface="Apple SD Gothic Neo" charset="-127"/>
            <a:ea typeface="Apple SD Gothic Neo" charset="-127"/>
            <a:cs typeface="Apple SD Gothic Neo" charset="-127"/>
          </a:endParaRPr>
        </a:p>
      </xdr:txBody>
    </xdr:sp>
    <xdr:clientData/>
  </xdr:twoCellAnchor>
  <xdr:twoCellAnchor>
    <xdr:from>
      <xdr:col>5</xdr:col>
      <xdr:colOff>809785</xdr:colOff>
      <xdr:row>7</xdr:row>
      <xdr:rowOff>29671</xdr:rowOff>
    </xdr:from>
    <xdr:to>
      <xdr:col>10</xdr:col>
      <xdr:colOff>15715</xdr:colOff>
      <xdr:row>9</xdr:row>
      <xdr:rowOff>124978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111785" y="1452071"/>
          <a:ext cx="3333430" cy="50170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solidFill>
                <a:schemeClr val="tx1">
                  <a:lumMod val="85000"/>
                  <a:lumOff val="15000"/>
                </a:schemeClr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상단바</a:t>
          </a:r>
          <a:endParaRPr lang="en-US" altLang="ko-KR" sz="1000">
            <a:solidFill>
              <a:schemeClr val="tx1">
                <a:lumMod val="85000"/>
                <a:lumOff val="15000"/>
              </a:schemeClr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  <a:p>
          <a:pPr algn="ctr"/>
          <a:r>
            <a:rPr lang="ko-KR" altLang="en-US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기존 상단바와 동일</a:t>
          </a:r>
          <a:endParaRPr lang="en-US" altLang="ko-KR" sz="700">
            <a:solidFill>
              <a:srgbClr val="C00000"/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</xdr:txBody>
    </xdr:sp>
    <xdr:clientData/>
  </xdr:twoCellAnchor>
  <xdr:twoCellAnchor>
    <xdr:from>
      <xdr:col>5</xdr:col>
      <xdr:colOff>809785</xdr:colOff>
      <xdr:row>31</xdr:row>
      <xdr:rowOff>64737</xdr:rowOff>
    </xdr:from>
    <xdr:to>
      <xdr:col>10</xdr:col>
      <xdr:colOff>15715</xdr:colOff>
      <xdr:row>35</xdr:row>
      <xdr:rowOff>166336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111785" y="6363937"/>
          <a:ext cx="3333430" cy="9143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solidFill>
                <a:schemeClr val="tx1">
                  <a:lumMod val="85000"/>
                  <a:lumOff val="15000"/>
                </a:schemeClr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하단바</a:t>
          </a:r>
          <a:endParaRPr lang="en-US" altLang="ko-KR" sz="1000">
            <a:solidFill>
              <a:schemeClr val="tx1">
                <a:lumMod val="85000"/>
                <a:lumOff val="15000"/>
              </a:schemeClr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  <a:p>
          <a:pPr algn="ctr"/>
          <a:r>
            <a:rPr lang="en-US" altLang="ko-KR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Ket-Bot</a:t>
          </a:r>
          <a:r>
            <a:rPr lang="ko-KR" altLang="en-US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이 제공하는 선택지 정보 표기</a:t>
          </a:r>
          <a:r>
            <a:rPr lang="en-US" altLang="ko-KR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,</a:t>
          </a:r>
          <a:r>
            <a:rPr lang="ko-KR" altLang="en-US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 사용자 선택 가능</a:t>
          </a:r>
          <a:r>
            <a:rPr lang="en-US" altLang="ko-KR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(</a:t>
          </a:r>
          <a:r>
            <a:rPr lang="ko-KR" altLang="en-US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현재 타이핑은 불가</a:t>
          </a:r>
          <a:r>
            <a:rPr lang="en-US" altLang="ko-KR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,</a:t>
          </a:r>
          <a:r>
            <a:rPr lang="ko-KR" altLang="en-US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 단순 선택</a:t>
          </a:r>
          <a:r>
            <a:rPr lang="en-US" altLang="ko-KR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)</a:t>
          </a:r>
        </a:p>
      </xdr:txBody>
    </xdr:sp>
    <xdr:clientData/>
  </xdr:twoCellAnchor>
  <xdr:twoCellAnchor>
    <xdr:from>
      <xdr:col>5</xdr:col>
      <xdr:colOff>809785</xdr:colOff>
      <xdr:row>9</xdr:row>
      <xdr:rowOff>124979</xdr:rowOff>
    </xdr:from>
    <xdr:to>
      <xdr:col>10</xdr:col>
      <xdr:colOff>15715</xdr:colOff>
      <xdr:row>31</xdr:row>
      <xdr:rowOff>64737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111785" y="1953779"/>
          <a:ext cx="3333430" cy="441015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>
              <a:solidFill>
                <a:schemeClr val="tx1">
                  <a:lumMod val="85000"/>
                  <a:lumOff val="15000"/>
                </a:schemeClr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Ket-Bot</a:t>
          </a:r>
          <a:r>
            <a:rPr lang="ko-KR" altLang="en-US" sz="1100">
              <a:solidFill>
                <a:schemeClr val="tx1">
                  <a:lumMod val="85000"/>
                  <a:lumOff val="15000"/>
                </a:schemeClr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 대화영역</a:t>
          </a:r>
          <a:endParaRPr lang="en-US" altLang="ko-KR" sz="1100">
            <a:solidFill>
              <a:schemeClr val="tx1">
                <a:lumMod val="85000"/>
                <a:lumOff val="15000"/>
              </a:schemeClr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  <a:p>
          <a:r>
            <a:rPr lang="en-US" altLang="ko-KR" sz="8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Ket-Bot</a:t>
          </a:r>
          <a:r>
            <a:rPr lang="ko-KR" altLang="en-US" sz="8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의 </a:t>
          </a:r>
          <a:r>
            <a:rPr lang="en-US" altLang="ko-KR" sz="8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Rule Base </a:t>
          </a:r>
          <a:r>
            <a:rPr lang="ko-KR" altLang="en-US" sz="8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대화 선택지</a:t>
          </a:r>
          <a:r>
            <a:rPr lang="en-US" altLang="ko-KR" sz="8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 </a:t>
          </a:r>
          <a:r>
            <a:rPr lang="ko-KR" altLang="en-US" sz="8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정보 제공</a:t>
          </a:r>
          <a:endParaRPr lang="en-US" altLang="ko-KR" sz="1000">
            <a:solidFill>
              <a:schemeClr val="tx1">
                <a:lumMod val="85000"/>
                <a:lumOff val="15000"/>
              </a:schemeClr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  <a:p>
          <a:pPr algn="ctr"/>
          <a:endParaRPr lang="en-US" altLang="ko-KR" sz="1000">
            <a:solidFill>
              <a:schemeClr val="tx1">
                <a:lumMod val="85000"/>
                <a:lumOff val="15000"/>
              </a:schemeClr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  <a:p>
          <a:pPr algn="r"/>
          <a:r>
            <a:rPr lang="en-US" altLang="ko-KR" sz="1000">
              <a:solidFill>
                <a:schemeClr val="tx1">
                  <a:lumMod val="85000"/>
                  <a:lumOff val="15000"/>
                </a:schemeClr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User </a:t>
          </a:r>
          <a:r>
            <a:rPr lang="ko-KR" altLang="en-US" sz="1000">
              <a:solidFill>
                <a:schemeClr val="tx1">
                  <a:lumMod val="85000"/>
                  <a:lumOff val="15000"/>
                </a:schemeClr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대화영역</a:t>
          </a:r>
          <a:endParaRPr lang="en-US" altLang="ko-KR" sz="1000">
            <a:solidFill>
              <a:schemeClr val="tx1">
                <a:lumMod val="85000"/>
                <a:lumOff val="15000"/>
              </a:schemeClr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  <a:p>
          <a:pPr algn="r"/>
          <a:r>
            <a:rPr lang="ko-KR" altLang="en-US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제공받은 정보를 바탕으로</a:t>
          </a:r>
          <a:r>
            <a:rPr lang="en-US" altLang="ko-KR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,</a:t>
          </a:r>
          <a:r>
            <a:rPr lang="ko-KR" altLang="en-US" sz="700">
              <a:solidFill>
                <a:srgbClr val="C00000"/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 선택한 응답 표기</a:t>
          </a:r>
          <a:endParaRPr lang="en-US" altLang="ko-KR" sz="700">
            <a:solidFill>
              <a:srgbClr val="C00000"/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</xdr:txBody>
    </xdr:sp>
    <xdr:clientData/>
  </xdr:twoCellAnchor>
  <xdr:twoCellAnchor>
    <xdr:from>
      <xdr:col>2</xdr:col>
      <xdr:colOff>0</xdr:colOff>
      <xdr:row>39</xdr:row>
      <xdr:rowOff>0</xdr:rowOff>
    </xdr:from>
    <xdr:to>
      <xdr:col>7</xdr:col>
      <xdr:colOff>101543</xdr:colOff>
      <xdr:row>41</xdr:row>
      <xdr:rowOff>116820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244600" y="8572500"/>
          <a:ext cx="422904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Ket-Bot </a:t>
          </a:r>
          <a:r>
            <a:rPr lang="en-US" altLang="ko-KR" sz="2800"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/</a:t>
          </a:r>
          <a:r>
            <a:rPr lang="ko-KR" altLang="en-US" sz="2800"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 </a:t>
          </a:r>
          <a:r>
            <a:rPr lang="en-US" altLang="ko-KR" sz="2800"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Ket-Bot </a:t>
          </a:r>
          <a:r>
            <a:rPr lang="ko-KR" altLang="en-US" sz="2800"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대화영역</a:t>
          </a:r>
          <a:endParaRPr lang="en-US" sz="2800"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</xdr:txBody>
    </xdr:sp>
    <xdr:clientData/>
  </xdr:twoCellAnchor>
  <xdr:twoCellAnchor>
    <xdr:from>
      <xdr:col>2</xdr:col>
      <xdr:colOff>640189</xdr:colOff>
      <xdr:row>42</xdr:row>
      <xdr:rowOff>29671</xdr:rowOff>
    </xdr:from>
    <xdr:to>
      <xdr:col>6</xdr:col>
      <xdr:colOff>671619</xdr:colOff>
      <xdr:row>70</xdr:row>
      <xdr:rowOff>166336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465689" y="9173671"/>
          <a:ext cx="3333430" cy="582626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</xdr:txBody>
    </xdr:sp>
    <xdr:clientData/>
  </xdr:twoCellAnchor>
  <xdr:twoCellAnchor>
    <xdr:from>
      <xdr:col>2</xdr:col>
      <xdr:colOff>640189</xdr:colOff>
      <xdr:row>42</xdr:row>
      <xdr:rowOff>29671</xdr:rowOff>
    </xdr:from>
    <xdr:to>
      <xdr:col>6</xdr:col>
      <xdr:colOff>671619</xdr:colOff>
      <xdr:row>44</xdr:row>
      <xdr:rowOff>124978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465689" y="9173671"/>
          <a:ext cx="3333430" cy="50170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ko-KR" sz="700">
            <a:solidFill>
              <a:srgbClr val="C00000"/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</xdr:txBody>
    </xdr:sp>
    <xdr:clientData/>
  </xdr:twoCellAnchor>
  <xdr:twoCellAnchor>
    <xdr:from>
      <xdr:col>2</xdr:col>
      <xdr:colOff>640189</xdr:colOff>
      <xdr:row>66</xdr:row>
      <xdr:rowOff>64737</xdr:rowOff>
    </xdr:from>
    <xdr:to>
      <xdr:col>6</xdr:col>
      <xdr:colOff>671619</xdr:colOff>
      <xdr:row>70</xdr:row>
      <xdr:rowOff>166336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465689" y="14085537"/>
          <a:ext cx="3333430" cy="9143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ko-KR" sz="700">
            <a:solidFill>
              <a:srgbClr val="C00000"/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</xdr:txBody>
    </xdr:sp>
    <xdr:clientData/>
  </xdr:twoCellAnchor>
  <xdr:twoCellAnchor>
    <xdr:from>
      <xdr:col>2</xdr:col>
      <xdr:colOff>640189</xdr:colOff>
      <xdr:row>44</xdr:row>
      <xdr:rowOff>124979</xdr:rowOff>
    </xdr:from>
    <xdr:to>
      <xdr:col>6</xdr:col>
      <xdr:colOff>671619</xdr:colOff>
      <xdr:row>66</xdr:row>
      <xdr:rowOff>64737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465689" y="9675379"/>
          <a:ext cx="3333430" cy="441015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ko-KR" sz="700">
            <a:solidFill>
              <a:srgbClr val="C00000"/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</xdr:txBody>
    </xdr:sp>
    <xdr:clientData/>
  </xdr:twoCellAnchor>
  <xdr:twoCellAnchor editAs="oneCell">
    <xdr:from>
      <xdr:col>7</xdr:col>
      <xdr:colOff>693394</xdr:colOff>
      <xdr:row>42</xdr:row>
      <xdr:rowOff>38028</xdr:rowOff>
    </xdr:from>
    <xdr:to>
      <xdr:col>13</xdr:col>
      <xdr:colOff>254359</xdr:colOff>
      <xdr:row>56</xdr:row>
      <xdr:rowOff>127000</xdr:rowOff>
    </xdr:to>
    <xdr:pic>
      <xdr:nvPicPr>
        <xdr:cNvPr id="12" name="table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494" y="9220128"/>
          <a:ext cx="4513965" cy="2933772"/>
        </a:xfrm>
        <a:prstGeom prst="rect">
          <a:avLst/>
        </a:prstGeom>
      </xdr:spPr>
    </xdr:pic>
    <xdr:clientData/>
  </xdr:twoCellAnchor>
  <xdr:twoCellAnchor>
    <xdr:from>
      <xdr:col>2</xdr:col>
      <xdr:colOff>686145</xdr:colOff>
      <xdr:row>45</xdr:row>
      <xdr:rowOff>63835</xdr:rowOff>
    </xdr:from>
    <xdr:to>
      <xdr:col>5</xdr:col>
      <xdr:colOff>442775</xdr:colOff>
      <xdr:row>47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/>
      </xdr:nvGrpSpPr>
      <xdr:grpSpPr>
        <a:xfrm>
          <a:off x="2072033" y="11008060"/>
          <a:ext cx="2499830" cy="510840"/>
          <a:chOff x="686145" y="1530839"/>
          <a:chExt cx="2233130" cy="431465"/>
        </a:xfrm>
      </xdr:grpSpPr>
      <xdr:sp macro="" textlink="">
        <xdr:nvSpPr>
          <xdr:cNvPr id="57" name="Rounded Rectangular Callout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1193412" y="1530839"/>
            <a:ext cx="1725863" cy="431465"/>
          </a:xfrm>
          <a:prstGeom prst="wedgeRoundRectCallout">
            <a:avLst>
              <a:gd name="adj1" fmla="val -57658"/>
              <a:gd name="adj2" fmla="val -33153"/>
              <a:gd name="adj3" fmla="val 16667"/>
            </a:avLst>
          </a:prstGeom>
          <a:noFill/>
          <a:ln w="95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안녕하세요</a:t>
            </a:r>
            <a:r>
              <a:rPr lang="en-US" altLang="ko-KR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,</a:t>
            </a: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 회원님</a:t>
            </a:r>
            <a:r>
              <a:rPr lang="en-US" altLang="ko-KR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!</a:t>
            </a: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 </a:t>
            </a:r>
            <a:endParaRPr lang="en-US" altLang="ko-KR" sz="7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  <a:p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회원님을 도와드릴 채팅로봇 </a:t>
            </a:r>
            <a:r>
              <a:rPr lang="en-US" altLang="ko-KR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‘</a:t>
            </a: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켓</a:t>
            </a:r>
            <a:r>
              <a:rPr lang="en-US" altLang="ko-KR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’</a:t>
            </a: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 입니다</a:t>
            </a:r>
            <a:r>
              <a:rPr lang="en-US" altLang="ko-KR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.</a:t>
            </a:r>
          </a:p>
          <a:p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무엇을 도와드릴까요</a:t>
            </a:r>
            <a:r>
              <a:rPr lang="en-US" altLang="ko-KR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??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</xdr:txBody>
      </xdr:sp>
      <xdr:grpSp>
        <xdr:nvGrpSpPr>
          <xdr:cNvPr id="58" name="Group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GrpSpPr/>
        </xdr:nvGrpSpPr>
        <xdr:grpSpPr>
          <a:xfrm>
            <a:off x="686145" y="1551036"/>
            <a:ext cx="331840" cy="331840"/>
            <a:chOff x="989400" y="2195895"/>
            <a:chExt cx="331840" cy="331840"/>
          </a:xfrm>
          <a:solidFill>
            <a:schemeClr val="bg1">
              <a:lumMod val="85000"/>
            </a:schemeClr>
          </a:solidFill>
        </xdr:grpSpPr>
        <xdr:sp macro="" textlink="">
          <xdr:nvSpPr>
            <xdr:cNvPr id="59" name="Oval 58">
              <a:extLst>
                <a:ext uri="{FF2B5EF4-FFF2-40B4-BE49-F238E27FC236}">
                  <a16:creationId xmlns:a16="http://schemas.microsoft.com/office/drawing/2014/main" id="{00000000-0008-0000-0300-00003B000000}"/>
                </a:ext>
              </a:extLst>
            </xdr:cNvPr>
            <xdr:cNvSpPr/>
          </xdr:nvSpPr>
          <xdr:spPr>
            <a:xfrm>
              <a:off x="989400" y="2195895"/>
              <a:ext cx="331840" cy="331840"/>
            </a:xfrm>
            <a:prstGeom prst="ellipse">
              <a:avLst/>
            </a:prstGeom>
            <a:grpFill/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60" name="Picture 59">
              <a:extLs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duotone>
                <a:schemeClr val="accent1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69391"/>
            <a:stretch/>
          </xdr:blipFill>
          <xdr:spPr>
            <a:xfrm>
              <a:off x="1078283" y="2261783"/>
              <a:ext cx="170718" cy="203018"/>
            </a:xfrm>
            <a:prstGeom prst="rect">
              <a:avLst/>
            </a:prstGeom>
            <a:grpFill/>
          </xdr:spPr>
        </xdr:pic>
      </xdr:grpSp>
    </xdr:grpSp>
    <xdr:clientData/>
  </xdr:twoCellAnchor>
  <xdr:twoCellAnchor>
    <xdr:from>
      <xdr:col>2</xdr:col>
      <xdr:colOff>686145</xdr:colOff>
      <xdr:row>47</xdr:row>
      <xdr:rowOff>147936</xdr:rowOff>
    </xdr:from>
    <xdr:to>
      <xdr:col>5</xdr:col>
      <xdr:colOff>114300</xdr:colOff>
      <xdr:row>52</xdr:row>
      <xdr:rowOff>139700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072033" y="11577936"/>
          <a:ext cx="2171355" cy="1206202"/>
          <a:chOff x="686145" y="2073005"/>
          <a:chExt cx="2073044" cy="829591"/>
        </a:xfrm>
      </xdr:grpSpPr>
      <xdr:sp macro="" textlink="">
        <xdr:nvSpPr>
          <xdr:cNvPr id="53" name="Rounded Rectangular Callout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193413" y="2073005"/>
            <a:ext cx="1565776" cy="829591"/>
          </a:xfrm>
          <a:prstGeom prst="wedgeRoundRectCallout">
            <a:avLst>
              <a:gd name="adj1" fmla="val -63136"/>
              <a:gd name="adj2" fmla="val -33153"/>
              <a:gd name="adj3" fmla="val 16667"/>
            </a:avLst>
          </a:prstGeom>
          <a:noFill/>
          <a:ln w="95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36525" indent="-136525">
              <a:buAutoNum type="arabicPeriod"/>
            </a:pP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포인트 통합</a:t>
            </a:r>
            <a:endParaRPr lang="en-US" altLang="ko-KR" sz="7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  <a:p>
            <a:pPr marL="136525" indent="-136525">
              <a:buAutoNum type="arabicPeriod"/>
            </a:pP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포인트 사용</a:t>
            </a:r>
            <a:endParaRPr lang="en-US" altLang="ko-KR" sz="7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  <a:p>
            <a:pPr marL="136525" indent="-136525">
              <a:buAutoNum type="arabicPeriod"/>
            </a:pP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광고 포인트 적립</a:t>
            </a:r>
            <a:endParaRPr lang="en-US" altLang="ko-KR" sz="7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  <a:p>
            <a:pPr marL="136525" indent="-136525">
              <a:buAutoNum type="arabicPeriod"/>
            </a:pP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멤버십</a:t>
            </a:r>
            <a:endParaRPr lang="en-US" altLang="ko-KR" sz="7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  <a:p>
            <a:pPr marL="136525" indent="-136525">
              <a:buAutoNum type="arabicPeriod"/>
            </a:pP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상점</a:t>
            </a:r>
            <a:endParaRPr lang="en-US" altLang="ko-KR" sz="7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  <a:p>
            <a:pPr marL="136525" indent="-136525">
              <a:buAutoNum type="arabicPeriod"/>
            </a:pP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기타 문의</a:t>
            </a:r>
            <a:endParaRPr lang="en-US" altLang="ko-KR" sz="7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  <a:p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궁금하신 질문의 번호를 적어주세요</a:t>
            </a:r>
            <a:r>
              <a:rPr lang="en-US" altLang="ko-KR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.</a:t>
            </a:r>
          </a:p>
        </xdr:txBody>
      </xdr:sp>
      <xdr:grpSp>
        <xdr:nvGrpSpPr>
          <xdr:cNvPr id="54" name="Group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GrpSpPr/>
        </xdr:nvGrpSpPr>
        <xdr:grpSpPr>
          <a:xfrm>
            <a:off x="686145" y="2093203"/>
            <a:ext cx="331840" cy="331840"/>
            <a:chOff x="989400" y="2195895"/>
            <a:chExt cx="331840" cy="331840"/>
          </a:xfrm>
          <a:solidFill>
            <a:schemeClr val="bg1">
              <a:lumMod val="85000"/>
            </a:schemeClr>
          </a:solidFill>
        </xdr:grpSpPr>
        <xdr:sp macro="" textlink="">
          <xdr:nvSpPr>
            <xdr:cNvPr id="55" name="Oval 54">
              <a:extLs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/>
          </xdr:nvSpPr>
          <xdr:spPr>
            <a:xfrm>
              <a:off x="989400" y="2195895"/>
              <a:ext cx="331840" cy="331840"/>
            </a:xfrm>
            <a:prstGeom prst="ellipse">
              <a:avLst/>
            </a:prstGeom>
            <a:grpFill/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56" name="Picture 55">
              <a:extLs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duotone>
                <a:schemeClr val="accent1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69391"/>
            <a:stretch/>
          </xdr:blipFill>
          <xdr:spPr>
            <a:xfrm>
              <a:off x="1078283" y="2261783"/>
              <a:ext cx="170718" cy="203018"/>
            </a:xfrm>
            <a:prstGeom prst="rect">
              <a:avLst/>
            </a:prstGeom>
            <a:grpFill/>
          </xdr:spPr>
        </xdr:pic>
      </xdr:grpSp>
    </xdr:grpSp>
    <xdr:clientData/>
  </xdr:twoCellAnchor>
  <xdr:twoCellAnchor>
    <xdr:from>
      <xdr:col>5</xdr:col>
      <xdr:colOff>598445</xdr:colOff>
      <xdr:row>51</xdr:row>
      <xdr:rowOff>141527</xdr:rowOff>
    </xdr:from>
    <xdr:to>
      <xdr:col>6</xdr:col>
      <xdr:colOff>609915</xdr:colOff>
      <xdr:row>53</xdr:row>
      <xdr:rowOff>127591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4727533" y="12543077"/>
          <a:ext cx="925870" cy="471839"/>
          <a:chOff x="3074945" y="2769420"/>
          <a:chExt cx="836970" cy="392464"/>
        </a:xfrm>
      </xdr:grpSpPr>
      <xdr:sp macro="" textlink="">
        <xdr:nvSpPr>
          <xdr:cNvPr id="51" name="Rounded Rectangular Callout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3074945" y="2823480"/>
            <a:ext cx="304254" cy="284344"/>
          </a:xfrm>
          <a:prstGeom prst="wedgeRoundRectCallout">
            <a:avLst>
              <a:gd name="adj1" fmla="val 62845"/>
              <a:gd name="adj2" fmla="val -33153"/>
              <a:gd name="adj3" fmla="val 16667"/>
            </a:avLst>
          </a:prstGeom>
          <a:noFill/>
          <a:ln w="9525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36525" marR="0" lvl="0" indent="-136525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2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5406" y="2769420"/>
            <a:ext cx="386509" cy="39246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686145</xdr:colOff>
      <xdr:row>54</xdr:row>
      <xdr:rowOff>42659</xdr:rowOff>
    </xdr:from>
    <xdr:to>
      <xdr:col>5</xdr:col>
      <xdr:colOff>283009</xdr:colOff>
      <xdr:row>55</xdr:row>
      <xdr:rowOff>191496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2072033" y="13172872"/>
          <a:ext cx="2340064" cy="391724"/>
          <a:chOff x="686145" y="3305530"/>
          <a:chExt cx="2073364" cy="352037"/>
        </a:xfrm>
      </xdr:grpSpPr>
      <xdr:sp macro="" textlink="">
        <xdr:nvSpPr>
          <xdr:cNvPr id="47" name="Rounded Rectangular Callout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193413" y="3305530"/>
            <a:ext cx="1566096" cy="318626"/>
          </a:xfrm>
          <a:prstGeom prst="wedgeRoundRectCallout">
            <a:avLst>
              <a:gd name="adj1" fmla="val -57984"/>
              <a:gd name="adj2" fmla="val -35967"/>
              <a:gd name="adj3" fmla="val 16667"/>
            </a:avLst>
          </a:prstGeom>
          <a:noFill/>
          <a:ln w="95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36525" marR="0" lvl="0" indent="-136525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en-US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포인트 사용에 관하여 물어보신 것이 맞나요</a:t>
            </a:r>
            <a:r>
              <a:rPr lang="en-US" altLang="ko-KR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??</a:t>
            </a:r>
            <a:r>
              <a:rPr lang="ko-KR" altLang="en-US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 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</xdr:txBody>
      </xdr:sp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GrpSpPr/>
        </xdr:nvGrpSpPr>
        <xdr:grpSpPr>
          <a:xfrm>
            <a:off x="686145" y="3325727"/>
            <a:ext cx="331840" cy="331840"/>
            <a:chOff x="989400" y="2195895"/>
            <a:chExt cx="331840" cy="331840"/>
          </a:xfrm>
          <a:solidFill>
            <a:schemeClr val="bg1">
              <a:lumMod val="85000"/>
            </a:schemeClr>
          </a:solidFill>
        </xdr:grpSpPr>
        <xdr:sp macro="" textlink="">
          <xdr:nvSpPr>
            <xdr:cNvPr id="49" name="Oval 48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989400" y="2195895"/>
              <a:ext cx="331840" cy="331840"/>
            </a:xfrm>
            <a:prstGeom prst="ellipse">
              <a:avLst/>
            </a:prstGeom>
            <a:grpFill/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duotone>
                <a:schemeClr val="accent1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69391"/>
            <a:stretch/>
          </xdr:blipFill>
          <xdr:spPr>
            <a:xfrm>
              <a:off x="1078283" y="2261783"/>
              <a:ext cx="170718" cy="203018"/>
            </a:xfrm>
            <a:prstGeom prst="rect">
              <a:avLst/>
            </a:prstGeom>
            <a:grpFill/>
          </xdr:spPr>
        </xdr:pic>
      </xdr:grpSp>
    </xdr:grpSp>
    <xdr:clientData/>
  </xdr:twoCellAnchor>
  <xdr:twoCellAnchor>
    <xdr:from>
      <xdr:col>5</xdr:col>
      <xdr:colOff>383242</xdr:colOff>
      <xdr:row>56</xdr:row>
      <xdr:rowOff>106564</xdr:rowOff>
    </xdr:from>
    <xdr:to>
      <xdr:col>6</xdr:col>
      <xdr:colOff>609915</xdr:colOff>
      <xdr:row>58</xdr:row>
      <xdr:rowOff>92628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4512330" y="13722552"/>
          <a:ext cx="1141073" cy="471839"/>
          <a:chOff x="2859742" y="3815807"/>
          <a:chExt cx="1052173" cy="392464"/>
        </a:xfrm>
      </xdr:grpSpPr>
      <xdr:sp macro="" textlink="">
        <xdr:nvSpPr>
          <xdr:cNvPr id="45" name="Rounded Rectangular Callout 44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/>
        </xdr:nvSpPr>
        <xdr:spPr>
          <a:xfrm>
            <a:off x="2859742" y="3869867"/>
            <a:ext cx="519458" cy="284344"/>
          </a:xfrm>
          <a:prstGeom prst="wedgeRoundRectCallout">
            <a:avLst>
              <a:gd name="adj1" fmla="val 62845"/>
              <a:gd name="adj2" fmla="val -33153"/>
              <a:gd name="adj3" fmla="val 16667"/>
            </a:avLst>
          </a:prstGeom>
          <a:noFill/>
          <a:ln w="9525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36525" marR="0" lvl="0" indent="-136525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네</a:t>
            </a:r>
            <a:r>
              <a:rPr lang="en-US" altLang="ko-KR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,</a:t>
            </a:r>
            <a:r>
              <a:rPr lang="ko-KR" altLang="en-US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 맞아요</a:t>
            </a:r>
            <a:r>
              <a:rPr lang="en-US" altLang="ko-KR" sz="7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!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</xdr:txBody>
      </xdr:sp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5406" y="3815807"/>
            <a:ext cx="386509" cy="39246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686145</xdr:colOff>
      <xdr:row>59</xdr:row>
      <xdr:rowOff>7696</xdr:rowOff>
    </xdr:from>
    <xdr:to>
      <xdr:col>4</xdr:col>
      <xdr:colOff>697753</xdr:colOff>
      <xdr:row>60</xdr:row>
      <xdr:rowOff>156533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2072033" y="14352346"/>
          <a:ext cx="1840408" cy="391725"/>
          <a:chOff x="686145" y="4254692"/>
          <a:chExt cx="1662608" cy="352037"/>
        </a:xfrm>
      </xdr:grpSpPr>
      <xdr:sp macro="" textlink="">
        <xdr:nvSpPr>
          <xdr:cNvPr id="41" name="Rounded Rectangular Callout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1193413" y="4254692"/>
            <a:ext cx="1155340" cy="318626"/>
          </a:xfrm>
          <a:prstGeom prst="wedgeRoundRectCallout">
            <a:avLst>
              <a:gd name="adj1" fmla="val -57984"/>
              <a:gd name="adj2" fmla="val -35967"/>
              <a:gd name="adj3" fmla="val 16667"/>
            </a:avLst>
          </a:prstGeom>
          <a:noFill/>
          <a:ln w="95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36525" marR="0" lvl="0" indent="-136525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en-US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제가 아는 내용이어서 다행이군요</a:t>
            </a:r>
            <a:r>
              <a:rPr lang="en-US" altLang="ko-KR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!!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</xdr:txBody>
      </xdr: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GrpSpPr/>
        </xdr:nvGrpSpPr>
        <xdr:grpSpPr>
          <a:xfrm>
            <a:off x="686145" y="4274889"/>
            <a:ext cx="331840" cy="331840"/>
            <a:chOff x="989400" y="2195895"/>
            <a:chExt cx="331840" cy="331840"/>
          </a:xfrm>
          <a:solidFill>
            <a:schemeClr val="bg1">
              <a:lumMod val="85000"/>
            </a:schemeClr>
          </a:solidFill>
        </xdr:grpSpPr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989400" y="2195895"/>
              <a:ext cx="331840" cy="331840"/>
            </a:xfrm>
            <a:prstGeom prst="ellipse">
              <a:avLst/>
            </a:prstGeom>
            <a:grpFill/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duotone>
                <a:schemeClr val="accent1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69391"/>
            <a:stretch/>
          </xdr:blipFill>
          <xdr:spPr>
            <a:xfrm>
              <a:off x="1078283" y="2261783"/>
              <a:ext cx="170718" cy="203018"/>
            </a:xfrm>
            <a:prstGeom prst="rect">
              <a:avLst/>
            </a:prstGeom>
            <a:grpFill/>
          </xdr:spPr>
        </xdr:pic>
      </xdr:grpSp>
    </xdr:grpSp>
    <xdr:clientData/>
  </xdr:twoCellAnchor>
  <xdr:twoCellAnchor>
    <xdr:from>
      <xdr:col>2</xdr:col>
      <xdr:colOff>686145</xdr:colOff>
      <xdr:row>61</xdr:row>
      <xdr:rowOff>71601</xdr:rowOff>
    </xdr:from>
    <xdr:to>
      <xdr:col>6</xdr:col>
      <xdr:colOff>223405</xdr:colOff>
      <xdr:row>63</xdr:row>
      <xdr:rowOff>17238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pSpPr/>
      </xdr:nvGrpSpPr>
      <xdr:grpSpPr>
        <a:xfrm>
          <a:off x="2072033" y="14902026"/>
          <a:ext cx="3194860" cy="431412"/>
          <a:chOff x="686145" y="4673903"/>
          <a:chExt cx="2839260" cy="352037"/>
        </a:xfrm>
      </xdr:grpSpPr>
      <xdr:sp macro="" textlink="">
        <xdr:nvSpPr>
          <xdr:cNvPr id="37" name="Rounded Rectangular Callout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1193412" y="4673903"/>
            <a:ext cx="2331993" cy="318626"/>
          </a:xfrm>
          <a:prstGeom prst="wedgeRoundRectCallout">
            <a:avLst>
              <a:gd name="adj1" fmla="val -54537"/>
              <a:gd name="adj2" fmla="val -35967"/>
              <a:gd name="adj3" fmla="val 16667"/>
            </a:avLst>
          </a:prstGeom>
          <a:noFill/>
          <a:ln w="95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4763" lvl="0" indent="-4763"/>
            <a:r>
              <a:rPr lang="ko-KR" altLang="en-US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핀켓 포인트는 </a:t>
            </a:r>
            <a:r>
              <a:rPr lang="en-US" altLang="ko-KR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'</a:t>
            </a:r>
            <a:r>
              <a:rPr lang="ko-KR" altLang="en-US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포인트 관리</a:t>
            </a:r>
            <a:r>
              <a:rPr lang="en-US" altLang="ko-KR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' </a:t>
            </a:r>
            <a:r>
              <a:rPr lang="ko-KR" altLang="en-US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화면 하단의 </a:t>
            </a:r>
            <a:r>
              <a:rPr lang="en-US" altLang="ko-KR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'</a:t>
            </a:r>
            <a:r>
              <a:rPr lang="ko-KR" altLang="en-US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상점</a:t>
            </a:r>
            <a:r>
              <a:rPr lang="en-US" altLang="ko-KR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'</a:t>
            </a:r>
            <a:r>
              <a:rPr lang="ko-KR" altLang="en-US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에서 사용하실 수 있습니다</a:t>
            </a:r>
            <a:r>
              <a:rPr lang="en-US" altLang="ko-KR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.</a:t>
            </a:r>
            <a:r>
              <a:rPr lang="ko-KR" altLang="en-US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 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</xdr:txBody>
      </xdr: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GrpSpPr/>
        </xdr:nvGrpSpPr>
        <xdr:grpSpPr>
          <a:xfrm>
            <a:off x="686145" y="4694100"/>
            <a:ext cx="331840" cy="331840"/>
            <a:chOff x="989400" y="2195895"/>
            <a:chExt cx="331840" cy="331840"/>
          </a:xfrm>
          <a:solidFill>
            <a:schemeClr val="bg1">
              <a:lumMod val="85000"/>
            </a:schemeClr>
          </a:solidFill>
        </xdr:grpSpPr>
        <xdr:sp macro="" textlink="">
          <xdr:nvSpPr>
            <xdr:cNvPr id="39" name="Oval 3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989400" y="2195895"/>
              <a:ext cx="331840" cy="331840"/>
            </a:xfrm>
            <a:prstGeom prst="ellipse">
              <a:avLst/>
            </a:prstGeom>
            <a:grpFill/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duotone>
                <a:schemeClr val="accent1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69391"/>
            <a:stretch/>
          </xdr:blipFill>
          <xdr:spPr>
            <a:xfrm>
              <a:off x="1078283" y="2261783"/>
              <a:ext cx="170718" cy="203018"/>
            </a:xfrm>
            <a:prstGeom prst="rect">
              <a:avLst/>
            </a:prstGeom>
            <a:grpFill/>
          </xdr:spPr>
        </xdr:pic>
      </xdr:grpSp>
    </xdr:grpSp>
    <xdr:clientData/>
  </xdr:twoCellAnchor>
  <xdr:twoCellAnchor>
    <xdr:from>
      <xdr:col>2</xdr:col>
      <xdr:colOff>686145</xdr:colOff>
      <xdr:row>63</xdr:row>
      <xdr:rowOff>135505</xdr:rowOff>
    </xdr:from>
    <xdr:to>
      <xdr:col>4</xdr:col>
      <xdr:colOff>444480</xdr:colOff>
      <xdr:row>65</xdr:row>
      <xdr:rowOff>81142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2072033" y="15451705"/>
          <a:ext cx="1587135" cy="431412"/>
          <a:chOff x="686145" y="5128245"/>
          <a:chExt cx="1409335" cy="352037"/>
        </a:xfrm>
      </xdr:grpSpPr>
      <xdr:sp macro="" textlink="">
        <xdr:nvSpPr>
          <xdr:cNvPr id="33" name="Rounded Rectangular Callout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1193413" y="5128245"/>
            <a:ext cx="902067" cy="318626"/>
          </a:xfrm>
          <a:prstGeom prst="wedgeRoundRectCallout">
            <a:avLst>
              <a:gd name="adj1" fmla="val -57738"/>
              <a:gd name="adj2" fmla="val -35967"/>
              <a:gd name="adj3" fmla="val 16667"/>
            </a:avLst>
          </a:prstGeom>
          <a:noFill/>
          <a:ln w="95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4763" lvl="0" indent="-4763"/>
            <a:r>
              <a:rPr lang="ko-KR" altLang="en-US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충분히 도움이 되셨나요</a:t>
            </a:r>
            <a:r>
              <a:rPr lang="en-US" altLang="ko-KR" sz="6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??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</xdr:txBody>
      </xdr:sp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GrpSpPr/>
        </xdr:nvGrpSpPr>
        <xdr:grpSpPr>
          <a:xfrm>
            <a:off x="686145" y="5148442"/>
            <a:ext cx="331840" cy="331840"/>
            <a:chOff x="989400" y="2195895"/>
            <a:chExt cx="331840" cy="331840"/>
          </a:xfrm>
          <a:solidFill>
            <a:schemeClr val="bg1">
              <a:lumMod val="85000"/>
            </a:schemeClr>
          </a:solidFill>
        </xdr:grpSpPr>
        <xdr:sp macro="" textlink="">
          <xdr:nvSpPr>
            <xdr:cNvPr id="35" name="Oval 3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989400" y="2195895"/>
              <a:ext cx="331840" cy="331840"/>
            </a:xfrm>
            <a:prstGeom prst="ellipse">
              <a:avLst/>
            </a:prstGeom>
            <a:grpFill/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duotone>
                <a:schemeClr val="accent1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69391"/>
            <a:stretch/>
          </xdr:blipFill>
          <xdr:spPr>
            <a:xfrm>
              <a:off x="1078283" y="2261783"/>
              <a:ext cx="170718" cy="203018"/>
            </a:xfrm>
            <a:prstGeom prst="rect">
              <a:avLst/>
            </a:prstGeom>
            <a:grpFill/>
          </xdr:spPr>
        </xdr:pic>
      </xdr:grpSp>
    </xdr:grpSp>
    <xdr:clientData/>
  </xdr:twoCellAnchor>
  <xdr:twoCellAnchor>
    <xdr:from>
      <xdr:col>8</xdr:col>
      <xdr:colOff>280969</xdr:colOff>
      <xdr:row>62</xdr:row>
      <xdr:rowOff>93008</xdr:rowOff>
    </xdr:from>
    <xdr:to>
      <xdr:col>8</xdr:col>
      <xdr:colOff>630337</xdr:colOff>
      <xdr:row>63</xdr:row>
      <xdr:rowOff>144667</xdr:rowOff>
    </xdr:to>
    <xdr:sp macro="" textlink="">
      <xdr:nvSpPr>
        <xdr:cNvPr id="21" name="타원 13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6059469" y="13301008"/>
          <a:ext cx="349368" cy="254859"/>
        </a:xfrm>
        <a:prstGeom prst="frame">
          <a:avLst/>
        </a:prstGeom>
        <a:solidFill>
          <a:schemeClr val="bg1"/>
        </a:solidFill>
        <a:ln w="12700" cap="flat" cmpd="sng" algn="ctr">
          <a:solidFill>
            <a:srgbClr val="C00000"/>
          </a:solidFill>
          <a:prstDash val="solid"/>
        </a:ln>
        <a:effectLst/>
      </xdr:spPr>
      <xdr:txBody>
        <a:bodyPr rot="0" spcFirstLastPara="0" vert="horz" wrap="square" lIns="18000" tIns="18000" rIns="18000" bIns="18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fontAlgn="base" latinLnBrk="0">
            <a:spcBef>
              <a:spcPct val="0"/>
            </a:spcBef>
            <a:spcAft>
              <a:spcPct val="0"/>
            </a:spcAft>
          </a:pPr>
          <a:r>
            <a:rPr lang="en-US" altLang="ko-KR" sz="1050" b="1" kern="0">
              <a:solidFill>
                <a:srgbClr val="C00000"/>
              </a:solidFill>
              <a:latin typeface="Times"/>
            </a:rPr>
            <a:t>2a</a:t>
          </a:r>
          <a:endParaRPr lang="ko-KR" altLang="en-US" sz="1050" b="1" kern="0">
            <a:solidFill>
              <a:srgbClr val="C00000"/>
            </a:solidFill>
            <a:latin typeface="Times"/>
          </a:endParaRPr>
        </a:p>
      </xdr:txBody>
    </xdr:sp>
    <xdr:clientData/>
  </xdr:twoCellAnchor>
  <xdr:twoCellAnchor>
    <xdr:from>
      <xdr:col>5</xdr:col>
      <xdr:colOff>55269</xdr:colOff>
      <xdr:row>52</xdr:row>
      <xdr:rowOff>12284</xdr:rowOff>
    </xdr:from>
    <xdr:to>
      <xdr:col>5</xdr:col>
      <xdr:colOff>404637</xdr:colOff>
      <xdr:row>53</xdr:row>
      <xdr:rowOff>63943</xdr:rowOff>
    </xdr:to>
    <xdr:sp macro="" textlink="">
      <xdr:nvSpPr>
        <xdr:cNvPr id="22" name="타원 13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3776369" y="11226384"/>
          <a:ext cx="349368" cy="254859"/>
        </a:xfrm>
        <a:prstGeom prst="frame">
          <a:avLst/>
        </a:prstGeom>
        <a:solidFill>
          <a:schemeClr val="bg1"/>
        </a:solidFill>
        <a:ln w="12700" cap="flat" cmpd="sng" algn="ctr">
          <a:solidFill>
            <a:srgbClr val="C00000"/>
          </a:solidFill>
          <a:prstDash val="solid"/>
        </a:ln>
        <a:effectLst/>
      </xdr:spPr>
      <xdr:txBody>
        <a:bodyPr rot="0" spcFirstLastPara="0" vert="horz" wrap="square" lIns="18000" tIns="18000" rIns="18000" bIns="18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fontAlgn="base" latinLnBrk="0">
            <a:spcBef>
              <a:spcPct val="0"/>
            </a:spcBef>
            <a:spcAft>
              <a:spcPct val="0"/>
            </a:spcAft>
          </a:pPr>
          <a:r>
            <a:rPr lang="en-US" altLang="ko-KR" sz="1050" b="1" kern="0">
              <a:solidFill>
                <a:srgbClr val="C00000"/>
              </a:solidFill>
              <a:latin typeface="Times"/>
            </a:rPr>
            <a:t>2b</a:t>
          </a:r>
          <a:endParaRPr lang="ko-KR" altLang="en-US" sz="1050" b="1" kern="0">
            <a:solidFill>
              <a:srgbClr val="C00000"/>
            </a:solidFill>
            <a:latin typeface="Times"/>
          </a:endParaRPr>
        </a:p>
      </xdr:txBody>
    </xdr:sp>
    <xdr:clientData/>
  </xdr:twoCellAnchor>
  <xdr:twoCellAnchor>
    <xdr:from>
      <xdr:col>6</xdr:col>
      <xdr:colOff>334927</xdr:colOff>
      <xdr:row>68</xdr:row>
      <xdr:rowOff>1211</xdr:rowOff>
    </xdr:from>
    <xdr:to>
      <xdr:col>6</xdr:col>
      <xdr:colOff>684295</xdr:colOff>
      <xdr:row>69</xdr:row>
      <xdr:rowOff>52870</xdr:rowOff>
    </xdr:to>
    <xdr:sp macro="" textlink="">
      <xdr:nvSpPr>
        <xdr:cNvPr id="23" name="타원 13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4462427" y="14428411"/>
          <a:ext cx="349368" cy="254859"/>
        </a:xfrm>
        <a:prstGeom prst="frame">
          <a:avLst/>
        </a:prstGeom>
        <a:solidFill>
          <a:schemeClr val="bg1"/>
        </a:solidFill>
        <a:ln w="12700" cap="flat" cmpd="sng" algn="ctr">
          <a:solidFill>
            <a:srgbClr val="C00000"/>
          </a:solidFill>
          <a:prstDash val="solid"/>
        </a:ln>
        <a:effectLst/>
      </xdr:spPr>
      <xdr:txBody>
        <a:bodyPr rot="0" spcFirstLastPara="0" vert="horz" wrap="square" lIns="18000" tIns="18000" rIns="18000" bIns="18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fontAlgn="base" latinLnBrk="0">
            <a:spcBef>
              <a:spcPct val="0"/>
            </a:spcBef>
            <a:spcAft>
              <a:spcPct val="0"/>
            </a:spcAft>
          </a:pPr>
          <a:r>
            <a:rPr lang="en-US" altLang="ko-KR" sz="1050" b="1" kern="0">
              <a:solidFill>
                <a:srgbClr val="C00000"/>
              </a:solidFill>
              <a:latin typeface="Times"/>
            </a:rPr>
            <a:t>3a</a:t>
          </a:r>
          <a:endParaRPr lang="ko-KR" altLang="en-US" sz="1050" b="1" kern="0">
            <a:solidFill>
              <a:srgbClr val="C00000"/>
            </a:solidFill>
            <a:latin typeface="Times"/>
          </a:endParaRPr>
        </a:p>
      </xdr:txBody>
    </xdr:sp>
    <xdr:clientData/>
  </xdr:twoCellAnchor>
  <xdr:twoCellAnchor>
    <xdr:from>
      <xdr:col>2</xdr:col>
      <xdr:colOff>704548</xdr:colOff>
      <xdr:row>66</xdr:row>
      <xdr:rowOff>138249</xdr:rowOff>
    </xdr:from>
    <xdr:to>
      <xdr:col>6</xdr:col>
      <xdr:colOff>600409</xdr:colOff>
      <xdr:row>70</xdr:row>
      <xdr:rowOff>111604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2090436" y="16183112"/>
          <a:ext cx="3553461" cy="944905"/>
          <a:chOff x="4639236" y="5644160"/>
          <a:chExt cx="3197861" cy="786155"/>
        </a:xfrm>
      </xdr:grpSpPr>
      <xdr:sp macro="" textlink="">
        <xdr:nvSpPr>
          <xdr:cNvPr id="29" name="Rounded 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5033957" y="5644161"/>
            <a:ext cx="946179" cy="360449"/>
          </a:xfrm>
          <a:prstGeom prst="roundRect">
            <a:avLst/>
          </a:prstGeom>
          <a:noFill/>
          <a:ln w="9525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36525" indent="-136525" algn="ctr"/>
            <a:r>
              <a:rPr lang="ko-KR" altLang="en-US" sz="105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네</a:t>
            </a:r>
            <a:r>
              <a:rPr lang="en-US" altLang="ko-KR" sz="105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,</a:t>
            </a:r>
            <a:r>
              <a:rPr lang="ko-KR" altLang="en-US" sz="105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 맞아요</a:t>
            </a:r>
            <a:r>
              <a:rPr lang="en-US" altLang="ko-KR" sz="105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!</a:t>
            </a:r>
            <a:endParaRPr lang="en-US" sz="105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</xdr:txBody>
      </xdr:sp>
      <xdr:sp macro="" textlink="">
        <xdr:nvSpPr>
          <xdr:cNvPr id="30" name="Rounded Rectangle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6457016" y="5644160"/>
            <a:ext cx="946179" cy="360449"/>
          </a:xfrm>
          <a:prstGeom prst="roundRect">
            <a:avLst/>
          </a:prstGeom>
          <a:noFill/>
          <a:ln w="9525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36525" indent="-136525" algn="ctr"/>
            <a:r>
              <a:rPr lang="ko-KR" altLang="en-US" sz="105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아닌데요</a:t>
            </a:r>
            <a:r>
              <a:rPr lang="en-US" altLang="ko-KR" sz="105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?</a:t>
            </a:r>
            <a:endParaRPr lang="en-US" sz="105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</xdr:txBody>
      </xdr:sp>
      <xdr:sp macro="" textlink="">
        <xdr:nvSpPr>
          <xdr:cNvPr id="31" name="Rounded 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4639236" y="6052011"/>
            <a:ext cx="827464" cy="378304"/>
          </a:xfrm>
          <a:prstGeom prst="roundRect">
            <a:avLst/>
          </a:prstGeom>
          <a:noFill/>
          <a:ln w="9525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36525" indent="-136525" algn="ctr"/>
            <a:r>
              <a:rPr lang="ko-KR" altLang="en-US" sz="9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아까 했던 말 </a:t>
            </a:r>
            <a:endParaRPr lang="en-US" altLang="ko-KR" sz="9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  <a:p>
            <a:pPr marL="136525" indent="-136525" algn="ctr"/>
            <a:r>
              <a:rPr lang="ko-KR" altLang="en-US" sz="9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다시 해주세요</a:t>
            </a:r>
            <a:r>
              <a:rPr lang="en-US" altLang="ko-KR" sz="9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!</a:t>
            </a:r>
            <a:endParaRPr lang="en-US" sz="9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</xdr:txBody>
      </xdr:sp>
      <xdr:sp macro="" textlink="">
        <xdr:nvSpPr>
          <xdr:cNvPr id="32" name="Rounded Rect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7009633" y="6052011"/>
            <a:ext cx="827464" cy="378304"/>
          </a:xfrm>
          <a:prstGeom prst="roundRect">
            <a:avLst/>
          </a:prstGeom>
          <a:noFill/>
          <a:ln w="9525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6000" tIns="45720" rIns="3600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36525" indent="-136525" algn="ctr"/>
            <a:r>
              <a:rPr lang="ko-KR" altLang="en-US" sz="9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매니저님한테 물어볼래요</a:t>
            </a:r>
            <a:r>
              <a:rPr lang="en-US" altLang="ko-KR" sz="900">
                <a:solidFill>
                  <a:schemeClr val="tx1">
                    <a:lumMod val="85000"/>
                    <a:lumOff val="15000"/>
                  </a:schemeClr>
                </a:solidFill>
                <a:latin typeface="Apple SD Gothic Neo" charset="-127"/>
                <a:ea typeface="Apple SD Gothic Neo" charset="-127"/>
                <a:cs typeface="Apple SD Gothic Neo" charset="-127"/>
              </a:rPr>
              <a:t>.</a:t>
            </a:r>
            <a:endParaRPr lang="en-US" sz="900">
              <a:solidFill>
                <a:schemeClr val="tx1">
                  <a:lumMod val="85000"/>
                  <a:lumOff val="15000"/>
                </a:schemeClr>
              </a:solidFill>
              <a:latin typeface="Apple SD Gothic Neo" charset="-127"/>
              <a:ea typeface="Apple SD Gothic Neo" charset="-127"/>
              <a:cs typeface="Apple SD Gothic Neo" charset="-127"/>
            </a:endParaRPr>
          </a:p>
        </xdr:txBody>
      </xdr:sp>
    </xdr:grpSp>
    <xdr:clientData/>
  </xdr:twoCellAnchor>
  <xdr:twoCellAnchor>
    <xdr:from>
      <xdr:col>5</xdr:col>
      <xdr:colOff>31163</xdr:colOff>
      <xdr:row>55</xdr:row>
      <xdr:rowOff>46344</xdr:rowOff>
    </xdr:from>
    <xdr:to>
      <xdr:col>5</xdr:col>
      <xdr:colOff>380531</xdr:colOff>
      <xdr:row>56</xdr:row>
      <xdr:rowOff>98003</xdr:rowOff>
    </xdr:to>
    <xdr:sp macro="" textlink="">
      <xdr:nvSpPr>
        <xdr:cNvPr id="25" name="타원 13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3333163" y="11831944"/>
          <a:ext cx="349368" cy="254859"/>
        </a:xfrm>
        <a:prstGeom prst="frame">
          <a:avLst/>
        </a:prstGeom>
        <a:solidFill>
          <a:schemeClr val="bg1"/>
        </a:solidFill>
        <a:ln w="12700" cap="flat" cmpd="sng" algn="ctr">
          <a:solidFill>
            <a:srgbClr val="C00000"/>
          </a:solidFill>
          <a:prstDash val="solid"/>
        </a:ln>
        <a:effectLst/>
      </xdr:spPr>
      <xdr:txBody>
        <a:bodyPr rot="0" spcFirstLastPara="0" vert="horz" wrap="square" lIns="18000" tIns="18000" rIns="18000" bIns="18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fontAlgn="base" latinLnBrk="0">
            <a:spcBef>
              <a:spcPct val="0"/>
            </a:spcBef>
            <a:spcAft>
              <a:spcPct val="0"/>
            </a:spcAft>
          </a:pPr>
          <a:r>
            <a:rPr lang="en-US" altLang="ko-KR" sz="1050" b="1" kern="0">
              <a:solidFill>
                <a:srgbClr val="C00000"/>
              </a:solidFill>
              <a:latin typeface="Times"/>
            </a:rPr>
            <a:t>2c</a:t>
          </a:r>
          <a:endParaRPr lang="ko-KR" altLang="en-US" sz="1050" b="1" kern="0">
            <a:solidFill>
              <a:srgbClr val="C00000"/>
            </a:solidFill>
            <a:latin typeface="Times"/>
          </a:endParaRPr>
        </a:p>
      </xdr:txBody>
    </xdr:sp>
    <xdr:clientData/>
  </xdr:twoCellAnchor>
  <xdr:twoCellAnchor editAs="oneCell">
    <xdr:from>
      <xdr:col>8</xdr:col>
      <xdr:colOff>280969</xdr:colOff>
      <xdr:row>65</xdr:row>
      <xdr:rowOff>26131</xdr:rowOff>
    </xdr:from>
    <xdr:to>
      <xdr:col>12</xdr:col>
      <xdr:colOff>312400</xdr:colOff>
      <xdr:row>70</xdr:row>
      <xdr:rowOff>127650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9305" r="587"/>
        <a:stretch/>
      </xdr:blipFill>
      <xdr:spPr>
        <a:xfrm>
          <a:off x="6059469" y="13843731"/>
          <a:ext cx="3333431" cy="111751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8</xdr:col>
      <xdr:colOff>280970</xdr:colOff>
      <xdr:row>63</xdr:row>
      <xdr:rowOff>195213</xdr:rowOff>
    </xdr:from>
    <xdr:to>
      <xdr:col>12</xdr:col>
      <xdr:colOff>312400</xdr:colOff>
      <xdr:row>65</xdr:row>
      <xdr:rowOff>26130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059470" y="13606413"/>
          <a:ext cx="3333430" cy="23731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100">
              <a:solidFill>
                <a:schemeClr val="bg1">
                  <a:lumMod val="75000"/>
                </a:schemeClr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궁금하신 내용의 숫자는 어떻게 되시나요</a:t>
          </a:r>
          <a:r>
            <a:rPr lang="en-US" altLang="ko-KR" sz="1100">
              <a:solidFill>
                <a:schemeClr val="bg1">
                  <a:lumMod val="75000"/>
                </a:schemeClr>
              </a:solidFill>
              <a:latin typeface="Apple SD Gothic Neo UltraLight" charset="-127"/>
              <a:ea typeface="Apple SD Gothic Neo UltraLight" charset="-127"/>
              <a:cs typeface="Apple SD Gothic Neo UltraLight" charset="-127"/>
            </a:rPr>
            <a:t>?.</a:t>
          </a:r>
          <a:endParaRPr lang="en-US" sz="1100">
            <a:solidFill>
              <a:schemeClr val="bg1">
                <a:lumMod val="75000"/>
              </a:schemeClr>
            </a:solidFill>
            <a:latin typeface="Apple SD Gothic Neo UltraLight" charset="-127"/>
            <a:ea typeface="Apple SD Gothic Neo UltraLight" charset="-127"/>
            <a:cs typeface="Apple SD Gothic Neo UltraLight" charset="-127"/>
          </a:endParaRPr>
        </a:p>
      </xdr:txBody>
    </xdr:sp>
    <xdr:clientData/>
  </xdr:twoCellAnchor>
  <xdr:twoCellAnchor>
    <xdr:from>
      <xdr:col>2</xdr:col>
      <xdr:colOff>686145</xdr:colOff>
      <xdr:row>66</xdr:row>
      <xdr:rowOff>157513</xdr:rowOff>
    </xdr:from>
    <xdr:to>
      <xdr:col>3</xdr:col>
      <xdr:colOff>210013</xdr:colOff>
      <xdr:row>68</xdr:row>
      <xdr:rowOff>5972</xdr:rowOff>
    </xdr:to>
    <xdr:sp macro="" textlink="">
      <xdr:nvSpPr>
        <xdr:cNvPr id="28" name="타원 13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1511645" y="14178313"/>
          <a:ext cx="349368" cy="254859"/>
        </a:xfrm>
        <a:prstGeom prst="frame">
          <a:avLst/>
        </a:prstGeom>
        <a:solidFill>
          <a:schemeClr val="bg1"/>
        </a:solidFill>
        <a:ln w="12700" cap="flat" cmpd="sng" algn="ctr">
          <a:solidFill>
            <a:srgbClr val="C00000"/>
          </a:solidFill>
          <a:prstDash val="solid"/>
        </a:ln>
        <a:effectLst/>
      </xdr:spPr>
      <xdr:txBody>
        <a:bodyPr rot="0" spcFirstLastPara="0" vert="horz" wrap="square" lIns="18000" tIns="18000" rIns="18000" bIns="18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fontAlgn="base" latinLnBrk="0">
            <a:spcBef>
              <a:spcPct val="0"/>
            </a:spcBef>
            <a:spcAft>
              <a:spcPct val="0"/>
            </a:spcAft>
          </a:pPr>
          <a:r>
            <a:rPr lang="en-US" altLang="ko-KR" sz="1050" b="1" kern="0">
              <a:solidFill>
                <a:srgbClr val="C00000"/>
              </a:solidFill>
              <a:latin typeface="Times"/>
            </a:rPr>
            <a:t>2c</a:t>
          </a:r>
          <a:endParaRPr lang="ko-KR" altLang="en-US" sz="1050" b="1" kern="0">
            <a:solidFill>
              <a:srgbClr val="C00000"/>
            </a:solidFill>
            <a:latin typeface="Times"/>
          </a:endParaRPr>
        </a:p>
      </xdr:txBody>
    </xdr:sp>
    <xdr:clientData/>
  </xdr:twoCellAnchor>
  <xdr:twoCellAnchor>
    <xdr:from>
      <xdr:col>2</xdr:col>
      <xdr:colOff>0</xdr:colOff>
      <xdr:row>72</xdr:row>
      <xdr:rowOff>0</xdr:rowOff>
    </xdr:from>
    <xdr:to>
      <xdr:col>5</xdr:col>
      <xdr:colOff>248926</xdr:colOff>
      <xdr:row>75</xdr:row>
      <xdr:rowOff>42886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1244600" y="14693900"/>
          <a:ext cx="2725426" cy="6524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>
              <a:latin typeface="Apple SD Gothic Neo" charset="-127"/>
              <a:ea typeface="Apple SD Gothic Neo" charset="-127"/>
              <a:cs typeface="Apple SD Gothic Neo" charset="-127"/>
            </a:rPr>
            <a:t>Ket-Bot </a:t>
          </a:r>
          <a:r>
            <a:rPr lang="en-US" altLang="ko-KR" sz="2800">
              <a:latin typeface="Apple SD Gothic Neo" charset="-127"/>
              <a:ea typeface="Apple SD Gothic Neo" charset="-127"/>
              <a:cs typeface="Apple SD Gothic Neo" charset="-127"/>
            </a:rPr>
            <a:t>/</a:t>
          </a:r>
          <a:r>
            <a:rPr lang="ko-KR" altLang="en-US" sz="2800">
              <a:latin typeface="Apple SD Gothic Neo" charset="-127"/>
              <a:ea typeface="Apple SD Gothic Neo" charset="-127"/>
              <a:cs typeface="Apple SD Gothic Neo" charset="-127"/>
            </a:rPr>
            <a:t> </a:t>
          </a:r>
          <a:r>
            <a:rPr lang="en-US" sz="2800">
              <a:latin typeface="Apple SD Gothic Neo" charset="-127"/>
              <a:ea typeface="Apple SD Gothic Neo" charset="-127"/>
              <a:cs typeface="Apple SD Gothic Neo" charset="-127"/>
            </a:rPr>
            <a:t>UI </a:t>
          </a:r>
          <a:r>
            <a:rPr lang="ko-KR" altLang="en-US" sz="2800">
              <a:latin typeface="Apple SD Gothic Neo" charset="-127"/>
              <a:ea typeface="Apple SD Gothic Neo" charset="-127"/>
              <a:cs typeface="Apple SD Gothic Neo" charset="-127"/>
            </a:rPr>
            <a:t>시안</a:t>
          </a:r>
          <a:endParaRPr lang="en-US" sz="2800">
            <a:latin typeface="Apple SD Gothic Neo" charset="-127"/>
            <a:ea typeface="Apple SD Gothic Neo" charset="-127"/>
            <a:cs typeface="Apple SD Gothic Neo" charset="-127"/>
          </a:endParaRPr>
        </a:p>
      </xdr:txBody>
    </xdr:sp>
    <xdr:clientData/>
  </xdr:twoCellAnchor>
  <xdr:twoCellAnchor editAs="oneCell">
    <xdr:from>
      <xdr:col>5</xdr:col>
      <xdr:colOff>602612</xdr:colOff>
      <xdr:row>72</xdr:row>
      <xdr:rowOff>81561</xdr:rowOff>
    </xdr:from>
    <xdr:to>
      <xdr:col>10</xdr:col>
      <xdr:colOff>139700</xdr:colOff>
      <xdr:row>104</xdr:row>
      <xdr:rowOff>141489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3712" y="14775461"/>
          <a:ext cx="3664588" cy="6562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29</xdr:col>
      <xdr:colOff>551155</xdr:colOff>
      <xdr:row>36</xdr:row>
      <xdr:rowOff>169334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4900" y="622300"/>
          <a:ext cx="13340055" cy="6874934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9</xdr:col>
      <xdr:colOff>674933</xdr:colOff>
      <xdr:row>37</xdr:row>
      <xdr:rowOff>166933</xdr:rowOff>
    </xdr:from>
    <xdr:to>
      <xdr:col>29</xdr:col>
      <xdr:colOff>548755</xdr:colOff>
      <xdr:row>71</xdr:row>
      <xdr:rowOff>52518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6733" y="7698033"/>
          <a:ext cx="13335822" cy="6794385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J90"/>
  <sheetViews>
    <sheetView showGridLines="0" zoomScale="60" zoomScaleNormal="60" workbookViewId="0">
      <pane xSplit="4" ySplit="16" topLeftCell="E29" activePane="bottomRight" state="frozen"/>
      <selection activeCell="H5" sqref="H5"/>
      <selection pane="topRight" activeCell="H5" sqref="H5"/>
      <selection pane="bottomLeft" activeCell="H5" sqref="H5"/>
      <selection pane="bottomRight" activeCell="C17" sqref="C17:C60"/>
    </sheetView>
  </sheetViews>
  <sheetFormatPr defaultColWidth="10.6640625" defaultRowHeight="18" outlineLevelRow="1" x14ac:dyDescent="0.55000000000000004"/>
  <cols>
    <col min="3" max="3" width="27.33203125" customWidth="1"/>
    <col min="5" max="36" width="10.796875" style="219"/>
    <col min="37" max="43" width="31.6640625" style="219" customWidth="1"/>
    <col min="44" max="46" width="31.6640625" customWidth="1"/>
  </cols>
  <sheetData>
    <row r="1" spans="1:62" s="276" customFormat="1" ht="15" x14ac:dyDescent="0.35">
      <c r="A1" s="276" t="s">
        <v>1050</v>
      </c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</row>
    <row r="3" spans="1:62" x14ac:dyDescent="0.55000000000000004">
      <c r="C3" s="319" t="s">
        <v>831</v>
      </c>
      <c r="D3" s="338" t="s">
        <v>999</v>
      </c>
    </row>
    <row r="4" spans="1:62" x14ac:dyDescent="0.55000000000000004">
      <c r="C4" s="339" t="s">
        <v>1049</v>
      </c>
      <c r="D4" s="340">
        <f>SUM(D5:D10)</f>
        <v>32</v>
      </c>
    </row>
    <row r="5" spans="1:62" x14ac:dyDescent="0.55000000000000004">
      <c r="C5" s="290" t="s">
        <v>673</v>
      </c>
      <c r="D5" s="292">
        <f t="shared" ref="D5:D10" si="0">COUNTIF($13:$13, C5)</f>
        <v>13</v>
      </c>
    </row>
    <row r="6" spans="1:62" x14ac:dyDescent="0.55000000000000004">
      <c r="C6" s="290" t="s">
        <v>672</v>
      </c>
      <c r="D6" s="293">
        <f t="shared" si="0"/>
        <v>4</v>
      </c>
    </row>
    <row r="7" spans="1:62" x14ac:dyDescent="0.55000000000000004">
      <c r="C7" s="290" t="s">
        <v>494</v>
      </c>
      <c r="D7" s="293">
        <f t="shared" si="0"/>
        <v>1</v>
      </c>
    </row>
    <row r="8" spans="1:62" x14ac:dyDescent="0.55000000000000004">
      <c r="C8" s="290" t="s">
        <v>674</v>
      </c>
      <c r="D8" s="293">
        <f t="shared" si="0"/>
        <v>6</v>
      </c>
    </row>
    <row r="9" spans="1:62" x14ac:dyDescent="0.55000000000000004">
      <c r="C9" s="290" t="s">
        <v>935</v>
      </c>
      <c r="D9" s="293">
        <f t="shared" si="0"/>
        <v>5</v>
      </c>
    </row>
    <row r="10" spans="1:62" x14ac:dyDescent="0.55000000000000004">
      <c r="C10" s="291" t="s">
        <v>832</v>
      </c>
      <c r="D10" s="294">
        <f t="shared" si="0"/>
        <v>3</v>
      </c>
    </row>
    <row r="11" spans="1:62" x14ac:dyDescent="0.55000000000000004">
      <c r="AK11" s="219">
        <v>1</v>
      </c>
      <c r="AL11" s="219">
        <v>1</v>
      </c>
      <c r="AM11" s="219">
        <v>1</v>
      </c>
      <c r="AN11" s="219">
        <v>1</v>
      </c>
      <c r="AO11" s="219">
        <v>1</v>
      </c>
      <c r="AP11" s="219">
        <v>2</v>
      </c>
      <c r="AQ11" s="219">
        <v>2</v>
      </c>
      <c r="AR11" s="219">
        <v>2</v>
      </c>
      <c r="AS11" s="219">
        <v>2</v>
      </c>
      <c r="AT11" s="219">
        <v>2</v>
      </c>
    </row>
    <row r="12" spans="1:62" hidden="1" outlineLevel="1" x14ac:dyDescent="0.55000000000000004">
      <c r="E12" s="219">
        <v>1</v>
      </c>
      <c r="F12" s="219">
        <f>E12+1</f>
        <v>2</v>
      </c>
      <c r="G12" s="219">
        <f t="shared" ref="G12:AJ12" si="1">F12+1</f>
        <v>3</v>
      </c>
      <c r="H12" s="219">
        <f t="shared" si="1"/>
        <v>4</v>
      </c>
      <c r="I12" s="219">
        <f t="shared" si="1"/>
        <v>5</v>
      </c>
      <c r="J12" s="219">
        <f t="shared" si="1"/>
        <v>6</v>
      </c>
      <c r="K12" s="219">
        <f t="shared" si="1"/>
        <v>7</v>
      </c>
      <c r="L12" s="219">
        <f t="shared" si="1"/>
        <v>8</v>
      </c>
      <c r="M12" s="219">
        <f t="shared" si="1"/>
        <v>9</v>
      </c>
      <c r="N12" s="219">
        <f t="shared" si="1"/>
        <v>10</v>
      </c>
      <c r="O12" s="219">
        <f t="shared" si="1"/>
        <v>11</v>
      </c>
      <c r="P12" s="219">
        <f t="shared" si="1"/>
        <v>12</v>
      </c>
      <c r="Q12" s="219">
        <f t="shared" si="1"/>
        <v>13</v>
      </c>
      <c r="R12" s="219">
        <v>1</v>
      </c>
      <c r="S12" s="219">
        <f t="shared" si="1"/>
        <v>2</v>
      </c>
      <c r="T12" s="219">
        <f t="shared" si="1"/>
        <v>3</v>
      </c>
      <c r="U12" s="219">
        <f t="shared" si="1"/>
        <v>4</v>
      </c>
      <c r="V12" s="219">
        <v>1</v>
      </c>
      <c r="W12" s="219">
        <v>1</v>
      </c>
      <c r="X12" s="219">
        <f>W12+1</f>
        <v>2</v>
      </c>
      <c r="Y12" s="219">
        <f t="shared" ref="Y12:AB12" si="2">X12+1</f>
        <v>3</v>
      </c>
      <c r="Z12" s="219">
        <f t="shared" si="2"/>
        <v>4</v>
      </c>
      <c r="AA12" s="219">
        <f t="shared" si="2"/>
        <v>5</v>
      </c>
      <c r="AB12" s="219">
        <f t="shared" si="2"/>
        <v>6</v>
      </c>
      <c r="AC12" s="219">
        <v>1</v>
      </c>
      <c r="AD12" s="219">
        <f t="shared" si="1"/>
        <v>2</v>
      </c>
      <c r="AE12" s="219">
        <f t="shared" si="1"/>
        <v>3</v>
      </c>
      <c r="AF12" s="219">
        <f t="shared" si="1"/>
        <v>4</v>
      </c>
      <c r="AG12" s="219">
        <f t="shared" si="1"/>
        <v>5</v>
      </c>
      <c r="AH12" s="219">
        <v>1</v>
      </c>
      <c r="AI12" s="219">
        <f t="shared" si="1"/>
        <v>2</v>
      </c>
      <c r="AJ12" s="219">
        <f t="shared" si="1"/>
        <v>3</v>
      </c>
      <c r="AK12" s="219">
        <v>1</v>
      </c>
      <c r="AL12" s="219">
        <f>AK12+1</f>
        <v>2</v>
      </c>
      <c r="AM12" s="219">
        <f t="shared" ref="AM12:AO12" si="3">AL12+1</f>
        <v>3</v>
      </c>
      <c r="AN12" s="219">
        <f t="shared" si="3"/>
        <v>4</v>
      </c>
      <c r="AO12" s="219">
        <f t="shared" si="3"/>
        <v>5</v>
      </c>
      <c r="AP12" s="219">
        <v>1</v>
      </c>
      <c r="AQ12" s="219">
        <f>AP12+1</f>
        <v>2</v>
      </c>
      <c r="AR12" s="219">
        <f t="shared" ref="AR12:AT12" si="4">AQ12+1</f>
        <v>3</v>
      </c>
      <c r="AS12" s="219">
        <f t="shared" si="4"/>
        <v>4</v>
      </c>
      <c r="AT12" s="219">
        <f t="shared" si="4"/>
        <v>5</v>
      </c>
    </row>
    <row r="13" spans="1:62" hidden="1" outlineLevel="1" x14ac:dyDescent="0.55000000000000004">
      <c r="E13" s="219" t="s">
        <v>673</v>
      </c>
      <c r="F13" s="219" t="s">
        <v>673</v>
      </c>
      <c r="G13" s="219" t="s">
        <v>673</v>
      </c>
      <c r="H13" s="219" t="s">
        <v>673</v>
      </c>
      <c r="I13" s="219" t="s">
        <v>673</v>
      </c>
      <c r="J13" s="219" t="s">
        <v>673</v>
      </c>
      <c r="K13" s="219" t="s">
        <v>673</v>
      </c>
      <c r="L13" s="219" t="s">
        <v>673</v>
      </c>
      <c r="M13" s="219" t="s">
        <v>673</v>
      </c>
      <c r="N13" s="219" t="s">
        <v>673</v>
      </c>
      <c r="O13" s="219" t="s">
        <v>673</v>
      </c>
      <c r="P13" s="219" t="s">
        <v>673</v>
      </c>
      <c r="Q13" s="219" t="s">
        <v>673</v>
      </c>
      <c r="R13" s="219" t="s">
        <v>672</v>
      </c>
      <c r="S13" s="219" t="s">
        <v>672</v>
      </c>
      <c r="T13" s="219" t="s">
        <v>672</v>
      </c>
      <c r="U13" s="219" t="s">
        <v>672</v>
      </c>
      <c r="V13" s="219" t="s">
        <v>494</v>
      </c>
      <c r="W13" s="219" t="s">
        <v>674</v>
      </c>
      <c r="X13" s="219" t="s">
        <v>674</v>
      </c>
      <c r="Y13" s="219" t="s">
        <v>674</v>
      </c>
      <c r="Z13" s="219" t="s">
        <v>674</v>
      </c>
      <c r="AA13" s="219" t="s">
        <v>674</v>
      </c>
      <c r="AB13" s="219" t="s">
        <v>674</v>
      </c>
      <c r="AC13" s="219" t="s">
        <v>935</v>
      </c>
      <c r="AD13" s="219" t="s">
        <v>935</v>
      </c>
      <c r="AE13" s="219" t="s">
        <v>935</v>
      </c>
      <c r="AF13" s="219" t="s">
        <v>935</v>
      </c>
      <c r="AG13" s="219" t="s">
        <v>935</v>
      </c>
      <c r="AH13" s="219" t="s">
        <v>832</v>
      </c>
      <c r="AI13" s="219" t="s">
        <v>832</v>
      </c>
      <c r="AJ13" s="219" t="s">
        <v>832</v>
      </c>
      <c r="AK13" s="219" t="s">
        <v>1057</v>
      </c>
      <c r="AL13" s="219" t="s">
        <v>1057</v>
      </c>
      <c r="AM13" s="219" t="s">
        <v>1057</v>
      </c>
      <c r="AN13" s="219" t="s">
        <v>1057</v>
      </c>
      <c r="AO13" s="219" t="s">
        <v>1057</v>
      </c>
      <c r="AP13" s="219" t="s">
        <v>116</v>
      </c>
      <c r="AQ13" s="219" t="s">
        <v>116</v>
      </c>
      <c r="AR13" s="219" t="s">
        <v>116</v>
      </c>
      <c r="AS13" s="219" t="s">
        <v>116</v>
      </c>
      <c r="AT13" s="219" t="s">
        <v>116</v>
      </c>
    </row>
    <row r="14" spans="1:62" s="284" customFormat="1" collapsed="1" x14ac:dyDescent="0.55000000000000004">
      <c r="C14" s="320" t="s">
        <v>804</v>
      </c>
      <c r="D14" s="321" t="s">
        <v>1003</v>
      </c>
      <c r="E14" s="322" t="s">
        <v>831</v>
      </c>
      <c r="F14" s="323"/>
      <c r="G14" s="324"/>
      <c r="H14" s="324"/>
      <c r="I14" s="324"/>
      <c r="J14" s="324"/>
      <c r="K14" s="324"/>
      <c r="L14" s="324"/>
      <c r="M14" s="324"/>
      <c r="N14" s="324"/>
      <c r="O14" s="324"/>
      <c r="P14" s="324"/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4"/>
      <c r="AD14" s="324"/>
      <c r="AE14" s="324"/>
      <c r="AF14" s="324"/>
      <c r="AG14" s="324"/>
      <c r="AH14" s="324"/>
      <c r="AI14" s="324"/>
      <c r="AJ14" s="325"/>
      <c r="AK14" s="326" t="s">
        <v>1047</v>
      </c>
      <c r="AL14" s="326"/>
      <c r="AM14" s="326"/>
      <c r="AN14" s="326"/>
      <c r="AO14" s="326"/>
      <c r="AP14" s="326" t="s">
        <v>1048</v>
      </c>
      <c r="AQ14" s="326"/>
    </row>
    <row r="15" spans="1:62" s="284" customFormat="1" x14ac:dyDescent="0.55000000000000004">
      <c r="C15" s="327"/>
      <c r="D15" s="327"/>
      <c r="E15" s="328" t="str">
        <f>E13&amp;E12</f>
        <v>대상1</v>
      </c>
      <c r="F15" s="329" t="str">
        <f t="shared" ref="F15:AJ15" si="5">F13&amp;F12</f>
        <v>대상2</v>
      </c>
      <c r="G15" s="329" t="str">
        <f t="shared" si="5"/>
        <v>대상3</v>
      </c>
      <c r="H15" s="329" t="str">
        <f t="shared" si="5"/>
        <v>대상4</v>
      </c>
      <c r="I15" s="329" t="str">
        <f t="shared" si="5"/>
        <v>대상5</v>
      </c>
      <c r="J15" s="329" t="str">
        <f t="shared" si="5"/>
        <v>대상6</v>
      </c>
      <c r="K15" s="329" t="str">
        <f t="shared" si="5"/>
        <v>대상7</v>
      </c>
      <c r="L15" s="329" t="str">
        <f t="shared" si="5"/>
        <v>대상8</v>
      </c>
      <c r="M15" s="329" t="str">
        <f t="shared" si="5"/>
        <v>대상9</v>
      </c>
      <c r="N15" s="329" t="str">
        <f t="shared" si="5"/>
        <v>대상10</v>
      </c>
      <c r="O15" s="329" t="str">
        <f t="shared" si="5"/>
        <v>대상11</v>
      </c>
      <c r="P15" s="329" t="str">
        <f t="shared" si="5"/>
        <v>대상12</v>
      </c>
      <c r="Q15" s="330" t="str">
        <f t="shared" si="5"/>
        <v>대상13</v>
      </c>
      <c r="R15" s="329" t="str">
        <f t="shared" si="5"/>
        <v>정황1</v>
      </c>
      <c r="S15" s="329" t="str">
        <f t="shared" si="5"/>
        <v>정황2</v>
      </c>
      <c r="T15" s="329" t="str">
        <f t="shared" si="5"/>
        <v>정황3</v>
      </c>
      <c r="U15" s="329" t="str">
        <f t="shared" si="5"/>
        <v>정황4</v>
      </c>
      <c r="V15" s="331" t="str">
        <f t="shared" si="5"/>
        <v>정보1</v>
      </c>
      <c r="W15" s="329" t="str">
        <f t="shared" si="5"/>
        <v>목적1</v>
      </c>
      <c r="X15" s="329" t="str">
        <f t="shared" si="5"/>
        <v>목적2</v>
      </c>
      <c r="Y15" s="329" t="str">
        <f t="shared" si="5"/>
        <v>목적3</v>
      </c>
      <c r="Z15" s="329" t="str">
        <f t="shared" si="5"/>
        <v>목적4</v>
      </c>
      <c r="AA15" s="329" t="str">
        <f t="shared" si="5"/>
        <v>목적5</v>
      </c>
      <c r="AB15" s="330" t="str">
        <f>AB13&amp;AB12</f>
        <v>목적6</v>
      </c>
      <c r="AC15" s="328" t="str">
        <f t="shared" si="5"/>
        <v>행위1</v>
      </c>
      <c r="AD15" s="329" t="str">
        <f t="shared" si="5"/>
        <v>행위2</v>
      </c>
      <c r="AE15" s="329" t="str">
        <f t="shared" si="5"/>
        <v>행위3</v>
      </c>
      <c r="AF15" s="329" t="str">
        <f t="shared" si="5"/>
        <v>행위4</v>
      </c>
      <c r="AG15" s="330" t="str">
        <f t="shared" si="5"/>
        <v>행위5</v>
      </c>
      <c r="AH15" s="328" t="str">
        <f t="shared" si="5"/>
        <v>감성1</v>
      </c>
      <c r="AI15" s="329" t="str">
        <f t="shared" si="5"/>
        <v>감성2</v>
      </c>
      <c r="AJ15" s="330" t="str">
        <f t="shared" si="5"/>
        <v>감성3</v>
      </c>
      <c r="AK15" s="303" t="str">
        <f>AK13&amp;AK11&amp;AK12</f>
        <v>Q11</v>
      </c>
      <c r="AL15" s="303" t="str">
        <f t="shared" ref="AL15:AT15" si="6">AL13&amp;AL11&amp;AL12</f>
        <v>Q12</v>
      </c>
      <c r="AM15" s="303" t="str">
        <f t="shared" si="6"/>
        <v>Q13</v>
      </c>
      <c r="AN15" s="303" t="str">
        <f t="shared" si="6"/>
        <v>Q14</v>
      </c>
      <c r="AO15" s="303" t="str">
        <f t="shared" si="6"/>
        <v>Q15</v>
      </c>
      <c r="AP15" s="303" t="str">
        <f t="shared" si="6"/>
        <v>A21</v>
      </c>
      <c r="AQ15" s="303" t="str">
        <f t="shared" si="6"/>
        <v>A22</v>
      </c>
      <c r="AR15" s="303" t="str">
        <f t="shared" si="6"/>
        <v>A23</v>
      </c>
      <c r="AS15" s="303" t="str">
        <f t="shared" si="6"/>
        <v>A24</v>
      </c>
      <c r="AT15" s="303" t="str">
        <f t="shared" si="6"/>
        <v>A25</v>
      </c>
      <c r="AU15" s="267"/>
      <c r="AV15" s="267"/>
      <c r="AW15" s="267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</row>
    <row r="16" spans="1:62" s="284" customFormat="1" x14ac:dyDescent="0.55000000000000004">
      <c r="C16" s="327"/>
      <c r="D16" s="327"/>
      <c r="E16" s="332" t="s">
        <v>889</v>
      </c>
      <c r="F16" s="333" t="s">
        <v>19</v>
      </c>
      <c r="G16" s="333" t="s">
        <v>902</v>
      </c>
      <c r="H16" s="333" t="s">
        <v>540</v>
      </c>
      <c r="I16" s="333" t="s">
        <v>4</v>
      </c>
      <c r="J16" s="333" t="s">
        <v>636</v>
      </c>
      <c r="K16" s="333" t="s">
        <v>7</v>
      </c>
      <c r="L16" s="333" t="s">
        <v>11</v>
      </c>
      <c r="M16" s="333" t="s">
        <v>572</v>
      </c>
      <c r="N16" s="333" t="s">
        <v>905</v>
      </c>
      <c r="O16" s="333" t="s">
        <v>640</v>
      </c>
      <c r="P16" s="333" t="s">
        <v>588</v>
      </c>
      <c r="Q16" s="334" t="s">
        <v>990</v>
      </c>
      <c r="R16" s="335" t="s">
        <v>942</v>
      </c>
      <c r="S16" s="333" t="s">
        <v>643</v>
      </c>
      <c r="T16" s="333" t="s">
        <v>539</v>
      </c>
      <c r="U16" s="333" t="s">
        <v>525</v>
      </c>
      <c r="V16" s="336" t="s">
        <v>994</v>
      </c>
      <c r="W16" s="335" t="s">
        <v>903</v>
      </c>
      <c r="X16" s="335" t="s">
        <v>9</v>
      </c>
      <c r="Y16" s="333" t="s">
        <v>629</v>
      </c>
      <c r="Z16" s="333" t="s">
        <v>635</v>
      </c>
      <c r="AA16" s="333" t="s">
        <v>634</v>
      </c>
      <c r="AB16" s="334" t="s">
        <v>639</v>
      </c>
      <c r="AC16" s="337" t="s">
        <v>617</v>
      </c>
      <c r="AD16" s="335" t="s">
        <v>584</v>
      </c>
      <c r="AE16" s="335" t="s">
        <v>618</v>
      </c>
      <c r="AF16" s="333" t="s">
        <v>616</v>
      </c>
      <c r="AG16" s="334" t="s">
        <v>998</v>
      </c>
      <c r="AH16" s="332" t="s">
        <v>957</v>
      </c>
      <c r="AI16" s="333" t="s">
        <v>958</v>
      </c>
      <c r="AJ16" s="334" t="s">
        <v>962</v>
      </c>
      <c r="AK16" s="326" t="s">
        <v>275</v>
      </c>
      <c r="AL16" s="326" t="s">
        <v>275</v>
      </c>
      <c r="AM16" s="326" t="s">
        <v>275</v>
      </c>
      <c r="AN16" s="326" t="s">
        <v>275</v>
      </c>
      <c r="AO16" s="326" t="s">
        <v>275</v>
      </c>
      <c r="AP16" s="326" t="s">
        <v>276</v>
      </c>
      <c r="AQ16" s="326" t="s">
        <v>276</v>
      </c>
      <c r="AR16" s="326" t="s">
        <v>276</v>
      </c>
      <c r="AS16" s="326" t="s">
        <v>276</v>
      </c>
      <c r="AT16" s="326" t="s">
        <v>276</v>
      </c>
    </row>
    <row r="17" spans="3:45" x14ac:dyDescent="0.55000000000000004">
      <c r="C17" s="292" t="s">
        <v>1001</v>
      </c>
      <c r="D17" s="292">
        <f t="shared" ref="D17:D60" si="7">COUNT(E17:AJ17)</f>
        <v>3</v>
      </c>
      <c r="E17" s="296">
        <v>1</v>
      </c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8"/>
      <c r="R17" s="297"/>
      <c r="S17" s="297"/>
      <c r="T17" s="297"/>
      <c r="U17" s="297"/>
      <c r="V17" s="299"/>
      <c r="W17" s="297">
        <v>1</v>
      </c>
      <c r="X17" s="297"/>
      <c r="Y17" s="297"/>
      <c r="Z17" s="297"/>
      <c r="AA17" s="297"/>
      <c r="AB17" s="298"/>
      <c r="AC17" s="296"/>
      <c r="AD17" s="297"/>
      <c r="AE17" s="297"/>
      <c r="AF17" s="297">
        <v>1</v>
      </c>
      <c r="AG17" s="298"/>
      <c r="AH17" s="296"/>
      <c r="AI17" s="297"/>
      <c r="AJ17" s="298"/>
      <c r="AK17" s="219" t="s">
        <v>741</v>
      </c>
      <c r="AL17" s="219" t="s">
        <v>1051</v>
      </c>
      <c r="AM17" s="219" t="s">
        <v>1052</v>
      </c>
      <c r="AP17" s="341" t="s">
        <v>1053</v>
      </c>
      <c r="AQ17" s="341" t="s">
        <v>1054</v>
      </c>
      <c r="AR17" s="341" t="s">
        <v>1055</v>
      </c>
      <c r="AS17" s="219" t="s">
        <v>1056</v>
      </c>
    </row>
    <row r="18" spans="3:45" x14ac:dyDescent="0.55000000000000004">
      <c r="C18" s="308" t="s">
        <v>1002</v>
      </c>
      <c r="D18" s="308">
        <f t="shared" si="7"/>
        <v>3</v>
      </c>
      <c r="E18" s="309">
        <v>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1"/>
      <c r="R18" s="310"/>
      <c r="S18" s="310"/>
      <c r="T18" s="310"/>
      <c r="U18" s="310"/>
      <c r="V18" s="312"/>
      <c r="W18" s="310"/>
      <c r="X18" s="310">
        <v>1</v>
      </c>
      <c r="Y18" s="310"/>
      <c r="Z18" s="310"/>
      <c r="AA18" s="310"/>
      <c r="AB18" s="311"/>
      <c r="AC18" s="309"/>
      <c r="AD18" s="310"/>
      <c r="AE18" s="310"/>
      <c r="AF18" s="310">
        <v>1</v>
      </c>
      <c r="AG18" s="311"/>
      <c r="AH18" s="309"/>
      <c r="AI18" s="310"/>
      <c r="AJ18" s="311"/>
    </row>
    <row r="19" spans="3:45" x14ac:dyDescent="0.55000000000000004">
      <c r="C19" s="293" t="s">
        <v>1000</v>
      </c>
      <c r="D19" s="293">
        <f t="shared" si="7"/>
        <v>3</v>
      </c>
      <c r="E19" s="300"/>
      <c r="F19" s="237">
        <v>1</v>
      </c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301"/>
      <c r="R19" s="237"/>
      <c r="S19" s="237"/>
      <c r="T19" s="237"/>
      <c r="U19" s="237"/>
      <c r="V19" s="302"/>
      <c r="W19" s="237"/>
      <c r="X19" s="237"/>
      <c r="Y19" s="237"/>
      <c r="Z19" s="237"/>
      <c r="AA19" s="237"/>
      <c r="AB19" s="301"/>
      <c r="AC19" s="300"/>
      <c r="AD19" s="237"/>
      <c r="AE19" s="237"/>
      <c r="AF19" s="237">
        <v>1</v>
      </c>
      <c r="AG19" s="301">
        <v>1</v>
      </c>
      <c r="AH19" s="300"/>
      <c r="AI19" s="237"/>
      <c r="AJ19" s="301"/>
    </row>
    <row r="20" spans="3:45" x14ac:dyDescent="0.55000000000000004">
      <c r="C20" s="308" t="s">
        <v>1091</v>
      </c>
      <c r="D20" s="308">
        <f t="shared" si="7"/>
        <v>4</v>
      </c>
      <c r="E20" s="309"/>
      <c r="F20" s="310"/>
      <c r="G20" s="310">
        <v>1</v>
      </c>
      <c r="H20" s="310"/>
      <c r="I20" s="310"/>
      <c r="J20" s="310"/>
      <c r="K20" s="310"/>
      <c r="L20" s="310"/>
      <c r="M20" s="310"/>
      <c r="N20" s="310"/>
      <c r="O20" s="310"/>
      <c r="P20" s="310"/>
      <c r="Q20" s="311"/>
      <c r="R20" s="310">
        <v>1</v>
      </c>
      <c r="S20" s="310"/>
      <c r="T20" s="310">
        <v>1</v>
      </c>
      <c r="U20" s="310"/>
      <c r="V20" s="312"/>
      <c r="W20" s="310"/>
      <c r="X20" s="310"/>
      <c r="Y20" s="310"/>
      <c r="Z20" s="310"/>
      <c r="AA20" s="310"/>
      <c r="AB20" s="311"/>
      <c r="AC20" s="309"/>
      <c r="AD20" s="310"/>
      <c r="AE20" s="310"/>
      <c r="AF20" s="310">
        <v>1</v>
      </c>
      <c r="AG20" s="311"/>
      <c r="AH20" s="309"/>
      <c r="AI20" s="310"/>
      <c r="AJ20" s="311"/>
    </row>
    <row r="21" spans="3:45" x14ac:dyDescent="0.55000000000000004">
      <c r="C21" s="293" t="s">
        <v>1007</v>
      </c>
      <c r="D21" s="293">
        <f t="shared" si="7"/>
        <v>3</v>
      </c>
      <c r="E21" s="300"/>
      <c r="F21" s="237"/>
      <c r="G21" s="237">
        <v>1</v>
      </c>
      <c r="H21" s="237"/>
      <c r="I21" s="237"/>
      <c r="J21" s="237"/>
      <c r="K21" s="237"/>
      <c r="L21" s="237"/>
      <c r="M21" s="237"/>
      <c r="N21" s="237"/>
      <c r="O21" s="237"/>
      <c r="P21" s="237"/>
      <c r="Q21" s="301"/>
      <c r="R21" s="237"/>
      <c r="S21" s="237">
        <v>1</v>
      </c>
      <c r="T21" s="237"/>
      <c r="U21" s="237"/>
      <c r="V21" s="302"/>
      <c r="W21" s="237"/>
      <c r="X21" s="237"/>
      <c r="Y21" s="237"/>
      <c r="Z21" s="237"/>
      <c r="AA21" s="237"/>
      <c r="AB21" s="301"/>
      <c r="AC21" s="300"/>
      <c r="AD21" s="237"/>
      <c r="AE21" s="237"/>
      <c r="AF21" s="237">
        <v>1</v>
      </c>
      <c r="AG21" s="301"/>
      <c r="AH21" s="300"/>
      <c r="AI21" s="237"/>
      <c r="AJ21" s="301"/>
    </row>
    <row r="22" spans="3:45" x14ac:dyDescent="0.55000000000000004">
      <c r="C22" s="308" t="s">
        <v>1008</v>
      </c>
      <c r="D22" s="308">
        <f t="shared" si="7"/>
        <v>3</v>
      </c>
      <c r="E22" s="309"/>
      <c r="F22" s="310"/>
      <c r="G22" s="310"/>
      <c r="H22" s="310">
        <v>1</v>
      </c>
      <c r="I22" s="310"/>
      <c r="J22" s="310"/>
      <c r="K22" s="310"/>
      <c r="L22" s="310"/>
      <c r="M22" s="310"/>
      <c r="N22" s="310"/>
      <c r="O22" s="310"/>
      <c r="P22" s="310"/>
      <c r="Q22" s="311"/>
      <c r="R22" s="310"/>
      <c r="S22" s="310"/>
      <c r="T22" s="310"/>
      <c r="U22" s="310"/>
      <c r="V22" s="312"/>
      <c r="W22" s="310"/>
      <c r="X22" s="310"/>
      <c r="Y22" s="310"/>
      <c r="Z22" s="310"/>
      <c r="AA22" s="313">
        <v>1</v>
      </c>
      <c r="AB22" s="311"/>
      <c r="AC22" s="309"/>
      <c r="AD22" s="310"/>
      <c r="AE22" s="310"/>
      <c r="AF22" s="310">
        <v>1</v>
      </c>
      <c r="AG22" s="311"/>
      <c r="AH22" s="309"/>
      <c r="AI22" s="310"/>
      <c r="AJ22" s="311"/>
    </row>
    <row r="23" spans="3:45" x14ac:dyDescent="0.55000000000000004">
      <c r="C23" s="293" t="s">
        <v>1009</v>
      </c>
      <c r="D23" s="293">
        <f t="shared" si="7"/>
        <v>3</v>
      </c>
      <c r="E23" s="300"/>
      <c r="F23" s="237"/>
      <c r="G23" s="237"/>
      <c r="H23" s="237">
        <v>1</v>
      </c>
      <c r="I23" s="237"/>
      <c r="J23" s="237"/>
      <c r="K23" s="237"/>
      <c r="L23" s="237"/>
      <c r="M23" s="237"/>
      <c r="N23" s="237"/>
      <c r="O23" s="237"/>
      <c r="P23" s="237"/>
      <c r="Q23" s="301"/>
      <c r="R23" s="237"/>
      <c r="S23" s="237"/>
      <c r="T23" s="237">
        <v>1</v>
      </c>
      <c r="U23" s="237"/>
      <c r="V23" s="302"/>
      <c r="W23" s="237"/>
      <c r="X23" s="237"/>
      <c r="Y23" s="237"/>
      <c r="Z23" s="237"/>
      <c r="AA23" s="304"/>
      <c r="AB23" s="301"/>
      <c r="AC23" s="300"/>
      <c r="AD23" s="237"/>
      <c r="AE23" s="237"/>
      <c r="AF23" s="237">
        <v>1</v>
      </c>
      <c r="AG23" s="301"/>
      <c r="AH23" s="300"/>
      <c r="AI23" s="237"/>
      <c r="AJ23" s="301"/>
    </row>
    <row r="24" spans="3:45" x14ac:dyDescent="0.55000000000000004">
      <c r="C24" s="308" t="s">
        <v>1010</v>
      </c>
      <c r="D24" s="308">
        <f t="shared" si="7"/>
        <v>2</v>
      </c>
      <c r="E24" s="309"/>
      <c r="F24" s="310"/>
      <c r="G24" s="310"/>
      <c r="H24" s="310">
        <v>1</v>
      </c>
      <c r="I24" s="310"/>
      <c r="J24" s="310"/>
      <c r="K24" s="310"/>
      <c r="L24" s="310"/>
      <c r="M24" s="310"/>
      <c r="N24" s="310"/>
      <c r="O24" s="310"/>
      <c r="P24" s="310"/>
      <c r="Q24" s="311"/>
      <c r="R24" s="310"/>
      <c r="S24" s="310"/>
      <c r="T24" s="310"/>
      <c r="U24" s="310"/>
      <c r="V24" s="312"/>
      <c r="W24" s="310"/>
      <c r="X24" s="310"/>
      <c r="Y24" s="310"/>
      <c r="Z24" s="310"/>
      <c r="AA24" s="313"/>
      <c r="AB24" s="311"/>
      <c r="AC24" s="309"/>
      <c r="AD24" s="310"/>
      <c r="AE24" s="310"/>
      <c r="AF24" s="310">
        <v>1</v>
      </c>
      <c r="AG24" s="311"/>
      <c r="AH24" s="309"/>
      <c r="AI24" s="310"/>
      <c r="AJ24" s="311"/>
    </row>
    <row r="25" spans="3:45" x14ac:dyDescent="0.55000000000000004">
      <c r="C25" s="293" t="s">
        <v>1011</v>
      </c>
      <c r="D25" s="293">
        <f t="shared" si="7"/>
        <v>3</v>
      </c>
      <c r="E25" s="300"/>
      <c r="F25" s="237"/>
      <c r="G25" s="237"/>
      <c r="H25" s="237"/>
      <c r="I25" s="237">
        <v>1</v>
      </c>
      <c r="J25" s="237"/>
      <c r="K25" s="237"/>
      <c r="L25" s="237"/>
      <c r="M25" s="237"/>
      <c r="N25" s="237"/>
      <c r="O25" s="237"/>
      <c r="P25" s="237"/>
      <c r="Q25" s="301"/>
      <c r="R25" s="237"/>
      <c r="S25" s="237"/>
      <c r="T25" s="237"/>
      <c r="U25" s="237"/>
      <c r="V25" s="302"/>
      <c r="W25" s="237"/>
      <c r="X25" s="237"/>
      <c r="Y25" s="237"/>
      <c r="Z25" s="237"/>
      <c r="AA25" s="304">
        <v>1</v>
      </c>
      <c r="AB25" s="301"/>
      <c r="AC25" s="300"/>
      <c r="AD25" s="237"/>
      <c r="AE25" s="237"/>
      <c r="AF25" s="237">
        <v>1</v>
      </c>
      <c r="AG25" s="301"/>
      <c r="AH25" s="300"/>
      <c r="AI25" s="237"/>
      <c r="AJ25" s="301"/>
    </row>
    <row r="26" spans="3:45" x14ac:dyDescent="0.55000000000000004">
      <c r="C26" s="308" t="s">
        <v>1012</v>
      </c>
      <c r="D26" s="308">
        <f t="shared" si="7"/>
        <v>2</v>
      </c>
      <c r="E26" s="309"/>
      <c r="F26" s="310"/>
      <c r="G26" s="310"/>
      <c r="H26" s="310"/>
      <c r="I26" s="310">
        <v>1</v>
      </c>
      <c r="J26" s="310"/>
      <c r="K26" s="310"/>
      <c r="L26" s="310"/>
      <c r="M26" s="310"/>
      <c r="N26" s="310"/>
      <c r="O26" s="310"/>
      <c r="P26" s="310"/>
      <c r="Q26" s="311"/>
      <c r="R26" s="310"/>
      <c r="S26" s="310"/>
      <c r="T26" s="310"/>
      <c r="U26" s="310"/>
      <c r="V26" s="312"/>
      <c r="W26" s="310"/>
      <c r="X26" s="310"/>
      <c r="Y26" s="310"/>
      <c r="Z26" s="310"/>
      <c r="AA26" s="313"/>
      <c r="AB26" s="311"/>
      <c r="AC26" s="309"/>
      <c r="AD26" s="310"/>
      <c r="AE26" s="310"/>
      <c r="AF26" s="310">
        <v>1</v>
      </c>
      <c r="AG26" s="311"/>
      <c r="AH26" s="309"/>
      <c r="AI26" s="310"/>
      <c r="AJ26" s="311"/>
    </row>
    <row r="27" spans="3:45" x14ac:dyDescent="0.55000000000000004">
      <c r="C27" s="293" t="s">
        <v>1015</v>
      </c>
      <c r="D27" s="293">
        <f t="shared" si="7"/>
        <v>4</v>
      </c>
      <c r="E27" s="300"/>
      <c r="F27" s="237"/>
      <c r="G27" s="237"/>
      <c r="H27" s="237"/>
      <c r="I27" s="237"/>
      <c r="J27" s="237">
        <v>1</v>
      </c>
      <c r="K27" s="237"/>
      <c r="L27" s="237"/>
      <c r="M27" s="237"/>
      <c r="N27" s="237"/>
      <c r="O27" s="237"/>
      <c r="P27" s="237">
        <v>1</v>
      </c>
      <c r="Q27" s="301"/>
      <c r="R27" s="237"/>
      <c r="S27" s="237"/>
      <c r="T27" s="237"/>
      <c r="U27" s="237">
        <v>1</v>
      </c>
      <c r="V27" s="302"/>
      <c r="W27" s="237"/>
      <c r="X27" s="237"/>
      <c r="Y27" s="237"/>
      <c r="Z27" s="237"/>
      <c r="AA27" s="304"/>
      <c r="AB27" s="301"/>
      <c r="AC27" s="300"/>
      <c r="AD27" s="237"/>
      <c r="AE27" s="237"/>
      <c r="AF27" s="237">
        <v>1</v>
      </c>
      <c r="AG27" s="301"/>
      <c r="AH27" s="300"/>
      <c r="AI27" s="237"/>
      <c r="AJ27" s="301"/>
    </row>
    <row r="28" spans="3:45" x14ac:dyDescent="0.55000000000000004">
      <c r="C28" s="308" t="s">
        <v>1013</v>
      </c>
      <c r="D28" s="308">
        <f t="shared" si="7"/>
        <v>3</v>
      </c>
      <c r="E28" s="309"/>
      <c r="F28" s="310"/>
      <c r="G28" s="310"/>
      <c r="H28" s="310"/>
      <c r="I28" s="310"/>
      <c r="J28" s="310">
        <v>1</v>
      </c>
      <c r="K28" s="310"/>
      <c r="L28" s="310"/>
      <c r="M28" s="310"/>
      <c r="N28" s="310"/>
      <c r="O28" s="310"/>
      <c r="P28" s="310"/>
      <c r="Q28" s="311"/>
      <c r="R28" s="310"/>
      <c r="S28" s="310"/>
      <c r="T28" s="310"/>
      <c r="U28" s="310"/>
      <c r="V28" s="312"/>
      <c r="W28" s="310"/>
      <c r="X28" s="310"/>
      <c r="Y28" s="310"/>
      <c r="Z28" s="310"/>
      <c r="AA28" s="313">
        <v>1</v>
      </c>
      <c r="AB28" s="311"/>
      <c r="AC28" s="309"/>
      <c r="AD28" s="310"/>
      <c r="AE28" s="310"/>
      <c r="AF28" s="310">
        <v>1</v>
      </c>
      <c r="AG28" s="311"/>
      <c r="AH28" s="309"/>
      <c r="AI28" s="310"/>
      <c r="AJ28" s="311"/>
    </row>
    <row r="29" spans="3:45" x14ac:dyDescent="0.55000000000000004">
      <c r="C29" s="293" t="s">
        <v>1038</v>
      </c>
      <c r="D29" s="293">
        <f t="shared" si="7"/>
        <v>4</v>
      </c>
      <c r="E29" s="300"/>
      <c r="F29" s="237"/>
      <c r="G29" s="237"/>
      <c r="H29" s="237"/>
      <c r="I29" s="237"/>
      <c r="J29" s="237">
        <v>1</v>
      </c>
      <c r="K29" s="237"/>
      <c r="L29" s="237"/>
      <c r="M29" s="237"/>
      <c r="N29" s="237"/>
      <c r="O29" s="237"/>
      <c r="P29" s="237"/>
      <c r="Q29" s="301"/>
      <c r="R29" s="237"/>
      <c r="S29" s="237"/>
      <c r="T29" s="237"/>
      <c r="U29" s="237"/>
      <c r="V29" s="302"/>
      <c r="W29" s="237"/>
      <c r="X29" s="237"/>
      <c r="Y29" s="237"/>
      <c r="Z29" s="237">
        <v>1</v>
      </c>
      <c r="AA29" s="304">
        <v>1</v>
      </c>
      <c r="AB29" s="301"/>
      <c r="AC29" s="300"/>
      <c r="AD29" s="237"/>
      <c r="AE29" s="237"/>
      <c r="AF29" s="237">
        <v>1</v>
      </c>
      <c r="AG29" s="301"/>
      <c r="AH29" s="300"/>
      <c r="AI29" s="237"/>
      <c r="AJ29" s="301"/>
    </row>
    <row r="30" spans="3:45" x14ac:dyDescent="0.55000000000000004">
      <c r="C30" s="308" t="s">
        <v>1014</v>
      </c>
      <c r="D30" s="308">
        <f t="shared" si="7"/>
        <v>3</v>
      </c>
      <c r="E30" s="309"/>
      <c r="F30" s="310"/>
      <c r="G30" s="310"/>
      <c r="H30" s="310"/>
      <c r="I30" s="310"/>
      <c r="J30" s="310">
        <v>1</v>
      </c>
      <c r="K30" s="310"/>
      <c r="L30" s="310"/>
      <c r="M30" s="310"/>
      <c r="N30" s="310"/>
      <c r="O30" s="310"/>
      <c r="P30" s="310"/>
      <c r="Q30" s="311"/>
      <c r="R30" s="310"/>
      <c r="S30" s="310"/>
      <c r="T30" s="310">
        <v>1</v>
      </c>
      <c r="U30" s="310"/>
      <c r="V30" s="312"/>
      <c r="W30" s="310"/>
      <c r="X30" s="310"/>
      <c r="Y30" s="310"/>
      <c r="Z30" s="310"/>
      <c r="AA30" s="310"/>
      <c r="AB30" s="311"/>
      <c r="AC30" s="309"/>
      <c r="AD30" s="310"/>
      <c r="AE30" s="310"/>
      <c r="AF30" s="310">
        <v>1</v>
      </c>
      <c r="AG30" s="311"/>
      <c r="AH30" s="309"/>
      <c r="AI30" s="310"/>
      <c r="AJ30" s="311"/>
    </row>
    <row r="31" spans="3:45" x14ac:dyDescent="0.55000000000000004">
      <c r="C31" s="293" t="s">
        <v>1041</v>
      </c>
      <c r="D31" s="293">
        <f t="shared" si="7"/>
        <v>3</v>
      </c>
      <c r="E31" s="300"/>
      <c r="F31" s="237"/>
      <c r="G31" s="237"/>
      <c r="H31" s="237"/>
      <c r="I31" s="237"/>
      <c r="J31" s="237">
        <v>1</v>
      </c>
      <c r="K31" s="237"/>
      <c r="L31" s="237"/>
      <c r="M31" s="237"/>
      <c r="N31" s="237"/>
      <c r="O31" s="237"/>
      <c r="P31" s="237"/>
      <c r="Q31" s="301"/>
      <c r="R31" s="237"/>
      <c r="S31" s="237"/>
      <c r="T31" s="237"/>
      <c r="U31" s="237"/>
      <c r="V31" s="302"/>
      <c r="W31" s="237"/>
      <c r="X31" s="237"/>
      <c r="Y31" s="237">
        <v>1</v>
      </c>
      <c r="Z31" s="237"/>
      <c r="AA31" s="304"/>
      <c r="AB31" s="301"/>
      <c r="AC31" s="300"/>
      <c r="AD31" s="237"/>
      <c r="AE31" s="237"/>
      <c r="AF31" s="237">
        <v>1</v>
      </c>
      <c r="AG31" s="301"/>
      <c r="AH31" s="300"/>
      <c r="AI31" s="237"/>
      <c r="AJ31" s="301"/>
    </row>
    <row r="32" spans="3:45" x14ac:dyDescent="0.55000000000000004">
      <c r="C32" s="308" t="s">
        <v>1045</v>
      </c>
      <c r="D32" s="308">
        <f t="shared" si="7"/>
        <v>3</v>
      </c>
      <c r="E32" s="309"/>
      <c r="F32" s="310"/>
      <c r="G32" s="310"/>
      <c r="H32" s="310"/>
      <c r="I32" s="310"/>
      <c r="J32" s="310">
        <v>1</v>
      </c>
      <c r="K32" s="310"/>
      <c r="L32" s="310"/>
      <c r="M32" s="310"/>
      <c r="N32" s="310"/>
      <c r="O32" s="310"/>
      <c r="P32" s="310"/>
      <c r="Q32" s="311"/>
      <c r="R32" s="310"/>
      <c r="S32" s="310"/>
      <c r="T32" s="310"/>
      <c r="U32" s="310"/>
      <c r="V32" s="312"/>
      <c r="W32" s="310"/>
      <c r="X32" s="310"/>
      <c r="Y32" s="310"/>
      <c r="Z32" s="310"/>
      <c r="AA32" s="310"/>
      <c r="AB32" s="311">
        <v>1</v>
      </c>
      <c r="AC32" s="309"/>
      <c r="AD32" s="310"/>
      <c r="AE32" s="310"/>
      <c r="AF32" s="310">
        <v>1</v>
      </c>
      <c r="AG32" s="311"/>
      <c r="AH32" s="309"/>
      <c r="AI32" s="310"/>
      <c r="AJ32" s="311"/>
    </row>
    <row r="33" spans="3:36" x14ac:dyDescent="0.55000000000000004">
      <c r="C33" s="293" t="s">
        <v>1016</v>
      </c>
      <c r="D33" s="293">
        <f t="shared" si="7"/>
        <v>2</v>
      </c>
      <c r="E33" s="300"/>
      <c r="F33" s="237"/>
      <c r="G33" s="237"/>
      <c r="H33" s="237"/>
      <c r="I33" s="237"/>
      <c r="J33" s="237">
        <v>1</v>
      </c>
      <c r="K33" s="237"/>
      <c r="L33" s="237"/>
      <c r="M33" s="237"/>
      <c r="N33" s="237"/>
      <c r="O33" s="237"/>
      <c r="P33" s="237"/>
      <c r="Q33" s="301"/>
      <c r="R33" s="237"/>
      <c r="S33" s="237"/>
      <c r="T33" s="237"/>
      <c r="U33" s="237"/>
      <c r="V33" s="302"/>
      <c r="W33" s="237"/>
      <c r="X33" s="237"/>
      <c r="Y33" s="237"/>
      <c r="Z33" s="237"/>
      <c r="AA33" s="304"/>
      <c r="AB33" s="301"/>
      <c r="AC33" s="300"/>
      <c r="AD33" s="237"/>
      <c r="AE33" s="237"/>
      <c r="AF33" s="237">
        <v>1</v>
      </c>
      <c r="AG33" s="301"/>
      <c r="AH33" s="300"/>
      <c r="AI33" s="237"/>
      <c r="AJ33" s="301"/>
    </row>
    <row r="34" spans="3:36" x14ac:dyDescent="0.55000000000000004">
      <c r="C34" s="308" t="s">
        <v>1020</v>
      </c>
      <c r="D34" s="308">
        <f t="shared" si="7"/>
        <v>4</v>
      </c>
      <c r="E34" s="309"/>
      <c r="F34" s="310"/>
      <c r="G34" s="310"/>
      <c r="H34" s="310"/>
      <c r="I34" s="310"/>
      <c r="J34" s="310"/>
      <c r="K34" s="310">
        <v>1</v>
      </c>
      <c r="L34" s="310"/>
      <c r="M34" s="310"/>
      <c r="N34" s="310"/>
      <c r="O34" s="310"/>
      <c r="P34" s="310">
        <v>1</v>
      </c>
      <c r="Q34" s="311"/>
      <c r="R34" s="310"/>
      <c r="S34" s="310"/>
      <c r="T34" s="310"/>
      <c r="U34" s="310">
        <v>1</v>
      </c>
      <c r="V34" s="312"/>
      <c r="W34" s="310"/>
      <c r="X34" s="310"/>
      <c r="Y34" s="310"/>
      <c r="Z34" s="310"/>
      <c r="AA34" s="310"/>
      <c r="AB34" s="311"/>
      <c r="AC34" s="309"/>
      <c r="AD34" s="310"/>
      <c r="AE34" s="310"/>
      <c r="AF34" s="310">
        <v>1</v>
      </c>
      <c r="AG34" s="311"/>
      <c r="AH34" s="309"/>
      <c r="AI34" s="310"/>
      <c r="AJ34" s="311"/>
    </row>
    <row r="35" spans="3:36" x14ac:dyDescent="0.55000000000000004">
      <c r="C35" s="293" t="s">
        <v>1017</v>
      </c>
      <c r="D35" s="293">
        <f t="shared" si="7"/>
        <v>3</v>
      </c>
      <c r="E35" s="300"/>
      <c r="F35" s="237"/>
      <c r="G35" s="237"/>
      <c r="H35" s="237"/>
      <c r="I35" s="237"/>
      <c r="J35" s="237"/>
      <c r="K35" s="237">
        <v>1</v>
      </c>
      <c r="L35" s="237"/>
      <c r="M35" s="237"/>
      <c r="N35" s="237"/>
      <c r="O35" s="237"/>
      <c r="P35" s="237"/>
      <c r="Q35" s="301"/>
      <c r="R35" s="237"/>
      <c r="S35" s="237"/>
      <c r="T35" s="237"/>
      <c r="U35" s="237"/>
      <c r="V35" s="302"/>
      <c r="W35" s="237"/>
      <c r="X35" s="237"/>
      <c r="Y35" s="237"/>
      <c r="Z35" s="237"/>
      <c r="AA35" s="304">
        <v>1</v>
      </c>
      <c r="AB35" s="301"/>
      <c r="AC35" s="300"/>
      <c r="AD35" s="237"/>
      <c r="AE35" s="237"/>
      <c r="AF35" s="237">
        <v>1</v>
      </c>
      <c r="AG35" s="301"/>
      <c r="AH35" s="300"/>
      <c r="AI35" s="237"/>
      <c r="AJ35" s="301"/>
    </row>
    <row r="36" spans="3:36" x14ac:dyDescent="0.55000000000000004">
      <c r="C36" s="308" t="s">
        <v>1039</v>
      </c>
      <c r="D36" s="308">
        <f t="shared" si="7"/>
        <v>4</v>
      </c>
      <c r="E36" s="309"/>
      <c r="F36" s="310"/>
      <c r="G36" s="310"/>
      <c r="H36" s="310"/>
      <c r="I36" s="310"/>
      <c r="J36" s="310"/>
      <c r="K36" s="310">
        <v>1</v>
      </c>
      <c r="L36" s="310"/>
      <c r="M36" s="310"/>
      <c r="N36" s="310"/>
      <c r="O36" s="310"/>
      <c r="P36" s="310"/>
      <c r="Q36" s="311"/>
      <c r="R36" s="310"/>
      <c r="S36" s="310"/>
      <c r="T36" s="310"/>
      <c r="U36" s="310"/>
      <c r="V36" s="312"/>
      <c r="W36" s="310"/>
      <c r="X36" s="310"/>
      <c r="Y36" s="310"/>
      <c r="Z36" s="310">
        <v>1</v>
      </c>
      <c r="AA36" s="310">
        <v>1</v>
      </c>
      <c r="AB36" s="311"/>
      <c r="AC36" s="309"/>
      <c r="AD36" s="310"/>
      <c r="AE36" s="310"/>
      <c r="AF36" s="310">
        <v>1</v>
      </c>
      <c r="AG36" s="311"/>
      <c r="AH36" s="309"/>
      <c r="AI36" s="310"/>
      <c r="AJ36" s="311"/>
    </row>
    <row r="37" spans="3:36" x14ac:dyDescent="0.55000000000000004">
      <c r="C37" s="293" t="s">
        <v>1018</v>
      </c>
      <c r="D37" s="293">
        <f t="shared" si="7"/>
        <v>3</v>
      </c>
      <c r="E37" s="300"/>
      <c r="F37" s="237"/>
      <c r="G37" s="237"/>
      <c r="H37" s="237"/>
      <c r="I37" s="237"/>
      <c r="J37" s="237"/>
      <c r="K37" s="237">
        <v>1</v>
      </c>
      <c r="L37" s="237"/>
      <c r="M37" s="237"/>
      <c r="N37" s="237"/>
      <c r="O37" s="237"/>
      <c r="P37" s="237"/>
      <c r="Q37" s="301"/>
      <c r="R37" s="237"/>
      <c r="S37" s="237"/>
      <c r="T37" s="237">
        <v>1</v>
      </c>
      <c r="U37" s="237"/>
      <c r="V37" s="302"/>
      <c r="W37" s="237"/>
      <c r="X37" s="237"/>
      <c r="Y37" s="237"/>
      <c r="Z37" s="237"/>
      <c r="AA37" s="304"/>
      <c r="AB37" s="301"/>
      <c r="AC37" s="300"/>
      <c r="AD37" s="237"/>
      <c r="AE37" s="237"/>
      <c r="AF37" s="237">
        <v>1</v>
      </c>
      <c r="AG37" s="301"/>
      <c r="AH37" s="300"/>
      <c r="AI37" s="237"/>
      <c r="AJ37" s="301"/>
    </row>
    <row r="38" spans="3:36" x14ac:dyDescent="0.55000000000000004">
      <c r="C38" s="308" t="s">
        <v>1042</v>
      </c>
      <c r="D38" s="308">
        <f t="shared" si="7"/>
        <v>3</v>
      </c>
      <c r="E38" s="309"/>
      <c r="F38" s="310"/>
      <c r="G38" s="310"/>
      <c r="H38" s="310"/>
      <c r="I38" s="310"/>
      <c r="J38" s="310"/>
      <c r="K38" s="310">
        <v>1</v>
      </c>
      <c r="L38" s="310"/>
      <c r="M38" s="310"/>
      <c r="N38" s="310"/>
      <c r="O38" s="310"/>
      <c r="P38" s="310"/>
      <c r="Q38" s="311"/>
      <c r="R38" s="310"/>
      <c r="S38" s="310"/>
      <c r="T38" s="310"/>
      <c r="U38" s="310"/>
      <c r="V38" s="312"/>
      <c r="W38" s="310"/>
      <c r="X38" s="310"/>
      <c r="Y38" s="310">
        <v>1</v>
      </c>
      <c r="Z38" s="310"/>
      <c r="AA38" s="310"/>
      <c r="AB38" s="311"/>
      <c r="AC38" s="309"/>
      <c r="AD38" s="310"/>
      <c r="AE38" s="310"/>
      <c r="AF38" s="310">
        <v>1</v>
      </c>
      <c r="AG38" s="311"/>
      <c r="AH38" s="309"/>
      <c r="AI38" s="310"/>
      <c r="AJ38" s="311"/>
    </row>
    <row r="39" spans="3:36" x14ac:dyDescent="0.55000000000000004">
      <c r="C39" s="293" t="s">
        <v>1046</v>
      </c>
      <c r="D39" s="293">
        <f t="shared" si="7"/>
        <v>3</v>
      </c>
      <c r="E39" s="300"/>
      <c r="F39" s="237"/>
      <c r="G39" s="237"/>
      <c r="H39" s="237"/>
      <c r="I39" s="237"/>
      <c r="J39" s="237"/>
      <c r="K39" s="237">
        <v>1</v>
      </c>
      <c r="L39" s="237"/>
      <c r="M39" s="237"/>
      <c r="N39" s="237"/>
      <c r="O39" s="237"/>
      <c r="P39" s="237"/>
      <c r="Q39" s="301"/>
      <c r="R39" s="237"/>
      <c r="S39" s="237"/>
      <c r="T39" s="237"/>
      <c r="U39" s="237"/>
      <c r="V39" s="302"/>
      <c r="W39" s="237"/>
      <c r="X39" s="237"/>
      <c r="Y39" s="237"/>
      <c r="Z39" s="237"/>
      <c r="AA39" s="304"/>
      <c r="AB39" s="301">
        <v>1</v>
      </c>
      <c r="AC39" s="300"/>
      <c r="AD39" s="237"/>
      <c r="AE39" s="237"/>
      <c r="AF39" s="237">
        <v>1</v>
      </c>
      <c r="AG39" s="301"/>
      <c r="AH39" s="300"/>
      <c r="AI39" s="237"/>
      <c r="AJ39" s="301"/>
    </row>
    <row r="40" spans="3:36" x14ac:dyDescent="0.55000000000000004">
      <c r="C40" s="308" t="s">
        <v>1019</v>
      </c>
      <c r="D40" s="308">
        <f t="shared" si="7"/>
        <v>2</v>
      </c>
      <c r="E40" s="309"/>
      <c r="F40" s="310"/>
      <c r="G40" s="310"/>
      <c r="H40" s="310"/>
      <c r="I40" s="310"/>
      <c r="J40" s="310"/>
      <c r="K40" s="310">
        <v>1</v>
      </c>
      <c r="L40" s="310"/>
      <c r="M40" s="310"/>
      <c r="N40" s="310"/>
      <c r="O40" s="310"/>
      <c r="P40" s="310"/>
      <c r="Q40" s="311"/>
      <c r="R40" s="310"/>
      <c r="S40" s="310"/>
      <c r="T40" s="310"/>
      <c r="U40" s="310"/>
      <c r="V40" s="312"/>
      <c r="W40" s="310"/>
      <c r="X40" s="310"/>
      <c r="Y40" s="310"/>
      <c r="Z40" s="310"/>
      <c r="AA40" s="310"/>
      <c r="AB40" s="311"/>
      <c r="AC40" s="309"/>
      <c r="AD40" s="310"/>
      <c r="AE40" s="310"/>
      <c r="AF40" s="310">
        <v>1</v>
      </c>
      <c r="AG40" s="311"/>
      <c r="AH40" s="309"/>
      <c r="AI40" s="310"/>
      <c r="AJ40" s="311"/>
    </row>
    <row r="41" spans="3:36" x14ac:dyDescent="0.55000000000000004">
      <c r="C41" s="293" t="s">
        <v>1021</v>
      </c>
      <c r="D41" s="293">
        <f t="shared" si="7"/>
        <v>3</v>
      </c>
      <c r="E41" s="300"/>
      <c r="F41" s="237"/>
      <c r="G41" s="237"/>
      <c r="H41" s="237"/>
      <c r="I41" s="237"/>
      <c r="J41" s="237"/>
      <c r="K41" s="237"/>
      <c r="L41" s="237">
        <v>1</v>
      </c>
      <c r="M41" s="237"/>
      <c r="N41" s="237"/>
      <c r="O41" s="237"/>
      <c r="P41" s="237"/>
      <c r="Q41" s="301"/>
      <c r="R41" s="237"/>
      <c r="S41" s="237"/>
      <c r="T41" s="237">
        <v>1</v>
      </c>
      <c r="U41" s="237"/>
      <c r="V41" s="302"/>
      <c r="W41" s="237"/>
      <c r="X41" s="237"/>
      <c r="Y41" s="237"/>
      <c r="Z41" s="237"/>
      <c r="AA41" s="304"/>
      <c r="AB41" s="301"/>
      <c r="AC41" s="300"/>
      <c r="AD41" s="237"/>
      <c r="AE41" s="237"/>
      <c r="AF41" s="237">
        <v>1</v>
      </c>
      <c r="AG41" s="301"/>
      <c r="AH41" s="300"/>
      <c r="AI41" s="237"/>
      <c r="AJ41" s="301"/>
    </row>
    <row r="42" spans="3:36" x14ac:dyDescent="0.55000000000000004">
      <c r="C42" s="308" t="s">
        <v>1024</v>
      </c>
      <c r="D42" s="308">
        <f t="shared" si="7"/>
        <v>4</v>
      </c>
      <c r="E42" s="309"/>
      <c r="F42" s="310"/>
      <c r="G42" s="310"/>
      <c r="H42" s="310"/>
      <c r="I42" s="310"/>
      <c r="J42" s="310"/>
      <c r="K42" s="310"/>
      <c r="L42" s="310">
        <v>1</v>
      </c>
      <c r="M42" s="310"/>
      <c r="N42" s="310"/>
      <c r="O42" s="310">
        <v>1</v>
      </c>
      <c r="P42" s="310"/>
      <c r="Q42" s="311"/>
      <c r="R42" s="310">
        <v>1</v>
      </c>
      <c r="S42" s="310"/>
      <c r="T42" s="310"/>
      <c r="U42" s="310"/>
      <c r="V42" s="312"/>
      <c r="W42" s="310"/>
      <c r="X42" s="310"/>
      <c r="Y42" s="310"/>
      <c r="Z42" s="310"/>
      <c r="AA42" s="310"/>
      <c r="AB42" s="311"/>
      <c r="AC42" s="309"/>
      <c r="AD42" s="310"/>
      <c r="AE42" s="310"/>
      <c r="AF42" s="310">
        <v>1</v>
      </c>
      <c r="AG42" s="311"/>
      <c r="AH42" s="309"/>
      <c r="AI42" s="310"/>
      <c r="AJ42" s="311"/>
    </row>
    <row r="43" spans="3:36" x14ac:dyDescent="0.55000000000000004">
      <c r="C43" s="293" t="s">
        <v>1022</v>
      </c>
      <c r="D43" s="293">
        <f t="shared" si="7"/>
        <v>3</v>
      </c>
      <c r="E43" s="300"/>
      <c r="F43" s="237"/>
      <c r="G43" s="237"/>
      <c r="H43" s="237"/>
      <c r="I43" s="237"/>
      <c r="J43" s="237"/>
      <c r="K43" s="237"/>
      <c r="L43" s="237">
        <v>1</v>
      </c>
      <c r="M43" s="237"/>
      <c r="N43" s="237"/>
      <c r="O43" s="237"/>
      <c r="P43" s="237"/>
      <c r="Q43" s="301"/>
      <c r="R43" s="237"/>
      <c r="S43" s="237">
        <v>1</v>
      </c>
      <c r="T43" s="237"/>
      <c r="U43" s="237"/>
      <c r="V43" s="302"/>
      <c r="W43" s="237"/>
      <c r="X43" s="237"/>
      <c r="Y43" s="237"/>
      <c r="Z43" s="237"/>
      <c r="AA43" s="304"/>
      <c r="AB43" s="301"/>
      <c r="AC43" s="300"/>
      <c r="AD43" s="237"/>
      <c r="AE43" s="237"/>
      <c r="AF43" s="237">
        <v>1</v>
      </c>
      <c r="AG43" s="301"/>
      <c r="AH43" s="300"/>
      <c r="AI43" s="237"/>
      <c r="AJ43" s="301"/>
    </row>
    <row r="44" spans="3:36" x14ac:dyDescent="0.55000000000000004">
      <c r="C44" s="308" t="s">
        <v>1044</v>
      </c>
      <c r="D44" s="308">
        <f t="shared" si="7"/>
        <v>3</v>
      </c>
      <c r="E44" s="309"/>
      <c r="F44" s="310"/>
      <c r="G44" s="310"/>
      <c r="H44" s="310"/>
      <c r="I44" s="310"/>
      <c r="J44" s="310"/>
      <c r="K44" s="310"/>
      <c r="L44" s="310">
        <v>1</v>
      </c>
      <c r="M44" s="310"/>
      <c r="N44" s="310"/>
      <c r="O44" s="310"/>
      <c r="P44" s="310"/>
      <c r="Q44" s="311"/>
      <c r="R44" s="310"/>
      <c r="S44" s="310"/>
      <c r="T44" s="310"/>
      <c r="U44" s="310"/>
      <c r="V44" s="312"/>
      <c r="W44" s="310"/>
      <c r="X44" s="310"/>
      <c r="Y44" s="310"/>
      <c r="Z44" s="310"/>
      <c r="AA44" s="310"/>
      <c r="AB44" s="311">
        <v>1</v>
      </c>
      <c r="AC44" s="309"/>
      <c r="AD44" s="310"/>
      <c r="AE44" s="310"/>
      <c r="AF44" s="310">
        <v>1</v>
      </c>
      <c r="AG44" s="311"/>
      <c r="AH44" s="309"/>
      <c r="AI44" s="310"/>
      <c r="AJ44" s="311"/>
    </row>
    <row r="45" spans="3:36" x14ac:dyDescent="0.55000000000000004">
      <c r="C45" s="293" t="s">
        <v>1023</v>
      </c>
      <c r="D45" s="293">
        <f t="shared" si="7"/>
        <v>2</v>
      </c>
      <c r="E45" s="300"/>
      <c r="F45" s="237"/>
      <c r="G45" s="237"/>
      <c r="H45" s="237"/>
      <c r="I45" s="237"/>
      <c r="J45" s="237"/>
      <c r="K45" s="237"/>
      <c r="L45" s="237">
        <v>1</v>
      </c>
      <c r="M45" s="237"/>
      <c r="N45" s="237"/>
      <c r="O45" s="237"/>
      <c r="P45" s="237"/>
      <c r="Q45" s="301"/>
      <c r="R45" s="237"/>
      <c r="S45" s="237"/>
      <c r="T45" s="237"/>
      <c r="U45" s="237"/>
      <c r="V45" s="302"/>
      <c r="W45" s="237"/>
      <c r="X45" s="237"/>
      <c r="Y45" s="237"/>
      <c r="Z45" s="237"/>
      <c r="AA45" s="304"/>
      <c r="AB45" s="301"/>
      <c r="AC45" s="300"/>
      <c r="AD45" s="237"/>
      <c r="AE45" s="237"/>
      <c r="AF45" s="237">
        <v>1</v>
      </c>
      <c r="AG45" s="301"/>
      <c r="AH45" s="300"/>
      <c r="AI45" s="237"/>
      <c r="AJ45" s="301"/>
    </row>
    <row r="46" spans="3:36" x14ac:dyDescent="0.55000000000000004">
      <c r="C46" s="308" t="s">
        <v>1025</v>
      </c>
      <c r="D46" s="308">
        <f t="shared" si="7"/>
        <v>3</v>
      </c>
      <c r="E46" s="309"/>
      <c r="F46" s="310"/>
      <c r="G46" s="310"/>
      <c r="H46" s="310"/>
      <c r="I46" s="310"/>
      <c r="J46" s="310"/>
      <c r="K46" s="310"/>
      <c r="L46" s="310"/>
      <c r="M46" s="310">
        <v>1</v>
      </c>
      <c r="N46" s="310"/>
      <c r="O46" s="310"/>
      <c r="P46" s="310"/>
      <c r="Q46" s="311"/>
      <c r="R46" s="310"/>
      <c r="S46" s="310"/>
      <c r="T46" s="310"/>
      <c r="U46" s="310"/>
      <c r="V46" s="312"/>
      <c r="W46" s="310"/>
      <c r="X46" s="310"/>
      <c r="Y46" s="310"/>
      <c r="Z46" s="310"/>
      <c r="AA46" s="310">
        <v>1</v>
      </c>
      <c r="AB46" s="311"/>
      <c r="AC46" s="309"/>
      <c r="AD46" s="310"/>
      <c r="AE46" s="310"/>
      <c r="AF46" s="310">
        <v>1</v>
      </c>
      <c r="AG46" s="311"/>
      <c r="AH46" s="309"/>
      <c r="AI46" s="310"/>
      <c r="AJ46" s="311"/>
    </row>
    <row r="47" spans="3:36" x14ac:dyDescent="0.55000000000000004">
      <c r="C47" s="293" t="s">
        <v>1026</v>
      </c>
      <c r="D47" s="293">
        <f t="shared" si="7"/>
        <v>3</v>
      </c>
      <c r="E47" s="300"/>
      <c r="F47" s="237"/>
      <c r="G47" s="237"/>
      <c r="H47" s="237"/>
      <c r="I47" s="237"/>
      <c r="J47" s="237"/>
      <c r="K47" s="237"/>
      <c r="L47" s="237"/>
      <c r="M47" s="237">
        <v>1</v>
      </c>
      <c r="N47" s="237"/>
      <c r="O47" s="237"/>
      <c r="P47" s="237"/>
      <c r="Q47" s="301"/>
      <c r="R47" s="237"/>
      <c r="S47" s="237"/>
      <c r="T47" s="237">
        <v>1</v>
      </c>
      <c r="U47" s="237"/>
      <c r="V47" s="302"/>
      <c r="W47" s="237"/>
      <c r="X47" s="237"/>
      <c r="Y47" s="237"/>
      <c r="Z47" s="237"/>
      <c r="AA47" s="304"/>
      <c r="AB47" s="301"/>
      <c r="AC47" s="300"/>
      <c r="AD47" s="237"/>
      <c r="AE47" s="237"/>
      <c r="AF47" s="237">
        <v>1</v>
      </c>
      <c r="AG47" s="301"/>
      <c r="AH47" s="300"/>
      <c r="AI47" s="237"/>
      <c r="AJ47" s="301"/>
    </row>
    <row r="48" spans="3:36" x14ac:dyDescent="0.55000000000000004">
      <c r="C48" s="308" t="s">
        <v>1027</v>
      </c>
      <c r="D48" s="308">
        <f t="shared" si="7"/>
        <v>3</v>
      </c>
      <c r="E48" s="309"/>
      <c r="F48" s="310"/>
      <c r="G48" s="310"/>
      <c r="H48" s="310"/>
      <c r="I48" s="310"/>
      <c r="J48" s="310"/>
      <c r="K48" s="310"/>
      <c r="L48" s="310"/>
      <c r="M48" s="310">
        <v>1</v>
      </c>
      <c r="N48" s="310"/>
      <c r="O48" s="310"/>
      <c r="P48" s="310"/>
      <c r="Q48" s="311"/>
      <c r="R48" s="310">
        <v>1</v>
      </c>
      <c r="S48" s="310"/>
      <c r="T48" s="310"/>
      <c r="U48" s="310"/>
      <c r="V48" s="312"/>
      <c r="W48" s="310"/>
      <c r="X48" s="310"/>
      <c r="Y48" s="310"/>
      <c r="Z48" s="310"/>
      <c r="AA48" s="310"/>
      <c r="AB48" s="311"/>
      <c r="AC48" s="309"/>
      <c r="AD48" s="310"/>
      <c r="AE48" s="310"/>
      <c r="AF48" s="310">
        <v>1</v>
      </c>
      <c r="AG48" s="311"/>
      <c r="AH48" s="309"/>
      <c r="AI48" s="310"/>
      <c r="AJ48" s="311"/>
    </row>
    <row r="49" spans="2:43" x14ac:dyDescent="0.55000000000000004">
      <c r="C49" s="293" t="s">
        <v>1028</v>
      </c>
      <c r="D49" s="293">
        <f t="shared" si="7"/>
        <v>3</v>
      </c>
      <c r="E49" s="300"/>
      <c r="F49" s="237"/>
      <c r="G49" s="237"/>
      <c r="H49" s="237"/>
      <c r="I49" s="237"/>
      <c r="J49" s="237"/>
      <c r="K49" s="237"/>
      <c r="L49" s="237"/>
      <c r="M49" s="237">
        <v>1</v>
      </c>
      <c r="N49" s="237"/>
      <c r="O49" s="237"/>
      <c r="P49" s="237"/>
      <c r="Q49" s="301"/>
      <c r="R49" s="237"/>
      <c r="S49" s="237">
        <v>1</v>
      </c>
      <c r="T49" s="237"/>
      <c r="U49" s="237"/>
      <c r="V49" s="302"/>
      <c r="W49" s="237"/>
      <c r="X49" s="237"/>
      <c r="Y49" s="237"/>
      <c r="Z49" s="237"/>
      <c r="AA49" s="304"/>
      <c r="AB49" s="301"/>
      <c r="AC49" s="300"/>
      <c r="AD49" s="237"/>
      <c r="AE49" s="237"/>
      <c r="AF49" s="237">
        <v>1</v>
      </c>
      <c r="AG49" s="301"/>
      <c r="AH49" s="300"/>
      <c r="AI49" s="237"/>
      <c r="AJ49" s="301"/>
    </row>
    <row r="50" spans="2:43" x14ac:dyDescent="0.55000000000000004">
      <c r="C50" s="308" t="s">
        <v>1029</v>
      </c>
      <c r="D50" s="308">
        <f t="shared" si="7"/>
        <v>3</v>
      </c>
      <c r="E50" s="309"/>
      <c r="F50" s="310"/>
      <c r="G50" s="310"/>
      <c r="H50" s="310"/>
      <c r="I50" s="310"/>
      <c r="J50" s="310"/>
      <c r="K50" s="310"/>
      <c r="L50" s="310"/>
      <c r="M50" s="310"/>
      <c r="N50" s="310">
        <v>1</v>
      </c>
      <c r="O50" s="310"/>
      <c r="P50" s="310"/>
      <c r="Q50" s="311"/>
      <c r="R50" s="310"/>
      <c r="S50" s="310"/>
      <c r="T50" s="310"/>
      <c r="U50" s="310"/>
      <c r="V50" s="312"/>
      <c r="W50" s="310"/>
      <c r="X50" s="310"/>
      <c r="Y50" s="310"/>
      <c r="Z50" s="310"/>
      <c r="AA50" s="310">
        <v>1</v>
      </c>
      <c r="AB50" s="311"/>
      <c r="AC50" s="309"/>
      <c r="AD50" s="310"/>
      <c r="AE50" s="310"/>
      <c r="AF50" s="310">
        <v>1</v>
      </c>
      <c r="AG50" s="311"/>
      <c r="AH50" s="309"/>
      <c r="AI50" s="310"/>
      <c r="AJ50" s="311"/>
    </row>
    <row r="51" spans="2:43" x14ac:dyDescent="0.55000000000000004">
      <c r="C51" s="293" t="s">
        <v>1030</v>
      </c>
      <c r="D51" s="293">
        <f t="shared" si="7"/>
        <v>3</v>
      </c>
      <c r="E51" s="300"/>
      <c r="F51" s="237"/>
      <c r="G51" s="237"/>
      <c r="H51" s="237"/>
      <c r="I51" s="237"/>
      <c r="J51" s="237"/>
      <c r="K51" s="237"/>
      <c r="L51" s="237"/>
      <c r="M51" s="237"/>
      <c r="N51" s="237">
        <v>1</v>
      </c>
      <c r="O51" s="237"/>
      <c r="P51" s="237"/>
      <c r="Q51" s="301"/>
      <c r="R51" s="237"/>
      <c r="S51" s="237"/>
      <c r="T51" s="237">
        <v>1</v>
      </c>
      <c r="U51" s="237"/>
      <c r="V51" s="302"/>
      <c r="W51" s="237"/>
      <c r="X51" s="237"/>
      <c r="Y51" s="237"/>
      <c r="Z51" s="237"/>
      <c r="AA51" s="304"/>
      <c r="AB51" s="301"/>
      <c r="AC51" s="300"/>
      <c r="AD51" s="237"/>
      <c r="AE51" s="237"/>
      <c r="AF51" s="237">
        <v>1</v>
      </c>
      <c r="AG51" s="301"/>
      <c r="AH51" s="300"/>
      <c r="AI51" s="237"/>
      <c r="AJ51" s="301"/>
    </row>
    <row r="52" spans="2:43" x14ac:dyDescent="0.55000000000000004">
      <c r="C52" s="308" t="s">
        <v>1031</v>
      </c>
      <c r="D52" s="308">
        <f t="shared" si="7"/>
        <v>3</v>
      </c>
      <c r="E52" s="309"/>
      <c r="F52" s="310"/>
      <c r="G52" s="310"/>
      <c r="H52" s="310"/>
      <c r="I52" s="310"/>
      <c r="J52" s="310"/>
      <c r="K52" s="310"/>
      <c r="L52" s="310"/>
      <c r="M52" s="310"/>
      <c r="N52" s="310">
        <v>1</v>
      </c>
      <c r="O52" s="310"/>
      <c r="P52" s="310"/>
      <c r="Q52" s="311"/>
      <c r="R52" s="310">
        <v>1</v>
      </c>
      <c r="S52" s="310"/>
      <c r="T52" s="310"/>
      <c r="U52" s="310"/>
      <c r="V52" s="312"/>
      <c r="W52" s="310"/>
      <c r="X52" s="310"/>
      <c r="Y52" s="310"/>
      <c r="Z52" s="310"/>
      <c r="AA52" s="310"/>
      <c r="AB52" s="311"/>
      <c r="AC52" s="309"/>
      <c r="AD52" s="310"/>
      <c r="AE52" s="310"/>
      <c r="AF52" s="310">
        <v>1</v>
      </c>
      <c r="AG52" s="311"/>
      <c r="AH52" s="309"/>
      <c r="AI52" s="310"/>
      <c r="AJ52" s="311"/>
    </row>
    <row r="53" spans="2:43" x14ac:dyDescent="0.55000000000000004">
      <c r="C53" s="293" t="s">
        <v>1032</v>
      </c>
      <c r="D53" s="293">
        <f t="shared" si="7"/>
        <v>3</v>
      </c>
      <c r="E53" s="300"/>
      <c r="F53" s="237"/>
      <c r="G53" s="237"/>
      <c r="H53" s="237"/>
      <c r="I53" s="237"/>
      <c r="J53" s="237"/>
      <c r="K53" s="237"/>
      <c r="L53" s="237"/>
      <c r="M53" s="237"/>
      <c r="N53" s="237">
        <v>1</v>
      </c>
      <c r="O53" s="237"/>
      <c r="P53" s="237"/>
      <c r="Q53" s="301"/>
      <c r="R53" s="237"/>
      <c r="S53" s="237">
        <v>1</v>
      </c>
      <c r="T53" s="237"/>
      <c r="U53" s="237"/>
      <c r="V53" s="302"/>
      <c r="W53" s="237"/>
      <c r="X53" s="237"/>
      <c r="Y53" s="237"/>
      <c r="Z53" s="237"/>
      <c r="AA53" s="304"/>
      <c r="AB53" s="301"/>
      <c r="AC53" s="300"/>
      <c r="AD53" s="237"/>
      <c r="AE53" s="237"/>
      <c r="AF53" s="237">
        <v>1</v>
      </c>
      <c r="AG53" s="301"/>
      <c r="AH53" s="300"/>
      <c r="AI53" s="237"/>
      <c r="AJ53" s="301"/>
    </row>
    <row r="54" spans="2:43" x14ac:dyDescent="0.55000000000000004">
      <c r="C54" s="308" t="s">
        <v>1033</v>
      </c>
      <c r="D54" s="308">
        <f t="shared" si="7"/>
        <v>4</v>
      </c>
      <c r="E54" s="309"/>
      <c r="F54" s="310"/>
      <c r="G54" s="310"/>
      <c r="H54" s="310"/>
      <c r="I54" s="310"/>
      <c r="J54" s="310"/>
      <c r="K54" s="310"/>
      <c r="L54" s="310"/>
      <c r="M54" s="310"/>
      <c r="N54" s="310"/>
      <c r="O54" s="310">
        <v>1</v>
      </c>
      <c r="P54" s="310">
        <v>1</v>
      </c>
      <c r="Q54" s="311"/>
      <c r="R54" s="310"/>
      <c r="S54" s="310"/>
      <c r="T54" s="310"/>
      <c r="U54" s="310">
        <v>1</v>
      </c>
      <c r="V54" s="312"/>
      <c r="W54" s="310"/>
      <c r="X54" s="310"/>
      <c r="Y54" s="310"/>
      <c r="Z54" s="310"/>
      <c r="AA54" s="310"/>
      <c r="AB54" s="311"/>
      <c r="AC54" s="309"/>
      <c r="AD54" s="310"/>
      <c r="AE54" s="310"/>
      <c r="AF54" s="310">
        <v>1</v>
      </c>
      <c r="AG54" s="311"/>
      <c r="AH54" s="309"/>
      <c r="AI54" s="310"/>
      <c r="AJ54" s="311"/>
    </row>
    <row r="55" spans="2:43" x14ac:dyDescent="0.55000000000000004">
      <c r="C55" s="293" t="s">
        <v>1036</v>
      </c>
      <c r="D55" s="293">
        <f t="shared" si="7"/>
        <v>3</v>
      </c>
      <c r="E55" s="300"/>
      <c r="F55" s="237"/>
      <c r="G55" s="237"/>
      <c r="H55" s="237"/>
      <c r="I55" s="237"/>
      <c r="J55" s="237"/>
      <c r="K55" s="237"/>
      <c r="L55" s="237"/>
      <c r="M55" s="237"/>
      <c r="N55" s="237"/>
      <c r="O55" s="237">
        <v>1</v>
      </c>
      <c r="P55" s="237"/>
      <c r="Q55" s="301"/>
      <c r="R55" s="237">
        <v>1</v>
      </c>
      <c r="S55" s="237"/>
      <c r="T55" s="237"/>
      <c r="U55" s="237"/>
      <c r="V55" s="302"/>
      <c r="W55" s="237"/>
      <c r="X55" s="237"/>
      <c r="Y55" s="237"/>
      <c r="Z55" s="237"/>
      <c r="AA55" s="304"/>
      <c r="AB55" s="301"/>
      <c r="AC55" s="300"/>
      <c r="AD55" s="237"/>
      <c r="AE55" s="237"/>
      <c r="AF55" s="237">
        <v>1</v>
      </c>
      <c r="AG55" s="301"/>
      <c r="AH55" s="300"/>
      <c r="AI55" s="237"/>
      <c r="AJ55" s="301"/>
    </row>
    <row r="56" spans="2:43" x14ac:dyDescent="0.55000000000000004">
      <c r="C56" s="308" t="s">
        <v>1037</v>
      </c>
      <c r="D56" s="308">
        <f t="shared" si="7"/>
        <v>3</v>
      </c>
      <c r="E56" s="309"/>
      <c r="F56" s="310"/>
      <c r="G56" s="310"/>
      <c r="H56" s="310"/>
      <c r="I56" s="310"/>
      <c r="J56" s="310"/>
      <c r="K56" s="310"/>
      <c r="L56" s="310"/>
      <c r="M56" s="310"/>
      <c r="N56" s="310"/>
      <c r="O56" s="310">
        <v>1</v>
      </c>
      <c r="P56" s="310"/>
      <c r="Q56" s="311"/>
      <c r="R56" s="310"/>
      <c r="S56" s="310">
        <v>1</v>
      </c>
      <c r="T56" s="310"/>
      <c r="U56" s="310"/>
      <c r="V56" s="312"/>
      <c r="W56" s="310"/>
      <c r="X56" s="310"/>
      <c r="Y56" s="310"/>
      <c r="Z56" s="310"/>
      <c r="AA56" s="310"/>
      <c r="AB56" s="311"/>
      <c r="AC56" s="309"/>
      <c r="AD56" s="310"/>
      <c r="AE56" s="310"/>
      <c r="AF56" s="310">
        <v>1</v>
      </c>
      <c r="AG56" s="311"/>
      <c r="AH56" s="309"/>
      <c r="AI56" s="310"/>
      <c r="AJ56" s="311"/>
    </row>
    <row r="57" spans="2:43" x14ac:dyDescent="0.55000000000000004">
      <c r="C57" s="293" t="s">
        <v>1040</v>
      </c>
      <c r="D57" s="293">
        <f t="shared" si="7"/>
        <v>4</v>
      </c>
      <c r="E57" s="300"/>
      <c r="F57" s="237"/>
      <c r="G57" s="237"/>
      <c r="H57" s="237"/>
      <c r="I57" s="237"/>
      <c r="J57" s="237"/>
      <c r="K57" s="237"/>
      <c r="L57" s="237"/>
      <c r="M57" s="237"/>
      <c r="N57" s="237"/>
      <c r="O57" s="237">
        <v>1</v>
      </c>
      <c r="P57" s="237"/>
      <c r="Q57" s="301"/>
      <c r="R57" s="237"/>
      <c r="S57" s="237">
        <v>1</v>
      </c>
      <c r="T57" s="237">
        <v>1</v>
      </c>
      <c r="U57" s="237"/>
      <c r="V57" s="302"/>
      <c r="W57" s="237"/>
      <c r="X57" s="237"/>
      <c r="Y57" s="237"/>
      <c r="Z57" s="237"/>
      <c r="AA57" s="304"/>
      <c r="AB57" s="301"/>
      <c r="AC57" s="300"/>
      <c r="AD57" s="237"/>
      <c r="AE57" s="237"/>
      <c r="AF57" s="237">
        <v>1</v>
      </c>
      <c r="AG57" s="301"/>
      <c r="AH57" s="300"/>
      <c r="AI57" s="237"/>
      <c r="AJ57" s="301"/>
    </row>
    <row r="58" spans="2:43" x14ac:dyDescent="0.55000000000000004">
      <c r="C58" s="308" t="s">
        <v>1043</v>
      </c>
      <c r="D58" s="308">
        <f t="shared" si="7"/>
        <v>4</v>
      </c>
      <c r="E58" s="309"/>
      <c r="F58" s="310"/>
      <c r="G58" s="310"/>
      <c r="H58" s="310"/>
      <c r="I58" s="310"/>
      <c r="J58" s="310"/>
      <c r="K58" s="310"/>
      <c r="L58" s="310"/>
      <c r="M58" s="310"/>
      <c r="N58" s="310"/>
      <c r="O58" s="310">
        <v>1</v>
      </c>
      <c r="P58" s="310"/>
      <c r="Q58" s="311"/>
      <c r="R58" s="310"/>
      <c r="S58" s="310">
        <v>1</v>
      </c>
      <c r="T58" s="310"/>
      <c r="U58" s="310"/>
      <c r="V58" s="312"/>
      <c r="W58" s="310"/>
      <c r="X58" s="310"/>
      <c r="Y58" s="310">
        <v>1</v>
      </c>
      <c r="Z58" s="310"/>
      <c r="AA58" s="310"/>
      <c r="AB58" s="311"/>
      <c r="AC58" s="309"/>
      <c r="AD58" s="310"/>
      <c r="AE58" s="310"/>
      <c r="AF58" s="310">
        <v>1</v>
      </c>
      <c r="AG58" s="311"/>
      <c r="AH58" s="309"/>
      <c r="AI58" s="310"/>
      <c r="AJ58" s="311"/>
    </row>
    <row r="59" spans="2:43" x14ac:dyDescent="0.55000000000000004">
      <c r="C59" s="293" t="s">
        <v>1034</v>
      </c>
      <c r="D59" s="293">
        <f t="shared" si="7"/>
        <v>2</v>
      </c>
      <c r="E59" s="300"/>
      <c r="F59" s="237"/>
      <c r="G59" s="237"/>
      <c r="H59" s="237"/>
      <c r="I59" s="237"/>
      <c r="J59" s="237"/>
      <c r="K59" s="237"/>
      <c r="L59" s="237"/>
      <c r="M59" s="237"/>
      <c r="N59" s="237"/>
      <c r="O59" s="237">
        <v>1</v>
      </c>
      <c r="P59" s="237"/>
      <c r="Q59" s="301"/>
      <c r="R59" s="237"/>
      <c r="S59" s="237"/>
      <c r="T59" s="237"/>
      <c r="U59" s="237"/>
      <c r="V59" s="302"/>
      <c r="W59" s="237"/>
      <c r="X59" s="237"/>
      <c r="Y59" s="237"/>
      <c r="Z59" s="237"/>
      <c r="AA59" s="304"/>
      <c r="AB59" s="301"/>
      <c r="AC59" s="300"/>
      <c r="AD59" s="237"/>
      <c r="AE59" s="237"/>
      <c r="AF59" s="237">
        <v>1</v>
      </c>
      <c r="AG59" s="301"/>
      <c r="AH59" s="300"/>
      <c r="AI59" s="237"/>
      <c r="AJ59" s="301"/>
    </row>
    <row r="60" spans="2:43" x14ac:dyDescent="0.55000000000000004">
      <c r="C60" s="314" t="s">
        <v>1035</v>
      </c>
      <c r="D60" s="314">
        <f t="shared" si="7"/>
        <v>2</v>
      </c>
      <c r="E60" s="315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7">
        <v>1</v>
      </c>
      <c r="R60" s="316"/>
      <c r="S60" s="316"/>
      <c r="T60" s="316"/>
      <c r="U60" s="316"/>
      <c r="V60" s="318"/>
      <c r="W60" s="316"/>
      <c r="X60" s="316"/>
      <c r="Y60" s="316"/>
      <c r="Z60" s="316"/>
      <c r="AA60" s="316"/>
      <c r="AB60" s="317"/>
      <c r="AC60" s="315"/>
      <c r="AD60" s="316"/>
      <c r="AE60" s="316"/>
      <c r="AF60" s="316">
        <v>1</v>
      </c>
      <c r="AG60" s="317"/>
      <c r="AH60" s="315"/>
      <c r="AI60" s="316"/>
      <c r="AJ60" s="317"/>
    </row>
    <row r="61" spans="2:43" x14ac:dyDescent="0.55000000000000004">
      <c r="C61" s="305" t="s">
        <v>999</v>
      </c>
      <c r="D61" s="305">
        <f>SUM(D17:D60)</f>
        <v>134</v>
      </c>
      <c r="E61" s="306">
        <f>SUM(E17:E60)</f>
        <v>2</v>
      </c>
      <c r="F61" s="306">
        <f t="shared" ref="F61:AJ61" si="8">SUM(F17:F60)</f>
        <v>1</v>
      </c>
      <c r="G61" s="306">
        <f t="shared" si="8"/>
        <v>2</v>
      </c>
      <c r="H61" s="306">
        <f t="shared" si="8"/>
        <v>3</v>
      </c>
      <c r="I61" s="306">
        <f t="shared" si="8"/>
        <v>2</v>
      </c>
      <c r="J61" s="306">
        <f t="shared" si="8"/>
        <v>7</v>
      </c>
      <c r="K61" s="306">
        <f t="shared" si="8"/>
        <v>7</v>
      </c>
      <c r="L61" s="306">
        <f t="shared" si="8"/>
        <v>5</v>
      </c>
      <c r="M61" s="306">
        <f t="shared" si="8"/>
        <v>4</v>
      </c>
      <c r="N61" s="306">
        <f t="shared" si="8"/>
        <v>4</v>
      </c>
      <c r="O61" s="306">
        <f t="shared" si="8"/>
        <v>7</v>
      </c>
      <c r="P61" s="306">
        <f t="shared" si="8"/>
        <v>3</v>
      </c>
      <c r="Q61" s="306">
        <f t="shared" si="8"/>
        <v>1</v>
      </c>
      <c r="R61" s="306">
        <f t="shared" si="8"/>
        <v>5</v>
      </c>
      <c r="S61" s="306">
        <f t="shared" si="8"/>
        <v>7</v>
      </c>
      <c r="T61" s="306">
        <f t="shared" si="8"/>
        <v>8</v>
      </c>
      <c r="U61" s="306">
        <f t="shared" si="8"/>
        <v>3</v>
      </c>
      <c r="V61" s="306">
        <f t="shared" si="8"/>
        <v>0</v>
      </c>
      <c r="W61" s="306">
        <f t="shared" si="8"/>
        <v>1</v>
      </c>
      <c r="X61" s="306">
        <f t="shared" si="8"/>
        <v>1</v>
      </c>
      <c r="Y61" s="306">
        <f t="shared" si="8"/>
        <v>3</v>
      </c>
      <c r="Z61" s="306">
        <f t="shared" si="8"/>
        <v>2</v>
      </c>
      <c r="AA61" s="306">
        <f t="shared" si="8"/>
        <v>8</v>
      </c>
      <c r="AB61" s="306">
        <f t="shared" si="8"/>
        <v>3</v>
      </c>
      <c r="AC61" s="306">
        <f t="shared" si="8"/>
        <v>0</v>
      </c>
      <c r="AD61" s="306">
        <f t="shared" si="8"/>
        <v>0</v>
      </c>
      <c r="AE61" s="306">
        <f t="shared" si="8"/>
        <v>0</v>
      </c>
      <c r="AF61" s="306">
        <f t="shared" si="8"/>
        <v>44</v>
      </c>
      <c r="AG61" s="306">
        <f t="shared" si="8"/>
        <v>1</v>
      </c>
      <c r="AH61" s="306">
        <f t="shared" si="8"/>
        <v>0</v>
      </c>
      <c r="AI61" s="306">
        <f t="shared" si="8"/>
        <v>0</v>
      </c>
      <c r="AJ61" s="307">
        <f t="shared" si="8"/>
        <v>0</v>
      </c>
    </row>
    <row r="63" spans="2:43" x14ac:dyDescent="0.55000000000000004">
      <c r="B63" s="219"/>
      <c r="C63" s="219"/>
      <c r="D63" s="219"/>
      <c r="AH63"/>
      <c r="AI63"/>
      <c r="AJ63"/>
      <c r="AK63"/>
      <c r="AL63"/>
      <c r="AM63"/>
      <c r="AN63"/>
      <c r="AO63"/>
      <c r="AP63"/>
      <c r="AQ63"/>
    </row>
    <row r="64" spans="2:43" x14ac:dyDescent="0.55000000000000004">
      <c r="B64" s="219"/>
      <c r="C64" s="219"/>
      <c r="D64" s="219"/>
      <c r="AH64"/>
      <c r="AI64"/>
      <c r="AJ64"/>
      <c r="AK64"/>
      <c r="AL64"/>
      <c r="AM64"/>
      <c r="AN64"/>
      <c r="AO64"/>
      <c r="AP64"/>
      <c r="AQ64"/>
    </row>
    <row r="65" spans="2:43" x14ac:dyDescent="0.55000000000000004">
      <c r="B65" s="219"/>
      <c r="C65" s="219"/>
      <c r="D65" s="219"/>
      <c r="AH65"/>
      <c r="AI65"/>
      <c r="AJ65"/>
      <c r="AK65"/>
      <c r="AL65"/>
      <c r="AM65"/>
      <c r="AN65"/>
      <c r="AO65"/>
      <c r="AP65"/>
      <c r="AQ65"/>
    </row>
    <row r="66" spans="2:43" x14ac:dyDescent="0.55000000000000004">
      <c r="B66" s="219"/>
      <c r="C66" s="219"/>
      <c r="D66" s="219"/>
      <c r="AH66"/>
      <c r="AI66"/>
      <c r="AJ66"/>
      <c r="AK66"/>
      <c r="AL66"/>
      <c r="AM66"/>
      <c r="AN66"/>
      <c r="AO66"/>
      <c r="AP66"/>
      <c r="AQ66"/>
    </row>
    <row r="67" spans="2:43" x14ac:dyDescent="0.55000000000000004">
      <c r="B67" s="219"/>
      <c r="C67" s="219"/>
      <c r="D67" s="219"/>
      <c r="AH67"/>
      <c r="AI67"/>
      <c r="AJ67"/>
      <c r="AK67"/>
      <c r="AL67"/>
      <c r="AM67"/>
      <c r="AN67"/>
      <c r="AO67"/>
      <c r="AP67"/>
      <c r="AQ67"/>
    </row>
    <row r="68" spans="2:43" x14ac:dyDescent="0.55000000000000004">
      <c r="B68" s="219"/>
      <c r="C68" s="219"/>
      <c r="D68" s="219"/>
      <c r="AH68"/>
      <c r="AI68"/>
      <c r="AJ68"/>
      <c r="AK68"/>
      <c r="AL68"/>
      <c r="AM68"/>
      <c r="AN68"/>
      <c r="AO68"/>
      <c r="AP68"/>
      <c r="AQ68"/>
    </row>
    <row r="69" spans="2:43" x14ac:dyDescent="0.55000000000000004">
      <c r="B69" s="219"/>
      <c r="C69" s="219"/>
      <c r="D69" s="219"/>
      <c r="AH69"/>
      <c r="AI69"/>
      <c r="AJ69"/>
      <c r="AK69"/>
      <c r="AL69"/>
      <c r="AM69"/>
      <c r="AN69"/>
      <c r="AO69"/>
      <c r="AP69"/>
      <c r="AQ69"/>
    </row>
    <row r="70" spans="2:43" x14ac:dyDescent="0.55000000000000004">
      <c r="B70" s="219"/>
      <c r="C70" s="219"/>
      <c r="D70" s="219"/>
      <c r="AH70"/>
      <c r="AI70"/>
      <c r="AJ70"/>
      <c r="AK70"/>
      <c r="AL70"/>
      <c r="AM70"/>
      <c r="AN70"/>
      <c r="AO70"/>
      <c r="AP70"/>
      <c r="AQ70"/>
    </row>
    <row r="71" spans="2:43" x14ac:dyDescent="0.55000000000000004">
      <c r="B71" s="219"/>
      <c r="C71" s="219"/>
      <c r="D71" s="219"/>
      <c r="AH71"/>
      <c r="AI71"/>
      <c r="AJ71"/>
      <c r="AK71"/>
      <c r="AL71"/>
      <c r="AM71"/>
      <c r="AN71"/>
      <c r="AO71"/>
      <c r="AP71"/>
      <c r="AQ71"/>
    </row>
    <row r="72" spans="2:43" x14ac:dyDescent="0.55000000000000004">
      <c r="B72" s="219"/>
      <c r="C72" s="219"/>
      <c r="D72" s="219"/>
      <c r="AH72"/>
      <c r="AI72"/>
      <c r="AJ72"/>
      <c r="AK72"/>
      <c r="AL72"/>
      <c r="AM72"/>
      <c r="AN72"/>
      <c r="AO72"/>
      <c r="AP72"/>
      <c r="AQ72"/>
    </row>
    <row r="73" spans="2:43" x14ac:dyDescent="0.55000000000000004">
      <c r="B73" s="219"/>
      <c r="C73" s="219"/>
      <c r="D73" s="219"/>
      <c r="AH73"/>
      <c r="AI73"/>
      <c r="AJ73"/>
      <c r="AK73"/>
      <c r="AL73"/>
      <c r="AM73"/>
      <c r="AN73"/>
      <c r="AO73"/>
      <c r="AP73"/>
      <c r="AQ73"/>
    </row>
    <row r="74" spans="2:43" x14ac:dyDescent="0.55000000000000004">
      <c r="B74" s="219"/>
      <c r="C74" s="219"/>
      <c r="D74" s="219"/>
      <c r="AH74"/>
      <c r="AI74"/>
      <c r="AJ74"/>
      <c r="AK74"/>
      <c r="AL74"/>
      <c r="AM74"/>
      <c r="AN74"/>
      <c r="AO74"/>
      <c r="AP74"/>
      <c r="AQ74"/>
    </row>
    <row r="75" spans="2:43" x14ac:dyDescent="0.55000000000000004">
      <c r="B75" s="219"/>
      <c r="C75" s="219"/>
      <c r="D75" s="219"/>
      <c r="AH75"/>
      <c r="AI75"/>
      <c r="AJ75"/>
      <c r="AK75"/>
      <c r="AL75"/>
      <c r="AM75"/>
      <c r="AN75"/>
      <c r="AO75"/>
      <c r="AP75"/>
      <c r="AQ75"/>
    </row>
    <row r="76" spans="2:43" x14ac:dyDescent="0.55000000000000004">
      <c r="B76" s="219"/>
      <c r="C76" s="219"/>
      <c r="D76" s="219"/>
      <c r="AH76"/>
      <c r="AI76"/>
      <c r="AJ76"/>
      <c r="AK76"/>
      <c r="AL76"/>
      <c r="AM76"/>
      <c r="AN76"/>
      <c r="AO76"/>
      <c r="AP76"/>
      <c r="AQ76"/>
    </row>
    <row r="77" spans="2:43" x14ac:dyDescent="0.55000000000000004">
      <c r="B77" s="219"/>
      <c r="C77" s="219"/>
      <c r="D77" s="219"/>
      <c r="AH77"/>
      <c r="AI77"/>
      <c r="AJ77"/>
      <c r="AK77"/>
      <c r="AL77"/>
      <c r="AM77"/>
      <c r="AN77"/>
      <c r="AO77"/>
      <c r="AP77"/>
      <c r="AQ77"/>
    </row>
    <row r="78" spans="2:43" x14ac:dyDescent="0.55000000000000004">
      <c r="B78" s="219"/>
      <c r="C78" s="219"/>
      <c r="D78" s="219"/>
      <c r="AH78"/>
      <c r="AI78"/>
      <c r="AJ78"/>
      <c r="AK78"/>
      <c r="AL78"/>
      <c r="AM78"/>
      <c r="AN78"/>
      <c r="AO78"/>
      <c r="AP78"/>
      <c r="AQ78"/>
    </row>
    <row r="79" spans="2:43" x14ac:dyDescent="0.55000000000000004">
      <c r="B79" s="219"/>
      <c r="C79" s="219"/>
      <c r="D79" s="219"/>
      <c r="AH79"/>
      <c r="AI79"/>
      <c r="AJ79"/>
      <c r="AK79"/>
      <c r="AL79"/>
      <c r="AM79"/>
      <c r="AN79"/>
      <c r="AO79"/>
      <c r="AP79"/>
      <c r="AQ79"/>
    </row>
    <row r="80" spans="2:43" x14ac:dyDescent="0.55000000000000004">
      <c r="B80" s="219"/>
      <c r="C80" s="219"/>
      <c r="D80" s="219"/>
      <c r="AH80"/>
      <c r="AI80"/>
      <c r="AJ80"/>
      <c r="AK80"/>
      <c r="AL80"/>
      <c r="AM80"/>
      <c r="AN80"/>
      <c r="AO80"/>
      <c r="AP80"/>
      <c r="AQ80"/>
    </row>
    <row r="81" spans="2:43" x14ac:dyDescent="0.55000000000000004">
      <c r="B81" s="219"/>
      <c r="C81" s="219"/>
      <c r="D81" s="219"/>
      <c r="AH81"/>
      <c r="AI81"/>
      <c r="AJ81"/>
      <c r="AK81"/>
      <c r="AL81"/>
      <c r="AM81"/>
      <c r="AN81"/>
      <c r="AO81"/>
      <c r="AP81"/>
      <c r="AQ81"/>
    </row>
    <row r="82" spans="2:43" x14ac:dyDescent="0.55000000000000004">
      <c r="B82" s="219"/>
      <c r="C82" s="219"/>
      <c r="D82" s="219"/>
      <c r="AH82"/>
      <c r="AI82"/>
      <c r="AJ82"/>
      <c r="AK82"/>
      <c r="AL82"/>
      <c r="AM82"/>
      <c r="AN82"/>
      <c r="AO82"/>
      <c r="AP82"/>
      <c r="AQ82"/>
    </row>
    <row r="83" spans="2:43" x14ac:dyDescent="0.55000000000000004">
      <c r="B83" s="219"/>
      <c r="C83" s="219"/>
      <c r="D83" s="219"/>
      <c r="AH83"/>
      <c r="AI83"/>
      <c r="AJ83"/>
      <c r="AK83"/>
      <c r="AL83"/>
      <c r="AM83"/>
      <c r="AN83"/>
      <c r="AO83"/>
      <c r="AP83"/>
      <c r="AQ83"/>
    </row>
    <row r="84" spans="2:43" x14ac:dyDescent="0.55000000000000004">
      <c r="B84" s="219"/>
      <c r="C84" s="219"/>
      <c r="D84" s="219"/>
      <c r="AH84"/>
      <c r="AI84"/>
      <c r="AJ84"/>
      <c r="AK84"/>
      <c r="AL84"/>
      <c r="AM84"/>
      <c r="AN84"/>
      <c r="AO84"/>
      <c r="AP84"/>
      <c r="AQ84"/>
    </row>
    <row r="85" spans="2:43" x14ac:dyDescent="0.55000000000000004">
      <c r="B85" s="219"/>
      <c r="C85" s="219"/>
      <c r="D85" s="219"/>
      <c r="AH85"/>
      <c r="AI85"/>
      <c r="AJ85"/>
      <c r="AK85"/>
      <c r="AL85"/>
      <c r="AM85"/>
      <c r="AN85"/>
      <c r="AO85"/>
      <c r="AP85"/>
      <c r="AQ85"/>
    </row>
    <row r="86" spans="2:43" x14ac:dyDescent="0.55000000000000004">
      <c r="B86" s="219"/>
      <c r="C86" s="219"/>
      <c r="D86" s="219"/>
      <c r="AH86"/>
      <c r="AI86"/>
      <c r="AJ86"/>
      <c r="AK86"/>
      <c r="AL86"/>
      <c r="AM86"/>
      <c r="AN86"/>
      <c r="AO86"/>
      <c r="AP86"/>
      <c r="AQ86"/>
    </row>
    <row r="87" spans="2:43" x14ac:dyDescent="0.55000000000000004">
      <c r="B87" s="219"/>
      <c r="C87" s="219"/>
      <c r="D87" s="219"/>
      <c r="AH87"/>
      <c r="AI87"/>
      <c r="AJ87"/>
      <c r="AK87"/>
      <c r="AL87"/>
      <c r="AM87"/>
      <c r="AN87"/>
      <c r="AO87"/>
      <c r="AP87"/>
      <c r="AQ87"/>
    </row>
    <row r="88" spans="2:43" x14ac:dyDescent="0.55000000000000004">
      <c r="B88" s="219"/>
      <c r="C88" s="219"/>
      <c r="D88" s="219"/>
      <c r="AH88"/>
      <c r="AI88"/>
      <c r="AJ88"/>
      <c r="AK88"/>
      <c r="AL88"/>
      <c r="AM88"/>
      <c r="AN88"/>
      <c r="AO88"/>
      <c r="AP88"/>
      <c r="AQ88"/>
    </row>
    <row r="89" spans="2:43" x14ac:dyDescent="0.55000000000000004">
      <c r="B89" s="219"/>
      <c r="C89" s="219"/>
      <c r="D89" s="219"/>
      <c r="AH89"/>
      <c r="AI89"/>
      <c r="AJ89"/>
      <c r="AK89"/>
      <c r="AL89"/>
      <c r="AM89"/>
      <c r="AN89"/>
      <c r="AO89"/>
      <c r="AP89"/>
      <c r="AQ89"/>
    </row>
    <row r="90" spans="2:43" x14ac:dyDescent="0.55000000000000004">
      <c r="B90" s="219"/>
      <c r="C90" s="219"/>
      <c r="D90" s="219"/>
      <c r="AH90"/>
      <c r="AI90"/>
      <c r="AJ90"/>
      <c r="AK90"/>
      <c r="AL90"/>
      <c r="AM90"/>
      <c r="AN90"/>
      <c r="AO90"/>
      <c r="AP90"/>
      <c r="AQ90"/>
    </row>
  </sheetData>
  <phoneticPr fontId="25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zoomScale="30" zoomScaleNormal="30" workbookViewId="0"/>
  </sheetViews>
  <sheetFormatPr defaultRowHeight="18" x14ac:dyDescent="0.55000000000000004"/>
  <sheetData/>
  <phoneticPr fontId="2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N78"/>
  <sheetViews>
    <sheetView showGridLines="0" topLeftCell="F1" zoomScale="80" zoomScaleNormal="80" zoomScalePageLayoutView="80" workbookViewId="0">
      <selection activeCell="L8" sqref="L8"/>
    </sheetView>
  </sheetViews>
  <sheetFormatPr defaultColWidth="10.796875" defaultRowHeight="15" x14ac:dyDescent="0.35"/>
  <cols>
    <col min="1" max="4" width="10.796875" style="1"/>
    <col min="5" max="5" width="16" style="1" bestFit="1" customWidth="1"/>
    <col min="6" max="7" width="4.6640625" style="1" customWidth="1"/>
    <col min="8" max="8" width="17" style="1" bestFit="1" customWidth="1"/>
    <col min="9" max="10" width="4.6640625" style="1" customWidth="1"/>
    <col min="11" max="11" width="20.33203125" style="1" bestFit="1" customWidth="1"/>
    <col min="12" max="12" width="97.33203125" style="1" bestFit="1" customWidth="1"/>
    <col min="13" max="16384" width="10.796875" style="1"/>
  </cols>
  <sheetData>
    <row r="2" spans="2:13" ht="20.149999999999999" x14ac:dyDescent="0.45">
      <c r="C2" s="34" t="s">
        <v>109</v>
      </c>
    </row>
    <row r="4" spans="2:13" ht="15.45" thickBot="1" x14ac:dyDescent="0.4">
      <c r="B4" s="5"/>
      <c r="C4" s="5"/>
      <c r="D4" s="5"/>
      <c r="E4" s="5" t="s">
        <v>105</v>
      </c>
      <c r="F4" s="5"/>
      <c r="G4" s="5"/>
      <c r="H4" s="5" t="s">
        <v>106</v>
      </c>
      <c r="I4" s="5"/>
      <c r="J4" s="5"/>
      <c r="K4" s="5" t="s">
        <v>104</v>
      </c>
      <c r="L4" s="5" t="s">
        <v>107</v>
      </c>
    </row>
    <row r="5" spans="2:13" ht="15.45" thickBot="1" x14ac:dyDescent="0.4">
      <c r="C5" s="16" t="s">
        <v>103</v>
      </c>
      <c r="D5" s="5"/>
      <c r="E5" s="5"/>
      <c r="F5" s="5"/>
      <c r="G5" s="5"/>
      <c r="H5" s="5"/>
    </row>
    <row r="6" spans="2:13" ht="15.45" thickBot="1" x14ac:dyDescent="0.4">
      <c r="C6" s="5"/>
      <c r="D6" s="5"/>
      <c r="E6" s="16" t="s">
        <v>1</v>
      </c>
      <c r="F6" s="7"/>
      <c r="G6" s="5"/>
      <c r="H6" s="5"/>
    </row>
    <row r="7" spans="2:13" x14ac:dyDescent="0.35">
      <c r="C7" s="5"/>
      <c r="D7" s="5"/>
      <c r="E7" s="5"/>
      <c r="F7" s="17"/>
      <c r="G7" s="18"/>
      <c r="H7" s="19" t="s">
        <v>21</v>
      </c>
    </row>
    <row r="8" spans="2:13" x14ac:dyDescent="0.35">
      <c r="C8" s="5"/>
      <c r="D8" s="5"/>
      <c r="E8" s="5"/>
      <c r="F8" s="5"/>
      <c r="G8" s="6"/>
      <c r="H8" s="5"/>
      <c r="I8" s="3"/>
      <c r="J8" s="2"/>
      <c r="K8" s="12" t="s">
        <v>8</v>
      </c>
      <c r="L8" s="13" t="s">
        <v>24</v>
      </c>
      <c r="M8" s="1" t="s">
        <v>448</v>
      </c>
    </row>
    <row r="9" spans="2:13" x14ac:dyDescent="0.35">
      <c r="C9" s="5"/>
      <c r="D9" s="5"/>
      <c r="E9" s="5"/>
      <c r="F9" s="5"/>
      <c r="G9" s="6"/>
      <c r="H9" s="5"/>
      <c r="J9" s="2"/>
      <c r="K9" s="12" t="s">
        <v>32</v>
      </c>
      <c r="L9" s="13" t="s">
        <v>31</v>
      </c>
    </row>
    <row r="10" spans="2:13" x14ac:dyDescent="0.35">
      <c r="C10" s="5"/>
      <c r="D10" s="5"/>
      <c r="E10" s="5"/>
      <c r="F10" s="5"/>
      <c r="G10" s="6"/>
      <c r="H10" s="5"/>
      <c r="J10" s="11"/>
      <c r="K10" s="12" t="s">
        <v>34</v>
      </c>
      <c r="L10" s="13" t="s">
        <v>35</v>
      </c>
    </row>
    <row r="11" spans="2:13" x14ac:dyDescent="0.35">
      <c r="C11" s="5"/>
      <c r="D11" s="5"/>
      <c r="E11" s="5"/>
      <c r="F11" s="5"/>
      <c r="G11" s="6"/>
      <c r="H11" s="5"/>
      <c r="J11" s="3"/>
      <c r="K11" s="14" t="s">
        <v>48</v>
      </c>
      <c r="L11" s="15" t="s">
        <v>49</v>
      </c>
    </row>
    <row r="12" spans="2:13" x14ac:dyDescent="0.35">
      <c r="C12" s="5"/>
      <c r="D12" s="5"/>
      <c r="E12" s="5"/>
      <c r="F12" s="5"/>
      <c r="G12" s="18"/>
      <c r="H12" s="19" t="s">
        <v>15</v>
      </c>
    </row>
    <row r="13" spans="2:13" x14ac:dyDescent="0.35">
      <c r="C13" s="5"/>
      <c r="D13" s="5"/>
      <c r="E13" s="5"/>
      <c r="F13" s="5"/>
      <c r="G13" s="6"/>
      <c r="H13" s="5"/>
      <c r="I13" s="3"/>
      <c r="J13" s="2"/>
      <c r="K13" s="12" t="s">
        <v>25</v>
      </c>
      <c r="L13" s="13" t="s">
        <v>50</v>
      </c>
    </row>
    <row r="14" spans="2:13" x14ac:dyDescent="0.35">
      <c r="C14" s="5"/>
      <c r="D14" s="5"/>
      <c r="E14" s="5"/>
      <c r="F14" s="5"/>
      <c r="G14" s="6"/>
      <c r="H14" s="5"/>
      <c r="J14" s="11"/>
      <c r="K14" s="12" t="s">
        <v>27</v>
      </c>
      <c r="L14" s="13" t="s">
        <v>26</v>
      </c>
    </row>
    <row r="15" spans="2:13" x14ac:dyDescent="0.35">
      <c r="C15" s="5"/>
      <c r="D15" s="5"/>
      <c r="E15" s="5"/>
      <c r="F15" s="5"/>
      <c r="G15" s="6"/>
      <c r="H15" s="5"/>
      <c r="J15" s="3"/>
      <c r="K15" s="14" t="s">
        <v>28</v>
      </c>
      <c r="L15" s="15" t="s">
        <v>37</v>
      </c>
    </row>
    <row r="16" spans="2:13" x14ac:dyDescent="0.35">
      <c r="C16" s="5"/>
      <c r="D16" s="5"/>
      <c r="E16" s="5"/>
      <c r="F16" s="5"/>
      <c r="G16" s="18"/>
      <c r="H16" s="19" t="s">
        <v>22</v>
      </c>
    </row>
    <row r="17" spans="3:13" x14ac:dyDescent="0.35">
      <c r="C17" s="5"/>
      <c r="D17" s="5"/>
      <c r="E17" s="5"/>
      <c r="F17" s="5"/>
      <c r="G17" s="6"/>
      <c r="H17" s="5"/>
      <c r="I17" s="3"/>
      <c r="J17" s="11"/>
      <c r="K17" s="12" t="s">
        <v>23</v>
      </c>
      <c r="L17" s="13" t="s">
        <v>36</v>
      </c>
    </row>
    <row r="18" spans="3:13" x14ac:dyDescent="0.35">
      <c r="C18" s="5"/>
      <c r="D18" s="5"/>
      <c r="E18" s="5"/>
      <c r="F18" s="5"/>
      <c r="G18" s="20"/>
      <c r="H18" s="5"/>
      <c r="J18" s="4"/>
      <c r="K18" s="14" t="s">
        <v>51</v>
      </c>
      <c r="L18" s="15" t="s">
        <v>52</v>
      </c>
    </row>
    <row r="19" spans="3:13" x14ac:dyDescent="0.35">
      <c r="C19" s="5"/>
      <c r="D19" s="5"/>
      <c r="E19" s="5"/>
      <c r="F19" s="5"/>
      <c r="G19" s="17"/>
      <c r="H19" s="19" t="s">
        <v>38</v>
      </c>
    </row>
    <row r="20" spans="3:13" x14ac:dyDescent="0.35">
      <c r="C20" s="5"/>
      <c r="D20" s="5"/>
      <c r="E20" s="5"/>
      <c r="F20" s="5"/>
      <c r="G20" s="5"/>
      <c r="H20" s="5"/>
      <c r="I20" s="3"/>
      <c r="J20" s="11"/>
      <c r="K20" s="12" t="s">
        <v>39</v>
      </c>
      <c r="L20" s="13" t="s">
        <v>108</v>
      </c>
      <c r="M20" s="1" t="s">
        <v>449</v>
      </c>
    </row>
    <row r="21" spans="3:13" ht="15.45" thickBot="1" x14ac:dyDescent="0.4">
      <c r="C21" s="5"/>
      <c r="D21" s="5"/>
      <c r="E21" s="5"/>
      <c r="F21" s="5"/>
      <c r="G21" s="5"/>
      <c r="H21" s="5"/>
      <c r="I21" s="4"/>
      <c r="J21" s="4"/>
      <c r="K21" s="14" t="s">
        <v>53</v>
      </c>
      <c r="L21" s="15" t="s">
        <v>54</v>
      </c>
    </row>
    <row r="22" spans="3:13" ht="15.45" thickBot="1" x14ac:dyDescent="0.4">
      <c r="C22" s="5"/>
      <c r="D22" s="5"/>
      <c r="E22" s="16" t="s">
        <v>2</v>
      </c>
      <c r="F22" s="7"/>
      <c r="G22" s="5"/>
      <c r="H22" s="5"/>
    </row>
    <row r="23" spans="3:13" x14ac:dyDescent="0.35">
      <c r="C23" s="5"/>
      <c r="D23" s="5"/>
      <c r="E23" s="5"/>
      <c r="F23" s="17"/>
      <c r="G23" s="21"/>
      <c r="H23" s="19" t="s">
        <v>2</v>
      </c>
    </row>
    <row r="24" spans="3:13" ht="15.45" thickBot="1" x14ac:dyDescent="0.4">
      <c r="C24" s="5"/>
      <c r="D24" s="5"/>
      <c r="E24" s="5"/>
      <c r="F24" s="5"/>
      <c r="G24" s="5"/>
      <c r="H24" s="5"/>
      <c r="I24" s="3"/>
      <c r="J24" s="3"/>
      <c r="K24" s="14" t="s">
        <v>10</v>
      </c>
      <c r="L24" s="15" t="s">
        <v>16</v>
      </c>
    </row>
    <row r="25" spans="3:13" ht="15.45" thickBot="1" x14ac:dyDescent="0.4">
      <c r="C25" s="5"/>
      <c r="D25" s="5"/>
      <c r="E25" s="16" t="s">
        <v>3</v>
      </c>
      <c r="F25" s="7"/>
      <c r="G25" s="5"/>
      <c r="H25" s="5"/>
    </row>
    <row r="26" spans="3:13" x14ac:dyDescent="0.35">
      <c r="C26" s="5"/>
      <c r="D26" s="5"/>
      <c r="E26" s="5"/>
      <c r="F26" s="17"/>
      <c r="G26" s="22"/>
      <c r="H26" s="19" t="s">
        <v>40</v>
      </c>
    </row>
    <row r="27" spans="3:13" x14ac:dyDescent="0.35">
      <c r="C27" s="5"/>
      <c r="D27" s="5"/>
      <c r="E27" s="5"/>
      <c r="F27" s="5"/>
      <c r="G27" s="6"/>
      <c r="H27" s="5"/>
      <c r="I27" s="3"/>
      <c r="J27" s="11"/>
      <c r="K27" s="12" t="s">
        <v>41</v>
      </c>
      <c r="L27" s="13" t="s">
        <v>55</v>
      </c>
    </row>
    <row r="28" spans="3:13" x14ac:dyDescent="0.35">
      <c r="C28" s="5"/>
      <c r="D28" s="5"/>
      <c r="E28" s="5"/>
      <c r="F28" s="5"/>
      <c r="G28" s="20"/>
      <c r="H28" s="5"/>
      <c r="K28" s="14" t="s">
        <v>41</v>
      </c>
      <c r="L28" s="15" t="s">
        <v>56</v>
      </c>
    </row>
    <row r="29" spans="3:13" x14ac:dyDescent="0.35">
      <c r="C29" s="5"/>
      <c r="D29" s="5"/>
      <c r="E29" s="5"/>
      <c r="F29" s="5"/>
      <c r="G29" s="21"/>
      <c r="H29" s="19" t="s">
        <v>13</v>
      </c>
    </row>
    <row r="30" spans="3:13" ht="15.45" thickBot="1" x14ac:dyDescent="0.4">
      <c r="C30" s="5"/>
      <c r="D30" s="5"/>
      <c r="E30" s="5"/>
      <c r="F30" s="5"/>
      <c r="G30" s="5"/>
      <c r="H30" s="5"/>
      <c r="I30" s="3"/>
      <c r="J30" s="3"/>
      <c r="K30" s="14" t="s">
        <v>57</v>
      </c>
      <c r="L30" s="15" t="s">
        <v>58</v>
      </c>
    </row>
    <row r="31" spans="3:13" ht="15.45" thickBot="1" x14ac:dyDescent="0.4">
      <c r="C31" s="5"/>
      <c r="D31" s="5"/>
      <c r="E31" s="16" t="s">
        <v>4</v>
      </c>
      <c r="F31" s="7"/>
      <c r="G31" s="5"/>
      <c r="H31" s="5"/>
    </row>
    <row r="32" spans="3:13" x14ac:dyDescent="0.35">
      <c r="C32" s="5"/>
      <c r="D32" s="5"/>
      <c r="E32" s="5"/>
      <c r="F32" s="17"/>
      <c r="G32" s="21"/>
      <c r="H32" s="19" t="s">
        <v>59</v>
      </c>
    </row>
    <row r="33" spans="3:13" x14ac:dyDescent="0.35">
      <c r="C33" s="5"/>
      <c r="D33" s="5"/>
      <c r="E33" s="5"/>
      <c r="F33" s="5"/>
      <c r="G33" s="5"/>
      <c r="H33" s="5"/>
      <c r="I33" s="3"/>
      <c r="J33" s="2"/>
      <c r="K33" s="12" t="s">
        <v>60</v>
      </c>
      <c r="L33" s="13" t="s">
        <v>61</v>
      </c>
    </row>
    <row r="34" spans="3:13" x14ac:dyDescent="0.35">
      <c r="C34" s="5"/>
      <c r="D34" s="5"/>
      <c r="E34" s="5"/>
      <c r="F34" s="5"/>
      <c r="G34" s="5"/>
      <c r="H34" s="5"/>
      <c r="J34" s="2"/>
      <c r="K34" s="12" t="s">
        <v>62</v>
      </c>
      <c r="L34" s="13" t="s">
        <v>63</v>
      </c>
    </row>
    <row r="35" spans="3:13" x14ac:dyDescent="0.35">
      <c r="C35" s="5"/>
      <c r="D35" s="5"/>
      <c r="E35" s="5"/>
      <c r="F35" s="5"/>
      <c r="G35" s="5"/>
      <c r="H35" s="5"/>
      <c r="J35" s="11"/>
      <c r="K35" s="12" t="s">
        <v>62</v>
      </c>
      <c r="L35" s="13" t="s">
        <v>64</v>
      </c>
    </row>
    <row r="36" spans="3:13" ht="15.45" thickBot="1" x14ac:dyDescent="0.4">
      <c r="C36" s="5"/>
      <c r="D36" s="5"/>
      <c r="E36" s="5"/>
      <c r="F36" s="5"/>
      <c r="G36" s="5"/>
      <c r="H36" s="5"/>
      <c r="J36" s="3"/>
      <c r="K36" s="14" t="s">
        <v>65</v>
      </c>
      <c r="L36" s="15" t="s">
        <v>66</v>
      </c>
    </row>
    <row r="37" spans="3:13" ht="15.45" thickBot="1" x14ac:dyDescent="0.4">
      <c r="C37" s="5"/>
      <c r="D37" s="5"/>
      <c r="E37" s="16" t="s">
        <v>5</v>
      </c>
      <c r="F37" s="7"/>
      <c r="G37" s="5"/>
      <c r="H37" s="5"/>
    </row>
    <row r="38" spans="3:13" x14ac:dyDescent="0.35">
      <c r="C38" s="5"/>
      <c r="D38" s="5"/>
      <c r="E38" s="5"/>
      <c r="F38" s="17"/>
      <c r="G38" s="22"/>
      <c r="H38" s="19" t="s">
        <v>29</v>
      </c>
    </row>
    <row r="39" spans="3:13" x14ac:dyDescent="0.35">
      <c r="C39" s="5"/>
      <c r="D39" s="5"/>
      <c r="E39" s="5"/>
      <c r="F39" s="5"/>
      <c r="G39" s="6"/>
      <c r="H39" s="5"/>
      <c r="I39" s="3"/>
      <c r="J39" s="2"/>
      <c r="K39" s="12" t="s">
        <v>10</v>
      </c>
      <c r="L39" s="13" t="s">
        <v>45</v>
      </c>
      <c r="M39" s="1" t="s">
        <v>444</v>
      </c>
    </row>
    <row r="40" spans="3:13" x14ac:dyDescent="0.35">
      <c r="C40" s="5"/>
      <c r="D40" s="5"/>
      <c r="E40" s="5"/>
      <c r="F40" s="5"/>
      <c r="G40" s="6"/>
      <c r="H40" s="5"/>
      <c r="J40" s="2"/>
      <c r="K40" s="12" t="s">
        <v>67</v>
      </c>
      <c r="L40" s="13" t="s">
        <v>68</v>
      </c>
      <c r="M40" s="1" t="s">
        <v>445</v>
      </c>
    </row>
    <row r="41" spans="3:13" x14ac:dyDescent="0.35">
      <c r="C41" s="5"/>
      <c r="D41" s="5"/>
      <c r="E41" s="5"/>
      <c r="F41" s="5"/>
      <c r="G41" s="6"/>
      <c r="H41" s="5"/>
      <c r="J41" s="2"/>
      <c r="K41" s="12" t="s">
        <v>69</v>
      </c>
      <c r="L41" s="13" t="s">
        <v>70</v>
      </c>
    </row>
    <row r="42" spans="3:13" x14ac:dyDescent="0.35">
      <c r="C42" s="5"/>
      <c r="D42" s="5"/>
      <c r="E42" s="5"/>
      <c r="F42" s="5"/>
      <c r="G42" s="6"/>
      <c r="H42" s="5"/>
      <c r="J42" s="2"/>
      <c r="K42" s="12" t="s">
        <v>71</v>
      </c>
      <c r="L42" s="13" t="s">
        <v>72</v>
      </c>
    </row>
    <row r="43" spans="3:13" x14ac:dyDescent="0.35">
      <c r="C43" s="5"/>
      <c r="D43" s="5"/>
      <c r="E43" s="5"/>
      <c r="F43" s="5"/>
      <c r="G43" s="6"/>
      <c r="H43" s="5"/>
      <c r="J43" s="11"/>
      <c r="K43" s="12" t="s">
        <v>17</v>
      </c>
      <c r="L43" s="13" t="s">
        <v>73</v>
      </c>
    </row>
    <row r="44" spans="3:13" x14ac:dyDescent="0.35">
      <c r="C44" s="5"/>
      <c r="D44" s="5"/>
      <c r="E44" s="5"/>
      <c r="F44" s="5"/>
      <c r="G44" s="20"/>
      <c r="H44" s="5"/>
      <c r="J44" s="3"/>
      <c r="K44" s="14" t="s">
        <v>10</v>
      </c>
      <c r="L44" s="15" t="s">
        <v>74</v>
      </c>
    </row>
    <row r="45" spans="3:13" x14ac:dyDescent="0.35">
      <c r="C45" s="5"/>
      <c r="D45" s="5"/>
      <c r="E45" s="5"/>
      <c r="F45" s="5"/>
      <c r="G45" s="21"/>
      <c r="H45" s="19" t="s">
        <v>7</v>
      </c>
    </row>
    <row r="46" spans="3:13" x14ac:dyDescent="0.35">
      <c r="C46" s="5"/>
      <c r="D46" s="5"/>
      <c r="E46" s="5"/>
      <c r="F46" s="5"/>
      <c r="G46" s="5"/>
      <c r="H46" s="5"/>
      <c r="I46" s="3"/>
      <c r="J46" s="2"/>
      <c r="K46" s="12" t="s">
        <v>10</v>
      </c>
      <c r="L46" s="13" t="s">
        <v>30</v>
      </c>
      <c r="M46" s="1" t="s">
        <v>443</v>
      </c>
    </row>
    <row r="47" spans="3:13" x14ac:dyDescent="0.35">
      <c r="C47" s="5"/>
      <c r="D47" s="5"/>
      <c r="E47" s="5"/>
      <c r="F47" s="5"/>
      <c r="G47" s="5"/>
      <c r="H47" s="5"/>
      <c r="J47" s="2"/>
      <c r="K47" s="12" t="s">
        <v>10</v>
      </c>
      <c r="L47" s="13" t="s">
        <v>33</v>
      </c>
      <c r="M47" s="1" t="s">
        <v>450</v>
      </c>
    </row>
    <row r="48" spans="3:13" x14ac:dyDescent="0.35">
      <c r="C48" s="5"/>
      <c r="D48" s="5"/>
      <c r="E48" s="5"/>
      <c r="F48" s="5"/>
      <c r="G48" s="5"/>
      <c r="H48" s="5"/>
      <c r="J48" s="2"/>
      <c r="K48" s="12" t="s">
        <v>10</v>
      </c>
      <c r="L48" s="13" t="s">
        <v>75</v>
      </c>
    </row>
    <row r="49" spans="3:14" x14ac:dyDescent="0.35">
      <c r="C49" s="5"/>
      <c r="D49" s="5"/>
      <c r="E49" s="5"/>
      <c r="F49" s="5"/>
      <c r="G49" s="5"/>
      <c r="H49" s="5"/>
      <c r="J49" s="2"/>
      <c r="K49" s="12" t="s">
        <v>76</v>
      </c>
      <c r="L49" s="13" t="s">
        <v>43</v>
      </c>
    </row>
    <row r="50" spans="3:14" x14ac:dyDescent="0.35">
      <c r="C50" s="5"/>
      <c r="D50" s="5"/>
      <c r="E50" s="5"/>
      <c r="F50" s="5"/>
      <c r="G50" s="5"/>
      <c r="H50" s="5"/>
      <c r="J50" s="11"/>
      <c r="K50" s="12" t="s">
        <v>77</v>
      </c>
      <c r="L50" s="13" t="s">
        <v>42</v>
      </c>
    </row>
    <row r="51" spans="3:14" ht="15.45" thickBot="1" x14ac:dyDescent="0.4">
      <c r="C51" s="5"/>
      <c r="D51" s="5"/>
      <c r="E51" s="5"/>
      <c r="F51" s="5"/>
      <c r="G51" s="5"/>
      <c r="H51" s="5"/>
      <c r="J51" s="3"/>
      <c r="K51" s="14" t="s">
        <v>78</v>
      </c>
      <c r="L51" s="15" t="s">
        <v>79</v>
      </c>
    </row>
    <row r="52" spans="3:14" ht="15.45" thickBot="1" x14ac:dyDescent="0.4">
      <c r="C52" s="5"/>
      <c r="D52" s="5"/>
      <c r="E52" s="16" t="s">
        <v>6</v>
      </c>
      <c r="F52" s="7"/>
      <c r="G52" s="5"/>
      <c r="H52" s="5"/>
    </row>
    <row r="53" spans="3:14" x14ac:dyDescent="0.35">
      <c r="C53" s="5"/>
      <c r="D53" s="5"/>
      <c r="E53" s="5"/>
      <c r="F53" s="17"/>
      <c r="G53" s="21"/>
      <c r="H53" s="19" t="s">
        <v>46</v>
      </c>
    </row>
    <row r="54" spans="3:14" x14ac:dyDescent="0.35">
      <c r="C54" s="5"/>
      <c r="D54" s="5"/>
      <c r="E54" s="5"/>
      <c r="F54" s="5"/>
      <c r="G54" s="5"/>
      <c r="H54" s="5"/>
      <c r="I54" s="3"/>
      <c r="J54" s="11"/>
      <c r="K54" s="12" t="s">
        <v>46</v>
      </c>
      <c r="L54" s="13" t="s">
        <v>47</v>
      </c>
    </row>
    <row r="55" spans="3:14" ht="15.45" thickBot="1" x14ac:dyDescent="0.4">
      <c r="C55" s="5"/>
      <c r="D55" s="5"/>
      <c r="E55" s="5"/>
      <c r="F55" s="5"/>
      <c r="G55" s="5"/>
      <c r="H55" s="5"/>
      <c r="J55" s="3"/>
      <c r="K55" s="14" t="s">
        <v>80</v>
      </c>
      <c r="L55" s="15" t="s">
        <v>81</v>
      </c>
    </row>
    <row r="56" spans="3:14" ht="15.45" thickBot="1" x14ac:dyDescent="0.4">
      <c r="C56" s="5"/>
      <c r="D56" s="5"/>
      <c r="E56" s="16" t="s">
        <v>0</v>
      </c>
      <c r="F56" s="7"/>
      <c r="G56" s="5"/>
      <c r="H56" s="5"/>
    </row>
    <row r="57" spans="3:14" x14ac:dyDescent="0.35">
      <c r="C57" s="5"/>
      <c r="D57" s="5"/>
      <c r="E57" s="5"/>
      <c r="F57" s="17"/>
      <c r="G57" s="22"/>
      <c r="H57" s="19" t="s">
        <v>14</v>
      </c>
      <c r="M57" s="1" t="s">
        <v>446</v>
      </c>
      <c r="N57" s="1" t="s">
        <v>447</v>
      </c>
    </row>
    <row r="58" spans="3:14" x14ac:dyDescent="0.35">
      <c r="C58" s="5"/>
      <c r="D58" s="5"/>
      <c r="E58" s="5"/>
      <c r="F58" s="5"/>
      <c r="G58" s="6"/>
      <c r="H58" s="5"/>
    </row>
    <row r="59" spans="3:14" x14ac:dyDescent="0.35">
      <c r="C59" s="5"/>
      <c r="D59" s="5"/>
      <c r="E59" s="5"/>
      <c r="F59" s="5"/>
      <c r="G59" s="22"/>
      <c r="H59" s="19" t="s">
        <v>82</v>
      </c>
    </row>
    <row r="60" spans="3:14" x14ac:dyDescent="0.35">
      <c r="C60" s="5"/>
      <c r="D60" s="5"/>
      <c r="E60" s="5"/>
      <c r="F60" s="5"/>
      <c r="G60" s="6"/>
      <c r="H60" s="5"/>
      <c r="I60" s="3"/>
      <c r="J60" s="11"/>
      <c r="K60" s="12" t="s">
        <v>9</v>
      </c>
      <c r="L60" s="13" t="s">
        <v>83</v>
      </c>
    </row>
    <row r="61" spans="3:14" x14ac:dyDescent="0.35">
      <c r="C61" s="5"/>
      <c r="D61" s="5"/>
      <c r="E61" s="5"/>
      <c r="F61" s="5"/>
      <c r="G61" s="6"/>
      <c r="H61" s="5"/>
      <c r="J61" s="3"/>
      <c r="K61" s="14" t="s">
        <v>84</v>
      </c>
      <c r="L61" s="15" t="s">
        <v>85</v>
      </c>
    </row>
    <row r="62" spans="3:14" x14ac:dyDescent="0.35">
      <c r="C62" s="5"/>
      <c r="D62" s="5"/>
      <c r="E62" s="5"/>
      <c r="F62" s="5"/>
      <c r="G62" s="22"/>
      <c r="H62" s="19" t="s">
        <v>86</v>
      </c>
    </row>
    <row r="63" spans="3:14" x14ac:dyDescent="0.35">
      <c r="C63" s="5"/>
      <c r="D63" s="5"/>
      <c r="E63" s="5"/>
      <c r="F63" s="5"/>
      <c r="G63" s="6"/>
      <c r="H63" s="5"/>
      <c r="I63" s="3"/>
      <c r="J63" s="3"/>
      <c r="K63" s="14" t="s">
        <v>87</v>
      </c>
      <c r="L63" s="15" t="s">
        <v>88</v>
      </c>
    </row>
    <row r="64" spans="3:14" x14ac:dyDescent="0.35">
      <c r="C64" s="5"/>
      <c r="D64" s="5"/>
      <c r="E64" s="5"/>
      <c r="F64" s="5"/>
      <c r="G64" s="22"/>
      <c r="H64" s="19" t="s">
        <v>29</v>
      </c>
    </row>
    <row r="65" spans="3:12" x14ac:dyDescent="0.35">
      <c r="C65" s="5"/>
      <c r="D65" s="5"/>
      <c r="E65" s="5"/>
      <c r="F65" s="5"/>
      <c r="G65" s="6"/>
      <c r="H65" s="5"/>
      <c r="I65" s="3"/>
      <c r="J65" s="2"/>
      <c r="K65" s="12" t="s">
        <v>12</v>
      </c>
      <c r="L65" s="13" t="s">
        <v>89</v>
      </c>
    </row>
    <row r="66" spans="3:12" x14ac:dyDescent="0.35">
      <c r="C66" s="5"/>
      <c r="D66" s="5"/>
      <c r="E66" s="5"/>
      <c r="F66" s="5"/>
      <c r="G66" s="6"/>
      <c r="H66" s="5"/>
      <c r="J66" s="2"/>
      <c r="K66" s="12" t="s">
        <v>20</v>
      </c>
      <c r="L66" s="13" t="s">
        <v>90</v>
      </c>
    </row>
    <row r="67" spans="3:12" x14ac:dyDescent="0.35">
      <c r="C67" s="5"/>
      <c r="D67" s="5"/>
      <c r="E67" s="5"/>
      <c r="F67" s="5"/>
      <c r="G67" s="6"/>
      <c r="H67" s="5"/>
      <c r="J67" s="2"/>
      <c r="K67" s="12" t="s">
        <v>91</v>
      </c>
      <c r="L67" s="13" t="s">
        <v>92</v>
      </c>
    </row>
    <row r="68" spans="3:12" x14ac:dyDescent="0.35">
      <c r="C68" s="5"/>
      <c r="D68" s="5"/>
      <c r="E68" s="5"/>
      <c r="F68" s="5"/>
      <c r="G68" s="6"/>
      <c r="H68" s="5"/>
      <c r="J68" s="2"/>
      <c r="K68" s="12" t="s">
        <v>93</v>
      </c>
      <c r="L68" s="13" t="s">
        <v>94</v>
      </c>
    </row>
    <row r="69" spans="3:12" x14ac:dyDescent="0.35">
      <c r="C69" s="5"/>
      <c r="D69" s="5"/>
      <c r="E69" s="5"/>
      <c r="F69" s="5"/>
      <c r="G69" s="6"/>
      <c r="H69" s="5"/>
      <c r="J69" s="2"/>
      <c r="K69" s="12" t="s">
        <v>95</v>
      </c>
      <c r="L69" s="13" t="s">
        <v>96</v>
      </c>
    </row>
    <row r="70" spans="3:12" x14ac:dyDescent="0.35">
      <c r="C70" s="5"/>
      <c r="D70" s="5"/>
      <c r="E70" s="5"/>
      <c r="F70" s="5"/>
      <c r="G70" s="6"/>
      <c r="H70" s="5"/>
      <c r="J70" s="2"/>
      <c r="K70" s="12" t="s">
        <v>18</v>
      </c>
      <c r="L70" s="13" t="s">
        <v>97</v>
      </c>
    </row>
    <row r="71" spans="3:12" x14ac:dyDescent="0.35">
      <c r="C71" s="5"/>
      <c r="D71" s="5"/>
      <c r="E71" s="5"/>
      <c r="F71" s="5"/>
      <c r="G71" s="6"/>
      <c r="H71" s="5"/>
      <c r="J71" s="2"/>
      <c r="K71" s="12" t="s">
        <v>11</v>
      </c>
      <c r="L71" s="13" t="s">
        <v>98</v>
      </c>
    </row>
    <row r="72" spans="3:12" x14ac:dyDescent="0.35">
      <c r="C72" s="5"/>
      <c r="D72" s="5"/>
      <c r="E72" s="5"/>
      <c r="F72" s="5"/>
      <c r="G72" s="6"/>
      <c r="H72" s="5"/>
      <c r="J72" s="11"/>
      <c r="K72" s="12" t="s">
        <v>11</v>
      </c>
      <c r="L72" s="13" t="s">
        <v>99</v>
      </c>
    </row>
    <row r="73" spans="3:12" x14ac:dyDescent="0.35">
      <c r="C73" s="5"/>
      <c r="D73" s="5"/>
      <c r="E73" s="5"/>
      <c r="F73" s="5"/>
      <c r="G73" s="20"/>
      <c r="H73" s="5"/>
      <c r="J73" s="3"/>
      <c r="K73" s="14" t="s">
        <v>10</v>
      </c>
      <c r="L73" s="15" t="s">
        <v>100</v>
      </c>
    </row>
    <row r="74" spans="3:12" x14ac:dyDescent="0.35">
      <c r="C74" s="5"/>
      <c r="D74" s="5"/>
      <c r="E74" s="5"/>
      <c r="F74" s="5"/>
      <c r="G74" s="21"/>
      <c r="H74" s="19" t="s">
        <v>0</v>
      </c>
    </row>
    <row r="75" spans="3:12" x14ac:dyDescent="0.35">
      <c r="C75" s="5"/>
      <c r="D75" s="5"/>
      <c r="E75" s="5"/>
      <c r="F75" s="5"/>
      <c r="G75" s="5"/>
      <c r="H75" s="5"/>
      <c r="I75" s="3"/>
      <c r="J75" s="11"/>
      <c r="K75" s="12" t="s">
        <v>19</v>
      </c>
      <c r="L75" s="13" t="s">
        <v>44</v>
      </c>
    </row>
    <row r="76" spans="3:12" x14ac:dyDescent="0.35">
      <c r="C76" s="5"/>
      <c r="D76" s="5"/>
      <c r="E76" s="5"/>
      <c r="F76" s="5"/>
      <c r="G76" s="5"/>
      <c r="H76" s="5"/>
      <c r="J76" s="3"/>
      <c r="K76" s="14" t="s">
        <v>101</v>
      </c>
      <c r="L76" s="15" t="s">
        <v>102</v>
      </c>
    </row>
    <row r="77" spans="3:12" x14ac:dyDescent="0.35">
      <c r="C77" s="5"/>
      <c r="D77" s="5"/>
      <c r="E77" s="5"/>
      <c r="F77" s="5"/>
      <c r="G77" s="5"/>
      <c r="H77" s="5"/>
    </row>
    <row r="78" spans="3:12" x14ac:dyDescent="0.35">
      <c r="C78" s="5"/>
      <c r="D78" s="5"/>
      <c r="E78" s="5"/>
      <c r="F78" s="5"/>
      <c r="G78" s="5"/>
      <c r="H78" s="5"/>
    </row>
  </sheetData>
  <dataConsolidate/>
  <phoneticPr fontId="25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F8"/>
  <sheetViews>
    <sheetView showGridLines="0" zoomScale="160" workbookViewId="0">
      <selection activeCell="D24" sqref="D24"/>
    </sheetView>
  </sheetViews>
  <sheetFormatPr defaultColWidth="10.796875" defaultRowHeight="15" x14ac:dyDescent="0.55000000000000004"/>
  <cols>
    <col min="1" max="1" width="10.796875" style="109"/>
    <col min="2" max="2" width="4.33203125" style="109" customWidth="1"/>
    <col min="3" max="3" width="10.796875" style="109"/>
    <col min="4" max="4" width="24.6640625" style="109" bestFit="1" customWidth="1"/>
    <col min="5" max="5" width="53.796875" style="109" customWidth="1"/>
    <col min="6" max="16384" width="10.796875" style="109"/>
  </cols>
  <sheetData>
    <row r="2" spans="2:6" ht="20.149999999999999" x14ac:dyDescent="0.55000000000000004">
      <c r="B2" s="108" t="s">
        <v>422</v>
      </c>
    </row>
    <row r="3" spans="2:6" ht="15.45" thickBot="1" x14ac:dyDescent="0.6"/>
    <row r="4" spans="2:6" x14ac:dyDescent="0.55000000000000004">
      <c r="B4" s="115" t="s">
        <v>265</v>
      </c>
      <c r="C4" s="116" t="s">
        <v>123</v>
      </c>
      <c r="D4" s="116" t="s">
        <v>429</v>
      </c>
      <c r="E4" s="116" t="s">
        <v>425</v>
      </c>
      <c r="F4" s="117" t="s">
        <v>434</v>
      </c>
    </row>
    <row r="5" spans="2:6" ht="45" x14ac:dyDescent="0.55000000000000004">
      <c r="B5" s="118">
        <v>1</v>
      </c>
      <c r="C5" s="110" t="s">
        <v>410</v>
      </c>
      <c r="D5" s="110" t="s">
        <v>426</v>
      </c>
      <c r="E5" s="111" t="s">
        <v>435</v>
      </c>
      <c r="F5" s="112" t="s">
        <v>116</v>
      </c>
    </row>
    <row r="6" spans="2:6" x14ac:dyDescent="0.55000000000000004">
      <c r="B6" s="118">
        <v>2</v>
      </c>
      <c r="C6" s="110" t="s">
        <v>424</v>
      </c>
      <c r="D6" s="110" t="s">
        <v>427</v>
      </c>
      <c r="E6" s="110"/>
      <c r="F6" s="112" t="s">
        <v>432</v>
      </c>
    </row>
    <row r="7" spans="2:6" x14ac:dyDescent="0.55000000000000004">
      <c r="B7" s="118">
        <v>3</v>
      </c>
      <c r="C7" s="110" t="s">
        <v>423</v>
      </c>
      <c r="D7" s="110" t="s">
        <v>428</v>
      </c>
      <c r="E7" s="110"/>
      <c r="F7" s="112" t="s">
        <v>433</v>
      </c>
    </row>
    <row r="8" spans="2:6" ht="15.45" thickBot="1" x14ac:dyDescent="0.6">
      <c r="B8" s="119">
        <v>4</v>
      </c>
      <c r="C8" s="113" t="s">
        <v>430</v>
      </c>
      <c r="D8" s="113" t="s">
        <v>431</v>
      </c>
      <c r="E8" s="113"/>
      <c r="F8" s="114" t="s">
        <v>315</v>
      </c>
    </row>
  </sheetData>
  <phoneticPr fontId="2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Q89"/>
  <sheetViews>
    <sheetView showGridLines="0" zoomScale="81" workbookViewId="0">
      <pane xSplit="3" ySplit="5" topLeftCell="D6" activePane="bottomRight" state="frozen"/>
      <selection pane="topRight" activeCell="E1" sqref="E1"/>
      <selection pane="bottomLeft" activeCell="A9" sqref="A9"/>
      <selection pane="bottomRight" activeCell="O7" sqref="O7"/>
    </sheetView>
  </sheetViews>
  <sheetFormatPr defaultColWidth="10.6640625" defaultRowHeight="18" x14ac:dyDescent="0.55000000000000004"/>
  <cols>
    <col min="1" max="1" width="2.6640625" customWidth="1"/>
    <col min="2" max="2" width="3.1328125" customWidth="1"/>
    <col min="3" max="3" width="10.796875" style="219"/>
    <col min="4" max="8" width="14" customWidth="1"/>
    <col min="9" max="9" width="2.796875" customWidth="1"/>
    <col min="10" max="14" width="20.6640625" customWidth="1"/>
    <col min="15" max="15" width="48" customWidth="1"/>
    <col min="16" max="16" width="16" customWidth="1"/>
    <col min="17" max="17" width="2.33203125" customWidth="1"/>
    <col min="18" max="24" width="16" customWidth="1"/>
  </cols>
  <sheetData>
    <row r="1" spans="2:17" ht="18.45" thickBot="1" x14ac:dyDescent="0.6"/>
    <row r="2" spans="2:17" ht="18.45" thickBot="1" x14ac:dyDescent="0.6">
      <c r="B2" s="120"/>
      <c r="C2" s="266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2"/>
    </row>
    <row r="3" spans="2:17" x14ac:dyDescent="0.55000000000000004">
      <c r="B3" s="69"/>
      <c r="C3" s="237"/>
      <c r="D3" s="70"/>
      <c r="E3" s="70"/>
      <c r="F3" s="70"/>
      <c r="G3" s="70"/>
      <c r="H3" s="70"/>
      <c r="I3" s="70"/>
      <c r="J3" s="248" t="s">
        <v>738</v>
      </c>
      <c r="K3" s="249"/>
      <c r="L3" s="249"/>
      <c r="M3" s="249"/>
      <c r="N3" s="250"/>
      <c r="O3" s="249" t="s">
        <v>739</v>
      </c>
      <c r="P3" s="252"/>
      <c r="Q3" s="71"/>
    </row>
    <row r="4" spans="2:17" ht="18.45" thickBot="1" x14ac:dyDescent="0.6">
      <c r="B4" s="69"/>
      <c r="C4" s="237"/>
      <c r="D4" s="70"/>
      <c r="E4" s="70"/>
      <c r="F4" s="70"/>
      <c r="G4" s="70"/>
      <c r="H4" s="70"/>
      <c r="I4" s="70"/>
      <c r="J4" s="402" t="s">
        <v>778</v>
      </c>
      <c r="K4" s="403"/>
      <c r="L4" s="403"/>
      <c r="M4" s="403"/>
      <c r="N4" s="404"/>
      <c r="O4" s="251"/>
      <c r="P4" s="253"/>
      <c r="Q4" s="71"/>
    </row>
    <row r="5" spans="2:17" x14ac:dyDescent="0.55000000000000004">
      <c r="B5" s="69"/>
      <c r="C5" s="254" t="s">
        <v>675</v>
      </c>
      <c r="D5" s="255" t="s">
        <v>673</v>
      </c>
      <c r="E5" s="255" t="s">
        <v>672</v>
      </c>
      <c r="F5" s="255" t="s">
        <v>494</v>
      </c>
      <c r="G5" s="255" t="s">
        <v>674</v>
      </c>
      <c r="H5" s="256" t="s">
        <v>616</v>
      </c>
      <c r="I5" s="267"/>
      <c r="J5" s="257" t="s">
        <v>673</v>
      </c>
      <c r="K5" s="258" t="s">
        <v>672</v>
      </c>
      <c r="L5" s="258" t="s">
        <v>494</v>
      </c>
      <c r="M5" s="258" t="s">
        <v>674</v>
      </c>
      <c r="N5" s="258" t="s">
        <v>616</v>
      </c>
      <c r="O5" s="259"/>
      <c r="P5" s="260" t="s">
        <v>779</v>
      </c>
      <c r="Q5" s="71"/>
    </row>
    <row r="6" spans="2:17" x14ac:dyDescent="0.55000000000000004">
      <c r="B6" s="69"/>
      <c r="C6" s="232" t="s">
        <v>676</v>
      </c>
      <c r="D6" s="220" t="s">
        <v>457</v>
      </c>
      <c r="E6" s="220" t="s">
        <v>460</v>
      </c>
      <c r="F6" s="220" t="s">
        <v>477</v>
      </c>
      <c r="G6" s="220" t="s">
        <v>495</v>
      </c>
      <c r="H6" s="227" t="s">
        <v>461</v>
      </c>
      <c r="I6" s="70"/>
      <c r="J6" s="238" t="s">
        <v>457</v>
      </c>
      <c r="K6" s="220"/>
      <c r="L6" s="220" t="s">
        <v>489</v>
      </c>
      <c r="M6" s="220" t="s">
        <v>641</v>
      </c>
      <c r="N6" s="221" t="s">
        <v>617</v>
      </c>
      <c r="O6" s="261" t="s">
        <v>740</v>
      </c>
      <c r="P6" s="239"/>
      <c r="Q6" s="71"/>
    </row>
    <row r="7" spans="2:17" x14ac:dyDescent="0.55000000000000004">
      <c r="B7" s="69"/>
      <c r="C7" s="233"/>
      <c r="D7" s="70" t="s">
        <v>645</v>
      </c>
      <c r="E7" s="70" t="s">
        <v>469</v>
      </c>
      <c r="F7" s="70" t="s">
        <v>487</v>
      </c>
      <c r="G7" s="70" t="s">
        <v>641</v>
      </c>
      <c r="H7" s="71" t="s">
        <v>465</v>
      </c>
      <c r="I7" s="70"/>
      <c r="J7" s="69" t="s">
        <v>645</v>
      </c>
      <c r="K7" s="70"/>
      <c r="L7" s="70"/>
      <c r="M7" s="70"/>
      <c r="N7" s="222" t="s">
        <v>617</v>
      </c>
      <c r="O7" s="262" t="s">
        <v>741</v>
      </c>
      <c r="P7" s="240"/>
      <c r="Q7" s="71"/>
    </row>
    <row r="8" spans="2:17" x14ac:dyDescent="0.55000000000000004">
      <c r="B8" s="69"/>
      <c r="C8" s="233"/>
      <c r="D8" s="70" t="s">
        <v>471</v>
      </c>
      <c r="E8" s="70" t="s">
        <v>478</v>
      </c>
      <c r="F8" s="70" t="s">
        <v>488</v>
      </c>
      <c r="G8" s="70" t="s">
        <v>467</v>
      </c>
      <c r="H8" s="71" t="s">
        <v>468</v>
      </c>
      <c r="I8" s="70"/>
      <c r="J8" s="69" t="s">
        <v>471</v>
      </c>
      <c r="K8" s="70"/>
      <c r="L8" s="70" t="s">
        <v>489</v>
      </c>
      <c r="M8" s="70"/>
      <c r="N8" s="222" t="s">
        <v>725</v>
      </c>
      <c r="O8" s="262" t="s">
        <v>742</v>
      </c>
      <c r="P8" s="240"/>
      <c r="Q8" s="71"/>
    </row>
    <row r="9" spans="2:17" x14ac:dyDescent="0.55000000000000004">
      <c r="B9" s="69"/>
      <c r="C9" s="233"/>
      <c r="D9" s="70" t="s">
        <v>474</v>
      </c>
      <c r="E9" s="70" t="s">
        <v>480</v>
      </c>
      <c r="F9" s="70" t="s">
        <v>493</v>
      </c>
      <c r="G9" s="70" t="s">
        <v>472</v>
      </c>
      <c r="H9" s="71"/>
      <c r="I9" s="70"/>
      <c r="J9" s="69" t="s">
        <v>743</v>
      </c>
      <c r="K9" s="70" t="s">
        <v>480</v>
      </c>
      <c r="L9" s="70"/>
      <c r="M9" s="70"/>
      <c r="N9" s="222" t="s">
        <v>727</v>
      </c>
      <c r="O9" s="262" t="s">
        <v>745</v>
      </c>
      <c r="P9" s="240"/>
      <c r="Q9" s="71"/>
    </row>
    <row r="10" spans="2:17" x14ac:dyDescent="0.55000000000000004">
      <c r="B10" s="69"/>
      <c r="C10" s="233"/>
      <c r="D10" s="70" t="s">
        <v>490</v>
      </c>
      <c r="E10" s="70" t="s">
        <v>481</v>
      </c>
      <c r="F10" s="70" t="s">
        <v>489</v>
      </c>
      <c r="G10" s="70"/>
      <c r="H10" s="71"/>
      <c r="I10" s="70"/>
      <c r="J10" s="69"/>
      <c r="K10" s="70"/>
      <c r="L10" s="70" t="s">
        <v>493</v>
      </c>
      <c r="M10" s="70"/>
      <c r="N10" s="222" t="s">
        <v>461</v>
      </c>
      <c r="O10" s="262" t="s">
        <v>744</v>
      </c>
      <c r="P10" s="240"/>
      <c r="Q10" s="71"/>
    </row>
    <row r="11" spans="2:17" x14ac:dyDescent="0.55000000000000004">
      <c r="B11" s="69"/>
      <c r="C11" s="234"/>
      <c r="D11" s="223" t="s">
        <v>494</v>
      </c>
      <c r="E11" s="223"/>
      <c r="F11" s="223"/>
      <c r="G11" s="223"/>
      <c r="H11" s="228"/>
      <c r="I11" s="70"/>
      <c r="J11" s="241"/>
      <c r="K11" s="223"/>
      <c r="L11" s="223"/>
      <c r="M11" s="223"/>
      <c r="N11" s="224"/>
      <c r="O11" s="263"/>
      <c r="P11" s="242"/>
      <c r="Q11" s="71"/>
    </row>
    <row r="12" spans="2:17" x14ac:dyDescent="0.55000000000000004">
      <c r="B12" s="69"/>
      <c r="C12" s="235" t="s">
        <v>677</v>
      </c>
      <c r="D12" s="225" t="s">
        <v>496</v>
      </c>
      <c r="E12" s="225"/>
      <c r="F12" s="225"/>
      <c r="G12" s="225"/>
      <c r="H12" s="229"/>
      <c r="I12" s="70"/>
      <c r="J12" s="69"/>
      <c r="K12" s="70"/>
      <c r="L12" s="70"/>
      <c r="M12" s="70"/>
      <c r="N12" s="222"/>
      <c r="O12" s="262"/>
      <c r="P12" s="240"/>
      <c r="Q12" s="71"/>
    </row>
    <row r="13" spans="2:17" x14ac:dyDescent="0.55000000000000004">
      <c r="B13" s="69"/>
      <c r="C13" s="232" t="s">
        <v>678</v>
      </c>
      <c r="D13" s="220" t="s">
        <v>497</v>
      </c>
      <c r="E13" s="220"/>
      <c r="F13" s="220" t="s">
        <v>503</v>
      </c>
      <c r="G13" s="220" t="s">
        <v>635</v>
      </c>
      <c r="H13" s="227"/>
      <c r="I13" s="70"/>
      <c r="J13" s="238" t="s">
        <v>728</v>
      </c>
      <c r="K13" s="220"/>
      <c r="L13" s="220"/>
      <c r="M13" s="220" t="s">
        <v>635</v>
      </c>
      <c r="N13" s="221"/>
      <c r="O13" s="261" t="s">
        <v>746</v>
      </c>
      <c r="P13" s="239"/>
      <c r="Q13" s="71"/>
    </row>
    <row r="14" spans="2:17" x14ac:dyDescent="0.55000000000000004">
      <c r="B14" s="69"/>
      <c r="C14" s="233"/>
      <c r="D14" s="70" t="s">
        <v>646</v>
      </c>
      <c r="E14" s="70"/>
      <c r="F14" s="70"/>
      <c r="G14" s="70" t="s">
        <v>502</v>
      </c>
      <c r="H14" s="71"/>
      <c r="I14" s="70"/>
      <c r="J14" s="69" t="s">
        <v>646</v>
      </c>
      <c r="K14" s="70"/>
      <c r="L14" s="70" t="s">
        <v>726</v>
      </c>
      <c r="M14" s="70"/>
      <c r="N14" s="222"/>
      <c r="O14" s="262" t="s">
        <v>747</v>
      </c>
      <c r="P14" s="240"/>
      <c r="Q14" s="71"/>
    </row>
    <row r="15" spans="2:17" x14ac:dyDescent="0.55000000000000004">
      <c r="B15" s="69"/>
      <c r="C15" s="234"/>
      <c r="D15" s="223" t="s">
        <v>500</v>
      </c>
      <c r="E15" s="223"/>
      <c r="F15" s="223"/>
      <c r="G15" s="223"/>
      <c r="H15" s="228"/>
      <c r="I15" s="70"/>
      <c r="J15" s="241"/>
      <c r="K15" s="223"/>
      <c r="L15" s="223"/>
      <c r="M15" s="223"/>
      <c r="N15" s="224"/>
      <c r="O15" s="263"/>
      <c r="P15" s="242"/>
      <c r="Q15" s="71"/>
    </row>
    <row r="16" spans="2:17" x14ac:dyDescent="0.55000000000000004">
      <c r="B16" s="69"/>
      <c r="C16" s="235" t="s">
        <v>679</v>
      </c>
      <c r="D16" s="225" t="s">
        <v>504</v>
      </c>
      <c r="E16" s="225"/>
      <c r="F16" s="225"/>
      <c r="G16" s="225"/>
      <c r="H16" s="229"/>
      <c r="I16" s="70"/>
      <c r="J16" s="243"/>
      <c r="K16" s="225"/>
      <c r="L16" s="225"/>
      <c r="M16" s="225"/>
      <c r="N16" s="226"/>
      <c r="O16" s="264"/>
      <c r="P16" s="244"/>
      <c r="Q16" s="71"/>
    </row>
    <row r="17" spans="2:17" x14ac:dyDescent="0.55000000000000004">
      <c r="B17" s="69"/>
      <c r="C17" s="235" t="s">
        <v>680</v>
      </c>
      <c r="D17" s="225"/>
      <c r="E17" s="225"/>
      <c r="F17" s="225"/>
      <c r="G17" s="225" t="s">
        <v>505</v>
      </c>
      <c r="H17" s="229"/>
      <c r="I17" s="70"/>
      <c r="J17" s="243"/>
      <c r="K17" s="225"/>
      <c r="L17" s="225"/>
      <c r="M17" s="225"/>
      <c r="N17" s="226" t="s">
        <v>9</v>
      </c>
      <c r="O17" s="264" t="s">
        <v>748</v>
      </c>
      <c r="P17" s="244"/>
      <c r="Q17" s="71"/>
    </row>
    <row r="18" spans="2:17" x14ac:dyDescent="0.55000000000000004">
      <c r="B18" s="69"/>
      <c r="C18" s="235" t="s">
        <v>681</v>
      </c>
      <c r="D18" s="225" t="s">
        <v>506</v>
      </c>
      <c r="E18" s="225"/>
      <c r="F18" s="225"/>
      <c r="G18" s="225"/>
      <c r="H18" s="229" t="s">
        <v>507</v>
      </c>
      <c r="I18" s="70"/>
      <c r="J18" s="243" t="s">
        <v>506</v>
      </c>
      <c r="K18" s="225"/>
      <c r="L18" s="225"/>
      <c r="M18" s="225"/>
      <c r="N18" s="226" t="s">
        <v>507</v>
      </c>
      <c r="O18" s="264" t="s">
        <v>749</v>
      </c>
      <c r="P18" s="244"/>
      <c r="Q18" s="71"/>
    </row>
    <row r="19" spans="2:17" x14ac:dyDescent="0.55000000000000004">
      <c r="B19" s="69"/>
      <c r="C19" s="235" t="s">
        <v>682</v>
      </c>
      <c r="D19" s="225" t="s">
        <v>511</v>
      </c>
      <c r="E19" s="225"/>
      <c r="F19" s="225"/>
      <c r="G19" s="225"/>
      <c r="H19" s="229"/>
      <c r="I19" s="70"/>
      <c r="J19" s="243" t="s">
        <v>511</v>
      </c>
      <c r="K19" s="225"/>
      <c r="L19" s="225"/>
      <c r="M19" s="225" t="s">
        <v>611</v>
      </c>
      <c r="N19" s="226" t="s">
        <v>617</v>
      </c>
      <c r="O19" s="264" t="s">
        <v>750</v>
      </c>
      <c r="P19" s="244"/>
      <c r="Q19" s="71"/>
    </row>
    <row r="20" spans="2:17" x14ac:dyDescent="0.55000000000000004">
      <c r="B20" s="69"/>
      <c r="C20" s="235" t="s">
        <v>683</v>
      </c>
      <c r="D20" s="225" t="s">
        <v>512</v>
      </c>
      <c r="E20" s="225"/>
      <c r="F20" s="225"/>
      <c r="G20" s="225"/>
      <c r="H20" s="229"/>
      <c r="I20" s="70"/>
      <c r="J20" s="243" t="s">
        <v>512</v>
      </c>
      <c r="K20" s="225"/>
      <c r="L20" s="225"/>
      <c r="M20" s="225" t="s">
        <v>611</v>
      </c>
      <c r="N20" s="226" t="s">
        <v>617</v>
      </c>
      <c r="O20" s="264" t="s">
        <v>751</v>
      </c>
      <c r="P20" s="244"/>
      <c r="Q20" s="71"/>
    </row>
    <row r="21" spans="2:17" x14ac:dyDescent="0.55000000000000004">
      <c r="B21" s="69"/>
      <c r="C21" s="232" t="s">
        <v>684</v>
      </c>
      <c r="D21" s="220" t="s">
        <v>11</v>
      </c>
      <c r="E21" s="220"/>
      <c r="F21" s="220"/>
      <c r="G21" s="220"/>
      <c r="H21" s="227"/>
      <c r="I21" s="70"/>
      <c r="J21" s="69" t="s">
        <v>11</v>
      </c>
      <c r="K21" s="70"/>
      <c r="L21" s="70"/>
      <c r="M21" s="70"/>
      <c r="N21" s="222"/>
      <c r="O21" s="262"/>
      <c r="P21" s="240"/>
      <c r="Q21" s="71"/>
    </row>
    <row r="22" spans="2:17" x14ac:dyDescent="0.55000000000000004">
      <c r="B22" s="69"/>
      <c r="C22" s="233"/>
      <c r="D22" s="70" t="s">
        <v>513</v>
      </c>
      <c r="E22" s="70"/>
      <c r="F22" s="70"/>
      <c r="G22" s="70"/>
      <c r="H22" s="71"/>
      <c r="I22" s="70"/>
      <c r="J22" s="69"/>
      <c r="K22" s="70"/>
      <c r="L22" s="70"/>
      <c r="M22" s="70"/>
      <c r="N22" s="222"/>
      <c r="O22" s="262"/>
      <c r="P22" s="240"/>
      <c r="Q22" s="71"/>
    </row>
    <row r="23" spans="2:17" x14ac:dyDescent="0.55000000000000004">
      <c r="B23" s="69"/>
      <c r="C23" s="235" t="s">
        <v>685</v>
      </c>
      <c r="D23" s="225"/>
      <c r="E23" s="225"/>
      <c r="F23" s="225"/>
      <c r="G23" s="225"/>
      <c r="H23" s="229" t="s">
        <v>514</v>
      </c>
      <c r="I23" s="70"/>
      <c r="J23" s="243"/>
      <c r="K23" s="225"/>
      <c r="L23" s="225"/>
      <c r="M23" s="225"/>
      <c r="N23" s="226"/>
      <c r="O23" s="264"/>
      <c r="P23" s="244"/>
      <c r="Q23" s="71"/>
    </row>
    <row r="24" spans="2:17" x14ac:dyDescent="0.55000000000000004">
      <c r="B24" s="69"/>
      <c r="C24" s="232" t="s">
        <v>686</v>
      </c>
      <c r="D24" s="220"/>
      <c r="E24" s="220" t="s">
        <v>652</v>
      </c>
      <c r="F24" s="220"/>
      <c r="G24" s="220"/>
      <c r="H24" s="227" t="s">
        <v>651</v>
      </c>
      <c r="I24" s="70"/>
      <c r="J24" s="69"/>
      <c r="K24" s="70"/>
      <c r="L24" s="70"/>
      <c r="M24" s="70"/>
      <c r="N24" s="222"/>
      <c r="O24" s="262"/>
      <c r="P24" s="240"/>
      <c r="Q24" s="71"/>
    </row>
    <row r="25" spans="2:17" x14ac:dyDescent="0.55000000000000004">
      <c r="B25" s="69"/>
      <c r="C25" s="233"/>
      <c r="D25" s="70"/>
      <c r="E25" s="70"/>
      <c r="F25" s="70"/>
      <c r="G25" s="70"/>
      <c r="H25" s="71" t="s">
        <v>517</v>
      </c>
      <c r="I25" s="70"/>
      <c r="J25" s="69"/>
      <c r="K25" s="70"/>
      <c r="L25" s="70"/>
      <c r="M25" s="70"/>
      <c r="N25" s="222"/>
      <c r="O25" s="262"/>
      <c r="P25" s="240"/>
      <c r="Q25" s="71"/>
    </row>
    <row r="26" spans="2:17" x14ac:dyDescent="0.55000000000000004">
      <c r="B26" s="69"/>
      <c r="C26" s="232" t="s">
        <v>687</v>
      </c>
      <c r="D26" s="220" t="s">
        <v>653</v>
      </c>
      <c r="E26" s="220"/>
      <c r="F26" s="220"/>
      <c r="G26" s="220"/>
      <c r="H26" s="227"/>
      <c r="I26" s="70"/>
      <c r="J26" s="238" t="s">
        <v>729</v>
      </c>
      <c r="K26" s="220" t="s">
        <v>730</v>
      </c>
      <c r="L26" s="220"/>
      <c r="M26" s="220"/>
      <c r="N26" s="221"/>
      <c r="O26" s="261" t="s">
        <v>752</v>
      </c>
      <c r="P26" s="239"/>
      <c r="Q26" s="71"/>
    </row>
    <row r="27" spans="2:17" x14ac:dyDescent="0.55000000000000004">
      <c r="B27" s="69"/>
      <c r="C27" s="233"/>
      <c r="D27" s="70" t="s">
        <v>654</v>
      </c>
      <c r="E27" s="70"/>
      <c r="F27" s="70"/>
      <c r="G27" s="70"/>
      <c r="H27" s="71"/>
      <c r="I27" s="70"/>
      <c r="J27" s="241"/>
      <c r="K27" s="223"/>
      <c r="L27" s="223"/>
      <c r="M27" s="223"/>
      <c r="N27" s="224"/>
      <c r="O27" s="263"/>
      <c r="P27" s="242"/>
      <c r="Q27" s="71"/>
    </row>
    <row r="28" spans="2:17" x14ac:dyDescent="0.55000000000000004">
      <c r="B28" s="69"/>
      <c r="C28" s="235" t="s">
        <v>688</v>
      </c>
      <c r="D28" s="225" t="s">
        <v>520</v>
      </c>
      <c r="E28" s="225" t="s">
        <v>521</v>
      </c>
      <c r="F28" s="225"/>
      <c r="G28" s="225"/>
      <c r="H28" s="229"/>
      <c r="I28" s="70"/>
      <c r="J28" s="69"/>
      <c r="K28" s="70"/>
      <c r="L28" s="70"/>
      <c r="M28" s="70"/>
      <c r="N28" s="222"/>
      <c r="O28" s="262"/>
      <c r="P28" s="240"/>
      <c r="Q28" s="71"/>
    </row>
    <row r="29" spans="2:17" x14ac:dyDescent="0.55000000000000004">
      <c r="B29" s="69"/>
      <c r="C29" s="235" t="s">
        <v>689</v>
      </c>
      <c r="D29" s="225"/>
      <c r="E29" s="225"/>
      <c r="F29" s="225"/>
      <c r="G29" s="225"/>
      <c r="H29" s="229" t="s">
        <v>522</v>
      </c>
      <c r="I29" s="70"/>
      <c r="J29" s="243"/>
      <c r="K29" s="225"/>
      <c r="L29" s="225"/>
      <c r="M29" s="225"/>
      <c r="N29" s="226"/>
      <c r="O29" s="264"/>
      <c r="P29" s="244"/>
      <c r="Q29" s="71"/>
    </row>
    <row r="30" spans="2:17" x14ac:dyDescent="0.55000000000000004">
      <c r="B30" s="69"/>
      <c r="C30" s="235" t="s">
        <v>690</v>
      </c>
      <c r="D30" s="225" t="s">
        <v>523</v>
      </c>
      <c r="E30" s="225"/>
      <c r="F30" s="225"/>
      <c r="G30" s="225"/>
      <c r="H30" s="229"/>
      <c r="I30" s="70"/>
      <c r="J30" s="69"/>
      <c r="K30" s="70"/>
      <c r="L30" s="70"/>
      <c r="M30" s="70"/>
      <c r="N30" s="222"/>
      <c r="O30" s="262"/>
      <c r="P30" s="240"/>
      <c r="Q30" s="71"/>
    </row>
    <row r="31" spans="2:17" x14ac:dyDescent="0.55000000000000004">
      <c r="B31" s="69"/>
      <c r="C31" s="233" t="s">
        <v>691</v>
      </c>
      <c r="D31" s="70"/>
      <c r="E31" s="70" t="s">
        <v>524</v>
      </c>
      <c r="F31" s="70"/>
      <c r="G31" s="70"/>
      <c r="H31" s="71"/>
      <c r="I31" s="70"/>
      <c r="J31" s="238"/>
      <c r="K31" s="220"/>
      <c r="L31" s="220"/>
      <c r="M31" s="220"/>
      <c r="N31" s="221"/>
      <c r="O31" s="261"/>
      <c r="P31" s="239"/>
      <c r="Q31" s="71"/>
    </row>
    <row r="32" spans="2:17" x14ac:dyDescent="0.55000000000000004">
      <c r="B32" s="69"/>
      <c r="C32" s="234"/>
      <c r="D32" s="223"/>
      <c r="E32" s="223" t="s">
        <v>525</v>
      </c>
      <c r="F32" s="223"/>
      <c r="G32" s="223"/>
      <c r="H32" s="228"/>
      <c r="I32" s="70"/>
      <c r="J32" s="241"/>
      <c r="K32" s="223"/>
      <c r="L32" s="223"/>
      <c r="M32" s="223"/>
      <c r="N32" s="224"/>
      <c r="O32" s="263"/>
      <c r="P32" s="242"/>
      <c r="Q32" s="71"/>
    </row>
    <row r="33" spans="2:17" x14ac:dyDescent="0.55000000000000004">
      <c r="B33" s="69"/>
      <c r="C33" s="235" t="s">
        <v>692</v>
      </c>
      <c r="D33" s="225" t="s">
        <v>526</v>
      </c>
      <c r="E33" s="225"/>
      <c r="F33" s="225"/>
      <c r="G33" s="225" t="s">
        <v>527</v>
      </c>
      <c r="H33" s="229" t="s">
        <v>10</v>
      </c>
      <c r="I33" s="70"/>
      <c r="J33" s="69" t="s">
        <v>526</v>
      </c>
      <c r="K33" s="70"/>
      <c r="L33" s="70"/>
      <c r="M33" s="70" t="s">
        <v>641</v>
      </c>
      <c r="N33" s="222" t="s">
        <v>634</v>
      </c>
      <c r="O33" s="262" t="s">
        <v>753</v>
      </c>
      <c r="P33" s="240"/>
      <c r="Q33" s="71"/>
    </row>
    <row r="34" spans="2:17" x14ac:dyDescent="0.55000000000000004">
      <c r="B34" s="69"/>
      <c r="C34" s="235" t="s">
        <v>693</v>
      </c>
      <c r="D34" s="225" t="s">
        <v>528</v>
      </c>
      <c r="E34" s="225"/>
      <c r="F34" s="225"/>
      <c r="G34" s="225" t="s">
        <v>530</v>
      </c>
      <c r="H34" s="229" t="s">
        <v>529</v>
      </c>
      <c r="I34" s="70"/>
      <c r="J34" s="243" t="s">
        <v>528</v>
      </c>
      <c r="K34" s="225"/>
      <c r="L34" s="225"/>
      <c r="M34" s="225" t="s">
        <v>530</v>
      </c>
      <c r="N34" s="226" t="s">
        <v>529</v>
      </c>
      <c r="O34" s="264" t="s">
        <v>754</v>
      </c>
      <c r="P34" s="244"/>
      <c r="Q34" s="71"/>
    </row>
    <row r="35" spans="2:17" x14ac:dyDescent="0.55000000000000004">
      <c r="B35" s="69"/>
      <c r="C35" s="235" t="s">
        <v>694</v>
      </c>
      <c r="D35" s="225"/>
      <c r="E35" s="225" t="s">
        <v>531</v>
      </c>
      <c r="F35" s="225"/>
      <c r="G35" s="225"/>
      <c r="H35" s="229"/>
      <c r="I35" s="70"/>
      <c r="J35" s="69"/>
      <c r="K35" s="70"/>
      <c r="L35" s="70"/>
      <c r="M35" s="70"/>
      <c r="N35" s="222"/>
      <c r="O35" s="262"/>
      <c r="P35" s="240"/>
      <c r="Q35" s="71"/>
    </row>
    <row r="36" spans="2:17" x14ac:dyDescent="0.55000000000000004">
      <c r="B36" s="69"/>
      <c r="C36" s="232" t="s">
        <v>695</v>
      </c>
      <c r="D36" s="220" t="s">
        <v>19</v>
      </c>
      <c r="E36" s="220"/>
      <c r="F36" s="220"/>
      <c r="G36" s="220"/>
      <c r="H36" s="227"/>
      <c r="I36" s="70"/>
      <c r="J36" s="238" t="s">
        <v>731</v>
      </c>
      <c r="K36" s="220"/>
      <c r="L36" s="220"/>
      <c r="M36" s="220"/>
      <c r="N36" s="221"/>
      <c r="O36" s="261"/>
      <c r="P36" s="239"/>
      <c r="Q36" s="71"/>
    </row>
    <row r="37" spans="2:17" x14ac:dyDescent="0.55000000000000004">
      <c r="B37" s="69"/>
      <c r="C37" s="234"/>
      <c r="D37" s="223" t="s">
        <v>546</v>
      </c>
      <c r="E37" s="223"/>
      <c r="F37" s="223"/>
      <c r="G37" s="223"/>
      <c r="H37" s="228"/>
      <c r="I37" s="70"/>
      <c r="J37" s="241"/>
      <c r="K37" s="223"/>
      <c r="L37" s="223"/>
      <c r="M37" s="223"/>
      <c r="N37" s="224"/>
      <c r="O37" s="263"/>
      <c r="P37" s="242"/>
      <c r="Q37" s="71"/>
    </row>
    <row r="38" spans="2:17" x14ac:dyDescent="0.55000000000000004">
      <c r="B38" s="69"/>
      <c r="C38" s="232" t="s">
        <v>696</v>
      </c>
      <c r="D38" s="220" t="s">
        <v>547</v>
      </c>
      <c r="E38" s="220" t="s">
        <v>571</v>
      </c>
      <c r="F38" s="220"/>
      <c r="G38" s="220" t="s">
        <v>558</v>
      </c>
      <c r="H38" s="227" t="s">
        <v>552</v>
      </c>
      <c r="I38" s="70"/>
      <c r="J38" s="69" t="s">
        <v>547</v>
      </c>
      <c r="K38" s="70"/>
      <c r="L38" s="70"/>
      <c r="M38" s="70" t="s">
        <v>635</v>
      </c>
      <c r="N38" s="222" t="s">
        <v>568</v>
      </c>
      <c r="O38" s="262" t="s">
        <v>755</v>
      </c>
      <c r="P38" s="240"/>
      <c r="Q38" s="71"/>
    </row>
    <row r="39" spans="2:17" x14ac:dyDescent="0.55000000000000004">
      <c r="B39" s="69"/>
      <c r="C39" s="233"/>
      <c r="D39" s="70" t="s">
        <v>548</v>
      </c>
      <c r="E39" s="70" t="s">
        <v>573</v>
      </c>
      <c r="F39" s="70"/>
      <c r="G39" s="70" t="s">
        <v>580</v>
      </c>
      <c r="H39" s="71" t="s">
        <v>514</v>
      </c>
      <c r="I39" s="70"/>
      <c r="J39" s="69" t="s">
        <v>548</v>
      </c>
      <c r="K39" s="70"/>
      <c r="L39" s="70"/>
      <c r="M39" s="70"/>
      <c r="N39" s="222" t="s">
        <v>568</v>
      </c>
      <c r="O39" s="262" t="s">
        <v>756</v>
      </c>
      <c r="P39" s="240"/>
      <c r="Q39" s="71"/>
    </row>
    <row r="40" spans="2:17" x14ac:dyDescent="0.55000000000000004">
      <c r="B40" s="69"/>
      <c r="C40" s="233"/>
      <c r="D40" s="70" t="s">
        <v>553</v>
      </c>
      <c r="E40" s="70" t="s">
        <v>576</v>
      </c>
      <c r="F40" s="70"/>
      <c r="G40" s="70"/>
      <c r="H40" s="71" t="s">
        <v>581</v>
      </c>
      <c r="I40" s="70"/>
      <c r="J40" s="69" t="s">
        <v>553</v>
      </c>
      <c r="K40" s="70"/>
      <c r="L40" s="70"/>
      <c r="M40" s="70"/>
      <c r="N40" s="222" t="s">
        <v>568</v>
      </c>
      <c r="O40" s="262" t="s">
        <v>757</v>
      </c>
      <c r="P40" s="240"/>
      <c r="Q40" s="71"/>
    </row>
    <row r="41" spans="2:17" x14ac:dyDescent="0.55000000000000004">
      <c r="B41" s="69"/>
      <c r="C41" s="233"/>
      <c r="D41" s="70" t="s">
        <v>497</v>
      </c>
      <c r="E41" s="70"/>
      <c r="F41" s="70"/>
      <c r="G41" s="70"/>
      <c r="H41" s="71" t="s">
        <v>555</v>
      </c>
      <c r="I41" s="70"/>
      <c r="J41" s="69" t="s">
        <v>554</v>
      </c>
      <c r="K41" s="70"/>
      <c r="L41" s="70"/>
      <c r="M41" s="70"/>
      <c r="N41" s="222" t="s">
        <v>568</v>
      </c>
      <c r="O41" s="262" t="s">
        <v>758</v>
      </c>
      <c r="P41" s="240"/>
      <c r="Q41" s="71"/>
    </row>
    <row r="42" spans="2:17" x14ac:dyDescent="0.55000000000000004">
      <c r="B42" s="69"/>
      <c r="C42" s="233"/>
      <c r="D42" s="70" t="s">
        <v>554</v>
      </c>
      <c r="E42" s="70"/>
      <c r="F42" s="70"/>
      <c r="G42" s="70"/>
      <c r="H42" s="71" t="s">
        <v>568</v>
      </c>
      <c r="I42" s="70"/>
      <c r="J42" s="69" t="s">
        <v>732</v>
      </c>
      <c r="K42" s="70"/>
      <c r="L42" s="70"/>
      <c r="M42" s="70"/>
      <c r="N42" s="222" t="s">
        <v>568</v>
      </c>
      <c r="O42" s="262" t="s">
        <v>759</v>
      </c>
      <c r="P42" s="240"/>
      <c r="Q42" s="71"/>
    </row>
    <row r="43" spans="2:17" x14ac:dyDescent="0.55000000000000004">
      <c r="B43" s="69"/>
      <c r="C43" s="233"/>
      <c r="D43" s="70" t="s">
        <v>647</v>
      </c>
      <c r="E43" s="70"/>
      <c r="F43" s="70"/>
      <c r="G43" s="70"/>
      <c r="H43" s="71" t="s">
        <v>578</v>
      </c>
      <c r="I43" s="70"/>
      <c r="J43" s="69" t="s">
        <v>559</v>
      </c>
      <c r="K43" s="70"/>
      <c r="L43" s="70"/>
      <c r="M43" s="70"/>
      <c r="N43" s="222" t="s">
        <v>555</v>
      </c>
      <c r="O43" s="262" t="s">
        <v>760</v>
      </c>
      <c r="P43" s="240"/>
      <c r="Q43" s="71"/>
    </row>
    <row r="44" spans="2:17" x14ac:dyDescent="0.55000000000000004">
      <c r="B44" s="69"/>
      <c r="C44" s="233"/>
      <c r="D44" s="70" t="s">
        <v>560</v>
      </c>
      <c r="E44" s="70"/>
      <c r="F44" s="70"/>
      <c r="G44" s="70"/>
      <c r="H44" s="71" t="s">
        <v>579</v>
      </c>
      <c r="I44" s="70"/>
      <c r="J44" s="69" t="s">
        <v>732</v>
      </c>
      <c r="K44" s="70"/>
      <c r="L44" s="70"/>
      <c r="M44" s="70"/>
      <c r="N44" s="222" t="s">
        <v>555</v>
      </c>
      <c r="O44" s="262" t="s">
        <v>761</v>
      </c>
      <c r="P44" s="240"/>
      <c r="Q44" s="71"/>
    </row>
    <row r="45" spans="2:17" x14ac:dyDescent="0.55000000000000004">
      <c r="B45" s="69"/>
      <c r="C45" s="233"/>
      <c r="D45" s="70" t="s">
        <v>567</v>
      </c>
      <c r="E45" s="70"/>
      <c r="F45" s="70"/>
      <c r="G45" s="70"/>
      <c r="H45" s="71" t="s">
        <v>584</v>
      </c>
      <c r="I45" s="70"/>
      <c r="J45" s="69" t="s">
        <v>733</v>
      </c>
      <c r="K45" s="70"/>
      <c r="L45" s="70"/>
      <c r="M45" s="70"/>
      <c r="N45" s="222"/>
      <c r="O45" s="262" t="s">
        <v>762</v>
      </c>
      <c r="P45" s="240"/>
      <c r="Q45" s="71"/>
    </row>
    <row r="46" spans="2:17" x14ac:dyDescent="0.55000000000000004">
      <c r="B46" s="69"/>
      <c r="C46" s="233"/>
      <c r="D46" s="70" t="s">
        <v>551</v>
      </c>
      <c r="E46" s="70"/>
      <c r="F46" s="70"/>
      <c r="G46" s="70"/>
      <c r="H46" s="71"/>
      <c r="I46" s="70"/>
      <c r="J46" s="69" t="s">
        <v>567</v>
      </c>
      <c r="K46" s="70"/>
      <c r="L46" s="70"/>
      <c r="M46" s="70"/>
      <c r="N46" s="222"/>
      <c r="O46" s="262" t="s">
        <v>768</v>
      </c>
      <c r="P46" s="240"/>
      <c r="Q46" s="71"/>
    </row>
    <row r="47" spans="2:17" x14ac:dyDescent="0.55000000000000004">
      <c r="B47" s="69"/>
      <c r="C47" s="233"/>
      <c r="D47" s="70" t="s">
        <v>556</v>
      </c>
      <c r="E47" s="70"/>
      <c r="F47" s="70"/>
      <c r="G47" s="70"/>
      <c r="H47" s="71"/>
      <c r="I47" s="70"/>
      <c r="J47" s="69" t="s">
        <v>734</v>
      </c>
      <c r="K47" s="70"/>
      <c r="L47" s="70"/>
      <c r="M47" s="70"/>
      <c r="N47" s="222"/>
      <c r="O47" s="262" t="s">
        <v>769</v>
      </c>
      <c r="P47" s="240"/>
      <c r="Q47" s="71"/>
    </row>
    <row r="48" spans="2:17" x14ac:dyDescent="0.55000000000000004">
      <c r="B48" s="69"/>
      <c r="C48" s="233"/>
      <c r="D48" s="70" t="s">
        <v>559</v>
      </c>
      <c r="E48" s="70"/>
      <c r="F48" s="70"/>
      <c r="G48" s="70"/>
      <c r="H48" s="71"/>
      <c r="I48" s="70"/>
      <c r="J48" s="69" t="s">
        <v>556</v>
      </c>
      <c r="K48" s="70"/>
      <c r="L48" s="70"/>
      <c r="M48" s="70"/>
      <c r="N48" s="222"/>
      <c r="O48" s="262" t="s">
        <v>763</v>
      </c>
      <c r="P48" s="240"/>
      <c r="Q48" s="71"/>
    </row>
    <row r="49" spans="2:17" x14ac:dyDescent="0.55000000000000004">
      <c r="B49" s="69"/>
      <c r="C49" s="233"/>
      <c r="D49" s="70" t="s">
        <v>561</v>
      </c>
      <c r="E49" s="70"/>
      <c r="F49" s="70"/>
      <c r="G49" s="70"/>
      <c r="H49" s="71"/>
      <c r="I49" s="70"/>
      <c r="J49" s="69" t="s">
        <v>561</v>
      </c>
      <c r="K49" s="70"/>
      <c r="L49" s="70"/>
      <c r="M49" s="70"/>
      <c r="N49" s="222"/>
      <c r="O49" s="262" t="s">
        <v>764</v>
      </c>
      <c r="P49" s="240"/>
      <c r="Q49" s="71"/>
    </row>
    <row r="50" spans="2:17" x14ac:dyDescent="0.55000000000000004">
      <c r="B50" s="69"/>
      <c r="C50" s="233"/>
      <c r="D50" s="70" t="s">
        <v>562</v>
      </c>
      <c r="E50" s="70"/>
      <c r="F50" s="70"/>
      <c r="G50" s="70"/>
      <c r="H50" s="71"/>
      <c r="I50" s="70"/>
      <c r="J50" s="69" t="s">
        <v>20</v>
      </c>
      <c r="K50" s="70"/>
      <c r="L50" s="70"/>
      <c r="M50" s="70"/>
      <c r="N50" s="222" t="s">
        <v>579</v>
      </c>
      <c r="O50" s="262" t="s">
        <v>765</v>
      </c>
      <c r="P50" s="240"/>
      <c r="Q50" s="71"/>
    </row>
    <row r="51" spans="2:17" x14ac:dyDescent="0.55000000000000004">
      <c r="B51" s="69"/>
      <c r="C51" s="233"/>
      <c r="D51" s="70" t="s">
        <v>563</v>
      </c>
      <c r="E51" s="70"/>
      <c r="F51" s="70"/>
      <c r="G51" s="70"/>
      <c r="H51" s="71"/>
      <c r="I51" s="70"/>
      <c r="J51" s="69" t="s">
        <v>648</v>
      </c>
      <c r="K51" s="70"/>
      <c r="L51" s="70"/>
      <c r="M51" s="70"/>
      <c r="N51" s="222" t="s">
        <v>568</v>
      </c>
      <c r="O51" s="262" t="s">
        <v>766</v>
      </c>
      <c r="P51" s="240"/>
      <c r="Q51" s="71"/>
    </row>
    <row r="52" spans="2:17" x14ac:dyDescent="0.55000000000000004">
      <c r="B52" s="69"/>
      <c r="C52" s="233"/>
      <c r="D52" s="70" t="s">
        <v>569</v>
      </c>
      <c r="E52" s="70"/>
      <c r="F52" s="70"/>
      <c r="G52" s="70"/>
      <c r="H52" s="71"/>
      <c r="I52" s="70"/>
      <c r="J52" s="69" t="s">
        <v>565</v>
      </c>
      <c r="K52" s="70"/>
      <c r="L52" s="70"/>
      <c r="M52" s="70"/>
      <c r="N52" s="222" t="s">
        <v>584</v>
      </c>
      <c r="O52" s="262" t="s">
        <v>767</v>
      </c>
      <c r="P52" s="240"/>
      <c r="Q52" s="71"/>
    </row>
    <row r="53" spans="2:17" x14ac:dyDescent="0.55000000000000004">
      <c r="B53" s="69"/>
      <c r="C53" s="233"/>
      <c r="D53" s="70" t="s">
        <v>496</v>
      </c>
      <c r="E53" s="70"/>
      <c r="F53" s="70"/>
      <c r="G53" s="70"/>
      <c r="H53" s="71"/>
      <c r="I53" s="70"/>
      <c r="J53" s="69"/>
      <c r="K53" s="70"/>
      <c r="L53" s="70"/>
      <c r="M53" s="70"/>
      <c r="N53" s="222"/>
      <c r="O53" s="262"/>
      <c r="P53" s="240"/>
      <c r="Q53" s="71"/>
    </row>
    <row r="54" spans="2:17" x14ac:dyDescent="0.55000000000000004">
      <c r="B54" s="69"/>
      <c r="C54" s="233"/>
      <c r="D54" s="70" t="s">
        <v>20</v>
      </c>
      <c r="E54" s="70"/>
      <c r="F54" s="70"/>
      <c r="G54" s="70"/>
      <c r="H54" s="71"/>
      <c r="I54" s="70"/>
      <c r="J54" s="69"/>
      <c r="K54" s="70"/>
      <c r="L54" s="70"/>
      <c r="M54" s="70"/>
      <c r="N54" s="222"/>
      <c r="O54" s="262"/>
      <c r="P54" s="240"/>
      <c r="Q54" s="71"/>
    </row>
    <row r="55" spans="2:17" x14ac:dyDescent="0.55000000000000004">
      <c r="B55" s="69"/>
      <c r="C55" s="233"/>
      <c r="D55" s="70" t="s">
        <v>572</v>
      </c>
      <c r="E55" s="70"/>
      <c r="F55" s="70"/>
      <c r="G55" s="70"/>
      <c r="H55" s="71"/>
      <c r="I55" s="70"/>
      <c r="J55" s="69"/>
      <c r="K55" s="70"/>
      <c r="L55" s="70"/>
      <c r="M55" s="70"/>
      <c r="N55" s="222"/>
      <c r="O55" s="262"/>
      <c r="P55" s="240"/>
      <c r="Q55" s="71"/>
    </row>
    <row r="56" spans="2:17" x14ac:dyDescent="0.55000000000000004">
      <c r="B56" s="69"/>
      <c r="C56" s="233"/>
      <c r="D56" s="70" t="s">
        <v>697</v>
      </c>
      <c r="E56" s="70"/>
      <c r="F56" s="70"/>
      <c r="G56" s="70"/>
      <c r="H56" s="71"/>
      <c r="I56" s="70"/>
      <c r="J56" s="69"/>
      <c r="K56" s="70"/>
      <c r="L56" s="70"/>
      <c r="M56" s="70"/>
      <c r="N56" s="222"/>
      <c r="O56" s="262"/>
      <c r="P56" s="240"/>
      <c r="Q56" s="71"/>
    </row>
    <row r="57" spans="2:17" x14ac:dyDescent="0.55000000000000004">
      <c r="B57" s="69"/>
      <c r="C57" s="233"/>
      <c r="D57" s="70" t="s">
        <v>648</v>
      </c>
      <c r="E57" s="70"/>
      <c r="F57" s="70"/>
      <c r="G57" s="70"/>
      <c r="H57" s="71"/>
      <c r="I57" s="70"/>
      <c r="J57" s="69"/>
      <c r="K57" s="70"/>
      <c r="L57" s="70"/>
      <c r="M57" s="70"/>
      <c r="N57" s="222"/>
      <c r="O57" s="262"/>
      <c r="P57" s="240"/>
      <c r="Q57" s="71"/>
    </row>
    <row r="58" spans="2:17" x14ac:dyDescent="0.55000000000000004">
      <c r="B58" s="69"/>
      <c r="C58" s="233"/>
      <c r="D58" s="70" t="s">
        <v>565</v>
      </c>
      <c r="E58" s="70"/>
      <c r="F58" s="70"/>
      <c r="G58" s="70"/>
      <c r="H58" s="71"/>
      <c r="I58" s="70"/>
      <c r="J58" s="69"/>
      <c r="K58" s="70"/>
      <c r="L58" s="70"/>
      <c r="M58" s="70"/>
      <c r="N58" s="222"/>
      <c r="O58" s="262"/>
      <c r="P58" s="240"/>
      <c r="Q58" s="71"/>
    </row>
    <row r="59" spans="2:17" x14ac:dyDescent="0.55000000000000004">
      <c r="B59" s="69"/>
      <c r="C59" s="233"/>
      <c r="D59" s="70" t="s">
        <v>566</v>
      </c>
      <c r="E59" s="70"/>
      <c r="F59" s="70"/>
      <c r="G59" s="70"/>
      <c r="H59" s="71"/>
      <c r="I59" s="70"/>
      <c r="J59" s="69"/>
      <c r="K59" s="70"/>
      <c r="L59" s="70"/>
      <c r="M59" s="70"/>
      <c r="N59" s="222"/>
      <c r="O59" s="262"/>
      <c r="P59" s="240"/>
      <c r="Q59" s="71"/>
    </row>
    <row r="60" spans="2:17" x14ac:dyDescent="0.55000000000000004">
      <c r="B60" s="69"/>
      <c r="C60" s="233"/>
      <c r="D60" s="70" t="s">
        <v>649</v>
      </c>
      <c r="E60" s="70"/>
      <c r="F60" s="70"/>
      <c r="G60" s="70"/>
      <c r="H60" s="71"/>
      <c r="I60" s="70"/>
      <c r="J60" s="69"/>
      <c r="K60" s="70"/>
      <c r="L60" s="70"/>
      <c r="M60" s="70"/>
      <c r="N60" s="222"/>
      <c r="O60" s="262"/>
      <c r="P60" s="240"/>
      <c r="Q60" s="71"/>
    </row>
    <row r="61" spans="2:17" x14ac:dyDescent="0.55000000000000004">
      <c r="B61" s="69"/>
      <c r="C61" s="234"/>
      <c r="D61" s="223" t="s">
        <v>586</v>
      </c>
      <c r="E61" s="223"/>
      <c r="F61" s="223"/>
      <c r="G61" s="223"/>
      <c r="H61" s="228"/>
      <c r="I61" s="70"/>
      <c r="J61" s="69"/>
      <c r="K61" s="70"/>
      <c r="L61" s="70"/>
      <c r="M61" s="70"/>
      <c r="N61" s="222"/>
      <c r="O61" s="262"/>
      <c r="P61" s="240"/>
      <c r="Q61" s="71"/>
    </row>
    <row r="62" spans="2:17" x14ac:dyDescent="0.55000000000000004">
      <c r="B62" s="69"/>
      <c r="C62" s="235" t="s">
        <v>698</v>
      </c>
      <c r="D62" s="225" t="s">
        <v>590</v>
      </c>
      <c r="E62" s="225"/>
      <c r="F62" s="225"/>
      <c r="G62" s="225"/>
      <c r="H62" s="229"/>
      <c r="I62" s="70"/>
      <c r="J62" s="243" t="s">
        <v>590</v>
      </c>
      <c r="K62" s="225" t="s">
        <v>591</v>
      </c>
      <c r="L62" s="225"/>
      <c r="M62" s="225"/>
      <c r="N62" s="226"/>
      <c r="O62" s="264" t="s">
        <v>770</v>
      </c>
      <c r="P62" s="244"/>
      <c r="Q62" s="71"/>
    </row>
    <row r="63" spans="2:17" x14ac:dyDescent="0.55000000000000004">
      <c r="B63" s="69"/>
      <c r="C63" s="235" t="s">
        <v>699</v>
      </c>
      <c r="D63" s="225"/>
      <c r="E63" s="225" t="s">
        <v>591</v>
      </c>
      <c r="F63" s="225"/>
      <c r="G63" s="225"/>
      <c r="H63" s="229"/>
      <c r="I63" s="70"/>
      <c r="J63" s="243"/>
      <c r="K63" s="225"/>
      <c r="L63" s="225"/>
      <c r="M63" s="225"/>
      <c r="N63" s="226"/>
      <c r="O63" s="264"/>
      <c r="P63" s="244"/>
      <c r="Q63" s="71"/>
    </row>
    <row r="64" spans="2:17" x14ac:dyDescent="0.55000000000000004">
      <c r="B64" s="69"/>
      <c r="C64" s="235" t="s">
        <v>700</v>
      </c>
      <c r="D64" s="225" t="s">
        <v>592</v>
      </c>
      <c r="E64" s="225"/>
      <c r="F64" s="225"/>
      <c r="G64" s="225"/>
      <c r="H64" s="229"/>
      <c r="I64" s="70"/>
      <c r="J64" s="243" t="s">
        <v>535</v>
      </c>
      <c r="K64" s="225"/>
      <c r="L64" s="225"/>
      <c r="M64" s="225"/>
      <c r="N64" s="226" t="s">
        <v>9</v>
      </c>
      <c r="O64" s="264" t="s">
        <v>771</v>
      </c>
      <c r="P64" s="244"/>
      <c r="Q64" s="71"/>
    </row>
    <row r="65" spans="2:17" x14ac:dyDescent="0.55000000000000004">
      <c r="B65" s="69"/>
      <c r="C65" s="235" t="s">
        <v>701</v>
      </c>
      <c r="D65" s="225" t="s">
        <v>594</v>
      </c>
      <c r="E65" s="225"/>
      <c r="F65" s="225"/>
      <c r="G65" s="225"/>
      <c r="H65" s="229"/>
      <c r="I65" s="70"/>
      <c r="J65" s="243"/>
      <c r="K65" s="225"/>
      <c r="L65" s="225"/>
      <c r="M65" s="225"/>
      <c r="N65" s="226"/>
      <c r="O65" s="264"/>
      <c r="P65" s="244"/>
      <c r="Q65" s="71"/>
    </row>
    <row r="66" spans="2:17" x14ac:dyDescent="0.55000000000000004">
      <c r="B66" s="69"/>
      <c r="C66" s="235" t="s">
        <v>702</v>
      </c>
      <c r="D66" s="225"/>
      <c r="E66" s="225"/>
      <c r="F66" s="225"/>
      <c r="G66" s="225"/>
      <c r="H66" s="229" t="s">
        <v>596</v>
      </c>
      <c r="I66" s="70"/>
      <c r="J66" s="243"/>
      <c r="K66" s="225"/>
      <c r="L66" s="225"/>
      <c r="M66" s="225"/>
      <c r="N66" s="226"/>
      <c r="O66" s="264"/>
      <c r="P66" s="244"/>
      <c r="Q66" s="71"/>
    </row>
    <row r="67" spans="2:17" x14ac:dyDescent="0.55000000000000004">
      <c r="B67" s="69"/>
      <c r="C67" s="235" t="s">
        <v>703</v>
      </c>
      <c r="D67" s="225"/>
      <c r="E67" s="225"/>
      <c r="F67" s="225"/>
      <c r="G67" s="225"/>
      <c r="H67" s="229" t="s">
        <v>597</v>
      </c>
      <c r="I67" s="70"/>
      <c r="J67" s="243"/>
      <c r="K67" s="225"/>
      <c r="L67" s="225"/>
      <c r="M67" s="225"/>
      <c r="N67" s="226"/>
      <c r="O67" s="264"/>
      <c r="P67" s="244"/>
      <c r="Q67" s="71"/>
    </row>
    <row r="68" spans="2:17" x14ac:dyDescent="0.55000000000000004">
      <c r="B68" s="69"/>
      <c r="C68" s="235" t="s">
        <v>704</v>
      </c>
      <c r="D68" s="225" t="s">
        <v>496</v>
      </c>
      <c r="E68" s="225"/>
      <c r="F68" s="225"/>
      <c r="G68" s="225"/>
      <c r="H68" s="229"/>
      <c r="I68" s="70"/>
      <c r="J68" s="243" t="s">
        <v>496</v>
      </c>
      <c r="K68" s="225"/>
      <c r="L68" s="225"/>
      <c r="M68" s="225" t="s">
        <v>598</v>
      </c>
      <c r="N68" s="226" t="s">
        <v>772</v>
      </c>
      <c r="O68" s="264" t="s">
        <v>773</v>
      </c>
      <c r="P68" s="244"/>
      <c r="Q68" s="71"/>
    </row>
    <row r="69" spans="2:17" x14ac:dyDescent="0.55000000000000004">
      <c r="B69" s="69"/>
      <c r="C69" s="235" t="s">
        <v>705</v>
      </c>
      <c r="D69" s="225" t="s">
        <v>598</v>
      </c>
      <c r="E69" s="225"/>
      <c r="F69" s="225"/>
      <c r="G69" s="225"/>
      <c r="H69" s="229"/>
      <c r="I69" s="70"/>
      <c r="J69" s="243"/>
      <c r="K69" s="225"/>
      <c r="L69" s="225"/>
      <c r="M69" s="225"/>
      <c r="N69" s="226"/>
      <c r="O69" s="264"/>
      <c r="P69" s="244"/>
      <c r="Q69" s="71"/>
    </row>
    <row r="70" spans="2:17" x14ac:dyDescent="0.55000000000000004">
      <c r="B70" s="69"/>
      <c r="C70" s="235" t="s">
        <v>706</v>
      </c>
      <c r="D70" s="225"/>
      <c r="E70" s="225" t="s">
        <v>599</v>
      </c>
      <c r="F70" s="225"/>
      <c r="G70" s="225"/>
      <c r="H70" s="229"/>
      <c r="I70" s="70"/>
      <c r="J70" s="243"/>
      <c r="K70" s="225"/>
      <c r="L70" s="225"/>
      <c r="M70" s="225"/>
      <c r="N70" s="226"/>
      <c r="O70" s="264"/>
      <c r="P70" s="244"/>
      <c r="Q70" s="71"/>
    </row>
    <row r="71" spans="2:17" x14ac:dyDescent="0.55000000000000004">
      <c r="B71" s="69"/>
      <c r="C71" s="235" t="s">
        <v>707</v>
      </c>
      <c r="D71" s="225" t="s">
        <v>11</v>
      </c>
      <c r="E71" s="225"/>
      <c r="F71" s="225"/>
      <c r="G71" s="225"/>
      <c r="H71" s="229"/>
      <c r="I71" s="70"/>
      <c r="J71" s="243" t="s">
        <v>11</v>
      </c>
      <c r="K71" s="225"/>
      <c r="L71" s="225"/>
      <c r="M71" s="225"/>
      <c r="N71" s="226" t="s">
        <v>618</v>
      </c>
      <c r="O71" s="264" t="s">
        <v>774</v>
      </c>
      <c r="P71" s="244"/>
      <c r="Q71" s="71"/>
    </row>
    <row r="72" spans="2:17" x14ac:dyDescent="0.55000000000000004">
      <c r="B72" s="69"/>
      <c r="C72" s="235" t="s">
        <v>708</v>
      </c>
      <c r="D72" s="225"/>
      <c r="E72" s="225"/>
      <c r="F72" s="225"/>
      <c r="G72" s="225" t="s">
        <v>602</v>
      </c>
      <c r="H72" s="229"/>
      <c r="I72" s="70"/>
      <c r="J72" s="243"/>
      <c r="K72" s="225"/>
      <c r="L72" s="225"/>
      <c r="M72" s="225"/>
      <c r="N72" s="226"/>
      <c r="O72" s="264"/>
      <c r="P72" s="244"/>
      <c r="Q72" s="71"/>
    </row>
    <row r="73" spans="2:17" x14ac:dyDescent="0.55000000000000004">
      <c r="B73" s="69"/>
      <c r="C73" s="235" t="s">
        <v>709</v>
      </c>
      <c r="D73" s="225"/>
      <c r="E73" s="225"/>
      <c r="F73" s="225"/>
      <c r="G73" s="225"/>
      <c r="H73" s="229" t="s">
        <v>603</v>
      </c>
      <c r="I73" s="70"/>
      <c r="J73" s="243"/>
      <c r="K73" s="225"/>
      <c r="L73" s="225"/>
      <c r="M73" s="225"/>
      <c r="N73" s="226"/>
      <c r="O73" s="264"/>
      <c r="P73" s="244"/>
      <c r="Q73" s="71"/>
    </row>
    <row r="74" spans="2:17" x14ac:dyDescent="0.55000000000000004">
      <c r="B74" s="69"/>
      <c r="C74" s="235" t="s">
        <v>710</v>
      </c>
      <c r="D74" s="225" t="s">
        <v>619</v>
      </c>
      <c r="E74" s="225"/>
      <c r="F74" s="225"/>
      <c r="G74" s="225"/>
      <c r="H74" s="229"/>
      <c r="I74" s="70"/>
      <c r="J74" s="243" t="s">
        <v>619</v>
      </c>
      <c r="K74" s="225"/>
      <c r="L74" s="225"/>
      <c r="M74" s="225" t="s">
        <v>617</v>
      </c>
      <c r="N74" s="226" t="s">
        <v>616</v>
      </c>
      <c r="O74" s="264" t="s">
        <v>775</v>
      </c>
      <c r="P74" s="244"/>
      <c r="Q74" s="71"/>
    </row>
    <row r="75" spans="2:17" x14ac:dyDescent="0.55000000000000004">
      <c r="B75" s="69"/>
      <c r="C75" s="235" t="s">
        <v>711</v>
      </c>
      <c r="D75" s="225"/>
      <c r="E75" s="225" t="s">
        <v>618</v>
      </c>
      <c r="F75" s="225"/>
      <c r="G75" s="225"/>
      <c r="H75" s="229"/>
      <c r="I75" s="70"/>
      <c r="J75" s="243"/>
      <c r="K75" s="225"/>
      <c r="L75" s="225"/>
      <c r="M75" s="225"/>
      <c r="N75" s="226"/>
      <c r="O75" s="264"/>
      <c r="P75" s="244"/>
      <c r="Q75" s="71"/>
    </row>
    <row r="76" spans="2:17" x14ac:dyDescent="0.55000000000000004">
      <c r="B76" s="69"/>
      <c r="C76" s="235" t="s">
        <v>712</v>
      </c>
      <c r="D76" s="225"/>
      <c r="E76" s="225"/>
      <c r="F76" s="225"/>
      <c r="G76" s="225"/>
      <c r="H76" s="229" t="s">
        <v>616</v>
      </c>
      <c r="I76" s="70"/>
      <c r="J76" s="243"/>
      <c r="K76" s="225"/>
      <c r="L76" s="225"/>
      <c r="M76" s="225"/>
      <c r="N76" s="226"/>
      <c r="O76" s="264"/>
      <c r="P76" s="244"/>
      <c r="Q76" s="71"/>
    </row>
    <row r="77" spans="2:17" x14ac:dyDescent="0.55000000000000004">
      <c r="B77" s="69"/>
      <c r="C77" s="235" t="s">
        <v>713</v>
      </c>
      <c r="D77" s="225"/>
      <c r="E77" s="225"/>
      <c r="F77" s="225"/>
      <c r="G77" s="225" t="s">
        <v>617</v>
      </c>
      <c r="H77" s="229"/>
      <c r="I77" s="70"/>
      <c r="J77" s="243"/>
      <c r="K77" s="225"/>
      <c r="L77" s="225"/>
      <c r="M77" s="225"/>
      <c r="N77" s="226"/>
      <c r="O77" s="264"/>
      <c r="P77" s="244"/>
      <c r="Q77" s="71"/>
    </row>
    <row r="78" spans="2:17" x14ac:dyDescent="0.55000000000000004">
      <c r="B78" s="69"/>
      <c r="C78" s="235" t="s">
        <v>715</v>
      </c>
      <c r="D78" s="225" t="s">
        <v>621</v>
      </c>
      <c r="E78" s="225"/>
      <c r="F78" s="225"/>
      <c r="G78" s="225"/>
      <c r="H78" s="229"/>
      <c r="I78" s="70"/>
      <c r="J78" s="243" t="s">
        <v>735</v>
      </c>
      <c r="K78" s="225" t="s">
        <v>624</v>
      </c>
      <c r="L78" s="225"/>
      <c r="M78" s="225"/>
      <c r="N78" s="226" t="s">
        <v>650</v>
      </c>
      <c r="O78" s="264" t="s">
        <v>776</v>
      </c>
      <c r="P78" s="244"/>
      <c r="Q78" s="71"/>
    </row>
    <row r="79" spans="2:17" x14ac:dyDescent="0.55000000000000004">
      <c r="B79" s="69"/>
      <c r="C79" s="235" t="s">
        <v>716</v>
      </c>
      <c r="D79" s="225" t="s">
        <v>622</v>
      </c>
      <c r="E79" s="225"/>
      <c r="F79" s="225"/>
      <c r="G79" s="225"/>
      <c r="H79" s="229"/>
      <c r="I79" s="70"/>
      <c r="J79" s="243"/>
      <c r="K79" s="225"/>
      <c r="L79" s="225"/>
      <c r="M79" s="225"/>
      <c r="N79" s="226"/>
      <c r="O79" s="264"/>
      <c r="P79" s="244"/>
      <c r="Q79" s="71"/>
    </row>
    <row r="80" spans="2:17" x14ac:dyDescent="0.55000000000000004">
      <c r="B80" s="69"/>
      <c r="C80" s="235" t="s">
        <v>714</v>
      </c>
      <c r="D80" s="225"/>
      <c r="E80" s="225"/>
      <c r="F80" s="225"/>
      <c r="G80" s="225"/>
      <c r="H80" s="229" t="s">
        <v>650</v>
      </c>
      <c r="I80" s="70"/>
      <c r="J80" s="243"/>
      <c r="K80" s="225"/>
      <c r="L80" s="225"/>
      <c r="M80" s="225"/>
      <c r="N80" s="226"/>
      <c r="O80" s="264"/>
      <c r="P80" s="244"/>
      <c r="Q80" s="71"/>
    </row>
    <row r="81" spans="2:17" x14ac:dyDescent="0.55000000000000004">
      <c r="B81" s="69"/>
      <c r="C81" s="235" t="s">
        <v>717</v>
      </c>
      <c r="D81" s="225" t="s">
        <v>625</v>
      </c>
      <c r="E81" s="225"/>
      <c r="F81" s="225"/>
      <c r="G81" s="225"/>
      <c r="H81" s="229"/>
      <c r="I81" s="70"/>
      <c r="J81" s="243"/>
      <c r="K81" s="225"/>
      <c r="L81" s="225"/>
      <c r="M81" s="225"/>
      <c r="N81" s="226"/>
      <c r="O81" s="264"/>
      <c r="P81" s="244"/>
      <c r="Q81" s="71"/>
    </row>
    <row r="82" spans="2:17" x14ac:dyDescent="0.55000000000000004">
      <c r="B82" s="69"/>
      <c r="C82" s="235" t="s">
        <v>718</v>
      </c>
      <c r="D82" s="225"/>
      <c r="E82" s="225" t="s">
        <v>624</v>
      </c>
      <c r="F82" s="225"/>
      <c r="G82" s="225"/>
      <c r="H82" s="229"/>
      <c r="I82" s="70"/>
      <c r="J82" s="243"/>
      <c r="K82" s="225"/>
      <c r="L82" s="225"/>
      <c r="M82" s="225"/>
      <c r="N82" s="226"/>
      <c r="O82" s="264"/>
      <c r="P82" s="244"/>
      <c r="Q82" s="71"/>
    </row>
    <row r="83" spans="2:17" x14ac:dyDescent="0.55000000000000004">
      <c r="B83" s="69"/>
      <c r="C83" s="235" t="s">
        <v>719</v>
      </c>
      <c r="D83" s="225" t="s">
        <v>7</v>
      </c>
      <c r="E83" s="225"/>
      <c r="F83" s="225"/>
      <c r="G83" s="225"/>
      <c r="H83" s="229"/>
      <c r="I83" s="70"/>
      <c r="J83" s="243" t="s">
        <v>736</v>
      </c>
      <c r="K83" s="225" t="s">
        <v>737</v>
      </c>
      <c r="L83" s="225"/>
      <c r="M83" s="225"/>
      <c r="N83" s="226"/>
      <c r="O83" s="264" t="s">
        <v>777</v>
      </c>
      <c r="P83" s="244"/>
      <c r="Q83" s="71"/>
    </row>
    <row r="84" spans="2:17" x14ac:dyDescent="0.55000000000000004">
      <c r="B84" s="69"/>
      <c r="C84" s="235" t="s">
        <v>720</v>
      </c>
      <c r="D84" s="225" t="s">
        <v>641</v>
      </c>
      <c r="E84" s="225"/>
      <c r="F84" s="225"/>
      <c r="G84" s="225"/>
      <c r="H84" s="229"/>
      <c r="I84" s="70"/>
      <c r="J84" s="243"/>
      <c r="K84" s="225"/>
      <c r="L84" s="225"/>
      <c r="M84" s="225"/>
      <c r="N84" s="226"/>
      <c r="O84" s="264"/>
      <c r="P84" s="244"/>
      <c r="Q84" s="71"/>
    </row>
    <row r="85" spans="2:17" x14ac:dyDescent="0.55000000000000004">
      <c r="B85" s="69"/>
      <c r="C85" s="235" t="s">
        <v>721</v>
      </c>
      <c r="D85" s="225"/>
      <c r="E85" s="225" t="s">
        <v>642</v>
      </c>
      <c r="F85" s="225"/>
      <c r="G85" s="225"/>
      <c r="H85" s="229"/>
      <c r="I85" s="70"/>
      <c r="J85" s="243"/>
      <c r="K85" s="225"/>
      <c r="L85" s="225"/>
      <c r="M85" s="225"/>
      <c r="N85" s="226"/>
      <c r="O85" s="264"/>
      <c r="P85" s="244"/>
      <c r="Q85" s="71"/>
    </row>
    <row r="86" spans="2:17" x14ac:dyDescent="0.55000000000000004">
      <c r="B86" s="69"/>
      <c r="C86" s="235" t="s">
        <v>722</v>
      </c>
      <c r="D86" s="225"/>
      <c r="E86" s="225"/>
      <c r="F86" s="225"/>
      <c r="G86" s="225"/>
      <c r="H86" s="229" t="s">
        <v>9</v>
      </c>
      <c r="I86" s="70"/>
      <c r="J86" s="243"/>
      <c r="K86" s="225"/>
      <c r="L86" s="225"/>
      <c r="M86" s="225"/>
      <c r="N86" s="226"/>
      <c r="O86" s="264"/>
      <c r="P86" s="244"/>
      <c r="Q86" s="71"/>
    </row>
    <row r="87" spans="2:17" x14ac:dyDescent="0.55000000000000004">
      <c r="B87" s="69"/>
      <c r="C87" s="235" t="s">
        <v>723</v>
      </c>
      <c r="D87" s="225" t="s">
        <v>643</v>
      </c>
      <c r="E87" s="225"/>
      <c r="F87" s="225"/>
      <c r="G87" s="225"/>
      <c r="H87" s="229"/>
      <c r="I87" s="70"/>
      <c r="J87" s="243"/>
      <c r="K87" s="225"/>
      <c r="L87" s="225"/>
      <c r="M87" s="225"/>
      <c r="N87" s="226"/>
      <c r="O87" s="264"/>
      <c r="P87" s="244"/>
      <c r="Q87" s="71"/>
    </row>
    <row r="88" spans="2:17" ht="18.45" thickBot="1" x14ac:dyDescent="0.6">
      <c r="B88" s="69"/>
      <c r="C88" s="236" t="s">
        <v>724</v>
      </c>
      <c r="D88" s="230" t="s">
        <v>5</v>
      </c>
      <c r="E88" s="230"/>
      <c r="F88" s="230"/>
      <c r="G88" s="230"/>
      <c r="H88" s="231"/>
      <c r="I88" s="70"/>
      <c r="J88" s="245"/>
      <c r="K88" s="230"/>
      <c r="L88" s="230"/>
      <c r="M88" s="230"/>
      <c r="N88" s="246"/>
      <c r="O88" s="265"/>
      <c r="P88" s="247"/>
      <c r="Q88" s="71"/>
    </row>
    <row r="89" spans="2:17" ht="18.45" thickBot="1" x14ac:dyDescent="0.6">
      <c r="B89" s="72"/>
      <c r="C89" s="268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4"/>
    </row>
  </sheetData>
  <mergeCells count="1">
    <mergeCell ref="J4:N4"/>
  </mergeCells>
  <phoneticPr fontId="2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Y99"/>
  <sheetViews>
    <sheetView showGridLines="0" topLeftCell="H1" zoomScale="74" zoomScaleNormal="74" zoomScalePageLayoutView="74" workbookViewId="0">
      <selection activeCell="P6" sqref="P6"/>
    </sheetView>
  </sheetViews>
  <sheetFormatPr defaultColWidth="10.796875" defaultRowHeight="15" x14ac:dyDescent="0.35"/>
  <cols>
    <col min="1" max="1" width="3.6640625" style="1" customWidth="1"/>
    <col min="2" max="2" width="10.796875" style="1"/>
    <col min="3" max="3" width="4.6640625" style="1" customWidth="1"/>
    <col min="4" max="4" width="4.6640625" style="23" customWidth="1"/>
    <col min="5" max="5" width="16" style="31" bestFit="1" customWidth="1"/>
    <col min="6" max="6" width="4.6640625" style="5" customWidth="1"/>
    <col min="7" max="7" width="4.6640625" style="24" customWidth="1"/>
    <col min="8" max="8" width="17" style="5" bestFit="1" customWidth="1"/>
    <col min="9" max="9" width="4.6640625" style="5" customWidth="1"/>
    <col min="10" max="10" width="4.6640625" style="24" customWidth="1"/>
    <col min="11" max="11" width="7" style="24" bestFit="1" customWidth="1"/>
    <col min="12" max="12" width="20.33203125" style="1" bestFit="1" customWidth="1"/>
    <col min="13" max="13" width="45.796875" style="1" bestFit="1" customWidth="1"/>
    <col min="14" max="14" width="45.796875" style="1" customWidth="1"/>
    <col min="15" max="21" width="24" style="8" customWidth="1"/>
    <col min="22" max="22" width="93" style="1" bestFit="1" customWidth="1"/>
    <col min="23" max="23" width="120.46484375" style="1" bestFit="1" customWidth="1"/>
    <col min="24" max="24" width="148.1328125" style="1" bestFit="1" customWidth="1"/>
    <col min="25" max="25" width="5" style="1" customWidth="1"/>
    <col min="26" max="16384" width="10.796875" style="1"/>
  </cols>
  <sheetData>
    <row r="1" spans="2:25" ht="15.45" thickBot="1" x14ac:dyDescent="0.4"/>
    <row r="2" spans="2:25" ht="20.6" thickBot="1" x14ac:dyDescent="0.5">
      <c r="B2" s="63" t="s">
        <v>109</v>
      </c>
      <c r="C2" s="64"/>
      <c r="D2" s="65"/>
      <c r="E2" s="66"/>
      <c r="F2" s="67"/>
      <c r="G2" s="68"/>
      <c r="H2" s="39"/>
      <c r="I2" s="39"/>
      <c r="J2" s="40"/>
      <c r="K2" s="40"/>
      <c r="L2" s="41"/>
      <c r="M2" s="41"/>
      <c r="N2" s="41"/>
      <c r="O2" s="277"/>
      <c r="P2" s="277"/>
      <c r="Q2" s="277"/>
      <c r="R2" s="277"/>
      <c r="S2" s="277"/>
      <c r="T2" s="277"/>
      <c r="U2" s="277"/>
      <c r="V2" s="41"/>
      <c r="W2" s="41"/>
      <c r="X2" s="41"/>
      <c r="Y2" s="42"/>
    </row>
    <row r="3" spans="2:25" ht="15.45" thickTop="1" x14ac:dyDescent="0.35">
      <c r="B3" s="9"/>
      <c r="C3" s="4"/>
      <c r="D3" s="10"/>
      <c r="E3" s="45"/>
      <c r="F3" s="7"/>
      <c r="G3" s="37"/>
      <c r="H3" s="7"/>
      <c r="I3" s="7"/>
      <c r="J3" s="37"/>
      <c r="K3" s="37"/>
      <c r="L3" s="4"/>
      <c r="M3" s="4"/>
      <c r="N3" s="4"/>
      <c r="O3" s="58"/>
      <c r="P3" s="58"/>
      <c r="Q3" s="58"/>
      <c r="R3" s="58"/>
      <c r="S3" s="58"/>
      <c r="T3" s="58"/>
      <c r="U3" s="58"/>
      <c r="V3" s="4"/>
      <c r="W3" s="4"/>
      <c r="X3" s="4"/>
      <c r="Y3" s="43"/>
    </row>
    <row r="4" spans="2:25" s="31" customFormat="1" ht="15.45" thickBot="1" x14ac:dyDescent="0.4">
      <c r="B4" s="44"/>
      <c r="C4" s="45"/>
      <c r="D4" s="45"/>
      <c r="E4" s="45" t="s">
        <v>105</v>
      </c>
      <c r="F4" s="45"/>
      <c r="G4" s="45"/>
      <c r="H4" s="45" t="s">
        <v>106</v>
      </c>
      <c r="I4" s="45"/>
      <c r="J4" s="45"/>
      <c r="K4" s="45" t="s">
        <v>123</v>
      </c>
      <c r="L4" s="45" t="s">
        <v>104</v>
      </c>
      <c r="M4" s="45" t="s">
        <v>107</v>
      </c>
      <c r="N4" s="45" t="s">
        <v>804</v>
      </c>
      <c r="O4" s="45" t="s">
        <v>831</v>
      </c>
      <c r="P4" s="45"/>
      <c r="Q4" s="45"/>
      <c r="R4" s="45"/>
      <c r="S4" s="45"/>
      <c r="T4" s="45"/>
      <c r="U4" s="45"/>
      <c r="V4" s="45" t="s">
        <v>110</v>
      </c>
      <c r="W4" s="45" t="s">
        <v>160</v>
      </c>
      <c r="X4" s="45" t="s">
        <v>161</v>
      </c>
      <c r="Y4" s="46"/>
    </row>
    <row r="5" spans="2:25" s="8" customFormat="1" ht="15.45" thickBot="1" x14ac:dyDescent="0.4">
      <c r="B5" s="57" t="s">
        <v>103</v>
      </c>
      <c r="C5" s="61"/>
      <c r="D5" s="60"/>
      <c r="E5" s="45"/>
      <c r="F5" s="45"/>
      <c r="G5" s="45"/>
      <c r="H5" s="45"/>
      <c r="I5" s="45"/>
      <c r="J5" s="45"/>
      <c r="K5" s="45"/>
      <c r="L5" s="58"/>
      <c r="M5" s="58"/>
      <c r="N5" s="58"/>
      <c r="O5" s="58" t="s">
        <v>834</v>
      </c>
      <c r="P5" s="58" t="s">
        <v>845</v>
      </c>
      <c r="Q5" s="58" t="s">
        <v>839</v>
      </c>
      <c r="R5" s="58" t="s">
        <v>838</v>
      </c>
      <c r="S5" s="58" t="s">
        <v>840</v>
      </c>
      <c r="T5" s="58" t="s">
        <v>841</v>
      </c>
      <c r="U5" s="58" t="s">
        <v>842</v>
      </c>
      <c r="V5" s="58"/>
      <c r="W5" s="58"/>
      <c r="X5" s="58"/>
      <c r="Y5" s="59"/>
    </row>
    <row r="6" spans="2:25" ht="15.45" thickBot="1" x14ac:dyDescent="0.4">
      <c r="B6" s="47"/>
      <c r="C6" s="7"/>
      <c r="D6" s="62" t="s">
        <v>116</v>
      </c>
      <c r="E6" s="55" t="s">
        <v>1</v>
      </c>
      <c r="F6" s="7"/>
      <c r="G6" s="37"/>
      <c r="H6" s="7"/>
      <c r="I6" s="7"/>
      <c r="J6" s="37"/>
      <c r="K6" s="37"/>
      <c r="L6" s="4"/>
      <c r="M6" s="4"/>
      <c r="N6" s="4"/>
      <c r="O6" s="58"/>
      <c r="P6" s="58"/>
      <c r="Q6" s="58"/>
      <c r="R6" s="58"/>
      <c r="S6" s="58"/>
      <c r="T6" s="58"/>
      <c r="U6" s="58"/>
      <c r="V6" s="4"/>
      <c r="W6" s="4"/>
      <c r="X6" s="4"/>
      <c r="Y6" s="43"/>
    </row>
    <row r="7" spans="2:25" x14ac:dyDescent="0.35">
      <c r="B7" s="47"/>
      <c r="C7" s="7"/>
      <c r="D7" s="26"/>
      <c r="E7" s="45"/>
      <c r="F7" s="17"/>
      <c r="G7" s="25" t="s">
        <v>111</v>
      </c>
      <c r="H7" s="19" t="s">
        <v>21</v>
      </c>
      <c r="I7" s="7"/>
      <c r="J7" s="37"/>
      <c r="K7" s="37"/>
      <c r="L7" s="4"/>
      <c r="M7" s="4"/>
      <c r="N7" s="4"/>
      <c r="O7" s="58"/>
      <c r="P7" s="58"/>
      <c r="Q7" s="58"/>
      <c r="R7" s="58"/>
      <c r="S7" s="58"/>
      <c r="T7" s="58"/>
      <c r="U7" s="58"/>
      <c r="V7" s="4"/>
      <c r="W7" s="4"/>
      <c r="X7" s="4"/>
      <c r="Y7" s="43"/>
    </row>
    <row r="8" spans="2:25" x14ac:dyDescent="0.35">
      <c r="B8" s="47"/>
      <c r="C8" s="7"/>
      <c r="D8" s="26"/>
      <c r="E8" s="45"/>
      <c r="F8" s="7"/>
      <c r="G8" s="26"/>
      <c r="H8" s="7"/>
      <c r="I8" s="17"/>
      <c r="J8" s="35">
        <v>1</v>
      </c>
      <c r="K8" s="28" t="str">
        <f>$D$6&amp;$G$7&amp;J8</f>
        <v>Aa1</v>
      </c>
      <c r="L8" s="12" t="s">
        <v>8</v>
      </c>
      <c r="M8" s="13" t="s">
        <v>124</v>
      </c>
      <c r="N8" s="13" t="s">
        <v>780</v>
      </c>
      <c r="O8" s="278" t="s">
        <v>835</v>
      </c>
      <c r="P8" s="278"/>
      <c r="Q8" s="278" t="s">
        <v>836</v>
      </c>
      <c r="R8" s="278" t="s">
        <v>843</v>
      </c>
      <c r="S8" s="278" t="s">
        <v>837</v>
      </c>
      <c r="T8" s="278"/>
      <c r="U8" s="278"/>
      <c r="V8" s="32" t="s">
        <v>163</v>
      </c>
      <c r="W8" s="32" t="s">
        <v>162</v>
      </c>
      <c r="X8" s="32" t="s">
        <v>164</v>
      </c>
      <c r="Y8" s="43"/>
    </row>
    <row r="9" spans="2:25" x14ac:dyDescent="0.35">
      <c r="B9" s="47"/>
      <c r="C9" s="7"/>
      <c r="D9" s="26"/>
      <c r="E9" s="45"/>
      <c r="F9" s="7"/>
      <c r="G9" s="26"/>
      <c r="H9" s="7"/>
      <c r="I9" s="7"/>
      <c r="J9" s="25">
        <v>2</v>
      </c>
      <c r="K9" s="28" t="str">
        <f t="shared" ref="K9:K11" si="0">$D$6&amp;$G$7&amp;J9</f>
        <v>Aa2</v>
      </c>
      <c r="L9" s="12" t="s">
        <v>32</v>
      </c>
      <c r="M9" s="13" t="s">
        <v>125</v>
      </c>
      <c r="N9" s="13" t="s">
        <v>781</v>
      </c>
      <c r="O9" s="278" t="s">
        <v>32</v>
      </c>
      <c r="P9" s="278" t="s">
        <v>539</v>
      </c>
      <c r="Q9" s="278" t="s">
        <v>844</v>
      </c>
      <c r="R9" s="278"/>
      <c r="S9" s="278"/>
      <c r="T9" s="278"/>
      <c r="U9" s="278"/>
      <c r="V9" s="32" t="s">
        <v>163</v>
      </c>
      <c r="W9" s="32" t="s">
        <v>162</v>
      </c>
      <c r="X9" s="32" t="s">
        <v>164</v>
      </c>
      <c r="Y9" s="43"/>
    </row>
    <row r="10" spans="2:25" x14ac:dyDescent="0.35">
      <c r="B10" s="47"/>
      <c r="C10" s="7"/>
      <c r="D10" s="26"/>
      <c r="E10" s="45"/>
      <c r="F10" s="7"/>
      <c r="G10" s="26"/>
      <c r="H10" s="7"/>
      <c r="I10" s="7"/>
      <c r="J10" s="36">
        <v>3</v>
      </c>
      <c r="K10" s="28" t="str">
        <f t="shared" si="0"/>
        <v>Aa3</v>
      </c>
      <c r="L10" s="12" t="s">
        <v>34</v>
      </c>
      <c r="M10" s="13" t="s">
        <v>126</v>
      </c>
      <c r="N10" s="13" t="s">
        <v>782</v>
      </c>
      <c r="O10" s="278"/>
      <c r="P10" s="278"/>
      <c r="Q10" s="278"/>
      <c r="R10" s="278"/>
      <c r="S10" s="278"/>
      <c r="T10" s="278"/>
      <c r="U10" s="278"/>
      <c r="V10" s="32" t="s">
        <v>163</v>
      </c>
      <c r="W10" s="32" t="s">
        <v>162</v>
      </c>
      <c r="X10" s="32" t="s">
        <v>164</v>
      </c>
      <c r="Y10" s="43"/>
    </row>
    <row r="11" spans="2:25" x14ac:dyDescent="0.35">
      <c r="B11" s="47"/>
      <c r="C11" s="7"/>
      <c r="D11" s="26"/>
      <c r="E11" s="45"/>
      <c r="F11" s="7"/>
      <c r="G11" s="26"/>
      <c r="H11" s="7"/>
      <c r="I11" s="7"/>
      <c r="J11" s="28">
        <v>4</v>
      </c>
      <c r="K11" s="28" t="str">
        <f t="shared" si="0"/>
        <v>Aa4</v>
      </c>
      <c r="L11" s="14" t="s">
        <v>48</v>
      </c>
      <c r="M11" s="15" t="s">
        <v>127</v>
      </c>
      <c r="N11" s="15" t="s">
        <v>783</v>
      </c>
      <c r="O11" s="279"/>
      <c r="P11" s="279"/>
      <c r="Q11" s="279"/>
      <c r="R11" s="279"/>
      <c r="S11" s="279"/>
      <c r="T11" s="279"/>
      <c r="U11" s="279"/>
      <c r="V11" s="32" t="s">
        <v>165</v>
      </c>
      <c r="W11" s="32" t="s">
        <v>166</v>
      </c>
      <c r="X11" s="32" t="s">
        <v>167</v>
      </c>
      <c r="Y11" s="43"/>
    </row>
    <row r="12" spans="2:25" x14ac:dyDescent="0.35">
      <c r="B12" s="47"/>
      <c r="C12" s="7"/>
      <c r="D12" s="26"/>
      <c r="E12" s="45"/>
      <c r="F12" s="7"/>
      <c r="G12" s="25" t="s">
        <v>112</v>
      </c>
      <c r="H12" s="19" t="s">
        <v>15</v>
      </c>
      <c r="I12" s="7"/>
      <c r="J12" s="37"/>
      <c r="K12" s="37"/>
      <c r="L12" s="4"/>
      <c r="M12" s="4"/>
      <c r="N12" s="4"/>
      <c r="O12" s="58"/>
      <c r="P12" s="58"/>
      <c r="Q12" s="58"/>
      <c r="R12" s="58"/>
      <c r="S12" s="58"/>
      <c r="T12" s="58"/>
      <c r="U12" s="58"/>
      <c r="V12" s="4"/>
      <c r="W12" s="4"/>
      <c r="X12" s="4"/>
      <c r="Y12" s="43"/>
    </row>
    <row r="13" spans="2:25" x14ac:dyDescent="0.35">
      <c r="B13" s="47"/>
      <c r="C13" s="7"/>
      <c r="D13" s="26"/>
      <c r="E13" s="45"/>
      <c r="F13" s="7"/>
      <c r="G13" s="26"/>
      <c r="H13" s="7"/>
      <c r="I13" s="17"/>
      <c r="J13" s="25">
        <v>1</v>
      </c>
      <c r="K13" s="28" t="str">
        <f>$D$6&amp;$G$12&amp;J13</f>
        <v>Ab1</v>
      </c>
      <c r="L13" s="12" t="s">
        <v>25</v>
      </c>
      <c r="M13" s="13" t="s">
        <v>128</v>
      </c>
      <c r="N13" s="13" t="s">
        <v>784</v>
      </c>
      <c r="O13" s="278"/>
      <c r="P13" s="278"/>
      <c r="Q13" s="278"/>
      <c r="R13" s="278"/>
      <c r="S13" s="278"/>
      <c r="T13" s="278"/>
      <c r="U13" s="278"/>
      <c r="V13" s="32" t="s">
        <v>168</v>
      </c>
      <c r="W13" s="32" t="s">
        <v>169</v>
      </c>
      <c r="X13" s="32" t="s">
        <v>179</v>
      </c>
      <c r="Y13" s="43"/>
    </row>
    <row r="14" spans="2:25" x14ac:dyDescent="0.35">
      <c r="B14" s="47"/>
      <c r="C14" s="7"/>
      <c r="D14" s="26"/>
      <c r="E14" s="45"/>
      <c r="F14" s="7"/>
      <c r="G14" s="26"/>
      <c r="H14" s="7"/>
      <c r="I14" s="7"/>
      <c r="J14" s="28">
        <v>2</v>
      </c>
      <c r="K14" s="28" t="str">
        <f t="shared" ref="K14" si="1">$D$6&amp;$G$12&amp;J14</f>
        <v>Ab2</v>
      </c>
      <c r="L14" s="14" t="s">
        <v>28</v>
      </c>
      <c r="M14" s="15" t="s">
        <v>129</v>
      </c>
      <c r="N14" s="15" t="s">
        <v>785</v>
      </c>
      <c r="O14" s="279"/>
      <c r="P14" s="279"/>
      <c r="Q14" s="279"/>
      <c r="R14" s="279"/>
      <c r="S14" s="279"/>
      <c r="T14" s="279"/>
      <c r="U14" s="279"/>
      <c r="V14" s="32" t="s">
        <v>170</v>
      </c>
      <c r="W14" s="32" t="s">
        <v>171</v>
      </c>
      <c r="X14" s="32" t="s">
        <v>179</v>
      </c>
      <c r="Y14" s="43"/>
    </row>
    <row r="15" spans="2:25" x14ac:dyDescent="0.35">
      <c r="B15" s="47"/>
      <c r="C15" s="7"/>
      <c r="D15" s="26"/>
      <c r="E15" s="45"/>
      <c r="F15" s="7"/>
      <c r="G15" s="25" t="s">
        <v>113</v>
      </c>
      <c r="H15" s="19" t="s">
        <v>22</v>
      </c>
      <c r="I15" s="7"/>
      <c r="J15" s="37"/>
      <c r="K15" s="37"/>
      <c r="L15" s="4"/>
      <c r="M15" s="4"/>
      <c r="N15" s="4"/>
      <c r="O15" s="58"/>
      <c r="P15" s="58"/>
      <c r="Q15" s="58"/>
      <c r="R15" s="58"/>
      <c r="S15" s="58"/>
      <c r="T15" s="58"/>
      <c r="U15" s="58"/>
      <c r="V15" s="4"/>
      <c r="W15" s="4"/>
      <c r="X15" s="4"/>
      <c r="Y15" s="43"/>
    </row>
    <row r="16" spans="2:25" x14ac:dyDescent="0.35">
      <c r="B16" s="47"/>
      <c r="C16" s="7"/>
      <c r="D16" s="26"/>
      <c r="E16" s="45"/>
      <c r="F16" s="7"/>
      <c r="G16" s="26"/>
      <c r="H16" s="7"/>
      <c r="I16" s="17"/>
      <c r="J16" s="36">
        <v>1</v>
      </c>
      <c r="K16" s="38" t="str">
        <f>$D$6&amp;$G$15&amp;J16</f>
        <v>Ac1</v>
      </c>
      <c r="L16" s="12" t="s">
        <v>23</v>
      </c>
      <c r="M16" s="13" t="s">
        <v>130</v>
      </c>
      <c r="N16" s="13" t="s">
        <v>786</v>
      </c>
      <c r="O16" s="278"/>
      <c r="P16" s="278"/>
      <c r="Q16" s="278"/>
      <c r="R16" s="278"/>
      <c r="S16" s="278"/>
      <c r="T16" s="278"/>
      <c r="U16" s="278"/>
      <c r="V16" s="32" t="s">
        <v>172</v>
      </c>
      <c r="W16" s="32" t="s">
        <v>173</v>
      </c>
      <c r="X16" s="32"/>
      <c r="Y16" s="43"/>
    </row>
    <row r="17" spans="2:25" x14ac:dyDescent="0.35">
      <c r="B17" s="47"/>
      <c r="C17" s="7"/>
      <c r="D17" s="26"/>
      <c r="E17" s="45"/>
      <c r="F17" s="7"/>
      <c r="G17" s="27"/>
      <c r="H17" s="7"/>
      <c r="I17" s="7"/>
      <c r="J17" s="37">
        <v>2</v>
      </c>
      <c r="K17" s="28" t="str">
        <f>$D$6&amp;$G$15&amp;J17</f>
        <v>Ac2</v>
      </c>
      <c r="L17" s="14" t="s">
        <v>51</v>
      </c>
      <c r="M17" s="15" t="s">
        <v>138</v>
      </c>
      <c r="N17" s="15" t="s">
        <v>787</v>
      </c>
      <c r="O17" s="279"/>
      <c r="P17" s="279"/>
      <c r="Q17" s="279"/>
      <c r="R17" s="279"/>
      <c r="S17" s="279"/>
      <c r="T17" s="279"/>
      <c r="U17" s="279"/>
      <c r="V17" s="32" t="s">
        <v>174</v>
      </c>
      <c r="W17" s="32"/>
      <c r="X17" s="32"/>
      <c r="Y17" s="43"/>
    </row>
    <row r="18" spans="2:25" x14ac:dyDescent="0.35">
      <c r="B18" s="47"/>
      <c r="C18" s="7"/>
      <c r="D18" s="26"/>
      <c r="E18" s="45"/>
      <c r="F18" s="7"/>
      <c r="G18" s="28" t="s">
        <v>114</v>
      </c>
      <c r="H18" s="19" t="s">
        <v>38</v>
      </c>
      <c r="I18" s="7"/>
      <c r="J18" s="37"/>
      <c r="K18" s="37"/>
      <c r="L18" s="4"/>
      <c r="M18" s="4"/>
      <c r="N18" s="4"/>
      <c r="O18" s="58"/>
      <c r="P18" s="58"/>
      <c r="Q18" s="58"/>
      <c r="R18" s="58"/>
      <c r="S18" s="58"/>
      <c r="T18" s="58"/>
      <c r="U18" s="58"/>
      <c r="V18" s="4"/>
      <c r="W18" s="4"/>
      <c r="X18" s="4"/>
      <c r="Y18" s="43"/>
    </row>
    <row r="19" spans="2:25" x14ac:dyDescent="0.35">
      <c r="B19" s="47"/>
      <c r="C19" s="7"/>
      <c r="D19" s="26"/>
      <c r="E19" s="45"/>
      <c r="F19" s="7"/>
      <c r="G19" s="37"/>
      <c r="H19" s="7"/>
      <c r="I19" s="17"/>
      <c r="J19" s="36">
        <v>1</v>
      </c>
      <c r="K19" s="38" t="str">
        <f>$D$6&amp;$G$18&amp;J19</f>
        <v>Ad1</v>
      </c>
      <c r="L19" s="12" t="s">
        <v>39</v>
      </c>
      <c r="M19" s="13" t="s">
        <v>108</v>
      </c>
      <c r="N19" s="13" t="s">
        <v>788</v>
      </c>
      <c r="O19" s="278"/>
      <c r="P19" s="278"/>
      <c r="Q19" s="278"/>
      <c r="R19" s="278"/>
      <c r="S19" s="278"/>
      <c r="T19" s="278"/>
      <c r="U19" s="278"/>
      <c r="V19" s="32" t="s">
        <v>175</v>
      </c>
      <c r="W19" s="32" t="s">
        <v>176</v>
      </c>
      <c r="X19" s="32"/>
      <c r="Y19" s="43"/>
    </row>
    <row r="20" spans="2:25" x14ac:dyDescent="0.35">
      <c r="B20" s="47"/>
      <c r="C20" s="7"/>
      <c r="D20" s="26"/>
      <c r="E20" s="45"/>
      <c r="F20" s="7"/>
      <c r="G20" s="37"/>
      <c r="H20" s="7"/>
      <c r="I20" s="7"/>
      <c r="J20" s="37">
        <v>2</v>
      </c>
      <c r="K20" s="28" t="str">
        <f>$D$6&amp;$G$18&amp;J20</f>
        <v>Ad2</v>
      </c>
      <c r="L20" s="14" t="s">
        <v>53</v>
      </c>
      <c r="M20" s="15" t="s">
        <v>54</v>
      </c>
      <c r="N20" s="15" t="s">
        <v>789</v>
      </c>
      <c r="O20" s="279"/>
      <c r="P20" s="279"/>
      <c r="Q20" s="279"/>
      <c r="R20" s="279"/>
      <c r="S20" s="279"/>
      <c r="T20" s="279"/>
      <c r="U20" s="279"/>
      <c r="V20" s="32" t="s">
        <v>177</v>
      </c>
      <c r="W20" s="32" t="s">
        <v>178</v>
      </c>
      <c r="X20" s="32"/>
      <c r="Y20" s="43"/>
    </row>
    <row r="21" spans="2:25" ht="15.45" thickBot="1" x14ac:dyDescent="0.4">
      <c r="B21" s="47"/>
      <c r="C21" s="7"/>
      <c r="D21" s="26"/>
      <c r="E21" s="45"/>
      <c r="F21" s="7"/>
      <c r="G21" s="37"/>
      <c r="H21" s="7"/>
      <c r="I21" s="7"/>
      <c r="J21" s="37">
        <v>3</v>
      </c>
      <c r="K21" s="37" t="s">
        <v>790</v>
      </c>
      <c r="L21" s="272" t="s">
        <v>791</v>
      </c>
      <c r="M21" s="273" t="s">
        <v>792</v>
      </c>
      <c r="N21" s="273" t="s">
        <v>793</v>
      </c>
      <c r="O21" s="280"/>
      <c r="P21" s="280"/>
      <c r="Q21" s="280"/>
      <c r="R21" s="280"/>
      <c r="S21" s="280"/>
      <c r="T21" s="280"/>
      <c r="U21" s="280"/>
      <c r="V21" s="32"/>
      <c r="W21" s="32"/>
      <c r="X21" s="32"/>
      <c r="Y21" s="43"/>
    </row>
    <row r="22" spans="2:25" ht="15.45" thickBot="1" x14ac:dyDescent="0.4">
      <c r="B22" s="47"/>
      <c r="C22" s="7"/>
      <c r="D22" s="62" t="s">
        <v>117</v>
      </c>
      <c r="E22" s="55" t="s">
        <v>2</v>
      </c>
      <c r="F22" s="7"/>
      <c r="G22" s="37"/>
      <c r="H22" s="7"/>
      <c r="I22" s="7"/>
      <c r="J22" s="37"/>
      <c r="K22" s="37"/>
      <c r="L22" s="4"/>
      <c r="M22" s="4"/>
      <c r="N22" s="4"/>
      <c r="O22" s="58"/>
      <c r="P22" s="58"/>
      <c r="Q22" s="58"/>
      <c r="R22" s="58"/>
      <c r="S22" s="58"/>
      <c r="T22" s="58"/>
      <c r="U22" s="58"/>
      <c r="V22" s="4"/>
      <c r="W22" s="4"/>
      <c r="X22" s="4"/>
      <c r="Y22" s="43"/>
    </row>
    <row r="23" spans="2:25" x14ac:dyDescent="0.35">
      <c r="B23" s="47"/>
      <c r="C23" s="7"/>
      <c r="D23" s="26"/>
      <c r="E23" s="45"/>
      <c r="F23" s="17"/>
      <c r="G23" s="29" t="s">
        <v>111</v>
      </c>
      <c r="H23" s="19" t="s">
        <v>2</v>
      </c>
      <c r="I23" s="7"/>
      <c r="J23" s="37"/>
      <c r="K23" s="37"/>
      <c r="L23" s="4"/>
      <c r="M23" s="4"/>
      <c r="N23" s="4"/>
      <c r="O23" s="58"/>
      <c r="P23" s="58"/>
      <c r="Q23" s="58"/>
      <c r="R23" s="58"/>
      <c r="S23" s="58"/>
      <c r="T23" s="58"/>
      <c r="U23" s="58"/>
      <c r="V23" s="4"/>
      <c r="W23" s="4"/>
      <c r="X23" s="4"/>
      <c r="Y23" s="43"/>
    </row>
    <row r="24" spans="2:25" ht="15.45" thickBot="1" x14ac:dyDescent="0.4">
      <c r="B24" s="47"/>
      <c r="C24" s="7"/>
      <c r="D24" s="26"/>
      <c r="E24" s="45"/>
      <c r="F24" s="7"/>
      <c r="G24" s="37"/>
      <c r="H24" s="7"/>
      <c r="I24" s="17"/>
      <c r="J24" s="28">
        <v>1</v>
      </c>
      <c r="K24" s="28" t="str">
        <f>$D$22&amp;$G$23&amp;J24</f>
        <v>Ba1</v>
      </c>
      <c r="L24" s="14" t="s">
        <v>10</v>
      </c>
      <c r="M24" s="15" t="s">
        <v>131</v>
      </c>
      <c r="N24" s="15" t="s">
        <v>794</v>
      </c>
      <c r="O24" s="279"/>
      <c r="P24" s="279"/>
      <c r="Q24" s="279"/>
      <c r="R24" s="279"/>
      <c r="S24" s="279"/>
      <c r="T24" s="279"/>
      <c r="U24" s="279"/>
      <c r="V24" s="32" t="s">
        <v>180</v>
      </c>
      <c r="W24" s="32" t="s">
        <v>181</v>
      </c>
      <c r="X24" s="32" t="s">
        <v>182</v>
      </c>
      <c r="Y24" s="43"/>
    </row>
    <row r="25" spans="2:25" ht="15.45" thickBot="1" x14ac:dyDescent="0.4">
      <c r="B25" s="47"/>
      <c r="C25" s="7"/>
      <c r="D25" s="62" t="s">
        <v>119</v>
      </c>
      <c r="E25" s="55" t="s">
        <v>3</v>
      </c>
      <c r="F25" s="7"/>
      <c r="G25" s="37"/>
      <c r="H25" s="7"/>
      <c r="I25" s="7"/>
      <c r="J25" s="37"/>
      <c r="K25" s="37"/>
      <c r="L25" s="4"/>
      <c r="M25" s="4"/>
      <c r="N25" s="4"/>
      <c r="O25" s="58"/>
      <c r="P25" s="58"/>
      <c r="Q25" s="58"/>
      <c r="R25" s="58"/>
      <c r="S25" s="58"/>
      <c r="T25" s="58"/>
      <c r="U25" s="58"/>
      <c r="V25" s="4"/>
      <c r="W25" s="4"/>
      <c r="X25" s="4"/>
      <c r="Y25" s="43"/>
    </row>
    <row r="26" spans="2:25" x14ac:dyDescent="0.35">
      <c r="B26" s="47"/>
      <c r="C26" s="7"/>
      <c r="D26" s="26"/>
      <c r="E26" s="45"/>
      <c r="F26" s="17"/>
      <c r="G26" s="30" t="s">
        <v>111</v>
      </c>
      <c r="H26" s="19" t="s">
        <v>40</v>
      </c>
      <c r="I26" s="7"/>
      <c r="J26" s="37"/>
      <c r="K26" s="37"/>
      <c r="L26" s="4"/>
      <c r="M26" s="4"/>
      <c r="N26" s="4"/>
      <c r="O26" s="58"/>
      <c r="P26" s="58"/>
      <c r="Q26" s="58"/>
      <c r="R26" s="58"/>
      <c r="S26" s="58"/>
      <c r="T26" s="58"/>
      <c r="U26" s="58"/>
      <c r="V26" s="4"/>
      <c r="W26" s="4"/>
      <c r="X26" s="4"/>
      <c r="Y26" s="43"/>
    </row>
    <row r="27" spans="2:25" x14ac:dyDescent="0.35">
      <c r="B27" s="47"/>
      <c r="C27" s="7"/>
      <c r="D27" s="26"/>
      <c r="E27" s="45"/>
      <c r="F27" s="7"/>
      <c r="G27" s="26"/>
      <c r="H27" s="7"/>
      <c r="I27" s="17"/>
      <c r="J27" s="28">
        <v>1</v>
      </c>
      <c r="K27" s="29" t="str">
        <f>$D$25&amp;$G$26&amp;J27</f>
        <v>Ca1</v>
      </c>
      <c r="L27" s="14" t="s">
        <v>41</v>
      </c>
      <c r="M27" s="15" t="s">
        <v>159</v>
      </c>
      <c r="N27" s="274" t="s">
        <v>41</v>
      </c>
      <c r="O27" s="279"/>
      <c r="P27" s="279"/>
      <c r="Q27" s="279"/>
      <c r="R27" s="279"/>
      <c r="S27" s="279"/>
      <c r="T27" s="279"/>
      <c r="U27" s="279"/>
      <c r="V27" s="32" t="s">
        <v>183</v>
      </c>
      <c r="W27" s="32" t="s">
        <v>188</v>
      </c>
      <c r="X27" s="32" t="s">
        <v>184</v>
      </c>
      <c r="Y27" s="43"/>
    </row>
    <row r="28" spans="2:25" x14ac:dyDescent="0.35">
      <c r="B28" s="47"/>
      <c r="C28" s="7"/>
      <c r="D28" s="26"/>
      <c r="E28" s="45"/>
      <c r="F28" s="7"/>
      <c r="G28" s="29" t="s">
        <v>112</v>
      </c>
      <c r="H28" s="19" t="s">
        <v>13</v>
      </c>
      <c r="I28" s="7"/>
      <c r="J28" s="37"/>
      <c r="K28" s="37"/>
      <c r="L28" s="4"/>
      <c r="M28" s="4"/>
      <c r="N28" s="4"/>
      <c r="O28" s="58"/>
      <c r="P28" s="58"/>
      <c r="Q28" s="58"/>
      <c r="R28" s="58"/>
      <c r="S28" s="58"/>
      <c r="T28" s="58"/>
      <c r="U28" s="58"/>
      <c r="V28" s="4"/>
      <c r="W28" s="4"/>
      <c r="X28" s="4"/>
      <c r="Y28" s="43"/>
    </row>
    <row r="29" spans="2:25" ht="15.45" thickBot="1" x14ac:dyDescent="0.4">
      <c r="B29" s="47"/>
      <c r="C29" s="7"/>
      <c r="D29" s="26"/>
      <c r="E29" s="45"/>
      <c r="F29" s="7"/>
      <c r="G29" s="37"/>
      <c r="H29" s="7"/>
      <c r="I29" s="17"/>
      <c r="J29" s="28">
        <v>1</v>
      </c>
      <c r="K29" s="29" t="str">
        <f>$D$25&amp;$G$28&amp;J29</f>
        <v>Cb1</v>
      </c>
      <c r="L29" s="14" t="s">
        <v>57</v>
      </c>
      <c r="M29" s="15" t="s">
        <v>58</v>
      </c>
      <c r="N29" s="15" t="s">
        <v>795</v>
      </c>
      <c r="O29" s="279"/>
      <c r="P29" s="279"/>
      <c r="Q29" s="279"/>
      <c r="R29" s="279"/>
      <c r="S29" s="279"/>
      <c r="T29" s="279"/>
      <c r="U29" s="279"/>
      <c r="V29" s="32" t="s">
        <v>185</v>
      </c>
      <c r="W29" s="32" t="s">
        <v>186</v>
      </c>
      <c r="X29" s="32" t="s">
        <v>187</v>
      </c>
      <c r="Y29" s="43"/>
    </row>
    <row r="30" spans="2:25" ht="15.45" thickBot="1" x14ac:dyDescent="0.4">
      <c r="B30" s="47"/>
      <c r="C30" s="7"/>
      <c r="D30" s="62" t="s">
        <v>118</v>
      </c>
      <c r="E30" s="55" t="s">
        <v>4</v>
      </c>
      <c r="F30" s="7"/>
      <c r="G30" s="37"/>
      <c r="H30" s="7"/>
      <c r="I30" s="7"/>
      <c r="J30" s="37"/>
      <c r="K30" s="37"/>
      <c r="L30" s="4"/>
      <c r="M30" s="4"/>
      <c r="N30" s="4"/>
      <c r="O30" s="58"/>
      <c r="P30" s="58"/>
      <c r="Q30" s="58"/>
      <c r="R30" s="58"/>
      <c r="S30" s="58"/>
      <c r="T30" s="58"/>
      <c r="U30" s="58"/>
      <c r="V30" s="4"/>
      <c r="W30" s="4"/>
      <c r="X30" s="4"/>
      <c r="Y30" s="43"/>
    </row>
    <row r="31" spans="2:25" x14ac:dyDescent="0.35">
      <c r="B31" s="47"/>
      <c r="C31" s="7"/>
      <c r="D31" s="26"/>
      <c r="E31" s="45"/>
      <c r="F31" s="17"/>
      <c r="G31" s="29" t="s">
        <v>111</v>
      </c>
      <c r="H31" s="19" t="s">
        <v>59</v>
      </c>
      <c r="I31" s="7"/>
      <c r="J31" s="37"/>
      <c r="K31" s="37"/>
      <c r="L31" s="4"/>
      <c r="M31" s="4"/>
      <c r="N31" s="4"/>
      <c r="O31" s="58"/>
      <c r="P31" s="58"/>
      <c r="Q31" s="58"/>
      <c r="R31" s="58"/>
      <c r="S31" s="58"/>
      <c r="T31" s="58"/>
      <c r="U31" s="58"/>
      <c r="V31" s="4"/>
      <c r="W31" s="4"/>
      <c r="X31" s="4"/>
      <c r="Y31" s="43"/>
    </row>
    <row r="32" spans="2:25" x14ac:dyDescent="0.35">
      <c r="B32" s="47"/>
      <c r="C32" s="7"/>
      <c r="D32" s="26"/>
      <c r="E32" s="45"/>
      <c r="F32" s="7"/>
      <c r="G32" s="37"/>
      <c r="H32" s="7"/>
      <c r="I32" s="17"/>
      <c r="J32" s="25">
        <v>1</v>
      </c>
      <c r="K32" s="38" t="str">
        <f>$D$30&amp;$G$31&amp;J32</f>
        <v>Da1</v>
      </c>
      <c r="L32" s="12" t="s">
        <v>60</v>
      </c>
      <c r="M32" s="13" t="s">
        <v>132</v>
      </c>
      <c r="N32" s="13" t="s">
        <v>796</v>
      </c>
      <c r="O32" s="278"/>
      <c r="P32" s="278"/>
      <c r="Q32" s="278"/>
      <c r="R32" s="278"/>
      <c r="S32" s="278"/>
      <c r="T32" s="278"/>
      <c r="U32" s="278"/>
      <c r="V32" s="32" t="s">
        <v>189</v>
      </c>
      <c r="W32" s="32" t="s">
        <v>190</v>
      </c>
      <c r="X32" s="32"/>
      <c r="Y32" s="43"/>
    </row>
    <row r="33" spans="2:25" x14ac:dyDescent="0.35">
      <c r="B33" s="47"/>
      <c r="C33" s="7"/>
      <c r="D33" s="26"/>
      <c r="E33" s="45"/>
      <c r="F33" s="7"/>
      <c r="G33" s="37"/>
      <c r="H33" s="7"/>
      <c r="I33" s="7"/>
      <c r="J33" s="25">
        <v>2</v>
      </c>
      <c r="K33" s="28" t="str">
        <f t="shared" ref="K33:K35" si="2">$D$30&amp;$G$31&amp;J33</f>
        <v>Da2</v>
      </c>
      <c r="L33" s="12" t="s">
        <v>62</v>
      </c>
      <c r="M33" s="13" t="s">
        <v>133</v>
      </c>
      <c r="N33" s="13" t="s">
        <v>798</v>
      </c>
      <c r="O33" s="278"/>
      <c r="P33" s="278"/>
      <c r="Q33" s="278"/>
      <c r="R33" s="278"/>
      <c r="S33" s="278"/>
      <c r="T33" s="278"/>
      <c r="U33" s="278"/>
      <c r="V33" s="32" t="s">
        <v>191</v>
      </c>
      <c r="W33" s="32" t="s">
        <v>192</v>
      </c>
      <c r="X33" s="32"/>
      <c r="Y33" s="43"/>
    </row>
    <row r="34" spans="2:25" x14ac:dyDescent="0.35">
      <c r="B34" s="47"/>
      <c r="C34" s="7"/>
      <c r="D34" s="26"/>
      <c r="E34" s="45"/>
      <c r="F34" s="7"/>
      <c r="G34" s="37"/>
      <c r="H34" s="7"/>
      <c r="I34" s="7"/>
      <c r="J34" s="36">
        <v>3</v>
      </c>
      <c r="K34" s="28" t="str">
        <f t="shared" si="2"/>
        <v>Da3</v>
      </c>
      <c r="L34" s="12" t="s">
        <v>62</v>
      </c>
      <c r="M34" s="13" t="s">
        <v>137</v>
      </c>
      <c r="N34" s="13" t="s">
        <v>797</v>
      </c>
      <c r="O34" s="278"/>
      <c r="P34" s="278"/>
      <c r="Q34" s="278"/>
      <c r="R34" s="278"/>
      <c r="S34" s="278"/>
      <c r="T34" s="278"/>
      <c r="U34" s="278"/>
      <c r="V34" s="32" t="s">
        <v>193</v>
      </c>
      <c r="W34" s="33" t="s">
        <v>194</v>
      </c>
      <c r="X34" s="32" t="s">
        <v>195</v>
      </c>
      <c r="Y34" s="43"/>
    </row>
    <row r="35" spans="2:25" ht="15.45" thickBot="1" x14ac:dyDescent="0.4">
      <c r="B35" s="47"/>
      <c r="C35" s="7"/>
      <c r="D35" s="26"/>
      <c r="E35" s="45"/>
      <c r="F35" s="7"/>
      <c r="G35" s="37"/>
      <c r="H35" s="7"/>
      <c r="I35" s="7"/>
      <c r="J35" s="28">
        <v>4</v>
      </c>
      <c r="K35" s="28" t="str">
        <f t="shared" si="2"/>
        <v>Da4</v>
      </c>
      <c r="L35" s="14" t="s">
        <v>65</v>
      </c>
      <c r="M35" s="15" t="s">
        <v>134</v>
      </c>
      <c r="N35" s="15" t="s">
        <v>799</v>
      </c>
      <c r="O35" s="279"/>
      <c r="P35" s="279"/>
      <c r="Q35" s="279"/>
      <c r="R35" s="279"/>
      <c r="S35" s="279"/>
      <c r="T35" s="279"/>
      <c r="U35" s="279"/>
      <c r="V35" s="32" t="s">
        <v>196</v>
      </c>
      <c r="W35" s="32" t="s">
        <v>197</v>
      </c>
      <c r="X35" s="32"/>
      <c r="Y35" s="43"/>
    </row>
    <row r="36" spans="2:25" ht="15.45" thickBot="1" x14ac:dyDescent="0.4">
      <c r="B36" s="47"/>
      <c r="C36" s="7"/>
      <c r="D36" s="62" t="s">
        <v>120</v>
      </c>
      <c r="E36" s="55" t="s">
        <v>5</v>
      </c>
      <c r="F36" s="7"/>
      <c r="G36" s="37"/>
      <c r="H36" s="7"/>
      <c r="I36" s="7"/>
      <c r="J36" s="37"/>
      <c r="K36" s="37"/>
      <c r="L36" s="4"/>
      <c r="M36" s="4"/>
      <c r="N36" s="4"/>
      <c r="O36" s="58"/>
      <c r="P36" s="58"/>
      <c r="Q36" s="58"/>
      <c r="R36" s="58"/>
      <c r="S36" s="58"/>
      <c r="T36" s="58"/>
      <c r="U36" s="58"/>
      <c r="V36" s="4"/>
      <c r="W36" s="4"/>
      <c r="X36" s="4"/>
      <c r="Y36" s="43"/>
    </row>
    <row r="37" spans="2:25" x14ac:dyDescent="0.35">
      <c r="B37" s="47"/>
      <c r="C37" s="7"/>
      <c r="D37" s="26"/>
      <c r="E37" s="45"/>
      <c r="F37" s="17"/>
      <c r="G37" s="30" t="s">
        <v>111</v>
      </c>
      <c r="H37" s="19" t="s">
        <v>29</v>
      </c>
      <c r="I37" s="7"/>
      <c r="J37" s="37"/>
      <c r="K37" s="37"/>
      <c r="L37" s="4"/>
      <c r="M37" s="4"/>
      <c r="N37" s="4"/>
      <c r="O37" s="58"/>
      <c r="P37" s="58"/>
      <c r="Q37" s="58"/>
      <c r="R37" s="58"/>
      <c r="S37" s="58"/>
      <c r="T37" s="58"/>
      <c r="U37" s="58"/>
      <c r="V37" s="4"/>
      <c r="W37" s="4"/>
      <c r="X37" s="4"/>
      <c r="Y37" s="43"/>
    </row>
    <row r="38" spans="2:25" x14ac:dyDescent="0.35">
      <c r="B38" s="47"/>
      <c r="C38" s="7"/>
      <c r="D38" s="26"/>
      <c r="E38" s="45"/>
      <c r="F38" s="7"/>
      <c r="G38" s="26"/>
      <c r="H38" s="7"/>
      <c r="I38" s="17"/>
      <c r="J38" s="25">
        <v>1</v>
      </c>
      <c r="K38" s="28" t="str">
        <f>$D$36&amp;$G$37&amp;J38</f>
        <v>Ea1</v>
      </c>
      <c r="L38" s="12" t="s">
        <v>10</v>
      </c>
      <c r="M38" s="13" t="s">
        <v>135</v>
      </c>
      <c r="N38" s="13" t="s">
        <v>800</v>
      </c>
      <c r="O38" s="278"/>
      <c r="P38" s="278"/>
      <c r="Q38" s="278"/>
      <c r="R38" s="278"/>
      <c r="S38" s="278"/>
      <c r="T38" s="278"/>
      <c r="U38" s="278"/>
      <c r="V38" s="32" t="s">
        <v>198</v>
      </c>
      <c r="W38" s="32" t="s">
        <v>199</v>
      </c>
      <c r="X38" s="32" t="s">
        <v>200</v>
      </c>
      <c r="Y38" s="43"/>
    </row>
    <row r="39" spans="2:25" x14ac:dyDescent="0.35">
      <c r="B39" s="47"/>
      <c r="C39" s="7"/>
      <c r="D39" s="26"/>
      <c r="E39" s="45"/>
      <c r="F39" s="7"/>
      <c r="G39" s="26"/>
      <c r="H39" s="7"/>
      <c r="I39" s="7"/>
      <c r="J39" s="25">
        <v>2</v>
      </c>
      <c r="K39" s="28" t="str">
        <f t="shared" ref="K39:K43" si="3">$D$36&amp;$G$37&amp;J39</f>
        <v>Ea2</v>
      </c>
      <c r="L39" s="12" t="s">
        <v>67</v>
      </c>
      <c r="M39" s="13" t="s">
        <v>136</v>
      </c>
      <c r="N39" s="13" t="s">
        <v>801</v>
      </c>
      <c r="O39" s="278"/>
      <c r="P39" s="278"/>
      <c r="Q39" s="278"/>
      <c r="R39" s="278"/>
      <c r="S39" s="278"/>
      <c r="T39" s="278"/>
      <c r="U39" s="278"/>
      <c r="V39" s="32" t="s">
        <v>201</v>
      </c>
      <c r="W39" s="32" t="s">
        <v>202</v>
      </c>
      <c r="X39" s="32" t="s">
        <v>203</v>
      </c>
      <c r="Y39" s="43"/>
    </row>
    <row r="40" spans="2:25" x14ac:dyDescent="0.35">
      <c r="B40" s="47"/>
      <c r="C40" s="7"/>
      <c r="D40" s="26"/>
      <c r="E40" s="45"/>
      <c r="F40" s="7"/>
      <c r="G40" s="26"/>
      <c r="H40" s="7"/>
      <c r="I40" s="7"/>
      <c r="J40" s="25">
        <v>3</v>
      </c>
      <c r="K40" s="28" t="str">
        <f t="shared" si="3"/>
        <v>Ea3</v>
      </c>
      <c r="L40" s="12" t="s">
        <v>69</v>
      </c>
      <c r="M40" s="13" t="s">
        <v>139</v>
      </c>
      <c r="N40" s="13" t="s">
        <v>802</v>
      </c>
      <c r="O40" s="278"/>
      <c r="P40" s="278"/>
      <c r="Q40" s="278"/>
      <c r="R40" s="278"/>
      <c r="S40" s="278"/>
      <c r="T40" s="278"/>
      <c r="U40" s="278"/>
      <c r="V40" s="32" t="s">
        <v>205</v>
      </c>
      <c r="W40" s="32" t="s">
        <v>204</v>
      </c>
      <c r="X40" s="32"/>
      <c r="Y40" s="43"/>
    </row>
    <row r="41" spans="2:25" x14ac:dyDescent="0.35">
      <c r="B41" s="47"/>
      <c r="C41" s="7"/>
      <c r="D41" s="26"/>
      <c r="E41" s="45"/>
      <c r="F41" s="7"/>
      <c r="G41" s="26"/>
      <c r="H41" s="7"/>
      <c r="I41" s="7"/>
      <c r="J41" s="25">
        <v>4</v>
      </c>
      <c r="K41" s="28" t="str">
        <f t="shared" si="3"/>
        <v>Ea4</v>
      </c>
      <c r="L41" s="12" t="s">
        <v>809</v>
      </c>
      <c r="M41" s="13" t="s">
        <v>810</v>
      </c>
      <c r="N41" s="13" t="s">
        <v>811</v>
      </c>
      <c r="O41" s="278"/>
      <c r="P41" s="278"/>
      <c r="Q41" s="278"/>
      <c r="R41" s="278"/>
      <c r="S41" s="278"/>
      <c r="T41" s="278"/>
      <c r="U41" s="278"/>
      <c r="V41" s="32"/>
      <c r="W41" s="32"/>
      <c r="X41" s="32"/>
      <c r="Y41" s="43"/>
    </row>
    <row r="42" spans="2:25" x14ac:dyDescent="0.35">
      <c r="B42" s="47"/>
      <c r="C42" s="7"/>
      <c r="D42" s="26"/>
      <c r="E42" s="45"/>
      <c r="F42" s="7"/>
      <c r="G42" s="26"/>
      <c r="H42" s="7"/>
      <c r="I42" s="7"/>
      <c r="J42" s="36">
        <v>5</v>
      </c>
      <c r="K42" s="28" t="str">
        <f t="shared" si="3"/>
        <v>Ea5</v>
      </c>
      <c r="L42" s="12" t="s">
        <v>814</v>
      </c>
      <c r="M42" s="13" t="s">
        <v>813</v>
      </c>
      <c r="N42" s="13" t="s">
        <v>812</v>
      </c>
      <c r="O42" s="278"/>
      <c r="P42" s="278"/>
      <c r="Q42" s="278"/>
      <c r="R42" s="278"/>
      <c r="S42" s="278"/>
      <c r="T42" s="278"/>
      <c r="U42" s="278"/>
      <c r="V42" s="32"/>
      <c r="W42" s="32"/>
      <c r="X42" s="32"/>
      <c r="Y42" s="43"/>
    </row>
    <row r="43" spans="2:25" x14ac:dyDescent="0.35">
      <c r="B43" s="47"/>
      <c r="C43" s="7"/>
      <c r="D43" s="26"/>
      <c r="E43" s="45"/>
      <c r="F43" s="7"/>
      <c r="G43" s="26"/>
      <c r="H43" s="7"/>
      <c r="I43" s="7"/>
      <c r="J43" s="28">
        <v>6</v>
      </c>
      <c r="K43" s="28" t="str">
        <f t="shared" si="3"/>
        <v>Ea6</v>
      </c>
      <c r="L43" s="272" t="s">
        <v>17</v>
      </c>
      <c r="M43" s="273" t="s">
        <v>140</v>
      </c>
      <c r="N43" s="273" t="s">
        <v>803</v>
      </c>
      <c r="O43" s="280"/>
      <c r="P43" s="280"/>
      <c r="Q43" s="280"/>
      <c r="R43" s="280"/>
      <c r="S43" s="280"/>
      <c r="T43" s="280"/>
      <c r="U43" s="280"/>
      <c r="V43" s="32" t="s">
        <v>206</v>
      </c>
      <c r="W43" s="32" t="s">
        <v>207</v>
      </c>
      <c r="X43" s="32" t="s">
        <v>208</v>
      </c>
      <c r="Y43" s="43"/>
    </row>
    <row r="44" spans="2:25" x14ac:dyDescent="0.35">
      <c r="B44" s="47"/>
      <c r="C44" s="7"/>
      <c r="D44" s="26"/>
      <c r="E44" s="45"/>
      <c r="F44" s="7"/>
      <c r="G44" s="27"/>
      <c r="H44" s="7"/>
      <c r="I44" s="7"/>
      <c r="J44" s="37"/>
      <c r="K44" s="37"/>
      <c r="L44" s="269"/>
      <c r="M44" s="270"/>
      <c r="N44" s="270"/>
      <c r="O44" s="281"/>
      <c r="P44" s="281"/>
      <c r="Q44" s="281"/>
      <c r="R44" s="281"/>
      <c r="S44" s="281"/>
      <c r="T44" s="281"/>
      <c r="U44" s="281"/>
      <c r="V44" s="271"/>
      <c r="W44" s="271"/>
      <c r="X44" s="271"/>
      <c r="Y44" s="43"/>
    </row>
    <row r="45" spans="2:25" x14ac:dyDescent="0.35">
      <c r="B45" s="47"/>
      <c r="C45" s="7"/>
      <c r="D45" s="26"/>
      <c r="E45" s="45"/>
      <c r="F45" s="7"/>
      <c r="G45" s="29" t="s">
        <v>112</v>
      </c>
      <c r="H45" s="19" t="s">
        <v>7</v>
      </c>
      <c r="I45" s="7"/>
      <c r="J45" s="275"/>
      <c r="K45" s="37"/>
      <c r="L45" s="4"/>
      <c r="M45" s="4"/>
      <c r="N45" s="4"/>
      <c r="O45" s="58"/>
      <c r="P45" s="58"/>
      <c r="Q45" s="58"/>
      <c r="R45" s="58"/>
      <c r="S45" s="58"/>
      <c r="T45" s="58"/>
      <c r="U45" s="58"/>
      <c r="V45" s="4"/>
      <c r="W45" s="4"/>
      <c r="X45" s="4"/>
      <c r="Y45" s="43"/>
    </row>
    <row r="46" spans="2:25" x14ac:dyDescent="0.35">
      <c r="B46" s="47"/>
      <c r="C46" s="7"/>
      <c r="D46" s="26"/>
      <c r="E46" s="45"/>
      <c r="F46" s="7"/>
      <c r="G46" s="37"/>
      <c r="H46" s="7"/>
      <c r="I46" s="17"/>
      <c r="J46" s="25">
        <v>1</v>
      </c>
      <c r="K46" s="28" t="str">
        <f>$D$36&amp;$G$45&amp;J46</f>
        <v>Eb1</v>
      </c>
      <c r="L46" s="12" t="s">
        <v>10</v>
      </c>
      <c r="M46" s="13" t="s">
        <v>142</v>
      </c>
      <c r="N46" s="13" t="s">
        <v>805</v>
      </c>
      <c r="O46" s="278"/>
      <c r="P46" s="278"/>
      <c r="Q46" s="278"/>
      <c r="R46" s="278"/>
      <c r="S46" s="278"/>
      <c r="T46" s="278"/>
      <c r="U46" s="278"/>
      <c r="V46" s="32" t="s">
        <v>212</v>
      </c>
      <c r="W46" s="32" t="s">
        <v>213</v>
      </c>
      <c r="X46" s="32" t="s">
        <v>214</v>
      </c>
      <c r="Y46" s="43"/>
    </row>
    <row r="47" spans="2:25" x14ac:dyDescent="0.35">
      <c r="B47" s="47"/>
      <c r="C47" s="7"/>
      <c r="D47" s="26"/>
      <c r="E47" s="45"/>
      <c r="F47" s="7"/>
      <c r="G47" s="37"/>
      <c r="H47" s="7"/>
      <c r="I47" s="7"/>
      <c r="J47" s="25">
        <v>2</v>
      </c>
      <c r="K47" s="28" t="str">
        <f t="shared" ref="K47:K50" si="4">$D$36&amp;$G$45&amp;J47</f>
        <v>Eb2</v>
      </c>
      <c r="L47" s="12" t="s">
        <v>10</v>
      </c>
      <c r="M47" s="13" t="s">
        <v>75</v>
      </c>
      <c r="N47" s="13" t="s">
        <v>806</v>
      </c>
      <c r="O47" s="278"/>
      <c r="P47" s="278"/>
      <c r="Q47" s="278"/>
      <c r="R47" s="278"/>
      <c r="S47" s="278"/>
      <c r="T47" s="278"/>
      <c r="U47" s="278"/>
      <c r="V47" s="32" t="s">
        <v>215</v>
      </c>
      <c r="W47" s="32" t="s">
        <v>216</v>
      </c>
      <c r="X47" s="32" t="s">
        <v>217</v>
      </c>
      <c r="Y47" s="43"/>
    </row>
    <row r="48" spans="2:25" x14ac:dyDescent="0.35">
      <c r="B48" s="47"/>
      <c r="C48" s="7"/>
      <c r="D48" s="26"/>
      <c r="E48" s="45"/>
      <c r="F48" s="7"/>
      <c r="G48" s="37"/>
      <c r="H48" s="7"/>
      <c r="I48" s="7"/>
      <c r="J48" s="25">
        <v>3</v>
      </c>
      <c r="K48" s="28" t="str">
        <f t="shared" si="4"/>
        <v>Eb3</v>
      </c>
      <c r="L48" s="12" t="s">
        <v>143</v>
      </c>
      <c r="M48" s="13" t="s">
        <v>144</v>
      </c>
      <c r="N48" s="13" t="s">
        <v>807</v>
      </c>
      <c r="O48" s="278"/>
      <c r="P48" s="278"/>
      <c r="Q48" s="278"/>
      <c r="R48" s="278"/>
      <c r="S48" s="278"/>
      <c r="T48" s="278"/>
      <c r="U48" s="278"/>
      <c r="V48" s="32" t="s">
        <v>218</v>
      </c>
      <c r="W48" s="32" t="s">
        <v>219</v>
      </c>
      <c r="X48" s="32" t="s">
        <v>220</v>
      </c>
      <c r="Y48" s="43"/>
    </row>
    <row r="49" spans="2:25" x14ac:dyDescent="0.35">
      <c r="B49" s="47"/>
      <c r="C49" s="7"/>
      <c r="D49" s="26"/>
      <c r="E49" s="45"/>
      <c r="F49" s="7"/>
      <c r="G49" s="37"/>
      <c r="H49" s="7"/>
      <c r="I49" s="7"/>
      <c r="J49" s="36">
        <v>4</v>
      </c>
      <c r="K49" s="28" t="str">
        <f t="shared" si="4"/>
        <v>Eb4</v>
      </c>
      <c r="L49" s="14" t="s">
        <v>10</v>
      </c>
      <c r="M49" s="15" t="s">
        <v>141</v>
      </c>
      <c r="N49" s="15" t="s">
        <v>808</v>
      </c>
      <c r="O49" s="279"/>
      <c r="P49" s="279"/>
      <c r="Q49" s="279"/>
      <c r="R49" s="279"/>
      <c r="S49" s="279"/>
      <c r="T49" s="279"/>
      <c r="U49" s="279"/>
      <c r="V49" s="32" t="s">
        <v>209</v>
      </c>
      <c r="W49" s="32" t="s">
        <v>210</v>
      </c>
      <c r="X49" s="32" t="s">
        <v>211</v>
      </c>
      <c r="Y49" s="43"/>
    </row>
    <row r="50" spans="2:25" ht="15.45" thickBot="1" x14ac:dyDescent="0.4">
      <c r="B50" s="47"/>
      <c r="C50" s="7"/>
      <c r="D50" s="26"/>
      <c r="E50" s="45"/>
      <c r="F50" s="7"/>
      <c r="G50" s="37"/>
      <c r="H50" s="7"/>
      <c r="I50" s="7"/>
      <c r="J50" s="28">
        <v>5</v>
      </c>
      <c r="K50" s="28" t="str">
        <f t="shared" si="4"/>
        <v>Eb5</v>
      </c>
      <c r="L50" s="14" t="s">
        <v>78</v>
      </c>
      <c r="M50" s="15" t="s">
        <v>145</v>
      </c>
      <c r="N50" s="15" t="s">
        <v>815</v>
      </c>
      <c r="O50" s="279"/>
      <c r="P50" s="279"/>
      <c r="Q50" s="279"/>
      <c r="R50" s="279"/>
      <c r="S50" s="279"/>
      <c r="T50" s="279"/>
      <c r="U50" s="279"/>
      <c r="V50" s="32" t="s">
        <v>221</v>
      </c>
      <c r="W50" s="32" t="s">
        <v>222</v>
      </c>
      <c r="X50" s="32"/>
      <c r="Y50" s="43"/>
    </row>
    <row r="51" spans="2:25" ht="15.45" thickBot="1" x14ac:dyDescent="0.4">
      <c r="B51" s="47"/>
      <c r="C51" s="7"/>
      <c r="D51" s="62" t="s">
        <v>121</v>
      </c>
      <c r="E51" s="55" t="s">
        <v>6</v>
      </c>
      <c r="F51" s="7"/>
      <c r="G51" s="37"/>
      <c r="H51" s="7"/>
      <c r="I51" s="7"/>
      <c r="J51" s="37"/>
      <c r="K51" s="37"/>
      <c r="L51" s="4"/>
      <c r="M51" s="4"/>
      <c r="N51" s="4"/>
      <c r="O51" s="58"/>
      <c r="P51" s="58"/>
      <c r="Q51" s="58"/>
      <c r="R51" s="58"/>
      <c r="S51" s="58"/>
      <c r="T51" s="58"/>
      <c r="U51" s="58"/>
      <c r="V51" s="4"/>
      <c r="W51" s="4"/>
      <c r="X51" s="4"/>
      <c r="Y51" s="43"/>
    </row>
    <row r="52" spans="2:25" x14ac:dyDescent="0.35">
      <c r="B52" s="47"/>
      <c r="C52" s="7"/>
      <c r="D52" s="26"/>
      <c r="E52" s="45"/>
      <c r="F52" s="17"/>
      <c r="G52" s="29" t="s">
        <v>111</v>
      </c>
      <c r="H52" s="19" t="s">
        <v>46</v>
      </c>
      <c r="I52" s="7"/>
      <c r="J52" s="37"/>
      <c r="K52" s="37"/>
      <c r="L52" s="4"/>
      <c r="M52" s="4"/>
      <c r="N52" s="4"/>
      <c r="O52" s="58"/>
      <c r="P52" s="58"/>
      <c r="Q52" s="58"/>
      <c r="R52" s="58"/>
      <c r="S52" s="58"/>
      <c r="T52" s="58"/>
      <c r="U52" s="58"/>
      <c r="V52" s="4"/>
      <c r="W52" s="4"/>
      <c r="X52" s="4"/>
      <c r="Y52" s="43"/>
    </row>
    <row r="53" spans="2:25" x14ac:dyDescent="0.35">
      <c r="B53" s="47"/>
      <c r="C53" s="7"/>
      <c r="D53" s="26"/>
      <c r="E53" s="45"/>
      <c r="F53" s="7"/>
      <c r="G53" s="37"/>
      <c r="H53" s="7"/>
      <c r="I53" s="17"/>
      <c r="J53" s="36">
        <v>1</v>
      </c>
      <c r="K53" s="28" t="str">
        <f>$D$51&amp;$G$52&amp;J53</f>
        <v>Fa1</v>
      </c>
      <c r="L53" s="12" t="s">
        <v>46</v>
      </c>
      <c r="M53" s="13" t="s">
        <v>146</v>
      </c>
      <c r="N53" s="13" t="s">
        <v>46</v>
      </c>
      <c r="O53" s="278"/>
      <c r="P53" s="278"/>
      <c r="Q53" s="278"/>
      <c r="R53" s="278"/>
      <c r="S53" s="278"/>
      <c r="T53" s="278"/>
      <c r="U53" s="278"/>
      <c r="V53" s="32" t="s">
        <v>223</v>
      </c>
      <c r="W53" s="32" t="s">
        <v>224</v>
      </c>
      <c r="X53" s="32"/>
      <c r="Y53" s="43"/>
    </row>
    <row r="54" spans="2:25" ht="15.45" thickBot="1" x14ac:dyDescent="0.4">
      <c r="B54" s="47"/>
      <c r="C54" s="7"/>
      <c r="D54" s="26"/>
      <c r="E54" s="45"/>
      <c r="F54" s="7"/>
      <c r="G54" s="37"/>
      <c r="H54" s="7"/>
      <c r="I54" s="7"/>
      <c r="J54" s="28">
        <v>2</v>
      </c>
      <c r="K54" s="28" t="str">
        <f>$D$51&amp;$G$52&amp;J54</f>
        <v>Fa2</v>
      </c>
      <c r="L54" s="14" t="s">
        <v>80</v>
      </c>
      <c r="M54" s="15" t="s">
        <v>147</v>
      </c>
      <c r="N54" s="15" t="s">
        <v>816</v>
      </c>
      <c r="O54" s="279"/>
      <c r="P54" s="279"/>
      <c r="Q54" s="279"/>
      <c r="R54" s="279"/>
      <c r="S54" s="279"/>
      <c r="T54" s="279"/>
      <c r="U54" s="279"/>
      <c r="V54" s="32" t="s">
        <v>225</v>
      </c>
      <c r="W54" s="32" t="s">
        <v>226</v>
      </c>
      <c r="X54" s="32"/>
      <c r="Y54" s="43"/>
    </row>
    <row r="55" spans="2:25" ht="15.45" thickBot="1" x14ac:dyDescent="0.4">
      <c r="B55" s="47"/>
      <c r="C55" s="7"/>
      <c r="D55" s="53" t="s">
        <v>122</v>
      </c>
      <c r="E55" s="55" t="s">
        <v>0</v>
      </c>
      <c r="F55" s="7"/>
      <c r="G55" s="37"/>
      <c r="H55" s="7"/>
      <c r="I55" s="7"/>
      <c r="J55" s="37"/>
      <c r="K55" s="37"/>
      <c r="L55" s="4"/>
      <c r="M55" s="4"/>
      <c r="N55" s="4"/>
      <c r="O55" s="58"/>
      <c r="P55" s="58"/>
      <c r="Q55" s="58"/>
      <c r="R55" s="58"/>
      <c r="S55" s="58"/>
      <c r="T55" s="58"/>
      <c r="U55" s="58"/>
      <c r="V55" s="4"/>
      <c r="W55" s="4"/>
      <c r="X55" s="4"/>
      <c r="Y55" s="43"/>
    </row>
    <row r="56" spans="2:25" x14ac:dyDescent="0.35">
      <c r="B56" s="47"/>
      <c r="C56" s="7"/>
      <c r="D56" s="37"/>
      <c r="E56" s="45"/>
      <c r="F56" s="17"/>
      <c r="G56" s="30" t="s">
        <v>111</v>
      </c>
      <c r="H56" s="19" t="s">
        <v>14</v>
      </c>
      <c r="I56" s="7"/>
      <c r="J56" s="37"/>
      <c r="K56" s="37"/>
      <c r="L56" s="4"/>
      <c r="M56" s="4"/>
      <c r="N56" s="4"/>
      <c r="O56" s="58"/>
      <c r="P56" s="58"/>
      <c r="Q56" s="58"/>
      <c r="R56" s="58"/>
      <c r="S56" s="58"/>
      <c r="T56" s="58"/>
      <c r="U56" s="58"/>
      <c r="V56" s="4"/>
      <c r="W56" s="4"/>
      <c r="X56" s="4"/>
      <c r="Y56" s="43"/>
    </row>
    <row r="57" spans="2:25" x14ac:dyDescent="0.35">
      <c r="B57" s="47"/>
      <c r="C57" s="7"/>
      <c r="D57" s="37"/>
      <c r="E57" s="45"/>
      <c r="F57" s="7"/>
      <c r="G57" s="26"/>
      <c r="H57" s="7"/>
      <c r="I57" s="17"/>
      <c r="J57" s="28">
        <v>1</v>
      </c>
      <c r="K57" s="28" t="str">
        <f>$D$55&amp;$G$56&amp;J57</f>
        <v>Ga1</v>
      </c>
      <c r="L57" s="14" t="s">
        <v>14</v>
      </c>
      <c r="M57" s="15" t="s">
        <v>227</v>
      </c>
      <c r="N57" s="15" t="s">
        <v>817</v>
      </c>
      <c r="O57" s="279"/>
      <c r="P57" s="279"/>
      <c r="Q57" s="279"/>
      <c r="R57" s="279"/>
      <c r="S57" s="279"/>
      <c r="T57" s="279"/>
      <c r="U57" s="279"/>
      <c r="V57" s="32" t="s">
        <v>228</v>
      </c>
      <c r="W57" s="32" t="s">
        <v>229</v>
      </c>
      <c r="X57" s="32"/>
      <c r="Y57" s="43"/>
    </row>
    <row r="58" spans="2:25" x14ac:dyDescent="0.35">
      <c r="B58" s="47"/>
      <c r="C58" s="7"/>
      <c r="D58" s="37"/>
      <c r="E58" s="45"/>
      <c r="F58" s="7"/>
      <c r="G58" s="30" t="s">
        <v>112</v>
      </c>
      <c r="H58" s="19" t="s">
        <v>82</v>
      </c>
      <c r="I58" s="7"/>
      <c r="J58" s="37"/>
      <c r="K58" s="37"/>
      <c r="L58" s="4"/>
      <c r="M58" s="4"/>
      <c r="N58" s="4"/>
      <c r="O58" s="58"/>
      <c r="P58" s="58"/>
      <c r="Q58" s="58"/>
      <c r="R58" s="58"/>
      <c r="S58" s="58"/>
      <c r="T58" s="58"/>
      <c r="U58" s="58"/>
      <c r="V58" s="4"/>
      <c r="W58" s="4"/>
      <c r="X58" s="4"/>
      <c r="Y58" s="43"/>
    </row>
    <row r="59" spans="2:25" x14ac:dyDescent="0.35">
      <c r="B59" s="47"/>
      <c r="C59" s="7"/>
      <c r="D59" s="37"/>
      <c r="E59" s="45"/>
      <c r="F59" s="7"/>
      <c r="G59" s="26"/>
      <c r="H59" s="7"/>
      <c r="I59" s="17"/>
      <c r="J59" s="36">
        <v>1</v>
      </c>
      <c r="K59" s="28" t="str">
        <f>$D$55&amp;$G$58&amp;J59</f>
        <v>Gb1</v>
      </c>
      <c r="L59" s="12" t="s">
        <v>9</v>
      </c>
      <c r="M59" s="13" t="s">
        <v>148</v>
      </c>
      <c r="N59" s="13" t="s">
        <v>818</v>
      </c>
      <c r="O59" s="278"/>
      <c r="P59" s="278"/>
      <c r="Q59" s="278"/>
      <c r="R59" s="278"/>
      <c r="S59" s="278"/>
      <c r="T59" s="278"/>
      <c r="U59" s="278"/>
      <c r="V59" s="32" t="s">
        <v>230</v>
      </c>
      <c r="W59" s="32" t="s">
        <v>231</v>
      </c>
      <c r="X59" s="32" t="s">
        <v>232</v>
      </c>
      <c r="Y59" s="43"/>
    </row>
    <row r="60" spans="2:25" x14ac:dyDescent="0.35">
      <c r="B60" s="47"/>
      <c r="C60" s="7"/>
      <c r="D60" s="37"/>
      <c r="E60" s="45"/>
      <c r="F60" s="7"/>
      <c r="G60" s="26"/>
      <c r="H60" s="7"/>
      <c r="I60" s="7"/>
      <c r="J60" s="28">
        <v>2</v>
      </c>
      <c r="K60" s="28" t="str">
        <f>$D$55&amp;$G$58&amp;J60</f>
        <v>Gb2</v>
      </c>
      <c r="L60" s="14" t="s">
        <v>84</v>
      </c>
      <c r="M60" s="15" t="s">
        <v>233</v>
      </c>
      <c r="N60" s="15" t="s">
        <v>819</v>
      </c>
      <c r="O60" s="279"/>
      <c r="P60" s="279"/>
      <c r="Q60" s="279"/>
      <c r="R60" s="279"/>
      <c r="S60" s="279"/>
      <c r="T60" s="279"/>
      <c r="U60" s="279"/>
      <c r="V60" s="32" t="s">
        <v>234</v>
      </c>
      <c r="W60" s="32" t="s">
        <v>235</v>
      </c>
      <c r="X60" s="32" t="s">
        <v>236</v>
      </c>
      <c r="Y60" s="43"/>
    </row>
    <row r="61" spans="2:25" x14ac:dyDescent="0.35">
      <c r="B61" s="47"/>
      <c r="C61" s="7"/>
      <c r="D61" s="37"/>
      <c r="E61" s="45"/>
      <c r="F61" s="7"/>
      <c r="G61" s="30" t="s">
        <v>113</v>
      </c>
      <c r="H61" s="19" t="s">
        <v>86</v>
      </c>
      <c r="I61" s="7"/>
      <c r="J61" s="37"/>
      <c r="K61" s="37"/>
      <c r="L61" s="4"/>
      <c r="M61" s="4"/>
      <c r="N61" s="4"/>
      <c r="O61" s="58"/>
      <c r="P61" s="58"/>
      <c r="Q61" s="58"/>
      <c r="R61" s="58"/>
      <c r="S61" s="58"/>
      <c r="T61" s="58"/>
      <c r="U61" s="58"/>
      <c r="V61" s="4"/>
      <c r="W61" s="4"/>
      <c r="X61" s="4"/>
      <c r="Y61" s="43"/>
    </row>
    <row r="62" spans="2:25" x14ac:dyDescent="0.35">
      <c r="B62" s="47"/>
      <c r="C62" s="7"/>
      <c r="D62" s="37"/>
      <c r="E62" s="45"/>
      <c r="F62" s="7"/>
      <c r="G62" s="26"/>
      <c r="H62" s="7"/>
      <c r="I62" s="17"/>
      <c r="J62" s="28">
        <v>1</v>
      </c>
      <c r="K62" s="28" t="str">
        <f>$D$55&amp;$G$61&amp;J62</f>
        <v>Gc1</v>
      </c>
      <c r="L62" s="14" t="s">
        <v>87</v>
      </c>
      <c r="M62" s="15" t="s">
        <v>88</v>
      </c>
      <c r="N62" s="15" t="s">
        <v>820</v>
      </c>
      <c r="O62" s="279"/>
      <c r="P62" s="279"/>
      <c r="Q62" s="279"/>
      <c r="R62" s="279"/>
      <c r="S62" s="279"/>
      <c r="T62" s="279"/>
      <c r="U62" s="279"/>
      <c r="V62" s="32" t="s">
        <v>237</v>
      </c>
      <c r="W62" s="32" t="s">
        <v>238</v>
      </c>
      <c r="X62" s="32"/>
      <c r="Y62" s="43"/>
    </row>
    <row r="63" spans="2:25" x14ac:dyDescent="0.35">
      <c r="B63" s="47"/>
      <c r="C63" s="7"/>
      <c r="D63" s="37"/>
      <c r="E63" s="45"/>
      <c r="F63" s="7"/>
      <c r="G63" s="30" t="s">
        <v>114</v>
      </c>
      <c r="H63" s="19" t="s">
        <v>29</v>
      </c>
      <c r="I63" s="7"/>
      <c r="J63" s="37"/>
      <c r="K63" s="37"/>
      <c r="L63" s="4"/>
      <c r="M63" s="4"/>
      <c r="N63" s="4"/>
      <c r="O63" s="58"/>
      <c r="P63" s="58"/>
      <c r="Q63" s="58"/>
      <c r="R63" s="58"/>
      <c r="S63" s="58"/>
      <c r="T63" s="58"/>
      <c r="U63" s="58"/>
      <c r="V63" s="4"/>
      <c r="W63" s="4"/>
      <c r="X63" s="4"/>
      <c r="Y63" s="43"/>
    </row>
    <row r="64" spans="2:25" x14ac:dyDescent="0.35">
      <c r="B64" s="47"/>
      <c r="C64" s="7"/>
      <c r="D64" s="37"/>
      <c r="E64" s="45"/>
      <c r="F64" s="7"/>
      <c r="G64" s="26"/>
      <c r="H64" s="7"/>
      <c r="I64" s="17"/>
      <c r="J64" s="25">
        <v>1</v>
      </c>
      <c r="K64" s="28" t="str">
        <f>$D$55&amp;$G$63&amp;J64</f>
        <v>Gd1</v>
      </c>
      <c r="L64" s="12" t="s">
        <v>12</v>
      </c>
      <c r="M64" s="13" t="s">
        <v>150</v>
      </c>
      <c r="N64" s="13" t="s">
        <v>821</v>
      </c>
      <c r="O64" s="278"/>
      <c r="P64" s="278"/>
      <c r="Q64" s="278"/>
      <c r="R64" s="278"/>
      <c r="S64" s="278"/>
      <c r="T64" s="278"/>
      <c r="U64" s="278"/>
      <c r="V64" s="32" t="s">
        <v>239</v>
      </c>
      <c r="W64" s="32" t="s">
        <v>240</v>
      </c>
      <c r="X64" s="32" t="s">
        <v>241</v>
      </c>
      <c r="Y64" s="43"/>
    </row>
    <row r="65" spans="2:25" x14ac:dyDescent="0.35">
      <c r="B65" s="47"/>
      <c r="C65" s="7"/>
      <c r="D65" s="37"/>
      <c r="E65" s="45"/>
      <c r="F65" s="7"/>
      <c r="G65" s="26"/>
      <c r="H65" s="7"/>
      <c r="I65" s="7"/>
      <c r="J65" s="25">
        <v>2</v>
      </c>
      <c r="K65" s="28" t="str">
        <f t="shared" ref="K65:K72" si="5">$D$55&amp;$G$63&amp;J65</f>
        <v>Gd2</v>
      </c>
      <c r="L65" s="12" t="s">
        <v>20</v>
      </c>
      <c r="M65" s="13" t="s">
        <v>149</v>
      </c>
      <c r="N65" s="13" t="s">
        <v>822</v>
      </c>
      <c r="O65" s="278"/>
      <c r="P65" s="278"/>
      <c r="Q65" s="278"/>
      <c r="R65" s="278"/>
      <c r="S65" s="278"/>
      <c r="T65" s="278"/>
      <c r="U65" s="278"/>
      <c r="V65" s="32" t="s">
        <v>242</v>
      </c>
      <c r="W65" s="32" t="s">
        <v>243</v>
      </c>
      <c r="X65" s="32"/>
      <c r="Y65" s="43"/>
    </row>
    <row r="66" spans="2:25" x14ac:dyDescent="0.35">
      <c r="B66" s="47"/>
      <c r="C66" s="7"/>
      <c r="D66" s="37"/>
      <c r="E66" s="45"/>
      <c r="F66" s="7"/>
      <c r="G66" s="26"/>
      <c r="H66" s="7"/>
      <c r="I66" s="7"/>
      <c r="J66" s="25">
        <v>3</v>
      </c>
      <c r="K66" s="28" t="str">
        <f t="shared" si="5"/>
        <v>Gd3</v>
      </c>
      <c r="L66" s="12" t="s">
        <v>91</v>
      </c>
      <c r="M66" s="13" t="s">
        <v>151</v>
      </c>
      <c r="N66" s="13" t="s">
        <v>823</v>
      </c>
      <c r="O66" s="278"/>
      <c r="P66" s="278"/>
      <c r="Q66" s="278"/>
      <c r="R66" s="278"/>
      <c r="S66" s="278"/>
      <c r="T66" s="278"/>
      <c r="U66" s="278"/>
      <c r="V66" s="32" t="s">
        <v>244</v>
      </c>
      <c r="W66" s="32" t="s">
        <v>245</v>
      </c>
      <c r="X66" s="32" t="s">
        <v>246</v>
      </c>
      <c r="Y66" s="43"/>
    </row>
    <row r="67" spans="2:25" x14ac:dyDescent="0.35">
      <c r="B67" s="47"/>
      <c r="C67" s="7"/>
      <c r="D67" s="37"/>
      <c r="E67" s="45"/>
      <c r="F67" s="7"/>
      <c r="G67" s="26"/>
      <c r="H67" s="7"/>
      <c r="I67" s="7"/>
      <c r="J67" s="25">
        <v>4</v>
      </c>
      <c r="K67" s="28" t="str">
        <f t="shared" si="5"/>
        <v>Gd4</v>
      </c>
      <c r="L67" s="12" t="s">
        <v>93</v>
      </c>
      <c r="M67" s="13" t="s">
        <v>152</v>
      </c>
      <c r="N67" s="13" t="s">
        <v>824</v>
      </c>
      <c r="O67" s="278"/>
      <c r="P67" s="278"/>
      <c r="Q67" s="278"/>
      <c r="R67" s="278"/>
      <c r="S67" s="278"/>
      <c r="T67" s="278"/>
      <c r="U67" s="278"/>
      <c r="V67" s="32" t="s">
        <v>247</v>
      </c>
      <c r="W67" s="32" t="s">
        <v>248</v>
      </c>
      <c r="X67" s="32" t="s">
        <v>249</v>
      </c>
      <c r="Y67" s="43"/>
    </row>
    <row r="68" spans="2:25" x14ac:dyDescent="0.35">
      <c r="B68" s="47"/>
      <c r="C68" s="7"/>
      <c r="D68" s="37"/>
      <c r="E68" s="45"/>
      <c r="F68" s="7"/>
      <c r="G68" s="26"/>
      <c r="H68" s="7"/>
      <c r="I68" s="7"/>
      <c r="J68" s="25">
        <v>5</v>
      </c>
      <c r="K68" s="28" t="str">
        <f t="shared" si="5"/>
        <v>Gd5</v>
      </c>
      <c r="L68" s="12" t="s">
        <v>95</v>
      </c>
      <c r="M68" s="13" t="s">
        <v>153</v>
      </c>
      <c r="N68" s="13" t="s">
        <v>825</v>
      </c>
      <c r="O68" s="278"/>
      <c r="P68" s="278"/>
      <c r="Q68" s="278"/>
      <c r="R68" s="278"/>
      <c r="S68" s="278"/>
      <c r="T68" s="278"/>
      <c r="U68" s="278"/>
      <c r="V68" s="32" t="s">
        <v>250</v>
      </c>
      <c r="W68" s="32" t="s">
        <v>251</v>
      </c>
      <c r="X68" s="32"/>
      <c r="Y68" s="43"/>
    </row>
    <row r="69" spans="2:25" x14ac:dyDescent="0.35">
      <c r="B69" s="47"/>
      <c r="C69" s="7"/>
      <c r="D69" s="37"/>
      <c r="E69" s="45"/>
      <c r="F69" s="7"/>
      <c r="G69" s="26"/>
      <c r="H69" s="7"/>
      <c r="I69" s="7"/>
      <c r="J69" s="25">
        <v>6</v>
      </c>
      <c r="K69" s="28" t="str">
        <f t="shared" si="5"/>
        <v>Gd6</v>
      </c>
      <c r="L69" s="12" t="s">
        <v>18</v>
      </c>
      <c r="M69" s="13" t="s">
        <v>154</v>
      </c>
      <c r="N69" s="13" t="s">
        <v>826</v>
      </c>
      <c r="O69" s="278"/>
      <c r="P69" s="278"/>
      <c r="Q69" s="278"/>
      <c r="R69" s="278"/>
      <c r="S69" s="278"/>
      <c r="T69" s="278"/>
      <c r="U69" s="278"/>
      <c r="V69" s="32" t="s">
        <v>252</v>
      </c>
      <c r="W69" s="32" t="s">
        <v>253</v>
      </c>
      <c r="X69" s="32"/>
      <c r="Y69" s="43"/>
    </row>
    <row r="70" spans="2:25" x14ac:dyDescent="0.35">
      <c r="B70" s="47"/>
      <c r="C70" s="7"/>
      <c r="D70" s="37"/>
      <c r="E70" s="45"/>
      <c r="F70" s="7"/>
      <c r="G70" s="26"/>
      <c r="H70" s="7"/>
      <c r="I70" s="7"/>
      <c r="J70" s="25">
        <v>7</v>
      </c>
      <c r="K70" s="28" t="str">
        <f t="shared" si="5"/>
        <v>Gd7</v>
      </c>
      <c r="L70" s="12" t="s">
        <v>11</v>
      </c>
      <c r="M70" s="13" t="s">
        <v>155</v>
      </c>
      <c r="N70" s="13" t="s">
        <v>827</v>
      </c>
      <c r="O70" s="278"/>
      <c r="P70" s="278"/>
      <c r="Q70" s="278"/>
      <c r="R70" s="278"/>
      <c r="S70" s="278"/>
      <c r="T70" s="278"/>
      <c r="U70" s="278"/>
      <c r="V70" s="32" t="s">
        <v>254</v>
      </c>
      <c r="W70" s="32" t="s">
        <v>255</v>
      </c>
      <c r="X70" s="32" t="s">
        <v>256</v>
      </c>
      <c r="Y70" s="43"/>
    </row>
    <row r="71" spans="2:25" x14ac:dyDescent="0.35">
      <c r="B71" s="47"/>
      <c r="C71" s="7"/>
      <c r="D71" s="37"/>
      <c r="E71" s="45"/>
      <c r="F71" s="7"/>
      <c r="G71" s="26"/>
      <c r="H71" s="7"/>
      <c r="I71" s="7"/>
      <c r="J71" s="36">
        <v>8</v>
      </c>
      <c r="K71" s="28" t="str">
        <f t="shared" si="5"/>
        <v>Gd8</v>
      </c>
      <c r="L71" s="12" t="s">
        <v>11</v>
      </c>
      <c r="M71" s="13" t="s">
        <v>156</v>
      </c>
      <c r="N71" s="13" t="s">
        <v>828</v>
      </c>
      <c r="O71" s="278"/>
      <c r="P71" s="278"/>
      <c r="Q71" s="278"/>
      <c r="R71" s="278"/>
      <c r="S71" s="278"/>
      <c r="T71" s="278"/>
      <c r="U71" s="278"/>
      <c r="V71" s="32" t="s">
        <v>257</v>
      </c>
      <c r="W71" s="32" t="s">
        <v>258</v>
      </c>
      <c r="X71" s="32"/>
      <c r="Y71" s="43"/>
    </row>
    <row r="72" spans="2:25" x14ac:dyDescent="0.35">
      <c r="B72" s="47"/>
      <c r="C72" s="7"/>
      <c r="D72" s="37"/>
      <c r="E72" s="45"/>
      <c r="F72" s="7"/>
      <c r="G72" s="27"/>
      <c r="H72" s="7"/>
      <c r="I72" s="7"/>
      <c r="J72" s="28">
        <v>9</v>
      </c>
      <c r="K72" s="28" t="str">
        <f t="shared" si="5"/>
        <v>Gd9</v>
      </c>
      <c r="L72" s="14" t="s">
        <v>10</v>
      </c>
      <c r="M72" s="15" t="s">
        <v>157</v>
      </c>
      <c r="N72" s="15" t="s">
        <v>829</v>
      </c>
      <c r="O72" s="279"/>
      <c r="P72" s="279"/>
      <c r="Q72" s="279"/>
      <c r="R72" s="279"/>
      <c r="S72" s="279"/>
      <c r="T72" s="279"/>
      <c r="U72" s="279"/>
      <c r="V72" s="32" t="s">
        <v>259</v>
      </c>
      <c r="W72" s="32" t="s">
        <v>260</v>
      </c>
      <c r="X72" s="32" t="s">
        <v>261</v>
      </c>
      <c r="Y72" s="43"/>
    </row>
    <row r="73" spans="2:25" x14ac:dyDescent="0.35">
      <c r="B73" s="47"/>
      <c r="C73" s="7"/>
      <c r="D73" s="37"/>
      <c r="E73" s="45"/>
      <c r="F73" s="7"/>
      <c r="G73" s="29" t="s">
        <v>115</v>
      </c>
      <c r="H73" s="19" t="s">
        <v>0</v>
      </c>
      <c r="I73" s="7"/>
      <c r="J73" s="37"/>
      <c r="K73" s="37"/>
      <c r="L73" s="4"/>
      <c r="M73" s="4"/>
      <c r="N73" s="4"/>
      <c r="O73" s="58"/>
      <c r="P73" s="58"/>
      <c r="Q73" s="58"/>
      <c r="R73" s="58"/>
      <c r="S73" s="58"/>
      <c r="T73" s="58"/>
      <c r="U73" s="58"/>
      <c r="V73" s="4"/>
      <c r="W73" s="4"/>
      <c r="X73" s="4"/>
      <c r="Y73" s="43"/>
    </row>
    <row r="74" spans="2:25" x14ac:dyDescent="0.35">
      <c r="B74" s="47"/>
      <c r="C74" s="7"/>
      <c r="D74" s="37"/>
      <c r="E74" s="45"/>
      <c r="F74" s="7"/>
      <c r="G74" s="37"/>
      <c r="H74" s="7"/>
      <c r="I74" s="17"/>
      <c r="J74" s="28">
        <v>1</v>
      </c>
      <c r="K74" s="28" t="str">
        <f>$D$55&amp;$G$73&amp;J74</f>
        <v>Ge1</v>
      </c>
      <c r="L74" s="14" t="s">
        <v>19</v>
      </c>
      <c r="M74" s="15" t="s">
        <v>158</v>
      </c>
      <c r="N74" s="15" t="s">
        <v>830</v>
      </c>
      <c r="O74" s="279"/>
      <c r="P74" s="279"/>
      <c r="Q74" s="279"/>
      <c r="R74" s="279"/>
      <c r="S74" s="279"/>
      <c r="T74" s="279"/>
      <c r="U74" s="279"/>
      <c r="V74" s="32" t="s">
        <v>262</v>
      </c>
      <c r="W74" s="32" t="s">
        <v>263</v>
      </c>
      <c r="X74" s="32"/>
      <c r="Y74" s="43"/>
    </row>
    <row r="75" spans="2:25" ht="15.45" thickBot="1" x14ac:dyDescent="0.4">
      <c r="B75" s="48"/>
      <c r="C75" s="50"/>
      <c r="D75" s="49"/>
      <c r="E75" s="56"/>
      <c r="F75" s="50"/>
      <c r="G75" s="49"/>
      <c r="H75" s="50"/>
      <c r="I75" s="50"/>
      <c r="J75" s="49"/>
      <c r="K75" s="49"/>
      <c r="L75" s="51"/>
      <c r="M75" s="51"/>
      <c r="N75" s="51"/>
      <c r="O75" s="282"/>
      <c r="P75" s="282"/>
      <c r="Q75" s="282"/>
      <c r="R75" s="282"/>
      <c r="S75" s="282"/>
      <c r="T75" s="282"/>
      <c r="U75" s="282"/>
      <c r="V75" s="51"/>
      <c r="W75" s="51"/>
      <c r="X75" s="51"/>
      <c r="Y75" s="52"/>
    </row>
    <row r="76" spans="2:25" x14ac:dyDescent="0.35">
      <c r="B76" s="5"/>
      <c r="C76" s="5"/>
      <c r="D76" s="24"/>
      <c r="K76" s="37"/>
    </row>
    <row r="77" spans="2:25" x14ac:dyDescent="0.35">
      <c r="K77" s="37"/>
    </row>
    <row r="78" spans="2:25" x14ac:dyDescent="0.35">
      <c r="K78" s="37"/>
    </row>
    <row r="79" spans="2:25" x14ac:dyDescent="0.35">
      <c r="K79" s="37"/>
    </row>
    <row r="80" spans="2:25" x14ac:dyDescent="0.35">
      <c r="K80" s="37"/>
    </row>
    <row r="81" spans="11:11" x14ac:dyDescent="0.35">
      <c r="K81" s="37"/>
    </row>
    <row r="82" spans="11:11" x14ac:dyDescent="0.35">
      <c r="K82" s="37"/>
    </row>
    <row r="83" spans="11:11" x14ac:dyDescent="0.35">
      <c r="K83" s="37"/>
    </row>
    <row r="84" spans="11:11" x14ac:dyDescent="0.35">
      <c r="K84" s="37"/>
    </row>
    <row r="85" spans="11:11" x14ac:dyDescent="0.35">
      <c r="K85" s="37"/>
    </row>
    <row r="86" spans="11:11" x14ac:dyDescent="0.35">
      <c r="K86" s="37"/>
    </row>
    <row r="87" spans="11:11" x14ac:dyDescent="0.35">
      <c r="K87" s="37"/>
    </row>
    <row r="88" spans="11:11" x14ac:dyDescent="0.35">
      <c r="K88" s="37"/>
    </row>
    <row r="89" spans="11:11" x14ac:dyDescent="0.35">
      <c r="K89" s="37"/>
    </row>
    <row r="90" spans="11:11" x14ac:dyDescent="0.35">
      <c r="K90" s="37"/>
    </row>
    <row r="91" spans="11:11" x14ac:dyDescent="0.35">
      <c r="K91" s="37"/>
    </row>
    <row r="92" spans="11:11" x14ac:dyDescent="0.35">
      <c r="K92" s="37"/>
    </row>
    <row r="93" spans="11:11" x14ac:dyDescent="0.35">
      <c r="K93" s="37"/>
    </row>
    <row r="94" spans="11:11" x14ac:dyDescent="0.35">
      <c r="K94" s="37"/>
    </row>
    <row r="95" spans="11:11" x14ac:dyDescent="0.35">
      <c r="K95" s="37"/>
    </row>
    <row r="96" spans="11:11" x14ac:dyDescent="0.35">
      <c r="K96" s="37"/>
    </row>
    <row r="97" spans="11:11" x14ac:dyDescent="0.35">
      <c r="K97" s="37"/>
    </row>
    <row r="98" spans="11:11" x14ac:dyDescent="0.35">
      <c r="K98" s="37"/>
    </row>
    <row r="99" spans="11:11" x14ac:dyDescent="0.35">
      <c r="K99" s="37"/>
    </row>
  </sheetData>
  <dataConsolidate/>
  <phoneticPr fontId="2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16"/>
  <sheetViews>
    <sheetView showGridLines="0" topLeftCell="A45" zoomScaleNormal="110" zoomScalePageLayoutView="110" workbookViewId="0">
      <selection activeCell="K13" sqref="K13:K28"/>
    </sheetView>
  </sheetViews>
  <sheetFormatPr defaultColWidth="8.796875" defaultRowHeight="18" x14ac:dyDescent="0.55000000000000004"/>
  <cols>
    <col min="1" max="1" width="3.46484375" style="144" customWidth="1"/>
    <col min="2" max="2" width="15" style="142" customWidth="1"/>
    <col min="3" max="3" width="12.33203125" style="208" customWidth="1"/>
    <col min="4" max="8" width="12.33203125" style="143" customWidth="1"/>
    <col min="9" max="9" width="4.1328125" style="144" customWidth="1"/>
    <col min="10" max="10" width="4.6640625" style="144" customWidth="1"/>
    <col min="11" max="11" width="13.1328125" style="143" customWidth="1"/>
    <col min="12" max="12" width="4.33203125" style="143" customWidth="1"/>
    <col min="13" max="13" width="8.796875" style="144"/>
    <col min="14" max="14" width="9" bestFit="1" customWidth="1"/>
    <col min="15" max="15" width="9" style="144" bestFit="1" customWidth="1"/>
    <col min="16" max="16384" width="8.796875" style="144"/>
  </cols>
  <sheetData>
    <row r="1" spans="2:23" ht="18.45" thickBot="1" x14ac:dyDescent="0.6"/>
    <row r="2" spans="2:23" x14ac:dyDescent="0.55000000000000004">
      <c r="B2" s="145"/>
      <c r="C2" s="209"/>
      <c r="D2" s="146"/>
      <c r="E2" s="146"/>
      <c r="F2" s="146"/>
      <c r="G2" s="146"/>
      <c r="H2" s="146"/>
      <c r="I2" s="147"/>
    </row>
    <row r="3" spans="2:23" x14ac:dyDescent="0.55000000000000004">
      <c r="B3" s="148"/>
      <c r="C3" s="210" t="s">
        <v>671</v>
      </c>
      <c r="D3" s="149" t="s">
        <v>452</v>
      </c>
      <c r="E3" s="150" t="s">
        <v>453</v>
      </c>
      <c r="F3" s="150" t="s">
        <v>454</v>
      </c>
      <c r="G3" s="150" t="s">
        <v>455</v>
      </c>
      <c r="H3" s="150" t="s">
        <v>456</v>
      </c>
      <c r="I3" s="151"/>
      <c r="K3" s="215" t="s">
        <v>675</v>
      </c>
      <c r="L3" s="215"/>
    </row>
    <row r="4" spans="2:23" x14ac:dyDescent="0.55000000000000004">
      <c r="B4" s="152" t="s">
        <v>457</v>
      </c>
      <c r="C4" s="211" t="s">
        <v>673</v>
      </c>
      <c r="D4" s="153">
        <v>8</v>
      </c>
      <c r="E4" s="154">
        <v>1</v>
      </c>
      <c r="F4" s="155">
        <v>1</v>
      </c>
      <c r="G4" s="156">
        <v>1</v>
      </c>
      <c r="H4" s="157">
        <v>1</v>
      </c>
      <c r="I4" s="151"/>
      <c r="K4" s="216" t="str">
        <f>IF(NOT(ISBLANK(H4)), TEXT(E4,"00")&amp;"."&amp;TEXT(F4,"00")&amp;"."&amp;TEXT(G4,"00")&amp;"."&amp;TEXT(H4,"00"), "")</f>
        <v>01.01.01.01</v>
      </c>
      <c r="L4" s="150"/>
      <c r="M4" s="144" t="s">
        <v>655</v>
      </c>
      <c r="S4" s="144" t="s">
        <v>673</v>
      </c>
      <c r="T4" s="144" t="s">
        <v>672</v>
      </c>
      <c r="U4" s="144" t="s">
        <v>494</v>
      </c>
      <c r="V4" s="144" t="s">
        <v>674</v>
      </c>
      <c r="W4" s="144" t="s">
        <v>616</v>
      </c>
    </row>
    <row r="5" spans="2:23" x14ac:dyDescent="0.55000000000000004">
      <c r="B5" s="158" t="s">
        <v>645</v>
      </c>
      <c r="C5" s="212" t="s">
        <v>673</v>
      </c>
      <c r="D5" s="159">
        <v>12</v>
      </c>
      <c r="E5" s="160">
        <v>1</v>
      </c>
      <c r="F5" s="161">
        <v>1</v>
      </c>
      <c r="G5" s="162">
        <v>1</v>
      </c>
      <c r="H5" s="163">
        <v>1</v>
      </c>
      <c r="I5" s="151"/>
      <c r="K5" s="217" t="str">
        <f t="shared" ref="K5:K68" si="0">IF(NOT(ISBLANK(H5)), TEXT(E5,"00")&amp;"."&amp;TEXT(F5,"00")&amp;"."&amp;TEXT(G5,"00")&amp;"."&amp;TEXT(H5,"00"), "")</f>
        <v>01.01.01.01</v>
      </c>
      <c r="L5" s="150"/>
    </row>
    <row r="6" spans="2:23" ht="15" x14ac:dyDescent="0.35">
      <c r="B6" s="158" t="s">
        <v>471</v>
      </c>
      <c r="C6" s="212" t="s">
        <v>673</v>
      </c>
      <c r="D6" s="159">
        <v>4</v>
      </c>
      <c r="E6" s="160">
        <v>1</v>
      </c>
      <c r="F6" s="161">
        <v>1</v>
      </c>
      <c r="G6" s="162">
        <v>1</v>
      </c>
      <c r="H6" s="163">
        <v>1</v>
      </c>
      <c r="I6" s="151"/>
      <c r="K6" s="217" t="str">
        <f t="shared" si="0"/>
        <v>01.01.01.01</v>
      </c>
      <c r="L6" s="150"/>
      <c r="N6" s="144"/>
    </row>
    <row r="7" spans="2:23" ht="15" x14ac:dyDescent="0.35">
      <c r="B7" s="158" t="s">
        <v>474</v>
      </c>
      <c r="C7" s="212" t="s">
        <v>673</v>
      </c>
      <c r="D7" s="159">
        <v>12</v>
      </c>
      <c r="E7" s="160">
        <v>1</v>
      </c>
      <c r="F7" s="161">
        <v>1</v>
      </c>
      <c r="G7" s="162">
        <v>1</v>
      </c>
      <c r="H7" s="163">
        <v>1</v>
      </c>
      <c r="I7" s="151"/>
      <c r="K7" s="217" t="str">
        <f t="shared" si="0"/>
        <v>01.01.01.01</v>
      </c>
      <c r="L7" s="150"/>
      <c r="N7" s="144"/>
    </row>
    <row r="8" spans="2:23" ht="15" x14ac:dyDescent="0.35">
      <c r="B8" s="158" t="s">
        <v>490</v>
      </c>
      <c r="C8" s="212" t="s">
        <v>673</v>
      </c>
      <c r="D8" s="159">
        <v>10</v>
      </c>
      <c r="E8" s="160">
        <v>1</v>
      </c>
      <c r="F8" s="161">
        <v>1</v>
      </c>
      <c r="G8" s="162">
        <v>1</v>
      </c>
      <c r="H8" s="163">
        <v>1</v>
      </c>
      <c r="I8" s="151"/>
      <c r="K8" s="217" t="str">
        <f t="shared" si="0"/>
        <v>01.01.01.01</v>
      </c>
      <c r="L8" s="150"/>
      <c r="M8" s="144" t="s">
        <v>656</v>
      </c>
      <c r="N8" s="144"/>
    </row>
    <row r="9" spans="2:23" ht="15" x14ac:dyDescent="0.35">
      <c r="B9" s="158" t="s">
        <v>494</v>
      </c>
      <c r="C9" s="212" t="s">
        <v>673</v>
      </c>
      <c r="D9" s="159">
        <v>10</v>
      </c>
      <c r="E9" s="160">
        <v>1</v>
      </c>
      <c r="F9" s="161">
        <v>1</v>
      </c>
      <c r="G9" s="162">
        <v>1</v>
      </c>
      <c r="H9" s="163">
        <v>1</v>
      </c>
      <c r="I9" s="151"/>
      <c r="K9" s="217" t="str">
        <f t="shared" si="0"/>
        <v>01.01.01.01</v>
      </c>
      <c r="L9" s="150"/>
      <c r="N9" s="144"/>
    </row>
    <row r="10" spans="2:23" ht="15" x14ac:dyDescent="0.35">
      <c r="B10" s="158" t="s">
        <v>495</v>
      </c>
      <c r="C10" s="212" t="s">
        <v>674</v>
      </c>
      <c r="D10" s="159">
        <v>10</v>
      </c>
      <c r="E10" s="160">
        <v>1</v>
      </c>
      <c r="F10" s="161">
        <v>1</v>
      </c>
      <c r="G10" s="162">
        <v>1</v>
      </c>
      <c r="H10" s="163">
        <v>1</v>
      </c>
      <c r="I10" s="151"/>
      <c r="K10" s="217" t="str">
        <f t="shared" si="0"/>
        <v>01.01.01.01</v>
      </c>
      <c r="L10" s="150"/>
      <c r="N10" s="144"/>
    </row>
    <row r="11" spans="2:23" ht="15" x14ac:dyDescent="0.35">
      <c r="B11" s="158" t="s">
        <v>641</v>
      </c>
      <c r="C11" s="212" t="s">
        <v>674</v>
      </c>
      <c r="D11" s="159">
        <v>6</v>
      </c>
      <c r="E11" s="160">
        <v>1</v>
      </c>
      <c r="F11" s="161">
        <v>1</v>
      </c>
      <c r="G11" s="162">
        <v>1</v>
      </c>
      <c r="H11" s="163">
        <v>1</v>
      </c>
      <c r="I11" s="151"/>
      <c r="K11" s="217" t="str">
        <f t="shared" si="0"/>
        <v>01.01.01.01</v>
      </c>
      <c r="L11" s="150"/>
      <c r="N11" s="144"/>
    </row>
    <row r="12" spans="2:23" ht="15" x14ac:dyDescent="0.35">
      <c r="B12" s="158" t="s">
        <v>467</v>
      </c>
      <c r="C12" s="212" t="s">
        <v>674</v>
      </c>
      <c r="D12" s="159">
        <v>6</v>
      </c>
      <c r="E12" s="160">
        <v>1</v>
      </c>
      <c r="F12" s="161">
        <v>1</v>
      </c>
      <c r="G12" s="162">
        <v>1</v>
      </c>
      <c r="H12" s="163">
        <v>1</v>
      </c>
      <c r="I12" s="151"/>
      <c r="K12" s="217" t="str">
        <f t="shared" si="0"/>
        <v>01.01.01.01</v>
      </c>
      <c r="L12" s="150"/>
      <c r="N12" s="144"/>
    </row>
    <row r="13" spans="2:23" ht="15" x14ac:dyDescent="0.35">
      <c r="B13" s="158" t="s">
        <v>472</v>
      </c>
      <c r="C13" s="212" t="s">
        <v>674</v>
      </c>
      <c r="D13" s="159">
        <v>15</v>
      </c>
      <c r="E13" s="160">
        <v>1</v>
      </c>
      <c r="F13" s="161">
        <v>1</v>
      </c>
      <c r="G13" s="162">
        <v>1</v>
      </c>
      <c r="H13" s="163">
        <v>1</v>
      </c>
      <c r="I13" s="151"/>
      <c r="K13" s="217" t="str">
        <f t="shared" si="0"/>
        <v>01.01.01.01</v>
      </c>
      <c r="L13" s="150"/>
      <c r="N13" s="144"/>
    </row>
    <row r="14" spans="2:23" ht="15" x14ac:dyDescent="0.35">
      <c r="B14" s="158" t="s">
        <v>461</v>
      </c>
      <c r="C14" s="212" t="s">
        <v>616</v>
      </c>
      <c r="D14" s="159">
        <v>10</v>
      </c>
      <c r="E14" s="160">
        <v>1</v>
      </c>
      <c r="F14" s="161">
        <v>1</v>
      </c>
      <c r="G14" s="162">
        <v>1</v>
      </c>
      <c r="H14" s="163">
        <v>1</v>
      </c>
      <c r="I14" s="151"/>
      <c r="K14" s="217" t="str">
        <f t="shared" si="0"/>
        <v>01.01.01.01</v>
      </c>
      <c r="L14" s="150"/>
      <c r="N14" s="144"/>
    </row>
    <row r="15" spans="2:23" ht="15" x14ac:dyDescent="0.35">
      <c r="B15" s="158" t="s">
        <v>465</v>
      </c>
      <c r="C15" s="212" t="s">
        <v>616</v>
      </c>
      <c r="D15" s="159">
        <v>7</v>
      </c>
      <c r="E15" s="160">
        <v>1</v>
      </c>
      <c r="F15" s="161">
        <v>1</v>
      </c>
      <c r="G15" s="162">
        <v>1</v>
      </c>
      <c r="H15" s="163">
        <v>1</v>
      </c>
      <c r="I15" s="151"/>
      <c r="K15" s="217" t="str">
        <f t="shared" si="0"/>
        <v>01.01.01.01</v>
      </c>
      <c r="L15" s="150"/>
      <c r="N15" s="144"/>
    </row>
    <row r="16" spans="2:23" ht="15" x14ac:dyDescent="0.35">
      <c r="B16" s="158" t="s">
        <v>468</v>
      </c>
      <c r="C16" s="212" t="s">
        <v>616</v>
      </c>
      <c r="D16" s="159">
        <v>5</v>
      </c>
      <c r="E16" s="160">
        <v>1</v>
      </c>
      <c r="F16" s="161">
        <v>1</v>
      </c>
      <c r="G16" s="162">
        <v>1</v>
      </c>
      <c r="H16" s="163">
        <v>1</v>
      </c>
      <c r="I16" s="151"/>
      <c r="K16" s="217" t="str">
        <f t="shared" si="0"/>
        <v>01.01.01.01</v>
      </c>
      <c r="L16" s="150"/>
      <c r="N16" s="144"/>
    </row>
    <row r="17" spans="2:14" ht="15" x14ac:dyDescent="0.35">
      <c r="B17" s="158" t="s">
        <v>489</v>
      </c>
      <c r="C17" s="212" t="s">
        <v>494</v>
      </c>
      <c r="D17" s="159">
        <v>10</v>
      </c>
      <c r="E17" s="160">
        <v>1</v>
      </c>
      <c r="F17" s="161">
        <v>1</v>
      </c>
      <c r="G17" s="162">
        <v>1</v>
      </c>
      <c r="H17" s="163">
        <v>1</v>
      </c>
      <c r="I17" s="151"/>
      <c r="K17" s="217" t="str">
        <f t="shared" si="0"/>
        <v>01.01.01.01</v>
      </c>
      <c r="L17" s="150"/>
      <c r="N17" s="144"/>
    </row>
    <row r="18" spans="2:14" ht="15" x14ac:dyDescent="0.35">
      <c r="B18" s="158" t="s">
        <v>477</v>
      </c>
      <c r="C18" s="212" t="s">
        <v>494</v>
      </c>
      <c r="D18" s="159">
        <v>10</v>
      </c>
      <c r="E18" s="160">
        <v>1</v>
      </c>
      <c r="F18" s="161">
        <v>1</v>
      </c>
      <c r="G18" s="162">
        <v>1</v>
      </c>
      <c r="H18" s="163">
        <v>1</v>
      </c>
      <c r="I18" s="151"/>
      <c r="K18" s="217" t="str">
        <f t="shared" si="0"/>
        <v>01.01.01.01</v>
      </c>
      <c r="L18" s="150"/>
      <c r="N18" s="144"/>
    </row>
    <row r="19" spans="2:14" ht="15" x14ac:dyDescent="0.35">
      <c r="B19" s="158" t="s">
        <v>487</v>
      </c>
      <c r="C19" s="212" t="s">
        <v>494</v>
      </c>
      <c r="D19" s="159">
        <v>12</v>
      </c>
      <c r="E19" s="160">
        <v>1</v>
      </c>
      <c r="F19" s="161">
        <v>1</v>
      </c>
      <c r="G19" s="162">
        <v>1</v>
      </c>
      <c r="H19" s="163">
        <v>1</v>
      </c>
      <c r="I19" s="151"/>
      <c r="K19" s="217" t="str">
        <f t="shared" si="0"/>
        <v>01.01.01.01</v>
      </c>
      <c r="L19" s="150"/>
      <c r="N19" s="144"/>
    </row>
    <row r="20" spans="2:14" ht="15" x14ac:dyDescent="0.35">
      <c r="B20" s="158" t="s">
        <v>488</v>
      </c>
      <c r="C20" s="212" t="s">
        <v>494</v>
      </c>
      <c r="D20" s="159">
        <v>11</v>
      </c>
      <c r="E20" s="160">
        <v>1</v>
      </c>
      <c r="F20" s="161">
        <v>1</v>
      </c>
      <c r="G20" s="162">
        <v>1</v>
      </c>
      <c r="H20" s="163">
        <v>1</v>
      </c>
      <c r="I20" s="151"/>
      <c r="K20" s="217" t="str">
        <f t="shared" si="0"/>
        <v>01.01.01.01</v>
      </c>
      <c r="L20" s="150"/>
      <c r="N20" s="144"/>
    </row>
    <row r="21" spans="2:14" ht="15" x14ac:dyDescent="0.35">
      <c r="B21" s="158" t="s">
        <v>493</v>
      </c>
      <c r="C21" s="212" t="s">
        <v>494</v>
      </c>
      <c r="D21" s="159">
        <v>10</v>
      </c>
      <c r="E21" s="160">
        <v>1</v>
      </c>
      <c r="F21" s="161">
        <v>1</v>
      </c>
      <c r="G21" s="162">
        <v>1</v>
      </c>
      <c r="H21" s="163">
        <v>1</v>
      </c>
      <c r="I21" s="151"/>
      <c r="K21" s="217" t="str">
        <f t="shared" si="0"/>
        <v>01.01.01.01</v>
      </c>
      <c r="L21" s="150"/>
      <c r="N21" s="144"/>
    </row>
    <row r="22" spans="2:14" ht="15" x14ac:dyDescent="0.35">
      <c r="B22" s="158" t="s">
        <v>460</v>
      </c>
      <c r="C22" s="212" t="s">
        <v>672</v>
      </c>
      <c r="D22" s="159">
        <v>15</v>
      </c>
      <c r="E22" s="160">
        <v>1</v>
      </c>
      <c r="F22" s="161">
        <v>1</v>
      </c>
      <c r="G22" s="162">
        <v>1</v>
      </c>
      <c r="H22" s="163">
        <v>1</v>
      </c>
      <c r="I22" s="151"/>
      <c r="K22" s="217" t="str">
        <f t="shared" si="0"/>
        <v>01.01.01.01</v>
      </c>
      <c r="L22" s="150"/>
      <c r="N22" s="144"/>
    </row>
    <row r="23" spans="2:14" ht="15" x14ac:dyDescent="0.35">
      <c r="B23" s="158" t="s">
        <v>469</v>
      </c>
      <c r="C23" s="212" t="s">
        <v>672</v>
      </c>
      <c r="D23" s="159">
        <v>9</v>
      </c>
      <c r="E23" s="160">
        <v>1</v>
      </c>
      <c r="F23" s="161">
        <v>1</v>
      </c>
      <c r="G23" s="162">
        <v>1</v>
      </c>
      <c r="H23" s="163">
        <v>1</v>
      </c>
      <c r="I23" s="151"/>
      <c r="K23" s="217" t="str">
        <f t="shared" si="0"/>
        <v>01.01.01.01</v>
      </c>
      <c r="L23" s="150"/>
      <c r="N23" s="144"/>
    </row>
    <row r="24" spans="2:14" ht="15" x14ac:dyDescent="0.35">
      <c r="B24" s="158" t="s">
        <v>478</v>
      </c>
      <c r="C24" s="212" t="s">
        <v>672</v>
      </c>
      <c r="D24" s="159">
        <v>20</v>
      </c>
      <c r="E24" s="160">
        <v>1</v>
      </c>
      <c r="F24" s="161">
        <v>1</v>
      </c>
      <c r="G24" s="162">
        <v>1</v>
      </c>
      <c r="H24" s="163">
        <v>1</v>
      </c>
      <c r="I24" s="151"/>
      <c r="K24" s="217" t="str">
        <f t="shared" si="0"/>
        <v>01.01.01.01</v>
      </c>
      <c r="L24" s="150"/>
      <c r="N24" s="144"/>
    </row>
    <row r="25" spans="2:14" ht="15" x14ac:dyDescent="0.35">
      <c r="B25" s="158" t="s">
        <v>480</v>
      </c>
      <c r="C25" s="212" t="s">
        <v>672</v>
      </c>
      <c r="D25" s="159">
        <v>15</v>
      </c>
      <c r="E25" s="160">
        <v>1</v>
      </c>
      <c r="F25" s="161">
        <v>1</v>
      </c>
      <c r="G25" s="162">
        <v>1</v>
      </c>
      <c r="H25" s="163">
        <v>1</v>
      </c>
      <c r="I25" s="151"/>
      <c r="K25" s="217" t="str">
        <f t="shared" si="0"/>
        <v>01.01.01.01</v>
      </c>
      <c r="L25" s="150"/>
      <c r="N25" s="144"/>
    </row>
    <row r="26" spans="2:14" ht="15" x14ac:dyDescent="0.35">
      <c r="B26" s="164" t="s">
        <v>481</v>
      </c>
      <c r="C26" s="213" t="s">
        <v>672</v>
      </c>
      <c r="D26" s="165">
        <v>15</v>
      </c>
      <c r="E26" s="166">
        <v>1</v>
      </c>
      <c r="F26" s="167">
        <v>1</v>
      </c>
      <c r="G26" s="168">
        <v>1</v>
      </c>
      <c r="H26" s="169">
        <v>1</v>
      </c>
      <c r="I26" s="151"/>
      <c r="K26" s="217" t="str">
        <f t="shared" si="0"/>
        <v>01.01.01.01</v>
      </c>
      <c r="L26" s="150"/>
      <c r="N26" s="144"/>
    </row>
    <row r="27" spans="2:14" ht="15" x14ac:dyDescent="0.35">
      <c r="B27" s="148"/>
      <c r="C27" s="210"/>
      <c r="D27" s="170"/>
      <c r="E27" s="171"/>
      <c r="F27" s="172"/>
      <c r="G27" s="173"/>
      <c r="H27" s="150"/>
      <c r="I27" s="151"/>
      <c r="K27" s="217" t="str">
        <f t="shared" si="0"/>
        <v/>
      </c>
      <c r="L27" s="150"/>
      <c r="N27" s="144"/>
    </row>
    <row r="28" spans="2:14" ht="15" x14ac:dyDescent="0.35">
      <c r="B28" s="148" t="s">
        <v>496</v>
      </c>
      <c r="C28" s="210" t="s">
        <v>673</v>
      </c>
      <c r="D28" s="170">
        <v>19</v>
      </c>
      <c r="E28" s="171">
        <v>1</v>
      </c>
      <c r="F28" s="172">
        <v>1</v>
      </c>
      <c r="G28" s="173">
        <v>1</v>
      </c>
      <c r="H28" s="174">
        <v>2</v>
      </c>
      <c r="I28" s="151"/>
      <c r="K28" s="217" t="str">
        <f t="shared" si="0"/>
        <v>01.01.01.02</v>
      </c>
      <c r="L28" s="150"/>
      <c r="N28" s="144"/>
    </row>
    <row r="29" spans="2:14" ht="15" x14ac:dyDescent="0.35">
      <c r="B29" s="148"/>
      <c r="C29" s="210"/>
      <c r="D29" s="170"/>
      <c r="E29" s="171"/>
      <c r="F29" s="172"/>
      <c r="G29" s="173"/>
      <c r="H29" s="150"/>
      <c r="I29" s="151"/>
      <c r="K29" s="217" t="str">
        <f t="shared" si="0"/>
        <v/>
      </c>
      <c r="L29" s="150"/>
      <c r="N29" s="144"/>
    </row>
    <row r="30" spans="2:14" ht="15" x14ac:dyDescent="0.35">
      <c r="B30" s="152" t="s">
        <v>497</v>
      </c>
      <c r="C30" s="211" t="s">
        <v>673</v>
      </c>
      <c r="D30" s="175">
        <v>12</v>
      </c>
      <c r="E30" s="176">
        <v>1</v>
      </c>
      <c r="F30" s="177">
        <v>1</v>
      </c>
      <c r="G30" s="178">
        <v>1</v>
      </c>
      <c r="H30" s="157">
        <v>4</v>
      </c>
      <c r="I30" s="151"/>
      <c r="K30" s="217" t="str">
        <f t="shared" si="0"/>
        <v>01.01.01.04</v>
      </c>
      <c r="L30" s="150"/>
      <c r="M30" s="144" t="s">
        <v>657</v>
      </c>
      <c r="N30" s="144"/>
    </row>
    <row r="31" spans="2:14" ht="15" x14ac:dyDescent="0.35">
      <c r="B31" s="158" t="s">
        <v>646</v>
      </c>
      <c r="C31" s="212" t="s">
        <v>673</v>
      </c>
      <c r="D31" s="179">
        <v>21</v>
      </c>
      <c r="E31" s="160">
        <v>1</v>
      </c>
      <c r="F31" s="180">
        <v>1</v>
      </c>
      <c r="G31" s="162">
        <v>1</v>
      </c>
      <c r="H31" s="163">
        <v>4</v>
      </c>
      <c r="I31" s="151"/>
      <c r="K31" s="217" t="str">
        <f t="shared" si="0"/>
        <v>01.01.01.04</v>
      </c>
      <c r="L31" s="150"/>
      <c r="N31" s="144"/>
    </row>
    <row r="32" spans="2:14" ht="15" x14ac:dyDescent="0.35">
      <c r="B32" s="158" t="s">
        <v>500</v>
      </c>
      <c r="C32" s="212" t="s">
        <v>673</v>
      </c>
      <c r="D32" s="179">
        <v>12</v>
      </c>
      <c r="E32" s="160">
        <v>1</v>
      </c>
      <c r="F32" s="180">
        <v>1</v>
      </c>
      <c r="G32" s="162">
        <v>1</v>
      </c>
      <c r="H32" s="163">
        <v>4</v>
      </c>
      <c r="I32" s="151"/>
      <c r="K32" s="217" t="str">
        <f t="shared" si="0"/>
        <v>01.01.01.04</v>
      </c>
      <c r="L32" s="150"/>
      <c r="N32" s="144"/>
    </row>
    <row r="33" spans="2:14" ht="15" x14ac:dyDescent="0.35">
      <c r="B33" s="158" t="s">
        <v>635</v>
      </c>
      <c r="C33" s="212" t="s">
        <v>674</v>
      </c>
      <c r="D33" s="179">
        <v>11</v>
      </c>
      <c r="E33" s="160">
        <v>1</v>
      </c>
      <c r="F33" s="180">
        <v>1</v>
      </c>
      <c r="G33" s="162">
        <v>1</v>
      </c>
      <c r="H33" s="163">
        <v>4</v>
      </c>
      <c r="I33" s="151"/>
      <c r="K33" s="217" t="str">
        <f t="shared" si="0"/>
        <v>01.01.01.04</v>
      </c>
      <c r="L33" s="150"/>
      <c r="N33" s="144"/>
    </row>
    <row r="34" spans="2:14" ht="15" x14ac:dyDescent="0.35">
      <c r="B34" s="158" t="s">
        <v>502</v>
      </c>
      <c r="C34" s="212" t="s">
        <v>674</v>
      </c>
      <c r="D34" s="179">
        <v>14</v>
      </c>
      <c r="E34" s="160">
        <v>1</v>
      </c>
      <c r="F34" s="180">
        <v>1</v>
      </c>
      <c r="G34" s="162">
        <v>1</v>
      </c>
      <c r="H34" s="163">
        <v>4</v>
      </c>
      <c r="I34" s="151"/>
      <c r="K34" s="217" t="str">
        <f t="shared" si="0"/>
        <v>01.01.01.04</v>
      </c>
      <c r="L34" s="150"/>
      <c r="N34" s="144"/>
    </row>
    <row r="35" spans="2:14" ht="15" x14ac:dyDescent="0.35">
      <c r="B35" s="164" t="s">
        <v>503</v>
      </c>
      <c r="C35" s="213" t="s">
        <v>494</v>
      </c>
      <c r="D35" s="181">
        <v>11</v>
      </c>
      <c r="E35" s="166">
        <v>1</v>
      </c>
      <c r="F35" s="167">
        <v>1</v>
      </c>
      <c r="G35" s="168">
        <v>1</v>
      </c>
      <c r="H35" s="169">
        <v>4</v>
      </c>
      <c r="I35" s="151"/>
      <c r="K35" s="217" t="str">
        <f t="shared" si="0"/>
        <v>01.01.01.04</v>
      </c>
      <c r="L35" s="150"/>
      <c r="N35" s="144"/>
    </row>
    <row r="36" spans="2:14" ht="15" x14ac:dyDescent="0.35">
      <c r="B36" s="148"/>
      <c r="C36" s="210"/>
      <c r="D36" s="170"/>
      <c r="E36" s="171"/>
      <c r="F36" s="172"/>
      <c r="G36" s="173"/>
      <c r="H36" s="150"/>
      <c r="I36" s="151"/>
      <c r="K36" s="217" t="str">
        <f t="shared" si="0"/>
        <v/>
      </c>
      <c r="L36" s="150"/>
      <c r="N36" s="144"/>
    </row>
    <row r="37" spans="2:14" ht="15" x14ac:dyDescent="0.35">
      <c r="B37" s="148" t="s">
        <v>504</v>
      </c>
      <c r="C37" s="210" t="s">
        <v>673</v>
      </c>
      <c r="D37" s="170">
        <v>11</v>
      </c>
      <c r="E37" s="171">
        <v>1</v>
      </c>
      <c r="F37" s="172">
        <v>1</v>
      </c>
      <c r="G37" s="173">
        <v>1</v>
      </c>
      <c r="H37" s="174">
        <v>5</v>
      </c>
      <c r="I37" s="151"/>
      <c r="K37" s="217" t="str">
        <f t="shared" si="0"/>
        <v>01.01.01.05</v>
      </c>
      <c r="L37" s="150"/>
      <c r="N37" s="144"/>
    </row>
    <row r="38" spans="2:14" ht="15" x14ac:dyDescent="0.35">
      <c r="B38" s="148"/>
      <c r="C38" s="210"/>
      <c r="D38" s="170"/>
      <c r="E38" s="171"/>
      <c r="F38" s="172"/>
      <c r="G38" s="173"/>
      <c r="H38" s="150"/>
      <c r="I38" s="151"/>
      <c r="K38" s="217" t="str">
        <f t="shared" si="0"/>
        <v/>
      </c>
      <c r="L38" s="150"/>
      <c r="M38" s="144" t="s">
        <v>658</v>
      </c>
      <c r="N38" s="144"/>
    </row>
    <row r="39" spans="2:14" ht="15" x14ac:dyDescent="0.35">
      <c r="B39" s="148" t="s">
        <v>505</v>
      </c>
      <c r="C39" s="210" t="s">
        <v>674</v>
      </c>
      <c r="D39" s="170">
        <v>9</v>
      </c>
      <c r="E39" s="171">
        <v>1</v>
      </c>
      <c r="F39" s="172">
        <v>1</v>
      </c>
      <c r="G39" s="173">
        <v>1</v>
      </c>
      <c r="H39" s="174">
        <v>6</v>
      </c>
      <c r="I39" s="151"/>
      <c r="K39" s="217" t="str">
        <f t="shared" si="0"/>
        <v>01.01.01.06</v>
      </c>
      <c r="L39" s="150"/>
      <c r="N39" s="144"/>
    </row>
    <row r="40" spans="2:14" ht="15" x14ac:dyDescent="0.35">
      <c r="B40" s="148"/>
      <c r="C40" s="210"/>
      <c r="D40" s="170"/>
      <c r="E40" s="171"/>
      <c r="F40" s="172"/>
      <c r="G40" s="173"/>
      <c r="H40" s="150"/>
      <c r="I40" s="151"/>
      <c r="K40" s="217" t="str">
        <f t="shared" si="0"/>
        <v/>
      </c>
      <c r="L40" s="150"/>
      <c r="N40" s="144"/>
    </row>
    <row r="41" spans="2:14" ht="15" x14ac:dyDescent="0.35">
      <c r="B41" s="152" t="s">
        <v>506</v>
      </c>
      <c r="C41" s="211" t="s">
        <v>673</v>
      </c>
      <c r="D41" s="153">
        <v>6</v>
      </c>
      <c r="E41" s="176">
        <v>1</v>
      </c>
      <c r="F41" s="177">
        <v>1</v>
      </c>
      <c r="G41" s="178">
        <v>1</v>
      </c>
      <c r="H41" s="157">
        <v>7</v>
      </c>
      <c r="I41" s="151"/>
      <c r="K41" s="217" t="str">
        <f t="shared" si="0"/>
        <v>01.01.01.07</v>
      </c>
      <c r="L41" s="150"/>
      <c r="M41" s="144" t="s">
        <v>659</v>
      </c>
      <c r="N41" s="144"/>
    </row>
    <row r="42" spans="2:14" ht="15" x14ac:dyDescent="0.35">
      <c r="B42" s="164" t="s">
        <v>507</v>
      </c>
      <c r="C42" s="213" t="s">
        <v>616</v>
      </c>
      <c r="D42" s="165">
        <v>17</v>
      </c>
      <c r="E42" s="166">
        <v>1</v>
      </c>
      <c r="F42" s="167">
        <v>1</v>
      </c>
      <c r="G42" s="168">
        <v>1</v>
      </c>
      <c r="H42" s="169">
        <v>7</v>
      </c>
      <c r="I42" s="151"/>
      <c r="K42" s="217" t="str">
        <f t="shared" si="0"/>
        <v>01.01.01.07</v>
      </c>
      <c r="L42" s="150"/>
      <c r="N42" s="144"/>
    </row>
    <row r="43" spans="2:14" ht="15" x14ac:dyDescent="0.35">
      <c r="B43" s="148"/>
      <c r="C43" s="210"/>
      <c r="D43" s="170"/>
      <c r="E43" s="171"/>
      <c r="F43" s="172"/>
      <c r="G43" s="173"/>
      <c r="H43" s="150"/>
      <c r="I43" s="151"/>
      <c r="K43" s="217" t="str">
        <f t="shared" si="0"/>
        <v/>
      </c>
      <c r="L43" s="150"/>
      <c r="N43" s="144"/>
    </row>
    <row r="44" spans="2:14" ht="15" x14ac:dyDescent="0.35">
      <c r="B44" s="148" t="s">
        <v>508</v>
      </c>
      <c r="C44" s="210" t="s">
        <v>616</v>
      </c>
      <c r="D44" s="170">
        <v>21</v>
      </c>
      <c r="E44" s="171">
        <v>1</v>
      </c>
      <c r="F44" s="172">
        <v>1</v>
      </c>
      <c r="G44" s="173">
        <v>1</v>
      </c>
      <c r="H44" s="174">
        <v>10</v>
      </c>
      <c r="I44" s="151"/>
      <c r="K44" s="217" t="str">
        <f t="shared" si="0"/>
        <v>01.01.01.10</v>
      </c>
      <c r="L44" s="150"/>
      <c r="N44" s="144"/>
    </row>
    <row r="45" spans="2:14" ht="15" x14ac:dyDescent="0.35">
      <c r="B45" s="148"/>
      <c r="C45" s="210"/>
      <c r="D45" s="170"/>
      <c r="E45" s="171"/>
      <c r="F45" s="172"/>
      <c r="G45" s="173"/>
      <c r="H45" s="150"/>
      <c r="I45" s="151"/>
      <c r="K45" s="217" t="str">
        <f t="shared" si="0"/>
        <v/>
      </c>
      <c r="L45" s="150"/>
      <c r="N45" s="144"/>
    </row>
    <row r="46" spans="2:14" ht="15" x14ac:dyDescent="0.35">
      <c r="B46" s="148" t="s">
        <v>509</v>
      </c>
      <c r="C46" s="210" t="s">
        <v>673</v>
      </c>
      <c r="D46" s="170">
        <v>17</v>
      </c>
      <c r="E46" s="171">
        <v>1</v>
      </c>
      <c r="F46" s="172">
        <v>1</v>
      </c>
      <c r="G46" s="173">
        <v>1</v>
      </c>
      <c r="H46" s="174">
        <v>11</v>
      </c>
      <c r="I46" s="151"/>
      <c r="K46" s="217" t="str">
        <f t="shared" si="0"/>
        <v>01.01.01.11</v>
      </c>
      <c r="L46" s="150"/>
      <c r="M46" s="144" t="s">
        <v>660</v>
      </c>
      <c r="N46" s="144"/>
    </row>
    <row r="47" spans="2:14" ht="15" x14ac:dyDescent="0.35">
      <c r="B47" s="148"/>
      <c r="C47" s="210"/>
      <c r="D47" s="170"/>
      <c r="E47" s="171"/>
      <c r="F47" s="172"/>
      <c r="G47" s="173"/>
      <c r="H47" s="150"/>
      <c r="I47" s="151"/>
      <c r="K47" s="217" t="str">
        <f t="shared" si="0"/>
        <v/>
      </c>
      <c r="L47" s="150"/>
      <c r="N47" s="144"/>
    </row>
    <row r="48" spans="2:14" ht="15" x14ac:dyDescent="0.35">
      <c r="B48" s="148" t="s">
        <v>510</v>
      </c>
      <c r="C48" s="210" t="s">
        <v>616</v>
      </c>
      <c r="D48" s="170">
        <v>15</v>
      </c>
      <c r="E48" s="171">
        <v>1</v>
      </c>
      <c r="F48" s="172">
        <v>1</v>
      </c>
      <c r="G48" s="173">
        <v>1</v>
      </c>
      <c r="H48" s="174">
        <v>15</v>
      </c>
      <c r="I48" s="151"/>
      <c r="K48" s="217" t="str">
        <f t="shared" si="0"/>
        <v>01.01.01.15</v>
      </c>
      <c r="L48" s="150"/>
      <c r="N48" s="144"/>
    </row>
    <row r="49" spans="2:14" ht="15" x14ac:dyDescent="0.35">
      <c r="B49" s="148"/>
      <c r="C49" s="210"/>
      <c r="D49" s="170"/>
      <c r="E49" s="171"/>
      <c r="F49" s="172"/>
      <c r="G49" s="173"/>
      <c r="H49" s="150"/>
      <c r="I49" s="151"/>
      <c r="K49" s="217" t="str">
        <f t="shared" si="0"/>
        <v/>
      </c>
      <c r="L49" s="150"/>
      <c r="N49" s="144"/>
    </row>
    <row r="50" spans="2:14" ht="15" x14ac:dyDescent="0.35">
      <c r="B50" s="148" t="s">
        <v>511</v>
      </c>
      <c r="C50" s="210" t="s">
        <v>673</v>
      </c>
      <c r="D50" s="170">
        <v>15</v>
      </c>
      <c r="E50" s="171">
        <v>1</v>
      </c>
      <c r="F50" s="172">
        <v>1</v>
      </c>
      <c r="G50" s="173">
        <v>1</v>
      </c>
      <c r="H50" s="174">
        <v>16</v>
      </c>
      <c r="I50" s="151"/>
      <c r="K50" s="217" t="str">
        <f t="shared" si="0"/>
        <v>01.01.01.16</v>
      </c>
      <c r="L50" s="150"/>
      <c r="N50" s="144"/>
    </row>
    <row r="51" spans="2:14" ht="15" x14ac:dyDescent="0.35">
      <c r="B51" s="148"/>
      <c r="C51" s="210"/>
      <c r="D51" s="170"/>
      <c r="E51" s="171"/>
      <c r="F51" s="172"/>
      <c r="G51" s="173"/>
      <c r="H51" s="150"/>
      <c r="I51" s="151"/>
      <c r="K51" s="217" t="str">
        <f t="shared" si="0"/>
        <v/>
      </c>
      <c r="L51" s="150"/>
      <c r="N51" s="144"/>
    </row>
    <row r="52" spans="2:14" ht="15" x14ac:dyDescent="0.35">
      <c r="B52" s="148" t="s">
        <v>512</v>
      </c>
      <c r="C52" s="210" t="s">
        <v>673</v>
      </c>
      <c r="D52" s="170">
        <v>14</v>
      </c>
      <c r="E52" s="171">
        <v>1</v>
      </c>
      <c r="F52" s="172">
        <v>1</v>
      </c>
      <c r="G52" s="173">
        <v>1</v>
      </c>
      <c r="H52" s="174">
        <v>17</v>
      </c>
      <c r="I52" s="151"/>
      <c r="K52" s="217" t="str">
        <f t="shared" si="0"/>
        <v>01.01.01.17</v>
      </c>
      <c r="L52" s="150"/>
      <c r="N52" s="144"/>
    </row>
    <row r="53" spans="2:14" ht="15" x14ac:dyDescent="0.35">
      <c r="B53" s="148"/>
      <c r="C53" s="210"/>
      <c r="D53" s="170"/>
      <c r="E53" s="171"/>
      <c r="F53" s="172"/>
      <c r="G53" s="173"/>
      <c r="H53" s="150"/>
      <c r="I53" s="151"/>
      <c r="K53" s="217" t="str">
        <f t="shared" si="0"/>
        <v/>
      </c>
      <c r="L53" s="150"/>
      <c r="N53" s="144"/>
    </row>
    <row r="54" spans="2:14" ht="15" x14ac:dyDescent="0.35">
      <c r="B54" s="148" t="s">
        <v>11</v>
      </c>
      <c r="C54" s="210" t="s">
        <v>673</v>
      </c>
      <c r="D54" s="170">
        <v>13</v>
      </c>
      <c r="E54" s="171">
        <v>1</v>
      </c>
      <c r="F54" s="172">
        <v>1</v>
      </c>
      <c r="G54" s="173">
        <v>1</v>
      </c>
      <c r="H54" s="182">
        <v>18</v>
      </c>
      <c r="I54" s="151"/>
      <c r="K54" s="217" t="str">
        <f t="shared" si="0"/>
        <v>01.01.01.18</v>
      </c>
      <c r="L54" s="150"/>
      <c r="M54" s="144" t="s">
        <v>661</v>
      </c>
      <c r="N54" s="144"/>
    </row>
    <row r="55" spans="2:14" ht="15" x14ac:dyDescent="0.35">
      <c r="B55" s="148" t="s">
        <v>513</v>
      </c>
      <c r="C55" s="210" t="s">
        <v>673</v>
      </c>
      <c r="D55" s="170">
        <v>11</v>
      </c>
      <c r="E55" s="171">
        <v>1</v>
      </c>
      <c r="F55" s="172">
        <v>1</v>
      </c>
      <c r="G55" s="173">
        <v>1</v>
      </c>
      <c r="H55" s="183">
        <v>18</v>
      </c>
      <c r="I55" s="151"/>
      <c r="K55" s="217" t="str">
        <f t="shared" si="0"/>
        <v>01.01.01.18</v>
      </c>
      <c r="L55" s="150"/>
      <c r="N55" s="144"/>
    </row>
    <row r="56" spans="2:14" ht="15" x14ac:dyDescent="0.35">
      <c r="B56" s="148"/>
      <c r="C56" s="210"/>
      <c r="D56" s="170"/>
      <c r="E56" s="171"/>
      <c r="F56" s="172"/>
      <c r="G56" s="173"/>
      <c r="H56" s="150"/>
      <c r="I56" s="151"/>
      <c r="K56" s="217" t="str">
        <f t="shared" si="0"/>
        <v/>
      </c>
      <c r="L56" s="150"/>
      <c r="N56" s="144"/>
    </row>
    <row r="57" spans="2:14" ht="15" x14ac:dyDescent="0.35">
      <c r="B57" s="148" t="s">
        <v>514</v>
      </c>
      <c r="C57" s="210" t="s">
        <v>616</v>
      </c>
      <c r="D57" s="170">
        <v>9</v>
      </c>
      <c r="E57" s="171">
        <v>1</v>
      </c>
      <c r="F57" s="172">
        <v>1</v>
      </c>
      <c r="G57" s="173">
        <v>1</v>
      </c>
      <c r="H57" s="174">
        <v>21</v>
      </c>
      <c r="I57" s="151"/>
      <c r="K57" s="217" t="str">
        <f t="shared" si="0"/>
        <v>01.01.01.21</v>
      </c>
      <c r="L57" s="150"/>
      <c r="N57" s="144"/>
    </row>
    <row r="58" spans="2:14" ht="15" x14ac:dyDescent="0.35">
      <c r="B58" s="148"/>
      <c r="C58" s="210"/>
      <c r="D58" s="170"/>
      <c r="E58" s="171"/>
      <c r="F58" s="172"/>
      <c r="G58" s="173"/>
      <c r="H58" s="150"/>
      <c r="I58" s="151"/>
      <c r="K58" s="217" t="str">
        <f t="shared" si="0"/>
        <v/>
      </c>
      <c r="L58" s="150"/>
      <c r="N58" s="144"/>
    </row>
    <row r="59" spans="2:14" ht="15" x14ac:dyDescent="0.35">
      <c r="B59" s="152" t="s">
        <v>651</v>
      </c>
      <c r="C59" s="211" t="s">
        <v>616</v>
      </c>
      <c r="D59" s="153">
        <v>8</v>
      </c>
      <c r="E59" s="176">
        <v>1</v>
      </c>
      <c r="F59" s="177">
        <v>1</v>
      </c>
      <c r="G59" s="178">
        <v>1</v>
      </c>
      <c r="H59" s="157">
        <v>22</v>
      </c>
      <c r="I59" s="151"/>
      <c r="K59" s="217" t="str">
        <f t="shared" si="0"/>
        <v>01.01.01.22</v>
      </c>
      <c r="L59" s="150"/>
      <c r="M59" s="144" t="s">
        <v>655</v>
      </c>
      <c r="N59" s="144"/>
    </row>
    <row r="60" spans="2:14" ht="15" x14ac:dyDescent="0.35">
      <c r="B60" s="158" t="s">
        <v>652</v>
      </c>
      <c r="C60" s="212" t="s">
        <v>672</v>
      </c>
      <c r="D60" s="159">
        <v>13</v>
      </c>
      <c r="E60" s="160">
        <v>1</v>
      </c>
      <c r="F60" s="172">
        <v>1</v>
      </c>
      <c r="G60" s="173">
        <v>1</v>
      </c>
      <c r="H60" s="163">
        <v>22</v>
      </c>
      <c r="I60" s="151"/>
      <c r="K60" s="217" t="str">
        <f t="shared" si="0"/>
        <v>01.01.01.22</v>
      </c>
      <c r="L60" s="150"/>
      <c r="M60" s="144" t="s">
        <v>655</v>
      </c>
      <c r="N60" s="144"/>
    </row>
    <row r="61" spans="2:14" ht="15" x14ac:dyDescent="0.35">
      <c r="B61" s="164" t="s">
        <v>517</v>
      </c>
      <c r="C61" s="213" t="s">
        <v>616</v>
      </c>
      <c r="D61" s="165">
        <v>13</v>
      </c>
      <c r="E61" s="166">
        <v>1</v>
      </c>
      <c r="F61" s="167">
        <v>1</v>
      </c>
      <c r="G61" s="168">
        <v>1</v>
      </c>
      <c r="H61" s="169">
        <v>22</v>
      </c>
      <c r="I61" s="151"/>
      <c r="K61" s="217" t="str">
        <f t="shared" si="0"/>
        <v>01.01.01.22</v>
      </c>
      <c r="L61" s="150"/>
      <c r="M61" s="144" t="s">
        <v>655</v>
      </c>
      <c r="N61" s="144"/>
    </row>
    <row r="62" spans="2:14" ht="15" x14ac:dyDescent="0.35">
      <c r="B62" s="148"/>
      <c r="C62" s="210"/>
      <c r="D62" s="170"/>
      <c r="E62" s="171"/>
      <c r="F62" s="172"/>
      <c r="G62" s="173"/>
      <c r="H62" s="150"/>
      <c r="I62" s="151"/>
      <c r="K62" s="217" t="str">
        <f t="shared" si="0"/>
        <v/>
      </c>
      <c r="L62" s="150"/>
      <c r="M62" s="144" t="s">
        <v>655</v>
      </c>
      <c r="N62" s="144"/>
    </row>
    <row r="63" spans="2:14" ht="15" x14ac:dyDescent="0.35">
      <c r="B63" s="152" t="s">
        <v>653</v>
      </c>
      <c r="C63" s="211" t="s">
        <v>673</v>
      </c>
      <c r="D63" s="153">
        <v>8</v>
      </c>
      <c r="E63" s="176">
        <v>1</v>
      </c>
      <c r="F63" s="177">
        <v>1</v>
      </c>
      <c r="G63" s="178">
        <v>1</v>
      </c>
      <c r="H63" s="157">
        <v>23</v>
      </c>
      <c r="I63" s="151"/>
      <c r="K63" s="217" t="str">
        <f t="shared" si="0"/>
        <v>01.01.01.23</v>
      </c>
      <c r="L63" s="150"/>
      <c r="M63" s="144" t="s">
        <v>655</v>
      </c>
      <c r="N63" s="144"/>
    </row>
    <row r="64" spans="2:14" ht="15" x14ac:dyDescent="0.35">
      <c r="B64" s="164" t="s">
        <v>654</v>
      </c>
      <c r="C64" s="213" t="s">
        <v>673</v>
      </c>
      <c r="D64" s="165">
        <v>21</v>
      </c>
      <c r="E64" s="166">
        <v>1</v>
      </c>
      <c r="F64" s="167">
        <v>1</v>
      </c>
      <c r="G64" s="168">
        <v>1</v>
      </c>
      <c r="H64" s="169">
        <v>23</v>
      </c>
      <c r="I64" s="151"/>
      <c r="K64" s="217" t="str">
        <f t="shared" si="0"/>
        <v>01.01.01.23</v>
      </c>
      <c r="L64" s="150"/>
      <c r="M64" s="144" t="s">
        <v>655</v>
      </c>
      <c r="N64" s="144"/>
    </row>
    <row r="65" spans="2:14" ht="15" x14ac:dyDescent="0.35">
      <c r="B65" s="148"/>
      <c r="C65" s="210"/>
      <c r="D65" s="170"/>
      <c r="E65" s="171"/>
      <c r="F65" s="172"/>
      <c r="G65" s="173"/>
      <c r="H65" s="150"/>
      <c r="I65" s="151"/>
      <c r="K65" s="217" t="str">
        <f t="shared" si="0"/>
        <v/>
      </c>
      <c r="L65" s="150"/>
      <c r="M65" s="144" t="s">
        <v>655</v>
      </c>
      <c r="N65" s="144"/>
    </row>
    <row r="66" spans="2:14" ht="15" x14ac:dyDescent="0.35">
      <c r="B66" s="152" t="s">
        <v>520</v>
      </c>
      <c r="C66" s="211" t="s">
        <v>673</v>
      </c>
      <c r="D66" s="153">
        <v>7</v>
      </c>
      <c r="E66" s="176">
        <v>1</v>
      </c>
      <c r="F66" s="177">
        <v>1</v>
      </c>
      <c r="G66" s="178">
        <v>1</v>
      </c>
      <c r="H66" s="157">
        <v>24</v>
      </c>
      <c r="I66" s="151"/>
      <c r="K66" s="217" t="str">
        <f t="shared" si="0"/>
        <v>01.01.01.24</v>
      </c>
      <c r="L66" s="150"/>
      <c r="M66" s="144" t="s">
        <v>655</v>
      </c>
      <c r="N66" s="144"/>
    </row>
    <row r="67" spans="2:14" ht="15" x14ac:dyDescent="0.35">
      <c r="B67" s="164" t="s">
        <v>521</v>
      </c>
      <c r="C67" s="213" t="s">
        <v>672</v>
      </c>
      <c r="D67" s="165">
        <v>10</v>
      </c>
      <c r="E67" s="166">
        <v>1</v>
      </c>
      <c r="F67" s="167">
        <v>1</v>
      </c>
      <c r="G67" s="168">
        <v>1</v>
      </c>
      <c r="H67" s="169">
        <v>24</v>
      </c>
      <c r="I67" s="151"/>
      <c r="K67" s="217" t="str">
        <f t="shared" si="0"/>
        <v>01.01.01.24</v>
      </c>
      <c r="L67" s="150"/>
      <c r="M67" s="144" t="s">
        <v>655</v>
      </c>
      <c r="N67" s="144"/>
    </row>
    <row r="68" spans="2:14" ht="15" x14ac:dyDescent="0.35">
      <c r="B68" s="148"/>
      <c r="C68" s="210"/>
      <c r="D68" s="170"/>
      <c r="E68" s="171"/>
      <c r="F68" s="172"/>
      <c r="G68" s="173"/>
      <c r="H68" s="150"/>
      <c r="I68" s="151"/>
      <c r="K68" s="217" t="str">
        <f t="shared" si="0"/>
        <v/>
      </c>
      <c r="L68" s="150"/>
      <c r="M68" s="144" t="s">
        <v>655</v>
      </c>
      <c r="N68" s="144"/>
    </row>
    <row r="69" spans="2:14" ht="15" x14ac:dyDescent="0.35">
      <c r="B69" s="148" t="s">
        <v>522</v>
      </c>
      <c r="C69" s="210" t="s">
        <v>616</v>
      </c>
      <c r="D69" s="170">
        <v>5</v>
      </c>
      <c r="E69" s="171">
        <v>1</v>
      </c>
      <c r="F69" s="172">
        <v>1</v>
      </c>
      <c r="G69" s="173">
        <v>1</v>
      </c>
      <c r="H69" s="174">
        <v>25</v>
      </c>
      <c r="I69" s="151"/>
      <c r="K69" s="217" t="str">
        <f t="shared" ref="K69:K132" si="1">IF(NOT(ISBLANK(H69)), TEXT(E69,"00")&amp;"."&amp;TEXT(F69,"00")&amp;"."&amp;TEXT(G69,"00")&amp;"."&amp;TEXT(H69,"00"), "")</f>
        <v>01.01.01.25</v>
      </c>
      <c r="L69" s="150"/>
      <c r="M69" s="144" t="s">
        <v>655</v>
      </c>
      <c r="N69" s="144"/>
    </row>
    <row r="70" spans="2:14" ht="15" x14ac:dyDescent="0.35">
      <c r="B70" s="148"/>
      <c r="C70" s="210"/>
      <c r="D70" s="170"/>
      <c r="E70" s="171"/>
      <c r="F70" s="172"/>
      <c r="G70" s="173"/>
      <c r="H70" s="150"/>
      <c r="I70" s="151"/>
      <c r="K70" s="217" t="str">
        <f t="shared" si="1"/>
        <v/>
      </c>
      <c r="L70" s="150"/>
      <c r="M70" s="144" t="s">
        <v>655</v>
      </c>
      <c r="N70" s="144"/>
    </row>
    <row r="71" spans="2:14" ht="15" x14ac:dyDescent="0.35">
      <c r="B71" s="148" t="s">
        <v>523</v>
      </c>
      <c r="C71" s="210" t="s">
        <v>673</v>
      </c>
      <c r="D71" s="170">
        <v>19</v>
      </c>
      <c r="E71" s="171">
        <v>1</v>
      </c>
      <c r="F71" s="172">
        <v>1</v>
      </c>
      <c r="G71" s="173">
        <v>1</v>
      </c>
      <c r="H71" s="174">
        <v>31</v>
      </c>
      <c r="I71" s="151"/>
      <c r="K71" s="217" t="str">
        <f t="shared" si="1"/>
        <v>01.01.01.31</v>
      </c>
      <c r="L71" s="150"/>
      <c r="M71" s="144" t="s">
        <v>655</v>
      </c>
      <c r="N71" s="144"/>
    </row>
    <row r="72" spans="2:14" ht="15" x14ac:dyDescent="0.35">
      <c r="B72" s="148"/>
      <c r="C72" s="210"/>
      <c r="D72" s="170"/>
      <c r="E72" s="171"/>
      <c r="F72" s="172"/>
      <c r="G72" s="173"/>
      <c r="H72" s="150"/>
      <c r="I72" s="151"/>
      <c r="K72" s="217" t="str">
        <f t="shared" si="1"/>
        <v/>
      </c>
      <c r="L72" s="150"/>
      <c r="M72" s="144" t="s">
        <v>655</v>
      </c>
      <c r="N72" s="144"/>
    </row>
    <row r="73" spans="2:14" ht="15" x14ac:dyDescent="0.35">
      <c r="B73" s="152" t="s">
        <v>524</v>
      </c>
      <c r="C73" s="211" t="s">
        <v>672</v>
      </c>
      <c r="D73" s="153">
        <v>17</v>
      </c>
      <c r="E73" s="176">
        <v>1</v>
      </c>
      <c r="F73" s="177">
        <v>1</v>
      </c>
      <c r="G73" s="178">
        <v>1</v>
      </c>
      <c r="H73" s="157">
        <v>32</v>
      </c>
      <c r="I73" s="151"/>
      <c r="K73" s="217" t="str">
        <f t="shared" si="1"/>
        <v>01.01.01.32</v>
      </c>
      <c r="L73" s="150"/>
      <c r="M73" s="144" t="s">
        <v>655</v>
      </c>
      <c r="N73" s="144"/>
    </row>
    <row r="74" spans="2:14" ht="15" x14ac:dyDescent="0.35">
      <c r="B74" s="164" t="s">
        <v>525</v>
      </c>
      <c r="C74" s="213" t="s">
        <v>672</v>
      </c>
      <c r="D74" s="165">
        <v>15</v>
      </c>
      <c r="E74" s="166">
        <v>1</v>
      </c>
      <c r="F74" s="167">
        <v>1</v>
      </c>
      <c r="G74" s="168">
        <v>1</v>
      </c>
      <c r="H74" s="169">
        <v>32</v>
      </c>
      <c r="I74" s="151"/>
      <c r="K74" s="217" t="str">
        <f t="shared" si="1"/>
        <v>01.01.01.32</v>
      </c>
      <c r="L74" s="150"/>
      <c r="M74" s="144" t="s">
        <v>655</v>
      </c>
      <c r="N74" s="144"/>
    </row>
    <row r="75" spans="2:14" ht="15" x14ac:dyDescent="0.35">
      <c r="B75" s="148"/>
      <c r="C75" s="210"/>
      <c r="D75" s="170"/>
      <c r="E75" s="171"/>
      <c r="F75" s="172"/>
      <c r="G75" s="173"/>
      <c r="H75" s="150"/>
      <c r="I75" s="151"/>
      <c r="K75" s="217" t="str">
        <f t="shared" si="1"/>
        <v/>
      </c>
      <c r="L75" s="150"/>
      <c r="N75" s="144"/>
    </row>
    <row r="76" spans="2:14" ht="15" x14ac:dyDescent="0.35">
      <c r="B76" s="152" t="s">
        <v>10</v>
      </c>
      <c r="C76" s="211" t="s">
        <v>616</v>
      </c>
      <c r="D76" s="153">
        <v>16</v>
      </c>
      <c r="E76" s="176">
        <v>1</v>
      </c>
      <c r="F76" s="177">
        <v>1</v>
      </c>
      <c r="G76" s="178">
        <v>1</v>
      </c>
      <c r="H76" s="157">
        <v>33</v>
      </c>
      <c r="I76" s="151"/>
      <c r="K76" s="217" t="str">
        <f t="shared" si="1"/>
        <v>01.01.01.33</v>
      </c>
      <c r="L76" s="150"/>
      <c r="M76" s="144" t="s">
        <v>662</v>
      </c>
      <c r="N76" s="144"/>
    </row>
    <row r="77" spans="2:14" ht="15" x14ac:dyDescent="0.35">
      <c r="B77" s="158" t="s">
        <v>526</v>
      </c>
      <c r="C77" s="212" t="s">
        <v>673</v>
      </c>
      <c r="D77" s="159">
        <v>10</v>
      </c>
      <c r="E77" s="160">
        <v>1</v>
      </c>
      <c r="F77" s="172">
        <v>1</v>
      </c>
      <c r="G77" s="173">
        <v>1</v>
      </c>
      <c r="H77" s="163">
        <v>33</v>
      </c>
      <c r="I77" s="151"/>
      <c r="K77" s="217" t="str">
        <f t="shared" si="1"/>
        <v>01.01.01.33</v>
      </c>
      <c r="L77" s="150"/>
      <c r="N77" s="144"/>
    </row>
    <row r="78" spans="2:14" ht="15" x14ac:dyDescent="0.35">
      <c r="B78" s="164" t="s">
        <v>527</v>
      </c>
      <c r="C78" s="213" t="s">
        <v>674</v>
      </c>
      <c r="D78" s="165">
        <v>12</v>
      </c>
      <c r="E78" s="166">
        <v>1</v>
      </c>
      <c r="F78" s="167">
        <v>1</v>
      </c>
      <c r="G78" s="168">
        <v>1</v>
      </c>
      <c r="H78" s="169">
        <v>33</v>
      </c>
      <c r="I78" s="151"/>
      <c r="K78" s="217" t="str">
        <f t="shared" si="1"/>
        <v>01.01.01.33</v>
      </c>
      <c r="L78" s="150"/>
      <c r="N78" s="144"/>
    </row>
    <row r="79" spans="2:14" ht="15" x14ac:dyDescent="0.35">
      <c r="B79" s="148"/>
      <c r="C79" s="210"/>
      <c r="D79" s="170"/>
      <c r="E79" s="171"/>
      <c r="F79" s="172"/>
      <c r="G79" s="173"/>
      <c r="H79" s="150"/>
      <c r="I79" s="151"/>
      <c r="K79" s="217" t="str">
        <f t="shared" si="1"/>
        <v/>
      </c>
      <c r="L79" s="150"/>
      <c r="N79" s="144"/>
    </row>
    <row r="80" spans="2:14" ht="15" x14ac:dyDescent="0.35">
      <c r="B80" s="152" t="s">
        <v>528</v>
      </c>
      <c r="C80" s="211" t="s">
        <v>673</v>
      </c>
      <c r="D80" s="153">
        <v>23</v>
      </c>
      <c r="E80" s="176">
        <v>1</v>
      </c>
      <c r="F80" s="177">
        <v>1</v>
      </c>
      <c r="G80" s="178">
        <v>1</v>
      </c>
      <c r="H80" s="157">
        <v>78</v>
      </c>
      <c r="I80" s="151"/>
      <c r="K80" s="217" t="str">
        <f t="shared" si="1"/>
        <v>01.01.01.78</v>
      </c>
      <c r="L80" s="150"/>
      <c r="M80" s="144" t="s">
        <v>663</v>
      </c>
      <c r="N80" s="144"/>
    </row>
    <row r="81" spans="2:14" ht="15" x14ac:dyDescent="0.35">
      <c r="B81" s="158" t="s">
        <v>529</v>
      </c>
      <c r="C81" s="212" t="s">
        <v>616</v>
      </c>
      <c r="D81" s="159">
        <v>21</v>
      </c>
      <c r="E81" s="160">
        <v>1</v>
      </c>
      <c r="F81" s="172">
        <v>1</v>
      </c>
      <c r="G81" s="173">
        <v>1</v>
      </c>
      <c r="H81" s="163">
        <v>78</v>
      </c>
      <c r="I81" s="151"/>
      <c r="K81" s="217" t="str">
        <f t="shared" si="1"/>
        <v>01.01.01.78</v>
      </c>
      <c r="L81" s="150"/>
      <c r="N81" s="144"/>
    </row>
    <row r="82" spans="2:14" ht="15" x14ac:dyDescent="0.35">
      <c r="B82" s="164" t="s">
        <v>530</v>
      </c>
      <c r="C82" s="213" t="s">
        <v>674</v>
      </c>
      <c r="D82" s="165">
        <v>16</v>
      </c>
      <c r="E82" s="166">
        <v>1</v>
      </c>
      <c r="F82" s="167">
        <v>1</v>
      </c>
      <c r="G82" s="168">
        <v>1</v>
      </c>
      <c r="H82" s="169">
        <v>78</v>
      </c>
      <c r="I82" s="151"/>
      <c r="K82" s="217" t="str">
        <f t="shared" si="1"/>
        <v>01.01.01.78</v>
      </c>
      <c r="L82" s="150"/>
      <c r="N82" s="144"/>
    </row>
    <row r="83" spans="2:14" ht="15" x14ac:dyDescent="0.35">
      <c r="B83" s="148"/>
      <c r="C83" s="210"/>
      <c r="D83" s="170"/>
      <c r="E83" s="171"/>
      <c r="F83" s="172"/>
      <c r="G83" s="173"/>
      <c r="H83" s="150"/>
      <c r="I83" s="151"/>
      <c r="K83" s="217" t="str">
        <f t="shared" si="1"/>
        <v/>
      </c>
      <c r="L83" s="150"/>
      <c r="N83" s="144"/>
    </row>
    <row r="84" spans="2:14" ht="15" x14ac:dyDescent="0.35">
      <c r="B84" s="148" t="s">
        <v>531</v>
      </c>
      <c r="C84" s="210" t="s">
        <v>672</v>
      </c>
      <c r="D84" s="170">
        <v>21</v>
      </c>
      <c r="E84" s="171">
        <v>1</v>
      </c>
      <c r="F84" s="172">
        <v>1</v>
      </c>
      <c r="G84" s="173">
        <v>1</v>
      </c>
      <c r="H84" s="174">
        <v>81</v>
      </c>
      <c r="I84" s="151"/>
      <c r="K84" s="217" t="str">
        <f t="shared" si="1"/>
        <v>01.01.01.81</v>
      </c>
      <c r="L84" s="150"/>
      <c r="M84" s="144" t="s">
        <v>659</v>
      </c>
      <c r="N84" s="144"/>
    </row>
    <row r="85" spans="2:14" ht="15" x14ac:dyDescent="0.35">
      <c r="B85" s="148"/>
      <c r="C85" s="210"/>
      <c r="D85" s="170"/>
      <c r="E85" s="171"/>
      <c r="F85" s="172"/>
      <c r="G85" s="173"/>
      <c r="H85" s="150"/>
      <c r="I85" s="151"/>
      <c r="K85" s="217" t="str">
        <f t="shared" si="1"/>
        <v/>
      </c>
      <c r="L85" s="150"/>
      <c r="N85" s="144"/>
    </row>
    <row r="86" spans="2:14" ht="15" x14ac:dyDescent="0.35">
      <c r="B86" s="148" t="s">
        <v>532</v>
      </c>
      <c r="C86" s="210" t="s">
        <v>673</v>
      </c>
      <c r="D86" s="170">
        <v>20</v>
      </c>
      <c r="E86" s="171">
        <v>1</v>
      </c>
      <c r="F86" s="172">
        <v>1</v>
      </c>
      <c r="G86" s="173">
        <v>1</v>
      </c>
      <c r="H86" s="174">
        <v>82</v>
      </c>
      <c r="I86" s="151"/>
      <c r="K86" s="217" t="str">
        <f t="shared" si="1"/>
        <v>01.01.01.82</v>
      </c>
      <c r="L86" s="150"/>
      <c r="N86" s="144"/>
    </row>
    <row r="87" spans="2:14" ht="15" x14ac:dyDescent="0.35">
      <c r="B87" s="148"/>
      <c r="C87" s="210"/>
      <c r="D87" s="170"/>
      <c r="E87" s="171"/>
      <c r="F87" s="172"/>
      <c r="G87" s="173"/>
      <c r="H87" s="150"/>
      <c r="I87" s="151"/>
      <c r="K87" s="217" t="str">
        <f t="shared" si="1"/>
        <v/>
      </c>
      <c r="L87" s="150"/>
      <c r="N87" s="144"/>
    </row>
    <row r="88" spans="2:14" ht="15" x14ac:dyDescent="0.35">
      <c r="B88" s="148" t="s">
        <v>533</v>
      </c>
      <c r="C88" s="210" t="s">
        <v>673</v>
      </c>
      <c r="D88" s="170">
        <v>19</v>
      </c>
      <c r="E88" s="171">
        <v>1</v>
      </c>
      <c r="F88" s="172">
        <v>1</v>
      </c>
      <c r="G88" s="173">
        <v>1</v>
      </c>
      <c r="H88" s="174">
        <v>83</v>
      </c>
      <c r="I88" s="151"/>
      <c r="K88" s="217" t="str">
        <f t="shared" si="1"/>
        <v>01.01.01.83</v>
      </c>
      <c r="L88" s="150"/>
      <c r="N88" s="144"/>
    </row>
    <row r="89" spans="2:14" ht="15" x14ac:dyDescent="0.35">
      <c r="B89" s="148"/>
      <c r="C89" s="210"/>
      <c r="D89" s="170"/>
      <c r="E89" s="171"/>
      <c r="F89" s="172"/>
      <c r="G89" s="173"/>
      <c r="H89" s="150"/>
      <c r="I89" s="151"/>
      <c r="K89" s="217" t="str">
        <f t="shared" si="1"/>
        <v/>
      </c>
      <c r="L89" s="150"/>
      <c r="N89" s="144"/>
    </row>
    <row r="90" spans="2:14" ht="15" x14ac:dyDescent="0.35">
      <c r="B90" s="148" t="s">
        <v>534</v>
      </c>
      <c r="C90" s="210" t="s">
        <v>673</v>
      </c>
      <c r="D90" s="170">
        <v>16</v>
      </c>
      <c r="E90" s="171">
        <v>1</v>
      </c>
      <c r="F90" s="172">
        <v>1</v>
      </c>
      <c r="G90" s="173">
        <v>1</v>
      </c>
      <c r="H90" s="174">
        <v>85</v>
      </c>
      <c r="I90" s="151"/>
      <c r="K90" s="217" t="str">
        <f t="shared" si="1"/>
        <v>01.01.01.85</v>
      </c>
      <c r="L90" s="150"/>
      <c r="N90" s="144"/>
    </row>
    <row r="91" spans="2:14" ht="15" x14ac:dyDescent="0.35">
      <c r="B91" s="148"/>
      <c r="C91" s="210"/>
      <c r="D91" s="170"/>
      <c r="E91" s="171"/>
      <c r="F91" s="172"/>
      <c r="G91" s="173"/>
      <c r="H91" s="150"/>
      <c r="I91" s="151"/>
      <c r="K91" s="217" t="str">
        <f t="shared" si="1"/>
        <v/>
      </c>
      <c r="L91" s="150"/>
      <c r="N91" s="144"/>
    </row>
    <row r="92" spans="2:14" ht="15" x14ac:dyDescent="0.35">
      <c r="B92" s="148" t="s">
        <v>535</v>
      </c>
      <c r="C92" s="210" t="s">
        <v>673</v>
      </c>
      <c r="D92" s="170">
        <v>16</v>
      </c>
      <c r="E92" s="171">
        <v>1</v>
      </c>
      <c r="F92" s="172">
        <v>1</v>
      </c>
      <c r="G92" s="173">
        <v>1</v>
      </c>
      <c r="H92" s="174">
        <v>86</v>
      </c>
      <c r="I92" s="151"/>
      <c r="K92" s="217" t="str">
        <f t="shared" si="1"/>
        <v>01.01.01.86</v>
      </c>
      <c r="L92" s="150"/>
      <c r="N92" s="144"/>
    </row>
    <row r="93" spans="2:14" ht="15" x14ac:dyDescent="0.35">
      <c r="B93" s="148"/>
      <c r="C93" s="210"/>
      <c r="D93" s="170"/>
      <c r="E93" s="171"/>
      <c r="F93" s="172"/>
      <c r="G93" s="173"/>
      <c r="H93" s="150"/>
      <c r="I93" s="151"/>
      <c r="K93" s="217" t="str">
        <f t="shared" si="1"/>
        <v/>
      </c>
      <c r="L93" s="150"/>
      <c r="N93" s="144"/>
    </row>
    <row r="94" spans="2:14" ht="15" x14ac:dyDescent="0.35">
      <c r="B94" s="148" t="s">
        <v>536</v>
      </c>
      <c r="C94" s="210" t="s">
        <v>673</v>
      </c>
      <c r="D94" s="170">
        <v>16</v>
      </c>
      <c r="E94" s="171">
        <v>1</v>
      </c>
      <c r="F94" s="172">
        <v>1</v>
      </c>
      <c r="G94" s="173">
        <v>1</v>
      </c>
      <c r="H94" s="174">
        <v>87</v>
      </c>
      <c r="I94" s="151"/>
      <c r="K94" s="217" t="str">
        <f t="shared" si="1"/>
        <v>01.01.01.87</v>
      </c>
      <c r="L94" s="150"/>
      <c r="N94" s="144"/>
    </row>
    <row r="95" spans="2:14" ht="15" x14ac:dyDescent="0.35">
      <c r="B95" s="148"/>
      <c r="C95" s="210"/>
      <c r="D95" s="170"/>
      <c r="E95" s="171"/>
      <c r="F95" s="172"/>
      <c r="G95" s="173"/>
      <c r="H95" s="150"/>
      <c r="I95" s="151"/>
      <c r="K95" s="217" t="str">
        <f t="shared" si="1"/>
        <v/>
      </c>
      <c r="L95" s="150"/>
      <c r="N95" s="144"/>
    </row>
    <row r="96" spans="2:14" ht="15" x14ac:dyDescent="0.35">
      <c r="B96" s="148" t="s">
        <v>537</v>
      </c>
      <c r="C96" s="210" t="s">
        <v>673</v>
      </c>
      <c r="D96" s="170">
        <v>15</v>
      </c>
      <c r="E96" s="171">
        <v>1</v>
      </c>
      <c r="F96" s="172">
        <v>1</v>
      </c>
      <c r="G96" s="173">
        <v>1</v>
      </c>
      <c r="H96" s="174">
        <v>88</v>
      </c>
      <c r="I96" s="151"/>
      <c r="K96" s="217" t="str">
        <f t="shared" si="1"/>
        <v>01.01.01.88</v>
      </c>
      <c r="L96" s="150"/>
      <c r="N96" s="144"/>
    </row>
    <row r="97" spans="2:14" ht="15" x14ac:dyDescent="0.35">
      <c r="B97" s="148"/>
      <c r="C97" s="210"/>
      <c r="D97" s="170"/>
      <c r="E97" s="171"/>
      <c r="F97" s="172"/>
      <c r="G97" s="173"/>
      <c r="H97" s="150"/>
      <c r="I97" s="151"/>
      <c r="K97" s="217" t="str">
        <f t="shared" si="1"/>
        <v/>
      </c>
      <c r="L97" s="150"/>
      <c r="N97" s="144"/>
    </row>
    <row r="98" spans="2:14" ht="15" x14ac:dyDescent="0.35">
      <c r="B98" s="148" t="s">
        <v>538</v>
      </c>
      <c r="C98" s="210" t="s">
        <v>0</v>
      </c>
      <c r="D98" s="170">
        <v>15</v>
      </c>
      <c r="E98" s="171">
        <v>1</v>
      </c>
      <c r="F98" s="172">
        <v>1</v>
      </c>
      <c r="G98" s="173">
        <v>1</v>
      </c>
      <c r="H98" s="174">
        <v>90</v>
      </c>
      <c r="I98" s="151"/>
      <c r="K98" s="217" t="str">
        <f t="shared" si="1"/>
        <v>01.01.01.90</v>
      </c>
      <c r="L98" s="150"/>
      <c r="N98" s="144"/>
    </row>
    <row r="99" spans="2:14" ht="15" x14ac:dyDescent="0.35">
      <c r="B99" s="148"/>
      <c r="C99" s="210"/>
      <c r="D99" s="170"/>
      <c r="E99" s="171"/>
      <c r="F99" s="172"/>
      <c r="G99" s="173"/>
      <c r="H99" s="150"/>
      <c r="I99" s="151"/>
      <c r="K99" s="217" t="str">
        <f t="shared" si="1"/>
        <v/>
      </c>
      <c r="L99" s="150"/>
      <c r="N99" s="144"/>
    </row>
    <row r="100" spans="2:14" ht="15" x14ac:dyDescent="0.35">
      <c r="B100" s="148" t="s">
        <v>539</v>
      </c>
      <c r="C100" s="210" t="s">
        <v>673</v>
      </c>
      <c r="D100" s="170">
        <v>15</v>
      </c>
      <c r="E100" s="171">
        <v>1</v>
      </c>
      <c r="F100" s="172">
        <v>1</v>
      </c>
      <c r="G100" s="173">
        <v>1</v>
      </c>
      <c r="H100" s="174">
        <v>91</v>
      </c>
      <c r="I100" s="151"/>
      <c r="K100" s="217" t="str">
        <f t="shared" si="1"/>
        <v>01.01.01.91</v>
      </c>
      <c r="L100" s="150"/>
      <c r="M100" s="144" t="s">
        <v>664</v>
      </c>
      <c r="N100" s="144"/>
    </row>
    <row r="101" spans="2:14" ht="15" x14ac:dyDescent="0.35">
      <c r="B101" s="148"/>
      <c r="C101" s="210"/>
      <c r="D101" s="170"/>
      <c r="E101" s="171"/>
      <c r="F101" s="172"/>
      <c r="G101" s="173"/>
      <c r="H101" s="150"/>
      <c r="I101" s="151"/>
      <c r="K101" s="217" t="str">
        <f t="shared" si="1"/>
        <v/>
      </c>
      <c r="L101" s="150"/>
      <c r="N101" s="144"/>
    </row>
    <row r="102" spans="2:14" ht="15" x14ac:dyDescent="0.35">
      <c r="B102" s="148" t="s">
        <v>540</v>
      </c>
      <c r="C102" s="210" t="s">
        <v>673</v>
      </c>
      <c r="D102" s="170">
        <v>15</v>
      </c>
      <c r="E102" s="171">
        <v>1</v>
      </c>
      <c r="F102" s="172">
        <v>1</v>
      </c>
      <c r="G102" s="173">
        <v>1</v>
      </c>
      <c r="H102" s="174">
        <v>92</v>
      </c>
      <c r="I102" s="151"/>
      <c r="K102" s="217" t="str">
        <f t="shared" si="1"/>
        <v>01.01.01.92</v>
      </c>
      <c r="L102" s="150"/>
      <c r="N102" s="144"/>
    </row>
    <row r="103" spans="2:14" ht="15" x14ac:dyDescent="0.35">
      <c r="B103" s="148"/>
      <c r="C103" s="210"/>
      <c r="D103" s="170"/>
      <c r="E103" s="171"/>
      <c r="F103" s="172"/>
      <c r="G103" s="173"/>
      <c r="H103" s="150"/>
      <c r="I103" s="151"/>
      <c r="K103" s="217" t="str">
        <f t="shared" si="1"/>
        <v/>
      </c>
      <c r="L103" s="150"/>
      <c r="N103" s="144"/>
    </row>
    <row r="104" spans="2:14" ht="15" x14ac:dyDescent="0.35">
      <c r="B104" s="148" t="s">
        <v>541</v>
      </c>
      <c r="C104" s="210" t="s">
        <v>673</v>
      </c>
      <c r="D104" s="170">
        <v>14</v>
      </c>
      <c r="E104" s="171">
        <v>1</v>
      </c>
      <c r="F104" s="172">
        <v>1</v>
      </c>
      <c r="G104" s="173">
        <v>1</v>
      </c>
      <c r="H104" s="174">
        <v>94</v>
      </c>
      <c r="I104" s="151"/>
      <c r="K104" s="217" t="str">
        <f t="shared" si="1"/>
        <v>01.01.01.94</v>
      </c>
      <c r="L104" s="150"/>
      <c r="N104" s="144"/>
    </row>
    <row r="105" spans="2:14" ht="15" x14ac:dyDescent="0.35">
      <c r="B105" s="148"/>
      <c r="C105" s="210"/>
      <c r="D105" s="170"/>
      <c r="E105" s="171"/>
      <c r="F105" s="172"/>
      <c r="G105" s="173"/>
      <c r="H105" s="150"/>
      <c r="I105" s="151"/>
      <c r="K105" s="217" t="str">
        <f t="shared" si="1"/>
        <v/>
      </c>
      <c r="L105" s="150"/>
      <c r="N105" s="144"/>
    </row>
    <row r="106" spans="2:14" ht="15" x14ac:dyDescent="0.35">
      <c r="B106" s="148" t="s">
        <v>542</v>
      </c>
      <c r="C106" s="210" t="s">
        <v>673</v>
      </c>
      <c r="D106" s="170">
        <v>14</v>
      </c>
      <c r="E106" s="171">
        <v>1</v>
      </c>
      <c r="F106" s="172">
        <v>1</v>
      </c>
      <c r="G106" s="173">
        <v>1</v>
      </c>
      <c r="H106" s="174">
        <v>95</v>
      </c>
      <c r="I106" s="151"/>
      <c r="K106" s="217" t="str">
        <f t="shared" si="1"/>
        <v>01.01.01.95</v>
      </c>
      <c r="L106" s="150"/>
      <c r="M106" s="144" t="s">
        <v>665</v>
      </c>
      <c r="N106" s="144"/>
    </row>
    <row r="107" spans="2:14" ht="15" x14ac:dyDescent="0.35">
      <c r="B107" s="148"/>
      <c r="C107" s="210"/>
      <c r="D107" s="170"/>
      <c r="E107" s="171"/>
      <c r="F107" s="172"/>
      <c r="G107" s="173"/>
      <c r="H107" s="150"/>
      <c r="I107" s="151"/>
      <c r="K107" s="217" t="str">
        <f t="shared" si="1"/>
        <v/>
      </c>
      <c r="L107" s="150"/>
      <c r="N107" s="144"/>
    </row>
    <row r="108" spans="2:14" ht="15" x14ac:dyDescent="0.35">
      <c r="B108" s="148" t="s">
        <v>543</v>
      </c>
      <c r="C108" s="210" t="s">
        <v>0</v>
      </c>
      <c r="D108" s="170">
        <v>13</v>
      </c>
      <c r="E108" s="171">
        <v>1</v>
      </c>
      <c r="F108" s="172">
        <v>1</v>
      </c>
      <c r="G108" s="173">
        <v>1</v>
      </c>
      <c r="H108" s="174">
        <v>96</v>
      </c>
      <c r="I108" s="151"/>
      <c r="K108" s="217" t="str">
        <f t="shared" si="1"/>
        <v>01.01.01.96</v>
      </c>
      <c r="L108" s="150"/>
      <c r="N108" s="144"/>
    </row>
    <row r="109" spans="2:14" ht="15" x14ac:dyDescent="0.35">
      <c r="B109" s="148"/>
      <c r="C109" s="210"/>
      <c r="D109" s="170"/>
      <c r="E109" s="171"/>
      <c r="F109" s="172"/>
      <c r="G109" s="173"/>
      <c r="H109" s="150"/>
      <c r="I109" s="151"/>
      <c r="K109" s="217" t="str">
        <f t="shared" si="1"/>
        <v/>
      </c>
      <c r="L109" s="150"/>
      <c r="N109" s="144"/>
    </row>
    <row r="110" spans="2:14" ht="15" x14ac:dyDescent="0.35">
      <c r="B110" s="148" t="s">
        <v>544</v>
      </c>
      <c r="C110" s="210" t="s">
        <v>616</v>
      </c>
      <c r="D110" s="170">
        <v>12</v>
      </c>
      <c r="E110" s="171">
        <v>1</v>
      </c>
      <c r="F110" s="172">
        <v>1</v>
      </c>
      <c r="G110" s="173">
        <v>1</v>
      </c>
      <c r="H110" s="174">
        <v>97</v>
      </c>
      <c r="I110" s="151"/>
      <c r="K110" s="217" t="str">
        <f t="shared" si="1"/>
        <v>01.01.01.97</v>
      </c>
      <c r="L110" s="150"/>
      <c r="N110" s="144"/>
    </row>
    <row r="111" spans="2:14" ht="15" x14ac:dyDescent="0.35">
      <c r="B111" s="148"/>
      <c r="C111" s="210"/>
      <c r="D111" s="170"/>
      <c r="E111" s="171"/>
      <c r="F111" s="172"/>
      <c r="G111" s="173"/>
      <c r="H111" s="150"/>
      <c r="I111" s="151"/>
      <c r="K111" s="217" t="str">
        <f t="shared" si="1"/>
        <v/>
      </c>
      <c r="L111" s="150"/>
      <c r="N111" s="144"/>
    </row>
    <row r="112" spans="2:14" ht="15" x14ac:dyDescent="0.35">
      <c r="B112" s="148" t="s">
        <v>545</v>
      </c>
      <c r="C112" s="210" t="s">
        <v>616</v>
      </c>
      <c r="D112" s="170">
        <v>11</v>
      </c>
      <c r="E112" s="171">
        <v>1</v>
      </c>
      <c r="F112" s="172">
        <v>1</v>
      </c>
      <c r="G112" s="184">
        <v>1</v>
      </c>
      <c r="H112" s="174">
        <v>100</v>
      </c>
      <c r="I112" s="151"/>
      <c r="K112" s="217" t="str">
        <f t="shared" si="1"/>
        <v>01.01.01.100</v>
      </c>
      <c r="L112" s="150"/>
      <c r="N112" s="144"/>
    </row>
    <row r="113" spans="2:14" ht="15" x14ac:dyDescent="0.35">
      <c r="B113" s="148"/>
      <c r="C113" s="210"/>
      <c r="D113" s="170"/>
      <c r="E113" s="171"/>
      <c r="F113" s="172"/>
      <c r="G113" s="150"/>
      <c r="H113" s="150"/>
      <c r="I113" s="151"/>
      <c r="K113" s="217" t="str">
        <f t="shared" si="1"/>
        <v/>
      </c>
      <c r="L113" s="150"/>
      <c r="N113" s="144"/>
    </row>
    <row r="114" spans="2:14" ht="15" x14ac:dyDescent="0.35">
      <c r="B114" s="152" t="s">
        <v>19</v>
      </c>
      <c r="C114" s="211" t="s">
        <v>673</v>
      </c>
      <c r="D114" s="153">
        <v>13</v>
      </c>
      <c r="E114" s="176">
        <v>1</v>
      </c>
      <c r="F114" s="177">
        <v>1</v>
      </c>
      <c r="G114" s="156">
        <v>7</v>
      </c>
      <c r="H114" s="185">
        <v>19</v>
      </c>
      <c r="I114" s="151"/>
      <c r="K114" s="217" t="str">
        <f t="shared" si="1"/>
        <v>01.01.07.19</v>
      </c>
      <c r="L114" s="150"/>
      <c r="N114" s="144"/>
    </row>
    <row r="115" spans="2:14" ht="15" x14ac:dyDescent="0.35">
      <c r="B115" s="164" t="s">
        <v>546</v>
      </c>
      <c r="C115" s="213" t="s">
        <v>673</v>
      </c>
      <c r="D115" s="165">
        <v>9</v>
      </c>
      <c r="E115" s="166">
        <v>1</v>
      </c>
      <c r="F115" s="186">
        <v>1</v>
      </c>
      <c r="G115" s="187">
        <v>7</v>
      </c>
      <c r="H115" s="188">
        <v>19</v>
      </c>
      <c r="I115" s="151"/>
      <c r="K115" s="217" t="str">
        <f t="shared" si="1"/>
        <v>01.01.07.19</v>
      </c>
      <c r="L115" s="150"/>
      <c r="N115" s="144"/>
    </row>
    <row r="116" spans="2:14" ht="15" x14ac:dyDescent="0.35">
      <c r="B116" s="148"/>
      <c r="C116" s="210"/>
      <c r="D116" s="170"/>
      <c r="E116" s="171"/>
      <c r="F116" s="150"/>
      <c r="G116" s="150"/>
      <c r="H116" s="150"/>
      <c r="I116" s="151"/>
      <c r="K116" s="217" t="str">
        <f t="shared" si="1"/>
        <v/>
      </c>
      <c r="L116" s="150"/>
      <c r="N116" s="144"/>
    </row>
    <row r="117" spans="2:14" ht="15" x14ac:dyDescent="0.35">
      <c r="B117" s="152" t="s">
        <v>547</v>
      </c>
      <c r="C117" s="211" t="s">
        <v>673</v>
      </c>
      <c r="D117" s="153">
        <v>6</v>
      </c>
      <c r="E117" s="176">
        <v>1</v>
      </c>
      <c r="F117" s="155">
        <v>3</v>
      </c>
      <c r="G117" s="189">
        <v>3</v>
      </c>
      <c r="H117" s="185">
        <v>8</v>
      </c>
      <c r="I117" s="151"/>
      <c r="K117" s="217" t="str">
        <f t="shared" si="1"/>
        <v>01.03.03.08</v>
      </c>
      <c r="L117" s="150"/>
      <c r="M117" s="144" t="s">
        <v>666</v>
      </c>
      <c r="N117" s="144"/>
    </row>
    <row r="118" spans="2:14" ht="15" x14ac:dyDescent="0.35">
      <c r="B118" s="158" t="s">
        <v>585</v>
      </c>
      <c r="C118" s="212" t="s">
        <v>0</v>
      </c>
      <c r="D118" s="159">
        <v>10</v>
      </c>
      <c r="E118" s="160">
        <v>1</v>
      </c>
      <c r="F118" s="172">
        <v>3</v>
      </c>
      <c r="G118" s="190">
        <v>3</v>
      </c>
      <c r="H118" s="191">
        <v>8</v>
      </c>
      <c r="I118" s="151"/>
      <c r="K118" s="217" t="str">
        <f t="shared" si="1"/>
        <v>01.03.03.08</v>
      </c>
      <c r="L118" s="150"/>
      <c r="N118" s="144"/>
    </row>
    <row r="119" spans="2:14" ht="15" x14ac:dyDescent="0.35">
      <c r="B119" s="158" t="s">
        <v>548</v>
      </c>
      <c r="C119" s="212" t="s">
        <v>673</v>
      </c>
      <c r="D119" s="159">
        <v>5</v>
      </c>
      <c r="E119" s="160">
        <v>1</v>
      </c>
      <c r="F119" s="180">
        <v>3</v>
      </c>
      <c r="G119" s="190">
        <v>3</v>
      </c>
      <c r="H119" s="191">
        <v>8</v>
      </c>
      <c r="I119" s="151"/>
      <c r="K119" s="217" t="str">
        <f t="shared" si="1"/>
        <v>01.03.03.08</v>
      </c>
      <c r="L119" s="150"/>
      <c r="N119" s="144"/>
    </row>
    <row r="120" spans="2:14" ht="15" x14ac:dyDescent="0.35">
      <c r="B120" s="158" t="s">
        <v>553</v>
      </c>
      <c r="C120" s="212" t="s">
        <v>673</v>
      </c>
      <c r="D120" s="159">
        <v>3</v>
      </c>
      <c r="E120" s="160">
        <v>1</v>
      </c>
      <c r="F120" s="180">
        <v>3</v>
      </c>
      <c r="G120" s="190">
        <v>3</v>
      </c>
      <c r="H120" s="191">
        <v>8</v>
      </c>
      <c r="I120" s="151"/>
      <c r="K120" s="217" t="str">
        <f t="shared" si="1"/>
        <v>01.03.03.08</v>
      </c>
      <c r="L120" s="150"/>
      <c r="N120" s="144"/>
    </row>
    <row r="121" spans="2:14" ht="15" x14ac:dyDescent="0.35">
      <c r="B121" s="158" t="s">
        <v>497</v>
      </c>
      <c r="C121" s="212" t="s">
        <v>673</v>
      </c>
      <c r="D121" s="159">
        <v>4</v>
      </c>
      <c r="E121" s="160">
        <v>1</v>
      </c>
      <c r="F121" s="180">
        <v>3</v>
      </c>
      <c r="G121" s="190">
        <v>3</v>
      </c>
      <c r="H121" s="191">
        <v>8</v>
      </c>
      <c r="I121" s="151"/>
      <c r="K121" s="217" t="str">
        <f t="shared" si="1"/>
        <v>01.03.03.08</v>
      </c>
      <c r="L121" s="150"/>
      <c r="N121" s="144"/>
    </row>
    <row r="122" spans="2:14" ht="15" x14ac:dyDescent="0.35">
      <c r="B122" s="158" t="s">
        <v>554</v>
      </c>
      <c r="C122" s="212" t="s">
        <v>673</v>
      </c>
      <c r="D122" s="159">
        <v>3</v>
      </c>
      <c r="E122" s="160">
        <v>1</v>
      </c>
      <c r="F122" s="180">
        <v>3</v>
      </c>
      <c r="G122" s="190">
        <v>3</v>
      </c>
      <c r="H122" s="191">
        <v>8</v>
      </c>
      <c r="I122" s="151"/>
      <c r="K122" s="217" t="str">
        <f t="shared" si="1"/>
        <v>01.03.03.08</v>
      </c>
      <c r="L122" s="150"/>
      <c r="M122" s="144" t="s">
        <v>669</v>
      </c>
      <c r="N122" s="144"/>
    </row>
    <row r="123" spans="2:14" ht="15" x14ac:dyDescent="0.35">
      <c r="B123" s="158" t="s">
        <v>647</v>
      </c>
      <c r="C123" s="212" t="s">
        <v>673</v>
      </c>
      <c r="D123" s="159">
        <v>4</v>
      </c>
      <c r="E123" s="160">
        <v>1</v>
      </c>
      <c r="F123" s="180">
        <v>3</v>
      </c>
      <c r="G123" s="190">
        <v>3</v>
      </c>
      <c r="H123" s="191">
        <v>8</v>
      </c>
      <c r="I123" s="151"/>
      <c r="K123" s="217" t="str">
        <f t="shared" si="1"/>
        <v>01.03.03.08</v>
      </c>
      <c r="L123" s="150"/>
      <c r="M123" s="144" t="s">
        <v>667</v>
      </c>
      <c r="N123" s="144"/>
    </row>
    <row r="124" spans="2:14" ht="15" x14ac:dyDescent="0.35">
      <c r="B124" s="158" t="s">
        <v>551</v>
      </c>
      <c r="C124" s="212" t="s">
        <v>673</v>
      </c>
      <c r="D124" s="159">
        <v>4</v>
      </c>
      <c r="E124" s="160">
        <v>1</v>
      </c>
      <c r="F124" s="180">
        <v>3</v>
      </c>
      <c r="G124" s="190">
        <v>3</v>
      </c>
      <c r="H124" s="191">
        <v>8</v>
      </c>
      <c r="I124" s="151"/>
      <c r="K124" s="217" t="str">
        <f t="shared" si="1"/>
        <v>01.03.03.08</v>
      </c>
      <c r="L124" s="150"/>
      <c r="N124" s="144"/>
    </row>
    <row r="125" spans="2:14" ht="15" x14ac:dyDescent="0.35">
      <c r="B125" s="158" t="s">
        <v>556</v>
      </c>
      <c r="C125" s="212" t="s">
        <v>673</v>
      </c>
      <c r="D125" s="159">
        <v>3</v>
      </c>
      <c r="E125" s="160">
        <v>1</v>
      </c>
      <c r="F125" s="180">
        <v>3</v>
      </c>
      <c r="G125" s="190">
        <v>3</v>
      </c>
      <c r="H125" s="191">
        <v>8</v>
      </c>
      <c r="I125" s="151"/>
      <c r="K125" s="217" t="str">
        <f t="shared" si="1"/>
        <v>01.03.03.08</v>
      </c>
      <c r="L125" s="150"/>
      <c r="M125" s="144" t="s">
        <v>514</v>
      </c>
      <c r="N125" s="144"/>
    </row>
    <row r="126" spans="2:14" ht="15" x14ac:dyDescent="0.35">
      <c r="B126" s="158" t="s">
        <v>559</v>
      </c>
      <c r="C126" s="212" t="s">
        <v>673</v>
      </c>
      <c r="D126" s="159">
        <v>3</v>
      </c>
      <c r="E126" s="160">
        <v>1</v>
      </c>
      <c r="F126" s="180">
        <v>3</v>
      </c>
      <c r="G126" s="190">
        <v>3</v>
      </c>
      <c r="H126" s="191">
        <v>8</v>
      </c>
      <c r="I126" s="151"/>
      <c r="K126" s="217" t="str">
        <f t="shared" si="1"/>
        <v>01.03.03.08</v>
      </c>
      <c r="L126" s="150"/>
      <c r="N126" s="144"/>
    </row>
    <row r="127" spans="2:14" ht="15" x14ac:dyDescent="0.35">
      <c r="B127" s="158" t="s">
        <v>560</v>
      </c>
      <c r="C127" s="212" t="s">
        <v>673</v>
      </c>
      <c r="D127" s="159">
        <v>3</v>
      </c>
      <c r="E127" s="160">
        <v>1</v>
      </c>
      <c r="F127" s="180">
        <v>3</v>
      </c>
      <c r="G127" s="190">
        <v>3</v>
      </c>
      <c r="H127" s="191">
        <v>8</v>
      </c>
      <c r="I127" s="151"/>
      <c r="K127" s="217" t="str">
        <f t="shared" si="1"/>
        <v>01.03.03.08</v>
      </c>
      <c r="L127" s="150"/>
      <c r="N127" s="144"/>
    </row>
    <row r="128" spans="2:14" ht="15" x14ac:dyDescent="0.35">
      <c r="B128" s="158" t="s">
        <v>561</v>
      </c>
      <c r="C128" s="212" t="s">
        <v>673</v>
      </c>
      <c r="D128" s="159">
        <v>3</v>
      </c>
      <c r="E128" s="160">
        <v>1</v>
      </c>
      <c r="F128" s="180">
        <v>3</v>
      </c>
      <c r="G128" s="190">
        <v>3</v>
      </c>
      <c r="H128" s="191">
        <v>8</v>
      </c>
      <c r="I128" s="151"/>
      <c r="K128" s="217" t="str">
        <f t="shared" si="1"/>
        <v>01.03.03.08</v>
      </c>
      <c r="L128" s="150"/>
      <c r="N128" s="144"/>
    </row>
    <row r="129" spans="2:14" ht="15" x14ac:dyDescent="0.35">
      <c r="B129" s="158" t="s">
        <v>562</v>
      </c>
      <c r="C129" s="212" t="s">
        <v>673</v>
      </c>
      <c r="D129" s="159">
        <v>3</v>
      </c>
      <c r="E129" s="160">
        <v>1</v>
      </c>
      <c r="F129" s="180">
        <v>3</v>
      </c>
      <c r="G129" s="190">
        <v>3</v>
      </c>
      <c r="H129" s="191">
        <v>8</v>
      </c>
      <c r="I129" s="151"/>
      <c r="K129" s="217" t="str">
        <f t="shared" si="1"/>
        <v>01.03.03.08</v>
      </c>
      <c r="L129" s="150"/>
      <c r="M129" s="144" t="s">
        <v>668</v>
      </c>
      <c r="N129" s="144"/>
    </row>
    <row r="130" spans="2:14" ht="15" x14ac:dyDescent="0.35">
      <c r="B130" s="158" t="s">
        <v>563</v>
      </c>
      <c r="C130" s="212" t="s">
        <v>673</v>
      </c>
      <c r="D130" s="159">
        <v>3</v>
      </c>
      <c r="E130" s="160">
        <v>1</v>
      </c>
      <c r="F130" s="180">
        <v>3</v>
      </c>
      <c r="G130" s="190">
        <v>3</v>
      </c>
      <c r="H130" s="191">
        <v>8</v>
      </c>
      <c r="I130" s="151"/>
      <c r="K130" s="217" t="str">
        <f t="shared" si="1"/>
        <v>01.03.03.08</v>
      </c>
      <c r="L130" s="150"/>
      <c r="N130" s="144"/>
    </row>
    <row r="131" spans="2:14" ht="15" x14ac:dyDescent="0.35">
      <c r="B131" s="158" t="s">
        <v>567</v>
      </c>
      <c r="C131" s="212" t="s">
        <v>673</v>
      </c>
      <c r="D131" s="159">
        <v>6</v>
      </c>
      <c r="E131" s="160">
        <v>1</v>
      </c>
      <c r="F131" s="180">
        <v>3</v>
      </c>
      <c r="G131" s="190">
        <v>3</v>
      </c>
      <c r="H131" s="191">
        <v>8</v>
      </c>
      <c r="I131" s="151"/>
      <c r="K131" s="217" t="str">
        <f t="shared" si="1"/>
        <v>01.03.03.08</v>
      </c>
      <c r="L131" s="150"/>
      <c r="M131" s="144" t="s">
        <v>668</v>
      </c>
      <c r="N131" s="144"/>
    </row>
    <row r="132" spans="2:14" ht="15" x14ac:dyDescent="0.35">
      <c r="B132" s="158" t="s">
        <v>569</v>
      </c>
      <c r="C132" s="212" t="s">
        <v>673</v>
      </c>
      <c r="D132" s="159">
        <v>5</v>
      </c>
      <c r="E132" s="160">
        <v>1</v>
      </c>
      <c r="F132" s="180">
        <v>3</v>
      </c>
      <c r="G132" s="190">
        <v>3</v>
      </c>
      <c r="H132" s="191">
        <v>8</v>
      </c>
      <c r="I132" s="151"/>
      <c r="K132" s="217" t="str">
        <f t="shared" si="1"/>
        <v>01.03.03.08</v>
      </c>
      <c r="L132" s="150"/>
      <c r="N132" s="144"/>
    </row>
    <row r="133" spans="2:14" ht="15" x14ac:dyDescent="0.35">
      <c r="B133" s="158" t="s">
        <v>496</v>
      </c>
      <c r="C133" s="212" t="s">
        <v>673</v>
      </c>
      <c r="D133" s="159">
        <v>9</v>
      </c>
      <c r="E133" s="160">
        <v>1</v>
      </c>
      <c r="F133" s="180">
        <v>3</v>
      </c>
      <c r="G133" s="190">
        <v>3</v>
      </c>
      <c r="H133" s="191">
        <v>8</v>
      </c>
      <c r="I133" s="151"/>
      <c r="K133" s="217" t="str">
        <f t="shared" ref="K133:K196" si="2">IF(NOT(ISBLANK(H133)), TEXT(E133,"00")&amp;"."&amp;TEXT(F133,"00")&amp;"."&amp;TEXT(G133,"00")&amp;"."&amp;TEXT(H133,"00"), "")</f>
        <v>01.03.03.08</v>
      </c>
      <c r="L133" s="150"/>
      <c r="M133" s="144" t="s">
        <v>669</v>
      </c>
      <c r="N133" s="144"/>
    </row>
    <row r="134" spans="2:14" ht="15" x14ac:dyDescent="0.35">
      <c r="B134" s="158" t="s">
        <v>20</v>
      </c>
      <c r="C134" s="212" t="s">
        <v>673</v>
      </c>
      <c r="D134" s="159">
        <v>5</v>
      </c>
      <c r="E134" s="160">
        <v>1</v>
      </c>
      <c r="F134" s="180">
        <v>3</v>
      </c>
      <c r="G134" s="190">
        <v>3</v>
      </c>
      <c r="H134" s="191">
        <v>8</v>
      </c>
      <c r="I134" s="151"/>
      <c r="K134" s="217" t="str">
        <f t="shared" si="2"/>
        <v>01.03.03.08</v>
      </c>
      <c r="L134" s="150"/>
      <c r="N134" s="144"/>
    </row>
    <row r="135" spans="2:14" ht="15" x14ac:dyDescent="0.35">
      <c r="B135" s="158" t="s">
        <v>572</v>
      </c>
      <c r="C135" s="212" t="s">
        <v>673</v>
      </c>
      <c r="D135" s="159">
        <v>4</v>
      </c>
      <c r="E135" s="160">
        <v>1</v>
      </c>
      <c r="F135" s="180">
        <v>3</v>
      </c>
      <c r="G135" s="190">
        <v>3</v>
      </c>
      <c r="H135" s="191">
        <v>8</v>
      </c>
      <c r="I135" s="151"/>
      <c r="K135" s="217" t="str">
        <f t="shared" si="2"/>
        <v>01.03.03.08</v>
      </c>
      <c r="L135" s="150"/>
      <c r="M135" s="144" t="s">
        <v>669</v>
      </c>
      <c r="N135" s="144"/>
    </row>
    <row r="136" spans="2:14" ht="15" x14ac:dyDescent="0.35">
      <c r="B136" s="158" t="s">
        <v>582</v>
      </c>
      <c r="C136" s="212" t="s">
        <v>673</v>
      </c>
      <c r="D136" s="159">
        <v>11</v>
      </c>
      <c r="E136" s="160">
        <v>1</v>
      </c>
      <c r="F136" s="180">
        <v>3</v>
      </c>
      <c r="G136" s="190">
        <v>3</v>
      </c>
      <c r="H136" s="191">
        <v>8</v>
      </c>
      <c r="I136" s="151"/>
      <c r="K136" s="217" t="str">
        <f t="shared" si="2"/>
        <v>01.03.03.08</v>
      </c>
      <c r="L136" s="150"/>
      <c r="N136" s="144"/>
    </row>
    <row r="137" spans="2:14" ht="15" x14ac:dyDescent="0.35">
      <c r="B137" s="158" t="s">
        <v>583</v>
      </c>
      <c r="C137" s="212" t="s">
        <v>673</v>
      </c>
      <c r="D137" s="159">
        <v>11</v>
      </c>
      <c r="E137" s="160">
        <v>1</v>
      </c>
      <c r="F137" s="180">
        <v>3</v>
      </c>
      <c r="G137" s="190">
        <v>3</v>
      </c>
      <c r="H137" s="191">
        <v>8</v>
      </c>
      <c r="I137" s="151"/>
      <c r="K137" s="217" t="str">
        <f t="shared" si="2"/>
        <v>01.03.03.08</v>
      </c>
      <c r="L137" s="150"/>
      <c r="N137" s="144"/>
    </row>
    <row r="138" spans="2:14" ht="15" x14ac:dyDescent="0.35">
      <c r="B138" s="158" t="s">
        <v>648</v>
      </c>
      <c r="C138" s="212" t="s">
        <v>673</v>
      </c>
      <c r="D138" s="159">
        <v>4</v>
      </c>
      <c r="E138" s="160">
        <v>1</v>
      </c>
      <c r="F138" s="180">
        <v>3</v>
      </c>
      <c r="G138" s="190">
        <v>3</v>
      </c>
      <c r="H138" s="191">
        <v>8</v>
      </c>
      <c r="I138" s="151"/>
      <c r="K138" s="217" t="str">
        <f t="shared" si="2"/>
        <v>01.03.03.08</v>
      </c>
      <c r="L138" s="150"/>
      <c r="M138" s="144" t="s">
        <v>667</v>
      </c>
      <c r="N138" s="144"/>
    </row>
    <row r="139" spans="2:14" ht="15" x14ac:dyDescent="0.35">
      <c r="B139" s="158" t="s">
        <v>565</v>
      </c>
      <c r="C139" s="212" t="s">
        <v>673</v>
      </c>
      <c r="D139" s="159">
        <v>7</v>
      </c>
      <c r="E139" s="160">
        <v>1</v>
      </c>
      <c r="F139" s="180">
        <v>3</v>
      </c>
      <c r="G139" s="190">
        <v>3</v>
      </c>
      <c r="H139" s="191">
        <v>8</v>
      </c>
      <c r="I139" s="151"/>
      <c r="K139" s="217" t="str">
        <f t="shared" si="2"/>
        <v>01.03.03.08</v>
      </c>
      <c r="L139" s="150"/>
      <c r="N139" s="144"/>
    </row>
    <row r="140" spans="2:14" ht="15" x14ac:dyDescent="0.35">
      <c r="B140" s="158" t="s">
        <v>566</v>
      </c>
      <c r="C140" s="212" t="s">
        <v>673</v>
      </c>
      <c r="D140" s="159">
        <v>6</v>
      </c>
      <c r="E140" s="160">
        <v>1</v>
      </c>
      <c r="F140" s="180">
        <v>3</v>
      </c>
      <c r="G140" s="190">
        <v>3</v>
      </c>
      <c r="H140" s="191">
        <v>8</v>
      </c>
      <c r="I140" s="151"/>
      <c r="K140" s="217" t="str">
        <f t="shared" si="2"/>
        <v>01.03.03.08</v>
      </c>
      <c r="L140" s="150"/>
      <c r="N140" s="144"/>
    </row>
    <row r="141" spans="2:14" ht="15" x14ac:dyDescent="0.35">
      <c r="B141" s="158" t="s">
        <v>649</v>
      </c>
      <c r="C141" s="212" t="s">
        <v>673</v>
      </c>
      <c r="D141" s="159">
        <v>4</v>
      </c>
      <c r="E141" s="160">
        <v>1</v>
      </c>
      <c r="F141" s="180">
        <v>3</v>
      </c>
      <c r="G141" s="190">
        <v>3</v>
      </c>
      <c r="H141" s="191">
        <v>8</v>
      </c>
      <c r="I141" s="151"/>
      <c r="K141" s="217" t="str">
        <f t="shared" si="2"/>
        <v>01.03.03.08</v>
      </c>
      <c r="L141" s="150"/>
      <c r="N141" s="144"/>
    </row>
    <row r="142" spans="2:14" ht="15" x14ac:dyDescent="0.35">
      <c r="B142" s="158" t="s">
        <v>586</v>
      </c>
      <c r="C142" s="212" t="s">
        <v>673</v>
      </c>
      <c r="D142" s="159">
        <v>10</v>
      </c>
      <c r="E142" s="160">
        <v>1</v>
      </c>
      <c r="F142" s="180">
        <v>3</v>
      </c>
      <c r="G142" s="190">
        <v>3</v>
      </c>
      <c r="H142" s="191">
        <v>8</v>
      </c>
      <c r="I142" s="151"/>
      <c r="K142" s="217" t="str">
        <f t="shared" si="2"/>
        <v>01.03.03.08</v>
      </c>
      <c r="L142" s="150"/>
      <c r="N142" s="144"/>
    </row>
    <row r="143" spans="2:14" ht="15" x14ac:dyDescent="0.35">
      <c r="B143" s="158" t="s">
        <v>558</v>
      </c>
      <c r="C143" s="212" t="s">
        <v>674</v>
      </c>
      <c r="D143" s="159">
        <v>3</v>
      </c>
      <c r="E143" s="160">
        <v>1</v>
      </c>
      <c r="F143" s="180">
        <v>3</v>
      </c>
      <c r="G143" s="190">
        <v>3</v>
      </c>
      <c r="H143" s="191">
        <v>8</v>
      </c>
      <c r="I143" s="151"/>
      <c r="K143" s="217" t="str">
        <f t="shared" si="2"/>
        <v>01.03.03.08</v>
      </c>
      <c r="L143" s="150"/>
      <c r="M143" s="144" t="s">
        <v>665</v>
      </c>
      <c r="N143" s="144"/>
    </row>
    <row r="144" spans="2:14" ht="15" x14ac:dyDescent="0.35">
      <c r="B144" s="158" t="s">
        <v>580</v>
      </c>
      <c r="C144" s="212" t="s">
        <v>674</v>
      </c>
      <c r="D144" s="159">
        <v>4</v>
      </c>
      <c r="E144" s="160">
        <v>1</v>
      </c>
      <c r="F144" s="180">
        <v>3</v>
      </c>
      <c r="G144" s="190">
        <v>3</v>
      </c>
      <c r="H144" s="191">
        <v>8</v>
      </c>
      <c r="I144" s="151"/>
      <c r="K144" s="217" t="str">
        <f t="shared" si="2"/>
        <v>01.03.03.08</v>
      </c>
      <c r="L144" s="150"/>
      <c r="N144" s="144"/>
    </row>
    <row r="145" spans="2:14" ht="15" x14ac:dyDescent="0.35">
      <c r="B145" s="158" t="s">
        <v>552</v>
      </c>
      <c r="C145" s="212" t="s">
        <v>616</v>
      </c>
      <c r="D145" s="159">
        <v>4</v>
      </c>
      <c r="E145" s="160">
        <v>1</v>
      </c>
      <c r="F145" s="180">
        <v>3</v>
      </c>
      <c r="G145" s="190">
        <v>3</v>
      </c>
      <c r="H145" s="191">
        <v>8</v>
      </c>
      <c r="I145" s="151"/>
      <c r="K145" s="217" t="str">
        <f t="shared" si="2"/>
        <v>01.03.03.08</v>
      </c>
      <c r="L145" s="150"/>
      <c r="N145" s="144"/>
    </row>
    <row r="146" spans="2:14" ht="15" x14ac:dyDescent="0.35">
      <c r="B146" s="158" t="s">
        <v>514</v>
      </c>
      <c r="C146" s="212" t="s">
        <v>616</v>
      </c>
      <c r="D146" s="159">
        <v>3</v>
      </c>
      <c r="E146" s="160">
        <v>1</v>
      </c>
      <c r="F146" s="180">
        <v>3</v>
      </c>
      <c r="G146" s="190">
        <v>3</v>
      </c>
      <c r="H146" s="191">
        <v>8</v>
      </c>
      <c r="I146" s="151"/>
      <c r="K146" s="217" t="str">
        <f t="shared" si="2"/>
        <v>01.03.03.08</v>
      </c>
      <c r="L146" s="150"/>
      <c r="N146" s="144"/>
    </row>
    <row r="147" spans="2:14" ht="15" x14ac:dyDescent="0.35">
      <c r="B147" s="158" t="s">
        <v>581</v>
      </c>
      <c r="C147" s="212" t="s">
        <v>616</v>
      </c>
      <c r="D147" s="159">
        <v>4</v>
      </c>
      <c r="E147" s="160">
        <v>1</v>
      </c>
      <c r="F147" s="180">
        <v>3</v>
      </c>
      <c r="G147" s="190">
        <v>3</v>
      </c>
      <c r="H147" s="191">
        <v>8</v>
      </c>
      <c r="I147" s="151"/>
      <c r="K147" s="217" t="str">
        <f t="shared" si="2"/>
        <v>01.03.03.08</v>
      </c>
      <c r="L147" s="150"/>
      <c r="N147" s="144"/>
    </row>
    <row r="148" spans="2:14" ht="15" x14ac:dyDescent="0.35">
      <c r="B148" s="158" t="s">
        <v>555</v>
      </c>
      <c r="C148" s="212" t="s">
        <v>616</v>
      </c>
      <c r="D148" s="159">
        <v>3</v>
      </c>
      <c r="E148" s="160">
        <v>1</v>
      </c>
      <c r="F148" s="180">
        <v>3</v>
      </c>
      <c r="G148" s="190">
        <v>3</v>
      </c>
      <c r="H148" s="191">
        <v>8</v>
      </c>
      <c r="I148" s="151"/>
      <c r="K148" s="217" t="str">
        <f t="shared" si="2"/>
        <v>01.03.03.08</v>
      </c>
      <c r="L148" s="150"/>
      <c r="N148" s="144"/>
    </row>
    <row r="149" spans="2:14" ht="15" x14ac:dyDescent="0.35">
      <c r="B149" s="158" t="s">
        <v>568</v>
      </c>
      <c r="C149" s="212" t="s">
        <v>616</v>
      </c>
      <c r="D149" s="159">
        <v>5</v>
      </c>
      <c r="E149" s="160">
        <v>1</v>
      </c>
      <c r="F149" s="172">
        <v>3</v>
      </c>
      <c r="G149" s="190">
        <v>3</v>
      </c>
      <c r="H149" s="191">
        <v>8</v>
      </c>
      <c r="I149" s="151"/>
      <c r="K149" s="217" t="str">
        <f t="shared" si="2"/>
        <v>01.03.03.08</v>
      </c>
      <c r="L149" s="150"/>
      <c r="N149" s="144"/>
    </row>
    <row r="150" spans="2:14" ht="15" x14ac:dyDescent="0.35">
      <c r="B150" s="158" t="s">
        <v>578</v>
      </c>
      <c r="C150" s="212" t="s">
        <v>616</v>
      </c>
      <c r="D150" s="159">
        <v>4</v>
      </c>
      <c r="E150" s="160">
        <v>1</v>
      </c>
      <c r="F150" s="180">
        <v>3</v>
      </c>
      <c r="G150" s="190">
        <v>3</v>
      </c>
      <c r="H150" s="191">
        <v>8</v>
      </c>
      <c r="I150" s="151"/>
      <c r="K150" s="217" t="str">
        <f t="shared" si="2"/>
        <v>01.03.03.08</v>
      </c>
      <c r="L150" s="150"/>
      <c r="M150" s="144" t="s">
        <v>670</v>
      </c>
      <c r="N150" s="144"/>
    </row>
    <row r="151" spans="2:14" ht="15" x14ac:dyDescent="0.35">
      <c r="B151" s="158" t="s">
        <v>579</v>
      </c>
      <c r="C151" s="212" t="s">
        <v>616</v>
      </c>
      <c r="D151" s="159">
        <v>4</v>
      </c>
      <c r="E151" s="160">
        <v>1</v>
      </c>
      <c r="F151" s="180">
        <v>3</v>
      </c>
      <c r="G151" s="190">
        <v>3</v>
      </c>
      <c r="H151" s="191">
        <v>8</v>
      </c>
      <c r="I151" s="151"/>
      <c r="K151" s="217" t="str">
        <f t="shared" si="2"/>
        <v>01.03.03.08</v>
      </c>
      <c r="L151" s="150"/>
      <c r="M151" s="144" t="s">
        <v>670</v>
      </c>
      <c r="N151" s="144"/>
    </row>
    <row r="152" spans="2:14" ht="15" x14ac:dyDescent="0.35">
      <c r="B152" s="158" t="s">
        <v>584</v>
      </c>
      <c r="C152" s="212" t="s">
        <v>616</v>
      </c>
      <c r="D152" s="159">
        <v>10</v>
      </c>
      <c r="E152" s="160">
        <v>1</v>
      </c>
      <c r="F152" s="180">
        <v>3</v>
      </c>
      <c r="G152" s="190">
        <v>3</v>
      </c>
      <c r="H152" s="191">
        <v>8</v>
      </c>
      <c r="I152" s="151"/>
      <c r="K152" s="217" t="str">
        <f t="shared" si="2"/>
        <v>01.03.03.08</v>
      </c>
      <c r="L152" s="150"/>
      <c r="M152" s="144" t="s">
        <v>670</v>
      </c>
      <c r="N152" s="144"/>
    </row>
    <row r="153" spans="2:14" ht="15" x14ac:dyDescent="0.35">
      <c r="B153" s="158" t="s">
        <v>571</v>
      </c>
      <c r="C153" s="212" t="s">
        <v>672</v>
      </c>
      <c r="D153" s="159">
        <v>5</v>
      </c>
      <c r="E153" s="160">
        <v>1</v>
      </c>
      <c r="F153" s="180">
        <v>3</v>
      </c>
      <c r="G153" s="190">
        <v>3</v>
      </c>
      <c r="H153" s="191">
        <v>8</v>
      </c>
      <c r="I153" s="151"/>
      <c r="K153" s="217" t="str">
        <f t="shared" si="2"/>
        <v>01.03.03.08</v>
      </c>
      <c r="L153" s="150"/>
      <c r="M153" s="144" t="s">
        <v>670</v>
      </c>
      <c r="N153" s="144"/>
    </row>
    <row r="154" spans="2:14" ht="15" x14ac:dyDescent="0.35">
      <c r="B154" s="158" t="s">
        <v>573</v>
      </c>
      <c r="C154" s="212" t="s">
        <v>672</v>
      </c>
      <c r="D154" s="159">
        <v>4</v>
      </c>
      <c r="E154" s="160">
        <v>1</v>
      </c>
      <c r="F154" s="180">
        <v>3</v>
      </c>
      <c r="G154" s="190">
        <v>3</v>
      </c>
      <c r="H154" s="191">
        <v>8</v>
      </c>
      <c r="I154" s="151"/>
      <c r="K154" s="217" t="str">
        <f t="shared" si="2"/>
        <v>01.03.03.08</v>
      </c>
      <c r="L154" s="150"/>
      <c r="M154" s="144" t="s">
        <v>670</v>
      </c>
      <c r="N154" s="144"/>
    </row>
    <row r="155" spans="2:14" ht="15" x14ac:dyDescent="0.35">
      <c r="B155" s="164" t="s">
        <v>576</v>
      </c>
      <c r="C155" s="213" t="s">
        <v>672</v>
      </c>
      <c r="D155" s="165">
        <v>4</v>
      </c>
      <c r="E155" s="192">
        <v>1</v>
      </c>
      <c r="F155" s="186">
        <v>3</v>
      </c>
      <c r="G155" s="193">
        <v>3</v>
      </c>
      <c r="H155" s="188">
        <v>8</v>
      </c>
      <c r="I155" s="151"/>
      <c r="K155" s="217" t="str">
        <f t="shared" si="2"/>
        <v>01.03.03.08</v>
      </c>
      <c r="L155" s="150"/>
      <c r="M155" s="144" t="s">
        <v>670</v>
      </c>
      <c r="N155" s="144"/>
    </row>
    <row r="156" spans="2:14" ht="15" x14ac:dyDescent="0.35">
      <c r="B156" s="148"/>
      <c r="C156" s="210"/>
      <c r="D156" s="170"/>
      <c r="E156" s="150"/>
      <c r="F156" s="150"/>
      <c r="G156" s="150"/>
      <c r="H156" s="150"/>
      <c r="I156" s="151"/>
      <c r="K156" s="217" t="str">
        <f t="shared" si="2"/>
        <v/>
      </c>
      <c r="L156" s="150"/>
      <c r="N156" s="144"/>
    </row>
    <row r="157" spans="2:14" ht="15" x14ac:dyDescent="0.35">
      <c r="B157" s="148" t="s">
        <v>587</v>
      </c>
      <c r="C157" s="210" t="s">
        <v>673</v>
      </c>
      <c r="D157" s="170">
        <v>13</v>
      </c>
      <c r="E157" s="194">
        <v>2</v>
      </c>
      <c r="F157" s="195">
        <v>2</v>
      </c>
      <c r="G157" s="196">
        <v>2</v>
      </c>
      <c r="H157" s="197">
        <v>3</v>
      </c>
      <c r="I157" s="151"/>
      <c r="K157" s="217" t="str">
        <f t="shared" si="2"/>
        <v>02.02.02.03</v>
      </c>
      <c r="L157" s="150"/>
      <c r="N157" s="144"/>
    </row>
    <row r="158" spans="2:14" ht="15" x14ac:dyDescent="0.35">
      <c r="B158" s="148"/>
      <c r="C158" s="210"/>
      <c r="D158" s="170"/>
      <c r="E158" s="171"/>
      <c r="F158" s="172"/>
      <c r="G158" s="150"/>
      <c r="H158" s="150"/>
      <c r="I158" s="151"/>
      <c r="K158" s="217" t="str">
        <f t="shared" si="2"/>
        <v/>
      </c>
      <c r="L158" s="150"/>
      <c r="N158" s="144"/>
    </row>
    <row r="159" spans="2:14" ht="15" x14ac:dyDescent="0.35">
      <c r="B159" s="152" t="s">
        <v>588</v>
      </c>
      <c r="C159" s="211" t="s">
        <v>673</v>
      </c>
      <c r="D159" s="153">
        <v>27</v>
      </c>
      <c r="E159" s="176">
        <v>2</v>
      </c>
      <c r="F159" s="177">
        <v>2</v>
      </c>
      <c r="G159" s="156">
        <v>4</v>
      </c>
      <c r="H159" s="185">
        <v>9</v>
      </c>
      <c r="I159" s="151"/>
      <c r="K159" s="217" t="str">
        <f t="shared" si="2"/>
        <v>02.02.04.09</v>
      </c>
      <c r="L159" s="150"/>
      <c r="N159" s="144"/>
    </row>
    <row r="160" spans="2:14" ht="15" x14ac:dyDescent="0.35">
      <c r="B160" s="164" t="s">
        <v>589</v>
      </c>
      <c r="C160" s="213" t="s">
        <v>672</v>
      </c>
      <c r="D160" s="165">
        <v>37</v>
      </c>
      <c r="E160" s="166">
        <v>2</v>
      </c>
      <c r="F160" s="167">
        <v>2</v>
      </c>
      <c r="G160" s="187">
        <v>4</v>
      </c>
      <c r="H160" s="188">
        <v>9</v>
      </c>
      <c r="I160" s="151"/>
      <c r="K160" s="217" t="str">
        <f t="shared" si="2"/>
        <v>02.02.04.09</v>
      </c>
      <c r="L160" s="150"/>
      <c r="N160" s="144"/>
    </row>
    <row r="161" spans="2:14" ht="15" x14ac:dyDescent="0.35">
      <c r="B161" s="148"/>
      <c r="C161" s="210"/>
      <c r="D161" s="170"/>
      <c r="E161" s="171"/>
      <c r="F161" s="172"/>
      <c r="G161" s="150"/>
      <c r="H161" s="150"/>
      <c r="I161" s="151"/>
      <c r="K161" s="217" t="str">
        <f t="shared" si="2"/>
        <v/>
      </c>
      <c r="L161" s="150"/>
      <c r="N161" s="144"/>
    </row>
    <row r="162" spans="2:14" ht="15" x14ac:dyDescent="0.35">
      <c r="B162" s="148" t="s">
        <v>590</v>
      </c>
      <c r="C162" s="210" t="s">
        <v>673</v>
      </c>
      <c r="D162" s="170">
        <v>17</v>
      </c>
      <c r="E162" s="171">
        <v>2</v>
      </c>
      <c r="F162" s="172">
        <v>2</v>
      </c>
      <c r="G162" s="198">
        <v>5</v>
      </c>
      <c r="H162" s="174">
        <v>12</v>
      </c>
      <c r="I162" s="151"/>
      <c r="K162" s="217" t="str">
        <f t="shared" si="2"/>
        <v>02.02.05.12</v>
      </c>
      <c r="L162" s="150"/>
      <c r="N162" s="144"/>
    </row>
    <row r="163" spans="2:14" ht="15" x14ac:dyDescent="0.35">
      <c r="B163" s="148"/>
      <c r="C163" s="210"/>
      <c r="D163" s="170"/>
      <c r="E163" s="171"/>
      <c r="F163" s="172"/>
      <c r="G163" s="173"/>
      <c r="H163" s="150"/>
      <c r="I163" s="151"/>
      <c r="K163" s="217" t="str">
        <f t="shared" si="2"/>
        <v/>
      </c>
      <c r="L163" s="150"/>
      <c r="N163" s="144"/>
    </row>
    <row r="164" spans="2:14" ht="15" x14ac:dyDescent="0.35">
      <c r="B164" s="148" t="s">
        <v>591</v>
      </c>
      <c r="C164" s="210" t="s">
        <v>672</v>
      </c>
      <c r="D164" s="170">
        <v>16</v>
      </c>
      <c r="E164" s="171">
        <v>2</v>
      </c>
      <c r="F164" s="172">
        <v>2</v>
      </c>
      <c r="G164" s="173">
        <v>5</v>
      </c>
      <c r="H164" s="174">
        <v>13</v>
      </c>
      <c r="I164" s="151"/>
      <c r="K164" s="217" t="str">
        <f t="shared" si="2"/>
        <v>02.02.05.13</v>
      </c>
      <c r="L164" s="150"/>
      <c r="N164" s="144"/>
    </row>
    <row r="165" spans="2:14" ht="15" x14ac:dyDescent="0.35">
      <c r="B165" s="148"/>
      <c r="C165" s="210"/>
      <c r="D165" s="170"/>
      <c r="E165" s="171"/>
      <c r="F165" s="172"/>
      <c r="G165" s="173"/>
      <c r="H165" s="150"/>
      <c r="I165" s="151"/>
      <c r="K165" s="217" t="str">
        <f t="shared" si="2"/>
        <v/>
      </c>
      <c r="L165" s="150"/>
      <c r="N165" s="144"/>
    </row>
    <row r="166" spans="2:14" ht="15" x14ac:dyDescent="0.35">
      <c r="B166" s="148" t="s">
        <v>592</v>
      </c>
      <c r="C166" s="210" t="s">
        <v>673</v>
      </c>
      <c r="D166" s="170">
        <v>14</v>
      </c>
      <c r="E166" s="171">
        <v>2</v>
      </c>
      <c r="F166" s="172">
        <v>2</v>
      </c>
      <c r="G166" s="173">
        <v>5</v>
      </c>
      <c r="H166" s="174">
        <v>35</v>
      </c>
      <c r="I166" s="151"/>
      <c r="K166" s="217" t="str">
        <f t="shared" si="2"/>
        <v>02.02.05.35</v>
      </c>
      <c r="L166" s="150"/>
      <c r="N166" s="144"/>
    </row>
    <row r="167" spans="2:14" ht="15" x14ac:dyDescent="0.35">
      <c r="B167" s="148"/>
      <c r="C167" s="210"/>
      <c r="D167" s="170"/>
      <c r="E167" s="171"/>
      <c r="F167" s="172"/>
      <c r="G167" s="173"/>
      <c r="H167" s="150"/>
      <c r="I167" s="151"/>
      <c r="K167" s="217" t="str">
        <f t="shared" si="2"/>
        <v/>
      </c>
      <c r="L167" s="150"/>
      <c r="N167" s="144"/>
    </row>
    <row r="168" spans="2:14" ht="15" x14ac:dyDescent="0.35">
      <c r="B168" s="148" t="s">
        <v>594</v>
      </c>
      <c r="C168" s="210" t="s">
        <v>673</v>
      </c>
      <c r="D168" s="170">
        <v>15</v>
      </c>
      <c r="E168" s="171">
        <v>2</v>
      </c>
      <c r="F168" s="172">
        <v>2</v>
      </c>
      <c r="G168" s="173">
        <v>5</v>
      </c>
      <c r="H168" s="174">
        <v>89</v>
      </c>
      <c r="I168" s="151"/>
      <c r="K168" s="217" t="str">
        <f t="shared" si="2"/>
        <v>02.02.05.89</v>
      </c>
      <c r="L168" s="150"/>
      <c r="N168" s="144"/>
    </row>
    <row r="169" spans="2:14" ht="15" x14ac:dyDescent="0.35">
      <c r="B169" s="148"/>
      <c r="C169" s="210"/>
      <c r="D169" s="170"/>
      <c r="E169" s="171"/>
      <c r="F169" s="172"/>
      <c r="G169" s="173"/>
      <c r="H169" s="150"/>
      <c r="I169" s="151"/>
      <c r="K169" s="217" t="str">
        <f t="shared" si="2"/>
        <v/>
      </c>
      <c r="L169" s="150"/>
      <c r="N169" s="144"/>
    </row>
    <row r="170" spans="2:14" ht="15" x14ac:dyDescent="0.35">
      <c r="B170" s="148" t="s">
        <v>595</v>
      </c>
      <c r="C170" s="210" t="s">
        <v>673</v>
      </c>
      <c r="D170" s="170">
        <v>12</v>
      </c>
      <c r="E170" s="171">
        <v>2</v>
      </c>
      <c r="F170" s="172">
        <v>2</v>
      </c>
      <c r="G170" s="184">
        <v>5</v>
      </c>
      <c r="H170" s="174">
        <v>98</v>
      </c>
      <c r="I170" s="151"/>
      <c r="K170" s="217" t="str">
        <f t="shared" si="2"/>
        <v>02.02.05.98</v>
      </c>
      <c r="L170" s="150"/>
      <c r="N170" s="144"/>
    </row>
    <row r="171" spans="2:14" ht="15" x14ac:dyDescent="0.35">
      <c r="B171" s="148"/>
      <c r="C171" s="210"/>
      <c r="D171" s="170"/>
      <c r="E171" s="171"/>
      <c r="F171" s="172"/>
      <c r="G171" s="150"/>
      <c r="H171" s="150"/>
      <c r="I171" s="151"/>
      <c r="K171" s="217" t="str">
        <f t="shared" si="2"/>
        <v/>
      </c>
      <c r="L171" s="150"/>
      <c r="N171" s="144"/>
    </row>
    <row r="172" spans="2:14" ht="15" x14ac:dyDescent="0.35">
      <c r="B172" s="148" t="s">
        <v>596</v>
      </c>
      <c r="C172" s="210" t="s">
        <v>616</v>
      </c>
      <c r="D172" s="170">
        <v>16</v>
      </c>
      <c r="E172" s="171">
        <v>2</v>
      </c>
      <c r="F172" s="172">
        <v>2</v>
      </c>
      <c r="G172" s="198">
        <v>6</v>
      </c>
      <c r="H172" s="174">
        <v>14</v>
      </c>
      <c r="I172" s="151"/>
      <c r="K172" s="217" t="str">
        <f t="shared" si="2"/>
        <v>02.02.06.14</v>
      </c>
      <c r="L172" s="150"/>
      <c r="N172" s="144"/>
    </row>
    <row r="173" spans="2:14" ht="15" x14ac:dyDescent="0.35">
      <c r="B173" s="148"/>
      <c r="C173" s="210"/>
      <c r="D173" s="170"/>
      <c r="E173" s="171"/>
      <c r="F173" s="172"/>
      <c r="G173" s="173"/>
      <c r="H173" s="150"/>
      <c r="I173" s="151"/>
      <c r="K173" s="217" t="str">
        <f t="shared" si="2"/>
        <v/>
      </c>
      <c r="L173" s="150"/>
      <c r="N173" s="144"/>
    </row>
    <row r="174" spans="2:14" ht="15" x14ac:dyDescent="0.35">
      <c r="B174" s="148" t="s">
        <v>597</v>
      </c>
      <c r="C174" s="210" t="s">
        <v>616</v>
      </c>
      <c r="D174" s="170">
        <v>13</v>
      </c>
      <c r="E174" s="171">
        <v>2</v>
      </c>
      <c r="F174" s="172">
        <v>2</v>
      </c>
      <c r="G174" s="184">
        <v>6</v>
      </c>
      <c r="H174" s="174">
        <v>20</v>
      </c>
      <c r="I174" s="151"/>
      <c r="K174" s="217" t="str">
        <f t="shared" si="2"/>
        <v>02.02.06.20</v>
      </c>
      <c r="L174" s="150"/>
      <c r="N174" s="144"/>
    </row>
    <row r="175" spans="2:14" ht="15" x14ac:dyDescent="0.35">
      <c r="B175" s="148"/>
      <c r="C175" s="210"/>
      <c r="D175" s="170"/>
      <c r="E175" s="171"/>
      <c r="F175" s="172"/>
      <c r="G175" s="150"/>
      <c r="H175" s="150"/>
      <c r="I175" s="151"/>
      <c r="K175" s="217" t="str">
        <f t="shared" si="2"/>
        <v/>
      </c>
      <c r="L175" s="150"/>
      <c r="N175" s="144"/>
    </row>
    <row r="176" spans="2:14" ht="15" x14ac:dyDescent="0.35">
      <c r="B176" s="148" t="s">
        <v>4</v>
      </c>
      <c r="C176" s="210" t="s">
        <v>673</v>
      </c>
      <c r="D176" s="170">
        <v>40</v>
      </c>
      <c r="E176" s="171">
        <v>2</v>
      </c>
      <c r="F176" s="172">
        <v>2</v>
      </c>
      <c r="G176" s="196">
        <v>10</v>
      </c>
      <c r="H176" s="197">
        <v>28</v>
      </c>
      <c r="I176" s="151"/>
      <c r="K176" s="217" t="str">
        <f t="shared" si="2"/>
        <v>02.02.10.28</v>
      </c>
      <c r="L176" s="150"/>
      <c r="N176" s="144"/>
    </row>
    <row r="177" spans="2:14" ht="15" x14ac:dyDescent="0.35">
      <c r="B177" s="148"/>
      <c r="C177" s="210"/>
      <c r="D177" s="170"/>
      <c r="E177" s="171"/>
      <c r="F177" s="172"/>
      <c r="G177" s="150"/>
      <c r="H177" s="150"/>
      <c r="I177" s="151"/>
      <c r="K177" s="217" t="str">
        <f t="shared" si="2"/>
        <v/>
      </c>
      <c r="L177" s="150"/>
      <c r="N177" s="144"/>
    </row>
    <row r="178" spans="2:14" ht="15" x14ac:dyDescent="0.35">
      <c r="B178" s="148" t="s">
        <v>598</v>
      </c>
      <c r="C178" s="210" t="s">
        <v>673</v>
      </c>
      <c r="D178" s="170">
        <v>36</v>
      </c>
      <c r="E178" s="171">
        <v>2</v>
      </c>
      <c r="F178" s="172">
        <v>2</v>
      </c>
      <c r="G178" s="196">
        <v>11</v>
      </c>
      <c r="H178" s="197">
        <v>29</v>
      </c>
      <c r="I178" s="151"/>
      <c r="K178" s="217" t="str">
        <f t="shared" si="2"/>
        <v>02.02.11.29</v>
      </c>
      <c r="L178" s="150"/>
      <c r="N178" s="144"/>
    </row>
    <row r="179" spans="2:14" ht="15" x14ac:dyDescent="0.35">
      <c r="B179" s="148"/>
      <c r="C179" s="210"/>
      <c r="D179" s="170"/>
      <c r="E179" s="171"/>
      <c r="F179" s="172"/>
      <c r="G179" s="150"/>
      <c r="H179" s="150"/>
      <c r="I179" s="151"/>
      <c r="K179" s="217" t="str">
        <f t="shared" si="2"/>
        <v/>
      </c>
      <c r="L179" s="150"/>
      <c r="N179" s="144"/>
    </row>
    <row r="180" spans="2:14" ht="15" x14ac:dyDescent="0.35">
      <c r="B180" s="148" t="s">
        <v>599</v>
      </c>
      <c r="C180" s="210" t="s">
        <v>672</v>
      </c>
      <c r="D180" s="170">
        <v>24</v>
      </c>
      <c r="E180" s="171">
        <v>2</v>
      </c>
      <c r="F180" s="172">
        <v>2</v>
      </c>
      <c r="G180" s="198">
        <v>12</v>
      </c>
      <c r="H180" s="174">
        <v>30</v>
      </c>
      <c r="I180" s="151"/>
      <c r="K180" s="217" t="str">
        <f t="shared" si="2"/>
        <v>02.02.12.30</v>
      </c>
      <c r="L180" s="150"/>
      <c r="N180" s="144"/>
    </row>
    <row r="181" spans="2:14" ht="15" x14ac:dyDescent="0.35">
      <c r="B181" s="148"/>
      <c r="C181" s="210"/>
      <c r="D181" s="170"/>
      <c r="E181" s="171"/>
      <c r="F181" s="172"/>
      <c r="G181" s="173"/>
      <c r="H181" s="150"/>
      <c r="I181" s="151"/>
      <c r="K181" s="217" t="str">
        <f t="shared" si="2"/>
        <v/>
      </c>
      <c r="L181" s="150"/>
      <c r="N181" s="144"/>
    </row>
    <row r="182" spans="2:14" ht="15" x14ac:dyDescent="0.35">
      <c r="B182" s="148" t="s">
        <v>11</v>
      </c>
      <c r="C182" s="210" t="s">
        <v>673</v>
      </c>
      <c r="D182" s="170">
        <v>14</v>
      </c>
      <c r="E182" s="171">
        <v>2</v>
      </c>
      <c r="F182" s="172">
        <v>2</v>
      </c>
      <c r="G182" s="173">
        <v>12</v>
      </c>
      <c r="H182" s="174">
        <v>36</v>
      </c>
      <c r="I182" s="151"/>
      <c r="K182" s="217" t="str">
        <f t="shared" si="2"/>
        <v>02.02.12.36</v>
      </c>
      <c r="L182" s="150"/>
      <c r="N182" s="144"/>
    </row>
    <row r="183" spans="2:14" ht="15" x14ac:dyDescent="0.35">
      <c r="B183" s="148"/>
      <c r="C183" s="210"/>
      <c r="D183" s="170"/>
      <c r="E183" s="171"/>
      <c r="F183" s="172"/>
      <c r="G183" s="173"/>
      <c r="H183" s="150"/>
      <c r="I183" s="151"/>
      <c r="K183" s="217" t="str">
        <f t="shared" si="2"/>
        <v/>
      </c>
      <c r="L183" s="150"/>
      <c r="N183" s="144"/>
    </row>
    <row r="184" spans="2:14" ht="15" x14ac:dyDescent="0.35">
      <c r="B184" s="148" t="s">
        <v>602</v>
      </c>
      <c r="C184" s="210" t="s">
        <v>674</v>
      </c>
      <c r="D184" s="170">
        <v>24</v>
      </c>
      <c r="E184" s="171">
        <v>2</v>
      </c>
      <c r="F184" s="172">
        <v>2</v>
      </c>
      <c r="G184" s="173">
        <v>12</v>
      </c>
      <c r="H184" s="174">
        <v>75</v>
      </c>
      <c r="I184" s="151"/>
      <c r="K184" s="217" t="str">
        <f t="shared" si="2"/>
        <v>02.02.12.75</v>
      </c>
      <c r="L184" s="150"/>
      <c r="N184" s="144"/>
    </row>
    <row r="185" spans="2:14" ht="15" x14ac:dyDescent="0.35">
      <c r="B185" s="148"/>
      <c r="C185" s="210"/>
      <c r="D185" s="170"/>
      <c r="E185" s="171"/>
      <c r="F185" s="172"/>
      <c r="G185" s="173"/>
      <c r="H185" s="150"/>
      <c r="I185" s="151"/>
      <c r="K185" s="217" t="str">
        <f t="shared" si="2"/>
        <v/>
      </c>
      <c r="L185" s="150"/>
      <c r="N185" s="144"/>
    </row>
    <row r="186" spans="2:14" ht="15" x14ac:dyDescent="0.35">
      <c r="B186" s="148" t="s">
        <v>603</v>
      </c>
      <c r="C186" s="210" t="s">
        <v>616</v>
      </c>
      <c r="D186" s="170">
        <v>11</v>
      </c>
      <c r="E186" s="171">
        <v>2</v>
      </c>
      <c r="F186" s="172">
        <v>2</v>
      </c>
      <c r="G186" s="184">
        <v>12</v>
      </c>
      <c r="H186" s="174">
        <v>99</v>
      </c>
      <c r="I186" s="151"/>
      <c r="K186" s="217" t="str">
        <f t="shared" si="2"/>
        <v>02.02.12.99</v>
      </c>
      <c r="L186" s="150"/>
      <c r="N186" s="144"/>
    </row>
    <row r="187" spans="2:14" ht="15" x14ac:dyDescent="0.35">
      <c r="B187" s="148"/>
      <c r="C187" s="210"/>
      <c r="D187" s="170"/>
      <c r="E187" s="171"/>
      <c r="F187" s="172"/>
      <c r="G187" s="150"/>
      <c r="H187" s="150"/>
      <c r="I187" s="151"/>
      <c r="K187" s="217" t="str">
        <f t="shared" si="2"/>
        <v/>
      </c>
      <c r="L187" s="150"/>
      <c r="N187" s="144"/>
    </row>
    <row r="188" spans="2:14" ht="15" x14ac:dyDescent="0.35">
      <c r="B188" s="148" t="s">
        <v>604</v>
      </c>
      <c r="C188" s="210" t="s">
        <v>0</v>
      </c>
      <c r="D188" s="170">
        <v>45</v>
      </c>
      <c r="E188" s="171">
        <v>2</v>
      </c>
      <c r="F188" s="172">
        <v>2</v>
      </c>
      <c r="G188" s="196">
        <v>29</v>
      </c>
      <c r="H188" s="197">
        <v>53</v>
      </c>
      <c r="I188" s="151"/>
      <c r="K188" s="217" t="str">
        <f t="shared" si="2"/>
        <v>02.02.29.53</v>
      </c>
      <c r="L188" s="150"/>
      <c r="N188" s="144"/>
    </row>
    <row r="189" spans="2:14" ht="15" x14ac:dyDescent="0.35">
      <c r="B189" s="148"/>
      <c r="C189" s="210"/>
      <c r="D189" s="170"/>
      <c r="E189" s="171"/>
      <c r="F189" s="172"/>
      <c r="G189" s="150"/>
      <c r="H189" s="150"/>
      <c r="I189" s="151"/>
      <c r="K189" s="217" t="str">
        <f t="shared" si="2"/>
        <v/>
      </c>
      <c r="L189" s="150"/>
      <c r="N189" s="144"/>
    </row>
    <row r="190" spans="2:14" ht="15" x14ac:dyDescent="0.35">
      <c r="B190" s="148" t="s">
        <v>451</v>
      </c>
      <c r="C190" s="210" t="s">
        <v>0</v>
      </c>
      <c r="D190" s="170">
        <v>44</v>
      </c>
      <c r="E190" s="171">
        <v>2</v>
      </c>
      <c r="F190" s="172">
        <v>2</v>
      </c>
      <c r="G190" s="196">
        <v>30</v>
      </c>
      <c r="H190" s="197">
        <v>54</v>
      </c>
      <c r="I190" s="151"/>
      <c r="K190" s="217" t="str">
        <f t="shared" si="2"/>
        <v>02.02.30.54</v>
      </c>
      <c r="L190" s="150"/>
      <c r="N190" s="144"/>
    </row>
    <row r="191" spans="2:14" ht="15" x14ac:dyDescent="0.35">
      <c r="B191" s="148"/>
      <c r="C191" s="210"/>
      <c r="D191" s="170"/>
      <c r="E191" s="171"/>
      <c r="F191" s="172"/>
      <c r="G191" s="150"/>
      <c r="H191" s="150"/>
      <c r="I191" s="151"/>
      <c r="K191" s="217" t="str">
        <f t="shared" si="2"/>
        <v/>
      </c>
      <c r="L191" s="150"/>
      <c r="N191" s="144"/>
    </row>
    <row r="192" spans="2:14" ht="15" x14ac:dyDescent="0.35">
      <c r="B192" s="148" t="s">
        <v>605</v>
      </c>
      <c r="C192" s="210" t="s">
        <v>673</v>
      </c>
      <c r="D192" s="170">
        <v>41</v>
      </c>
      <c r="E192" s="171">
        <v>2</v>
      </c>
      <c r="F192" s="172">
        <v>2</v>
      </c>
      <c r="G192" s="196">
        <v>33</v>
      </c>
      <c r="H192" s="197">
        <v>57</v>
      </c>
      <c r="I192" s="151"/>
      <c r="K192" s="217" t="str">
        <f t="shared" si="2"/>
        <v>02.02.33.57</v>
      </c>
      <c r="L192" s="150"/>
      <c r="N192" s="144"/>
    </row>
    <row r="193" spans="2:14" ht="15" x14ac:dyDescent="0.35">
      <c r="B193" s="148"/>
      <c r="C193" s="210"/>
      <c r="D193" s="170"/>
      <c r="E193" s="171"/>
      <c r="F193" s="172"/>
      <c r="G193" s="150"/>
      <c r="H193" s="150"/>
      <c r="I193" s="151"/>
      <c r="K193" s="217" t="str">
        <f t="shared" si="2"/>
        <v/>
      </c>
      <c r="L193" s="150"/>
      <c r="N193" s="144"/>
    </row>
    <row r="194" spans="2:14" ht="15" x14ac:dyDescent="0.35">
      <c r="B194" s="148" t="s">
        <v>606</v>
      </c>
      <c r="C194" s="210" t="s">
        <v>672</v>
      </c>
      <c r="D194" s="170">
        <v>36</v>
      </c>
      <c r="E194" s="171">
        <v>2</v>
      </c>
      <c r="F194" s="172">
        <v>2</v>
      </c>
      <c r="G194" s="196">
        <v>34</v>
      </c>
      <c r="H194" s="197">
        <v>58</v>
      </c>
      <c r="I194" s="151"/>
      <c r="K194" s="217" t="str">
        <f t="shared" si="2"/>
        <v>02.02.34.58</v>
      </c>
      <c r="L194" s="150"/>
      <c r="N194" s="144"/>
    </row>
    <row r="195" spans="2:14" ht="15" x14ac:dyDescent="0.35">
      <c r="B195" s="148"/>
      <c r="C195" s="210"/>
      <c r="D195" s="170"/>
      <c r="E195" s="171"/>
      <c r="F195" s="172"/>
      <c r="G195" s="150"/>
      <c r="H195" s="150"/>
      <c r="I195" s="151"/>
      <c r="K195" s="217" t="str">
        <f t="shared" si="2"/>
        <v/>
      </c>
      <c r="L195" s="150"/>
      <c r="N195" s="144"/>
    </row>
    <row r="196" spans="2:14" ht="15" x14ac:dyDescent="0.35">
      <c r="B196" s="148" t="s">
        <v>607</v>
      </c>
      <c r="C196" s="210" t="s">
        <v>672</v>
      </c>
      <c r="D196" s="170">
        <v>36</v>
      </c>
      <c r="E196" s="171">
        <v>2</v>
      </c>
      <c r="F196" s="172">
        <v>2</v>
      </c>
      <c r="G196" s="196">
        <v>36</v>
      </c>
      <c r="H196" s="197">
        <v>60</v>
      </c>
      <c r="I196" s="151"/>
      <c r="K196" s="217" t="str">
        <f t="shared" si="2"/>
        <v>02.02.36.60</v>
      </c>
      <c r="L196" s="150"/>
      <c r="N196" s="144"/>
    </row>
    <row r="197" spans="2:14" ht="15" x14ac:dyDescent="0.35">
      <c r="B197" s="148"/>
      <c r="C197" s="210"/>
      <c r="D197" s="170"/>
      <c r="E197" s="171"/>
      <c r="F197" s="172"/>
      <c r="G197" s="150"/>
      <c r="H197" s="150"/>
      <c r="I197" s="151"/>
      <c r="K197" s="217" t="str">
        <f t="shared" ref="K197:K260" si="3">IF(NOT(ISBLANK(H197)), TEXT(E197,"00")&amp;"."&amp;TEXT(F197,"00")&amp;"."&amp;TEXT(G197,"00")&amp;"."&amp;TEXT(H197,"00"), "")</f>
        <v/>
      </c>
      <c r="L197" s="150"/>
      <c r="N197" s="144"/>
    </row>
    <row r="198" spans="2:14" ht="15" x14ac:dyDescent="0.35">
      <c r="B198" s="148" t="s">
        <v>608</v>
      </c>
      <c r="C198" s="210" t="s">
        <v>673</v>
      </c>
      <c r="D198" s="170">
        <v>34</v>
      </c>
      <c r="E198" s="171">
        <v>2</v>
      </c>
      <c r="F198" s="172">
        <v>2</v>
      </c>
      <c r="G198" s="196">
        <v>37</v>
      </c>
      <c r="H198" s="197">
        <v>61</v>
      </c>
      <c r="I198" s="151"/>
      <c r="K198" s="217" t="str">
        <f t="shared" si="3"/>
        <v>02.02.37.61</v>
      </c>
      <c r="L198" s="150"/>
      <c r="N198" s="144"/>
    </row>
    <row r="199" spans="2:14" ht="15" x14ac:dyDescent="0.35">
      <c r="B199" s="148"/>
      <c r="C199" s="210"/>
      <c r="D199" s="170"/>
      <c r="E199" s="171"/>
      <c r="F199" s="172"/>
      <c r="G199" s="150"/>
      <c r="H199" s="150"/>
      <c r="I199" s="151"/>
      <c r="K199" s="217" t="str">
        <f t="shared" si="3"/>
        <v/>
      </c>
      <c r="L199" s="150"/>
      <c r="N199" s="144"/>
    </row>
    <row r="200" spans="2:14" ht="15" x14ac:dyDescent="0.35">
      <c r="B200" s="148" t="s">
        <v>609</v>
      </c>
      <c r="C200" s="210" t="s">
        <v>673</v>
      </c>
      <c r="D200" s="170">
        <v>33</v>
      </c>
      <c r="E200" s="171">
        <v>2</v>
      </c>
      <c r="F200" s="172">
        <v>2</v>
      </c>
      <c r="G200" s="196">
        <v>38</v>
      </c>
      <c r="H200" s="197">
        <v>62</v>
      </c>
      <c r="I200" s="151"/>
      <c r="K200" s="217" t="str">
        <f t="shared" si="3"/>
        <v>02.02.38.62</v>
      </c>
      <c r="L200" s="150"/>
      <c r="N200" s="144"/>
    </row>
    <row r="201" spans="2:14" ht="15" x14ac:dyDescent="0.35">
      <c r="B201" s="148"/>
      <c r="C201" s="210"/>
      <c r="D201" s="170"/>
      <c r="E201" s="171"/>
      <c r="F201" s="172"/>
      <c r="G201" s="150"/>
      <c r="H201" s="150"/>
      <c r="I201" s="151"/>
      <c r="K201" s="217" t="str">
        <f t="shared" si="3"/>
        <v/>
      </c>
      <c r="L201" s="150"/>
      <c r="N201" s="144"/>
    </row>
    <row r="202" spans="2:14" ht="15" x14ac:dyDescent="0.35">
      <c r="B202" s="148" t="s">
        <v>610</v>
      </c>
      <c r="C202" s="210" t="s">
        <v>673</v>
      </c>
      <c r="D202" s="170">
        <v>32</v>
      </c>
      <c r="E202" s="171">
        <v>2</v>
      </c>
      <c r="F202" s="172">
        <v>2</v>
      </c>
      <c r="G202" s="196">
        <v>39</v>
      </c>
      <c r="H202" s="197">
        <v>63</v>
      </c>
      <c r="I202" s="151"/>
      <c r="K202" s="217" t="str">
        <f t="shared" si="3"/>
        <v>02.02.39.63</v>
      </c>
      <c r="L202" s="150"/>
      <c r="N202" s="144"/>
    </row>
    <row r="203" spans="2:14" ht="15" x14ac:dyDescent="0.35">
      <c r="B203" s="148"/>
      <c r="C203" s="210"/>
      <c r="D203" s="170"/>
      <c r="E203" s="171"/>
      <c r="F203" s="172"/>
      <c r="G203" s="150"/>
      <c r="H203" s="150"/>
      <c r="I203" s="151"/>
      <c r="K203" s="217" t="str">
        <f t="shared" si="3"/>
        <v/>
      </c>
      <c r="L203" s="150"/>
      <c r="N203" s="144"/>
    </row>
    <row r="204" spans="2:14" ht="15" x14ac:dyDescent="0.35">
      <c r="B204" s="148" t="s">
        <v>611</v>
      </c>
      <c r="C204" s="210" t="s">
        <v>673</v>
      </c>
      <c r="D204" s="170">
        <v>32</v>
      </c>
      <c r="E204" s="171">
        <v>2</v>
      </c>
      <c r="F204" s="172">
        <v>2</v>
      </c>
      <c r="G204" s="196">
        <v>40</v>
      </c>
      <c r="H204" s="197">
        <v>64</v>
      </c>
      <c r="I204" s="151"/>
      <c r="K204" s="217" t="str">
        <f t="shared" si="3"/>
        <v>02.02.40.64</v>
      </c>
      <c r="L204" s="150"/>
      <c r="N204" s="144"/>
    </row>
    <row r="205" spans="2:14" ht="15" x14ac:dyDescent="0.35">
      <c r="B205" s="148"/>
      <c r="C205" s="210"/>
      <c r="D205" s="170"/>
      <c r="E205" s="171"/>
      <c r="F205" s="172"/>
      <c r="G205" s="150"/>
      <c r="H205" s="150"/>
      <c r="I205" s="151"/>
      <c r="K205" s="217" t="str">
        <f t="shared" si="3"/>
        <v/>
      </c>
      <c r="L205" s="150"/>
      <c r="N205" s="144"/>
    </row>
    <row r="206" spans="2:14" ht="15" x14ac:dyDescent="0.35">
      <c r="B206" s="148" t="s">
        <v>612</v>
      </c>
      <c r="C206" s="210" t="s">
        <v>673</v>
      </c>
      <c r="D206" s="170">
        <v>32</v>
      </c>
      <c r="E206" s="171">
        <v>2</v>
      </c>
      <c r="F206" s="172">
        <v>2</v>
      </c>
      <c r="G206" s="196">
        <v>41</v>
      </c>
      <c r="H206" s="197">
        <v>65</v>
      </c>
      <c r="I206" s="151"/>
      <c r="K206" s="217" t="str">
        <f t="shared" si="3"/>
        <v>02.02.41.65</v>
      </c>
      <c r="L206" s="150"/>
      <c r="N206" s="144"/>
    </row>
    <row r="207" spans="2:14" ht="15" x14ac:dyDescent="0.35">
      <c r="B207" s="148"/>
      <c r="C207" s="210"/>
      <c r="D207" s="170"/>
      <c r="E207" s="171"/>
      <c r="F207" s="172"/>
      <c r="G207" s="150"/>
      <c r="H207" s="150"/>
      <c r="I207" s="151"/>
      <c r="K207" s="217" t="str">
        <f t="shared" si="3"/>
        <v/>
      </c>
      <c r="L207" s="150"/>
      <c r="N207" s="144"/>
    </row>
    <row r="208" spans="2:14" ht="15" x14ac:dyDescent="0.35">
      <c r="B208" s="148" t="s">
        <v>614</v>
      </c>
      <c r="C208" s="210" t="s">
        <v>0</v>
      </c>
      <c r="D208" s="170">
        <v>30</v>
      </c>
      <c r="E208" s="171">
        <v>2</v>
      </c>
      <c r="F208" s="172">
        <v>2</v>
      </c>
      <c r="G208" s="198">
        <v>43</v>
      </c>
      <c r="H208" s="174">
        <v>67</v>
      </c>
      <c r="I208" s="151"/>
      <c r="K208" s="217" t="str">
        <f t="shared" si="3"/>
        <v>02.02.43.67</v>
      </c>
      <c r="L208" s="150"/>
      <c r="N208" s="144"/>
    </row>
    <row r="209" spans="2:14" ht="15" x14ac:dyDescent="0.35">
      <c r="B209" s="148"/>
      <c r="C209" s="210"/>
      <c r="D209" s="170"/>
      <c r="E209" s="171"/>
      <c r="F209" s="172"/>
      <c r="G209" s="173"/>
      <c r="H209" s="150"/>
      <c r="I209" s="151"/>
      <c r="K209" s="217" t="str">
        <f t="shared" si="3"/>
        <v/>
      </c>
      <c r="L209" s="150"/>
      <c r="N209" s="144"/>
    </row>
    <row r="210" spans="2:14" ht="15" x14ac:dyDescent="0.35">
      <c r="B210" s="148" t="s">
        <v>615</v>
      </c>
      <c r="C210" s="210" t="s">
        <v>0</v>
      </c>
      <c r="D210" s="170">
        <v>26</v>
      </c>
      <c r="E210" s="171">
        <v>2</v>
      </c>
      <c r="F210" s="172">
        <v>2</v>
      </c>
      <c r="G210" s="173">
        <v>43</v>
      </c>
      <c r="H210" s="174">
        <v>74</v>
      </c>
      <c r="I210" s="151"/>
      <c r="K210" s="217" t="str">
        <f t="shared" si="3"/>
        <v>02.02.43.74</v>
      </c>
      <c r="L210" s="150"/>
      <c r="N210" s="144"/>
    </row>
    <row r="211" spans="2:14" ht="15" x14ac:dyDescent="0.35">
      <c r="B211" s="148"/>
      <c r="C211" s="210"/>
      <c r="D211" s="170"/>
      <c r="E211" s="171"/>
      <c r="F211" s="172"/>
      <c r="G211" s="173"/>
      <c r="H211" s="150"/>
      <c r="I211" s="151"/>
      <c r="K211" s="217" t="str">
        <f t="shared" si="3"/>
        <v/>
      </c>
      <c r="L211" s="150"/>
      <c r="N211" s="144"/>
    </row>
    <row r="212" spans="2:14" ht="15" x14ac:dyDescent="0.35">
      <c r="B212" s="148" t="s">
        <v>616</v>
      </c>
      <c r="C212" s="210" t="s">
        <v>616</v>
      </c>
      <c r="D212" s="170">
        <v>24</v>
      </c>
      <c r="E212" s="171">
        <v>2</v>
      </c>
      <c r="F212" s="172">
        <v>2</v>
      </c>
      <c r="G212" s="173">
        <v>43</v>
      </c>
      <c r="H212" s="174">
        <v>77</v>
      </c>
      <c r="I212" s="151"/>
      <c r="K212" s="217" t="str">
        <f t="shared" si="3"/>
        <v>02.02.43.77</v>
      </c>
      <c r="L212" s="150"/>
      <c r="N212" s="144"/>
    </row>
    <row r="213" spans="2:14" ht="15" x14ac:dyDescent="0.35">
      <c r="B213" s="148"/>
      <c r="C213" s="210"/>
      <c r="D213" s="170"/>
      <c r="E213" s="171"/>
      <c r="F213" s="172"/>
      <c r="G213" s="173"/>
      <c r="H213" s="150"/>
      <c r="I213" s="151"/>
      <c r="K213" s="217" t="str">
        <f t="shared" si="3"/>
        <v/>
      </c>
      <c r="L213" s="150"/>
      <c r="N213" s="144"/>
    </row>
    <row r="214" spans="2:14" ht="15" x14ac:dyDescent="0.35">
      <c r="B214" s="148" t="s">
        <v>617</v>
      </c>
      <c r="C214" s="210" t="s">
        <v>674</v>
      </c>
      <c r="D214" s="170">
        <v>21</v>
      </c>
      <c r="E214" s="171">
        <v>2</v>
      </c>
      <c r="F214" s="172">
        <v>2</v>
      </c>
      <c r="G214" s="173">
        <v>43</v>
      </c>
      <c r="H214" s="174">
        <v>80</v>
      </c>
      <c r="I214" s="151"/>
      <c r="K214" s="217" t="str">
        <f t="shared" si="3"/>
        <v>02.02.43.80</v>
      </c>
      <c r="L214" s="150"/>
      <c r="N214" s="144"/>
    </row>
    <row r="215" spans="2:14" ht="15" x14ac:dyDescent="0.35">
      <c r="B215" s="148"/>
      <c r="C215" s="210"/>
      <c r="D215" s="170"/>
      <c r="E215" s="171"/>
      <c r="F215" s="172"/>
      <c r="G215" s="173"/>
      <c r="H215" s="150"/>
      <c r="I215" s="151"/>
      <c r="K215" s="217" t="str">
        <f t="shared" si="3"/>
        <v/>
      </c>
      <c r="L215" s="150"/>
      <c r="N215" s="144"/>
    </row>
    <row r="216" spans="2:14" ht="15" x14ac:dyDescent="0.35">
      <c r="B216" s="148" t="s">
        <v>618</v>
      </c>
      <c r="C216" s="210" t="s">
        <v>672</v>
      </c>
      <c r="D216" s="170">
        <v>19</v>
      </c>
      <c r="E216" s="171">
        <v>2</v>
      </c>
      <c r="F216" s="172">
        <v>2</v>
      </c>
      <c r="G216" s="173">
        <v>43</v>
      </c>
      <c r="H216" s="174">
        <v>84</v>
      </c>
      <c r="I216" s="151"/>
      <c r="K216" s="217" t="str">
        <f t="shared" si="3"/>
        <v>02.02.43.84</v>
      </c>
      <c r="L216" s="150"/>
      <c r="N216" s="144"/>
    </row>
    <row r="217" spans="2:14" ht="15" x14ac:dyDescent="0.35">
      <c r="B217" s="148"/>
      <c r="C217" s="210"/>
      <c r="D217" s="170"/>
      <c r="E217" s="171"/>
      <c r="F217" s="172"/>
      <c r="G217" s="173"/>
      <c r="H217" s="150"/>
      <c r="I217" s="151"/>
      <c r="K217" s="217" t="str">
        <f t="shared" si="3"/>
        <v/>
      </c>
      <c r="L217" s="150"/>
      <c r="N217" s="144"/>
    </row>
    <row r="218" spans="2:14" ht="15" x14ac:dyDescent="0.35">
      <c r="B218" s="148" t="s">
        <v>619</v>
      </c>
      <c r="C218" s="210" t="s">
        <v>673</v>
      </c>
      <c r="D218" s="170">
        <v>15</v>
      </c>
      <c r="E218" s="171">
        <v>2</v>
      </c>
      <c r="F218" s="172">
        <v>2</v>
      </c>
      <c r="G218" s="184">
        <v>43</v>
      </c>
      <c r="H218" s="174">
        <v>93</v>
      </c>
      <c r="I218" s="151"/>
      <c r="K218" s="217" t="str">
        <f t="shared" si="3"/>
        <v>02.02.43.93</v>
      </c>
      <c r="L218" s="150"/>
      <c r="N218" s="144"/>
    </row>
    <row r="219" spans="2:14" ht="15" x14ac:dyDescent="0.35">
      <c r="B219" s="148"/>
      <c r="C219" s="210"/>
      <c r="D219" s="170"/>
      <c r="E219" s="171"/>
      <c r="F219" s="172"/>
      <c r="G219" s="150"/>
      <c r="H219" s="150"/>
      <c r="I219" s="151"/>
      <c r="K219" s="217" t="str">
        <f t="shared" si="3"/>
        <v/>
      </c>
      <c r="L219" s="150"/>
      <c r="N219" s="144"/>
    </row>
    <row r="220" spans="2:14" ht="15" x14ac:dyDescent="0.35">
      <c r="B220" s="148" t="s">
        <v>650</v>
      </c>
      <c r="C220" s="210" t="s">
        <v>616</v>
      </c>
      <c r="D220" s="170">
        <v>29</v>
      </c>
      <c r="E220" s="171">
        <v>2</v>
      </c>
      <c r="F220" s="172">
        <v>2</v>
      </c>
      <c r="G220" s="196">
        <v>44</v>
      </c>
      <c r="H220" s="197">
        <v>68</v>
      </c>
      <c r="I220" s="151"/>
      <c r="K220" s="217" t="str">
        <f t="shared" si="3"/>
        <v>02.02.44.68</v>
      </c>
      <c r="L220" s="150"/>
      <c r="N220" s="144"/>
    </row>
    <row r="221" spans="2:14" ht="15" x14ac:dyDescent="0.35">
      <c r="B221" s="148"/>
      <c r="C221" s="210"/>
      <c r="D221" s="170"/>
      <c r="E221" s="171"/>
      <c r="F221" s="172"/>
      <c r="G221" s="150"/>
      <c r="H221" s="150"/>
      <c r="I221" s="151"/>
      <c r="K221" s="217" t="str">
        <f t="shared" si="3"/>
        <v/>
      </c>
      <c r="L221" s="150"/>
      <c r="N221" s="144"/>
    </row>
    <row r="222" spans="2:14" ht="15" x14ac:dyDescent="0.35">
      <c r="B222" s="148" t="s">
        <v>621</v>
      </c>
      <c r="C222" s="210" t="s">
        <v>673</v>
      </c>
      <c r="D222" s="170">
        <v>28</v>
      </c>
      <c r="E222" s="171">
        <v>2</v>
      </c>
      <c r="F222" s="172">
        <v>2</v>
      </c>
      <c r="G222" s="196">
        <v>45</v>
      </c>
      <c r="H222" s="197">
        <v>69</v>
      </c>
      <c r="I222" s="151"/>
      <c r="K222" s="217" t="str">
        <f t="shared" si="3"/>
        <v>02.02.45.69</v>
      </c>
      <c r="L222" s="150"/>
      <c r="N222" s="144"/>
    </row>
    <row r="223" spans="2:14" ht="15" x14ac:dyDescent="0.35">
      <c r="B223" s="148"/>
      <c r="C223" s="210"/>
      <c r="D223" s="170"/>
      <c r="E223" s="171"/>
      <c r="F223" s="172"/>
      <c r="G223" s="150"/>
      <c r="H223" s="150"/>
      <c r="I223" s="151"/>
      <c r="K223" s="217" t="str">
        <f t="shared" si="3"/>
        <v/>
      </c>
      <c r="L223" s="150"/>
      <c r="N223" s="144"/>
    </row>
    <row r="224" spans="2:14" ht="15" x14ac:dyDescent="0.35">
      <c r="B224" s="148" t="s">
        <v>622</v>
      </c>
      <c r="C224" s="210" t="s">
        <v>673</v>
      </c>
      <c r="D224" s="170">
        <v>28</v>
      </c>
      <c r="E224" s="171">
        <v>2</v>
      </c>
      <c r="F224" s="172">
        <v>2</v>
      </c>
      <c r="G224" s="196">
        <v>46</v>
      </c>
      <c r="H224" s="197">
        <v>70</v>
      </c>
      <c r="I224" s="151"/>
      <c r="K224" s="217" t="str">
        <f t="shared" si="3"/>
        <v>02.02.46.70</v>
      </c>
      <c r="L224" s="150"/>
      <c r="N224" s="144"/>
    </row>
    <row r="225" spans="2:14" ht="15" x14ac:dyDescent="0.35">
      <c r="B225" s="148"/>
      <c r="C225" s="210"/>
      <c r="D225" s="170"/>
      <c r="E225" s="171"/>
      <c r="F225" s="172"/>
      <c r="G225" s="150"/>
      <c r="H225" s="150"/>
      <c r="I225" s="151"/>
      <c r="K225" s="217" t="str">
        <f t="shared" si="3"/>
        <v/>
      </c>
      <c r="L225" s="150"/>
      <c r="N225" s="144"/>
    </row>
    <row r="226" spans="2:14" ht="15" x14ac:dyDescent="0.35">
      <c r="B226" s="148" t="s">
        <v>623</v>
      </c>
      <c r="C226" s="210" t="s">
        <v>0</v>
      </c>
      <c r="D226" s="170">
        <v>28</v>
      </c>
      <c r="E226" s="171">
        <v>2</v>
      </c>
      <c r="F226" s="172">
        <v>2</v>
      </c>
      <c r="G226" s="196">
        <v>47</v>
      </c>
      <c r="H226" s="197">
        <v>71</v>
      </c>
      <c r="I226" s="151"/>
      <c r="K226" s="217" t="str">
        <f t="shared" si="3"/>
        <v>02.02.47.71</v>
      </c>
      <c r="L226" s="150"/>
      <c r="N226" s="144"/>
    </row>
    <row r="227" spans="2:14" ht="15" x14ac:dyDescent="0.35">
      <c r="B227" s="148"/>
      <c r="C227" s="210"/>
      <c r="D227" s="170"/>
      <c r="E227" s="171"/>
      <c r="F227" s="172"/>
      <c r="G227" s="150"/>
      <c r="H227" s="150"/>
      <c r="I227" s="151"/>
      <c r="K227" s="217" t="str">
        <f t="shared" si="3"/>
        <v/>
      </c>
      <c r="L227" s="150"/>
      <c r="N227" s="144"/>
    </row>
    <row r="228" spans="2:14" ht="15" x14ac:dyDescent="0.35">
      <c r="B228" s="148" t="s">
        <v>624</v>
      </c>
      <c r="C228" s="210" t="s">
        <v>672</v>
      </c>
      <c r="D228" s="170">
        <v>28</v>
      </c>
      <c r="E228" s="171">
        <v>2</v>
      </c>
      <c r="F228" s="172">
        <v>2</v>
      </c>
      <c r="G228" s="196">
        <v>48</v>
      </c>
      <c r="H228" s="197">
        <v>72</v>
      </c>
      <c r="I228" s="151"/>
      <c r="K228" s="217" t="str">
        <f t="shared" si="3"/>
        <v>02.02.48.72</v>
      </c>
      <c r="L228" s="150"/>
      <c r="N228" s="144"/>
    </row>
    <row r="229" spans="2:14" ht="15" x14ac:dyDescent="0.35">
      <c r="B229" s="148"/>
      <c r="C229" s="210"/>
      <c r="D229" s="170"/>
      <c r="E229" s="171"/>
      <c r="F229" s="172"/>
      <c r="G229" s="150"/>
      <c r="H229" s="150"/>
      <c r="I229" s="151"/>
      <c r="K229" s="217" t="str">
        <f t="shared" si="3"/>
        <v/>
      </c>
      <c r="L229" s="150"/>
      <c r="N229" s="144"/>
    </row>
    <row r="230" spans="2:14" ht="15" x14ac:dyDescent="0.35">
      <c r="B230" s="148" t="s">
        <v>625</v>
      </c>
      <c r="C230" s="210" t="s">
        <v>673</v>
      </c>
      <c r="D230" s="170">
        <v>27</v>
      </c>
      <c r="E230" s="171">
        <v>2</v>
      </c>
      <c r="F230" s="172">
        <v>2</v>
      </c>
      <c r="G230" s="196">
        <v>49</v>
      </c>
      <c r="H230" s="197">
        <v>73</v>
      </c>
      <c r="I230" s="151"/>
      <c r="K230" s="217" t="str">
        <f t="shared" si="3"/>
        <v>02.02.49.73</v>
      </c>
      <c r="L230" s="150"/>
      <c r="N230" s="144"/>
    </row>
    <row r="231" spans="2:14" ht="15" x14ac:dyDescent="0.35">
      <c r="B231" s="148"/>
      <c r="C231" s="210"/>
      <c r="D231" s="170"/>
      <c r="E231" s="171"/>
      <c r="F231" s="172"/>
      <c r="G231" s="150"/>
      <c r="H231" s="150"/>
      <c r="I231" s="151"/>
      <c r="K231" s="217" t="str">
        <f t="shared" si="3"/>
        <v/>
      </c>
      <c r="L231" s="150"/>
      <c r="N231" s="144"/>
    </row>
    <row r="232" spans="2:14" ht="15" x14ac:dyDescent="0.35">
      <c r="B232" s="148" t="s">
        <v>626</v>
      </c>
      <c r="C232" s="210" t="s">
        <v>0</v>
      </c>
      <c r="D232" s="170">
        <v>21</v>
      </c>
      <c r="E232" s="171">
        <v>2</v>
      </c>
      <c r="F232" s="199">
        <v>2</v>
      </c>
      <c r="G232" s="196">
        <v>50</v>
      </c>
      <c r="H232" s="197">
        <v>79</v>
      </c>
      <c r="I232" s="151"/>
      <c r="K232" s="217" t="str">
        <f t="shared" si="3"/>
        <v>02.02.50.79</v>
      </c>
      <c r="L232" s="150"/>
      <c r="N232" s="144"/>
    </row>
    <row r="233" spans="2:14" ht="15" x14ac:dyDescent="0.35">
      <c r="B233" s="148"/>
      <c r="C233" s="210"/>
      <c r="D233" s="170"/>
      <c r="E233" s="171"/>
      <c r="F233" s="150"/>
      <c r="G233" s="150"/>
      <c r="H233" s="150"/>
      <c r="I233" s="151"/>
      <c r="K233" s="217" t="str">
        <f t="shared" si="3"/>
        <v/>
      </c>
      <c r="L233" s="150"/>
      <c r="N233" s="144"/>
    </row>
    <row r="234" spans="2:14" ht="15" x14ac:dyDescent="0.35">
      <c r="B234" s="148" t="s">
        <v>627</v>
      </c>
      <c r="C234" s="210" t="s">
        <v>0</v>
      </c>
      <c r="D234" s="170">
        <v>15</v>
      </c>
      <c r="E234" s="171">
        <v>2</v>
      </c>
      <c r="F234" s="200">
        <v>6</v>
      </c>
      <c r="G234" s="201">
        <v>13</v>
      </c>
      <c r="H234" s="197">
        <v>34</v>
      </c>
      <c r="I234" s="151"/>
      <c r="K234" s="217" t="str">
        <f t="shared" si="3"/>
        <v>02.06.13.34</v>
      </c>
      <c r="L234" s="150"/>
      <c r="N234" s="144"/>
    </row>
    <row r="235" spans="2:14" ht="15" x14ac:dyDescent="0.35">
      <c r="B235" s="148"/>
      <c r="C235" s="210"/>
      <c r="D235" s="170"/>
      <c r="E235" s="171"/>
      <c r="F235" s="150"/>
      <c r="G235" s="150"/>
      <c r="H235" s="150"/>
      <c r="I235" s="151"/>
      <c r="K235" s="217" t="str">
        <f t="shared" si="3"/>
        <v/>
      </c>
      <c r="L235" s="150"/>
      <c r="N235" s="144"/>
    </row>
    <row r="236" spans="2:14" ht="15" x14ac:dyDescent="0.35">
      <c r="B236" s="148" t="s">
        <v>628</v>
      </c>
      <c r="C236" s="210" t="s">
        <v>673</v>
      </c>
      <c r="D236" s="170">
        <v>86</v>
      </c>
      <c r="E236" s="171">
        <v>2</v>
      </c>
      <c r="F236" s="200">
        <v>13</v>
      </c>
      <c r="G236" s="201">
        <v>20</v>
      </c>
      <c r="H236" s="197">
        <v>44</v>
      </c>
      <c r="I236" s="151"/>
      <c r="K236" s="217" t="str">
        <f t="shared" si="3"/>
        <v>02.13.20.44</v>
      </c>
      <c r="L236" s="150"/>
      <c r="N236" s="144"/>
    </row>
    <row r="237" spans="2:14" ht="15" x14ac:dyDescent="0.35">
      <c r="B237" s="148"/>
      <c r="C237" s="210"/>
      <c r="D237" s="170"/>
      <c r="E237" s="171"/>
      <c r="F237" s="150"/>
      <c r="G237" s="150"/>
      <c r="H237" s="150"/>
      <c r="I237" s="151"/>
      <c r="K237" s="217" t="str">
        <f t="shared" si="3"/>
        <v/>
      </c>
      <c r="L237" s="150"/>
      <c r="N237" s="144"/>
    </row>
    <row r="238" spans="2:14" ht="15" x14ac:dyDescent="0.35">
      <c r="B238" s="148" t="s">
        <v>629</v>
      </c>
      <c r="C238" s="210" t="s">
        <v>674</v>
      </c>
      <c r="D238" s="170">
        <v>80</v>
      </c>
      <c r="E238" s="171">
        <v>2</v>
      </c>
      <c r="F238" s="200">
        <v>14</v>
      </c>
      <c r="G238" s="201">
        <v>21</v>
      </c>
      <c r="H238" s="197">
        <v>45</v>
      </c>
      <c r="I238" s="151"/>
      <c r="K238" s="217" t="str">
        <f t="shared" si="3"/>
        <v>02.14.21.45</v>
      </c>
      <c r="L238" s="150"/>
      <c r="N238" s="144"/>
    </row>
    <row r="239" spans="2:14" ht="15" x14ac:dyDescent="0.35">
      <c r="B239" s="148"/>
      <c r="C239" s="210"/>
      <c r="D239" s="170"/>
      <c r="E239" s="171"/>
      <c r="F239" s="150"/>
      <c r="G239" s="150"/>
      <c r="H239" s="150"/>
      <c r="I239" s="151"/>
      <c r="K239" s="217" t="str">
        <f t="shared" si="3"/>
        <v/>
      </c>
      <c r="L239" s="150"/>
      <c r="N239" s="144"/>
    </row>
    <row r="240" spans="2:14" ht="15" x14ac:dyDescent="0.35">
      <c r="B240" s="148" t="s">
        <v>630</v>
      </c>
      <c r="C240" s="210" t="s">
        <v>674</v>
      </c>
      <c r="D240" s="170">
        <v>71</v>
      </c>
      <c r="E240" s="171">
        <v>2</v>
      </c>
      <c r="F240" s="200">
        <v>15</v>
      </c>
      <c r="G240" s="201">
        <v>22</v>
      </c>
      <c r="H240" s="197">
        <v>46</v>
      </c>
      <c r="I240" s="151"/>
      <c r="K240" s="217" t="str">
        <f t="shared" si="3"/>
        <v>02.15.22.46</v>
      </c>
      <c r="L240" s="150"/>
      <c r="N240" s="144"/>
    </row>
    <row r="241" spans="2:14" ht="15" x14ac:dyDescent="0.35">
      <c r="B241" s="148"/>
      <c r="C241" s="210"/>
      <c r="D241" s="170"/>
      <c r="E241" s="171"/>
      <c r="F241" s="150"/>
      <c r="G241" s="150"/>
      <c r="H241" s="150"/>
      <c r="I241" s="151"/>
      <c r="K241" s="217" t="str">
        <f t="shared" si="3"/>
        <v/>
      </c>
      <c r="L241" s="150"/>
      <c r="N241" s="144"/>
    </row>
    <row r="242" spans="2:14" ht="15" x14ac:dyDescent="0.35">
      <c r="B242" s="148" t="s">
        <v>631</v>
      </c>
      <c r="C242" s="210" t="s">
        <v>673</v>
      </c>
      <c r="D242" s="170">
        <v>68</v>
      </c>
      <c r="E242" s="171">
        <v>2</v>
      </c>
      <c r="F242" s="195">
        <v>16</v>
      </c>
      <c r="G242" s="196">
        <v>23</v>
      </c>
      <c r="H242" s="197">
        <v>47</v>
      </c>
      <c r="I242" s="151"/>
      <c r="K242" s="217" t="str">
        <f t="shared" si="3"/>
        <v>02.16.23.47</v>
      </c>
      <c r="L242" s="150"/>
      <c r="N242" s="144"/>
    </row>
    <row r="243" spans="2:14" ht="15" x14ac:dyDescent="0.35">
      <c r="B243" s="148"/>
      <c r="C243" s="210"/>
      <c r="D243" s="170"/>
      <c r="E243" s="171"/>
      <c r="F243" s="172"/>
      <c r="G243" s="150"/>
      <c r="H243" s="150"/>
      <c r="I243" s="151"/>
      <c r="K243" s="217" t="str">
        <f t="shared" si="3"/>
        <v/>
      </c>
      <c r="L243" s="150"/>
      <c r="N243" s="144"/>
    </row>
    <row r="244" spans="2:14" ht="15" x14ac:dyDescent="0.35">
      <c r="B244" s="148" t="s">
        <v>632</v>
      </c>
      <c r="C244" s="210" t="s">
        <v>672</v>
      </c>
      <c r="D244" s="170">
        <v>48</v>
      </c>
      <c r="E244" s="171">
        <v>2</v>
      </c>
      <c r="F244" s="172">
        <v>16</v>
      </c>
      <c r="G244" s="196">
        <v>28</v>
      </c>
      <c r="H244" s="197">
        <v>52</v>
      </c>
      <c r="I244" s="151"/>
      <c r="K244" s="217" t="str">
        <f t="shared" si="3"/>
        <v>02.16.28.52</v>
      </c>
      <c r="L244" s="150"/>
      <c r="N244" s="144"/>
    </row>
    <row r="245" spans="2:14" ht="15" x14ac:dyDescent="0.35">
      <c r="B245" s="148"/>
      <c r="C245" s="210"/>
      <c r="D245" s="170"/>
      <c r="E245" s="171"/>
      <c r="F245" s="172"/>
      <c r="G245" s="150"/>
      <c r="H245" s="150"/>
      <c r="I245" s="151"/>
      <c r="K245" s="217" t="str">
        <f t="shared" si="3"/>
        <v/>
      </c>
      <c r="L245" s="150"/>
      <c r="N245" s="144"/>
    </row>
    <row r="246" spans="2:14" ht="15" x14ac:dyDescent="0.35">
      <c r="B246" s="148" t="s">
        <v>633</v>
      </c>
      <c r="C246" s="210" t="s">
        <v>673</v>
      </c>
      <c r="D246" s="170">
        <v>42</v>
      </c>
      <c r="E246" s="171">
        <v>2</v>
      </c>
      <c r="F246" s="199">
        <v>16</v>
      </c>
      <c r="G246" s="196">
        <v>32</v>
      </c>
      <c r="H246" s="197">
        <v>56</v>
      </c>
      <c r="I246" s="151"/>
      <c r="K246" s="217" t="str">
        <f t="shared" si="3"/>
        <v>02.16.32.56</v>
      </c>
      <c r="L246" s="150"/>
      <c r="N246" s="144"/>
    </row>
    <row r="247" spans="2:14" ht="15" x14ac:dyDescent="0.35">
      <c r="B247" s="148"/>
      <c r="C247" s="210"/>
      <c r="D247" s="170"/>
      <c r="E247" s="171"/>
      <c r="F247" s="150"/>
      <c r="G247" s="150"/>
      <c r="H247" s="150"/>
      <c r="I247" s="151"/>
      <c r="K247" s="217" t="str">
        <f t="shared" si="3"/>
        <v/>
      </c>
      <c r="L247" s="150"/>
      <c r="N247" s="144"/>
    </row>
    <row r="248" spans="2:14" ht="15" x14ac:dyDescent="0.35">
      <c r="B248" s="148" t="s">
        <v>634</v>
      </c>
      <c r="C248" s="210" t="s">
        <v>673</v>
      </c>
      <c r="D248" s="170">
        <v>65</v>
      </c>
      <c r="E248" s="171">
        <v>2</v>
      </c>
      <c r="F248" s="200">
        <v>17</v>
      </c>
      <c r="G248" s="201">
        <v>24</v>
      </c>
      <c r="H248" s="197">
        <v>48</v>
      </c>
      <c r="I248" s="151"/>
      <c r="K248" s="217" t="str">
        <f t="shared" si="3"/>
        <v>02.17.24.48</v>
      </c>
      <c r="L248" s="150"/>
      <c r="N248" s="144"/>
    </row>
    <row r="249" spans="2:14" ht="15" x14ac:dyDescent="0.35">
      <c r="B249" s="148"/>
      <c r="C249" s="210"/>
      <c r="D249" s="170"/>
      <c r="E249" s="171"/>
      <c r="F249" s="150"/>
      <c r="G249" s="150"/>
      <c r="H249" s="150"/>
      <c r="I249" s="151"/>
      <c r="K249" s="217" t="str">
        <f t="shared" si="3"/>
        <v/>
      </c>
      <c r="L249" s="150"/>
      <c r="N249" s="144"/>
    </row>
    <row r="250" spans="2:14" ht="15" x14ac:dyDescent="0.35">
      <c r="B250" s="148" t="s">
        <v>635</v>
      </c>
      <c r="C250" s="210" t="s">
        <v>673</v>
      </c>
      <c r="D250" s="170">
        <v>62</v>
      </c>
      <c r="E250" s="171">
        <v>2</v>
      </c>
      <c r="F250" s="195">
        <v>18</v>
      </c>
      <c r="G250" s="196">
        <v>25</v>
      </c>
      <c r="H250" s="197">
        <v>49</v>
      </c>
      <c r="I250" s="151"/>
      <c r="K250" s="217" t="str">
        <f t="shared" si="3"/>
        <v>02.18.25.49</v>
      </c>
      <c r="L250" s="150"/>
      <c r="N250" s="144"/>
    </row>
    <row r="251" spans="2:14" ht="15" x14ac:dyDescent="0.35">
      <c r="B251" s="148"/>
      <c r="C251" s="210"/>
      <c r="D251" s="170"/>
      <c r="E251" s="171"/>
      <c r="F251" s="172"/>
      <c r="G251" s="150"/>
      <c r="H251" s="150"/>
      <c r="I251" s="151"/>
      <c r="K251" s="217" t="str">
        <f t="shared" si="3"/>
        <v/>
      </c>
      <c r="L251" s="150"/>
      <c r="N251" s="144"/>
    </row>
    <row r="252" spans="2:14" ht="15" x14ac:dyDescent="0.35">
      <c r="B252" s="148" t="s">
        <v>636</v>
      </c>
      <c r="C252" s="210" t="s">
        <v>673</v>
      </c>
      <c r="D252" s="170">
        <v>57</v>
      </c>
      <c r="E252" s="171">
        <v>2</v>
      </c>
      <c r="F252" s="199">
        <v>18</v>
      </c>
      <c r="G252" s="196">
        <v>26</v>
      </c>
      <c r="H252" s="197">
        <v>50</v>
      </c>
      <c r="I252" s="151"/>
      <c r="K252" s="217" t="str">
        <f t="shared" si="3"/>
        <v>02.18.26.50</v>
      </c>
      <c r="L252" s="150"/>
      <c r="N252" s="144"/>
    </row>
    <row r="253" spans="2:14" ht="15" x14ac:dyDescent="0.35">
      <c r="B253" s="148"/>
      <c r="C253" s="210"/>
      <c r="D253" s="170"/>
      <c r="E253" s="171"/>
      <c r="F253" s="150"/>
      <c r="G253" s="150"/>
      <c r="H253" s="150"/>
      <c r="I253" s="151"/>
      <c r="K253" s="217" t="str">
        <f t="shared" si="3"/>
        <v/>
      </c>
      <c r="L253" s="150"/>
      <c r="N253" s="144"/>
    </row>
    <row r="254" spans="2:14" ht="15" x14ac:dyDescent="0.35">
      <c r="B254" s="148" t="s">
        <v>637</v>
      </c>
      <c r="C254" s="210" t="s">
        <v>673</v>
      </c>
      <c r="D254" s="170">
        <v>53</v>
      </c>
      <c r="E254" s="171">
        <v>2</v>
      </c>
      <c r="F254" s="200">
        <v>19</v>
      </c>
      <c r="G254" s="201">
        <v>27</v>
      </c>
      <c r="H254" s="197">
        <v>51</v>
      </c>
      <c r="I254" s="151"/>
      <c r="K254" s="217" t="str">
        <f t="shared" si="3"/>
        <v>02.19.27.51</v>
      </c>
      <c r="L254" s="150"/>
      <c r="N254" s="144"/>
    </row>
    <row r="255" spans="2:14" ht="15" x14ac:dyDescent="0.35">
      <c r="B255" s="148"/>
      <c r="C255" s="210"/>
      <c r="D255" s="170"/>
      <c r="E255" s="171"/>
      <c r="F255" s="150"/>
      <c r="G255" s="150"/>
      <c r="H255" s="150"/>
      <c r="I255" s="151"/>
      <c r="K255" s="217" t="str">
        <f t="shared" si="3"/>
        <v/>
      </c>
      <c r="L255" s="150"/>
      <c r="N255" s="144"/>
    </row>
    <row r="256" spans="2:14" ht="15" x14ac:dyDescent="0.35">
      <c r="B256" s="148" t="s">
        <v>638</v>
      </c>
      <c r="C256" s="210" t="s">
        <v>673</v>
      </c>
      <c r="D256" s="170">
        <v>44</v>
      </c>
      <c r="E256" s="171">
        <v>2</v>
      </c>
      <c r="F256" s="195">
        <v>20</v>
      </c>
      <c r="G256" s="196">
        <v>31</v>
      </c>
      <c r="H256" s="197">
        <v>55</v>
      </c>
      <c r="I256" s="151"/>
      <c r="K256" s="217" t="str">
        <f t="shared" si="3"/>
        <v>02.20.31.55</v>
      </c>
      <c r="L256" s="150"/>
      <c r="N256" s="144"/>
    </row>
    <row r="257" spans="2:14" ht="15" x14ac:dyDescent="0.35">
      <c r="B257" s="148"/>
      <c r="C257" s="210"/>
      <c r="D257" s="170"/>
      <c r="E257" s="171"/>
      <c r="F257" s="172"/>
      <c r="G257" s="150"/>
      <c r="H257" s="150"/>
      <c r="I257" s="151"/>
      <c r="K257" s="217" t="str">
        <f t="shared" si="3"/>
        <v/>
      </c>
      <c r="L257" s="150"/>
      <c r="N257" s="144"/>
    </row>
    <row r="258" spans="2:14" ht="15" x14ac:dyDescent="0.35">
      <c r="B258" s="148" t="s">
        <v>639</v>
      </c>
      <c r="C258" s="210" t="s">
        <v>674</v>
      </c>
      <c r="D258" s="170">
        <v>36</v>
      </c>
      <c r="E258" s="202">
        <v>2</v>
      </c>
      <c r="F258" s="199">
        <v>20</v>
      </c>
      <c r="G258" s="196">
        <v>35</v>
      </c>
      <c r="H258" s="197">
        <v>59</v>
      </c>
      <c r="I258" s="151"/>
      <c r="K258" s="217" t="str">
        <f t="shared" si="3"/>
        <v>02.20.35.59</v>
      </c>
      <c r="L258" s="150"/>
      <c r="N258" s="144"/>
    </row>
    <row r="259" spans="2:14" ht="15" x14ac:dyDescent="0.35">
      <c r="B259" s="148"/>
      <c r="C259" s="210"/>
      <c r="D259" s="170"/>
      <c r="E259" s="150"/>
      <c r="F259" s="150"/>
      <c r="G259" s="150"/>
      <c r="H259" s="150"/>
      <c r="I259" s="151"/>
      <c r="K259" s="217" t="str">
        <f t="shared" si="3"/>
        <v/>
      </c>
      <c r="L259" s="150"/>
      <c r="N259" s="144"/>
    </row>
    <row r="260" spans="2:14" ht="15" x14ac:dyDescent="0.35">
      <c r="B260" s="148" t="s">
        <v>640</v>
      </c>
      <c r="C260" s="210" t="s">
        <v>673</v>
      </c>
      <c r="D260" s="170">
        <v>873</v>
      </c>
      <c r="E260" s="203">
        <v>3</v>
      </c>
      <c r="F260" s="204">
        <v>4</v>
      </c>
      <c r="G260" s="201">
        <v>8</v>
      </c>
      <c r="H260" s="197">
        <v>26</v>
      </c>
      <c r="I260" s="151"/>
      <c r="K260" s="217" t="str">
        <f t="shared" si="3"/>
        <v>03.04.08.26</v>
      </c>
      <c r="L260" s="150"/>
      <c r="N260" s="144"/>
    </row>
    <row r="261" spans="2:14" ht="15" x14ac:dyDescent="0.35">
      <c r="B261" s="148"/>
      <c r="C261" s="210"/>
      <c r="D261" s="170"/>
      <c r="E261" s="150"/>
      <c r="F261" s="150"/>
      <c r="G261" s="150"/>
      <c r="H261" s="150"/>
      <c r="I261" s="151"/>
      <c r="K261" s="217" t="str">
        <f t="shared" ref="K261:K274" si="4">IF(NOT(ISBLANK(H261)), TEXT(E261,"00")&amp;"."&amp;TEXT(F261,"00")&amp;"."&amp;TEXT(G261,"00")&amp;"."&amp;TEXT(H261,"00"), "")</f>
        <v/>
      </c>
      <c r="L261" s="150"/>
      <c r="N261" s="144"/>
    </row>
    <row r="262" spans="2:14" ht="15" x14ac:dyDescent="0.35">
      <c r="B262" s="148" t="s">
        <v>7</v>
      </c>
      <c r="C262" s="210" t="s">
        <v>673</v>
      </c>
      <c r="D262" s="170">
        <v>116</v>
      </c>
      <c r="E262" s="194">
        <v>4</v>
      </c>
      <c r="F262" s="200">
        <v>5</v>
      </c>
      <c r="G262" s="201">
        <v>9</v>
      </c>
      <c r="H262" s="197">
        <v>27</v>
      </c>
      <c r="I262" s="151"/>
      <c r="K262" s="217" t="str">
        <f t="shared" si="4"/>
        <v>04.05.09.27</v>
      </c>
      <c r="L262" s="150"/>
      <c r="N262" s="144"/>
    </row>
    <row r="263" spans="2:14" ht="15" x14ac:dyDescent="0.35">
      <c r="B263" s="148"/>
      <c r="C263" s="210"/>
      <c r="D263" s="170"/>
      <c r="E263" s="171"/>
      <c r="F263" s="150"/>
      <c r="G263" s="150"/>
      <c r="H263" s="150"/>
      <c r="I263" s="151"/>
      <c r="K263" s="217" t="str">
        <f t="shared" si="4"/>
        <v/>
      </c>
      <c r="L263" s="150"/>
      <c r="N263" s="144"/>
    </row>
    <row r="264" spans="2:14" ht="15" x14ac:dyDescent="0.35">
      <c r="B264" s="148" t="s">
        <v>641</v>
      </c>
      <c r="C264" s="210" t="s">
        <v>673</v>
      </c>
      <c r="D264" s="170">
        <v>184</v>
      </c>
      <c r="E264" s="171">
        <v>4</v>
      </c>
      <c r="F264" s="200">
        <v>8</v>
      </c>
      <c r="G264" s="201">
        <v>15</v>
      </c>
      <c r="H264" s="197">
        <v>39</v>
      </c>
      <c r="I264" s="151"/>
      <c r="K264" s="217" t="str">
        <f t="shared" si="4"/>
        <v>04.08.15.39</v>
      </c>
      <c r="L264" s="150"/>
      <c r="N264" s="144"/>
    </row>
    <row r="265" spans="2:14" ht="15" x14ac:dyDescent="0.35">
      <c r="B265" s="148"/>
      <c r="C265" s="210"/>
      <c r="D265" s="170"/>
      <c r="E265" s="171"/>
      <c r="F265" s="150"/>
      <c r="G265" s="150"/>
      <c r="H265" s="150"/>
      <c r="I265" s="151"/>
      <c r="K265" s="217" t="str">
        <f t="shared" si="4"/>
        <v/>
      </c>
      <c r="L265" s="150"/>
      <c r="N265" s="144"/>
    </row>
    <row r="266" spans="2:14" ht="15" x14ac:dyDescent="0.35">
      <c r="B266" s="148" t="s">
        <v>642</v>
      </c>
      <c r="C266" s="210" t="s">
        <v>672</v>
      </c>
      <c r="D266" s="170">
        <v>156</v>
      </c>
      <c r="E266" s="171">
        <v>4</v>
      </c>
      <c r="F266" s="200">
        <v>9</v>
      </c>
      <c r="G266" s="201">
        <v>16</v>
      </c>
      <c r="H266" s="197">
        <v>40</v>
      </c>
      <c r="I266" s="151"/>
      <c r="K266" s="217" t="str">
        <f t="shared" si="4"/>
        <v>04.09.16.40</v>
      </c>
      <c r="L266" s="150"/>
      <c r="N266" s="144"/>
    </row>
    <row r="267" spans="2:14" ht="15" x14ac:dyDescent="0.35">
      <c r="B267" s="148"/>
      <c r="C267" s="210"/>
      <c r="D267" s="170"/>
      <c r="E267" s="171"/>
      <c r="F267" s="150"/>
      <c r="G267" s="150"/>
      <c r="H267" s="150"/>
      <c r="I267" s="151"/>
      <c r="K267" s="217" t="str">
        <f t="shared" si="4"/>
        <v/>
      </c>
      <c r="L267" s="150"/>
      <c r="N267" s="144"/>
    </row>
    <row r="268" spans="2:14" ht="15" x14ac:dyDescent="0.35">
      <c r="B268" s="148" t="s">
        <v>9</v>
      </c>
      <c r="C268" s="210" t="s">
        <v>616</v>
      </c>
      <c r="D268" s="170">
        <v>136</v>
      </c>
      <c r="E268" s="171">
        <v>4</v>
      </c>
      <c r="F268" s="200">
        <v>10</v>
      </c>
      <c r="G268" s="201">
        <v>17</v>
      </c>
      <c r="H268" s="197">
        <v>41</v>
      </c>
      <c r="I268" s="151"/>
      <c r="K268" s="217" t="str">
        <f t="shared" si="4"/>
        <v>04.10.17.41</v>
      </c>
      <c r="L268" s="150"/>
      <c r="N268" s="144"/>
    </row>
    <row r="269" spans="2:14" ht="15" x14ac:dyDescent="0.35">
      <c r="B269" s="148"/>
      <c r="C269" s="210"/>
      <c r="D269" s="170"/>
      <c r="E269" s="171"/>
      <c r="F269" s="150"/>
      <c r="G269" s="150"/>
      <c r="H269" s="150"/>
      <c r="I269" s="151"/>
      <c r="K269" s="217" t="str">
        <f t="shared" si="4"/>
        <v/>
      </c>
      <c r="L269" s="150"/>
      <c r="N269" s="144"/>
    </row>
    <row r="270" spans="2:14" ht="15" x14ac:dyDescent="0.35">
      <c r="B270" s="148" t="s">
        <v>643</v>
      </c>
      <c r="C270" s="210" t="s">
        <v>673</v>
      </c>
      <c r="D270" s="170">
        <v>131</v>
      </c>
      <c r="E270" s="171">
        <v>4</v>
      </c>
      <c r="F270" s="200">
        <v>11</v>
      </c>
      <c r="G270" s="201">
        <v>18</v>
      </c>
      <c r="H270" s="197">
        <v>42</v>
      </c>
      <c r="I270" s="151"/>
      <c r="K270" s="217" t="str">
        <f t="shared" si="4"/>
        <v>04.11.18.42</v>
      </c>
      <c r="L270" s="150"/>
      <c r="N270" s="144"/>
    </row>
    <row r="271" spans="2:14" ht="15" x14ac:dyDescent="0.35">
      <c r="B271" s="148"/>
      <c r="C271" s="210"/>
      <c r="D271" s="170"/>
      <c r="E271" s="171"/>
      <c r="F271" s="150"/>
      <c r="G271" s="150"/>
      <c r="H271" s="150"/>
      <c r="I271" s="151"/>
      <c r="K271" s="217" t="str">
        <f t="shared" si="4"/>
        <v/>
      </c>
      <c r="L271" s="150"/>
      <c r="N271" s="144"/>
    </row>
    <row r="272" spans="2:14" ht="15" x14ac:dyDescent="0.35">
      <c r="B272" s="148" t="s">
        <v>5</v>
      </c>
      <c r="C272" s="210" t="s">
        <v>673</v>
      </c>
      <c r="D272" s="170">
        <v>99</v>
      </c>
      <c r="E272" s="202">
        <v>4</v>
      </c>
      <c r="F272" s="200">
        <v>12</v>
      </c>
      <c r="G272" s="201">
        <v>19</v>
      </c>
      <c r="H272" s="197">
        <v>43</v>
      </c>
      <c r="I272" s="151"/>
      <c r="K272" s="217" t="str">
        <f t="shared" si="4"/>
        <v>04.12.19.43</v>
      </c>
      <c r="L272" s="150"/>
      <c r="N272" s="144"/>
    </row>
    <row r="273" spans="2:14" ht="15" x14ac:dyDescent="0.35">
      <c r="B273" s="148"/>
      <c r="C273" s="210"/>
      <c r="D273" s="170"/>
      <c r="E273" s="150"/>
      <c r="F273" s="150"/>
      <c r="G273" s="150"/>
      <c r="H273" s="150"/>
      <c r="I273" s="151"/>
      <c r="K273" s="217" t="str">
        <f t="shared" si="4"/>
        <v/>
      </c>
      <c r="L273" s="150"/>
      <c r="N273" s="144"/>
    </row>
    <row r="274" spans="2:14" ht="15" x14ac:dyDescent="0.35">
      <c r="B274" s="148" t="s">
        <v>650</v>
      </c>
      <c r="C274" s="210" t="s">
        <v>616</v>
      </c>
      <c r="D274" s="170">
        <v>220</v>
      </c>
      <c r="E274" s="203">
        <v>5</v>
      </c>
      <c r="F274" s="204">
        <v>7</v>
      </c>
      <c r="G274" s="201">
        <v>14</v>
      </c>
      <c r="H274" s="197">
        <v>38</v>
      </c>
      <c r="I274" s="151"/>
      <c r="K274" s="218" t="str">
        <f t="shared" si="4"/>
        <v>05.07.14.38</v>
      </c>
      <c r="L274" s="150"/>
      <c r="N274" s="144"/>
    </row>
    <row r="275" spans="2:14" ht="15.45" thickBot="1" x14ac:dyDescent="0.4">
      <c r="B275" s="205"/>
      <c r="C275" s="214"/>
      <c r="D275" s="206"/>
      <c r="E275" s="206"/>
      <c r="F275" s="206"/>
      <c r="G275" s="206"/>
      <c r="H275" s="206"/>
      <c r="I275" s="207"/>
      <c r="N275" s="144"/>
    </row>
    <row r="276" spans="2:14" ht="15" x14ac:dyDescent="0.35">
      <c r="N276" s="144"/>
    </row>
    <row r="277" spans="2:14" ht="15" x14ac:dyDescent="0.35">
      <c r="N277" s="144"/>
    </row>
    <row r="278" spans="2:14" ht="15" x14ac:dyDescent="0.35">
      <c r="N278" s="144"/>
    </row>
    <row r="279" spans="2:14" ht="15" x14ac:dyDescent="0.35">
      <c r="N279" s="144"/>
    </row>
    <row r="280" spans="2:14" ht="15" x14ac:dyDescent="0.35">
      <c r="N280" s="144"/>
    </row>
    <row r="281" spans="2:14" ht="15" x14ac:dyDescent="0.35">
      <c r="N281" s="144"/>
    </row>
    <row r="282" spans="2:14" ht="15" x14ac:dyDescent="0.35">
      <c r="N282" s="144"/>
    </row>
    <row r="283" spans="2:14" ht="15" x14ac:dyDescent="0.35">
      <c r="N283" s="144"/>
    </row>
    <row r="284" spans="2:14" ht="15" x14ac:dyDescent="0.35">
      <c r="N284" s="144"/>
    </row>
    <row r="285" spans="2:14" ht="15" x14ac:dyDescent="0.35">
      <c r="N285" s="144"/>
    </row>
    <row r="286" spans="2:14" ht="15" x14ac:dyDescent="0.35">
      <c r="N286" s="144"/>
    </row>
    <row r="287" spans="2:14" ht="15" x14ac:dyDescent="0.35">
      <c r="N287" s="144"/>
    </row>
    <row r="288" spans="2:14" ht="15" x14ac:dyDescent="0.35">
      <c r="N288" s="144"/>
    </row>
    <row r="289" spans="14:14" ht="15" x14ac:dyDescent="0.35">
      <c r="N289" s="144"/>
    </row>
    <row r="290" spans="14:14" ht="15" x14ac:dyDescent="0.35">
      <c r="N290" s="144"/>
    </row>
    <row r="291" spans="14:14" ht="15" x14ac:dyDescent="0.35">
      <c r="N291" s="144"/>
    </row>
    <row r="292" spans="14:14" ht="15" x14ac:dyDescent="0.35">
      <c r="N292" s="144"/>
    </row>
    <row r="293" spans="14:14" ht="15" x14ac:dyDescent="0.35">
      <c r="N293" s="144"/>
    </row>
    <row r="294" spans="14:14" ht="15" x14ac:dyDescent="0.35">
      <c r="N294" s="144"/>
    </row>
    <row r="295" spans="14:14" ht="15" x14ac:dyDescent="0.35">
      <c r="N295" s="144"/>
    </row>
    <row r="296" spans="14:14" ht="15" x14ac:dyDescent="0.35">
      <c r="N296" s="144"/>
    </row>
    <row r="297" spans="14:14" ht="15" x14ac:dyDescent="0.35">
      <c r="N297" s="144"/>
    </row>
    <row r="298" spans="14:14" ht="15" x14ac:dyDescent="0.35">
      <c r="N298" s="144"/>
    </row>
    <row r="299" spans="14:14" ht="15" x14ac:dyDescent="0.35">
      <c r="N299" s="144"/>
    </row>
    <row r="300" spans="14:14" ht="15" x14ac:dyDescent="0.35">
      <c r="N300" s="144"/>
    </row>
    <row r="301" spans="14:14" ht="15" x14ac:dyDescent="0.35">
      <c r="N301" s="144"/>
    </row>
    <row r="302" spans="14:14" ht="15" x14ac:dyDescent="0.35">
      <c r="N302" s="144"/>
    </row>
    <row r="303" spans="14:14" ht="15" x14ac:dyDescent="0.35">
      <c r="N303" s="144"/>
    </row>
    <row r="304" spans="14:14" ht="15" x14ac:dyDescent="0.35">
      <c r="N304" s="144"/>
    </row>
    <row r="305" spans="14:14" ht="15" x14ac:dyDescent="0.35">
      <c r="N305" s="144"/>
    </row>
    <row r="306" spans="14:14" ht="15" x14ac:dyDescent="0.35">
      <c r="N306" s="144"/>
    </row>
    <row r="307" spans="14:14" ht="15" x14ac:dyDescent="0.35">
      <c r="N307" s="144"/>
    </row>
    <row r="308" spans="14:14" ht="15" x14ac:dyDescent="0.35">
      <c r="N308" s="144"/>
    </row>
    <row r="309" spans="14:14" ht="15" x14ac:dyDescent="0.35">
      <c r="N309" s="144"/>
    </row>
    <row r="310" spans="14:14" ht="15" x14ac:dyDescent="0.35">
      <c r="N310" s="144"/>
    </row>
    <row r="311" spans="14:14" ht="15" x14ac:dyDescent="0.35">
      <c r="N311" s="144"/>
    </row>
    <row r="312" spans="14:14" ht="15" x14ac:dyDescent="0.35">
      <c r="N312" s="144"/>
    </row>
    <row r="313" spans="14:14" ht="15" x14ac:dyDescent="0.35">
      <c r="N313" s="144"/>
    </row>
    <row r="314" spans="14:14" ht="15" x14ac:dyDescent="0.35">
      <c r="N314" s="144"/>
    </row>
    <row r="315" spans="14:14" ht="15" x14ac:dyDescent="0.35">
      <c r="N315" s="144"/>
    </row>
    <row r="316" spans="14:14" ht="15" x14ac:dyDescent="0.35">
      <c r="N316" s="144"/>
    </row>
  </sheetData>
  <sortState ref="B118:H155">
    <sortCondition ref="C117"/>
  </sortState>
  <phoneticPr fontId="2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0"/>
  <sheetViews>
    <sheetView showGridLines="0" topLeftCell="A22" zoomScale="81" zoomScaleNormal="110" zoomScalePageLayoutView="110" workbookViewId="0">
      <selection activeCell="C4" sqref="C4:C24"/>
    </sheetView>
  </sheetViews>
  <sheetFormatPr defaultColWidth="8.796875" defaultRowHeight="15" x14ac:dyDescent="0.35"/>
  <cols>
    <col min="1" max="1" width="3.46484375" style="144" customWidth="1"/>
    <col min="2" max="2" width="15" style="142" customWidth="1"/>
    <col min="3" max="7" width="12.33203125" style="143" customWidth="1"/>
    <col min="8" max="8" width="4.1328125" style="144" customWidth="1"/>
    <col min="9" max="9" width="4.6640625" style="144" customWidth="1"/>
    <col min="10" max="16384" width="8.796875" style="144"/>
  </cols>
  <sheetData>
    <row r="1" spans="2:8" ht="15.45" thickBot="1" x14ac:dyDescent="0.4"/>
    <row r="2" spans="2:8" x14ac:dyDescent="0.35">
      <c r="B2" s="145"/>
      <c r="C2" s="146"/>
      <c r="D2" s="146"/>
      <c r="E2" s="146"/>
      <c r="F2" s="146"/>
      <c r="G2" s="146"/>
      <c r="H2" s="147"/>
    </row>
    <row r="3" spans="2:8" x14ac:dyDescent="0.35">
      <c r="B3" s="148"/>
      <c r="C3" s="149" t="s">
        <v>452</v>
      </c>
      <c r="D3" s="150" t="s">
        <v>453</v>
      </c>
      <c r="E3" s="150" t="s">
        <v>454</v>
      </c>
      <c r="F3" s="150" t="s">
        <v>455</v>
      </c>
      <c r="G3" s="150" t="s">
        <v>456</v>
      </c>
      <c r="H3" s="151"/>
    </row>
    <row r="4" spans="2:8" x14ac:dyDescent="0.35">
      <c r="B4" s="152" t="s">
        <v>457</v>
      </c>
      <c r="C4" s="153">
        <v>8</v>
      </c>
      <c r="D4" s="154">
        <v>1</v>
      </c>
      <c r="E4" s="155">
        <v>1</v>
      </c>
      <c r="F4" s="156">
        <v>1</v>
      </c>
      <c r="G4" s="157">
        <v>1</v>
      </c>
      <c r="H4" s="151"/>
    </row>
    <row r="5" spans="2:8" x14ac:dyDescent="0.35">
      <c r="B5" s="158" t="s">
        <v>458</v>
      </c>
      <c r="C5" s="159">
        <v>4</v>
      </c>
      <c r="D5" s="160">
        <v>1</v>
      </c>
      <c r="E5" s="161">
        <v>1</v>
      </c>
      <c r="F5" s="162">
        <v>1</v>
      </c>
      <c r="G5" s="163">
        <v>1</v>
      </c>
      <c r="H5" s="151"/>
    </row>
    <row r="6" spans="2:8" x14ac:dyDescent="0.35">
      <c r="B6" s="158" t="s">
        <v>459</v>
      </c>
      <c r="C6" s="159">
        <v>4</v>
      </c>
      <c r="D6" s="160">
        <v>1</v>
      </c>
      <c r="E6" s="161">
        <v>1</v>
      </c>
      <c r="F6" s="162">
        <v>1</v>
      </c>
      <c r="G6" s="163">
        <v>1</v>
      </c>
      <c r="H6" s="151"/>
    </row>
    <row r="7" spans="2:8" x14ac:dyDescent="0.35">
      <c r="B7" s="158" t="s">
        <v>460</v>
      </c>
      <c r="C7" s="159">
        <v>15</v>
      </c>
      <c r="D7" s="160">
        <v>1</v>
      </c>
      <c r="E7" s="161">
        <v>1</v>
      </c>
      <c r="F7" s="162">
        <v>1</v>
      </c>
      <c r="G7" s="163">
        <v>1</v>
      </c>
      <c r="H7" s="151"/>
    </row>
    <row r="8" spans="2:8" x14ac:dyDescent="0.35">
      <c r="B8" s="158" t="s">
        <v>461</v>
      </c>
      <c r="C8" s="159">
        <v>10</v>
      </c>
      <c r="D8" s="160">
        <v>1</v>
      </c>
      <c r="E8" s="161">
        <v>1</v>
      </c>
      <c r="F8" s="162">
        <v>1</v>
      </c>
      <c r="G8" s="163">
        <v>1</v>
      </c>
      <c r="H8" s="151"/>
    </row>
    <row r="9" spans="2:8" x14ac:dyDescent="0.35">
      <c r="B9" s="158" t="s">
        <v>462</v>
      </c>
      <c r="C9" s="159">
        <v>10</v>
      </c>
      <c r="D9" s="160">
        <v>1</v>
      </c>
      <c r="E9" s="161">
        <v>1</v>
      </c>
      <c r="F9" s="162">
        <v>1</v>
      </c>
      <c r="G9" s="163">
        <v>1</v>
      </c>
      <c r="H9" s="151"/>
    </row>
    <row r="10" spans="2:8" x14ac:dyDescent="0.35">
      <c r="B10" s="158" t="s">
        <v>463</v>
      </c>
      <c r="C10" s="159">
        <v>9</v>
      </c>
      <c r="D10" s="160">
        <v>1</v>
      </c>
      <c r="E10" s="161">
        <v>1</v>
      </c>
      <c r="F10" s="162">
        <v>1</v>
      </c>
      <c r="G10" s="163">
        <v>1</v>
      </c>
      <c r="H10" s="151"/>
    </row>
    <row r="11" spans="2:8" x14ac:dyDescent="0.35">
      <c r="B11" s="158" t="s">
        <v>464</v>
      </c>
      <c r="C11" s="159">
        <v>8</v>
      </c>
      <c r="D11" s="160">
        <v>1</v>
      </c>
      <c r="E11" s="161">
        <v>1</v>
      </c>
      <c r="F11" s="162">
        <v>1</v>
      </c>
      <c r="G11" s="163">
        <v>1</v>
      </c>
      <c r="H11" s="151"/>
    </row>
    <row r="12" spans="2:8" x14ac:dyDescent="0.35">
      <c r="B12" s="158" t="s">
        <v>465</v>
      </c>
      <c r="C12" s="159">
        <v>7</v>
      </c>
      <c r="D12" s="160">
        <v>1</v>
      </c>
      <c r="E12" s="161">
        <v>1</v>
      </c>
      <c r="F12" s="162">
        <v>1</v>
      </c>
      <c r="G12" s="163">
        <v>1</v>
      </c>
      <c r="H12" s="151"/>
    </row>
    <row r="13" spans="2:8" x14ac:dyDescent="0.35">
      <c r="B13" s="158" t="s">
        <v>466</v>
      </c>
      <c r="C13" s="159">
        <v>6</v>
      </c>
      <c r="D13" s="160">
        <v>1</v>
      </c>
      <c r="E13" s="161">
        <v>1</v>
      </c>
      <c r="F13" s="162">
        <v>1</v>
      </c>
      <c r="G13" s="163">
        <v>1</v>
      </c>
      <c r="H13" s="151"/>
    </row>
    <row r="14" spans="2:8" x14ac:dyDescent="0.35">
      <c r="B14" s="158" t="s">
        <v>467</v>
      </c>
      <c r="C14" s="159">
        <v>6</v>
      </c>
      <c r="D14" s="160">
        <v>1</v>
      </c>
      <c r="E14" s="161">
        <v>1</v>
      </c>
      <c r="F14" s="162">
        <v>1</v>
      </c>
      <c r="G14" s="163">
        <v>1</v>
      </c>
      <c r="H14" s="151"/>
    </row>
    <row r="15" spans="2:8" x14ac:dyDescent="0.35">
      <c r="B15" s="158" t="s">
        <v>468</v>
      </c>
      <c r="C15" s="159">
        <v>5</v>
      </c>
      <c r="D15" s="160">
        <v>1</v>
      </c>
      <c r="E15" s="161">
        <v>1</v>
      </c>
      <c r="F15" s="162">
        <v>1</v>
      </c>
      <c r="G15" s="163">
        <v>1</v>
      </c>
      <c r="H15" s="151"/>
    </row>
    <row r="16" spans="2:8" x14ac:dyDescent="0.35">
      <c r="B16" s="158" t="s">
        <v>469</v>
      </c>
      <c r="C16" s="159">
        <v>5</v>
      </c>
      <c r="D16" s="160">
        <v>1</v>
      </c>
      <c r="E16" s="161">
        <v>1</v>
      </c>
      <c r="F16" s="162">
        <v>1</v>
      </c>
      <c r="G16" s="163">
        <v>1</v>
      </c>
      <c r="H16" s="151"/>
    </row>
    <row r="17" spans="2:8" x14ac:dyDescent="0.35">
      <c r="B17" s="158" t="s">
        <v>470</v>
      </c>
      <c r="C17" s="159">
        <v>4</v>
      </c>
      <c r="D17" s="160">
        <v>1</v>
      </c>
      <c r="E17" s="161">
        <v>1</v>
      </c>
      <c r="F17" s="162">
        <v>1</v>
      </c>
      <c r="G17" s="163">
        <v>1</v>
      </c>
      <c r="H17" s="151"/>
    </row>
    <row r="18" spans="2:8" x14ac:dyDescent="0.35">
      <c r="B18" s="158" t="s">
        <v>471</v>
      </c>
      <c r="C18" s="159">
        <v>4</v>
      </c>
      <c r="D18" s="160">
        <v>1</v>
      </c>
      <c r="E18" s="161">
        <v>1</v>
      </c>
      <c r="F18" s="162">
        <v>1</v>
      </c>
      <c r="G18" s="163">
        <v>1</v>
      </c>
      <c r="H18" s="151"/>
    </row>
    <row r="19" spans="2:8" x14ac:dyDescent="0.35">
      <c r="B19" s="158" t="s">
        <v>472</v>
      </c>
      <c r="C19" s="159">
        <v>15</v>
      </c>
      <c r="D19" s="160">
        <v>1</v>
      </c>
      <c r="E19" s="161">
        <v>1</v>
      </c>
      <c r="F19" s="162">
        <v>1</v>
      </c>
      <c r="G19" s="163">
        <v>1</v>
      </c>
      <c r="H19" s="151"/>
    </row>
    <row r="20" spans="2:8" x14ac:dyDescent="0.35">
      <c r="B20" s="158" t="s">
        <v>473</v>
      </c>
      <c r="C20" s="159">
        <v>12</v>
      </c>
      <c r="D20" s="160">
        <v>1</v>
      </c>
      <c r="E20" s="161">
        <v>1</v>
      </c>
      <c r="F20" s="162">
        <v>1</v>
      </c>
      <c r="G20" s="163">
        <v>1</v>
      </c>
      <c r="H20" s="151"/>
    </row>
    <row r="21" spans="2:8" x14ac:dyDescent="0.35">
      <c r="B21" s="158" t="s">
        <v>474</v>
      </c>
      <c r="C21" s="159">
        <v>12</v>
      </c>
      <c r="D21" s="160">
        <v>1</v>
      </c>
      <c r="E21" s="161">
        <v>1</v>
      </c>
      <c r="F21" s="162">
        <v>1</v>
      </c>
      <c r="G21" s="163">
        <v>1</v>
      </c>
      <c r="H21" s="151"/>
    </row>
    <row r="22" spans="2:8" x14ac:dyDescent="0.35">
      <c r="B22" s="158" t="s">
        <v>475</v>
      </c>
      <c r="C22" s="159">
        <v>11</v>
      </c>
      <c r="D22" s="160">
        <v>1</v>
      </c>
      <c r="E22" s="161">
        <v>1</v>
      </c>
      <c r="F22" s="162">
        <v>1</v>
      </c>
      <c r="G22" s="163">
        <v>1</v>
      </c>
      <c r="H22" s="151"/>
    </row>
    <row r="23" spans="2:8" x14ac:dyDescent="0.35">
      <c r="B23" s="158" t="s">
        <v>476</v>
      </c>
      <c r="C23" s="159">
        <v>10</v>
      </c>
      <c r="D23" s="160">
        <v>1</v>
      </c>
      <c r="E23" s="161">
        <v>1</v>
      </c>
      <c r="F23" s="162">
        <v>1</v>
      </c>
      <c r="G23" s="163">
        <v>1</v>
      </c>
      <c r="H23" s="151"/>
    </row>
    <row r="24" spans="2:8" x14ac:dyDescent="0.35">
      <c r="B24" s="158" t="s">
        <v>477</v>
      </c>
      <c r="C24" s="159">
        <v>10</v>
      </c>
      <c r="D24" s="160">
        <v>1</v>
      </c>
      <c r="E24" s="161">
        <v>1</v>
      </c>
      <c r="F24" s="162">
        <v>1</v>
      </c>
      <c r="G24" s="163">
        <v>1</v>
      </c>
      <c r="H24" s="151"/>
    </row>
    <row r="25" spans="2:8" x14ac:dyDescent="0.35">
      <c r="B25" s="158" t="s">
        <v>478</v>
      </c>
      <c r="C25" s="159">
        <v>20</v>
      </c>
      <c r="D25" s="160">
        <v>1</v>
      </c>
      <c r="E25" s="161">
        <v>1</v>
      </c>
      <c r="F25" s="162">
        <v>1</v>
      </c>
      <c r="G25" s="163">
        <v>1</v>
      </c>
      <c r="H25" s="151"/>
    </row>
    <row r="26" spans="2:8" x14ac:dyDescent="0.35">
      <c r="B26" s="158" t="s">
        <v>479</v>
      </c>
      <c r="C26" s="159">
        <v>16</v>
      </c>
      <c r="D26" s="160">
        <v>1</v>
      </c>
      <c r="E26" s="161">
        <v>1</v>
      </c>
      <c r="F26" s="162">
        <v>1</v>
      </c>
      <c r="G26" s="163">
        <v>1</v>
      </c>
      <c r="H26" s="151"/>
    </row>
    <row r="27" spans="2:8" x14ac:dyDescent="0.35">
      <c r="B27" s="158" t="s">
        <v>480</v>
      </c>
      <c r="C27" s="159">
        <v>15</v>
      </c>
      <c r="D27" s="160">
        <v>1</v>
      </c>
      <c r="E27" s="161">
        <v>1</v>
      </c>
      <c r="F27" s="162">
        <v>1</v>
      </c>
      <c r="G27" s="163">
        <v>1</v>
      </c>
      <c r="H27" s="151"/>
    </row>
    <row r="28" spans="2:8" x14ac:dyDescent="0.35">
      <c r="B28" s="158" t="s">
        <v>481</v>
      </c>
      <c r="C28" s="159">
        <v>15</v>
      </c>
      <c r="D28" s="160">
        <v>1</v>
      </c>
      <c r="E28" s="161">
        <v>1</v>
      </c>
      <c r="F28" s="162">
        <v>1</v>
      </c>
      <c r="G28" s="163">
        <v>1</v>
      </c>
      <c r="H28" s="151"/>
    </row>
    <row r="29" spans="2:8" x14ac:dyDescent="0.35">
      <c r="B29" s="158" t="s">
        <v>482</v>
      </c>
      <c r="C29" s="159">
        <v>14</v>
      </c>
      <c r="D29" s="160">
        <v>1</v>
      </c>
      <c r="E29" s="161">
        <v>1</v>
      </c>
      <c r="F29" s="162">
        <v>1</v>
      </c>
      <c r="G29" s="163">
        <v>1</v>
      </c>
      <c r="H29" s="151"/>
    </row>
    <row r="30" spans="2:8" x14ac:dyDescent="0.35">
      <c r="B30" s="158" t="s">
        <v>483</v>
      </c>
      <c r="C30" s="159">
        <v>13</v>
      </c>
      <c r="D30" s="160">
        <v>1</v>
      </c>
      <c r="E30" s="161">
        <v>1</v>
      </c>
      <c r="F30" s="162">
        <v>1</v>
      </c>
      <c r="G30" s="163">
        <v>1</v>
      </c>
      <c r="H30" s="151"/>
    </row>
    <row r="31" spans="2:8" x14ac:dyDescent="0.35">
      <c r="B31" s="158" t="s">
        <v>484</v>
      </c>
      <c r="C31" s="159">
        <v>13</v>
      </c>
      <c r="D31" s="160">
        <v>1</v>
      </c>
      <c r="E31" s="161">
        <v>1</v>
      </c>
      <c r="F31" s="162">
        <v>1</v>
      </c>
      <c r="G31" s="163">
        <v>1</v>
      </c>
      <c r="H31" s="151"/>
    </row>
    <row r="32" spans="2:8" x14ac:dyDescent="0.35">
      <c r="B32" s="158" t="s">
        <v>485</v>
      </c>
      <c r="C32" s="159">
        <v>13</v>
      </c>
      <c r="D32" s="160">
        <v>1</v>
      </c>
      <c r="E32" s="161">
        <v>1</v>
      </c>
      <c r="F32" s="162">
        <v>1</v>
      </c>
      <c r="G32" s="163">
        <v>1</v>
      </c>
      <c r="H32" s="151"/>
    </row>
    <row r="33" spans="2:8" x14ac:dyDescent="0.35">
      <c r="B33" s="158" t="s">
        <v>486</v>
      </c>
      <c r="C33" s="159">
        <v>12</v>
      </c>
      <c r="D33" s="160">
        <v>1</v>
      </c>
      <c r="E33" s="161">
        <v>1</v>
      </c>
      <c r="F33" s="162">
        <v>1</v>
      </c>
      <c r="G33" s="163">
        <v>1</v>
      </c>
      <c r="H33" s="151"/>
    </row>
    <row r="34" spans="2:8" x14ac:dyDescent="0.35">
      <c r="B34" s="158" t="s">
        <v>487</v>
      </c>
      <c r="C34" s="159">
        <v>12</v>
      </c>
      <c r="D34" s="160">
        <v>1</v>
      </c>
      <c r="E34" s="161">
        <v>1</v>
      </c>
      <c r="F34" s="162">
        <v>1</v>
      </c>
      <c r="G34" s="163">
        <v>1</v>
      </c>
      <c r="H34" s="151"/>
    </row>
    <row r="35" spans="2:8" x14ac:dyDescent="0.35">
      <c r="B35" s="158" t="s">
        <v>488</v>
      </c>
      <c r="C35" s="159">
        <v>11</v>
      </c>
      <c r="D35" s="160">
        <v>1</v>
      </c>
      <c r="E35" s="161">
        <v>1</v>
      </c>
      <c r="F35" s="162">
        <v>1</v>
      </c>
      <c r="G35" s="163">
        <v>1</v>
      </c>
      <c r="H35" s="151"/>
    </row>
    <row r="36" spans="2:8" x14ac:dyDescent="0.35">
      <c r="B36" s="158" t="s">
        <v>489</v>
      </c>
      <c r="C36" s="159">
        <v>10</v>
      </c>
      <c r="D36" s="160">
        <v>1</v>
      </c>
      <c r="E36" s="161">
        <v>1</v>
      </c>
      <c r="F36" s="162">
        <v>1</v>
      </c>
      <c r="G36" s="163">
        <v>1</v>
      </c>
      <c r="H36" s="151"/>
    </row>
    <row r="37" spans="2:8" x14ac:dyDescent="0.35">
      <c r="B37" s="158" t="s">
        <v>490</v>
      </c>
      <c r="C37" s="159">
        <v>10</v>
      </c>
      <c r="D37" s="160">
        <v>1</v>
      </c>
      <c r="E37" s="161">
        <v>1</v>
      </c>
      <c r="F37" s="162">
        <v>1</v>
      </c>
      <c r="G37" s="163">
        <v>1</v>
      </c>
      <c r="H37" s="151"/>
    </row>
    <row r="38" spans="2:8" x14ac:dyDescent="0.35">
      <c r="B38" s="158" t="s">
        <v>491</v>
      </c>
      <c r="C38" s="159">
        <v>10</v>
      </c>
      <c r="D38" s="160">
        <v>1</v>
      </c>
      <c r="E38" s="161">
        <v>1</v>
      </c>
      <c r="F38" s="162">
        <v>1</v>
      </c>
      <c r="G38" s="163">
        <v>1</v>
      </c>
      <c r="H38" s="151"/>
    </row>
    <row r="39" spans="2:8" x14ac:dyDescent="0.35">
      <c r="B39" s="158" t="s">
        <v>492</v>
      </c>
      <c r="C39" s="159">
        <v>10</v>
      </c>
      <c r="D39" s="160">
        <v>1</v>
      </c>
      <c r="E39" s="161">
        <v>1</v>
      </c>
      <c r="F39" s="162">
        <v>1</v>
      </c>
      <c r="G39" s="163">
        <v>1</v>
      </c>
      <c r="H39" s="151"/>
    </row>
    <row r="40" spans="2:8" x14ac:dyDescent="0.35">
      <c r="B40" s="158" t="s">
        <v>493</v>
      </c>
      <c r="C40" s="159">
        <v>10</v>
      </c>
      <c r="D40" s="160">
        <v>1</v>
      </c>
      <c r="E40" s="161">
        <v>1</v>
      </c>
      <c r="F40" s="162">
        <v>1</v>
      </c>
      <c r="G40" s="163">
        <v>1</v>
      </c>
      <c r="H40" s="151"/>
    </row>
    <row r="41" spans="2:8" x14ac:dyDescent="0.35">
      <c r="B41" s="158" t="s">
        <v>494</v>
      </c>
      <c r="C41" s="159">
        <v>10</v>
      </c>
      <c r="D41" s="160">
        <v>1</v>
      </c>
      <c r="E41" s="161">
        <v>1</v>
      </c>
      <c r="F41" s="162">
        <v>1</v>
      </c>
      <c r="G41" s="163">
        <v>1</v>
      </c>
      <c r="H41" s="151"/>
    </row>
    <row r="42" spans="2:8" x14ac:dyDescent="0.35">
      <c r="B42" s="164" t="s">
        <v>495</v>
      </c>
      <c r="C42" s="165">
        <v>10</v>
      </c>
      <c r="D42" s="166">
        <v>1</v>
      </c>
      <c r="E42" s="167">
        <v>1</v>
      </c>
      <c r="F42" s="168">
        <v>1</v>
      </c>
      <c r="G42" s="169">
        <v>1</v>
      </c>
      <c r="H42" s="151"/>
    </row>
    <row r="43" spans="2:8" x14ac:dyDescent="0.35">
      <c r="B43" s="148"/>
      <c r="C43" s="170"/>
      <c r="D43" s="171"/>
      <c r="E43" s="172"/>
      <c r="F43" s="173"/>
      <c r="G43" s="150"/>
      <c r="H43" s="151"/>
    </row>
    <row r="44" spans="2:8" x14ac:dyDescent="0.35">
      <c r="B44" s="148" t="s">
        <v>496</v>
      </c>
      <c r="C44" s="170">
        <v>19</v>
      </c>
      <c r="D44" s="171">
        <v>1</v>
      </c>
      <c r="E44" s="172">
        <v>1</v>
      </c>
      <c r="F44" s="173">
        <v>1</v>
      </c>
      <c r="G44" s="174">
        <v>2</v>
      </c>
      <c r="H44" s="151"/>
    </row>
    <row r="45" spans="2:8" x14ac:dyDescent="0.35">
      <c r="B45" s="148"/>
      <c r="C45" s="170"/>
      <c r="D45" s="171"/>
      <c r="E45" s="172"/>
      <c r="F45" s="173"/>
      <c r="G45" s="150"/>
      <c r="H45" s="151"/>
    </row>
    <row r="46" spans="2:8" x14ac:dyDescent="0.35">
      <c r="B46" s="152" t="s">
        <v>497</v>
      </c>
      <c r="C46" s="175">
        <v>12</v>
      </c>
      <c r="D46" s="176">
        <v>1</v>
      </c>
      <c r="E46" s="177">
        <v>1</v>
      </c>
      <c r="F46" s="178">
        <v>1</v>
      </c>
      <c r="G46" s="157">
        <v>4</v>
      </c>
      <c r="H46" s="151"/>
    </row>
    <row r="47" spans="2:8" x14ac:dyDescent="0.35">
      <c r="B47" s="158" t="s">
        <v>498</v>
      </c>
      <c r="C47" s="179">
        <v>8</v>
      </c>
      <c r="D47" s="160">
        <v>1</v>
      </c>
      <c r="E47" s="180">
        <v>1</v>
      </c>
      <c r="F47" s="162">
        <v>1</v>
      </c>
      <c r="G47" s="163">
        <v>4</v>
      </c>
      <c r="H47" s="151"/>
    </row>
    <row r="48" spans="2:8" x14ac:dyDescent="0.35">
      <c r="B48" s="158" t="s">
        <v>499</v>
      </c>
      <c r="C48" s="179">
        <v>13</v>
      </c>
      <c r="D48" s="160">
        <v>1</v>
      </c>
      <c r="E48" s="180">
        <v>1</v>
      </c>
      <c r="F48" s="162">
        <v>1</v>
      </c>
      <c r="G48" s="163">
        <v>4</v>
      </c>
      <c r="H48" s="151"/>
    </row>
    <row r="49" spans="2:8" x14ac:dyDescent="0.35">
      <c r="B49" s="158" t="s">
        <v>500</v>
      </c>
      <c r="C49" s="179">
        <v>12</v>
      </c>
      <c r="D49" s="160">
        <v>1</v>
      </c>
      <c r="E49" s="180">
        <v>1</v>
      </c>
      <c r="F49" s="162">
        <v>1</v>
      </c>
      <c r="G49" s="163">
        <v>4</v>
      </c>
      <c r="H49" s="151"/>
    </row>
    <row r="50" spans="2:8" x14ac:dyDescent="0.35">
      <c r="B50" s="158" t="s">
        <v>501</v>
      </c>
      <c r="C50" s="179">
        <v>11</v>
      </c>
      <c r="D50" s="160">
        <v>1</v>
      </c>
      <c r="E50" s="180">
        <v>1</v>
      </c>
      <c r="F50" s="162">
        <v>1</v>
      </c>
      <c r="G50" s="163">
        <v>4</v>
      </c>
      <c r="H50" s="151"/>
    </row>
    <row r="51" spans="2:8" x14ac:dyDescent="0.35">
      <c r="B51" s="158" t="s">
        <v>502</v>
      </c>
      <c r="C51" s="179">
        <v>14</v>
      </c>
      <c r="D51" s="160">
        <v>1</v>
      </c>
      <c r="E51" s="180">
        <v>1</v>
      </c>
      <c r="F51" s="162">
        <v>1</v>
      </c>
      <c r="G51" s="163">
        <v>4</v>
      </c>
      <c r="H51" s="151"/>
    </row>
    <row r="52" spans="2:8" x14ac:dyDescent="0.35">
      <c r="B52" s="164" t="s">
        <v>503</v>
      </c>
      <c r="C52" s="181">
        <v>11</v>
      </c>
      <c r="D52" s="166">
        <v>1</v>
      </c>
      <c r="E52" s="167">
        <v>1</v>
      </c>
      <c r="F52" s="168">
        <v>1</v>
      </c>
      <c r="G52" s="169">
        <v>4</v>
      </c>
      <c r="H52" s="151"/>
    </row>
    <row r="53" spans="2:8" x14ac:dyDescent="0.35">
      <c r="B53" s="148"/>
      <c r="C53" s="170"/>
      <c r="D53" s="171"/>
      <c r="E53" s="172"/>
      <c r="F53" s="173"/>
      <c r="G53" s="150"/>
      <c r="H53" s="151"/>
    </row>
    <row r="54" spans="2:8" x14ac:dyDescent="0.35">
      <c r="B54" s="148" t="s">
        <v>504</v>
      </c>
      <c r="C54" s="170">
        <v>11</v>
      </c>
      <c r="D54" s="171">
        <v>1</v>
      </c>
      <c r="E54" s="172">
        <v>1</v>
      </c>
      <c r="F54" s="173">
        <v>1</v>
      </c>
      <c r="G54" s="174">
        <v>5</v>
      </c>
      <c r="H54" s="151"/>
    </row>
    <row r="55" spans="2:8" x14ac:dyDescent="0.35">
      <c r="B55" s="148"/>
      <c r="C55" s="170"/>
      <c r="D55" s="171"/>
      <c r="E55" s="172"/>
      <c r="F55" s="173"/>
      <c r="G55" s="150"/>
      <c r="H55" s="151"/>
    </row>
    <row r="56" spans="2:8" x14ac:dyDescent="0.35">
      <c r="B56" s="148" t="s">
        <v>505</v>
      </c>
      <c r="C56" s="170">
        <v>9</v>
      </c>
      <c r="D56" s="171">
        <v>1</v>
      </c>
      <c r="E56" s="172">
        <v>1</v>
      </c>
      <c r="F56" s="173">
        <v>1</v>
      </c>
      <c r="G56" s="174">
        <v>6</v>
      </c>
      <c r="H56" s="151"/>
    </row>
    <row r="57" spans="2:8" x14ac:dyDescent="0.35">
      <c r="B57" s="148"/>
      <c r="C57" s="170"/>
      <c r="D57" s="171"/>
      <c r="E57" s="172"/>
      <c r="F57" s="173"/>
      <c r="G57" s="150"/>
      <c r="H57" s="151"/>
    </row>
    <row r="58" spans="2:8" x14ac:dyDescent="0.35">
      <c r="B58" s="152" t="s">
        <v>506</v>
      </c>
      <c r="C58" s="153">
        <v>6</v>
      </c>
      <c r="D58" s="176">
        <v>1</v>
      </c>
      <c r="E58" s="177">
        <v>1</v>
      </c>
      <c r="F58" s="178">
        <v>1</v>
      </c>
      <c r="G58" s="157">
        <v>7</v>
      </c>
      <c r="H58" s="151"/>
    </row>
    <row r="59" spans="2:8" x14ac:dyDescent="0.35">
      <c r="B59" s="164" t="s">
        <v>507</v>
      </c>
      <c r="C59" s="165">
        <v>17</v>
      </c>
      <c r="D59" s="166">
        <v>1</v>
      </c>
      <c r="E59" s="167">
        <v>1</v>
      </c>
      <c r="F59" s="168">
        <v>1</v>
      </c>
      <c r="G59" s="169">
        <v>7</v>
      </c>
      <c r="H59" s="151"/>
    </row>
    <row r="60" spans="2:8" x14ac:dyDescent="0.35">
      <c r="B60" s="148"/>
      <c r="C60" s="170"/>
      <c r="D60" s="171"/>
      <c r="E60" s="172"/>
      <c r="F60" s="173"/>
      <c r="G60" s="150"/>
      <c r="H60" s="151"/>
    </row>
    <row r="61" spans="2:8" x14ac:dyDescent="0.35">
      <c r="B61" s="148" t="s">
        <v>508</v>
      </c>
      <c r="C61" s="170">
        <v>21</v>
      </c>
      <c r="D61" s="171">
        <v>1</v>
      </c>
      <c r="E61" s="172">
        <v>1</v>
      </c>
      <c r="F61" s="173">
        <v>1</v>
      </c>
      <c r="G61" s="174">
        <v>10</v>
      </c>
      <c r="H61" s="151"/>
    </row>
    <row r="62" spans="2:8" x14ac:dyDescent="0.35">
      <c r="B62" s="148"/>
      <c r="C62" s="170"/>
      <c r="D62" s="171"/>
      <c r="E62" s="172"/>
      <c r="F62" s="173"/>
      <c r="G62" s="150"/>
      <c r="H62" s="151"/>
    </row>
    <row r="63" spans="2:8" x14ac:dyDescent="0.35">
      <c r="B63" s="148" t="s">
        <v>509</v>
      </c>
      <c r="C63" s="170">
        <v>17</v>
      </c>
      <c r="D63" s="171">
        <v>1</v>
      </c>
      <c r="E63" s="172">
        <v>1</v>
      </c>
      <c r="F63" s="173">
        <v>1</v>
      </c>
      <c r="G63" s="174">
        <v>11</v>
      </c>
      <c r="H63" s="151"/>
    </row>
    <row r="64" spans="2:8" x14ac:dyDescent="0.35">
      <c r="B64" s="148"/>
      <c r="C64" s="170"/>
      <c r="D64" s="171"/>
      <c r="E64" s="172"/>
      <c r="F64" s="173"/>
      <c r="G64" s="150"/>
      <c r="H64" s="151"/>
    </row>
    <row r="65" spans="2:8" x14ac:dyDescent="0.35">
      <c r="B65" s="148" t="s">
        <v>510</v>
      </c>
      <c r="C65" s="170">
        <v>15</v>
      </c>
      <c r="D65" s="171">
        <v>1</v>
      </c>
      <c r="E65" s="172">
        <v>1</v>
      </c>
      <c r="F65" s="173">
        <v>1</v>
      </c>
      <c r="G65" s="174">
        <v>15</v>
      </c>
      <c r="H65" s="151"/>
    </row>
    <row r="66" spans="2:8" x14ac:dyDescent="0.35">
      <c r="B66" s="148"/>
      <c r="C66" s="170"/>
      <c r="D66" s="171"/>
      <c r="E66" s="172"/>
      <c r="F66" s="173"/>
      <c r="G66" s="150"/>
      <c r="H66" s="151"/>
    </row>
    <row r="67" spans="2:8" x14ac:dyDescent="0.35">
      <c r="B67" s="148" t="s">
        <v>511</v>
      </c>
      <c r="C67" s="170">
        <v>15</v>
      </c>
      <c r="D67" s="171">
        <v>1</v>
      </c>
      <c r="E67" s="172">
        <v>1</v>
      </c>
      <c r="F67" s="173">
        <v>1</v>
      </c>
      <c r="G67" s="174">
        <v>16</v>
      </c>
      <c r="H67" s="151"/>
    </row>
    <row r="68" spans="2:8" x14ac:dyDescent="0.35">
      <c r="B68" s="148"/>
      <c r="C68" s="170"/>
      <c r="D68" s="171"/>
      <c r="E68" s="172"/>
      <c r="F68" s="173"/>
      <c r="G68" s="150"/>
      <c r="H68" s="151"/>
    </row>
    <row r="69" spans="2:8" x14ac:dyDescent="0.35">
      <c r="B69" s="148" t="s">
        <v>512</v>
      </c>
      <c r="C69" s="170">
        <v>14</v>
      </c>
      <c r="D69" s="171">
        <v>1</v>
      </c>
      <c r="E69" s="172">
        <v>1</v>
      </c>
      <c r="F69" s="173">
        <v>1</v>
      </c>
      <c r="G69" s="174">
        <v>17</v>
      </c>
      <c r="H69" s="151"/>
    </row>
    <row r="70" spans="2:8" x14ac:dyDescent="0.35">
      <c r="B70" s="148"/>
      <c r="C70" s="170"/>
      <c r="D70" s="171"/>
      <c r="E70" s="172"/>
      <c r="F70" s="173"/>
      <c r="G70" s="150"/>
      <c r="H70" s="151"/>
    </row>
    <row r="71" spans="2:8" x14ac:dyDescent="0.35">
      <c r="B71" s="148" t="s">
        <v>11</v>
      </c>
      <c r="C71" s="170">
        <v>13</v>
      </c>
      <c r="D71" s="171">
        <v>1</v>
      </c>
      <c r="E71" s="172">
        <v>1</v>
      </c>
      <c r="F71" s="173">
        <v>1</v>
      </c>
      <c r="G71" s="182">
        <v>18</v>
      </c>
      <c r="H71" s="151"/>
    </row>
    <row r="72" spans="2:8" x14ac:dyDescent="0.35">
      <c r="B72" s="148" t="s">
        <v>513</v>
      </c>
      <c r="C72" s="170">
        <v>11</v>
      </c>
      <c r="D72" s="171">
        <v>1</v>
      </c>
      <c r="E72" s="172">
        <v>1</v>
      </c>
      <c r="F72" s="173">
        <v>1</v>
      </c>
      <c r="G72" s="183">
        <v>18</v>
      </c>
      <c r="H72" s="151"/>
    </row>
    <row r="73" spans="2:8" x14ac:dyDescent="0.35">
      <c r="B73" s="148"/>
      <c r="C73" s="170"/>
      <c r="D73" s="171"/>
      <c r="E73" s="172"/>
      <c r="F73" s="173"/>
      <c r="G73" s="150"/>
      <c r="H73" s="151"/>
    </row>
    <row r="74" spans="2:8" x14ac:dyDescent="0.35">
      <c r="B74" s="148" t="s">
        <v>514</v>
      </c>
      <c r="C74" s="170">
        <v>9</v>
      </c>
      <c r="D74" s="171">
        <v>1</v>
      </c>
      <c r="E74" s="172">
        <v>1</v>
      </c>
      <c r="F74" s="173">
        <v>1</v>
      </c>
      <c r="G74" s="174">
        <v>21</v>
      </c>
      <c r="H74" s="151"/>
    </row>
    <row r="75" spans="2:8" x14ac:dyDescent="0.35">
      <c r="B75" s="148"/>
      <c r="C75" s="170"/>
      <c r="D75" s="171"/>
      <c r="E75" s="172"/>
      <c r="F75" s="173"/>
      <c r="G75" s="150"/>
      <c r="H75" s="151"/>
    </row>
    <row r="76" spans="2:8" x14ac:dyDescent="0.35">
      <c r="B76" s="152" t="s">
        <v>515</v>
      </c>
      <c r="C76" s="153">
        <v>8</v>
      </c>
      <c r="D76" s="176">
        <v>1</v>
      </c>
      <c r="E76" s="177">
        <v>1</v>
      </c>
      <c r="F76" s="178">
        <v>1</v>
      </c>
      <c r="G76" s="157">
        <v>22</v>
      </c>
      <c r="H76" s="151"/>
    </row>
    <row r="77" spans="2:8" x14ac:dyDescent="0.35">
      <c r="B77" s="158" t="s">
        <v>516</v>
      </c>
      <c r="C77" s="159">
        <v>13</v>
      </c>
      <c r="D77" s="160">
        <v>1</v>
      </c>
      <c r="E77" s="172">
        <v>1</v>
      </c>
      <c r="F77" s="173">
        <v>1</v>
      </c>
      <c r="G77" s="163">
        <v>22</v>
      </c>
      <c r="H77" s="151"/>
    </row>
    <row r="78" spans="2:8" x14ac:dyDescent="0.35">
      <c r="B78" s="164" t="s">
        <v>517</v>
      </c>
      <c r="C78" s="165">
        <v>13</v>
      </c>
      <c r="D78" s="166">
        <v>1</v>
      </c>
      <c r="E78" s="167">
        <v>1</v>
      </c>
      <c r="F78" s="168">
        <v>1</v>
      </c>
      <c r="G78" s="169">
        <v>22</v>
      </c>
      <c r="H78" s="151"/>
    </row>
    <row r="79" spans="2:8" x14ac:dyDescent="0.35">
      <c r="B79" s="148"/>
      <c r="C79" s="170"/>
      <c r="D79" s="171"/>
      <c r="E79" s="172"/>
      <c r="F79" s="173"/>
      <c r="G79" s="150"/>
      <c r="H79" s="151"/>
    </row>
    <row r="80" spans="2:8" x14ac:dyDescent="0.35">
      <c r="B80" s="152" t="s">
        <v>518</v>
      </c>
      <c r="C80" s="153">
        <v>8</v>
      </c>
      <c r="D80" s="176">
        <v>1</v>
      </c>
      <c r="E80" s="177">
        <v>1</v>
      </c>
      <c r="F80" s="178">
        <v>1</v>
      </c>
      <c r="G80" s="157">
        <v>23</v>
      </c>
      <c r="H80" s="151"/>
    </row>
    <row r="81" spans="2:8" x14ac:dyDescent="0.35">
      <c r="B81" s="164" t="s">
        <v>519</v>
      </c>
      <c r="C81" s="165">
        <v>21</v>
      </c>
      <c r="D81" s="166">
        <v>1</v>
      </c>
      <c r="E81" s="167">
        <v>1</v>
      </c>
      <c r="F81" s="168">
        <v>1</v>
      </c>
      <c r="G81" s="169">
        <v>23</v>
      </c>
      <c r="H81" s="151"/>
    </row>
    <row r="82" spans="2:8" x14ac:dyDescent="0.35">
      <c r="B82" s="148"/>
      <c r="C82" s="170"/>
      <c r="D82" s="171"/>
      <c r="E82" s="172"/>
      <c r="F82" s="173"/>
      <c r="G82" s="150"/>
      <c r="H82" s="151"/>
    </row>
    <row r="83" spans="2:8" x14ac:dyDescent="0.35">
      <c r="B83" s="152" t="s">
        <v>520</v>
      </c>
      <c r="C83" s="153">
        <v>7</v>
      </c>
      <c r="D83" s="176">
        <v>1</v>
      </c>
      <c r="E83" s="177">
        <v>1</v>
      </c>
      <c r="F83" s="178">
        <v>1</v>
      </c>
      <c r="G83" s="157">
        <v>24</v>
      </c>
      <c r="H83" s="151"/>
    </row>
    <row r="84" spans="2:8" x14ac:dyDescent="0.35">
      <c r="B84" s="164" t="s">
        <v>521</v>
      </c>
      <c r="C84" s="165">
        <v>10</v>
      </c>
      <c r="D84" s="166">
        <v>1</v>
      </c>
      <c r="E84" s="167">
        <v>1</v>
      </c>
      <c r="F84" s="168">
        <v>1</v>
      </c>
      <c r="G84" s="169">
        <v>24</v>
      </c>
      <c r="H84" s="151"/>
    </row>
    <row r="85" spans="2:8" x14ac:dyDescent="0.35">
      <c r="B85" s="148"/>
      <c r="C85" s="170"/>
      <c r="D85" s="171"/>
      <c r="E85" s="172"/>
      <c r="F85" s="173"/>
      <c r="G85" s="150"/>
      <c r="H85" s="151"/>
    </row>
    <row r="86" spans="2:8" x14ac:dyDescent="0.35">
      <c r="B86" s="148" t="s">
        <v>522</v>
      </c>
      <c r="C86" s="170">
        <v>5</v>
      </c>
      <c r="D86" s="171">
        <v>1</v>
      </c>
      <c r="E86" s="172">
        <v>1</v>
      </c>
      <c r="F86" s="173">
        <v>1</v>
      </c>
      <c r="G86" s="174">
        <v>25</v>
      </c>
      <c r="H86" s="151"/>
    </row>
    <row r="87" spans="2:8" x14ac:dyDescent="0.35">
      <c r="B87" s="148"/>
      <c r="C87" s="170"/>
      <c r="D87" s="171"/>
      <c r="E87" s="172"/>
      <c r="F87" s="173"/>
      <c r="G87" s="150"/>
      <c r="H87" s="151"/>
    </row>
    <row r="88" spans="2:8" x14ac:dyDescent="0.35">
      <c r="B88" s="148" t="s">
        <v>523</v>
      </c>
      <c r="C88" s="170">
        <v>19</v>
      </c>
      <c r="D88" s="171">
        <v>1</v>
      </c>
      <c r="E88" s="172">
        <v>1</v>
      </c>
      <c r="F88" s="173">
        <v>1</v>
      </c>
      <c r="G88" s="174">
        <v>31</v>
      </c>
      <c r="H88" s="151"/>
    </row>
    <row r="89" spans="2:8" x14ac:dyDescent="0.35">
      <c r="B89" s="148"/>
      <c r="C89" s="170"/>
      <c r="D89" s="171"/>
      <c r="E89" s="172"/>
      <c r="F89" s="173"/>
      <c r="G89" s="150"/>
      <c r="H89" s="151"/>
    </row>
    <row r="90" spans="2:8" x14ac:dyDescent="0.35">
      <c r="B90" s="152" t="s">
        <v>524</v>
      </c>
      <c r="C90" s="153">
        <v>17</v>
      </c>
      <c r="D90" s="176">
        <v>1</v>
      </c>
      <c r="E90" s="177">
        <v>1</v>
      </c>
      <c r="F90" s="178">
        <v>1</v>
      </c>
      <c r="G90" s="157">
        <v>32</v>
      </c>
      <c r="H90" s="151"/>
    </row>
    <row r="91" spans="2:8" x14ac:dyDescent="0.35">
      <c r="B91" s="164" t="s">
        <v>525</v>
      </c>
      <c r="C91" s="165">
        <v>15</v>
      </c>
      <c r="D91" s="166">
        <v>1</v>
      </c>
      <c r="E91" s="167">
        <v>1</v>
      </c>
      <c r="F91" s="168">
        <v>1</v>
      </c>
      <c r="G91" s="169">
        <v>32</v>
      </c>
      <c r="H91" s="151"/>
    </row>
    <row r="92" spans="2:8" x14ac:dyDescent="0.35">
      <c r="B92" s="148"/>
      <c r="C92" s="170"/>
      <c r="D92" s="171"/>
      <c r="E92" s="172"/>
      <c r="F92" s="173"/>
      <c r="G92" s="150"/>
      <c r="H92" s="151"/>
    </row>
    <row r="93" spans="2:8" x14ac:dyDescent="0.35">
      <c r="B93" s="152" t="s">
        <v>10</v>
      </c>
      <c r="C93" s="153">
        <v>16</v>
      </c>
      <c r="D93" s="176">
        <v>1</v>
      </c>
      <c r="E93" s="177">
        <v>1</v>
      </c>
      <c r="F93" s="178">
        <v>1</v>
      </c>
      <c r="G93" s="157">
        <v>33</v>
      </c>
      <c r="H93" s="151"/>
    </row>
    <row r="94" spans="2:8" x14ac:dyDescent="0.35">
      <c r="B94" s="158" t="s">
        <v>526</v>
      </c>
      <c r="C94" s="159">
        <v>10</v>
      </c>
      <c r="D94" s="160">
        <v>1</v>
      </c>
      <c r="E94" s="172">
        <v>1</v>
      </c>
      <c r="F94" s="173">
        <v>1</v>
      </c>
      <c r="G94" s="163">
        <v>33</v>
      </c>
      <c r="H94" s="151"/>
    </row>
    <row r="95" spans="2:8" x14ac:dyDescent="0.35">
      <c r="B95" s="164" t="s">
        <v>527</v>
      </c>
      <c r="C95" s="165">
        <v>12</v>
      </c>
      <c r="D95" s="166">
        <v>1</v>
      </c>
      <c r="E95" s="167">
        <v>1</v>
      </c>
      <c r="F95" s="168">
        <v>1</v>
      </c>
      <c r="G95" s="169">
        <v>33</v>
      </c>
      <c r="H95" s="151"/>
    </row>
    <row r="96" spans="2:8" x14ac:dyDescent="0.35">
      <c r="B96" s="148"/>
      <c r="C96" s="170"/>
      <c r="D96" s="171"/>
      <c r="E96" s="172"/>
      <c r="F96" s="173"/>
      <c r="G96" s="150"/>
      <c r="H96" s="151"/>
    </row>
    <row r="97" spans="2:8" x14ac:dyDescent="0.35">
      <c r="B97" s="152" t="s">
        <v>528</v>
      </c>
      <c r="C97" s="153">
        <v>23</v>
      </c>
      <c r="D97" s="176">
        <v>1</v>
      </c>
      <c r="E97" s="177">
        <v>1</v>
      </c>
      <c r="F97" s="178">
        <v>1</v>
      </c>
      <c r="G97" s="157">
        <v>78</v>
      </c>
      <c r="H97" s="151"/>
    </row>
    <row r="98" spans="2:8" x14ac:dyDescent="0.35">
      <c r="B98" s="158" t="s">
        <v>529</v>
      </c>
      <c r="C98" s="159">
        <v>21</v>
      </c>
      <c r="D98" s="160">
        <v>1</v>
      </c>
      <c r="E98" s="172">
        <v>1</v>
      </c>
      <c r="F98" s="173">
        <v>1</v>
      </c>
      <c r="G98" s="163">
        <v>78</v>
      </c>
      <c r="H98" s="151"/>
    </row>
    <row r="99" spans="2:8" x14ac:dyDescent="0.35">
      <c r="B99" s="164" t="s">
        <v>530</v>
      </c>
      <c r="C99" s="165">
        <v>16</v>
      </c>
      <c r="D99" s="166">
        <v>1</v>
      </c>
      <c r="E99" s="167">
        <v>1</v>
      </c>
      <c r="F99" s="168">
        <v>1</v>
      </c>
      <c r="G99" s="169">
        <v>78</v>
      </c>
      <c r="H99" s="151"/>
    </row>
    <row r="100" spans="2:8" x14ac:dyDescent="0.35">
      <c r="B100" s="148"/>
      <c r="C100" s="170"/>
      <c r="D100" s="171"/>
      <c r="E100" s="172"/>
      <c r="F100" s="173"/>
      <c r="G100" s="150"/>
      <c r="H100" s="151"/>
    </row>
    <row r="101" spans="2:8" x14ac:dyDescent="0.35">
      <c r="B101" s="148" t="s">
        <v>531</v>
      </c>
      <c r="C101" s="170">
        <v>21</v>
      </c>
      <c r="D101" s="171">
        <v>1</v>
      </c>
      <c r="E101" s="172">
        <v>1</v>
      </c>
      <c r="F101" s="173">
        <v>1</v>
      </c>
      <c r="G101" s="174">
        <v>81</v>
      </c>
      <c r="H101" s="151"/>
    </row>
    <row r="102" spans="2:8" x14ac:dyDescent="0.35">
      <c r="B102" s="148"/>
      <c r="C102" s="170"/>
      <c r="D102" s="171"/>
      <c r="E102" s="172"/>
      <c r="F102" s="173"/>
      <c r="G102" s="150"/>
      <c r="H102" s="151"/>
    </row>
    <row r="103" spans="2:8" x14ac:dyDescent="0.35">
      <c r="B103" s="148" t="s">
        <v>532</v>
      </c>
      <c r="C103" s="170">
        <v>20</v>
      </c>
      <c r="D103" s="171">
        <v>1</v>
      </c>
      <c r="E103" s="172">
        <v>1</v>
      </c>
      <c r="F103" s="173">
        <v>1</v>
      </c>
      <c r="G103" s="174">
        <v>82</v>
      </c>
      <c r="H103" s="151"/>
    </row>
    <row r="104" spans="2:8" x14ac:dyDescent="0.35">
      <c r="B104" s="148"/>
      <c r="C104" s="170"/>
      <c r="D104" s="171"/>
      <c r="E104" s="172"/>
      <c r="F104" s="173"/>
      <c r="G104" s="150"/>
      <c r="H104" s="151"/>
    </row>
    <row r="105" spans="2:8" x14ac:dyDescent="0.35">
      <c r="B105" s="148" t="s">
        <v>533</v>
      </c>
      <c r="C105" s="170">
        <v>19</v>
      </c>
      <c r="D105" s="171">
        <v>1</v>
      </c>
      <c r="E105" s="172">
        <v>1</v>
      </c>
      <c r="F105" s="173">
        <v>1</v>
      </c>
      <c r="G105" s="174">
        <v>83</v>
      </c>
      <c r="H105" s="151"/>
    </row>
    <row r="106" spans="2:8" x14ac:dyDescent="0.35">
      <c r="B106" s="148"/>
      <c r="C106" s="170"/>
      <c r="D106" s="171"/>
      <c r="E106" s="172"/>
      <c r="F106" s="173"/>
      <c r="G106" s="150"/>
      <c r="H106" s="151"/>
    </row>
    <row r="107" spans="2:8" x14ac:dyDescent="0.35">
      <c r="B107" s="148" t="s">
        <v>534</v>
      </c>
      <c r="C107" s="170">
        <v>16</v>
      </c>
      <c r="D107" s="171">
        <v>1</v>
      </c>
      <c r="E107" s="172">
        <v>1</v>
      </c>
      <c r="F107" s="173">
        <v>1</v>
      </c>
      <c r="G107" s="174">
        <v>85</v>
      </c>
      <c r="H107" s="151"/>
    </row>
    <row r="108" spans="2:8" x14ac:dyDescent="0.35">
      <c r="B108" s="148"/>
      <c r="C108" s="170"/>
      <c r="D108" s="171"/>
      <c r="E108" s="172"/>
      <c r="F108" s="173"/>
      <c r="G108" s="150"/>
      <c r="H108" s="151"/>
    </row>
    <row r="109" spans="2:8" x14ac:dyDescent="0.35">
      <c r="B109" s="148" t="s">
        <v>535</v>
      </c>
      <c r="C109" s="170">
        <v>16</v>
      </c>
      <c r="D109" s="171">
        <v>1</v>
      </c>
      <c r="E109" s="172">
        <v>1</v>
      </c>
      <c r="F109" s="173">
        <v>1</v>
      </c>
      <c r="G109" s="174">
        <v>86</v>
      </c>
      <c r="H109" s="151"/>
    </row>
    <row r="110" spans="2:8" x14ac:dyDescent="0.35">
      <c r="B110" s="148"/>
      <c r="C110" s="170"/>
      <c r="D110" s="171"/>
      <c r="E110" s="172"/>
      <c r="F110" s="173"/>
      <c r="G110" s="150"/>
      <c r="H110" s="151"/>
    </row>
    <row r="111" spans="2:8" x14ac:dyDescent="0.35">
      <c r="B111" s="148" t="s">
        <v>536</v>
      </c>
      <c r="C111" s="170">
        <v>16</v>
      </c>
      <c r="D111" s="171">
        <v>1</v>
      </c>
      <c r="E111" s="172">
        <v>1</v>
      </c>
      <c r="F111" s="173">
        <v>1</v>
      </c>
      <c r="G111" s="174">
        <v>87</v>
      </c>
      <c r="H111" s="151"/>
    </row>
    <row r="112" spans="2:8" x14ac:dyDescent="0.35">
      <c r="B112" s="148"/>
      <c r="C112" s="170"/>
      <c r="D112" s="171"/>
      <c r="E112" s="172"/>
      <c r="F112" s="173"/>
      <c r="G112" s="150"/>
      <c r="H112" s="151"/>
    </row>
    <row r="113" spans="2:8" x14ac:dyDescent="0.35">
      <c r="B113" s="148" t="s">
        <v>537</v>
      </c>
      <c r="C113" s="170">
        <v>15</v>
      </c>
      <c r="D113" s="171">
        <v>1</v>
      </c>
      <c r="E113" s="172">
        <v>1</v>
      </c>
      <c r="F113" s="173">
        <v>1</v>
      </c>
      <c r="G113" s="174">
        <v>88</v>
      </c>
      <c r="H113" s="151"/>
    </row>
    <row r="114" spans="2:8" x14ac:dyDescent="0.35">
      <c r="B114" s="148"/>
      <c r="C114" s="170"/>
      <c r="D114" s="171"/>
      <c r="E114" s="172"/>
      <c r="F114" s="173"/>
      <c r="G114" s="150"/>
      <c r="H114" s="151"/>
    </row>
    <row r="115" spans="2:8" x14ac:dyDescent="0.35">
      <c r="B115" s="148" t="s">
        <v>538</v>
      </c>
      <c r="C115" s="170">
        <v>15</v>
      </c>
      <c r="D115" s="171">
        <v>1</v>
      </c>
      <c r="E115" s="172">
        <v>1</v>
      </c>
      <c r="F115" s="173">
        <v>1</v>
      </c>
      <c r="G115" s="174">
        <v>90</v>
      </c>
      <c r="H115" s="151"/>
    </row>
    <row r="116" spans="2:8" x14ac:dyDescent="0.35">
      <c r="B116" s="148"/>
      <c r="C116" s="170"/>
      <c r="D116" s="171"/>
      <c r="E116" s="172"/>
      <c r="F116" s="173"/>
      <c r="G116" s="150"/>
      <c r="H116" s="151"/>
    </row>
    <row r="117" spans="2:8" x14ac:dyDescent="0.35">
      <c r="B117" s="148" t="s">
        <v>539</v>
      </c>
      <c r="C117" s="170">
        <v>15</v>
      </c>
      <c r="D117" s="171">
        <v>1</v>
      </c>
      <c r="E117" s="172">
        <v>1</v>
      </c>
      <c r="F117" s="173">
        <v>1</v>
      </c>
      <c r="G117" s="174">
        <v>91</v>
      </c>
      <c r="H117" s="151"/>
    </row>
    <row r="118" spans="2:8" x14ac:dyDescent="0.35">
      <c r="B118" s="148"/>
      <c r="C118" s="170"/>
      <c r="D118" s="171"/>
      <c r="E118" s="172"/>
      <c r="F118" s="173"/>
      <c r="G118" s="150"/>
      <c r="H118" s="151"/>
    </row>
    <row r="119" spans="2:8" x14ac:dyDescent="0.35">
      <c r="B119" s="148" t="s">
        <v>540</v>
      </c>
      <c r="C119" s="170">
        <v>15</v>
      </c>
      <c r="D119" s="171">
        <v>1</v>
      </c>
      <c r="E119" s="172">
        <v>1</v>
      </c>
      <c r="F119" s="173">
        <v>1</v>
      </c>
      <c r="G119" s="174">
        <v>92</v>
      </c>
      <c r="H119" s="151"/>
    </row>
    <row r="120" spans="2:8" x14ac:dyDescent="0.35">
      <c r="B120" s="148"/>
      <c r="C120" s="170"/>
      <c r="D120" s="171"/>
      <c r="E120" s="172"/>
      <c r="F120" s="173"/>
      <c r="G120" s="150"/>
      <c r="H120" s="151"/>
    </row>
    <row r="121" spans="2:8" x14ac:dyDescent="0.35">
      <c r="B121" s="148" t="s">
        <v>541</v>
      </c>
      <c r="C121" s="170">
        <v>14</v>
      </c>
      <c r="D121" s="171">
        <v>1</v>
      </c>
      <c r="E121" s="172">
        <v>1</v>
      </c>
      <c r="F121" s="173">
        <v>1</v>
      </c>
      <c r="G121" s="174">
        <v>94</v>
      </c>
      <c r="H121" s="151"/>
    </row>
    <row r="122" spans="2:8" x14ac:dyDescent="0.35">
      <c r="B122" s="148"/>
      <c r="C122" s="170"/>
      <c r="D122" s="171"/>
      <c r="E122" s="172"/>
      <c r="F122" s="173"/>
      <c r="G122" s="150"/>
      <c r="H122" s="151"/>
    </row>
    <row r="123" spans="2:8" x14ac:dyDescent="0.35">
      <c r="B123" s="148" t="s">
        <v>542</v>
      </c>
      <c r="C123" s="170">
        <v>14</v>
      </c>
      <c r="D123" s="171">
        <v>1</v>
      </c>
      <c r="E123" s="172">
        <v>1</v>
      </c>
      <c r="F123" s="173">
        <v>1</v>
      </c>
      <c r="G123" s="174">
        <v>95</v>
      </c>
      <c r="H123" s="151"/>
    </row>
    <row r="124" spans="2:8" x14ac:dyDescent="0.35">
      <c r="B124" s="148"/>
      <c r="C124" s="170"/>
      <c r="D124" s="171"/>
      <c r="E124" s="172"/>
      <c r="F124" s="173"/>
      <c r="G124" s="150"/>
      <c r="H124" s="151"/>
    </row>
    <row r="125" spans="2:8" x14ac:dyDescent="0.35">
      <c r="B125" s="148" t="s">
        <v>543</v>
      </c>
      <c r="C125" s="170">
        <v>13</v>
      </c>
      <c r="D125" s="171">
        <v>1</v>
      </c>
      <c r="E125" s="172">
        <v>1</v>
      </c>
      <c r="F125" s="173">
        <v>1</v>
      </c>
      <c r="G125" s="174">
        <v>96</v>
      </c>
      <c r="H125" s="151"/>
    </row>
    <row r="126" spans="2:8" x14ac:dyDescent="0.35">
      <c r="B126" s="148"/>
      <c r="C126" s="170"/>
      <c r="D126" s="171"/>
      <c r="E126" s="172"/>
      <c r="F126" s="173"/>
      <c r="G126" s="150"/>
      <c r="H126" s="151"/>
    </row>
    <row r="127" spans="2:8" x14ac:dyDescent="0.35">
      <c r="B127" s="148" t="s">
        <v>544</v>
      </c>
      <c r="C127" s="170">
        <v>12</v>
      </c>
      <c r="D127" s="171">
        <v>1</v>
      </c>
      <c r="E127" s="172">
        <v>1</v>
      </c>
      <c r="F127" s="173">
        <v>1</v>
      </c>
      <c r="G127" s="174">
        <v>97</v>
      </c>
      <c r="H127" s="151"/>
    </row>
    <row r="128" spans="2:8" x14ac:dyDescent="0.35">
      <c r="B128" s="148"/>
      <c r="C128" s="170"/>
      <c r="D128" s="171"/>
      <c r="E128" s="172"/>
      <c r="F128" s="173"/>
      <c r="G128" s="150"/>
      <c r="H128" s="151"/>
    </row>
    <row r="129" spans="2:8" x14ac:dyDescent="0.35">
      <c r="B129" s="148" t="s">
        <v>545</v>
      </c>
      <c r="C129" s="170">
        <v>11</v>
      </c>
      <c r="D129" s="171">
        <v>1</v>
      </c>
      <c r="E129" s="172">
        <v>1</v>
      </c>
      <c r="F129" s="184">
        <v>1</v>
      </c>
      <c r="G129" s="174">
        <v>100</v>
      </c>
      <c r="H129" s="151"/>
    </row>
    <row r="130" spans="2:8" x14ac:dyDescent="0.35">
      <c r="B130" s="148"/>
      <c r="C130" s="170"/>
      <c r="D130" s="171"/>
      <c r="E130" s="172"/>
      <c r="F130" s="150"/>
      <c r="G130" s="150"/>
      <c r="H130" s="151"/>
    </row>
    <row r="131" spans="2:8" x14ac:dyDescent="0.35">
      <c r="B131" s="152" t="s">
        <v>19</v>
      </c>
      <c r="C131" s="153">
        <v>13</v>
      </c>
      <c r="D131" s="176">
        <v>1</v>
      </c>
      <c r="E131" s="177">
        <v>1</v>
      </c>
      <c r="F131" s="156">
        <v>7</v>
      </c>
      <c r="G131" s="185">
        <v>19</v>
      </c>
      <c r="H131" s="151"/>
    </row>
    <row r="132" spans="2:8" x14ac:dyDescent="0.35">
      <c r="B132" s="164" t="s">
        <v>546</v>
      </c>
      <c r="C132" s="165">
        <v>9</v>
      </c>
      <c r="D132" s="166">
        <v>1</v>
      </c>
      <c r="E132" s="186">
        <v>1</v>
      </c>
      <c r="F132" s="187">
        <v>7</v>
      </c>
      <c r="G132" s="188">
        <v>19</v>
      </c>
      <c r="H132" s="151"/>
    </row>
    <row r="133" spans="2:8" x14ac:dyDescent="0.35">
      <c r="B133" s="148"/>
      <c r="C133" s="170"/>
      <c r="D133" s="171"/>
      <c r="E133" s="150"/>
      <c r="F133" s="150"/>
      <c r="G133" s="150"/>
      <c r="H133" s="151"/>
    </row>
    <row r="134" spans="2:8" x14ac:dyDescent="0.35">
      <c r="B134" s="152" t="s">
        <v>547</v>
      </c>
      <c r="C134" s="153">
        <v>6</v>
      </c>
      <c r="D134" s="176">
        <v>1</v>
      </c>
      <c r="E134" s="155">
        <v>3</v>
      </c>
      <c r="F134" s="189">
        <v>3</v>
      </c>
      <c r="G134" s="185">
        <v>8</v>
      </c>
      <c r="H134" s="151"/>
    </row>
    <row r="135" spans="2:8" x14ac:dyDescent="0.35">
      <c r="B135" s="158" t="s">
        <v>548</v>
      </c>
      <c r="C135" s="159">
        <v>5</v>
      </c>
      <c r="D135" s="160">
        <v>1</v>
      </c>
      <c r="E135" s="172">
        <v>3</v>
      </c>
      <c r="F135" s="190">
        <v>3</v>
      </c>
      <c r="G135" s="191">
        <v>8</v>
      </c>
      <c r="H135" s="151"/>
    </row>
    <row r="136" spans="2:8" x14ac:dyDescent="0.35">
      <c r="B136" s="158" t="s">
        <v>549</v>
      </c>
      <c r="C136" s="159">
        <v>4</v>
      </c>
      <c r="D136" s="160">
        <v>1</v>
      </c>
      <c r="E136" s="180">
        <v>3</v>
      </c>
      <c r="F136" s="190">
        <v>3</v>
      </c>
      <c r="G136" s="191">
        <v>8</v>
      </c>
      <c r="H136" s="151"/>
    </row>
    <row r="137" spans="2:8" x14ac:dyDescent="0.35">
      <c r="B137" s="158" t="s">
        <v>550</v>
      </c>
      <c r="C137" s="159">
        <v>4</v>
      </c>
      <c r="D137" s="160">
        <v>1</v>
      </c>
      <c r="E137" s="180">
        <v>3</v>
      </c>
      <c r="F137" s="190">
        <v>3</v>
      </c>
      <c r="G137" s="191">
        <v>8</v>
      </c>
      <c r="H137" s="151"/>
    </row>
    <row r="138" spans="2:8" x14ac:dyDescent="0.35">
      <c r="B138" s="158" t="s">
        <v>551</v>
      </c>
      <c r="C138" s="159">
        <v>4</v>
      </c>
      <c r="D138" s="160">
        <v>1</v>
      </c>
      <c r="E138" s="180">
        <v>3</v>
      </c>
      <c r="F138" s="190">
        <v>3</v>
      </c>
      <c r="G138" s="191">
        <v>8</v>
      </c>
      <c r="H138" s="151"/>
    </row>
    <row r="139" spans="2:8" x14ac:dyDescent="0.35">
      <c r="B139" s="158" t="s">
        <v>552</v>
      </c>
      <c r="C139" s="159">
        <v>4</v>
      </c>
      <c r="D139" s="160">
        <v>1</v>
      </c>
      <c r="E139" s="180">
        <v>3</v>
      </c>
      <c r="F139" s="190">
        <v>3</v>
      </c>
      <c r="G139" s="191">
        <v>8</v>
      </c>
      <c r="H139" s="151"/>
    </row>
    <row r="140" spans="2:8" x14ac:dyDescent="0.35">
      <c r="B140" s="158" t="s">
        <v>553</v>
      </c>
      <c r="C140" s="159">
        <v>3</v>
      </c>
      <c r="D140" s="160">
        <v>1</v>
      </c>
      <c r="E140" s="180">
        <v>3</v>
      </c>
      <c r="F140" s="190">
        <v>3</v>
      </c>
      <c r="G140" s="191">
        <v>8</v>
      </c>
      <c r="H140" s="151"/>
    </row>
    <row r="141" spans="2:8" x14ac:dyDescent="0.35">
      <c r="B141" s="158" t="s">
        <v>554</v>
      </c>
      <c r="C141" s="159">
        <v>3</v>
      </c>
      <c r="D141" s="160">
        <v>1</v>
      </c>
      <c r="E141" s="180">
        <v>3</v>
      </c>
      <c r="F141" s="190">
        <v>3</v>
      </c>
      <c r="G141" s="191">
        <v>8</v>
      </c>
      <c r="H141" s="151"/>
    </row>
    <row r="142" spans="2:8" x14ac:dyDescent="0.35">
      <c r="B142" s="158" t="s">
        <v>555</v>
      </c>
      <c r="C142" s="159">
        <v>3</v>
      </c>
      <c r="D142" s="160">
        <v>1</v>
      </c>
      <c r="E142" s="180">
        <v>3</v>
      </c>
      <c r="F142" s="190">
        <v>3</v>
      </c>
      <c r="G142" s="191">
        <v>8</v>
      </c>
      <c r="H142" s="151"/>
    </row>
    <row r="143" spans="2:8" x14ac:dyDescent="0.35">
      <c r="B143" s="158" t="s">
        <v>556</v>
      </c>
      <c r="C143" s="159">
        <v>3</v>
      </c>
      <c r="D143" s="160">
        <v>1</v>
      </c>
      <c r="E143" s="180">
        <v>3</v>
      </c>
      <c r="F143" s="190">
        <v>3</v>
      </c>
      <c r="G143" s="191">
        <v>8</v>
      </c>
      <c r="H143" s="151"/>
    </row>
    <row r="144" spans="2:8" x14ac:dyDescent="0.35">
      <c r="B144" s="158" t="s">
        <v>557</v>
      </c>
      <c r="C144" s="159">
        <v>3</v>
      </c>
      <c r="D144" s="160">
        <v>1</v>
      </c>
      <c r="E144" s="180">
        <v>3</v>
      </c>
      <c r="F144" s="190">
        <v>3</v>
      </c>
      <c r="G144" s="191">
        <v>8</v>
      </c>
      <c r="H144" s="151"/>
    </row>
    <row r="145" spans="2:8" x14ac:dyDescent="0.35">
      <c r="B145" s="158" t="s">
        <v>558</v>
      </c>
      <c r="C145" s="159">
        <v>3</v>
      </c>
      <c r="D145" s="160">
        <v>1</v>
      </c>
      <c r="E145" s="180">
        <v>3</v>
      </c>
      <c r="F145" s="190">
        <v>3</v>
      </c>
      <c r="G145" s="191">
        <v>8</v>
      </c>
      <c r="H145" s="151"/>
    </row>
    <row r="146" spans="2:8" x14ac:dyDescent="0.35">
      <c r="B146" s="158" t="s">
        <v>559</v>
      </c>
      <c r="C146" s="159">
        <v>3</v>
      </c>
      <c r="D146" s="160">
        <v>1</v>
      </c>
      <c r="E146" s="180">
        <v>3</v>
      </c>
      <c r="F146" s="190">
        <v>3</v>
      </c>
      <c r="G146" s="191">
        <v>8</v>
      </c>
      <c r="H146" s="151"/>
    </row>
    <row r="147" spans="2:8" x14ac:dyDescent="0.35">
      <c r="B147" s="158" t="s">
        <v>560</v>
      </c>
      <c r="C147" s="159">
        <v>3</v>
      </c>
      <c r="D147" s="160">
        <v>1</v>
      </c>
      <c r="E147" s="180">
        <v>3</v>
      </c>
      <c r="F147" s="190">
        <v>3</v>
      </c>
      <c r="G147" s="191">
        <v>8</v>
      </c>
      <c r="H147" s="151"/>
    </row>
    <row r="148" spans="2:8" x14ac:dyDescent="0.35">
      <c r="B148" s="158" t="s">
        <v>561</v>
      </c>
      <c r="C148" s="159">
        <v>3</v>
      </c>
      <c r="D148" s="160">
        <v>1</v>
      </c>
      <c r="E148" s="180">
        <v>3</v>
      </c>
      <c r="F148" s="190">
        <v>3</v>
      </c>
      <c r="G148" s="191">
        <v>8</v>
      </c>
      <c r="H148" s="151"/>
    </row>
    <row r="149" spans="2:8" x14ac:dyDescent="0.35">
      <c r="B149" s="158" t="s">
        <v>562</v>
      </c>
      <c r="C149" s="159">
        <v>3</v>
      </c>
      <c r="D149" s="160">
        <v>1</v>
      </c>
      <c r="E149" s="180">
        <v>3</v>
      </c>
      <c r="F149" s="190">
        <v>3</v>
      </c>
      <c r="G149" s="191">
        <v>8</v>
      </c>
      <c r="H149" s="151"/>
    </row>
    <row r="150" spans="2:8" x14ac:dyDescent="0.35">
      <c r="B150" s="158" t="s">
        <v>563</v>
      </c>
      <c r="C150" s="159">
        <v>3</v>
      </c>
      <c r="D150" s="160">
        <v>1</v>
      </c>
      <c r="E150" s="180">
        <v>3</v>
      </c>
      <c r="F150" s="190">
        <v>3</v>
      </c>
      <c r="G150" s="191">
        <v>8</v>
      </c>
      <c r="H150" s="151"/>
    </row>
    <row r="151" spans="2:8" x14ac:dyDescent="0.35">
      <c r="B151" s="158" t="s">
        <v>564</v>
      </c>
      <c r="C151" s="159">
        <v>3</v>
      </c>
      <c r="D151" s="160">
        <v>1</v>
      </c>
      <c r="E151" s="180">
        <v>3</v>
      </c>
      <c r="F151" s="190">
        <v>3</v>
      </c>
      <c r="G151" s="191">
        <v>8</v>
      </c>
      <c r="H151" s="151"/>
    </row>
    <row r="152" spans="2:8" x14ac:dyDescent="0.35">
      <c r="B152" s="158" t="s">
        <v>565</v>
      </c>
      <c r="C152" s="159">
        <v>7</v>
      </c>
      <c r="D152" s="160">
        <v>1</v>
      </c>
      <c r="E152" s="180">
        <v>3</v>
      </c>
      <c r="F152" s="190">
        <v>3</v>
      </c>
      <c r="G152" s="191">
        <v>8</v>
      </c>
      <c r="H152" s="151"/>
    </row>
    <row r="153" spans="2:8" x14ac:dyDescent="0.35">
      <c r="B153" s="158" t="s">
        <v>566</v>
      </c>
      <c r="C153" s="159">
        <v>6</v>
      </c>
      <c r="D153" s="160">
        <v>1</v>
      </c>
      <c r="E153" s="180">
        <v>3</v>
      </c>
      <c r="F153" s="190">
        <v>3</v>
      </c>
      <c r="G153" s="191">
        <v>8</v>
      </c>
      <c r="H153" s="151"/>
    </row>
    <row r="154" spans="2:8" x14ac:dyDescent="0.35">
      <c r="B154" s="158" t="s">
        <v>567</v>
      </c>
      <c r="C154" s="159">
        <v>6</v>
      </c>
      <c r="D154" s="160">
        <v>1</v>
      </c>
      <c r="E154" s="180">
        <v>3</v>
      </c>
      <c r="F154" s="190">
        <v>3</v>
      </c>
      <c r="G154" s="191">
        <v>8</v>
      </c>
      <c r="H154" s="151"/>
    </row>
    <row r="155" spans="2:8" x14ac:dyDescent="0.35">
      <c r="B155" s="158" t="s">
        <v>568</v>
      </c>
      <c r="C155" s="159">
        <v>5</v>
      </c>
      <c r="D155" s="160">
        <v>1</v>
      </c>
      <c r="E155" s="180">
        <v>3</v>
      </c>
      <c r="F155" s="190">
        <v>3</v>
      </c>
      <c r="G155" s="191">
        <v>8</v>
      </c>
      <c r="H155" s="151"/>
    </row>
    <row r="156" spans="2:8" x14ac:dyDescent="0.35">
      <c r="B156" s="158" t="s">
        <v>569</v>
      </c>
      <c r="C156" s="159">
        <v>5</v>
      </c>
      <c r="D156" s="160">
        <v>1</v>
      </c>
      <c r="E156" s="180">
        <v>3</v>
      </c>
      <c r="F156" s="190">
        <v>3</v>
      </c>
      <c r="G156" s="191">
        <v>8</v>
      </c>
      <c r="H156" s="151"/>
    </row>
    <row r="157" spans="2:8" x14ac:dyDescent="0.35">
      <c r="B157" s="158" t="s">
        <v>570</v>
      </c>
      <c r="C157" s="159">
        <v>5</v>
      </c>
      <c r="D157" s="160">
        <v>1</v>
      </c>
      <c r="E157" s="180">
        <v>3</v>
      </c>
      <c r="F157" s="190">
        <v>3</v>
      </c>
      <c r="G157" s="191">
        <v>8</v>
      </c>
      <c r="H157" s="151"/>
    </row>
    <row r="158" spans="2:8" x14ac:dyDescent="0.35">
      <c r="B158" s="158" t="s">
        <v>571</v>
      </c>
      <c r="C158" s="159">
        <v>5</v>
      </c>
      <c r="D158" s="160">
        <v>1</v>
      </c>
      <c r="E158" s="180">
        <v>3</v>
      </c>
      <c r="F158" s="190">
        <v>3</v>
      </c>
      <c r="G158" s="191">
        <v>8</v>
      </c>
      <c r="H158" s="151"/>
    </row>
    <row r="159" spans="2:8" x14ac:dyDescent="0.35">
      <c r="B159" s="158" t="s">
        <v>20</v>
      </c>
      <c r="C159" s="159">
        <v>5</v>
      </c>
      <c r="D159" s="160">
        <v>1</v>
      </c>
      <c r="E159" s="180">
        <v>3</v>
      </c>
      <c r="F159" s="190">
        <v>3</v>
      </c>
      <c r="G159" s="191">
        <v>8</v>
      </c>
      <c r="H159" s="151"/>
    </row>
    <row r="160" spans="2:8" x14ac:dyDescent="0.35">
      <c r="B160" s="158" t="s">
        <v>572</v>
      </c>
      <c r="C160" s="159">
        <v>4</v>
      </c>
      <c r="D160" s="160">
        <v>1</v>
      </c>
      <c r="E160" s="180">
        <v>3</v>
      </c>
      <c r="F160" s="190">
        <v>3</v>
      </c>
      <c r="G160" s="191">
        <v>8</v>
      </c>
      <c r="H160" s="151"/>
    </row>
    <row r="161" spans="2:8" x14ac:dyDescent="0.35">
      <c r="B161" s="158" t="s">
        <v>573</v>
      </c>
      <c r="C161" s="159">
        <v>4</v>
      </c>
      <c r="D161" s="160">
        <v>1</v>
      </c>
      <c r="E161" s="180">
        <v>3</v>
      </c>
      <c r="F161" s="190">
        <v>3</v>
      </c>
      <c r="G161" s="191">
        <v>8</v>
      </c>
      <c r="H161" s="151"/>
    </row>
    <row r="162" spans="2:8" x14ac:dyDescent="0.35">
      <c r="B162" s="158" t="s">
        <v>574</v>
      </c>
      <c r="C162" s="159">
        <v>4</v>
      </c>
      <c r="D162" s="160">
        <v>1</v>
      </c>
      <c r="E162" s="180">
        <v>3</v>
      </c>
      <c r="F162" s="190">
        <v>3</v>
      </c>
      <c r="G162" s="191">
        <v>8</v>
      </c>
      <c r="H162" s="151"/>
    </row>
    <row r="163" spans="2:8" x14ac:dyDescent="0.35">
      <c r="B163" s="158" t="s">
        <v>575</v>
      </c>
      <c r="C163" s="159">
        <v>4</v>
      </c>
      <c r="D163" s="160">
        <v>1</v>
      </c>
      <c r="E163" s="180">
        <v>3</v>
      </c>
      <c r="F163" s="190">
        <v>3</v>
      </c>
      <c r="G163" s="191">
        <v>8</v>
      </c>
      <c r="H163" s="151"/>
    </row>
    <row r="164" spans="2:8" x14ac:dyDescent="0.35">
      <c r="B164" s="158" t="s">
        <v>576</v>
      </c>
      <c r="C164" s="159">
        <v>4</v>
      </c>
      <c r="D164" s="160">
        <v>1</v>
      </c>
      <c r="E164" s="180">
        <v>3</v>
      </c>
      <c r="F164" s="190">
        <v>3</v>
      </c>
      <c r="G164" s="191">
        <v>8</v>
      </c>
      <c r="H164" s="151"/>
    </row>
    <row r="165" spans="2:8" x14ac:dyDescent="0.35">
      <c r="B165" s="158" t="s">
        <v>577</v>
      </c>
      <c r="C165" s="159">
        <v>4</v>
      </c>
      <c r="D165" s="160">
        <v>1</v>
      </c>
      <c r="E165" s="180">
        <v>3</v>
      </c>
      <c r="F165" s="190">
        <v>3</v>
      </c>
      <c r="G165" s="191">
        <v>8</v>
      </c>
      <c r="H165" s="151"/>
    </row>
    <row r="166" spans="2:8" x14ac:dyDescent="0.35">
      <c r="B166" s="158" t="s">
        <v>578</v>
      </c>
      <c r="C166" s="159">
        <v>4</v>
      </c>
      <c r="D166" s="160">
        <v>1</v>
      </c>
      <c r="E166" s="180">
        <v>3</v>
      </c>
      <c r="F166" s="190">
        <v>3</v>
      </c>
      <c r="G166" s="191">
        <v>8</v>
      </c>
      <c r="H166" s="151"/>
    </row>
    <row r="167" spans="2:8" x14ac:dyDescent="0.35">
      <c r="B167" s="158" t="s">
        <v>579</v>
      </c>
      <c r="C167" s="159">
        <v>4</v>
      </c>
      <c r="D167" s="160">
        <v>1</v>
      </c>
      <c r="E167" s="180">
        <v>3</v>
      </c>
      <c r="F167" s="190">
        <v>3</v>
      </c>
      <c r="G167" s="191">
        <v>8</v>
      </c>
      <c r="H167" s="151"/>
    </row>
    <row r="168" spans="2:8" x14ac:dyDescent="0.35">
      <c r="B168" s="158" t="s">
        <v>580</v>
      </c>
      <c r="C168" s="159">
        <v>4</v>
      </c>
      <c r="D168" s="160">
        <v>1</v>
      </c>
      <c r="E168" s="180">
        <v>3</v>
      </c>
      <c r="F168" s="190">
        <v>3</v>
      </c>
      <c r="G168" s="191">
        <v>8</v>
      </c>
      <c r="H168" s="151"/>
    </row>
    <row r="169" spans="2:8" x14ac:dyDescent="0.35">
      <c r="B169" s="158" t="s">
        <v>581</v>
      </c>
      <c r="C169" s="159">
        <v>4</v>
      </c>
      <c r="D169" s="160">
        <v>1</v>
      </c>
      <c r="E169" s="180">
        <v>3</v>
      </c>
      <c r="F169" s="190">
        <v>3</v>
      </c>
      <c r="G169" s="191">
        <v>8</v>
      </c>
      <c r="H169" s="151"/>
    </row>
    <row r="170" spans="2:8" x14ac:dyDescent="0.35">
      <c r="B170" s="158" t="s">
        <v>582</v>
      </c>
      <c r="C170" s="159">
        <v>11</v>
      </c>
      <c r="D170" s="160">
        <v>1</v>
      </c>
      <c r="E170" s="180">
        <v>3</v>
      </c>
      <c r="F170" s="190">
        <v>3</v>
      </c>
      <c r="G170" s="191">
        <v>8</v>
      </c>
      <c r="H170" s="151"/>
    </row>
    <row r="171" spans="2:8" x14ac:dyDescent="0.35">
      <c r="B171" s="158" t="s">
        <v>583</v>
      </c>
      <c r="C171" s="159">
        <v>11</v>
      </c>
      <c r="D171" s="160">
        <v>1</v>
      </c>
      <c r="E171" s="180">
        <v>3</v>
      </c>
      <c r="F171" s="190">
        <v>3</v>
      </c>
      <c r="G171" s="191">
        <v>8</v>
      </c>
      <c r="H171" s="151"/>
    </row>
    <row r="172" spans="2:8" x14ac:dyDescent="0.35">
      <c r="B172" s="158" t="s">
        <v>584</v>
      </c>
      <c r="C172" s="159">
        <v>10</v>
      </c>
      <c r="D172" s="160">
        <v>1</v>
      </c>
      <c r="E172" s="180">
        <v>3</v>
      </c>
      <c r="F172" s="190">
        <v>3</v>
      </c>
      <c r="G172" s="191">
        <v>8</v>
      </c>
      <c r="H172" s="151"/>
    </row>
    <row r="173" spans="2:8" x14ac:dyDescent="0.35">
      <c r="B173" s="158" t="s">
        <v>585</v>
      </c>
      <c r="C173" s="159">
        <v>10</v>
      </c>
      <c r="D173" s="160">
        <v>1</v>
      </c>
      <c r="E173" s="172">
        <v>3</v>
      </c>
      <c r="F173" s="190">
        <v>3</v>
      </c>
      <c r="G173" s="191">
        <v>8</v>
      </c>
      <c r="H173" s="151"/>
    </row>
    <row r="174" spans="2:8" x14ac:dyDescent="0.35">
      <c r="B174" s="164" t="s">
        <v>586</v>
      </c>
      <c r="C174" s="165">
        <v>10</v>
      </c>
      <c r="D174" s="192">
        <v>1</v>
      </c>
      <c r="E174" s="186">
        <v>3</v>
      </c>
      <c r="F174" s="193">
        <v>3</v>
      </c>
      <c r="G174" s="188">
        <v>8</v>
      </c>
      <c r="H174" s="151"/>
    </row>
    <row r="175" spans="2:8" x14ac:dyDescent="0.35">
      <c r="B175" s="148"/>
      <c r="C175" s="170"/>
      <c r="D175" s="150"/>
      <c r="E175" s="150"/>
      <c r="F175" s="150"/>
      <c r="G175" s="150"/>
      <c r="H175" s="151"/>
    </row>
    <row r="176" spans="2:8" x14ac:dyDescent="0.35">
      <c r="B176" s="148" t="s">
        <v>587</v>
      </c>
      <c r="C176" s="170">
        <v>13</v>
      </c>
      <c r="D176" s="194">
        <v>2</v>
      </c>
      <c r="E176" s="195">
        <v>2</v>
      </c>
      <c r="F176" s="196">
        <v>2</v>
      </c>
      <c r="G176" s="197">
        <v>3</v>
      </c>
      <c r="H176" s="151"/>
    </row>
    <row r="177" spans="2:8" x14ac:dyDescent="0.35">
      <c r="B177" s="148"/>
      <c r="C177" s="170"/>
      <c r="D177" s="171"/>
      <c r="E177" s="172"/>
      <c r="F177" s="150"/>
      <c r="G177" s="150"/>
      <c r="H177" s="151"/>
    </row>
    <row r="178" spans="2:8" x14ac:dyDescent="0.35">
      <c r="B178" s="152" t="s">
        <v>588</v>
      </c>
      <c r="C178" s="153">
        <v>27</v>
      </c>
      <c r="D178" s="176">
        <v>2</v>
      </c>
      <c r="E178" s="177">
        <v>2</v>
      </c>
      <c r="F178" s="156">
        <v>4</v>
      </c>
      <c r="G178" s="185">
        <v>9</v>
      </c>
      <c r="H178" s="151"/>
    </row>
    <row r="179" spans="2:8" x14ac:dyDescent="0.35">
      <c r="B179" s="164" t="s">
        <v>589</v>
      </c>
      <c r="C179" s="165">
        <v>37</v>
      </c>
      <c r="D179" s="166">
        <v>2</v>
      </c>
      <c r="E179" s="167">
        <v>2</v>
      </c>
      <c r="F179" s="187">
        <v>4</v>
      </c>
      <c r="G179" s="188">
        <v>9</v>
      </c>
      <c r="H179" s="151"/>
    </row>
    <row r="180" spans="2:8" x14ac:dyDescent="0.35">
      <c r="B180" s="148"/>
      <c r="C180" s="170"/>
      <c r="D180" s="171"/>
      <c r="E180" s="172"/>
      <c r="F180" s="150"/>
      <c r="G180" s="150"/>
      <c r="H180" s="151"/>
    </row>
    <row r="181" spans="2:8" x14ac:dyDescent="0.35">
      <c r="B181" s="148" t="s">
        <v>590</v>
      </c>
      <c r="C181" s="170">
        <v>17</v>
      </c>
      <c r="D181" s="171">
        <v>2</v>
      </c>
      <c r="E181" s="172">
        <v>2</v>
      </c>
      <c r="F181" s="198">
        <v>5</v>
      </c>
      <c r="G181" s="174">
        <v>12</v>
      </c>
      <c r="H181" s="151"/>
    </row>
    <row r="182" spans="2:8" x14ac:dyDescent="0.35">
      <c r="B182" s="148"/>
      <c r="C182" s="170"/>
      <c r="D182" s="171"/>
      <c r="E182" s="172"/>
      <c r="F182" s="173"/>
      <c r="G182" s="150"/>
      <c r="H182" s="151"/>
    </row>
    <row r="183" spans="2:8" x14ac:dyDescent="0.35">
      <c r="B183" s="148" t="s">
        <v>591</v>
      </c>
      <c r="C183" s="170">
        <v>16</v>
      </c>
      <c r="D183" s="171">
        <v>2</v>
      </c>
      <c r="E183" s="172">
        <v>2</v>
      </c>
      <c r="F183" s="173">
        <v>5</v>
      </c>
      <c r="G183" s="174">
        <v>13</v>
      </c>
      <c r="H183" s="151"/>
    </row>
    <row r="184" spans="2:8" x14ac:dyDescent="0.35">
      <c r="B184" s="148"/>
      <c r="C184" s="170"/>
      <c r="D184" s="171"/>
      <c r="E184" s="172"/>
      <c r="F184" s="173"/>
      <c r="G184" s="150"/>
      <c r="H184" s="151"/>
    </row>
    <row r="185" spans="2:8" x14ac:dyDescent="0.35">
      <c r="B185" s="148" t="s">
        <v>592</v>
      </c>
      <c r="C185" s="170">
        <v>14</v>
      </c>
      <c r="D185" s="171">
        <v>2</v>
      </c>
      <c r="E185" s="172">
        <v>2</v>
      </c>
      <c r="F185" s="173">
        <v>5</v>
      </c>
      <c r="G185" s="174">
        <v>35</v>
      </c>
      <c r="H185" s="151"/>
    </row>
    <row r="186" spans="2:8" x14ac:dyDescent="0.35">
      <c r="B186" s="148"/>
      <c r="C186" s="170"/>
      <c r="D186" s="171"/>
      <c r="E186" s="172"/>
      <c r="F186" s="173"/>
      <c r="G186" s="150"/>
      <c r="H186" s="151"/>
    </row>
    <row r="187" spans="2:8" x14ac:dyDescent="0.35">
      <c r="B187" s="148" t="s">
        <v>593</v>
      </c>
      <c r="C187" s="170">
        <v>24</v>
      </c>
      <c r="D187" s="171">
        <v>2</v>
      </c>
      <c r="E187" s="172">
        <v>2</v>
      </c>
      <c r="F187" s="173">
        <v>5</v>
      </c>
      <c r="G187" s="174">
        <v>76</v>
      </c>
      <c r="H187" s="151"/>
    </row>
    <row r="188" spans="2:8" x14ac:dyDescent="0.35">
      <c r="B188" s="148"/>
      <c r="C188" s="170"/>
      <c r="D188" s="171"/>
      <c r="E188" s="172"/>
      <c r="F188" s="173"/>
      <c r="G188" s="150"/>
      <c r="H188" s="151"/>
    </row>
    <row r="189" spans="2:8" x14ac:dyDescent="0.35">
      <c r="B189" s="148" t="s">
        <v>594</v>
      </c>
      <c r="C189" s="170">
        <v>15</v>
      </c>
      <c r="D189" s="171">
        <v>2</v>
      </c>
      <c r="E189" s="172">
        <v>2</v>
      </c>
      <c r="F189" s="173">
        <v>5</v>
      </c>
      <c r="G189" s="174">
        <v>89</v>
      </c>
      <c r="H189" s="151"/>
    </row>
    <row r="190" spans="2:8" x14ac:dyDescent="0.35">
      <c r="B190" s="148"/>
      <c r="C190" s="170"/>
      <c r="D190" s="171"/>
      <c r="E190" s="172"/>
      <c r="F190" s="173"/>
      <c r="G190" s="150"/>
      <c r="H190" s="151"/>
    </row>
    <row r="191" spans="2:8" x14ac:dyDescent="0.35">
      <c r="B191" s="148" t="s">
        <v>595</v>
      </c>
      <c r="C191" s="170">
        <v>12</v>
      </c>
      <c r="D191" s="171">
        <v>2</v>
      </c>
      <c r="E191" s="172">
        <v>2</v>
      </c>
      <c r="F191" s="184">
        <v>5</v>
      </c>
      <c r="G191" s="174">
        <v>98</v>
      </c>
      <c r="H191" s="151"/>
    </row>
    <row r="192" spans="2:8" x14ac:dyDescent="0.35">
      <c r="B192" s="148"/>
      <c r="C192" s="170"/>
      <c r="D192" s="171"/>
      <c r="E192" s="172"/>
      <c r="F192" s="150"/>
      <c r="G192" s="150"/>
      <c r="H192" s="151"/>
    </row>
    <row r="193" spans="2:8" x14ac:dyDescent="0.35">
      <c r="B193" s="148" t="s">
        <v>596</v>
      </c>
      <c r="C193" s="170">
        <v>16</v>
      </c>
      <c r="D193" s="171">
        <v>2</v>
      </c>
      <c r="E193" s="172">
        <v>2</v>
      </c>
      <c r="F193" s="198">
        <v>6</v>
      </c>
      <c r="G193" s="174">
        <v>14</v>
      </c>
      <c r="H193" s="151"/>
    </row>
    <row r="194" spans="2:8" x14ac:dyDescent="0.35">
      <c r="B194" s="148"/>
      <c r="C194" s="170"/>
      <c r="D194" s="171"/>
      <c r="E194" s="172"/>
      <c r="F194" s="173"/>
      <c r="G194" s="150"/>
      <c r="H194" s="151"/>
    </row>
    <row r="195" spans="2:8" x14ac:dyDescent="0.35">
      <c r="B195" s="148" t="s">
        <v>597</v>
      </c>
      <c r="C195" s="170">
        <v>13</v>
      </c>
      <c r="D195" s="171">
        <v>2</v>
      </c>
      <c r="E195" s="172">
        <v>2</v>
      </c>
      <c r="F195" s="184">
        <v>6</v>
      </c>
      <c r="G195" s="174">
        <v>20</v>
      </c>
      <c r="H195" s="151"/>
    </row>
    <row r="196" spans="2:8" x14ac:dyDescent="0.35">
      <c r="B196" s="148"/>
      <c r="C196" s="170"/>
      <c r="D196" s="171"/>
      <c r="E196" s="172"/>
      <c r="F196" s="150"/>
      <c r="G196" s="150"/>
      <c r="H196" s="151"/>
    </row>
    <row r="197" spans="2:8" x14ac:dyDescent="0.35">
      <c r="B197" s="148" t="s">
        <v>4</v>
      </c>
      <c r="C197" s="170">
        <v>40</v>
      </c>
      <c r="D197" s="171">
        <v>2</v>
      </c>
      <c r="E197" s="172">
        <v>2</v>
      </c>
      <c r="F197" s="196">
        <v>10</v>
      </c>
      <c r="G197" s="197">
        <v>28</v>
      </c>
      <c r="H197" s="151"/>
    </row>
    <row r="198" spans="2:8" x14ac:dyDescent="0.35">
      <c r="B198" s="148"/>
      <c r="C198" s="170"/>
      <c r="D198" s="171"/>
      <c r="E198" s="172"/>
      <c r="F198" s="150"/>
      <c r="G198" s="150"/>
      <c r="H198" s="151"/>
    </row>
    <row r="199" spans="2:8" x14ac:dyDescent="0.35">
      <c r="B199" s="148" t="s">
        <v>598</v>
      </c>
      <c r="C199" s="170">
        <v>36</v>
      </c>
      <c r="D199" s="171">
        <v>2</v>
      </c>
      <c r="E199" s="172">
        <v>2</v>
      </c>
      <c r="F199" s="196">
        <v>11</v>
      </c>
      <c r="G199" s="197">
        <v>29</v>
      </c>
      <c r="H199" s="151"/>
    </row>
    <row r="200" spans="2:8" x14ac:dyDescent="0.35">
      <c r="B200" s="148"/>
      <c r="C200" s="170"/>
      <c r="D200" s="171"/>
      <c r="E200" s="172"/>
      <c r="F200" s="150"/>
      <c r="G200" s="150"/>
      <c r="H200" s="151"/>
    </row>
    <row r="201" spans="2:8" x14ac:dyDescent="0.35">
      <c r="B201" s="148" t="s">
        <v>599</v>
      </c>
      <c r="C201" s="170">
        <v>24</v>
      </c>
      <c r="D201" s="171">
        <v>2</v>
      </c>
      <c r="E201" s="172">
        <v>2</v>
      </c>
      <c r="F201" s="198">
        <v>12</v>
      </c>
      <c r="G201" s="174">
        <v>30</v>
      </c>
      <c r="H201" s="151"/>
    </row>
    <row r="202" spans="2:8" x14ac:dyDescent="0.35">
      <c r="B202" s="148"/>
      <c r="C202" s="170"/>
      <c r="D202" s="171"/>
      <c r="E202" s="172"/>
      <c r="F202" s="173"/>
      <c r="G202" s="150"/>
      <c r="H202" s="151"/>
    </row>
    <row r="203" spans="2:8" x14ac:dyDescent="0.35">
      <c r="B203" s="148" t="s">
        <v>600</v>
      </c>
      <c r="C203" s="170">
        <v>14</v>
      </c>
      <c r="D203" s="171">
        <v>2</v>
      </c>
      <c r="E203" s="172">
        <v>2</v>
      </c>
      <c r="F203" s="173">
        <v>12</v>
      </c>
      <c r="G203" s="174">
        <v>36</v>
      </c>
      <c r="H203" s="151"/>
    </row>
    <row r="204" spans="2:8" x14ac:dyDescent="0.35">
      <c r="B204" s="148"/>
      <c r="C204" s="170"/>
      <c r="D204" s="171"/>
      <c r="E204" s="172"/>
      <c r="F204" s="173"/>
      <c r="G204" s="150"/>
      <c r="H204" s="151"/>
    </row>
    <row r="205" spans="2:8" x14ac:dyDescent="0.35">
      <c r="B205" s="148" t="s">
        <v>601</v>
      </c>
      <c r="C205" s="170">
        <v>13</v>
      </c>
      <c r="D205" s="171">
        <v>2</v>
      </c>
      <c r="E205" s="172">
        <v>2</v>
      </c>
      <c r="F205" s="173">
        <v>12</v>
      </c>
      <c r="G205" s="174">
        <v>37</v>
      </c>
      <c r="H205" s="151"/>
    </row>
    <row r="206" spans="2:8" x14ac:dyDescent="0.35">
      <c r="B206" s="148"/>
      <c r="C206" s="170"/>
      <c r="D206" s="171"/>
      <c r="E206" s="172"/>
      <c r="F206" s="173"/>
      <c r="G206" s="150"/>
      <c r="H206" s="151"/>
    </row>
    <row r="207" spans="2:8" x14ac:dyDescent="0.35">
      <c r="B207" s="148" t="s">
        <v>602</v>
      </c>
      <c r="C207" s="170">
        <v>24</v>
      </c>
      <c r="D207" s="171">
        <v>2</v>
      </c>
      <c r="E207" s="172">
        <v>2</v>
      </c>
      <c r="F207" s="173">
        <v>12</v>
      </c>
      <c r="G207" s="174">
        <v>75</v>
      </c>
      <c r="H207" s="151"/>
    </row>
    <row r="208" spans="2:8" x14ac:dyDescent="0.35">
      <c r="B208" s="148"/>
      <c r="C208" s="170"/>
      <c r="D208" s="171"/>
      <c r="E208" s="172"/>
      <c r="F208" s="173"/>
      <c r="G208" s="150"/>
      <c r="H208" s="151"/>
    </row>
    <row r="209" spans="2:8" x14ac:dyDescent="0.35">
      <c r="B209" s="148" t="s">
        <v>603</v>
      </c>
      <c r="C209" s="170">
        <v>11</v>
      </c>
      <c r="D209" s="171">
        <v>2</v>
      </c>
      <c r="E209" s="172">
        <v>2</v>
      </c>
      <c r="F209" s="184">
        <v>12</v>
      </c>
      <c r="G209" s="174">
        <v>99</v>
      </c>
      <c r="H209" s="151"/>
    </row>
    <row r="210" spans="2:8" x14ac:dyDescent="0.35">
      <c r="B210" s="148"/>
      <c r="C210" s="170"/>
      <c r="D210" s="171"/>
      <c r="E210" s="172"/>
      <c r="F210" s="150"/>
      <c r="G210" s="150"/>
      <c r="H210" s="151"/>
    </row>
    <row r="211" spans="2:8" x14ac:dyDescent="0.35">
      <c r="B211" s="148" t="s">
        <v>604</v>
      </c>
      <c r="C211" s="170">
        <v>45</v>
      </c>
      <c r="D211" s="171">
        <v>2</v>
      </c>
      <c r="E211" s="172">
        <v>2</v>
      </c>
      <c r="F211" s="196">
        <v>29</v>
      </c>
      <c r="G211" s="197">
        <v>53</v>
      </c>
      <c r="H211" s="151"/>
    </row>
    <row r="212" spans="2:8" x14ac:dyDescent="0.35">
      <c r="B212" s="148"/>
      <c r="C212" s="170"/>
      <c r="D212" s="171"/>
      <c r="E212" s="172"/>
      <c r="F212" s="150"/>
      <c r="G212" s="150"/>
      <c r="H212" s="151"/>
    </row>
    <row r="213" spans="2:8" x14ac:dyDescent="0.35">
      <c r="B213" s="148" t="s">
        <v>451</v>
      </c>
      <c r="C213" s="170">
        <v>44</v>
      </c>
      <c r="D213" s="171">
        <v>2</v>
      </c>
      <c r="E213" s="172">
        <v>2</v>
      </c>
      <c r="F213" s="196">
        <v>30</v>
      </c>
      <c r="G213" s="197">
        <v>54</v>
      </c>
      <c r="H213" s="151"/>
    </row>
    <row r="214" spans="2:8" x14ac:dyDescent="0.35">
      <c r="B214" s="148"/>
      <c r="C214" s="170"/>
      <c r="D214" s="171"/>
      <c r="E214" s="172"/>
      <c r="F214" s="150"/>
      <c r="G214" s="150"/>
      <c r="H214" s="151"/>
    </row>
    <row r="215" spans="2:8" x14ac:dyDescent="0.35">
      <c r="B215" s="148" t="s">
        <v>605</v>
      </c>
      <c r="C215" s="170">
        <v>41</v>
      </c>
      <c r="D215" s="171">
        <v>2</v>
      </c>
      <c r="E215" s="172">
        <v>2</v>
      </c>
      <c r="F215" s="196">
        <v>33</v>
      </c>
      <c r="G215" s="197">
        <v>57</v>
      </c>
      <c r="H215" s="151"/>
    </row>
    <row r="216" spans="2:8" x14ac:dyDescent="0.35">
      <c r="B216" s="148"/>
      <c r="C216" s="170"/>
      <c r="D216" s="171"/>
      <c r="E216" s="172"/>
      <c r="F216" s="150"/>
      <c r="G216" s="150"/>
      <c r="H216" s="151"/>
    </row>
    <row r="217" spans="2:8" x14ac:dyDescent="0.35">
      <c r="B217" s="148" t="s">
        <v>606</v>
      </c>
      <c r="C217" s="170">
        <v>36</v>
      </c>
      <c r="D217" s="171">
        <v>2</v>
      </c>
      <c r="E217" s="172">
        <v>2</v>
      </c>
      <c r="F217" s="196">
        <v>34</v>
      </c>
      <c r="G217" s="197">
        <v>58</v>
      </c>
      <c r="H217" s="151"/>
    </row>
    <row r="218" spans="2:8" x14ac:dyDescent="0.35">
      <c r="B218" s="148"/>
      <c r="C218" s="170"/>
      <c r="D218" s="171"/>
      <c r="E218" s="172"/>
      <c r="F218" s="150"/>
      <c r="G218" s="150"/>
      <c r="H218" s="151"/>
    </row>
    <row r="219" spans="2:8" x14ac:dyDescent="0.35">
      <c r="B219" s="148" t="s">
        <v>607</v>
      </c>
      <c r="C219" s="170">
        <v>36</v>
      </c>
      <c r="D219" s="171">
        <v>2</v>
      </c>
      <c r="E219" s="172">
        <v>2</v>
      </c>
      <c r="F219" s="196">
        <v>36</v>
      </c>
      <c r="G219" s="197">
        <v>60</v>
      </c>
      <c r="H219" s="151"/>
    </row>
    <row r="220" spans="2:8" x14ac:dyDescent="0.35">
      <c r="B220" s="148"/>
      <c r="C220" s="170"/>
      <c r="D220" s="171"/>
      <c r="E220" s="172"/>
      <c r="F220" s="150"/>
      <c r="G220" s="150"/>
      <c r="H220" s="151"/>
    </row>
    <row r="221" spans="2:8" x14ac:dyDescent="0.35">
      <c r="B221" s="148" t="s">
        <v>608</v>
      </c>
      <c r="C221" s="170">
        <v>34</v>
      </c>
      <c r="D221" s="171">
        <v>2</v>
      </c>
      <c r="E221" s="172">
        <v>2</v>
      </c>
      <c r="F221" s="196">
        <v>37</v>
      </c>
      <c r="G221" s="197">
        <v>61</v>
      </c>
      <c r="H221" s="151"/>
    </row>
    <row r="222" spans="2:8" x14ac:dyDescent="0.35">
      <c r="B222" s="148"/>
      <c r="C222" s="170"/>
      <c r="D222" s="171"/>
      <c r="E222" s="172"/>
      <c r="F222" s="150"/>
      <c r="G222" s="150"/>
      <c r="H222" s="151"/>
    </row>
    <row r="223" spans="2:8" x14ac:dyDescent="0.35">
      <c r="B223" s="148" t="s">
        <v>609</v>
      </c>
      <c r="C223" s="170">
        <v>33</v>
      </c>
      <c r="D223" s="171">
        <v>2</v>
      </c>
      <c r="E223" s="172">
        <v>2</v>
      </c>
      <c r="F223" s="196">
        <v>38</v>
      </c>
      <c r="G223" s="197">
        <v>62</v>
      </c>
      <c r="H223" s="151"/>
    </row>
    <row r="224" spans="2:8" x14ac:dyDescent="0.35">
      <c r="B224" s="148"/>
      <c r="C224" s="170"/>
      <c r="D224" s="171"/>
      <c r="E224" s="172"/>
      <c r="F224" s="150"/>
      <c r="G224" s="150"/>
      <c r="H224" s="151"/>
    </row>
    <row r="225" spans="2:8" x14ac:dyDescent="0.35">
      <c r="B225" s="148" t="s">
        <v>610</v>
      </c>
      <c r="C225" s="170">
        <v>32</v>
      </c>
      <c r="D225" s="171">
        <v>2</v>
      </c>
      <c r="E225" s="172">
        <v>2</v>
      </c>
      <c r="F225" s="196">
        <v>39</v>
      </c>
      <c r="G225" s="197">
        <v>63</v>
      </c>
      <c r="H225" s="151"/>
    </row>
    <row r="226" spans="2:8" x14ac:dyDescent="0.35">
      <c r="B226" s="148"/>
      <c r="C226" s="170"/>
      <c r="D226" s="171"/>
      <c r="E226" s="172"/>
      <c r="F226" s="150"/>
      <c r="G226" s="150"/>
      <c r="H226" s="151"/>
    </row>
    <row r="227" spans="2:8" x14ac:dyDescent="0.35">
      <c r="B227" s="148" t="s">
        <v>611</v>
      </c>
      <c r="C227" s="170">
        <v>32</v>
      </c>
      <c r="D227" s="171">
        <v>2</v>
      </c>
      <c r="E227" s="172">
        <v>2</v>
      </c>
      <c r="F227" s="196">
        <v>40</v>
      </c>
      <c r="G227" s="197">
        <v>64</v>
      </c>
      <c r="H227" s="151"/>
    </row>
    <row r="228" spans="2:8" x14ac:dyDescent="0.35">
      <c r="B228" s="148"/>
      <c r="C228" s="170"/>
      <c r="D228" s="171"/>
      <c r="E228" s="172"/>
      <c r="F228" s="150"/>
      <c r="G228" s="150"/>
      <c r="H228" s="151"/>
    </row>
    <row r="229" spans="2:8" x14ac:dyDescent="0.35">
      <c r="B229" s="148" t="s">
        <v>612</v>
      </c>
      <c r="C229" s="170">
        <v>32</v>
      </c>
      <c r="D229" s="171">
        <v>2</v>
      </c>
      <c r="E229" s="172">
        <v>2</v>
      </c>
      <c r="F229" s="196">
        <v>41</v>
      </c>
      <c r="G229" s="197">
        <v>65</v>
      </c>
      <c r="H229" s="151"/>
    </row>
    <row r="230" spans="2:8" x14ac:dyDescent="0.35">
      <c r="B230" s="148"/>
      <c r="C230" s="170"/>
      <c r="D230" s="171"/>
      <c r="E230" s="172"/>
      <c r="F230" s="150"/>
      <c r="G230" s="150"/>
      <c r="H230" s="151"/>
    </row>
    <row r="231" spans="2:8" x14ac:dyDescent="0.35">
      <c r="B231" s="148" t="s">
        <v>613</v>
      </c>
      <c r="C231" s="170">
        <v>30</v>
      </c>
      <c r="D231" s="171">
        <v>2</v>
      </c>
      <c r="E231" s="172">
        <v>2</v>
      </c>
      <c r="F231" s="196">
        <v>42</v>
      </c>
      <c r="G231" s="197">
        <v>66</v>
      </c>
      <c r="H231" s="151"/>
    </row>
    <row r="232" spans="2:8" x14ac:dyDescent="0.35">
      <c r="B232" s="148"/>
      <c r="C232" s="170"/>
      <c r="D232" s="171"/>
      <c r="E232" s="172"/>
      <c r="F232" s="150"/>
      <c r="G232" s="150"/>
      <c r="H232" s="151"/>
    </row>
    <row r="233" spans="2:8" x14ac:dyDescent="0.35">
      <c r="B233" s="148" t="s">
        <v>614</v>
      </c>
      <c r="C233" s="170">
        <v>30</v>
      </c>
      <c r="D233" s="171">
        <v>2</v>
      </c>
      <c r="E233" s="172">
        <v>2</v>
      </c>
      <c r="F233" s="198">
        <v>43</v>
      </c>
      <c r="G233" s="174">
        <v>67</v>
      </c>
      <c r="H233" s="151"/>
    </row>
    <row r="234" spans="2:8" x14ac:dyDescent="0.35">
      <c r="B234" s="148"/>
      <c r="C234" s="170"/>
      <c r="D234" s="171"/>
      <c r="E234" s="172"/>
      <c r="F234" s="173"/>
      <c r="G234" s="150"/>
      <c r="H234" s="151"/>
    </row>
    <row r="235" spans="2:8" x14ac:dyDescent="0.35">
      <c r="B235" s="148" t="s">
        <v>615</v>
      </c>
      <c r="C235" s="170">
        <v>26</v>
      </c>
      <c r="D235" s="171">
        <v>2</v>
      </c>
      <c r="E235" s="172">
        <v>2</v>
      </c>
      <c r="F235" s="173">
        <v>43</v>
      </c>
      <c r="G235" s="174">
        <v>74</v>
      </c>
      <c r="H235" s="151"/>
    </row>
    <row r="236" spans="2:8" x14ac:dyDescent="0.35">
      <c r="B236" s="148"/>
      <c r="C236" s="170"/>
      <c r="D236" s="171"/>
      <c r="E236" s="172"/>
      <c r="F236" s="173"/>
      <c r="G236" s="150"/>
      <c r="H236" s="151"/>
    </row>
    <row r="237" spans="2:8" x14ac:dyDescent="0.35">
      <c r="B237" s="148" t="s">
        <v>616</v>
      </c>
      <c r="C237" s="170">
        <v>24</v>
      </c>
      <c r="D237" s="171">
        <v>2</v>
      </c>
      <c r="E237" s="172">
        <v>2</v>
      </c>
      <c r="F237" s="173">
        <v>43</v>
      </c>
      <c r="G237" s="174">
        <v>77</v>
      </c>
      <c r="H237" s="151"/>
    </row>
    <row r="238" spans="2:8" x14ac:dyDescent="0.35">
      <c r="B238" s="148"/>
      <c r="C238" s="170"/>
      <c r="D238" s="171"/>
      <c r="E238" s="172"/>
      <c r="F238" s="173"/>
      <c r="G238" s="150"/>
      <c r="H238" s="151"/>
    </row>
    <row r="239" spans="2:8" x14ac:dyDescent="0.35">
      <c r="B239" s="148" t="s">
        <v>617</v>
      </c>
      <c r="C239" s="170">
        <v>21</v>
      </c>
      <c r="D239" s="171">
        <v>2</v>
      </c>
      <c r="E239" s="172">
        <v>2</v>
      </c>
      <c r="F239" s="173">
        <v>43</v>
      </c>
      <c r="G239" s="174">
        <v>80</v>
      </c>
      <c r="H239" s="151"/>
    </row>
    <row r="240" spans="2:8" x14ac:dyDescent="0.35">
      <c r="B240" s="148"/>
      <c r="C240" s="170"/>
      <c r="D240" s="171"/>
      <c r="E240" s="172"/>
      <c r="F240" s="173"/>
      <c r="G240" s="150"/>
      <c r="H240" s="151"/>
    </row>
    <row r="241" spans="2:8" x14ac:dyDescent="0.35">
      <c r="B241" s="148" t="s">
        <v>618</v>
      </c>
      <c r="C241" s="170">
        <v>19</v>
      </c>
      <c r="D241" s="171">
        <v>2</v>
      </c>
      <c r="E241" s="172">
        <v>2</v>
      </c>
      <c r="F241" s="173">
        <v>43</v>
      </c>
      <c r="G241" s="174">
        <v>84</v>
      </c>
      <c r="H241" s="151"/>
    </row>
    <row r="242" spans="2:8" x14ac:dyDescent="0.35">
      <c r="B242" s="148"/>
      <c r="C242" s="170"/>
      <c r="D242" s="171"/>
      <c r="E242" s="172"/>
      <c r="F242" s="173"/>
      <c r="G242" s="150"/>
      <c r="H242" s="151"/>
    </row>
    <row r="243" spans="2:8" x14ac:dyDescent="0.35">
      <c r="B243" s="148" t="s">
        <v>619</v>
      </c>
      <c r="C243" s="170">
        <v>15</v>
      </c>
      <c r="D243" s="171">
        <v>2</v>
      </c>
      <c r="E243" s="172">
        <v>2</v>
      </c>
      <c r="F243" s="184">
        <v>43</v>
      </c>
      <c r="G243" s="174">
        <v>93</v>
      </c>
      <c r="H243" s="151"/>
    </row>
    <row r="244" spans="2:8" x14ac:dyDescent="0.35">
      <c r="B244" s="148"/>
      <c r="C244" s="170"/>
      <c r="D244" s="171"/>
      <c r="E244" s="172"/>
      <c r="F244" s="150"/>
      <c r="G244" s="150"/>
      <c r="H244" s="151"/>
    </row>
    <row r="245" spans="2:8" x14ac:dyDescent="0.35">
      <c r="B245" s="148" t="s">
        <v>620</v>
      </c>
      <c r="C245" s="170">
        <v>29</v>
      </c>
      <c r="D245" s="171">
        <v>2</v>
      </c>
      <c r="E245" s="172">
        <v>2</v>
      </c>
      <c r="F245" s="196">
        <v>44</v>
      </c>
      <c r="G245" s="197">
        <v>68</v>
      </c>
      <c r="H245" s="151"/>
    </row>
    <row r="246" spans="2:8" x14ac:dyDescent="0.35">
      <c r="B246" s="148"/>
      <c r="C246" s="170"/>
      <c r="D246" s="171"/>
      <c r="E246" s="172"/>
      <c r="F246" s="150"/>
      <c r="G246" s="150"/>
      <c r="H246" s="151"/>
    </row>
    <row r="247" spans="2:8" x14ac:dyDescent="0.35">
      <c r="B247" s="148" t="s">
        <v>621</v>
      </c>
      <c r="C247" s="170">
        <v>28</v>
      </c>
      <c r="D247" s="171">
        <v>2</v>
      </c>
      <c r="E247" s="172">
        <v>2</v>
      </c>
      <c r="F247" s="196">
        <v>45</v>
      </c>
      <c r="G247" s="197">
        <v>69</v>
      </c>
      <c r="H247" s="151"/>
    </row>
    <row r="248" spans="2:8" x14ac:dyDescent="0.35">
      <c r="B248" s="148"/>
      <c r="C248" s="170"/>
      <c r="D248" s="171"/>
      <c r="E248" s="172"/>
      <c r="F248" s="150"/>
      <c r="G248" s="150"/>
      <c r="H248" s="151"/>
    </row>
    <row r="249" spans="2:8" x14ac:dyDescent="0.35">
      <c r="B249" s="148" t="s">
        <v>622</v>
      </c>
      <c r="C249" s="170">
        <v>28</v>
      </c>
      <c r="D249" s="171">
        <v>2</v>
      </c>
      <c r="E249" s="172">
        <v>2</v>
      </c>
      <c r="F249" s="196">
        <v>46</v>
      </c>
      <c r="G249" s="197">
        <v>70</v>
      </c>
      <c r="H249" s="151"/>
    </row>
    <row r="250" spans="2:8" x14ac:dyDescent="0.35">
      <c r="B250" s="148"/>
      <c r="C250" s="170"/>
      <c r="D250" s="171"/>
      <c r="E250" s="172"/>
      <c r="F250" s="150"/>
      <c r="G250" s="150"/>
      <c r="H250" s="151"/>
    </row>
    <row r="251" spans="2:8" x14ac:dyDescent="0.35">
      <c r="B251" s="148" t="s">
        <v>623</v>
      </c>
      <c r="C251" s="170">
        <v>28</v>
      </c>
      <c r="D251" s="171">
        <v>2</v>
      </c>
      <c r="E251" s="172">
        <v>2</v>
      </c>
      <c r="F251" s="196">
        <v>47</v>
      </c>
      <c r="G251" s="197">
        <v>71</v>
      </c>
      <c r="H251" s="151"/>
    </row>
    <row r="252" spans="2:8" x14ac:dyDescent="0.35">
      <c r="B252" s="148"/>
      <c r="C252" s="170"/>
      <c r="D252" s="171"/>
      <c r="E252" s="172"/>
      <c r="F252" s="150"/>
      <c r="G252" s="150"/>
      <c r="H252" s="151"/>
    </row>
    <row r="253" spans="2:8" x14ac:dyDescent="0.35">
      <c r="B253" s="148" t="s">
        <v>624</v>
      </c>
      <c r="C253" s="170">
        <v>28</v>
      </c>
      <c r="D253" s="171">
        <v>2</v>
      </c>
      <c r="E253" s="172">
        <v>2</v>
      </c>
      <c r="F253" s="196">
        <v>48</v>
      </c>
      <c r="G253" s="197">
        <v>72</v>
      </c>
      <c r="H253" s="151"/>
    </row>
    <row r="254" spans="2:8" x14ac:dyDescent="0.35">
      <c r="B254" s="148"/>
      <c r="C254" s="170"/>
      <c r="D254" s="171"/>
      <c r="E254" s="172"/>
      <c r="F254" s="150"/>
      <c r="G254" s="150"/>
      <c r="H254" s="151"/>
    </row>
    <row r="255" spans="2:8" x14ac:dyDescent="0.35">
      <c r="B255" s="148" t="s">
        <v>625</v>
      </c>
      <c r="C255" s="170">
        <v>27</v>
      </c>
      <c r="D255" s="171">
        <v>2</v>
      </c>
      <c r="E255" s="172">
        <v>2</v>
      </c>
      <c r="F255" s="196">
        <v>49</v>
      </c>
      <c r="G255" s="197">
        <v>73</v>
      </c>
      <c r="H255" s="151"/>
    </row>
    <row r="256" spans="2:8" x14ac:dyDescent="0.35">
      <c r="B256" s="148"/>
      <c r="C256" s="170"/>
      <c r="D256" s="171"/>
      <c r="E256" s="172"/>
      <c r="F256" s="150"/>
      <c r="G256" s="150"/>
      <c r="H256" s="151"/>
    </row>
    <row r="257" spans="2:8" x14ac:dyDescent="0.35">
      <c r="B257" s="148" t="s">
        <v>626</v>
      </c>
      <c r="C257" s="170">
        <v>21</v>
      </c>
      <c r="D257" s="171">
        <v>2</v>
      </c>
      <c r="E257" s="199">
        <v>2</v>
      </c>
      <c r="F257" s="196">
        <v>50</v>
      </c>
      <c r="G257" s="197">
        <v>79</v>
      </c>
      <c r="H257" s="151"/>
    </row>
    <row r="258" spans="2:8" x14ac:dyDescent="0.35">
      <c r="B258" s="148"/>
      <c r="C258" s="170"/>
      <c r="D258" s="171"/>
      <c r="E258" s="150"/>
      <c r="F258" s="150"/>
      <c r="G258" s="150"/>
      <c r="H258" s="151"/>
    </row>
    <row r="259" spans="2:8" x14ac:dyDescent="0.35">
      <c r="B259" s="148" t="s">
        <v>627</v>
      </c>
      <c r="C259" s="170">
        <v>15</v>
      </c>
      <c r="D259" s="171">
        <v>2</v>
      </c>
      <c r="E259" s="200">
        <v>6</v>
      </c>
      <c r="F259" s="201">
        <v>13</v>
      </c>
      <c r="G259" s="197">
        <v>34</v>
      </c>
      <c r="H259" s="151"/>
    </row>
    <row r="260" spans="2:8" x14ac:dyDescent="0.35">
      <c r="B260" s="148"/>
      <c r="C260" s="170"/>
      <c r="D260" s="171"/>
      <c r="E260" s="150"/>
      <c r="F260" s="150"/>
      <c r="G260" s="150"/>
      <c r="H260" s="151"/>
    </row>
    <row r="261" spans="2:8" x14ac:dyDescent="0.35">
      <c r="B261" s="148" t="s">
        <v>628</v>
      </c>
      <c r="C261" s="170">
        <v>86</v>
      </c>
      <c r="D261" s="171">
        <v>2</v>
      </c>
      <c r="E261" s="200">
        <v>13</v>
      </c>
      <c r="F261" s="201">
        <v>20</v>
      </c>
      <c r="G261" s="197">
        <v>44</v>
      </c>
      <c r="H261" s="151"/>
    </row>
    <row r="262" spans="2:8" x14ac:dyDescent="0.35">
      <c r="B262" s="148"/>
      <c r="C262" s="170"/>
      <c r="D262" s="171"/>
      <c r="E262" s="150"/>
      <c r="F262" s="150"/>
      <c r="G262" s="150"/>
      <c r="H262" s="151"/>
    </row>
    <row r="263" spans="2:8" x14ac:dyDescent="0.35">
      <c r="B263" s="148" t="s">
        <v>629</v>
      </c>
      <c r="C263" s="170">
        <v>80</v>
      </c>
      <c r="D263" s="171">
        <v>2</v>
      </c>
      <c r="E263" s="200">
        <v>14</v>
      </c>
      <c r="F263" s="201">
        <v>21</v>
      </c>
      <c r="G263" s="197">
        <v>45</v>
      </c>
      <c r="H263" s="151"/>
    </row>
    <row r="264" spans="2:8" x14ac:dyDescent="0.35">
      <c r="B264" s="148"/>
      <c r="C264" s="170"/>
      <c r="D264" s="171"/>
      <c r="E264" s="150"/>
      <c r="F264" s="150"/>
      <c r="G264" s="150"/>
      <c r="H264" s="151"/>
    </row>
    <row r="265" spans="2:8" x14ac:dyDescent="0.35">
      <c r="B265" s="148" t="s">
        <v>630</v>
      </c>
      <c r="C265" s="170">
        <v>71</v>
      </c>
      <c r="D265" s="171">
        <v>2</v>
      </c>
      <c r="E265" s="200">
        <v>15</v>
      </c>
      <c r="F265" s="201">
        <v>22</v>
      </c>
      <c r="G265" s="197">
        <v>46</v>
      </c>
      <c r="H265" s="151"/>
    </row>
    <row r="266" spans="2:8" x14ac:dyDescent="0.35">
      <c r="B266" s="148"/>
      <c r="C266" s="170"/>
      <c r="D266" s="171"/>
      <c r="E266" s="150"/>
      <c r="F266" s="150"/>
      <c r="G266" s="150"/>
      <c r="H266" s="151"/>
    </row>
    <row r="267" spans="2:8" x14ac:dyDescent="0.35">
      <c r="B267" s="148" t="s">
        <v>631</v>
      </c>
      <c r="C267" s="170">
        <v>68</v>
      </c>
      <c r="D267" s="171">
        <v>2</v>
      </c>
      <c r="E267" s="195">
        <v>16</v>
      </c>
      <c r="F267" s="196">
        <v>23</v>
      </c>
      <c r="G267" s="197">
        <v>47</v>
      </c>
      <c r="H267" s="151"/>
    </row>
    <row r="268" spans="2:8" x14ac:dyDescent="0.35">
      <c r="B268" s="148"/>
      <c r="C268" s="170"/>
      <c r="D268" s="171"/>
      <c r="E268" s="172"/>
      <c r="F268" s="150"/>
      <c r="G268" s="150"/>
      <c r="H268" s="151"/>
    </row>
    <row r="269" spans="2:8" x14ac:dyDescent="0.35">
      <c r="B269" s="148" t="s">
        <v>632</v>
      </c>
      <c r="C269" s="170">
        <v>48</v>
      </c>
      <c r="D269" s="171">
        <v>2</v>
      </c>
      <c r="E269" s="172">
        <v>16</v>
      </c>
      <c r="F269" s="196">
        <v>28</v>
      </c>
      <c r="G269" s="197">
        <v>52</v>
      </c>
      <c r="H269" s="151"/>
    </row>
    <row r="270" spans="2:8" x14ac:dyDescent="0.35">
      <c r="B270" s="148"/>
      <c r="C270" s="170"/>
      <c r="D270" s="171"/>
      <c r="E270" s="172"/>
      <c r="F270" s="150"/>
      <c r="G270" s="150"/>
      <c r="H270" s="151"/>
    </row>
    <row r="271" spans="2:8" x14ac:dyDescent="0.35">
      <c r="B271" s="148" t="s">
        <v>633</v>
      </c>
      <c r="C271" s="170">
        <v>42</v>
      </c>
      <c r="D271" s="171">
        <v>2</v>
      </c>
      <c r="E271" s="199">
        <v>16</v>
      </c>
      <c r="F271" s="196">
        <v>32</v>
      </c>
      <c r="G271" s="197">
        <v>56</v>
      </c>
      <c r="H271" s="151"/>
    </row>
    <row r="272" spans="2:8" x14ac:dyDescent="0.35">
      <c r="B272" s="148"/>
      <c r="C272" s="170"/>
      <c r="D272" s="171"/>
      <c r="E272" s="150"/>
      <c r="F272" s="150"/>
      <c r="G272" s="150"/>
      <c r="H272" s="151"/>
    </row>
    <row r="273" spans="2:8" x14ac:dyDescent="0.35">
      <c r="B273" s="148" t="s">
        <v>634</v>
      </c>
      <c r="C273" s="170">
        <v>65</v>
      </c>
      <c r="D273" s="171">
        <v>2</v>
      </c>
      <c r="E273" s="200">
        <v>17</v>
      </c>
      <c r="F273" s="201">
        <v>24</v>
      </c>
      <c r="G273" s="197">
        <v>48</v>
      </c>
      <c r="H273" s="151"/>
    </row>
    <row r="274" spans="2:8" x14ac:dyDescent="0.35">
      <c r="B274" s="148"/>
      <c r="C274" s="170"/>
      <c r="D274" s="171"/>
      <c r="E274" s="150"/>
      <c r="F274" s="150"/>
      <c r="G274" s="150"/>
      <c r="H274" s="151"/>
    </row>
    <row r="275" spans="2:8" x14ac:dyDescent="0.35">
      <c r="B275" s="148" t="s">
        <v>635</v>
      </c>
      <c r="C275" s="170">
        <v>62</v>
      </c>
      <c r="D275" s="171">
        <v>2</v>
      </c>
      <c r="E275" s="195">
        <v>18</v>
      </c>
      <c r="F275" s="196">
        <v>25</v>
      </c>
      <c r="G275" s="197">
        <v>49</v>
      </c>
      <c r="H275" s="151"/>
    </row>
    <row r="276" spans="2:8" x14ac:dyDescent="0.35">
      <c r="B276" s="148"/>
      <c r="C276" s="170"/>
      <c r="D276" s="171"/>
      <c r="E276" s="172"/>
      <c r="F276" s="150"/>
      <c r="G276" s="150"/>
      <c r="H276" s="151"/>
    </row>
    <row r="277" spans="2:8" x14ac:dyDescent="0.35">
      <c r="B277" s="148" t="s">
        <v>636</v>
      </c>
      <c r="C277" s="170">
        <v>57</v>
      </c>
      <c r="D277" s="171">
        <v>2</v>
      </c>
      <c r="E277" s="199">
        <v>18</v>
      </c>
      <c r="F277" s="196">
        <v>26</v>
      </c>
      <c r="G277" s="197">
        <v>50</v>
      </c>
      <c r="H277" s="151"/>
    </row>
    <row r="278" spans="2:8" x14ac:dyDescent="0.35">
      <c r="B278" s="148"/>
      <c r="C278" s="170"/>
      <c r="D278" s="171"/>
      <c r="E278" s="150"/>
      <c r="F278" s="150"/>
      <c r="G278" s="150"/>
      <c r="H278" s="151"/>
    </row>
    <row r="279" spans="2:8" x14ac:dyDescent="0.35">
      <c r="B279" s="148" t="s">
        <v>637</v>
      </c>
      <c r="C279" s="170">
        <v>53</v>
      </c>
      <c r="D279" s="171">
        <v>2</v>
      </c>
      <c r="E279" s="200">
        <v>19</v>
      </c>
      <c r="F279" s="201">
        <v>27</v>
      </c>
      <c r="G279" s="197">
        <v>51</v>
      </c>
      <c r="H279" s="151"/>
    </row>
    <row r="280" spans="2:8" x14ac:dyDescent="0.35">
      <c r="B280" s="148"/>
      <c r="C280" s="170"/>
      <c r="D280" s="171"/>
      <c r="E280" s="150"/>
      <c r="F280" s="150"/>
      <c r="G280" s="150"/>
      <c r="H280" s="151"/>
    </row>
    <row r="281" spans="2:8" x14ac:dyDescent="0.35">
      <c r="B281" s="148" t="s">
        <v>638</v>
      </c>
      <c r="C281" s="170">
        <v>44</v>
      </c>
      <c r="D281" s="171">
        <v>2</v>
      </c>
      <c r="E281" s="195">
        <v>20</v>
      </c>
      <c r="F281" s="196">
        <v>31</v>
      </c>
      <c r="G281" s="197">
        <v>55</v>
      </c>
      <c r="H281" s="151"/>
    </row>
    <row r="282" spans="2:8" x14ac:dyDescent="0.35">
      <c r="B282" s="148"/>
      <c r="C282" s="170"/>
      <c r="D282" s="171"/>
      <c r="E282" s="172"/>
      <c r="F282" s="150"/>
      <c r="G282" s="150"/>
      <c r="H282" s="151"/>
    </row>
    <row r="283" spans="2:8" x14ac:dyDescent="0.35">
      <c r="B283" s="148" t="s">
        <v>639</v>
      </c>
      <c r="C283" s="170">
        <v>36</v>
      </c>
      <c r="D283" s="202">
        <v>2</v>
      </c>
      <c r="E283" s="199">
        <v>20</v>
      </c>
      <c r="F283" s="196">
        <v>35</v>
      </c>
      <c r="G283" s="197">
        <v>59</v>
      </c>
      <c r="H283" s="151"/>
    </row>
    <row r="284" spans="2:8" x14ac:dyDescent="0.35">
      <c r="B284" s="148"/>
      <c r="C284" s="170"/>
      <c r="D284" s="150"/>
      <c r="E284" s="150"/>
      <c r="F284" s="150"/>
      <c r="G284" s="150"/>
      <c r="H284" s="151"/>
    </row>
    <row r="285" spans="2:8" x14ac:dyDescent="0.35">
      <c r="B285" s="148" t="s">
        <v>640</v>
      </c>
      <c r="C285" s="170">
        <v>873</v>
      </c>
      <c r="D285" s="203">
        <v>3</v>
      </c>
      <c r="E285" s="204">
        <v>4</v>
      </c>
      <c r="F285" s="201">
        <v>8</v>
      </c>
      <c r="G285" s="197">
        <v>26</v>
      </c>
      <c r="H285" s="151"/>
    </row>
    <row r="286" spans="2:8" x14ac:dyDescent="0.35">
      <c r="B286" s="148"/>
      <c r="C286" s="170"/>
      <c r="D286" s="150"/>
      <c r="E286" s="150"/>
      <c r="F286" s="150"/>
      <c r="G286" s="150"/>
      <c r="H286" s="151"/>
    </row>
    <row r="287" spans="2:8" x14ac:dyDescent="0.35">
      <c r="B287" s="148" t="s">
        <v>7</v>
      </c>
      <c r="C287" s="170">
        <v>116</v>
      </c>
      <c r="D287" s="194">
        <v>4</v>
      </c>
      <c r="E287" s="200">
        <v>5</v>
      </c>
      <c r="F287" s="201">
        <v>9</v>
      </c>
      <c r="G287" s="197">
        <v>27</v>
      </c>
      <c r="H287" s="151"/>
    </row>
    <row r="288" spans="2:8" x14ac:dyDescent="0.35">
      <c r="B288" s="148"/>
      <c r="C288" s="170"/>
      <c r="D288" s="171"/>
      <c r="E288" s="150"/>
      <c r="F288" s="150"/>
      <c r="G288" s="150"/>
      <c r="H288" s="151"/>
    </row>
    <row r="289" spans="2:8" x14ac:dyDescent="0.35">
      <c r="B289" s="148" t="s">
        <v>641</v>
      </c>
      <c r="C289" s="170">
        <v>184</v>
      </c>
      <c r="D289" s="171">
        <v>4</v>
      </c>
      <c r="E289" s="200">
        <v>8</v>
      </c>
      <c r="F289" s="201">
        <v>15</v>
      </c>
      <c r="G289" s="197">
        <v>39</v>
      </c>
      <c r="H289" s="151"/>
    </row>
    <row r="290" spans="2:8" x14ac:dyDescent="0.35">
      <c r="B290" s="148"/>
      <c r="C290" s="170"/>
      <c r="D290" s="171"/>
      <c r="E290" s="150"/>
      <c r="F290" s="150"/>
      <c r="G290" s="150"/>
      <c r="H290" s="151"/>
    </row>
    <row r="291" spans="2:8" x14ac:dyDescent="0.35">
      <c r="B291" s="148" t="s">
        <v>642</v>
      </c>
      <c r="C291" s="170">
        <v>156</v>
      </c>
      <c r="D291" s="171">
        <v>4</v>
      </c>
      <c r="E291" s="200">
        <v>9</v>
      </c>
      <c r="F291" s="201">
        <v>16</v>
      </c>
      <c r="G291" s="197">
        <v>40</v>
      </c>
      <c r="H291" s="151"/>
    </row>
    <row r="292" spans="2:8" x14ac:dyDescent="0.35">
      <c r="B292" s="148"/>
      <c r="C292" s="170"/>
      <c r="D292" s="171"/>
      <c r="E292" s="150"/>
      <c r="F292" s="150"/>
      <c r="G292" s="150"/>
      <c r="H292" s="151"/>
    </row>
    <row r="293" spans="2:8" x14ac:dyDescent="0.35">
      <c r="B293" s="148" t="s">
        <v>9</v>
      </c>
      <c r="C293" s="170">
        <v>136</v>
      </c>
      <c r="D293" s="171">
        <v>4</v>
      </c>
      <c r="E293" s="200">
        <v>10</v>
      </c>
      <c r="F293" s="201">
        <v>17</v>
      </c>
      <c r="G293" s="197">
        <v>41</v>
      </c>
      <c r="H293" s="151"/>
    </row>
    <row r="294" spans="2:8" x14ac:dyDescent="0.35">
      <c r="B294" s="148"/>
      <c r="C294" s="170"/>
      <c r="D294" s="171"/>
      <c r="E294" s="150"/>
      <c r="F294" s="150"/>
      <c r="G294" s="150"/>
      <c r="H294" s="151"/>
    </row>
    <row r="295" spans="2:8" x14ac:dyDescent="0.35">
      <c r="B295" s="148" t="s">
        <v>643</v>
      </c>
      <c r="C295" s="170">
        <v>131</v>
      </c>
      <c r="D295" s="171">
        <v>4</v>
      </c>
      <c r="E295" s="200">
        <v>11</v>
      </c>
      <c r="F295" s="201">
        <v>18</v>
      </c>
      <c r="G295" s="197">
        <v>42</v>
      </c>
      <c r="H295" s="151"/>
    </row>
    <row r="296" spans="2:8" x14ac:dyDescent="0.35">
      <c r="B296" s="148"/>
      <c r="C296" s="170"/>
      <c r="D296" s="171"/>
      <c r="E296" s="150"/>
      <c r="F296" s="150"/>
      <c r="G296" s="150"/>
      <c r="H296" s="151"/>
    </row>
    <row r="297" spans="2:8" x14ac:dyDescent="0.35">
      <c r="B297" s="148" t="s">
        <v>5</v>
      </c>
      <c r="C297" s="170">
        <v>99</v>
      </c>
      <c r="D297" s="202">
        <v>4</v>
      </c>
      <c r="E297" s="200">
        <v>12</v>
      </c>
      <c r="F297" s="201">
        <v>19</v>
      </c>
      <c r="G297" s="197">
        <v>43</v>
      </c>
      <c r="H297" s="151"/>
    </row>
    <row r="298" spans="2:8" x14ac:dyDescent="0.35">
      <c r="B298" s="148"/>
      <c r="C298" s="170"/>
      <c r="D298" s="150"/>
      <c r="E298" s="150"/>
      <c r="F298" s="150"/>
      <c r="G298" s="150"/>
      <c r="H298" s="151"/>
    </row>
    <row r="299" spans="2:8" x14ac:dyDescent="0.35">
      <c r="B299" s="148" t="s">
        <v>644</v>
      </c>
      <c r="C299" s="170">
        <v>220</v>
      </c>
      <c r="D299" s="203">
        <v>5</v>
      </c>
      <c r="E299" s="204">
        <v>7</v>
      </c>
      <c r="F299" s="201">
        <v>14</v>
      </c>
      <c r="G299" s="197">
        <v>38</v>
      </c>
      <c r="H299" s="151"/>
    </row>
    <row r="300" spans="2:8" ht="15.45" thickBot="1" x14ac:dyDescent="0.4">
      <c r="B300" s="205"/>
      <c r="C300" s="206"/>
      <c r="D300" s="206"/>
      <c r="E300" s="206"/>
      <c r="F300" s="206"/>
      <c r="G300" s="206"/>
      <c r="H300" s="207"/>
    </row>
  </sheetData>
  <phoneticPr fontId="2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8"/>
  <sheetViews>
    <sheetView showGridLines="0" workbookViewId="0">
      <selection activeCell="D4" sqref="D4:D18"/>
    </sheetView>
  </sheetViews>
  <sheetFormatPr defaultColWidth="10.796875" defaultRowHeight="15" x14ac:dyDescent="0.35"/>
  <cols>
    <col min="1" max="2" width="10.796875" style="1"/>
    <col min="3" max="3" width="13" style="1" customWidth="1"/>
    <col min="4" max="4" width="5.46484375" style="1" customWidth="1"/>
    <col min="5" max="5" width="13" style="1" customWidth="1"/>
    <col min="6" max="6" width="5.46484375" style="1" customWidth="1"/>
    <col min="7" max="7" width="13" style="1" customWidth="1"/>
    <col min="8" max="8" width="5.46484375" style="1" customWidth="1"/>
    <col min="9" max="9" width="13" style="1" customWidth="1"/>
    <col min="10" max="10" width="5.46484375" style="1" customWidth="1"/>
    <col min="11" max="11" width="13" style="1" customWidth="1"/>
    <col min="12" max="12" width="5.46484375" style="1" customWidth="1"/>
    <col min="13" max="13" width="13" style="1" customWidth="1"/>
    <col min="14" max="14" width="5.59765625" style="1" customWidth="1"/>
    <col min="15" max="16384" width="10.796875" style="1"/>
  </cols>
  <sheetData>
    <row r="1" spans="1:14" s="276" customFormat="1" x14ac:dyDescent="0.35">
      <c r="A1" s="276" t="s">
        <v>831</v>
      </c>
    </row>
    <row r="2" spans="1:14" ht="15.45" thickBot="1" x14ac:dyDescent="0.4"/>
    <row r="3" spans="1:14" x14ac:dyDescent="0.35">
      <c r="B3" s="361" t="s">
        <v>831</v>
      </c>
      <c r="C3" s="357" t="s">
        <v>673</v>
      </c>
      <c r="D3" s="358"/>
      <c r="E3" s="357" t="s">
        <v>672</v>
      </c>
      <c r="F3" s="358"/>
      <c r="G3" s="357" t="s">
        <v>494</v>
      </c>
      <c r="H3" s="358"/>
      <c r="I3" s="357" t="s">
        <v>674</v>
      </c>
      <c r="J3" s="358"/>
      <c r="K3" s="357" t="s">
        <v>1112</v>
      </c>
      <c r="L3" s="358"/>
      <c r="M3" s="357" t="s">
        <v>832</v>
      </c>
      <c r="N3" s="358"/>
    </row>
    <row r="4" spans="1:14" x14ac:dyDescent="0.35">
      <c r="A4" s="367"/>
      <c r="B4" s="368" t="s">
        <v>1086</v>
      </c>
      <c r="C4" s="360" t="s">
        <v>1087</v>
      </c>
      <c r="D4" s="359" t="s">
        <v>1097</v>
      </c>
      <c r="E4" s="360" t="s">
        <v>1087</v>
      </c>
      <c r="F4" s="359" t="s">
        <v>1097</v>
      </c>
      <c r="G4" s="360" t="s">
        <v>1097</v>
      </c>
      <c r="H4" s="359" t="s">
        <v>1097</v>
      </c>
      <c r="I4" s="360" t="s">
        <v>1087</v>
      </c>
      <c r="J4" s="359" t="s">
        <v>1097</v>
      </c>
      <c r="K4" s="360" t="s">
        <v>1087</v>
      </c>
      <c r="L4" s="359" t="s">
        <v>1097</v>
      </c>
      <c r="M4" s="360" t="s">
        <v>1087</v>
      </c>
      <c r="N4" s="359" t="s">
        <v>1097</v>
      </c>
    </row>
    <row r="5" spans="1:14" s="3" customFormat="1" ht="18" x14ac:dyDescent="0.55000000000000004">
      <c r="A5" s="369"/>
      <c r="B5" s="370" t="s">
        <v>955</v>
      </c>
      <c r="C5" s="362" t="s">
        <v>889</v>
      </c>
      <c r="D5" s="364" t="s">
        <v>1095</v>
      </c>
      <c r="E5" s="371" t="s">
        <v>942</v>
      </c>
      <c r="F5" s="364" t="s">
        <v>1109</v>
      </c>
      <c r="G5" s="362" t="s">
        <v>994</v>
      </c>
      <c r="H5" s="364"/>
      <c r="I5" s="372" t="s">
        <v>635</v>
      </c>
      <c r="J5" s="364">
        <v>1</v>
      </c>
      <c r="K5" s="362" t="s">
        <v>1113</v>
      </c>
      <c r="L5" s="364"/>
      <c r="M5" s="362" t="s">
        <v>962</v>
      </c>
      <c r="N5" s="364"/>
    </row>
    <row r="6" spans="1:14" x14ac:dyDescent="0.35">
      <c r="A6" s="367"/>
      <c r="B6" s="373" t="s">
        <v>956</v>
      </c>
      <c r="C6" s="363" t="s">
        <v>19</v>
      </c>
      <c r="D6" s="365" t="s">
        <v>1096</v>
      </c>
      <c r="E6" s="374" t="s">
        <v>525</v>
      </c>
      <c r="F6" s="365" t="s">
        <v>1110</v>
      </c>
      <c r="G6" s="375"/>
      <c r="H6" s="365"/>
      <c r="I6" s="374" t="s">
        <v>634</v>
      </c>
      <c r="J6" s="365">
        <v>2</v>
      </c>
      <c r="K6" s="363"/>
      <c r="L6" s="365"/>
      <c r="M6" s="363" t="s">
        <v>957</v>
      </c>
      <c r="N6" s="365"/>
    </row>
    <row r="7" spans="1:14" x14ac:dyDescent="0.35">
      <c r="A7" s="367"/>
      <c r="B7" s="376"/>
      <c r="C7" s="363" t="s">
        <v>902</v>
      </c>
      <c r="D7" s="365" t="s">
        <v>1099</v>
      </c>
      <c r="E7" s="374" t="s">
        <v>539</v>
      </c>
      <c r="F7" s="365" t="s">
        <v>1111</v>
      </c>
      <c r="G7" s="375"/>
      <c r="H7" s="365"/>
      <c r="I7" s="377" t="s">
        <v>903</v>
      </c>
      <c r="J7" s="365">
        <v>3</v>
      </c>
      <c r="K7" s="378"/>
      <c r="L7" s="365"/>
      <c r="M7" s="363" t="s">
        <v>958</v>
      </c>
      <c r="N7" s="365"/>
    </row>
    <row r="8" spans="1:14" x14ac:dyDescent="0.35">
      <c r="A8" s="367"/>
      <c r="B8" s="376"/>
      <c r="C8" s="363" t="s">
        <v>540</v>
      </c>
      <c r="D8" s="365" t="s">
        <v>1098</v>
      </c>
      <c r="E8" s="374" t="s">
        <v>643</v>
      </c>
      <c r="F8" s="365" t="s">
        <v>1093</v>
      </c>
      <c r="G8" s="375"/>
      <c r="H8" s="365"/>
      <c r="I8" s="374" t="s">
        <v>639</v>
      </c>
      <c r="J8" s="365">
        <v>4</v>
      </c>
      <c r="K8" s="363"/>
      <c r="L8" s="365"/>
      <c r="M8" s="375"/>
      <c r="N8" s="365"/>
    </row>
    <row r="9" spans="1:14" x14ac:dyDescent="0.35">
      <c r="A9" s="367"/>
      <c r="B9" s="373"/>
      <c r="C9" s="363" t="s">
        <v>990</v>
      </c>
      <c r="D9" s="365" t="s">
        <v>1100</v>
      </c>
      <c r="E9" s="379"/>
      <c r="F9" s="365"/>
      <c r="G9" s="375"/>
      <c r="H9" s="365"/>
      <c r="I9" s="374" t="s">
        <v>629</v>
      </c>
      <c r="J9" s="365">
        <v>5</v>
      </c>
      <c r="K9" s="363"/>
      <c r="L9" s="365"/>
      <c r="M9" s="375"/>
      <c r="N9" s="365"/>
    </row>
    <row r="10" spans="1:14" x14ac:dyDescent="0.35">
      <c r="A10" s="367"/>
      <c r="B10" s="373"/>
      <c r="C10" s="363" t="s">
        <v>4</v>
      </c>
      <c r="D10" s="365" t="s">
        <v>1101</v>
      </c>
      <c r="E10" s="379"/>
      <c r="F10" s="365"/>
      <c r="G10" s="375"/>
      <c r="H10" s="365"/>
      <c r="I10" s="377" t="s">
        <v>9</v>
      </c>
      <c r="J10" s="365">
        <v>6</v>
      </c>
      <c r="K10" s="375"/>
      <c r="L10" s="365"/>
      <c r="M10" s="375"/>
      <c r="N10" s="365"/>
    </row>
    <row r="11" spans="1:14" x14ac:dyDescent="0.35">
      <c r="A11" s="367"/>
      <c r="B11" s="373"/>
      <c r="C11" s="363" t="s">
        <v>636</v>
      </c>
      <c r="D11" s="365" t="s">
        <v>1102</v>
      </c>
      <c r="E11" s="379"/>
      <c r="F11" s="365"/>
      <c r="G11" s="375"/>
      <c r="H11" s="365"/>
      <c r="I11" s="379"/>
      <c r="J11" s="365"/>
      <c r="K11" s="378"/>
      <c r="L11" s="365"/>
      <c r="M11" s="375"/>
      <c r="N11" s="365"/>
    </row>
    <row r="12" spans="1:14" x14ac:dyDescent="0.35">
      <c r="A12" s="367"/>
      <c r="B12" s="373"/>
      <c r="C12" s="363" t="s">
        <v>7</v>
      </c>
      <c r="D12" s="365" t="s">
        <v>1103</v>
      </c>
      <c r="E12" s="379"/>
      <c r="F12" s="365"/>
      <c r="G12" s="375"/>
      <c r="H12" s="365"/>
      <c r="I12" s="379"/>
      <c r="J12" s="365"/>
      <c r="K12" s="375"/>
      <c r="L12" s="365"/>
      <c r="M12" s="375"/>
      <c r="N12" s="365"/>
    </row>
    <row r="13" spans="1:14" x14ac:dyDescent="0.35">
      <c r="A13" s="367"/>
      <c r="B13" s="373"/>
      <c r="C13" s="363" t="s">
        <v>588</v>
      </c>
      <c r="D13" s="365" t="s">
        <v>1104</v>
      </c>
      <c r="E13" s="379"/>
      <c r="F13" s="365"/>
      <c r="G13" s="375"/>
      <c r="H13" s="365"/>
      <c r="I13" s="379"/>
      <c r="J13" s="365"/>
      <c r="K13" s="375"/>
      <c r="L13" s="365"/>
      <c r="M13" s="375"/>
      <c r="N13" s="365"/>
    </row>
    <row r="14" spans="1:14" x14ac:dyDescent="0.35">
      <c r="A14" s="367"/>
      <c r="B14" s="373"/>
      <c r="C14" s="363" t="s">
        <v>11</v>
      </c>
      <c r="D14" s="365" t="s">
        <v>1105</v>
      </c>
      <c r="E14" s="379"/>
      <c r="F14" s="365"/>
      <c r="G14" s="375"/>
      <c r="H14" s="365"/>
      <c r="I14" s="379"/>
      <c r="J14" s="365"/>
      <c r="K14" s="378"/>
      <c r="L14" s="365"/>
      <c r="M14" s="375"/>
      <c r="N14" s="365"/>
    </row>
    <row r="15" spans="1:14" x14ac:dyDescent="0.35">
      <c r="A15" s="367"/>
      <c r="B15" s="373"/>
      <c r="C15" s="363" t="s">
        <v>572</v>
      </c>
      <c r="D15" s="365" t="s">
        <v>1106</v>
      </c>
      <c r="E15" s="379"/>
      <c r="F15" s="365"/>
      <c r="G15" s="375"/>
      <c r="H15" s="365"/>
      <c r="I15" s="379"/>
      <c r="J15" s="365"/>
      <c r="K15" s="378"/>
      <c r="L15" s="365"/>
      <c r="M15" s="375"/>
      <c r="N15" s="365"/>
    </row>
    <row r="16" spans="1:14" x14ac:dyDescent="0.35">
      <c r="A16" s="367"/>
      <c r="B16" s="373"/>
      <c r="C16" s="363" t="s">
        <v>905</v>
      </c>
      <c r="D16" s="365" t="s">
        <v>1107</v>
      </c>
      <c r="E16" s="379"/>
      <c r="F16" s="365"/>
      <c r="G16" s="375"/>
      <c r="H16" s="365"/>
      <c r="I16" s="379"/>
      <c r="J16" s="365"/>
      <c r="K16" s="378"/>
      <c r="L16" s="365"/>
      <c r="M16" s="375"/>
      <c r="N16" s="365"/>
    </row>
    <row r="17" spans="1:14" ht="15.45" thickBot="1" x14ac:dyDescent="0.4">
      <c r="A17" s="367"/>
      <c r="B17" s="380"/>
      <c r="C17" s="381" t="s">
        <v>640</v>
      </c>
      <c r="D17" s="366" t="s">
        <v>1108</v>
      </c>
      <c r="E17" s="382"/>
      <c r="F17" s="366"/>
      <c r="G17" s="383"/>
      <c r="H17" s="366"/>
      <c r="I17" s="382"/>
      <c r="J17" s="366"/>
      <c r="K17" s="383"/>
      <c r="L17" s="366"/>
      <c r="M17" s="383"/>
      <c r="N17" s="366"/>
    </row>
    <row r="18" spans="1:14" x14ac:dyDescent="0.35">
      <c r="B18" s="283"/>
    </row>
  </sheetData>
  <sortState ref="M5:M7">
    <sortCondition ref="M5"/>
  </sortState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F259"/>
  <sheetViews>
    <sheetView showGridLines="0" topLeftCell="A176" zoomScale="60" zoomScaleNormal="60" zoomScaleSheetLayoutView="40" workbookViewId="0">
      <selection activeCell="C206" sqref="C206"/>
    </sheetView>
  </sheetViews>
  <sheetFormatPr defaultColWidth="10.796875" defaultRowHeight="15" x14ac:dyDescent="0.35"/>
  <cols>
    <col min="1" max="1" width="10.796875" style="1"/>
    <col min="2" max="2" width="13.796875" style="1" customWidth="1"/>
    <col min="3" max="3" width="19.1328125" style="98" bestFit="1" customWidth="1"/>
    <col min="4" max="4" width="10.796875" style="124"/>
    <col min="5" max="16384" width="10.796875" style="1"/>
  </cols>
  <sheetData>
    <row r="1" spans="1:32" s="276" customFormat="1" x14ac:dyDescent="0.35">
      <c r="A1" s="276" t="s">
        <v>833</v>
      </c>
      <c r="C1" s="286"/>
      <c r="D1" s="285"/>
    </row>
    <row r="2" spans="1:32" x14ac:dyDescent="0.35">
      <c r="C2" s="289" t="s">
        <v>853</v>
      </c>
    </row>
    <row r="3" spans="1:32" x14ac:dyDescent="0.35">
      <c r="B3" s="349" t="s">
        <v>833</v>
      </c>
      <c r="C3" s="350" t="s">
        <v>1088</v>
      </c>
      <c r="D3" s="345" t="s">
        <v>988</v>
      </c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2"/>
    </row>
    <row r="4" spans="1:32" s="3" customFormat="1" x14ac:dyDescent="0.35">
      <c r="B4" s="353" t="s">
        <v>7</v>
      </c>
      <c r="C4" s="287" t="s">
        <v>846</v>
      </c>
      <c r="D4" s="2" t="str">
        <f>C4&amp;$C$2&amp;C5&amp;$C$2&amp;C6&amp;$C$2&amp;C7&amp;$C$2&amp;C8&amp;$C$2&amp;C9&amp;$C$2&amp;C10&amp;$C$2&amp;C11&amp;$C$2&amp;C12&amp;$C$2&amp;C13&amp;$C$2&amp;C14&amp;$C$2&amp;C15&amp;$C$2&amp;C16&amp;$C$2&amp;C17&amp;$C$2&amp;C18</f>
        <v>신세계이마트상품권,신세계상품권,이마트상품권,신세계이마트,신세계,이마트,해피머니상품권,해피머니,도서상품권,문화상품권,문상,컬쳐랜드상품권,컬쳐랜드,모바일상품권,상품권</v>
      </c>
      <c r="AF4" s="346"/>
    </row>
    <row r="5" spans="1:32" x14ac:dyDescent="0.35">
      <c r="B5" s="354"/>
      <c r="C5" s="98" t="s">
        <v>457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342"/>
    </row>
    <row r="6" spans="1:32" x14ac:dyDescent="0.35">
      <c r="B6" s="354"/>
      <c r="C6" s="98" t="s">
        <v>847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42"/>
    </row>
    <row r="7" spans="1:32" x14ac:dyDescent="0.35">
      <c r="B7" s="354"/>
      <c r="C7" s="98" t="s">
        <v>855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342"/>
    </row>
    <row r="8" spans="1:32" x14ac:dyDescent="0.35">
      <c r="B8" s="354"/>
      <c r="C8" s="98" t="s">
        <v>523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42"/>
    </row>
    <row r="9" spans="1:32" x14ac:dyDescent="0.35">
      <c r="B9" s="354"/>
      <c r="C9" s="98" t="s">
        <v>654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342"/>
    </row>
    <row r="10" spans="1:32" x14ac:dyDescent="0.35">
      <c r="B10" s="354"/>
      <c r="C10" s="98" t="s">
        <v>646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342"/>
    </row>
    <row r="11" spans="1:32" x14ac:dyDescent="0.35">
      <c r="B11" s="354"/>
      <c r="C11" s="98" t="s">
        <v>499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42"/>
    </row>
    <row r="12" spans="1:32" x14ac:dyDescent="0.35">
      <c r="B12" s="354"/>
      <c r="C12" s="98" t="s">
        <v>547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342"/>
    </row>
    <row r="13" spans="1:32" x14ac:dyDescent="0.35">
      <c r="B13" s="354"/>
      <c r="C13" s="98" t="s">
        <v>497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42"/>
    </row>
    <row r="14" spans="1:32" x14ac:dyDescent="0.35">
      <c r="B14" s="354"/>
      <c r="C14" s="98" t="s">
        <v>848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342"/>
    </row>
    <row r="15" spans="1:32" x14ac:dyDescent="0.35">
      <c r="B15" s="354"/>
      <c r="C15" s="98" t="s">
        <v>849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342"/>
    </row>
    <row r="16" spans="1:32" x14ac:dyDescent="0.35">
      <c r="B16" s="354"/>
      <c r="C16" s="98" t="s">
        <v>854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342"/>
    </row>
    <row r="17" spans="2:32" x14ac:dyDescent="0.35">
      <c r="B17" s="354"/>
      <c r="C17" s="98" t="s">
        <v>850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42"/>
    </row>
    <row r="18" spans="2:32" ht="18" x14ac:dyDescent="0.55000000000000004">
      <c r="B18" s="354"/>
      <c r="C18" s="356" t="s">
        <v>1192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42"/>
    </row>
    <row r="19" spans="2:32" s="3" customFormat="1" x14ac:dyDescent="0.35">
      <c r="B19" s="353" t="s">
        <v>4</v>
      </c>
      <c r="C19" s="287" t="s">
        <v>496</v>
      </c>
      <c r="D19" s="2" t="str">
        <f>C19&amp;$C$2&amp;C20&amp;$C$2&amp;C21&amp;$C$2&amp;C22</f>
        <v>멤버십카드,멤버쉽카드,멤버쉽,멤버십</v>
      </c>
      <c r="AF19" s="346"/>
    </row>
    <row r="20" spans="2:32" x14ac:dyDescent="0.35">
      <c r="B20" s="354"/>
      <c r="C20" s="98" t="s">
        <v>851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42"/>
    </row>
    <row r="21" spans="2:32" x14ac:dyDescent="0.35">
      <c r="B21" s="354"/>
      <c r="C21" s="98" t="s">
        <v>852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342"/>
    </row>
    <row r="22" spans="2:32" x14ac:dyDescent="0.35">
      <c r="B22" s="354"/>
      <c r="C22" s="98" t="s">
        <v>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42"/>
    </row>
    <row r="23" spans="2:32" s="3" customFormat="1" x14ac:dyDescent="0.35">
      <c r="B23" s="353" t="s">
        <v>640</v>
      </c>
      <c r="C23" s="287" t="s">
        <v>512</v>
      </c>
      <c r="D23" s="2" t="str">
        <f>C23&amp;$C$2&amp;C24&amp;$C$2&amp;C25&amp;$C$2&amp;C26&amp;$C$2&amp;C27&amp;$C$2&amp;C28&amp;$C$2&amp;C29&amp;$C$2&amp;C30&amp;$C$2&amp;C31&amp;$C$2&amp;C32&amp;$C$2&amp;C33&amp;$C$2&amp;C34&amp;$C$2&amp;C35&amp;$C$2&amp;C36&amp;$C$2&amp;C37&amp;$C$2&amp;C38&amp;$C$2&amp;C39&amp;$C$2&amp;C40&amp;$C$2&amp;C41&amp;$C$2&amp;C42&amp;$C$2&amp;C43&amp;$C$2&amp;C44&amp;$C$2&amp;C45&amp;$C$2&amp;C46&amp;$C$2&amp;C47&amp;$C$2&amp;C48&amp;$C$2&amp;C49&amp;$C$2&amp;C50&amp;$C$2&amp;C51&amp;$C$2&amp;C52&amp;$C$2&amp;C53&amp;$C$2&amp;C54&amp;$C$2&amp;C55&amp;$C$2&amp;C56&amp;$C$2&amp;C57&amp;$C$2&amp;C58</f>
        <v>신한카드,신한포인트,신한은행,신한,비씨카드,비씨포인트,비씨,삼성카드,삼성포인트,삼성,우리카드,우리은행,우리포인트,우리,하나카드,하나은행,하나멤버스,하나포인트,하나,국민카드,국민포인트,국민은행,국민,GS&amp;포인트,GS포인트,쥐에스포인트,지에스포인트,쥐에스,지에스,유안타증권,유안타포인트,유안타,E1포인트,이원포인트,E1,이원</v>
      </c>
      <c r="AF23" s="346"/>
    </row>
    <row r="24" spans="2:32" x14ac:dyDescent="0.35">
      <c r="B24" s="354"/>
      <c r="C24" s="98" t="s">
        <v>506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342"/>
    </row>
    <row r="25" spans="2:32" x14ac:dyDescent="0.35">
      <c r="B25" s="354"/>
      <c r="C25" s="98" t="s">
        <v>863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342"/>
    </row>
    <row r="26" spans="2:32" x14ac:dyDescent="0.35">
      <c r="B26" s="354"/>
      <c r="C26" s="98" t="s">
        <v>532</v>
      </c>
      <c r="E26" s="4"/>
      <c r="F26" s="4" t="s">
        <v>933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342"/>
    </row>
    <row r="27" spans="2:32" x14ac:dyDescent="0.35">
      <c r="B27" s="354"/>
      <c r="C27" s="98" t="s">
        <v>856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342"/>
    </row>
    <row r="28" spans="2:32" x14ac:dyDescent="0.35">
      <c r="B28" s="354"/>
      <c r="C28" s="98" t="s">
        <v>553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342"/>
    </row>
    <row r="29" spans="2:32" x14ac:dyDescent="0.35">
      <c r="B29" s="354"/>
      <c r="C29" s="98" t="s">
        <v>864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342"/>
    </row>
    <row r="30" spans="2:32" x14ac:dyDescent="0.35">
      <c r="B30" s="354"/>
      <c r="C30" s="98" t="s">
        <v>511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342"/>
    </row>
    <row r="31" spans="2:32" x14ac:dyDescent="0.35">
      <c r="B31" s="354"/>
      <c r="C31" s="98" t="s">
        <v>866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42"/>
    </row>
    <row r="32" spans="2:32" x14ac:dyDescent="0.35">
      <c r="B32" s="354"/>
      <c r="C32" s="98" t="s">
        <v>865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42"/>
    </row>
    <row r="33" spans="2:32" x14ac:dyDescent="0.35">
      <c r="B33" s="354"/>
      <c r="C33" s="98" t="s">
        <v>862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342"/>
    </row>
    <row r="34" spans="2:32" x14ac:dyDescent="0.35">
      <c r="B34" s="354"/>
      <c r="C34" s="98" t="s">
        <v>883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342"/>
    </row>
    <row r="35" spans="2:32" x14ac:dyDescent="0.35">
      <c r="B35" s="354"/>
      <c r="C35" s="98" t="s">
        <v>884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42"/>
    </row>
    <row r="36" spans="2:32" x14ac:dyDescent="0.35">
      <c r="B36" s="354"/>
      <c r="C36" s="98" t="s">
        <v>885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342"/>
    </row>
    <row r="37" spans="2:32" x14ac:dyDescent="0.35">
      <c r="B37" s="354"/>
      <c r="C37" s="98" t="s">
        <v>857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342"/>
    </row>
    <row r="38" spans="2:32" x14ac:dyDescent="0.35">
      <c r="B38" s="354"/>
      <c r="C38" s="98" t="s">
        <v>867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342"/>
    </row>
    <row r="39" spans="2:32" x14ac:dyDescent="0.35">
      <c r="B39" s="354"/>
      <c r="C39" s="98" t="s">
        <v>868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342"/>
    </row>
    <row r="40" spans="2:32" x14ac:dyDescent="0.35">
      <c r="B40" s="354"/>
      <c r="C40" s="98" t="s">
        <v>869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342"/>
    </row>
    <row r="41" spans="2:32" x14ac:dyDescent="0.35">
      <c r="B41" s="354"/>
      <c r="C41" s="98" t="s">
        <v>609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342"/>
    </row>
    <row r="42" spans="2:32" x14ac:dyDescent="0.35">
      <c r="B42" s="354"/>
      <c r="C42" s="98" t="s">
        <v>858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342"/>
    </row>
    <row r="43" spans="2:32" x14ac:dyDescent="0.35">
      <c r="B43" s="354"/>
      <c r="C43" s="98" t="s">
        <v>870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342"/>
    </row>
    <row r="44" spans="2:32" x14ac:dyDescent="0.35">
      <c r="B44" s="354"/>
      <c r="C44" s="98" t="s">
        <v>871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342"/>
    </row>
    <row r="45" spans="2:32" x14ac:dyDescent="0.35">
      <c r="B45" s="354"/>
      <c r="C45" s="98" t="s">
        <v>872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342"/>
    </row>
    <row r="46" spans="2:32" x14ac:dyDescent="0.35">
      <c r="B46" s="354"/>
      <c r="C46" s="98" t="s">
        <v>859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342"/>
    </row>
    <row r="47" spans="2:32" x14ac:dyDescent="0.35">
      <c r="B47" s="354"/>
      <c r="C47" s="98" t="s">
        <v>873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342"/>
    </row>
    <row r="48" spans="2:32" x14ac:dyDescent="0.35">
      <c r="B48" s="354"/>
      <c r="C48" s="98" t="s">
        <v>874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342"/>
    </row>
    <row r="49" spans="2:32" x14ac:dyDescent="0.35">
      <c r="B49" s="354"/>
      <c r="C49" s="98" t="s">
        <v>875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342"/>
    </row>
    <row r="50" spans="2:32" x14ac:dyDescent="0.35">
      <c r="B50" s="354"/>
      <c r="C50" s="98" t="s">
        <v>876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342"/>
    </row>
    <row r="51" spans="2:32" x14ac:dyDescent="0.35">
      <c r="B51" s="354"/>
      <c r="C51" s="98" t="s">
        <v>877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342"/>
    </row>
    <row r="52" spans="2:32" x14ac:dyDescent="0.35">
      <c r="B52" s="354"/>
      <c r="C52" s="98" t="s">
        <v>860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342"/>
    </row>
    <row r="53" spans="2:32" x14ac:dyDescent="0.35">
      <c r="B53" s="354"/>
      <c r="C53" s="98" t="s">
        <v>878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342"/>
    </row>
    <row r="54" spans="2:32" x14ac:dyDescent="0.35">
      <c r="B54" s="354"/>
      <c r="C54" s="98" t="s">
        <v>879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342"/>
    </row>
    <row r="55" spans="2:32" x14ac:dyDescent="0.35">
      <c r="B55" s="354"/>
      <c r="C55" s="98" t="s">
        <v>880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342"/>
    </row>
    <row r="56" spans="2:32" x14ac:dyDescent="0.35">
      <c r="B56" s="354"/>
      <c r="C56" s="98" t="s">
        <v>881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42"/>
    </row>
    <row r="57" spans="2:32" x14ac:dyDescent="0.35">
      <c r="B57" s="354"/>
      <c r="C57" s="98" t="s">
        <v>861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342"/>
    </row>
    <row r="58" spans="2:32" x14ac:dyDescent="0.35">
      <c r="B58" s="354"/>
      <c r="C58" s="98" t="s">
        <v>882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342"/>
    </row>
    <row r="59" spans="2:32" s="3" customFormat="1" x14ac:dyDescent="0.35">
      <c r="B59" s="353" t="s">
        <v>636</v>
      </c>
      <c r="C59" s="287" t="s">
        <v>526</v>
      </c>
      <c r="D59" s="2" t="str">
        <f>C59&amp;$C$2&amp;C60&amp;$C$2&amp;C61&amp;$C$2&amp;C62&amp;$C$2&amp;C63&amp;$C$2&amp;C64&amp;$C$2&amp;C65</f>
        <v>편의점,상점,보관함,쿠폰,선물하기,선물,구매상품</v>
      </c>
      <c r="AF59" s="346"/>
    </row>
    <row r="60" spans="2:32" x14ac:dyDescent="0.35">
      <c r="B60" s="354"/>
      <c r="C60" s="98" t="s">
        <v>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342"/>
    </row>
    <row r="61" spans="2:32" x14ac:dyDescent="0.35">
      <c r="B61" s="354"/>
      <c r="C61" s="98" t="s">
        <v>886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342"/>
    </row>
    <row r="62" spans="2:32" x14ac:dyDescent="0.35">
      <c r="B62" s="354"/>
      <c r="C62" s="98" t="s">
        <v>608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342"/>
    </row>
    <row r="63" spans="2:32" x14ac:dyDescent="0.35">
      <c r="B63" s="354"/>
      <c r="C63" s="98" t="s">
        <v>471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342"/>
    </row>
    <row r="64" spans="2:32" x14ac:dyDescent="0.35">
      <c r="B64" s="354"/>
      <c r="C64" s="98" t="s">
        <v>619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342"/>
    </row>
    <row r="65" spans="2:32" x14ac:dyDescent="0.35">
      <c r="B65" s="354"/>
      <c r="C65" s="98" t="s">
        <v>567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342"/>
    </row>
    <row r="66" spans="2:32" s="3" customFormat="1" x14ac:dyDescent="0.35">
      <c r="B66" s="353" t="s">
        <v>19</v>
      </c>
      <c r="C66" s="287" t="s">
        <v>19</v>
      </c>
      <c r="D66" s="2" t="str">
        <f>C66&amp;$C$2&amp;C67&amp;$C$2&amp;C68&amp;$C$2&amp;C69</f>
        <v>고객센터,고객,회원감격팀,회원감격</v>
      </c>
      <c r="AF66" s="346"/>
    </row>
    <row r="67" spans="2:32" x14ac:dyDescent="0.35">
      <c r="B67" s="354"/>
      <c r="C67" s="98" t="s">
        <v>887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342"/>
    </row>
    <row r="68" spans="2:32" x14ac:dyDescent="0.35">
      <c r="B68" s="354"/>
      <c r="C68" s="98" t="s">
        <v>888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342"/>
    </row>
    <row r="69" spans="2:32" ht="18" x14ac:dyDescent="0.55000000000000004">
      <c r="B69" s="354"/>
      <c r="C69" s="356" t="s">
        <v>1089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342"/>
    </row>
    <row r="70" spans="2:32" s="3" customFormat="1" x14ac:dyDescent="0.35">
      <c r="B70" s="353" t="s">
        <v>889</v>
      </c>
      <c r="C70" s="287" t="s">
        <v>464</v>
      </c>
      <c r="D70" s="2" t="str">
        <f>C70&amp;$C$2&amp;C71&amp;$C$2&amp;C72&amp;$C$2&amp;C73&amp;$C$2&amp;C74&amp;$C$2&amp;C75&amp;$C$2&amp;C76&amp;$C$2&amp;C77&amp;$C$2&amp;C78&amp;$C$2&amp;C79&amp;$C$2&amp;C80&amp;$C$2&amp;C81&amp;$C$2&amp;C82</f>
        <v>비밀번호,패스워드,password,비번,pw,아이디,아뒤,id,이메일,email,mail,메일,기기변경</v>
      </c>
      <c r="AF70" s="346"/>
    </row>
    <row r="71" spans="2:32" x14ac:dyDescent="0.35">
      <c r="B71" s="354"/>
      <c r="C71" s="98" t="s">
        <v>895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42"/>
    </row>
    <row r="72" spans="2:32" x14ac:dyDescent="0.35">
      <c r="B72" s="354"/>
      <c r="C72" s="98" t="s">
        <v>896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342"/>
    </row>
    <row r="73" spans="2:32" x14ac:dyDescent="0.35">
      <c r="B73" s="354"/>
      <c r="C73" s="98" t="s">
        <v>892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342"/>
    </row>
    <row r="74" spans="2:32" x14ac:dyDescent="0.35">
      <c r="B74" s="354"/>
      <c r="C74" s="98" t="s">
        <v>894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342"/>
    </row>
    <row r="75" spans="2:32" x14ac:dyDescent="0.35">
      <c r="B75" s="354"/>
      <c r="C75" s="98" t="s">
        <v>890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342"/>
    </row>
    <row r="76" spans="2:32" x14ac:dyDescent="0.35">
      <c r="B76" s="354"/>
      <c r="C76" s="98" t="s">
        <v>893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342"/>
    </row>
    <row r="77" spans="2:32" x14ac:dyDescent="0.35">
      <c r="B77" s="354"/>
      <c r="C77" s="98" t="s">
        <v>897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342"/>
    </row>
    <row r="78" spans="2:32" x14ac:dyDescent="0.35">
      <c r="B78" s="354"/>
      <c r="C78" s="98" t="s">
        <v>891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342"/>
    </row>
    <row r="79" spans="2:32" x14ac:dyDescent="0.35">
      <c r="B79" s="354"/>
      <c r="C79" s="98" t="s">
        <v>898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342"/>
    </row>
    <row r="80" spans="2:32" x14ac:dyDescent="0.35">
      <c r="B80" s="354"/>
      <c r="C80" s="98" t="s">
        <v>899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342"/>
    </row>
    <row r="81" spans="2:32" x14ac:dyDescent="0.35">
      <c r="B81" s="354"/>
      <c r="C81" s="98" t="s">
        <v>900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342"/>
    </row>
    <row r="82" spans="2:32" x14ac:dyDescent="0.35">
      <c r="B82" s="354"/>
      <c r="C82" s="98" t="s">
        <v>901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342"/>
    </row>
    <row r="83" spans="2:32" s="3" customFormat="1" x14ac:dyDescent="0.35">
      <c r="B83" s="353" t="s">
        <v>572</v>
      </c>
      <c r="C83" s="287" t="s">
        <v>572</v>
      </c>
      <c r="D83" s="2" t="str">
        <f>C83&amp;$C$2&amp;C84&amp;$C$2&amp;C85&amp;$C$2&amp;C86&amp;$C$2&amp;C87&amp;$C$2&amp;C88&amp;$C$2&amp;C89</f>
        <v>친구추천,친구,친추,포인트,십프로,0.1,충전</v>
      </c>
      <c r="AF83" s="346"/>
    </row>
    <row r="84" spans="2:32" x14ac:dyDescent="0.35">
      <c r="B84" s="354"/>
      <c r="C84" s="98" t="s">
        <v>594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342"/>
    </row>
    <row r="85" spans="2:32" x14ac:dyDescent="0.35">
      <c r="B85" s="354"/>
      <c r="C85" s="98" t="s">
        <v>904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342"/>
    </row>
    <row r="86" spans="2:32" x14ac:dyDescent="0.35">
      <c r="B86" s="354"/>
      <c r="C86" s="98" t="s">
        <v>640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342"/>
    </row>
    <row r="87" spans="2:32" x14ac:dyDescent="0.35">
      <c r="B87" s="354"/>
      <c r="C87" s="98" t="s">
        <v>913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342"/>
    </row>
    <row r="88" spans="2:32" x14ac:dyDescent="0.35">
      <c r="B88" s="354"/>
      <c r="C88" s="288">
        <v>0.1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342"/>
    </row>
    <row r="89" spans="2:32" x14ac:dyDescent="0.35">
      <c r="B89" s="354"/>
      <c r="C89" s="98" t="s">
        <v>914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342"/>
    </row>
    <row r="90" spans="2:32" s="3" customFormat="1" x14ac:dyDescent="0.35">
      <c r="B90" s="353" t="s">
        <v>905</v>
      </c>
      <c r="C90" s="287" t="s">
        <v>906</v>
      </c>
      <c r="D90" s="2" t="str">
        <f>C90&amp;$C$2&amp;C91&amp;$C$2&amp;C92&amp;$C$2&amp;C93&amp;$C$2&amp;C94&amp;$C$2&amp;C95&amp;$C$2&amp;C96&amp;$C$2&amp;C97</f>
        <v>카카오톡,카톡,kakaotalk,kakao,cacaotalk,cacao,문자,sms</v>
      </c>
      <c r="AF90" s="346"/>
    </row>
    <row r="91" spans="2:32" x14ac:dyDescent="0.35">
      <c r="B91" s="354"/>
      <c r="C91" s="98" t="s">
        <v>907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342"/>
    </row>
    <row r="92" spans="2:32" x14ac:dyDescent="0.35">
      <c r="B92" s="354"/>
      <c r="C92" s="98" t="s">
        <v>910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342"/>
    </row>
    <row r="93" spans="2:32" x14ac:dyDescent="0.35">
      <c r="B93" s="354"/>
      <c r="C93" s="98" t="s">
        <v>911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342"/>
    </row>
    <row r="94" spans="2:32" x14ac:dyDescent="0.35">
      <c r="B94" s="354"/>
      <c r="C94" s="98" t="s">
        <v>908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342"/>
    </row>
    <row r="95" spans="2:32" x14ac:dyDescent="0.35">
      <c r="B95" s="354"/>
      <c r="C95" s="98" t="s">
        <v>909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342"/>
    </row>
    <row r="96" spans="2:32" x14ac:dyDescent="0.35">
      <c r="B96" s="354"/>
      <c r="C96" s="98" t="s">
        <v>622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342"/>
    </row>
    <row r="97" spans="2:32" x14ac:dyDescent="0.35">
      <c r="B97" s="354"/>
      <c r="C97" s="98" t="s">
        <v>912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342"/>
    </row>
    <row r="98" spans="2:32" s="3" customFormat="1" x14ac:dyDescent="0.35">
      <c r="B98" s="353" t="s">
        <v>902</v>
      </c>
      <c r="C98" s="287" t="s">
        <v>915</v>
      </c>
      <c r="D98" s="2" t="str">
        <f>C98&amp;$C$2&amp;C99&amp;$C$2&amp;C100&amp;$C$2&amp;C101</f>
        <v>광고,광고포인트,광고적립,바로적립</v>
      </c>
      <c r="AF98" s="346"/>
    </row>
    <row r="99" spans="2:32" x14ac:dyDescent="0.35">
      <c r="B99" s="354"/>
      <c r="C99" s="98" t="s">
        <v>916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342"/>
    </row>
    <row r="100" spans="2:32" x14ac:dyDescent="0.35">
      <c r="B100" s="354"/>
      <c r="C100" s="98" t="s">
        <v>902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342"/>
    </row>
    <row r="101" spans="2:32" x14ac:dyDescent="0.35">
      <c r="B101" s="354"/>
      <c r="C101" s="98" t="s">
        <v>40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342"/>
    </row>
    <row r="102" spans="2:32" s="3" customFormat="1" x14ac:dyDescent="0.35">
      <c r="B102" s="353" t="s">
        <v>11</v>
      </c>
      <c r="C102" s="287" t="s">
        <v>917</v>
      </c>
      <c r="D102" s="2" t="str">
        <f>C102&amp;$C$2&amp;C103&amp;$C$2&amp;C104&amp;$C$2&amp;C105&amp;$C$2&amp;C106&amp;$C$2&amp;C107</f>
        <v>해제포인트,해제,슬라이드,날씨,잠금화면,락스크린</v>
      </c>
      <c r="AF102" s="346"/>
    </row>
    <row r="103" spans="2:32" x14ac:dyDescent="0.35">
      <c r="B103" s="354"/>
      <c r="C103" s="98" t="s">
        <v>918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342"/>
    </row>
    <row r="104" spans="2:32" x14ac:dyDescent="0.35">
      <c r="B104" s="354"/>
      <c r="C104" s="98" t="s">
        <v>919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342"/>
    </row>
    <row r="105" spans="2:32" x14ac:dyDescent="0.35">
      <c r="B105" s="354"/>
      <c r="C105" s="98" t="s">
        <v>920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342"/>
    </row>
    <row r="106" spans="2:32" x14ac:dyDescent="0.35">
      <c r="B106" s="354"/>
      <c r="C106" s="98" t="s">
        <v>11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342"/>
    </row>
    <row r="107" spans="2:32" x14ac:dyDescent="0.35">
      <c r="B107" s="354"/>
      <c r="C107" s="98" t="s">
        <v>921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342"/>
    </row>
    <row r="108" spans="2:32" s="3" customFormat="1" x14ac:dyDescent="0.35">
      <c r="B108" s="353" t="s">
        <v>539</v>
      </c>
      <c r="C108" s="287" t="s">
        <v>595</v>
      </c>
      <c r="D108" s="2" t="str">
        <f>C108&amp;$C$2&amp;C109&amp;$C$2&amp;C110&amp;$C$2&amp;C111&amp;$C$2&amp;C112&amp;$C$2&amp;C113&amp;$C$2&amp;C114&amp;$C$2&amp;C115&amp;$C$2&amp;C116&amp;$C$2&amp;C117&amp;$C$2&amp;C118&amp;$C$2&amp;C119&amp;$C$2&amp;C120&amp;$C$2&amp;C121&amp;$C$2&amp;C122&amp;$C$2&amp;C123&amp;$C$2&amp;C124&amp;$C$2&amp;C125&amp;$C$2&amp;C126&amp;$C$2&amp;C127&amp;$C$2&amp;C128&amp;$C$2&amp;C129</f>
        <v>세션,세션만료,하얀화면,에러,에러코드,오류,오류메시지,안됌,안돼,안됨,안되,안나,안사,안보,안사,안들어가,멈춰,멈췄,멈추,code-1,정지,중지</v>
      </c>
      <c r="AF108" s="346"/>
    </row>
    <row r="109" spans="2:32" x14ac:dyDescent="0.35">
      <c r="B109" s="354"/>
      <c r="C109" s="98" t="s">
        <v>469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342"/>
    </row>
    <row r="110" spans="2:32" x14ac:dyDescent="0.35">
      <c r="B110" s="354"/>
      <c r="C110" s="98" t="s">
        <v>922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342"/>
    </row>
    <row r="111" spans="2:32" x14ac:dyDescent="0.35">
      <c r="B111" s="354"/>
      <c r="C111" s="98" t="s">
        <v>537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342"/>
    </row>
    <row r="112" spans="2:32" x14ac:dyDescent="0.35">
      <c r="B112" s="354"/>
      <c r="C112" s="98" t="s">
        <v>520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342"/>
    </row>
    <row r="113" spans="2:32" x14ac:dyDescent="0.35">
      <c r="B113" s="354"/>
      <c r="C113" s="98" t="s">
        <v>539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342"/>
    </row>
    <row r="114" spans="2:32" x14ac:dyDescent="0.35">
      <c r="B114" s="354"/>
      <c r="C114" s="98" t="s">
        <v>923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342"/>
    </row>
    <row r="115" spans="2:32" x14ac:dyDescent="0.35">
      <c r="B115" s="354"/>
      <c r="C115" s="98" t="s">
        <v>924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342"/>
    </row>
    <row r="116" spans="2:32" x14ac:dyDescent="0.35">
      <c r="B116" s="354"/>
      <c r="C116" s="98" t="s">
        <v>737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342"/>
    </row>
    <row r="117" spans="2:32" x14ac:dyDescent="0.35">
      <c r="B117" s="354"/>
      <c r="C117" s="98" t="s">
        <v>925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342"/>
    </row>
    <row r="118" spans="2:32" x14ac:dyDescent="0.35">
      <c r="B118" s="354"/>
      <c r="C118" s="98" t="s">
        <v>642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342"/>
    </row>
    <row r="119" spans="2:32" x14ac:dyDescent="0.35">
      <c r="B119" s="354"/>
      <c r="C119" s="98" t="s">
        <v>948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342"/>
    </row>
    <row r="120" spans="2:32" x14ac:dyDescent="0.35">
      <c r="B120" s="354"/>
      <c r="C120" s="98" t="s">
        <v>927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342"/>
    </row>
    <row r="121" spans="2:32" x14ac:dyDescent="0.35">
      <c r="B121" s="354"/>
      <c r="C121" s="98" t="s">
        <v>516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342"/>
    </row>
    <row r="122" spans="2:32" x14ac:dyDescent="0.35">
      <c r="B122" s="354"/>
      <c r="C122" s="98" t="s">
        <v>927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342"/>
    </row>
    <row r="123" spans="2:32" x14ac:dyDescent="0.35">
      <c r="B123" s="354"/>
      <c r="C123" s="98" t="s">
        <v>931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342"/>
    </row>
    <row r="124" spans="2:32" x14ac:dyDescent="0.35">
      <c r="B124" s="354"/>
      <c r="C124" s="98" t="s">
        <v>945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342"/>
    </row>
    <row r="125" spans="2:32" x14ac:dyDescent="0.35">
      <c r="B125" s="354"/>
      <c r="C125" s="98" t="s">
        <v>946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342"/>
    </row>
    <row r="126" spans="2:32" x14ac:dyDescent="0.35">
      <c r="B126" s="354"/>
      <c r="C126" s="98" t="s">
        <v>947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342"/>
    </row>
    <row r="127" spans="2:32" x14ac:dyDescent="0.35">
      <c r="B127" s="354"/>
      <c r="C127" s="98" t="s">
        <v>926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342"/>
    </row>
    <row r="128" spans="2:32" x14ac:dyDescent="0.35">
      <c r="B128" s="354"/>
      <c r="C128" s="98" t="s">
        <v>943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342"/>
    </row>
    <row r="129" spans="2:32" x14ac:dyDescent="0.35">
      <c r="B129" s="354"/>
      <c r="C129" s="98" t="s">
        <v>944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342"/>
    </row>
    <row r="130" spans="2:32" s="3" customFormat="1" x14ac:dyDescent="0.35">
      <c r="B130" s="353" t="s">
        <v>540</v>
      </c>
      <c r="C130" s="287" t="s">
        <v>20</v>
      </c>
      <c r="D130" s="2" t="str">
        <f>C130&amp;$C$2&amp;C131&amp;$C$2&amp;C132&amp;$C$2&amp;C133&amp;$C$2&amp;C134&amp;$C$2&amp;C136&amp;$C$2&amp;C137&amp;$C$2&amp;C138&amp;$C$2&amp;C139&amp;$C$2&amp;C140&amp;$C$2&amp;C141&amp;$C$2&amp;C142&amp;$C$2&amp;C135</f>
        <v>로그아웃,옵션,가입,끄고,끄게,끌수,선택,웹뷰,보안,인증,등록,번호,본인인증</v>
      </c>
      <c r="AF130" s="346"/>
    </row>
    <row r="131" spans="2:32" x14ac:dyDescent="0.35">
      <c r="B131" s="354"/>
      <c r="C131" s="98" t="s">
        <v>983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342"/>
    </row>
    <row r="132" spans="2:32" x14ac:dyDescent="0.35">
      <c r="B132" s="354"/>
      <c r="C132" s="98" t="s">
        <v>621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342"/>
    </row>
    <row r="133" spans="2:32" x14ac:dyDescent="0.35">
      <c r="B133" s="354"/>
      <c r="C133" s="98" t="s">
        <v>984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342"/>
    </row>
    <row r="134" spans="2:32" x14ac:dyDescent="0.35">
      <c r="B134" s="354"/>
      <c r="C134" s="98" t="s">
        <v>985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342"/>
    </row>
    <row r="135" spans="2:32" ht="18" x14ac:dyDescent="0.55000000000000004">
      <c r="B135" s="354"/>
      <c r="C135" s="356" t="s">
        <v>1138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342"/>
    </row>
    <row r="136" spans="2:32" x14ac:dyDescent="0.35">
      <c r="B136" s="354"/>
      <c r="C136" s="98" t="s">
        <v>986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342"/>
    </row>
    <row r="137" spans="2:32" x14ac:dyDescent="0.35">
      <c r="B137" s="354"/>
      <c r="C137" s="98" t="s">
        <v>987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342"/>
    </row>
    <row r="138" spans="2:32" x14ac:dyDescent="0.35">
      <c r="B138" s="354"/>
      <c r="C138" s="98" t="s">
        <v>954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342"/>
    </row>
    <row r="139" spans="2:32" x14ac:dyDescent="0.35">
      <c r="B139" s="354"/>
      <c r="C139" s="98" t="s">
        <v>953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342"/>
    </row>
    <row r="140" spans="2:32" x14ac:dyDescent="0.35">
      <c r="B140" s="354"/>
      <c r="C140" s="98" t="s">
        <v>490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342"/>
    </row>
    <row r="141" spans="2:32" x14ac:dyDescent="0.35">
      <c r="B141" s="354"/>
      <c r="C141" s="98" t="s">
        <v>610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342"/>
    </row>
    <row r="142" spans="2:32" x14ac:dyDescent="0.35">
      <c r="B142" s="354"/>
      <c r="C142" s="98" t="s">
        <v>625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342"/>
    </row>
    <row r="143" spans="2:32" s="3" customFormat="1" x14ac:dyDescent="0.35">
      <c r="B143" s="353" t="s">
        <v>957</v>
      </c>
      <c r="C143" s="287" t="s">
        <v>959</v>
      </c>
      <c r="D143" s="2" t="str">
        <f>C143&amp;$C$2&amp;C144&amp;$C$2&amp;C145&amp;$C$2&amp;C146&amp;$C$2&amp;C147&amp;$C$2&amp;C148&amp;$C$2&amp;C149&amp;$C$2&amp;C150&amp;$C$2&amp;C151&amp;$C$2&amp;C152&amp;$C$2&amp;C153&amp;$C$2&amp;C154&amp;$C$2&amp;C155&amp;$C$2&amp;C156&amp;$C$2&amp;C157&amp;$C$2&amp;C158&amp;$C$2&amp;C159&amp;$C$2&amp;C160&amp;$C$2&amp;C161&amp;$C$2&amp;C162&amp;$C$2&amp;C163</f>
        <v>만족,좋아,좋은,감동,그래,응,맞아,ㅇ,ㅇㅇ,ㅇㅇㅇ,어,엉,웅,yes,예스,네,넵,맞습니다,맞아요,맞구요,맞네요</v>
      </c>
      <c r="AF143" s="346"/>
    </row>
    <row r="144" spans="2:32" x14ac:dyDescent="0.35">
      <c r="B144" s="354"/>
      <c r="C144" s="98" t="s">
        <v>960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342"/>
    </row>
    <row r="145" spans="2:32" x14ac:dyDescent="0.35">
      <c r="B145" s="354"/>
      <c r="C145" s="98" t="s">
        <v>961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342"/>
    </row>
    <row r="146" spans="2:32" x14ac:dyDescent="0.35">
      <c r="B146" s="354"/>
      <c r="C146" s="98" t="s">
        <v>971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342"/>
    </row>
    <row r="147" spans="2:32" x14ac:dyDescent="0.35">
      <c r="B147" s="354"/>
      <c r="C147" s="98" t="s">
        <v>1058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342"/>
    </row>
    <row r="148" spans="2:32" x14ac:dyDescent="0.35">
      <c r="B148" s="354"/>
      <c r="C148" s="98" t="s">
        <v>1059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342"/>
    </row>
    <row r="149" spans="2:32" x14ac:dyDescent="0.35">
      <c r="B149" s="354"/>
      <c r="C149" s="98" t="s">
        <v>1060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342"/>
    </row>
    <row r="150" spans="2:32" x14ac:dyDescent="0.35">
      <c r="B150" s="354"/>
      <c r="C150" s="98" t="s">
        <v>989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342"/>
    </row>
    <row r="151" spans="2:32" x14ac:dyDescent="0.35">
      <c r="B151" s="354"/>
      <c r="C151" s="98" t="s">
        <v>1061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342"/>
    </row>
    <row r="152" spans="2:32" x14ac:dyDescent="0.35">
      <c r="B152" s="354"/>
      <c r="C152" s="98" t="s">
        <v>1062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342"/>
    </row>
    <row r="153" spans="2:32" x14ac:dyDescent="0.35">
      <c r="B153" s="354"/>
      <c r="C153" s="98" t="s">
        <v>1063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342"/>
    </row>
    <row r="154" spans="2:32" x14ac:dyDescent="0.35">
      <c r="B154" s="354"/>
      <c r="C154" s="98" t="s">
        <v>1064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342"/>
    </row>
    <row r="155" spans="2:32" x14ac:dyDescent="0.35">
      <c r="B155" s="354"/>
      <c r="C155" s="98" t="s">
        <v>1065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342"/>
    </row>
    <row r="156" spans="2:32" x14ac:dyDescent="0.35">
      <c r="B156" s="354"/>
      <c r="C156" s="98" t="s">
        <v>1066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342"/>
    </row>
    <row r="157" spans="2:32" x14ac:dyDescent="0.35">
      <c r="B157" s="354"/>
      <c r="C157" s="98" t="s">
        <v>1070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342"/>
    </row>
    <row r="158" spans="2:32" x14ac:dyDescent="0.35">
      <c r="B158" s="354"/>
      <c r="C158" s="98" t="s">
        <v>1079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342"/>
    </row>
    <row r="159" spans="2:32" x14ac:dyDescent="0.35">
      <c r="B159" s="354"/>
      <c r="C159" s="98" t="s">
        <v>1080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342"/>
    </row>
    <row r="160" spans="2:32" x14ac:dyDescent="0.35">
      <c r="B160" s="354"/>
      <c r="C160" s="98" t="s">
        <v>1081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342"/>
    </row>
    <row r="161" spans="2:32" x14ac:dyDescent="0.35">
      <c r="B161" s="354"/>
      <c r="C161" s="98" t="s">
        <v>1082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342"/>
    </row>
    <row r="162" spans="2:32" x14ac:dyDescent="0.35">
      <c r="B162" s="354"/>
      <c r="C162" s="98" t="s">
        <v>1083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342"/>
    </row>
    <row r="163" spans="2:32" x14ac:dyDescent="0.35">
      <c r="B163" s="354"/>
      <c r="C163" s="98" t="s">
        <v>1084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342"/>
    </row>
    <row r="164" spans="2:32" s="3" customFormat="1" x14ac:dyDescent="0.35">
      <c r="B164" s="353" t="s">
        <v>958</v>
      </c>
      <c r="C164" s="287" t="s">
        <v>972</v>
      </c>
      <c r="D164" s="2" t="str">
        <f>C164&amp;$C$2&amp;C165&amp;$C$2&amp;C166&amp;$C$2&amp;C167&amp;$C$2&amp;C168&amp;$C$2&amp;C169&amp;$C$2&amp;C170&amp;$C$2&amp;C171&amp;$C$2&amp;C172&amp;$C$2&amp;C173&amp;$C$2&amp;C174&amp;$C$2&amp;C175&amp;$C$2&amp;C176&amp;$C$2&amp;C177&amp;$C$2&amp;C178&amp;$C$2&amp;C179&amp;$C$2&amp;C180&amp;$C$2&amp;C181&amp;$C$2&amp;C182&amp;$C$2&amp;C183&amp;$C$2&amp;C184&amp;$C$2&amp;C185&amp;$C$2&amp;C186&amp;$C$2&amp;C187&amp;$C$2&amp;C188&amp;$C$2&amp;C189&amp;$C$2&amp;C190&amp;$C$2&amp;C191</f>
        <v>느려,잘못,오래,오랫,빨리,바로,언제까지,사기,신고,소비자,기만,입장,상술,현혹,약관,아니,아닝,노,놉,ㄴ,ㄴㄴ,ㄴㄴㄴ,아닌데,아뇨,아닙니다,아니오,아니요,아닌</v>
      </c>
      <c r="AF164" s="346"/>
    </row>
    <row r="165" spans="2:32" x14ac:dyDescent="0.35">
      <c r="B165" s="354"/>
      <c r="C165" s="98" t="s">
        <v>481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342"/>
    </row>
    <row r="166" spans="2:32" x14ac:dyDescent="0.35">
      <c r="B166" s="354"/>
      <c r="C166" s="98" t="s">
        <v>969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342"/>
    </row>
    <row r="167" spans="2:32" x14ac:dyDescent="0.35">
      <c r="B167" s="354"/>
      <c r="C167" s="98" t="s">
        <v>973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342"/>
    </row>
    <row r="168" spans="2:32" x14ac:dyDescent="0.35">
      <c r="B168" s="354"/>
      <c r="C168" s="98" t="s">
        <v>967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342"/>
    </row>
    <row r="169" spans="2:32" x14ac:dyDescent="0.35">
      <c r="B169" s="354"/>
      <c r="C169" s="98" t="s">
        <v>982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342"/>
    </row>
    <row r="170" spans="2:32" x14ac:dyDescent="0.35">
      <c r="B170" s="354"/>
      <c r="C170" s="98" t="s">
        <v>968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342"/>
    </row>
    <row r="171" spans="2:32" x14ac:dyDescent="0.35">
      <c r="B171" s="354"/>
      <c r="C171" s="98" t="s">
        <v>974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342"/>
    </row>
    <row r="172" spans="2:32" x14ac:dyDescent="0.35">
      <c r="B172" s="354"/>
      <c r="C172" s="98" t="s">
        <v>975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342"/>
    </row>
    <row r="173" spans="2:32" x14ac:dyDescent="0.35">
      <c r="B173" s="354"/>
      <c r="C173" s="98" t="s">
        <v>976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342"/>
    </row>
    <row r="174" spans="2:32" x14ac:dyDescent="0.35">
      <c r="B174" s="354"/>
      <c r="C174" s="98" t="s">
        <v>977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342"/>
    </row>
    <row r="175" spans="2:32" x14ac:dyDescent="0.35">
      <c r="B175" s="354"/>
      <c r="C175" s="98" t="s">
        <v>978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342"/>
    </row>
    <row r="176" spans="2:32" x14ac:dyDescent="0.35">
      <c r="B176" s="354"/>
      <c r="C176" s="98" t="s">
        <v>979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342"/>
    </row>
    <row r="177" spans="2:32" x14ac:dyDescent="0.35">
      <c r="B177" s="354"/>
      <c r="C177" s="98" t="s">
        <v>980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342"/>
    </row>
    <row r="178" spans="2:32" x14ac:dyDescent="0.35">
      <c r="B178" s="354"/>
      <c r="C178" s="98" t="s">
        <v>981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342"/>
    </row>
    <row r="179" spans="2:32" x14ac:dyDescent="0.35">
      <c r="B179" s="354"/>
      <c r="C179" s="98" t="s">
        <v>614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342"/>
    </row>
    <row r="180" spans="2:32" x14ac:dyDescent="0.35">
      <c r="B180" s="354"/>
      <c r="C180" s="98" t="s">
        <v>1067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342"/>
    </row>
    <row r="181" spans="2:32" x14ac:dyDescent="0.35">
      <c r="B181" s="354"/>
      <c r="C181" s="98" t="s">
        <v>1068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342"/>
    </row>
    <row r="182" spans="2:32" x14ac:dyDescent="0.35">
      <c r="B182" s="354"/>
      <c r="C182" s="98" t="s">
        <v>1069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342"/>
    </row>
    <row r="183" spans="2:32" x14ac:dyDescent="0.35">
      <c r="B183" s="354"/>
      <c r="C183" s="98" t="s">
        <v>1071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342"/>
    </row>
    <row r="184" spans="2:32" x14ac:dyDescent="0.35">
      <c r="B184" s="354"/>
      <c r="C184" s="98" t="s">
        <v>1072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342"/>
    </row>
    <row r="185" spans="2:32" x14ac:dyDescent="0.35">
      <c r="B185" s="354"/>
      <c r="C185" s="98" t="s">
        <v>1073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342"/>
    </row>
    <row r="186" spans="2:32" x14ac:dyDescent="0.35">
      <c r="B186" s="354"/>
      <c r="C186" s="98" t="s">
        <v>1074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342"/>
    </row>
    <row r="187" spans="2:32" x14ac:dyDescent="0.35">
      <c r="B187" s="354"/>
      <c r="C187" s="98" t="s">
        <v>1075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342"/>
    </row>
    <row r="188" spans="2:32" x14ac:dyDescent="0.35">
      <c r="B188" s="354"/>
      <c r="C188" s="98" t="s">
        <v>1076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342"/>
    </row>
    <row r="189" spans="2:32" x14ac:dyDescent="0.35">
      <c r="B189" s="354"/>
      <c r="C189" s="98" t="s">
        <v>1077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342"/>
    </row>
    <row r="190" spans="2:32" x14ac:dyDescent="0.35">
      <c r="B190" s="354"/>
      <c r="C190" s="98" t="s">
        <v>1078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342"/>
    </row>
    <row r="191" spans="2:32" x14ac:dyDescent="0.35">
      <c r="B191" s="354"/>
      <c r="C191" s="98" t="s">
        <v>1085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342"/>
    </row>
    <row r="192" spans="2:32" s="3" customFormat="1" x14ac:dyDescent="0.35">
      <c r="B192" s="353" t="s">
        <v>962</v>
      </c>
      <c r="C192" s="287" t="s">
        <v>963</v>
      </c>
      <c r="D192" s="2" t="str">
        <f>C192&amp;$C$2&amp;C193&amp;$C$2&amp;C194&amp;$C$2&amp;C195&amp;$C$2&amp;C196</f>
        <v>매우,잘,절대,꽤,금방</v>
      </c>
      <c r="AF192" s="346"/>
    </row>
    <row r="193" spans="2:32" x14ac:dyDescent="0.35">
      <c r="B193" s="354"/>
      <c r="C193" s="98" t="s">
        <v>964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342"/>
    </row>
    <row r="194" spans="2:32" x14ac:dyDescent="0.35">
      <c r="B194" s="354"/>
      <c r="C194" s="98" t="s">
        <v>966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342"/>
    </row>
    <row r="195" spans="2:32" x14ac:dyDescent="0.35">
      <c r="B195" s="354"/>
      <c r="C195" s="98" t="s">
        <v>965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342"/>
    </row>
    <row r="196" spans="2:32" x14ac:dyDescent="0.35">
      <c r="B196" s="354"/>
      <c r="C196" s="98" t="s">
        <v>970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342"/>
    </row>
    <row r="197" spans="2:32" s="3" customFormat="1" x14ac:dyDescent="0.35">
      <c r="B197" s="353" t="s">
        <v>588</v>
      </c>
      <c r="C197" s="287" t="s">
        <v>588</v>
      </c>
      <c r="D197" s="2" t="str">
        <f>C197&amp;$C$2&amp;C198&amp;$C$2&amp;C199&amp;$C$2&amp;C200&amp;$C$2&amp;C201&amp;$C$2&amp;C202</f>
        <v>유효기간,유효기한,유통기한,유통기간,기한,기간</v>
      </c>
      <c r="AF197" s="346"/>
    </row>
    <row r="198" spans="2:32" x14ac:dyDescent="0.35">
      <c r="B198" s="354"/>
      <c r="C198" s="98" t="s">
        <v>670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342"/>
    </row>
    <row r="199" spans="2:32" x14ac:dyDescent="0.35">
      <c r="B199" s="354"/>
      <c r="C199" s="98" t="s">
        <v>949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342"/>
    </row>
    <row r="200" spans="2:32" ht="18" x14ac:dyDescent="0.55000000000000004">
      <c r="B200" s="354"/>
      <c r="C200" s="356" t="s">
        <v>1184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342"/>
    </row>
    <row r="201" spans="2:32" ht="18" x14ac:dyDescent="0.55000000000000004">
      <c r="B201" s="354"/>
      <c r="C201" s="356" t="s">
        <v>1185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342"/>
    </row>
    <row r="202" spans="2:32" ht="18" x14ac:dyDescent="0.55000000000000004">
      <c r="B202" s="354"/>
      <c r="C202" s="384" t="s">
        <v>1186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342"/>
    </row>
    <row r="203" spans="2:32" s="3" customFormat="1" x14ac:dyDescent="0.35">
      <c r="B203" s="353" t="s">
        <v>990</v>
      </c>
      <c r="C203" s="287" t="s">
        <v>528</v>
      </c>
      <c r="D203" s="2" t="str">
        <f>C203</f>
        <v>기간</v>
      </c>
      <c r="AF203" s="346"/>
    </row>
    <row r="204" spans="2:32" s="3" customFormat="1" x14ac:dyDescent="0.35">
      <c r="B204" s="353" t="s">
        <v>634</v>
      </c>
      <c r="C204" s="287" t="s">
        <v>634</v>
      </c>
      <c r="D204" s="2" t="str">
        <f>C204&amp;$C$2&amp;C205&amp;$C$2&amp;C206&amp;$C$2&amp;C207</f>
        <v>방법,안내,사용,설명</v>
      </c>
      <c r="AF204" s="346"/>
    </row>
    <row r="205" spans="2:32" x14ac:dyDescent="0.35">
      <c r="B205" s="354"/>
      <c r="C205" s="98" t="s">
        <v>951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342"/>
    </row>
    <row r="206" spans="2:32" x14ac:dyDescent="0.35">
      <c r="B206" s="354"/>
      <c r="C206" s="98" t="s">
        <v>641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342"/>
    </row>
    <row r="207" spans="2:32" x14ac:dyDescent="0.35">
      <c r="B207" s="354"/>
      <c r="C207" s="98" t="s">
        <v>952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342"/>
    </row>
    <row r="208" spans="2:32" s="3" customFormat="1" x14ac:dyDescent="0.35">
      <c r="B208" s="353" t="s">
        <v>525</v>
      </c>
      <c r="C208" s="287" t="s">
        <v>525</v>
      </c>
      <c r="D208" s="2" t="str">
        <f>C208&amp;$C$2&amp;C209&amp;$C$2&amp;C210&amp;$C$2&amp;C211</f>
        <v>만료,지나,연장,소멸</v>
      </c>
      <c r="AF208" s="346"/>
    </row>
    <row r="209" spans="2:32" x14ac:dyDescent="0.35">
      <c r="B209" s="354"/>
      <c r="C209" s="98" t="s">
        <v>589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342"/>
    </row>
    <row r="210" spans="2:32" x14ac:dyDescent="0.35">
      <c r="B210" s="354"/>
      <c r="C210" s="98" t="s">
        <v>530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342"/>
    </row>
    <row r="211" spans="2:32" x14ac:dyDescent="0.35">
      <c r="B211" s="354"/>
      <c r="C211" s="98" t="s">
        <v>941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342"/>
    </row>
    <row r="212" spans="2:32" s="3" customFormat="1" x14ac:dyDescent="0.35">
      <c r="B212" s="353" t="s">
        <v>643</v>
      </c>
      <c r="C212" s="287" t="s">
        <v>643</v>
      </c>
      <c r="D212" s="2" t="str">
        <f>C212&amp;$C$2&amp;C213&amp;$C$2&amp;C214</f>
        <v>통합,합쳤,합치</v>
      </c>
      <c r="AF212" s="346"/>
    </row>
    <row r="213" spans="2:32" x14ac:dyDescent="0.35">
      <c r="B213" s="354"/>
      <c r="C213" s="98" t="s">
        <v>992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342"/>
    </row>
    <row r="214" spans="2:32" x14ac:dyDescent="0.35">
      <c r="B214" s="354"/>
      <c r="C214" s="98" t="s">
        <v>993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342"/>
    </row>
    <row r="215" spans="2:32" s="3" customFormat="1" x14ac:dyDescent="0.35">
      <c r="B215" s="353" t="s">
        <v>994</v>
      </c>
      <c r="C215" s="287" t="s">
        <v>487</v>
      </c>
      <c r="D215" s="2" t="str">
        <f>C215&amp;$C$2&amp;C216&amp;$C$2&amp;C217&amp;$C$2&amp;C218&amp;$C$2&amp;C219&amp;$C$2&amp;C220</f>
        <v>기종,언제,자리,자릿수,표시,핸드폰</v>
      </c>
      <c r="AF215" s="346"/>
    </row>
    <row r="216" spans="2:32" x14ac:dyDescent="0.35">
      <c r="B216" s="354"/>
      <c r="C216" s="98" t="s">
        <v>489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342"/>
    </row>
    <row r="217" spans="2:32" x14ac:dyDescent="0.35">
      <c r="B217" s="354"/>
      <c r="C217" s="98" t="s">
        <v>503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342"/>
    </row>
    <row r="218" spans="2:32" x14ac:dyDescent="0.35">
      <c r="B218" s="354"/>
      <c r="C218" s="98" t="s">
        <v>726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342"/>
    </row>
    <row r="219" spans="2:32" x14ac:dyDescent="0.35">
      <c r="B219" s="354"/>
      <c r="C219" s="98" t="s">
        <v>488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342"/>
    </row>
    <row r="220" spans="2:32" x14ac:dyDescent="0.35">
      <c r="B220" s="354"/>
      <c r="C220" s="98" t="s">
        <v>477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342"/>
    </row>
    <row r="221" spans="2:32" s="3" customFormat="1" x14ac:dyDescent="0.35">
      <c r="B221" s="353" t="s">
        <v>635</v>
      </c>
      <c r="C221" s="287" t="s">
        <v>635</v>
      </c>
      <c r="D221" s="2" t="str">
        <f>C221&amp;$C$2&amp;C222</f>
        <v>구매,구입</v>
      </c>
      <c r="AF221" s="346"/>
    </row>
    <row r="222" spans="2:32" x14ac:dyDescent="0.35">
      <c r="B222" s="354"/>
      <c r="C222" s="98" t="s">
        <v>502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342"/>
    </row>
    <row r="223" spans="2:32" s="3" customFormat="1" x14ac:dyDescent="0.35">
      <c r="B223" s="353" t="s">
        <v>639</v>
      </c>
      <c r="C223" s="287" t="s">
        <v>639</v>
      </c>
      <c r="D223" s="2" t="str">
        <f>C223&amp;$C$2&amp;C224&amp;$C$2&amp;C225&amp;$C$2&amp;C226&amp;$C$2&amp;C227</f>
        <v>삭제,제거,지우,지워,안보이게</v>
      </c>
      <c r="AF223" s="346"/>
    </row>
    <row r="224" spans="2:32" x14ac:dyDescent="0.35">
      <c r="B224" s="354"/>
      <c r="C224" s="98" t="s">
        <v>950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342"/>
    </row>
    <row r="225" spans="2:32" x14ac:dyDescent="0.35">
      <c r="B225" s="354"/>
      <c r="C225" s="98" t="s">
        <v>995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342"/>
    </row>
    <row r="226" spans="2:32" x14ac:dyDescent="0.35">
      <c r="B226" s="354"/>
      <c r="C226" s="98" t="s">
        <v>996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342"/>
    </row>
    <row r="227" spans="2:32" x14ac:dyDescent="0.35">
      <c r="B227" s="354"/>
      <c r="C227" s="98" t="s">
        <v>997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342"/>
    </row>
    <row r="228" spans="2:32" s="3" customFormat="1" x14ac:dyDescent="0.35">
      <c r="B228" s="353" t="s">
        <v>998</v>
      </c>
      <c r="C228" s="287" t="s">
        <v>932</v>
      </c>
      <c r="D228" s="2" t="str">
        <f>C228&amp;$C$2&amp;C229&amp;$C$2&amp;C230&amp;$C$2&amp;C231&amp;$C$2&amp;C232</f>
        <v>알려,가르쳐,갈쳐,방법,어떻게</v>
      </c>
      <c r="AF228" s="346"/>
    </row>
    <row r="229" spans="2:32" x14ac:dyDescent="0.35">
      <c r="B229" s="354"/>
      <c r="C229" s="98" t="s">
        <v>929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342"/>
    </row>
    <row r="230" spans="2:32" x14ac:dyDescent="0.35">
      <c r="B230" s="354"/>
      <c r="C230" s="98" t="s">
        <v>930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342"/>
    </row>
    <row r="231" spans="2:32" x14ac:dyDescent="0.35">
      <c r="B231" s="354"/>
      <c r="C231" s="98" t="s">
        <v>634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342"/>
    </row>
    <row r="232" spans="2:32" x14ac:dyDescent="0.35">
      <c r="B232" s="354"/>
      <c r="C232" s="98" t="s">
        <v>650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342"/>
    </row>
    <row r="233" spans="2:32" s="3" customFormat="1" x14ac:dyDescent="0.35">
      <c r="B233" s="353" t="s">
        <v>616</v>
      </c>
      <c r="C233" s="287" t="s">
        <v>616</v>
      </c>
      <c r="D233" s="2" t="str">
        <f>C233&amp;$C$2&amp;C234&amp;$C$2&amp;C235&amp;$C$2&amp;C236&amp;$C$2&amp;C237&amp;$C$2&amp;C238&amp;$C$2&amp;C239&amp;$C$2&amp;C240&amp;$C$2&amp;C241&amp;$C$2&amp;C242&amp;$C$2&amp;C243&amp;$C$2&amp;C244&amp;$C$2&amp;C245&amp;$C$2&amp;C246&amp;$C$2&amp;C247&amp;$C$2&amp;C248&amp;$C$2&amp;C249&amp;$C$2&amp;C250&amp;$C$2&amp;C251</f>
        <v>요청,추가,해줄,해주,할수,수있,싶어,싶은,싶습,부탁,문의,질문,궁금,해결,완료,처리,등록,고쳐,변경</v>
      </c>
      <c r="AF233" s="346"/>
    </row>
    <row r="234" spans="2:32" x14ac:dyDescent="0.35">
      <c r="B234" s="354"/>
      <c r="C234" s="98" t="s">
        <v>517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342"/>
    </row>
    <row r="235" spans="2:32" x14ac:dyDescent="0.35">
      <c r="B235" s="354"/>
      <c r="C235" s="98" t="s">
        <v>928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342"/>
    </row>
    <row r="236" spans="2:32" x14ac:dyDescent="0.35">
      <c r="B236" s="354"/>
      <c r="C236" s="98" t="s">
        <v>934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342"/>
    </row>
    <row r="237" spans="2:32" x14ac:dyDescent="0.35">
      <c r="B237" s="354"/>
      <c r="C237" s="98" t="s">
        <v>936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342"/>
    </row>
    <row r="238" spans="2:32" x14ac:dyDescent="0.35">
      <c r="B238" s="354"/>
      <c r="C238" s="98" t="s">
        <v>937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342"/>
    </row>
    <row r="239" spans="2:32" x14ac:dyDescent="0.35">
      <c r="B239" s="354"/>
      <c r="C239" s="98" t="s">
        <v>938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342"/>
    </row>
    <row r="240" spans="2:32" x14ac:dyDescent="0.35">
      <c r="B240" s="354"/>
      <c r="C240" s="98" t="s">
        <v>939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342"/>
    </row>
    <row r="241" spans="2:32" x14ac:dyDescent="0.35">
      <c r="B241" s="354"/>
      <c r="C241" s="98" t="s">
        <v>940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342"/>
    </row>
    <row r="242" spans="2:32" x14ac:dyDescent="0.35">
      <c r="B242" s="354"/>
      <c r="C242" s="98" t="s">
        <v>529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342"/>
    </row>
    <row r="243" spans="2:32" x14ac:dyDescent="0.35">
      <c r="B243" s="354"/>
      <c r="C243" s="98" t="s">
        <v>1004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342"/>
    </row>
    <row r="244" spans="2:32" x14ac:dyDescent="0.35">
      <c r="B244" s="354"/>
      <c r="C244" s="98" t="s">
        <v>1005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342"/>
    </row>
    <row r="245" spans="2:32" x14ac:dyDescent="0.35">
      <c r="B245" s="354"/>
      <c r="C245" s="98" t="s">
        <v>584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342"/>
    </row>
    <row r="246" spans="2:32" x14ac:dyDescent="0.35">
      <c r="B246" s="354"/>
      <c r="C246" s="98" t="s">
        <v>544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342"/>
    </row>
    <row r="247" spans="2:32" x14ac:dyDescent="0.35">
      <c r="B247" s="354"/>
      <c r="C247" s="98" t="s">
        <v>1006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342"/>
    </row>
    <row r="248" spans="2:32" x14ac:dyDescent="0.35">
      <c r="B248" s="354"/>
      <c r="C248" s="98" t="s">
        <v>507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342"/>
    </row>
    <row r="249" spans="2:32" x14ac:dyDescent="0.35">
      <c r="B249" s="354"/>
      <c r="C249" s="98" t="s">
        <v>610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342"/>
    </row>
    <row r="250" spans="2:32" x14ac:dyDescent="0.35">
      <c r="B250" s="354"/>
      <c r="C250" s="98" t="s">
        <v>727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342"/>
    </row>
    <row r="251" spans="2:32" x14ac:dyDescent="0.35">
      <c r="B251" s="354"/>
      <c r="C251" s="98" t="s">
        <v>903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342"/>
    </row>
    <row r="252" spans="2:32" s="3" customFormat="1" x14ac:dyDescent="0.35">
      <c r="B252" s="353" t="s">
        <v>629</v>
      </c>
      <c r="C252" s="287" t="s">
        <v>629</v>
      </c>
      <c r="D252" s="2" t="str">
        <f>C252&amp;$C$2&amp;C253</f>
        <v>취소,환불</v>
      </c>
      <c r="AF252" s="346"/>
    </row>
    <row r="253" spans="2:32" x14ac:dyDescent="0.35">
      <c r="B253" s="354"/>
      <c r="C253" s="98" t="s">
        <v>991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342"/>
    </row>
    <row r="254" spans="2:32" s="3" customFormat="1" x14ac:dyDescent="0.35">
      <c r="B254" s="353" t="s">
        <v>643</v>
      </c>
      <c r="C254" s="287" t="s">
        <v>643</v>
      </c>
      <c r="D254" s="2" t="str">
        <f>C254&amp;$C$2&amp;C255</f>
        <v>통합,적립</v>
      </c>
      <c r="AF254" s="346"/>
    </row>
    <row r="255" spans="2:32" x14ac:dyDescent="0.35">
      <c r="B255" s="355"/>
      <c r="C255" s="347" t="s">
        <v>630</v>
      </c>
      <c r="D255" s="348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  <c r="T255" s="343"/>
      <c r="U255" s="343"/>
      <c r="V255" s="343"/>
      <c r="W255" s="343"/>
      <c r="X255" s="343"/>
      <c r="Y255" s="343"/>
      <c r="Z255" s="343"/>
      <c r="AA255" s="343"/>
      <c r="AB255" s="343"/>
      <c r="AC255" s="343"/>
      <c r="AD255" s="343"/>
      <c r="AE255" s="343"/>
      <c r="AF255" s="344"/>
    </row>
    <row r="256" spans="2:32" x14ac:dyDescent="0.35">
      <c r="B256" s="283"/>
    </row>
    <row r="257" spans="2:2" x14ac:dyDescent="0.35">
      <c r="B257" s="283"/>
    </row>
    <row r="258" spans="2:2" x14ac:dyDescent="0.35">
      <c r="B258" s="283"/>
    </row>
    <row r="259" spans="2:2" x14ac:dyDescent="0.35">
      <c r="B259" s="283"/>
    </row>
  </sheetData>
  <phoneticPr fontId="25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41"/>
  <sheetViews>
    <sheetView tabSelected="1" topLeftCell="F14" zoomScale="59" zoomScaleNormal="59" workbookViewId="0">
      <selection activeCell="G20" sqref="G20"/>
    </sheetView>
  </sheetViews>
  <sheetFormatPr defaultRowHeight="18" x14ac:dyDescent="0.55000000000000004"/>
  <cols>
    <col min="1" max="1" width="6.59765625" bestFit="1" customWidth="1"/>
    <col min="2" max="2" width="23" bestFit="1" customWidth="1"/>
    <col min="3" max="3" width="24.86328125" bestFit="1" customWidth="1"/>
    <col min="4" max="4" width="26.9296875" customWidth="1"/>
    <col min="5" max="5" width="30.1328125" style="388" customWidth="1"/>
    <col min="6" max="6" width="125.265625" customWidth="1"/>
    <col min="7" max="7" width="69.46484375" customWidth="1"/>
  </cols>
  <sheetData>
    <row r="1" spans="1:6" x14ac:dyDescent="0.55000000000000004">
      <c r="A1" t="str">
        <f>AnswerDB_Raw!F2</f>
        <v>ID</v>
      </c>
      <c r="B1" t="str">
        <f>AnswerDB_Raw!G2</f>
        <v>Intent</v>
      </c>
      <c r="C1" t="str">
        <f>AnswerDB_Raw!H2</f>
        <v>Title</v>
      </c>
      <c r="D1" t="str">
        <f>AnswerDB_Raw!I2</f>
        <v xml:space="preserve"> Keywords</v>
      </c>
      <c r="E1" s="388" t="str">
        <f>AnswerDB_Raw!J2</f>
        <v>Executive Questions</v>
      </c>
      <c r="F1" s="390" t="str">
        <f>AnswerDB_Raw!K2</f>
        <v>Answer</v>
      </c>
    </row>
    <row r="2" spans="1:6" ht="36" x14ac:dyDescent="0.55000000000000004">
      <c r="A2" t="str">
        <f>AnswerDB_Raw!F3</f>
        <v>A0101</v>
      </c>
      <c r="B2" t="str">
        <f>AnswerDB_Raw!G3</f>
        <v>계정 기타 요청</v>
      </c>
      <c r="C2" t="str">
        <f>AnswerDB_Raw!H3</f>
        <v>로그아웃 방법</v>
      </c>
      <c r="D2" t="str">
        <f>AnswerDB_Raw!I3</f>
        <v>로그아웃,방법,방안,어떻게,어떤</v>
      </c>
      <c r="E2" s="388" t="str">
        <f>AnswerDB_Raw!J3</f>
        <v>로그아웃 하고싶어요.</v>
      </c>
      <c r="F2" s="391" t="str">
        <f>AnswerDB_Raw!K3</f>
        <v xml:space="preserve">로그아웃을 원하시나요? 
로그아웃 방법은 '핀켓 앱 실행' &gt; '사용자설정' &gt; '나의 정보' 에 들어가셔서 로그아웃 버튼을 누르시면 된답니다. </v>
      </c>
    </row>
    <row r="3" spans="1:6" ht="72" x14ac:dyDescent="0.55000000000000004">
      <c r="A3" t="str">
        <f>AnswerDB_Raw!F4</f>
        <v>A0102</v>
      </c>
      <c r="B3" t="str">
        <f>AnswerDB_Raw!G4</f>
        <v>계정 기타 요청</v>
      </c>
      <c r="C3" t="str">
        <f>AnswerDB_Raw!H4</f>
        <v>아이디/비밀번호 찾기</v>
      </c>
      <c r="D3" t="str">
        <f>AnswerDB_Raw!I4</f>
        <v>비밀번호,패스워드,password,비번,pw,아이디,아뒤,id,확인,보려면,알려면,알려</v>
      </c>
      <c r="E3" s="388" t="str">
        <f>AnswerDB_Raw!J4</f>
        <v>아이디(비밀번호)를 알려주세요.</v>
      </c>
      <c r="F3" s="391" t="str">
        <f>AnswerDB_Raw!K4</f>
        <v>저런. 아이디나 비밀번호를 잊어버리셨군요. 괜찮아요. 저도 로봇이지만 자주 그런답니다. 
아이디는 '사용자 설정&gt;나의정보'에 들어가셔서 확인이 가능하구요. 
비밀번호는 암호화 되어있어서 변경을 해주셔야 한답니다.  로그인 화면 하단의 '로그인 정보를 잊으셨나요?를 통해 이메일을 인증하시고 새 비밀번호를 입력하시면 돼요.</v>
      </c>
    </row>
    <row r="4" spans="1:6" ht="54" x14ac:dyDescent="0.55000000000000004">
      <c r="A4" t="str">
        <f>AnswerDB_Raw!F5</f>
        <v>A0103</v>
      </c>
      <c r="B4" t="str">
        <f>AnswerDB_Raw!G5</f>
        <v>계정 기타 요청</v>
      </c>
      <c r="C4" t="str">
        <f>AnswerDB_Raw!H5</f>
        <v>로그인 방법</v>
      </c>
      <c r="D4" t="str">
        <f>AnswerDB_Raw!I5</f>
        <v>로그인,방법,방안,어떻게,어떤</v>
      </c>
      <c r="E4" s="388" t="str">
        <f>AnswerDB_Raw!J5</f>
        <v>로그인 하고싶어요.</v>
      </c>
      <c r="F4" s="391" t="str">
        <f>AnswerDB_Raw!K5</f>
        <v>로그인이 안되시나요?? 
잠시 서버에 문제가 있거나, 회원님 기기의 통신상태가 안좋을 수 있습니다. 잠시 후 다시 시행해주세요. 
그래도 여전히 로그인이 되지 않는다면, 매니저님께 기종과 버전을 함께 문의 주시면 해결해 드릴꺼에요.</v>
      </c>
    </row>
    <row r="5" spans="1:6" ht="54" x14ac:dyDescent="0.55000000000000004">
      <c r="A5" t="str">
        <f>AnswerDB_Raw!F6</f>
        <v>A0201</v>
      </c>
      <c r="B5" t="str">
        <f>AnswerDB_Raw!G6</f>
        <v>계정 변경 요청</v>
      </c>
      <c r="C5" t="str">
        <f>AnswerDB_Raw!H6</f>
        <v>아이디 변경</v>
      </c>
      <c r="D5" t="str">
        <f>AnswerDB_Raw!I6</f>
        <v>아이디,아뒤,id,변경,바꾸고,바꾸,바꿔</v>
      </c>
      <c r="E5" s="388" t="str">
        <f>AnswerDB_Raw!J6</f>
        <v>아이디 변경을 하고싶어요.</v>
      </c>
      <c r="F5" s="391" t="str">
        <f>AnswerDB_Raw!K6</f>
        <v>아이디를 변경하고 싶으시군요. 
아쉽게도 아이디는 본인인증 및 휴대폰과 연동되어 변경이 불가능합니다. 
금융 서비스의 특성상 변경 절차가 까다로운 점 양해 부탁드려요.</v>
      </c>
    </row>
    <row r="6" spans="1:6" ht="36" x14ac:dyDescent="0.55000000000000004">
      <c r="A6" t="str">
        <f>AnswerDB_Raw!F7</f>
        <v>A0202</v>
      </c>
      <c r="B6" t="str">
        <f>AnswerDB_Raw!G7</f>
        <v>계정 변경 요청</v>
      </c>
      <c r="C6" t="str">
        <f>AnswerDB_Raw!H7</f>
        <v>비밀번호 변경</v>
      </c>
      <c r="D6" t="str">
        <f>AnswerDB_Raw!I7</f>
        <v>비밀번호,패스워드,password,비번,pw,변경,바꾸고,바꾸,바꿔</v>
      </c>
      <c r="E6" s="388" t="str">
        <f>AnswerDB_Raw!J7</f>
        <v>비밀번호를 변경하고싶어요.</v>
      </c>
      <c r="F6" s="391" t="str">
        <f>AnswerDB_Raw!K7</f>
        <v xml:space="preserve">비밀번호 변경방법요? 
로그인 화면 하단의 '로그인 정보를 잊으셨나요?'를 누르신 후 이메일 인증을 통해 변경하실 수 있어요. </v>
      </c>
    </row>
    <row r="7" spans="1:6" ht="54" x14ac:dyDescent="0.55000000000000004">
      <c r="A7" t="str">
        <f>AnswerDB_Raw!F8</f>
        <v>A0203</v>
      </c>
      <c r="B7" t="str">
        <f>AnswerDB_Raw!G8</f>
        <v>계정 변경 요청</v>
      </c>
      <c r="C7" t="str">
        <f>AnswerDB_Raw!H8</f>
        <v>이름 변경</v>
      </c>
      <c r="D7" t="str">
        <f>AnswerDB_Raw!I8</f>
        <v>이름,변경,바꾸고,바꾸,바꿔</v>
      </c>
      <c r="E7" s="388" t="str">
        <f>AnswerDB_Raw!J8</f>
        <v>이름을 바꾸고 싶어요.</v>
      </c>
      <c r="F7" s="391" t="str">
        <f>AnswerDB_Raw!K8</f>
        <v xml:space="preserve">이름을 바꾸고 싶으시군요! 
저도 제 이름 '켓'을 가끔 '캣'으로 쓰다가 고친답니다. 
변경하시고 싶은 이름을 매니저님께 보내주세요. 그럼 바로 처리해드릴꺼에요! </v>
      </c>
    </row>
    <row r="8" spans="1:6" ht="54" x14ac:dyDescent="0.55000000000000004">
      <c r="A8" t="str">
        <f>AnswerDB_Raw!F9</f>
        <v>A0301</v>
      </c>
      <c r="B8" t="str">
        <f>AnswerDB_Raw!G9</f>
        <v>계정 탈퇴 요청</v>
      </c>
      <c r="C8" t="str">
        <f>AnswerDB_Raw!H9</f>
        <v>탈퇴 방법</v>
      </c>
      <c r="D8" t="str">
        <f>AnswerDB_Raw!I9</f>
        <v>탈퇴,방법,방안,어떻게,어떤</v>
      </c>
      <c r="E8" s="388" t="str">
        <f>AnswerDB_Raw!J9</f>
        <v>탈퇴하는 방법을 알고싶어요.</v>
      </c>
      <c r="F8" s="391" t="str">
        <f>AnswerDB_Raw!K9</f>
        <v>이런.. 회원님 꼭 떠나셔야 하시나요 ;ㅁ; 
탈퇴는 설정의 내 정보 변경을 통해 진행하실 수 있으며, 탈퇴 시 남은 포인트는 소멸되오니, 이 점 꼭 기억해주세요. 
더 좋은 모습으로 뵐 수 있게, 열심히 하고있겠습니다.</v>
      </c>
    </row>
    <row r="9" spans="1:6" ht="72" x14ac:dyDescent="0.55000000000000004">
      <c r="A9" t="str">
        <f>AnswerDB_Raw!F10</f>
        <v>B0101</v>
      </c>
      <c r="B9" t="str">
        <f>AnswerDB_Raw!G10</f>
        <v>고객센터 알림 요청</v>
      </c>
      <c r="C9" t="str">
        <f>AnswerDB_Raw!H10</f>
        <v>고객센터 안내</v>
      </c>
      <c r="D9" t="str">
        <f>AnswerDB_Raw!I10</f>
        <v>고객센터,전화번호,번호,전번</v>
      </c>
      <c r="E9" s="388" t="str">
        <f>AnswerDB_Raw!J10</f>
        <v>고객센터를 알려주세요.</v>
      </c>
      <c r="F9" s="391" t="str">
        <f>AnswerDB_Raw!K10</f>
        <v xml:space="preserve">고객센터는 총 세 가지 방법으로 이용하실 수 있어요. 
1. 저에게 물어보시면 되구요! 
2. 매니저님에게 물어보시면 제가 못도와드린 내용 도와드릴꺼에요. 
그리고 3. 카카오 플러스 친구에서 'finket'을 검색하시면, 매니저님과 대화가 가능하답니다. ] </v>
      </c>
    </row>
    <row r="10" spans="1:6" ht="54" x14ac:dyDescent="0.55000000000000004">
      <c r="A10" t="str">
        <f>AnswerDB_Raw!F11</f>
        <v>C0101</v>
      </c>
      <c r="B10" t="str">
        <f>AnswerDB_Raw!G11</f>
        <v xml:space="preserve">광고 적립/미적립 오류 </v>
      </c>
      <c r="C10" t="str">
        <f>AnswerDB_Raw!H11</f>
        <v>광고 미적립</v>
      </c>
      <c r="D10" t="str">
        <f>AnswerDB_Raw!I11</f>
        <v>광고,적립,오류,에러,멈춤,버그,렉,실패,안됐,안됬,안됨,않됐,않됫,않됨</v>
      </c>
      <c r="E10" s="388" t="str">
        <f>AnswerDB_Raw!J11</f>
        <v>광고 적립이 안됐어요.</v>
      </c>
      <c r="F10" s="391" t="str">
        <f>AnswerDB_Raw!K11</f>
        <v xml:space="preserve">이럴수가.. 얼른 해결해 드릴께요!! 
바로적립 광고 참여의 경우에는, 바로적립 화면 왼쪽 위를 누르셔서 해당 광고사에 문의를 하시면 상세하게 답변을 받으실 수 있구요. 
그 외의 이유로 적립이 되지 않았다면, 매니저님에게 물어봐주세요. </v>
      </c>
    </row>
    <row r="11" spans="1:6" ht="54" x14ac:dyDescent="0.55000000000000004">
      <c r="A11" t="str">
        <f>AnswerDB_Raw!F12</f>
        <v>C0201</v>
      </c>
      <c r="B11" t="str">
        <f>AnswerDB_Raw!G12</f>
        <v>광고적립 요청</v>
      </c>
      <c r="C11" t="str">
        <f>AnswerDB_Raw!H12</f>
        <v>추가 포인트 적립</v>
      </c>
      <c r="D11" t="str">
        <f>AnswerDB_Raw!I12</f>
        <v>적립,통합,전환,포인트,양,적다,적음,적어,조금,더 많이</v>
      </c>
      <c r="E11" s="388" t="str">
        <f>AnswerDB_Raw!J12</f>
        <v>적립 포인트 양이 너무 적어요.</v>
      </c>
      <c r="F11" s="391" t="str">
        <f>AnswerDB_Raw!K12</f>
        <v>포인트를 더 모을 수 있는 방법이 있어요!! 
바로적립 참여를 통해 100포인트부터 무려 2000포인트 가까이 한 번에 모으실 수 있답니다.  
지금 시도해보세요!</v>
      </c>
    </row>
    <row r="12" spans="1:6" x14ac:dyDescent="0.55000000000000004">
      <c r="A12" t="str">
        <f>AnswerDB_Raw!F13</f>
        <v>D0201</v>
      </c>
      <c r="B12" t="str">
        <f>AnswerDB_Raw!G13</f>
        <v>기능 방법 요청</v>
      </c>
      <c r="C12" t="str">
        <f>AnswerDB_Raw!H13</f>
        <v>사용법 안내</v>
      </c>
      <c r="D12" t="str">
        <f>AnswerDB_Raw!I13</f>
        <v>사용,쓰려면,쓸 수,방법,방안,어떻게,어떤</v>
      </c>
      <c r="E12" s="388" t="str">
        <f>AnswerDB_Raw!J13</f>
        <v>사용법을 가르쳐주세요.</v>
      </c>
      <c r="F12" s="391" t="str">
        <f>AnswerDB_Raw!K13</f>
        <v xml:space="preserve">오! 사용법이요? 사용법은 물론 재미난 이야기는 덤! </v>
      </c>
    </row>
    <row r="13" spans="1:6" ht="72" x14ac:dyDescent="0.55000000000000004">
      <c r="A13" t="str">
        <f>AnswerDB_Raw!F14</f>
        <v>D0301</v>
      </c>
      <c r="B13" t="str">
        <f>AnswerDB_Raw!G14</f>
        <v>기능 오류 요청</v>
      </c>
      <c r="C13" t="str">
        <f>AnswerDB_Raw!H14</f>
        <v>전환 후 멈춤</v>
      </c>
      <c r="D13" t="str">
        <f>AnswerDB_Raw!I14</f>
        <v>전환,반응,오류,에러,멈춤,버그,렉,실패,안됐,안됬,안됨,않됐,않됫,않됨</v>
      </c>
      <c r="E13" s="388" t="str">
        <f>AnswerDB_Raw!J14</f>
        <v>전환버튼 클릭 후 반응이 없어요.</v>
      </c>
      <c r="F13" s="391" t="str">
        <f>AnswerDB_Raw!K14</f>
        <v>질문하신 내용은 최신 앱 버전에서 패치가 적용되었습니다. 다음 방법대로 시도해보세요. :] 
1. 기존에 설치된 앱 삭제 
2. 구글 플레이 스토어에서 최신 버전으로 재설치 
이후에도 동일한 문제가 발생한다면, 매니저에게 물어봐주세요!!</v>
      </c>
    </row>
    <row r="14" spans="1:6" ht="72" x14ac:dyDescent="0.55000000000000004">
      <c r="A14" t="str">
        <f>AnswerDB_Raw!F15</f>
        <v>D0302</v>
      </c>
      <c r="B14" t="str">
        <f>AnswerDB_Raw!G15</f>
        <v>기능 오류 요청</v>
      </c>
      <c r="C14" t="str">
        <f>AnswerDB_Raw!H15</f>
        <v>본인인증 오류</v>
      </c>
      <c r="D14" t="str">
        <f>AnswerDB_Raw!I15</f>
        <v>본인 인증,오류,에러,멈춤,버그,렉,실패,안됐,안됬,안됨,않됐,않됫,않됨</v>
      </c>
      <c r="E14" s="388" t="str">
        <f>AnswerDB_Raw!J15</f>
        <v>본인인증 과정에서 오류가 있어요.</v>
      </c>
      <c r="F14" s="391" t="str">
        <f>AnswerDB_Raw!K15</f>
        <v>질문하신 내용은 최신 앱 버전에서 패치가 적용되었습니다. 다음 방법대로 시도해보세요. :] 
1. 기존에 설치된 앱 삭제 
2. 구글 플레이 스토어에서 최신 버전으로 재설치 
이후에도 동일한 문제가 발생한다면, 매니저에게 물어봐주세요!!</v>
      </c>
    </row>
    <row r="15" spans="1:6" ht="72" x14ac:dyDescent="0.55000000000000004">
      <c r="A15" t="str">
        <f>AnswerDB_Raw!F16</f>
        <v>D0303</v>
      </c>
      <c r="B15" t="str">
        <f>AnswerDB_Raw!G16</f>
        <v>기능 오류 요청</v>
      </c>
      <c r="C15" t="str">
        <f>AnswerDB_Raw!H16</f>
        <v>보안문자 오류</v>
      </c>
      <c r="D15" t="str">
        <f>AnswerDB_Raw!I16</f>
        <v>보안 문자, 멈춤,오류,에러,실패</v>
      </c>
      <c r="E15" s="388" t="str">
        <f>AnswerDB_Raw!J16</f>
        <v>보안문자 입력 과정에서 오류가 있어요.</v>
      </c>
      <c r="F15" s="391" t="str">
        <f>AnswerDB_Raw!K16</f>
        <v>질문하신 내용은 최신 앱 버전에서 패치가 적용되었습니다. 다음 방법대로 시도해보세요. :] 
1. 기존에 설치된 앱 삭제 
2. 구글 플레이 스토어에서 최신 버전으로 재설치 
이후에도 동일한 문제가 발생한다면, 매니저에게 물어봐주세요!!</v>
      </c>
    </row>
    <row r="16" spans="1:6" ht="36" x14ac:dyDescent="0.55000000000000004">
      <c r="A16" t="str">
        <f>AnswerDB_Raw!F17</f>
        <v>D0304</v>
      </c>
      <c r="B16" t="str">
        <f>AnswerDB_Raw!G17</f>
        <v>기능 오류 요청</v>
      </c>
      <c r="C16" t="str">
        <f>AnswerDB_Raw!H17</f>
        <v>화면 멈춤</v>
      </c>
      <c r="D16" t="str">
        <f>AnswerDB_Raw!I17</f>
        <v>화면,멈춤,멈춰,렉</v>
      </c>
      <c r="E16" s="388" t="str">
        <f>AnswerDB_Raw!J17</f>
        <v>화면이 멈췄어요.</v>
      </c>
      <c r="F16" s="391" t="str">
        <f>AnswerDB_Raw!K17</f>
        <v xml:space="preserve">화면이 멈추신 경우에는 회원님께서 사용하고 계시는 휴대전화 기종과 문제가 되는 화면을 캡쳐해서 service@finket.co.kr로 보내주세요. 
개발팀과 함께 원인을 찾아서 꼭! 해결해드리겠습니다. </v>
      </c>
    </row>
    <row r="17" spans="1:7" ht="36" x14ac:dyDescent="0.55000000000000004">
      <c r="A17" t="str">
        <f>AnswerDB_Raw!F18</f>
        <v>E0101</v>
      </c>
      <c r="B17" t="str">
        <f>AnswerDB_Raw!G18</f>
        <v>기타대상 요청</v>
      </c>
      <c r="C17" t="str">
        <f>AnswerDB_Raw!H18</f>
        <v>건의사항</v>
      </c>
      <c r="D17" t="str">
        <f>AnswerDB_Raw!I18</f>
        <v>건의,건의 사항,건의사항</v>
      </c>
      <c r="E17" s="388" t="str">
        <f>AnswerDB_Raw!J18</f>
        <v>건의사항이 있는데요.</v>
      </c>
      <c r="F17" s="391" t="str">
        <f>AnswerDB_Raw!K18</f>
        <v xml:space="preserve">Wow!! 회원님의 반짝이는 아이디어는 언제나 환영입니다!
매니저님께 아이디어를 보내주시면 조금 더 좋은 서비스가 될 수 있을꺼에요. </v>
      </c>
    </row>
    <row r="18" spans="1:7" ht="54" x14ac:dyDescent="0.55000000000000004">
      <c r="A18" t="str">
        <f>AnswerDB_Raw!F19</f>
        <v>E0102</v>
      </c>
      <c r="B18" t="str">
        <f>AnswerDB_Raw!G19</f>
        <v>기타대상 요청</v>
      </c>
      <c r="C18" t="str">
        <f>AnswerDB_Raw!H19</f>
        <v>기기변경 관련</v>
      </c>
      <c r="D18" t="str">
        <f>AnswerDB_Raw!I19</f>
        <v>번호,기변,기기변경,사용,쓰려면,쓸 수</v>
      </c>
      <c r="E18" s="388" t="str">
        <f>AnswerDB_Raw!J19</f>
        <v>번호/기기를 변경하고 핀켓을 쓰고싶어요.</v>
      </c>
      <c r="F18" s="391" t="str">
        <f>AnswerDB_Raw!K19</f>
        <v>와우. 번호나 기기를 변경하셨나요??  
교체하신 휴대폰에 핀켓을 설치하신 후 기존에 사용하시던 아이디로 로그인 하시면 그대로 사용하실 수 있어요. 
참, 아쉽게도 아직 아이폰은 지원하지 않는답니다. ㅠㅠ 곧 아이폰으로도 찾아뵐께요!</v>
      </c>
    </row>
    <row r="19" spans="1:7" ht="36" x14ac:dyDescent="0.55000000000000004">
      <c r="A19" t="str">
        <f>AnswerDB_Raw!F20</f>
        <v>F0201</v>
      </c>
      <c r="B19" t="str">
        <f>AnswerDB_Raw!G20</f>
        <v>멤버십 방법 요청</v>
      </c>
      <c r="C19" t="str">
        <f>AnswerDB_Raw!H20</f>
        <v>멤버십 자동 등록관련</v>
      </c>
      <c r="D19" t="str">
        <f>AnswerDB_Raw!I20</f>
        <v>멤버쉽,멤버십,맴버십,맴버쉽,자동,등록</v>
      </c>
      <c r="E19" s="388" t="str">
        <f>AnswerDB_Raw!J20</f>
        <v>멤버십 카드를 자동으로 등록하고 싶어요.</v>
      </c>
      <c r="F19" s="391" t="str">
        <f>AnswerDB_Raw!K20</f>
        <v xml:space="preserve">멤버십 카드는 카드의 번호와 바코드를 이용해서 직접 등록해서 사용해야 해요. 
가족이나 친구의 멤버십카드를 함께 등록해서 사용하실 수도 있답니다. </v>
      </c>
    </row>
    <row r="20" spans="1:7" ht="36" x14ac:dyDescent="0.55000000000000004">
      <c r="A20" t="str">
        <f>AnswerDB_Raw!F21</f>
        <v>F0202</v>
      </c>
      <c r="B20" t="str">
        <f>AnswerDB_Raw!G21</f>
        <v>멤버십 방법 요청</v>
      </c>
      <c r="C20" t="str">
        <f>AnswerDB_Raw!H21</f>
        <v>신용카드 등록 관련</v>
      </c>
      <c r="D20" t="str">
        <f>AnswerDB_Raw!I21</f>
        <v>신용카드,등록</v>
      </c>
      <c r="E20" s="388" t="str">
        <f>AnswerDB_Raw!J21</f>
        <v>신용카드를 등록하고 싶어요.</v>
      </c>
      <c r="F20" s="391" t="str">
        <f>AnswerDB_Raw!K21</f>
        <v xml:space="preserve">아쉽게도, 신용카드 등록 및 사용은 아직 지원하지 않고 있어요. 
곧 더 다양한 기능이 추가 될 예정이니, 기대해주세요!! </v>
      </c>
      <c r="G20" t="s">
        <v>1387</v>
      </c>
    </row>
    <row r="21" spans="1:7" ht="72" x14ac:dyDescent="0.55000000000000004">
      <c r="A21" t="str">
        <f>AnswerDB_Raw!F22</f>
        <v>F0203</v>
      </c>
      <c r="B21" t="str">
        <f>AnswerDB_Raw!G22</f>
        <v>멤버십 방법 요청</v>
      </c>
      <c r="C21" t="str">
        <f>AnswerDB_Raw!H22</f>
        <v>멤버십 등록 관련</v>
      </c>
      <c r="D21" t="str">
        <f>AnswerDB_Raw!I22</f>
        <v>등록,방법,방안,어떻게,어떤</v>
      </c>
      <c r="E21" s="388" t="str">
        <f>AnswerDB_Raw!J22</f>
        <v>바코드가 없는데 등록 방법을 알고 싶어요.</v>
      </c>
      <c r="F21" s="391" t="str">
        <f>AnswerDB_Raw!K22</f>
        <v xml:space="preserve">멤버십 등록은 이렇게! </v>
      </c>
      <c r="G21" s="389" t="s">
        <v>1384</v>
      </c>
    </row>
    <row r="22" spans="1:7" ht="36" x14ac:dyDescent="0.55000000000000004">
      <c r="A22" t="str">
        <f>AnswerDB_Raw!F23</f>
        <v>F0204</v>
      </c>
      <c r="B22" t="str">
        <f>AnswerDB_Raw!G23</f>
        <v>멤버십 방법 요청</v>
      </c>
      <c r="C22" t="str">
        <f>AnswerDB_Raw!H23</f>
        <v>멤버십 포인트 조회</v>
      </c>
      <c r="D22" t="str">
        <f>AnswerDB_Raw!I23</f>
        <v>멤버쉽,멤버십,맴버십,맴버쉽,포인트,조회</v>
      </c>
      <c r="E22" s="388" t="str">
        <f>AnswerDB_Raw!J23</f>
        <v>멤버십 포인트를 조회하고 싶어요.</v>
      </c>
      <c r="F22" s="391" t="str">
        <f>AnswerDB_Raw!K23</f>
        <v xml:space="preserve">에고.. 아직 멤버십 포인트 자동 조회 기능은 지원하지 않고 있답니다. 
점점 더 다양한 포인트 조회, 통합 및 사용 기능이 추가되고 있으니 앞으로도 잘 부탁드려요! </v>
      </c>
    </row>
    <row r="23" spans="1:7" ht="54" x14ac:dyDescent="0.55000000000000004">
      <c r="A23" t="str">
        <f>AnswerDB_Raw!F24</f>
        <v>G0201</v>
      </c>
      <c r="B23" t="str">
        <f>AnswerDB_Raw!G24</f>
        <v>상품 기타 요청</v>
      </c>
      <c r="C23" t="str">
        <f>AnswerDB_Raw!H24</f>
        <v>상품 사용내역 확인</v>
      </c>
      <c r="D23" t="str">
        <f>AnswerDB_Raw!I24</f>
        <v>사용 내역, 확인,보려면,알려면,알려</v>
      </c>
      <c r="E23" s="388" t="str">
        <f>AnswerDB_Raw!J24</f>
        <v>사용 내역을 확인하고 싶어요.</v>
      </c>
      <c r="F23" s="391" t="str">
        <f>AnswerDB_Raw!K24</f>
        <v>사용 내역이 궁금하신가요? 
핀켓어플리케이션 &gt; 포인트 관리 &gt; 상점 &gt; 상점 하단의 구매 상품 보관함에서 구매 및 사용 내역을 확인하실 수 있어요. 
또한, 상품권의 경우 해당 매장이나 매장 사이트에서 확인도 가능하답니다.</v>
      </c>
    </row>
    <row r="24" spans="1:7" ht="36" x14ac:dyDescent="0.55000000000000004">
      <c r="A24" t="str">
        <f>AnswerDB_Raw!F25</f>
        <v>G0202</v>
      </c>
      <c r="B24" t="str">
        <f>AnswerDB_Raw!G25</f>
        <v>상품 기타 요청</v>
      </c>
      <c r="C24" t="str">
        <f>AnswerDB_Raw!H25</f>
        <v>상품 교환</v>
      </c>
      <c r="D24" t="str">
        <f>AnswerDB_Raw!I25</f>
        <v>다른,딴,상품,교환</v>
      </c>
      <c r="E24" s="388" t="str">
        <f>AnswerDB_Raw!J25</f>
        <v>다른 상품으로 교환하고 싶어요.</v>
      </c>
      <c r="F24" s="391" t="str">
        <f>AnswerDB_Raw!K25</f>
        <v xml:space="preserve">상품 교환은, 이미 구매하신 상품을 취소하신 후 재구매 하시면 됩니다. 
우선, 매니저님에게 상품 취소를 문의해주세요. :] </v>
      </c>
    </row>
    <row r="25" spans="1:7" ht="54" x14ac:dyDescent="0.55000000000000004">
      <c r="A25" t="str">
        <f>AnswerDB_Raw!F26</f>
        <v>G0203</v>
      </c>
      <c r="B25" t="str">
        <f>AnswerDB_Raw!G26</f>
        <v>상품 기타 요청</v>
      </c>
      <c r="C25" t="str">
        <f>AnswerDB_Raw!H26</f>
        <v>핀켓 상점 외 포인트사용</v>
      </c>
      <c r="D25" t="str">
        <f>AnswerDB_Raw!I26</f>
        <v>다른 상점, 사용</v>
      </c>
      <c r="E25" s="388" t="str">
        <f>AnswerDB_Raw!J26</f>
        <v>핀켓 상점 외의 곳에서 사용하고 싶어요.</v>
      </c>
      <c r="F25" s="391" t="str">
        <f>AnswerDB_Raw!K26</f>
        <v>이런.. 핀켓상점으로는 부족하신거군요! 
현재 더 다양한 상품 및 소비처를 만들기 위해 노력하고 있으니 조금만 더 기다려주세요! 
이외에도 상품권 구매를 통해서 사용하시는 방법도 있답니다.</v>
      </c>
    </row>
    <row r="26" spans="1:7" ht="54" x14ac:dyDescent="0.55000000000000004">
      <c r="A26" t="str">
        <f>AnswerDB_Raw!F27</f>
        <v>G0301</v>
      </c>
      <c r="B26" t="str">
        <f>AnswerDB_Raw!G27</f>
        <v>상품 방법 요청</v>
      </c>
      <c r="C26" t="str">
        <f>AnswerDB_Raw!H27</f>
        <v>상품 사용법</v>
      </c>
      <c r="D26" t="str">
        <f>AnswerDB_Raw!I27</f>
        <v>상품,사용,방법,방안,어떻게,어떤</v>
      </c>
      <c r="E26" s="388" t="str">
        <f>AnswerDB_Raw!J27</f>
        <v>상품 사용 방법을 알고싶어요.</v>
      </c>
      <c r="F26" s="391" t="str">
        <f>AnswerDB_Raw!K27</f>
        <v>열심히 모은 그대, 잘 써라!! 
구매하신 상품은 해당 매장에서 보관함의 쿠폰을 보여주는 것으로 사용하실 수 있어요. 
해피포인트나 문화상품권은 충전해서 쓰실 수도 있답니다.</v>
      </c>
    </row>
    <row r="27" spans="1:7" ht="36" x14ac:dyDescent="0.55000000000000004">
      <c r="A27" t="str">
        <f>AnswerDB_Raw!F28</f>
        <v>H0201</v>
      </c>
      <c r="B27" t="str">
        <f>AnswerDB_Raw!G28</f>
        <v>상품권 기타 요청</v>
      </c>
      <c r="C27" t="str">
        <f>AnswerDB_Raw!H28</f>
        <v>상품권 잔액 확인</v>
      </c>
      <c r="D27" t="str">
        <f>AnswerDB_Raw!I28</f>
        <v>신세계이마트상품권,신세계상품권,이마트상품권,신세계이마트,신세계,이마트,해피머니상품권,해피머니,도서상품권,문화상품권,문상,컬쳐랜드상품권,컬쳐랜드,모바일상품권,상품권,사용,잔액,남은</v>
      </c>
      <c r="E27" s="388" t="str">
        <f>AnswerDB_Raw!J28</f>
        <v>모바일 상품권 사용 잔액을 알려주세요.</v>
      </c>
      <c r="F27" s="391" t="str">
        <f>AnswerDB_Raw!K28</f>
        <v xml:space="preserve">상품권 잔액이 궁금하신가요?? 
잔액 확인은 상품권 사용이 가능한 어느 매장에서든 상품권 번호를 말씀하시면 확인이 가능하답니다. :] </v>
      </c>
    </row>
    <row r="28" spans="1:7" ht="54" x14ac:dyDescent="0.55000000000000004">
      <c r="A28" t="str">
        <f>AnswerDB_Raw!F29</f>
        <v>H0301</v>
      </c>
      <c r="B28" t="str">
        <f>AnswerDB_Raw!G29</f>
        <v>상품권 방법 요청</v>
      </c>
      <c r="C28" t="str">
        <f>AnswerDB_Raw!H29</f>
        <v>해피머니 상품권 사용법</v>
      </c>
      <c r="D28" t="str">
        <f>AnswerDB_Raw!I29</f>
        <v>해피머니,사용,쓰려면,쓸 수,방법,방안,어떻게,어떤</v>
      </c>
      <c r="E28" s="388" t="str">
        <f>AnswerDB_Raw!J29</f>
        <v>해피머니 상품권 사용법을 알려주세요.</v>
      </c>
      <c r="F28" s="391" t="str">
        <f>AnswerDB_Raw!K29</f>
        <v>해피머니 사용법이 궁금하신거군요! 
우선, 해피머니상품권 홈페이지 방문 &gt; 로그인 &gt; 홈페이지 상단의 '상품권' &gt; '상품권 교환소' 클릭 &gt; '아이넘버'를 선택해주세요.  
그리고 교환권번호(위 번호 12자리)입력 &gt; 확인버튼을 누르시면 휴대폰으로 16자리 핀번호돠 발행일을 확인하실 수 있답니다.</v>
      </c>
    </row>
    <row r="29" spans="1:7" ht="54" x14ac:dyDescent="0.55000000000000004">
      <c r="A29" t="str">
        <f>AnswerDB_Raw!F30</f>
        <v>H0302</v>
      </c>
      <c r="B29" t="str">
        <f>AnswerDB_Raw!G30</f>
        <v>상품권 방법 요청</v>
      </c>
      <c r="C29" t="str">
        <f>AnswerDB_Raw!H30</f>
        <v>상품권 사용법</v>
      </c>
      <c r="D29" t="str">
        <f>AnswerDB_Raw!I30</f>
        <v>신세계이마트상품권,신세계상품권,이마트상품권,신세계이마트,신세계,이마트,해피머니상품권,해피머니,도서상품권,문화상품권,문상,컬쳐랜드상품권,컬쳐랜드,모바일상품권,사용,방법,방안,어떻게,어떤</v>
      </c>
      <c r="E29" s="388" t="str">
        <f>AnswerDB_Raw!J30</f>
        <v>상품권 사용 방법을 알고싶어요.</v>
      </c>
      <c r="F29" s="391" t="str">
        <f>AnswerDB_Raw!K30</f>
        <v>상품권 사용 말씀이시군요. 
상품권은 해당 매장에서 핀켓 어플리케이션 내 '보관함'의 해당 상품권 바코드를 보여주시면 교환 혹은 사용이 가능해요.  
또, 문화상품권과 해피머니는 온라인에서 쿠폰번호를 이용해 충전이 가능하답니다.</v>
      </c>
    </row>
    <row r="30" spans="1:7" ht="72" x14ac:dyDescent="0.55000000000000004">
      <c r="A30" t="str">
        <f>AnswerDB_Raw!F31</f>
        <v>H0303</v>
      </c>
      <c r="B30" t="str">
        <f>AnswerDB_Raw!G31</f>
        <v>상품권 방법 요청</v>
      </c>
      <c r="C30" t="str">
        <f>AnswerDB_Raw!H31</f>
        <v>상품권 수령 관련</v>
      </c>
      <c r="D30" t="str">
        <f>AnswerDB_Raw!I31</f>
        <v>신세계이마트상품권,신세계상품권,이마트상품권,신세계이마트,신세계,이마트,해피머니상품권,해피머니,도서상품권,문화상품권,문상,컬쳐랜드상품권,컬쳐랜드,모바일상품권,수령,수급,지급,받은,받으,받고,방법,방안,어떻게,어떤</v>
      </c>
      <c r="E30" s="388" t="str">
        <f>AnswerDB_Raw!J31</f>
        <v>상품권 수령은 어떻게 하나요?</v>
      </c>
      <c r="F30" s="391" t="str">
        <f>AnswerDB_Raw!K31</f>
        <v>상품권 수령은 말이죠. 
일단 사용 가능한 매장을 방문해 주세요. 그리고, 해당 매장에서 핀켓 어플리케이션 내 '보관함'의 해당 상품권 바코드를 보여주시면 교환 혹은 사용이 가능해요.  
문화상품권과 해피머니는 별도의 수령 없이 온라인으로 충전하실 수도 있지요.</v>
      </c>
    </row>
    <row r="31" spans="1:7" ht="54" x14ac:dyDescent="0.55000000000000004">
      <c r="A31" t="str">
        <f>AnswerDB_Raw!F32</f>
        <v>H0601</v>
      </c>
      <c r="B31" t="str">
        <f>AnswerDB_Raw!G32</f>
        <v>상품권 유효기간 만료 요청</v>
      </c>
      <c r="C31" t="str">
        <f>AnswerDB_Raw!H32</f>
        <v>상품권 기한 연장</v>
      </c>
      <c r="D31" t="str">
        <f>AnswerDB_Raw!I32</f>
        <v>신세계이마트상품권,신세계상품권,이마트상품권,신세계이마트,신세계,이마트,해피머니상품권,해피머니,도서상품권,문화상품권,문상,컬쳐랜드상품권,컬쳐랜드,모바일상품권,유효기간,유효기한,유통기한,유통기간,기한,기간,만료,지나,연장,소멸</v>
      </c>
      <c r="E31" s="388" t="str">
        <f>AnswerDB_Raw!J32</f>
        <v>상품권 기한이 지나버렸어요.</v>
      </c>
      <c r="F31" s="391" t="str">
        <f>AnswerDB_Raw!K32</f>
        <v>저런 저런, 기한이 지나버렸군요. 
상품권은 '1회에 한해 30일 연장'이 가능하답니다. 잊지 말고 꼭 기한 안에 사용해주세요. 
참, 제휴사측에 연장처리를 요청하기 위해 매니저님께 유효기간이 지난 상품권 번호를 잊지 말고 보내주세요. :]</v>
      </c>
    </row>
    <row r="32" spans="1:7" ht="54" x14ac:dyDescent="0.55000000000000004">
      <c r="A32" t="str">
        <f>AnswerDB_Raw!F33</f>
        <v>J0101</v>
      </c>
      <c r="B32" t="str">
        <f>AnswerDB_Raw!G33</f>
        <v>잠금화면 기타 요청</v>
      </c>
      <c r="C32" t="str">
        <f>AnswerDB_Raw!H33</f>
        <v>잠금화면 해제</v>
      </c>
      <c r="D32" t="str">
        <f>AnswerDB_Raw!I33</f>
        <v>해제포인트,해제,슬라이드,날씨,잠금화면,락스크린,해제,해제,오프,꺼,끄고,안보이게,안나오게,않보이게,않나오게</v>
      </c>
      <c r="E32" s="388" t="str">
        <f>AnswerDB_Raw!J33</f>
        <v>잠금화면을 해제하고싶어요.</v>
      </c>
      <c r="F32" s="391" t="str">
        <f>AnswerDB_Raw!K33</f>
        <v>잠금화면이 불편하셨나요?? 
잠금화면 해제는 핀켓 어플리케이션을 실행 하신 후 '사용자 설정' &gt; '잠금화면 설정' 에서 하실 수 있답니다. 
잠금화면을 통해서 컨텐츠도 읽고 추가 포인트도 적립받을 수 있으니 한 번 더 생각해주세요! :]</v>
      </c>
    </row>
    <row r="33" spans="1:6" ht="54" x14ac:dyDescent="0.55000000000000004">
      <c r="A33" t="str">
        <f>AnswerDB_Raw!F34</f>
        <v>J0102</v>
      </c>
      <c r="B33" t="str">
        <f>AnswerDB_Raw!G34</f>
        <v>잠금화면 기타 요청</v>
      </c>
      <c r="C33" t="str">
        <f>AnswerDB_Raw!H34</f>
        <v>잠금화면 포인트 적립 주기</v>
      </c>
      <c r="D33" t="str">
        <f>AnswerDB_Raw!I34</f>
        <v>해제포인트,해제,슬라이드,날씨,잠금화면,락스크린,포인트,적립,주기,언제</v>
      </c>
      <c r="E33" s="388" t="str">
        <f>AnswerDB_Raw!J34</f>
        <v>잠금화면 포인트 적립 주기를 알고싶어요.</v>
      </c>
      <c r="F33" s="391" t="str">
        <f>AnswerDB_Raw!K34</f>
        <v xml:space="preserve">앗! 포인트 적립 주기는 제 비밀인데요! 
몰래 말씀드리는건데, 삼십분에 2~3포인트 정도 쌓인답니다. 
각종 광고를 보시면 훨씬! 많이 쌓이겠죠? </v>
      </c>
    </row>
    <row r="34" spans="1:6" ht="54" x14ac:dyDescent="0.55000000000000004">
      <c r="A34" t="str">
        <f>AnswerDB_Raw!F35</f>
        <v>J0201</v>
      </c>
      <c r="B34" t="str">
        <f>AnswerDB_Raw!G35</f>
        <v>잠금화면 미적립 요청</v>
      </c>
      <c r="C34" t="str">
        <f>AnswerDB_Raw!H35</f>
        <v>잠금화면 해제 포인트 미적립</v>
      </c>
      <c r="D34" t="str">
        <f>AnswerDB_Raw!I35</f>
        <v>해제포인트,해제,슬라이드,날씨,잠금화면,락스크린,포인트,미 지급,미 적립,안들어,않들어</v>
      </c>
      <c r="E34" s="388" t="str">
        <f>AnswerDB_Raw!J35</f>
        <v>잠금화면 해제 후 포인트가 들어오지 않아요.</v>
      </c>
      <c r="F34" s="391" t="str">
        <f>AnswerDB_Raw!K35</f>
        <v xml:space="preserve">잠금해제 포인트의 경우 통신상태가 안좋은 간혹 적립 오류가 발생합니다. 
통신상태를 체크해주시고, 같은 문제가 지속적으로 발생하는 경우, 매니저님께 사용하시는 휴대폰 기종과 앱의 버전을 보내주시면 빠른 시일 내에 처리해드릴께요! </v>
      </c>
    </row>
    <row r="35" spans="1:6" ht="36" x14ac:dyDescent="0.55000000000000004">
      <c r="A35" t="str">
        <f>AnswerDB_Raw!F36</f>
        <v>M0101</v>
      </c>
      <c r="B35" t="str">
        <f>AnswerDB_Raw!G36</f>
        <v>포인트 기타 요청</v>
      </c>
      <c r="C35" t="str">
        <f>AnswerDB_Raw!H36</f>
        <v>제휴 외 카드포인트 통합</v>
      </c>
      <c r="D35" t="str">
        <f>AnswerDB_Raw!I36</f>
        <v>타 카드사, 현대 카드, 신한 카드, 삼성 카드, 포인트, 통합, 적립</v>
      </c>
      <c r="E35" s="388" t="str">
        <f>AnswerDB_Raw!J36</f>
        <v>다른 카드사 포인트를 통합하고 싶어요.</v>
      </c>
      <c r="F35" s="391" t="str">
        <f>AnswerDB_Raw!K36</f>
        <v xml:space="preserve">아쉽게도, 제휴리스트에 없는 카드사는 아직 통합하실 수 없어요. ㅠㅡ 
점점 더 많은 곳과 제휴중이니, 곧 가능할꺼에요! </v>
      </c>
    </row>
    <row r="36" spans="1:6" ht="36" x14ac:dyDescent="0.55000000000000004">
      <c r="A36" t="str">
        <f>AnswerDB_Raw!F37</f>
        <v>M0102</v>
      </c>
      <c r="B36" t="str">
        <f>AnswerDB_Raw!G37</f>
        <v>포인트 기타 요청</v>
      </c>
      <c r="C36" t="str">
        <f>AnswerDB_Raw!H37</f>
        <v>탈퇴 후 포인트 소멸</v>
      </c>
      <c r="D36" t="str">
        <f>AnswerDB_Raw!I37</f>
        <v>탈퇴, 해지, 포인트, 소멸, 삭제</v>
      </c>
      <c r="E36" s="388" t="str">
        <f>AnswerDB_Raw!J37</f>
        <v>탈퇴했더니 포인트가 사라졌어요.</v>
      </c>
      <c r="F36" s="391" t="str">
        <f>AnswerDB_Raw!K37</f>
        <v xml:space="preserve">탈퇴하신 경우 저희도 개인정보를 전부 삭제하기 때문에 아쉽게도 제가 해결해 드릴 수가 없어요. ㅠㅡ 
탈퇴를 하실 경우 팝업창에서 먼저 주의를 드리니, 꼭 확인해주세요. </v>
      </c>
    </row>
    <row r="37" spans="1:6" ht="36" x14ac:dyDescent="0.55000000000000004">
      <c r="A37" t="str">
        <f>AnswerDB_Raw!F38</f>
        <v>M0103</v>
      </c>
      <c r="B37" t="str">
        <f>AnswerDB_Raw!G38</f>
        <v>포인트 기타 요청</v>
      </c>
      <c r="C37" t="str">
        <f>AnswerDB_Raw!H38</f>
        <v>포인트 소멸</v>
      </c>
      <c r="D37" t="str">
        <f>AnswerDB_Raw!I38</f>
        <v>포인트, 소멸, 사라, 없어</v>
      </c>
      <c r="E37" s="388" t="str">
        <f>AnswerDB_Raw!J38</f>
        <v>포인트가 사라졌어요.</v>
      </c>
      <c r="F37" s="391" t="str">
        <f>AnswerDB_Raw!K38</f>
        <v xml:space="preserve">포인트가 사라지다니!! 
빨리 매니저님에게 말씀해주세요. 해결책을 찾아주실 꺼에요. </v>
      </c>
    </row>
    <row r="38" spans="1:6" ht="54" x14ac:dyDescent="0.55000000000000004">
      <c r="A38" t="str">
        <f>AnswerDB_Raw!F39</f>
        <v>M0104</v>
      </c>
      <c r="B38" t="str">
        <f>AnswerDB_Raw!G39</f>
        <v>포인트 기타 요청</v>
      </c>
      <c r="C38" t="str">
        <f>AnswerDB_Raw!H39</f>
        <v>포인트 사용법</v>
      </c>
      <c r="D38" t="str">
        <f>AnswerDB_Raw!I39</f>
        <v>포인트, 어떻게, 어디에, 사용법, 사용방법</v>
      </c>
      <c r="E38" s="388" t="str">
        <f>AnswerDB_Raw!J39</f>
        <v>포인트 사용법을 알고싶어요.</v>
      </c>
      <c r="F38" s="391" t="str">
        <f>AnswerDB_Raw!K39</f>
        <v>열심히 포인트를 모으셨군요! 
핀켓 포인트는 '포인트 관리' 화면 하단의 '상점'에서 사용하실 수 있어요. 
점점 더 많은 사용처가 생길 거라고 하니까, 기대해주세요! &gt;ㅁ&lt;</v>
      </c>
    </row>
    <row r="39" spans="1:6" ht="36" x14ac:dyDescent="0.55000000000000004">
      <c r="A39" t="str">
        <f>AnswerDB_Raw!F40</f>
        <v>M0105</v>
      </c>
      <c r="B39" t="str">
        <f>AnswerDB_Raw!G40</f>
        <v>포인트 기타 요청</v>
      </c>
      <c r="C39" t="str">
        <f>AnswerDB_Raw!H40</f>
        <v>재설치 후 포인트 사용</v>
      </c>
      <c r="D39" t="str">
        <f>AnswerDB_Raw!I40</f>
        <v>재설치,다시,깔고,깔면,깔았,기존,적립,통합,전환,보유,포인트,사용,쓰려면,쓸 수</v>
      </c>
      <c r="E39" s="388" t="str">
        <f>AnswerDB_Raw!J40</f>
        <v>재설치 시 기존 적립 포인트를 사용 할 수 있나요?</v>
      </c>
      <c r="F39" s="391" t="str">
        <f>AnswerDB_Raw!K40</f>
        <v xml:space="preserve">재설치를 하셨군요. 
당연히 그대로 사용 가능하세요! 재설치 후 기존에 등록하셨던 아이디로 로그인 하시면 된답니다. </v>
      </c>
    </row>
    <row r="40" spans="1:6" ht="72" x14ac:dyDescent="0.55000000000000004">
      <c r="A40" t="str">
        <f>AnswerDB_Raw!F41</f>
        <v>M0401</v>
      </c>
      <c r="B40" t="str">
        <f>AnswerDB_Raw!G41</f>
        <v>포인트 통합 오류 요청</v>
      </c>
      <c r="C40" t="str">
        <f>AnswerDB_Raw!H41</f>
        <v>포인트 통합 오류</v>
      </c>
      <c r="D40" t="str">
        <f>AnswerDB_Raw!I41</f>
        <v>포인트, 통합, 적립, 그대로,오류,에러,멈춤,버그,렉,실패,안됐,안됬,안됨,않됐,않됫,않됨</v>
      </c>
      <c r="E40" s="388" t="str">
        <f>AnswerDB_Raw!J41</f>
        <v>포인트 통합을 했는데 그대로에요.</v>
      </c>
      <c r="F40" s="391" t="str">
        <f>AnswerDB_Raw!K41</f>
        <v>말씀하신 내용은 보통 몇 가지 이유가 있어요. 
1. 통합하시려는 금융사에 연체기록이 있거나 해지하신 경우 
2. 통합하시려는 액수가 금융사에서 정한 액수보다 작거나 큰 경우 1번의 경우, 해당 카드사로 직접 문의해 보세요. 
2번의 경우에는 금융사마다 다르지만 보통 한 번에 100원 혹은 500원 이상, 50만원 이하만 통합 가능하답니다.</v>
      </c>
    </row>
    <row r="41" spans="1:6" ht="54" x14ac:dyDescent="0.55000000000000004">
      <c r="A41" t="str">
        <f>AnswerDB_Raw!F42</f>
        <v>M0601</v>
      </c>
      <c r="B41" t="str">
        <f>AnswerDB_Raw!G42</f>
        <v>포인트 통합 취소 요청</v>
      </c>
      <c r="C41" t="str">
        <f>AnswerDB_Raw!H42</f>
        <v>포인트 통합 취소</v>
      </c>
      <c r="D41" t="str">
        <f>AnswerDB_Raw!I42</f>
        <v>포인트, 통합, 적립, 실수, 취소, 원상복구, 원복</v>
      </c>
      <c r="E41" s="388" t="str">
        <f>AnswerDB_Raw!J42</f>
        <v>포인트 통합을 취소해주세요.</v>
      </c>
      <c r="F41" s="391" t="str">
        <f>AnswerDB_Raw!K42</f>
        <v>포인트 통합 취소는, 입력창을 통해서 매니저님에게 직접 요청하셔야 한답니다. 
제 권한 밖이지만 매니저님께 상황을 말씀드리면 해결해주실꺼에요! 
보통 전산처리 기간에 따라 2~3영업일이 걸린다고 하네요.</v>
      </c>
    </row>
  </sheetData>
  <phoneticPr fontId="25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4:N105"/>
  <sheetViews>
    <sheetView showGridLines="0" topLeftCell="A79" workbookViewId="0">
      <selection activeCell="A2" sqref="A2"/>
    </sheetView>
  </sheetViews>
  <sheetFormatPr defaultColWidth="10.6640625" defaultRowHeight="18" x14ac:dyDescent="0.55000000000000004"/>
  <cols>
    <col min="2" max="2" width="5.46484375" customWidth="1"/>
  </cols>
  <sheetData>
    <row r="4" spans="2:14" ht="18.45" thickBot="1" x14ac:dyDescent="0.6"/>
    <row r="5" spans="2:14" x14ac:dyDescent="0.55000000000000004"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</row>
    <row r="6" spans="2:14" x14ac:dyDescent="0.55000000000000004"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1"/>
    </row>
    <row r="7" spans="2:14" x14ac:dyDescent="0.55000000000000004"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</row>
    <row r="8" spans="2:14" x14ac:dyDescent="0.55000000000000004">
      <c r="B8" s="69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</row>
    <row r="9" spans="2:14" x14ac:dyDescent="0.55000000000000004">
      <c r="B9" s="69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</row>
    <row r="10" spans="2:14" x14ac:dyDescent="0.55000000000000004"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</row>
    <row r="11" spans="2:14" x14ac:dyDescent="0.55000000000000004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</row>
    <row r="12" spans="2:14" x14ac:dyDescent="0.55000000000000004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1"/>
    </row>
    <row r="13" spans="2:14" x14ac:dyDescent="0.55000000000000004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1"/>
    </row>
    <row r="14" spans="2:14" x14ac:dyDescent="0.55000000000000004">
      <c r="B14" s="6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1"/>
    </row>
    <row r="15" spans="2:14" x14ac:dyDescent="0.55000000000000004">
      <c r="B15" s="69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</row>
    <row r="16" spans="2:14" x14ac:dyDescent="0.55000000000000004">
      <c r="B16" s="69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1"/>
    </row>
    <row r="17" spans="2:14" x14ac:dyDescent="0.55000000000000004"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1"/>
    </row>
    <row r="18" spans="2:14" x14ac:dyDescent="0.55000000000000004">
      <c r="B18" s="69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1"/>
    </row>
    <row r="19" spans="2:14" x14ac:dyDescent="0.55000000000000004"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1"/>
    </row>
    <row r="20" spans="2:14" x14ac:dyDescent="0.55000000000000004"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1"/>
    </row>
    <row r="21" spans="2:14" x14ac:dyDescent="0.55000000000000004"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1"/>
    </row>
    <row r="22" spans="2:14" x14ac:dyDescent="0.55000000000000004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1"/>
    </row>
    <row r="23" spans="2:14" x14ac:dyDescent="0.55000000000000004"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1"/>
    </row>
    <row r="24" spans="2:14" x14ac:dyDescent="0.55000000000000004">
      <c r="B24" s="69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</row>
    <row r="25" spans="2:14" x14ac:dyDescent="0.55000000000000004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1"/>
    </row>
    <row r="26" spans="2:14" x14ac:dyDescent="0.55000000000000004">
      <c r="B26" s="69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1"/>
    </row>
    <row r="27" spans="2:14" x14ac:dyDescent="0.55000000000000004">
      <c r="B27" s="69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1"/>
    </row>
    <row r="28" spans="2:14" x14ac:dyDescent="0.55000000000000004"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1"/>
    </row>
    <row r="29" spans="2:14" x14ac:dyDescent="0.55000000000000004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1"/>
    </row>
    <row r="30" spans="2:14" x14ac:dyDescent="0.55000000000000004">
      <c r="B30" s="69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1"/>
    </row>
    <row r="31" spans="2:14" x14ac:dyDescent="0.55000000000000004"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1"/>
    </row>
    <row r="32" spans="2:14" x14ac:dyDescent="0.55000000000000004">
      <c r="B32" s="69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1"/>
    </row>
    <row r="33" spans="2:14" x14ac:dyDescent="0.55000000000000004"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1"/>
    </row>
    <row r="34" spans="2:14" x14ac:dyDescent="0.55000000000000004">
      <c r="B34" s="69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1"/>
    </row>
    <row r="35" spans="2:14" x14ac:dyDescent="0.55000000000000004">
      <c r="B35" s="69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1"/>
    </row>
    <row r="36" spans="2:14" x14ac:dyDescent="0.55000000000000004">
      <c r="B36" s="69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1"/>
    </row>
    <row r="37" spans="2:14" ht="18.45" thickBot="1" x14ac:dyDescent="0.6"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4"/>
    </row>
    <row r="38" spans="2:14" ht="18.45" thickBot="1" x14ac:dyDescent="0.6"/>
    <row r="39" spans="2:14" x14ac:dyDescent="0.55000000000000004">
      <c r="B39" s="1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2"/>
    </row>
    <row r="40" spans="2:14" x14ac:dyDescent="0.55000000000000004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1"/>
    </row>
    <row r="41" spans="2:14" x14ac:dyDescent="0.55000000000000004">
      <c r="B41" s="69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1"/>
    </row>
    <row r="42" spans="2:14" x14ac:dyDescent="0.55000000000000004"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1"/>
    </row>
    <row r="43" spans="2:14" x14ac:dyDescent="0.55000000000000004">
      <c r="B43" s="69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1"/>
    </row>
    <row r="44" spans="2:14" x14ac:dyDescent="0.55000000000000004">
      <c r="B44" s="69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1"/>
    </row>
    <row r="45" spans="2:14" x14ac:dyDescent="0.55000000000000004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1"/>
    </row>
    <row r="46" spans="2:14" x14ac:dyDescent="0.55000000000000004">
      <c r="B46" s="69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1"/>
    </row>
    <row r="47" spans="2:14" x14ac:dyDescent="0.55000000000000004"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1"/>
    </row>
    <row r="48" spans="2:14" x14ac:dyDescent="0.55000000000000004">
      <c r="B48" s="69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1"/>
    </row>
    <row r="49" spans="2:14" x14ac:dyDescent="0.55000000000000004"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1"/>
    </row>
    <row r="50" spans="2:14" x14ac:dyDescent="0.55000000000000004">
      <c r="B50" s="69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1"/>
    </row>
    <row r="51" spans="2:14" x14ac:dyDescent="0.55000000000000004">
      <c r="B51" s="69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1"/>
    </row>
    <row r="52" spans="2:14" x14ac:dyDescent="0.55000000000000004">
      <c r="B52" s="69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1"/>
    </row>
    <row r="53" spans="2:14" x14ac:dyDescent="0.55000000000000004">
      <c r="B53" s="69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1"/>
    </row>
    <row r="54" spans="2:14" x14ac:dyDescent="0.55000000000000004">
      <c r="B54" s="69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1"/>
    </row>
    <row r="55" spans="2:14" x14ac:dyDescent="0.55000000000000004">
      <c r="B55" s="69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1"/>
    </row>
    <row r="56" spans="2:14" x14ac:dyDescent="0.55000000000000004">
      <c r="B56" s="69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1"/>
    </row>
    <row r="57" spans="2:14" x14ac:dyDescent="0.55000000000000004">
      <c r="B57" s="69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1"/>
    </row>
    <row r="58" spans="2:14" x14ac:dyDescent="0.55000000000000004"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1"/>
    </row>
    <row r="59" spans="2:14" x14ac:dyDescent="0.55000000000000004">
      <c r="B59" s="69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1"/>
    </row>
    <row r="60" spans="2:14" x14ac:dyDescent="0.55000000000000004">
      <c r="B60" s="69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1"/>
    </row>
    <row r="61" spans="2:14" x14ac:dyDescent="0.55000000000000004">
      <c r="B61" s="69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1"/>
    </row>
    <row r="62" spans="2:14" x14ac:dyDescent="0.55000000000000004">
      <c r="B62" s="69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1"/>
    </row>
    <row r="63" spans="2:14" x14ac:dyDescent="0.55000000000000004">
      <c r="B63" s="69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1"/>
    </row>
    <row r="64" spans="2:14" x14ac:dyDescent="0.55000000000000004">
      <c r="B64" s="69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1"/>
    </row>
    <row r="65" spans="2:14" x14ac:dyDescent="0.55000000000000004">
      <c r="B65" s="69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1"/>
    </row>
    <row r="66" spans="2:14" x14ac:dyDescent="0.55000000000000004">
      <c r="B66" s="69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1"/>
    </row>
    <row r="67" spans="2:14" x14ac:dyDescent="0.55000000000000004">
      <c r="B67" s="69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1"/>
    </row>
    <row r="68" spans="2:14" x14ac:dyDescent="0.55000000000000004">
      <c r="B68" s="69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1"/>
    </row>
    <row r="69" spans="2:14" x14ac:dyDescent="0.55000000000000004">
      <c r="B69" s="6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1"/>
    </row>
    <row r="70" spans="2:14" x14ac:dyDescent="0.55000000000000004">
      <c r="B70" s="69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1"/>
    </row>
    <row r="71" spans="2:14" ht="18.45" thickBot="1" x14ac:dyDescent="0.6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4"/>
    </row>
    <row r="72" spans="2:14" ht="18.45" thickBot="1" x14ac:dyDescent="0.6"/>
    <row r="73" spans="2:14" x14ac:dyDescent="0.55000000000000004">
      <c r="B73" s="120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2"/>
    </row>
    <row r="74" spans="2:14" x14ac:dyDescent="0.55000000000000004">
      <c r="B74" s="69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1"/>
    </row>
    <row r="75" spans="2:14" x14ac:dyDescent="0.55000000000000004">
      <c r="B75" s="69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1"/>
    </row>
    <row r="76" spans="2:14" x14ac:dyDescent="0.55000000000000004">
      <c r="B76" s="69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1"/>
    </row>
    <row r="77" spans="2:14" x14ac:dyDescent="0.55000000000000004">
      <c r="B77" s="69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1"/>
    </row>
    <row r="78" spans="2:14" x14ac:dyDescent="0.55000000000000004">
      <c r="B78" s="69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1"/>
    </row>
    <row r="79" spans="2:14" x14ac:dyDescent="0.55000000000000004">
      <c r="B79" s="69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1"/>
    </row>
    <row r="80" spans="2:14" x14ac:dyDescent="0.55000000000000004">
      <c r="B80" s="69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1"/>
    </row>
    <row r="81" spans="2:14" x14ac:dyDescent="0.55000000000000004">
      <c r="B81" s="69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1"/>
    </row>
    <row r="82" spans="2:14" x14ac:dyDescent="0.55000000000000004">
      <c r="B82" s="69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1"/>
    </row>
    <row r="83" spans="2:14" x14ac:dyDescent="0.55000000000000004">
      <c r="B83" s="69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1"/>
    </row>
    <row r="84" spans="2:14" x14ac:dyDescent="0.55000000000000004">
      <c r="B84" s="69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1"/>
    </row>
    <row r="85" spans="2:14" x14ac:dyDescent="0.55000000000000004">
      <c r="B85" s="69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1"/>
    </row>
    <row r="86" spans="2:14" x14ac:dyDescent="0.55000000000000004">
      <c r="B86" s="69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1"/>
    </row>
    <row r="87" spans="2:14" x14ac:dyDescent="0.55000000000000004">
      <c r="B87" s="69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1"/>
    </row>
    <row r="88" spans="2:14" x14ac:dyDescent="0.55000000000000004">
      <c r="B88" s="69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1"/>
    </row>
    <row r="89" spans="2:14" x14ac:dyDescent="0.55000000000000004">
      <c r="B89" s="69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1"/>
    </row>
    <row r="90" spans="2:14" x14ac:dyDescent="0.55000000000000004">
      <c r="B90" s="69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1"/>
    </row>
    <row r="91" spans="2:14" x14ac:dyDescent="0.55000000000000004">
      <c r="B91" s="69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1"/>
    </row>
    <row r="92" spans="2:14" x14ac:dyDescent="0.55000000000000004">
      <c r="B92" s="69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1"/>
    </row>
    <row r="93" spans="2:14" x14ac:dyDescent="0.55000000000000004">
      <c r="B93" s="69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1"/>
    </row>
    <row r="94" spans="2:14" x14ac:dyDescent="0.55000000000000004">
      <c r="B94" s="69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1"/>
    </row>
    <row r="95" spans="2:14" x14ac:dyDescent="0.55000000000000004">
      <c r="B95" s="69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1"/>
    </row>
    <row r="96" spans="2:14" x14ac:dyDescent="0.55000000000000004">
      <c r="B96" s="69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</row>
    <row r="97" spans="2:14" x14ac:dyDescent="0.55000000000000004">
      <c r="B97" s="69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1"/>
    </row>
    <row r="98" spans="2:14" x14ac:dyDescent="0.55000000000000004">
      <c r="B98" s="69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1"/>
    </row>
    <row r="99" spans="2:14" x14ac:dyDescent="0.55000000000000004">
      <c r="B99" s="69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1"/>
    </row>
    <row r="100" spans="2:14" x14ac:dyDescent="0.55000000000000004">
      <c r="B100" s="69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1"/>
    </row>
    <row r="101" spans="2:14" x14ac:dyDescent="0.55000000000000004">
      <c r="B101" s="69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</row>
    <row r="102" spans="2:14" x14ac:dyDescent="0.55000000000000004">
      <c r="B102" s="69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1"/>
    </row>
    <row r="103" spans="2:14" x14ac:dyDescent="0.55000000000000004">
      <c r="B103" s="69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1"/>
    </row>
    <row r="104" spans="2:14" x14ac:dyDescent="0.55000000000000004">
      <c r="B104" s="69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1"/>
    </row>
    <row r="105" spans="2:14" ht="18.45" thickBot="1" x14ac:dyDescent="0.6">
      <c r="B105" s="72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4"/>
    </row>
  </sheetData>
  <phoneticPr fontId="25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R59"/>
  <sheetViews>
    <sheetView showGridLines="0" zoomScale="125" workbookViewId="0">
      <selection activeCell="B4" sqref="B4:L25"/>
    </sheetView>
  </sheetViews>
  <sheetFormatPr defaultColWidth="10.796875" defaultRowHeight="15" x14ac:dyDescent="0.35"/>
  <cols>
    <col min="1" max="1" width="5.1328125" style="1" customWidth="1"/>
    <col min="2" max="2" width="3.796875" style="1" bestFit="1" customWidth="1"/>
    <col min="3" max="3" width="7.33203125" style="1" customWidth="1"/>
    <col min="4" max="4" width="17" style="1" bestFit="1" customWidth="1"/>
    <col min="5" max="6" width="10.1328125" style="8" customWidth="1"/>
    <col min="7" max="7" width="23.33203125" style="1" customWidth="1"/>
    <col min="8" max="8" width="25.1328125" style="1" customWidth="1"/>
    <col min="9" max="10" width="16.1328125" style="1" customWidth="1"/>
    <col min="11" max="11" width="58.1328125" style="1" hidden="1" customWidth="1"/>
    <col min="12" max="12" width="24" style="1" bestFit="1" customWidth="1"/>
    <col min="13" max="16384" width="10.796875" style="1"/>
  </cols>
  <sheetData>
    <row r="1" spans="2:18" s="8" customFormat="1" x14ac:dyDescent="0.35"/>
    <row r="2" spans="2:18" s="8" customFormat="1" ht="20.149999999999999" x14ac:dyDescent="0.45">
      <c r="B2" s="107" t="s">
        <v>421</v>
      </c>
    </row>
    <row r="3" spans="2:18" s="8" customFormat="1" ht="15.45" thickBot="1" x14ac:dyDescent="0.4">
      <c r="G3" s="8" t="str">
        <f>IF(LEFT(D7,4) ="User", "O", "")</f>
        <v/>
      </c>
    </row>
    <row r="4" spans="2:18" s="8" customFormat="1" x14ac:dyDescent="0.35">
      <c r="B4" s="398" t="s">
        <v>265</v>
      </c>
      <c r="C4" s="392" t="s">
        <v>316</v>
      </c>
      <c r="D4" s="400" t="s">
        <v>264</v>
      </c>
      <c r="E4" s="401" t="s">
        <v>274</v>
      </c>
      <c r="F4" s="401"/>
      <c r="G4" s="401" t="s">
        <v>277</v>
      </c>
      <c r="H4" s="401"/>
      <c r="I4" s="392" t="s">
        <v>406</v>
      </c>
      <c r="J4" s="392" t="s">
        <v>407</v>
      </c>
      <c r="K4" s="394" t="s">
        <v>303</v>
      </c>
      <c r="L4" s="396" t="s">
        <v>436</v>
      </c>
    </row>
    <row r="5" spans="2:18" s="8" customFormat="1" x14ac:dyDescent="0.35">
      <c r="B5" s="399"/>
      <c r="C5" s="393"/>
      <c r="D5" s="393"/>
      <c r="E5" s="83" t="s">
        <v>275</v>
      </c>
      <c r="F5" s="83" t="s">
        <v>276</v>
      </c>
      <c r="G5" s="83" t="s">
        <v>275</v>
      </c>
      <c r="H5" s="83" t="s">
        <v>276</v>
      </c>
      <c r="I5" s="393"/>
      <c r="J5" s="393"/>
      <c r="K5" s="395"/>
      <c r="L5" s="397"/>
    </row>
    <row r="6" spans="2:18" x14ac:dyDescent="0.35">
      <c r="B6" s="84">
        <v>1</v>
      </c>
      <c r="C6" s="85" t="s">
        <v>315</v>
      </c>
      <c r="D6" s="86" t="s">
        <v>266</v>
      </c>
      <c r="E6" s="87" t="str">
        <f>IF(LEFT(D6,4) ="User", "O", "")</f>
        <v>O</v>
      </c>
      <c r="F6" s="87" t="str">
        <f>IF(LEFT(D6,3) ="Bot", "O", "")</f>
        <v/>
      </c>
      <c r="G6" s="86" t="s">
        <v>267</v>
      </c>
      <c r="H6" s="86"/>
      <c r="I6" s="88" t="s">
        <v>268</v>
      </c>
      <c r="J6" s="88" t="s">
        <v>268</v>
      </c>
      <c r="K6" s="2" t="s">
        <v>405</v>
      </c>
      <c r="L6" s="126"/>
    </row>
    <row r="7" spans="2:18" x14ac:dyDescent="0.35">
      <c r="B7" s="89">
        <f>B6+1</f>
        <v>2</v>
      </c>
      <c r="C7" s="90" t="s">
        <v>317</v>
      </c>
      <c r="D7" s="91" t="s">
        <v>269</v>
      </c>
      <c r="E7" s="92" t="str">
        <f t="shared" ref="E7:E25" si="0">IF(LEFT(D7,4) ="User", "O", "")</f>
        <v/>
      </c>
      <c r="F7" s="92" t="str">
        <f t="shared" ref="F7:F25" si="1">IF(LEFT(D7,3) ="Bot", "O", "")</f>
        <v>O</v>
      </c>
      <c r="G7" s="91"/>
      <c r="H7" s="91" t="s">
        <v>278</v>
      </c>
      <c r="I7" s="91" t="s">
        <v>359</v>
      </c>
      <c r="J7" s="93" t="s">
        <v>280</v>
      </c>
      <c r="K7" s="123" t="s">
        <v>304</v>
      </c>
      <c r="L7" s="127" t="s">
        <v>437</v>
      </c>
    </row>
    <row r="8" spans="2:18" x14ac:dyDescent="0.35">
      <c r="B8" s="94">
        <f t="shared" ref="B8:B25" si="2">B7+1</f>
        <v>3</v>
      </c>
      <c r="C8" s="95" t="s">
        <v>318</v>
      </c>
      <c r="D8" s="96" t="s">
        <v>270</v>
      </c>
      <c r="E8" s="97" t="str">
        <f t="shared" si="0"/>
        <v/>
      </c>
      <c r="F8" s="97" t="str">
        <f t="shared" si="1"/>
        <v>O</v>
      </c>
      <c r="G8" s="96"/>
      <c r="H8" s="96" t="s">
        <v>279</v>
      </c>
      <c r="I8" s="96" t="s">
        <v>360</v>
      </c>
      <c r="J8" s="98" t="s">
        <v>285</v>
      </c>
      <c r="K8" s="124" t="s">
        <v>305</v>
      </c>
      <c r="L8" s="128"/>
      <c r="R8" s="8"/>
    </row>
    <row r="9" spans="2:18" x14ac:dyDescent="0.35">
      <c r="B9" s="89">
        <f>B8+1</f>
        <v>4</v>
      </c>
      <c r="C9" s="90" t="s">
        <v>319</v>
      </c>
      <c r="D9" s="91" t="s">
        <v>344</v>
      </c>
      <c r="E9" s="92" t="str">
        <f t="shared" si="0"/>
        <v/>
      </c>
      <c r="F9" s="92" t="str">
        <f t="shared" si="1"/>
        <v>O</v>
      </c>
      <c r="G9" s="91"/>
      <c r="H9" s="91" t="s">
        <v>345</v>
      </c>
      <c r="I9" s="91" t="s">
        <v>362</v>
      </c>
      <c r="J9" s="93" t="s">
        <v>346</v>
      </c>
      <c r="K9" s="123" t="s">
        <v>414</v>
      </c>
      <c r="L9" s="129"/>
      <c r="R9" s="8"/>
    </row>
    <row r="10" spans="2:18" x14ac:dyDescent="0.35">
      <c r="B10" s="94">
        <f t="shared" ref="B10" si="3">B9+1</f>
        <v>5</v>
      </c>
      <c r="C10" s="95" t="s">
        <v>320</v>
      </c>
      <c r="D10" s="96" t="s">
        <v>273</v>
      </c>
      <c r="E10" s="97" t="str">
        <f t="shared" si="0"/>
        <v/>
      </c>
      <c r="F10" s="97" t="str">
        <f t="shared" si="1"/>
        <v>O</v>
      </c>
      <c r="G10" s="96"/>
      <c r="H10" s="96" t="s">
        <v>291</v>
      </c>
      <c r="I10" s="96" t="s">
        <v>410</v>
      </c>
      <c r="J10" s="98" t="s">
        <v>284</v>
      </c>
      <c r="K10" s="124" t="s">
        <v>306</v>
      </c>
      <c r="L10" s="130" t="s">
        <v>438</v>
      </c>
      <c r="R10" s="8"/>
    </row>
    <row r="11" spans="2:18" x14ac:dyDescent="0.35">
      <c r="B11" s="89">
        <f>B10+1</f>
        <v>6</v>
      </c>
      <c r="C11" s="90" t="s">
        <v>319</v>
      </c>
      <c r="D11" s="91" t="s">
        <v>281</v>
      </c>
      <c r="E11" s="92" t="str">
        <f t="shared" si="0"/>
        <v>O</v>
      </c>
      <c r="F11" s="92" t="str">
        <f t="shared" si="1"/>
        <v/>
      </c>
      <c r="G11" s="91" t="s">
        <v>282</v>
      </c>
      <c r="H11" s="91"/>
      <c r="I11" s="105" t="s">
        <v>268</v>
      </c>
      <c r="J11" s="93" t="s">
        <v>283</v>
      </c>
      <c r="K11" s="123" t="s">
        <v>307</v>
      </c>
      <c r="L11" s="131"/>
    </row>
    <row r="12" spans="2:18" x14ac:dyDescent="0.35">
      <c r="B12" s="94">
        <f t="shared" si="2"/>
        <v>7</v>
      </c>
      <c r="C12" s="95" t="s">
        <v>320</v>
      </c>
      <c r="D12" s="96" t="s">
        <v>286</v>
      </c>
      <c r="E12" s="97" t="str">
        <f t="shared" si="0"/>
        <v/>
      </c>
      <c r="F12" s="97" t="str">
        <f t="shared" si="1"/>
        <v>O</v>
      </c>
      <c r="G12" s="96"/>
      <c r="H12" s="96" t="s">
        <v>289</v>
      </c>
      <c r="I12" s="96" t="s">
        <v>361</v>
      </c>
      <c r="J12" s="98" t="s">
        <v>287</v>
      </c>
      <c r="K12" s="124" t="s">
        <v>308</v>
      </c>
      <c r="L12" s="131"/>
    </row>
    <row r="13" spans="2:18" x14ac:dyDescent="0.35">
      <c r="B13" s="89">
        <f t="shared" si="2"/>
        <v>8</v>
      </c>
      <c r="C13" s="90" t="s">
        <v>321</v>
      </c>
      <c r="D13" s="91" t="s">
        <v>288</v>
      </c>
      <c r="E13" s="92" t="str">
        <f t="shared" si="0"/>
        <v>O</v>
      </c>
      <c r="F13" s="92" t="str">
        <f t="shared" si="1"/>
        <v/>
      </c>
      <c r="G13" s="91" t="s">
        <v>290</v>
      </c>
      <c r="H13" s="91"/>
      <c r="I13" s="91" t="s">
        <v>368</v>
      </c>
      <c r="J13" s="93" t="s">
        <v>287</v>
      </c>
      <c r="K13" s="123" t="s">
        <v>309</v>
      </c>
      <c r="L13" s="131"/>
    </row>
    <row r="14" spans="2:18" x14ac:dyDescent="0.35">
      <c r="B14" s="94">
        <f t="shared" si="2"/>
        <v>9</v>
      </c>
      <c r="C14" s="95" t="s">
        <v>322</v>
      </c>
      <c r="D14" s="96" t="s">
        <v>273</v>
      </c>
      <c r="E14" s="97" t="str">
        <f t="shared" si="0"/>
        <v/>
      </c>
      <c r="F14" s="97" t="str">
        <f t="shared" si="1"/>
        <v>O</v>
      </c>
      <c r="G14" s="96"/>
      <c r="H14" s="96" t="s">
        <v>411</v>
      </c>
      <c r="I14" s="96" t="s">
        <v>372</v>
      </c>
      <c r="J14" s="98" t="s">
        <v>284</v>
      </c>
      <c r="K14" s="124" t="s">
        <v>415</v>
      </c>
      <c r="L14" s="132"/>
    </row>
    <row r="15" spans="2:18" x14ac:dyDescent="0.35">
      <c r="B15" s="89">
        <f t="shared" si="2"/>
        <v>10</v>
      </c>
      <c r="C15" s="90" t="s">
        <v>323</v>
      </c>
      <c r="D15" s="91" t="s">
        <v>273</v>
      </c>
      <c r="E15" s="92" t="str">
        <f t="shared" si="0"/>
        <v/>
      </c>
      <c r="F15" s="92" t="str">
        <f t="shared" si="1"/>
        <v>O</v>
      </c>
      <c r="G15" s="91"/>
      <c r="H15" s="91" t="s">
        <v>292</v>
      </c>
      <c r="I15" s="91" t="s">
        <v>409</v>
      </c>
      <c r="J15" s="93" t="s">
        <v>284</v>
      </c>
      <c r="K15" s="123" t="s">
        <v>310</v>
      </c>
      <c r="L15" s="133" t="s">
        <v>439</v>
      </c>
    </row>
    <row r="16" spans="2:18" x14ac:dyDescent="0.35">
      <c r="B16" s="94">
        <f t="shared" si="2"/>
        <v>11</v>
      </c>
      <c r="C16" s="95" t="s">
        <v>324</v>
      </c>
      <c r="D16" s="96" t="s">
        <v>288</v>
      </c>
      <c r="E16" s="97" t="str">
        <f t="shared" si="0"/>
        <v>O</v>
      </c>
      <c r="F16" s="97" t="str">
        <f t="shared" si="1"/>
        <v/>
      </c>
      <c r="G16" s="96" t="s">
        <v>293</v>
      </c>
      <c r="H16" s="96"/>
      <c r="I16" s="96" t="s">
        <v>268</v>
      </c>
      <c r="J16" s="98" t="s">
        <v>283</v>
      </c>
      <c r="K16" s="124" t="s">
        <v>307</v>
      </c>
      <c r="L16" s="134"/>
    </row>
    <row r="17" spans="2:12" x14ac:dyDescent="0.35">
      <c r="B17" s="89">
        <f t="shared" si="2"/>
        <v>12</v>
      </c>
      <c r="C17" s="90" t="s">
        <v>325</v>
      </c>
      <c r="D17" s="91" t="s">
        <v>273</v>
      </c>
      <c r="E17" s="92" t="str">
        <f t="shared" si="0"/>
        <v/>
      </c>
      <c r="F17" s="92" t="str">
        <f t="shared" si="1"/>
        <v>O</v>
      </c>
      <c r="G17" s="91"/>
      <c r="H17" s="91" t="s">
        <v>413</v>
      </c>
      <c r="I17" s="91" t="s">
        <v>382</v>
      </c>
      <c r="J17" s="93" t="s">
        <v>284</v>
      </c>
      <c r="K17" s="123" t="s">
        <v>416</v>
      </c>
      <c r="L17" s="135"/>
    </row>
    <row r="18" spans="2:12" x14ac:dyDescent="0.35">
      <c r="B18" s="94">
        <f t="shared" si="2"/>
        <v>13</v>
      </c>
      <c r="C18" s="95" t="s">
        <v>326</v>
      </c>
      <c r="D18" s="96" t="s">
        <v>273</v>
      </c>
      <c r="E18" s="97" t="str">
        <f t="shared" si="0"/>
        <v/>
      </c>
      <c r="F18" s="97" t="str">
        <f t="shared" si="1"/>
        <v>O</v>
      </c>
      <c r="G18" s="96"/>
      <c r="H18" s="96" t="s">
        <v>294</v>
      </c>
      <c r="I18" s="96" t="s">
        <v>408</v>
      </c>
      <c r="J18" s="98" t="s">
        <v>284</v>
      </c>
      <c r="K18" s="124" t="s">
        <v>417</v>
      </c>
      <c r="L18" s="136" t="s">
        <v>440</v>
      </c>
    </row>
    <row r="19" spans="2:12" x14ac:dyDescent="0.35">
      <c r="B19" s="89">
        <f t="shared" si="2"/>
        <v>14</v>
      </c>
      <c r="C19" s="90" t="s">
        <v>327</v>
      </c>
      <c r="D19" s="91" t="s">
        <v>281</v>
      </c>
      <c r="E19" s="92" t="str">
        <f t="shared" si="0"/>
        <v>O</v>
      </c>
      <c r="F19" s="92" t="str">
        <f t="shared" si="1"/>
        <v/>
      </c>
      <c r="G19" s="91" t="s">
        <v>295</v>
      </c>
      <c r="H19" s="91"/>
      <c r="I19" s="91" t="s">
        <v>268</v>
      </c>
      <c r="J19" s="93" t="s">
        <v>287</v>
      </c>
      <c r="K19" s="123" t="s">
        <v>311</v>
      </c>
      <c r="L19" s="137"/>
    </row>
    <row r="20" spans="2:12" x14ac:dyDescent="0.35">
      <c r="B20" s="94">
        <f t="shared" si="2"/>
        <v>15</v>
      </c>
      <c r="C20" s="95" t="s">
        <v>328</v>
      </c>
      <c r="D20" s="96" t="s">
        <v>273</v>
      </c>
      <c r="E20" s="97" t="str">
        <f t="shared" si="0"/>
        <v/>
      </c>
      <c r="F20" s="97" t="str">
        <f t="shared" si="1"/>
        <v>O</v>
      </c>
      <c r="G20" s="96"/>
      <c r="H20" s="96" t="s">
        <v>296</v>
      </c>
      <c r="I20" s="96" t="s">
        <v>408</v>
      </c>
      <c r="J20" s="98" t="s">
        <v>284</v>
      </c>
      <c r="K20" s="124" t="s">
        <v>418</v>
      </c>
      <c r="L20" s="138" t="s">
        <v>441</v>
      </c>
    </row>
    <row r="21" spans="2:12" x14ac:dyDescent="0.35">
      <c r="B21" s="89">
        <f t="shared" si="2"/>
        <v>16</v>
      </c>
      <c r="C21" s="90" t="s">
        <v>329</v>
      </c>
      <c r="D21" s="91" t="s">
        <v>286</v>
      </c>
      <c r="E21" s="92" t="str">
        <f t="shared" si="0"/>
        <v/>
      </c>
      <c r="F21" s="92" t="str">
        <f t="shared" si="1"/>
        <v>O</v>
      </c>
      <c r="G21" s="91"/>
      <c r="H21" s="91" t="s">
        <v>297</v>
      </c>
      <c r="I21" s="91" t="s">
        <v>390</v>
      </c>
      <c r="J21" s="93" t="s">
        <v>287</v>
      </c>
      <c r="K21" s="123" t="s">
        <v>312</v>
      </c>
      <c r="L21" s="139"/>
    </row>
    <row r="22" spans="2:12" x14ac:dyDescent="0.35">
      <c r="B22" s="94">
        <f t="shared" si="2"/>
        <v>17</v>
      </c>
      <c r="C22" s="95" t="s">
        <v>330</v>
      </c>
      <c r="D22" s="96" t="s">
        <v>288</v>
      </c>
      <c r="E22" s="97" t="str">
        <f t="shared" si="0"/>
        <v>O</v>
      </c>
      <c r="F22" s="97" t="str">
        <f t="shared" si="1"/>
        <v/>
      </c>
      <c r="G22" s="96" t="s">
        <v>293</v>
      </c>
      <c r="H22" s="96"/>
      <c r="I22" s="96" t="s">
        <v>368</v>
      </c>
      <c r="J22" s="98" t="s">
        <v>287</v>
      </c>
      <c r="K22" s="124" t="s">
        <v>311</v>
      </c>
      <c r="L22" s="139"/>
    </row>
    <row r="23" spans="2:12" x14ac:dyDescent="0.35">
      <c r="B23" s="89">
        <f t="shared" si="2"/>
        <v>18</v>
      </c>
      <c r="C23" s="90" t="s">
        <v>331</v>
      </c>
      <c r="D23" s="91" t="s">
        <v>273</v>
      </c>
      <c r="E23" s="92" t="str">
        <f t="shared" si="0"/>
        <v/>
      </c>
      <c r="F23" s="92" t="str">
        <f t="shared" si="1"/>
        <v>O</v>
      </c>
      <c r="G23" s="91"/>
      <c r="H23" s="91" t="s">
        <v>300</v>
      </c>
      <c r="I23" s="91" t="s">
        <v>410</v>
      </c>
      <c r="J23" s="93" t="s">
        <v>284</v>
      </c>
      <c r="K23" s="123" t="s">
        <v>419</v>
      </c>
      <c r="L23" s="139"/>
    </row>
    <row r="24" spans="2:12" x14ac:dyDescent="0.35">
      <c r="B24" s="94">
        <f t="shared" si="2"/>
        <v>19</v>
      </c>
      <c r="C24" s="95" t="s">
        <v>332</v>
      </c>
      <c r="D24" s="96" t="s">
        <v>273</v>
      </c>
      <c r="E24" s="97" t="str">
        <f t="shared" si="0"/>
        <v/>
      </c>
      <c r="F24" s="97" t="str">
        <f t="shared" si="1"/>
        <v>O</v>
      </c>
      <c r="G24" s="96"/>
      <c r="H24" s="96" t="s">
        <v>301</v>
      </c>
      <c r="I24" s="96" t="s">
        <v>395</v>
      </c>
      <c r="J24" s="98" t="s">
        <v>284</v>
      </c>
      <c r="K24" s="124" t="s">
        <v>313</v>
      </c>
      <c r="L24" s="140"/>
    </row>
    <row r="25" spans="2:12" ht="15.45" thickBot="1" x14ac:dyDescent="0.4">
      <c r="B25" s="99">
        <f t="shared" si="2"/>
        <v>20</v>
      </c>
      <c r="C25" s="100" t="s">
        <v>412</v>
      </c>
      <c r="D25" s="101" t="s">
        <v>298</v>
      </c>
      <c r="E25" s="102" t="str">
        <f t="shared" si="0"/>
        <v/>
      </c>
      <c r="F25" s="102" t="str">
        <f t="shared" si="1"/>
        <v>O</v>
      </c>
      <c r="G25" s="101"/>
      <c r="H25" s="101" t="s">
        <v>299</v>
      </c>
      <c r="I25" s="101" t="s">
        <v>401</v>
      </c>
      <c r="J25" s="103" t="s">
        <v>302</v>
      </c>
      <c r="K25" s="125" t="s">
        <v>314</v>
      </c>
      <c r="L25" s="141" t="s">
        <v>442</v>
      </c>
    </row>
    <row r="26" spans="2:12" x14ac:dyDescent="0.35">
      <c r="J26" s="104"/>
    </row>
    <row r="27" spans="2:12" x14ac:dyDescent="0.35">
      <c r="J27" s="104"/>
    </row>
    <row r="28" spans="2:12" x14ac:dyDescent="0.35">
      <c r="J28" s="104"/>
    </row>
    <row r="29" spans="2:12" x14ac:dyDescent="0.35">
      <c r="J29" s="104"/>
    </row>
    <row r="30" spans="2:12" x14ac:dyDescent="0.35">
      <c r="J30" s="104"/>
    </row>
    <row r="31" spans="2:12" x14ac:dyDescent="0.35">
      <c r="J31" s="104"/>
    </row>
    <row r="32" spans="2:12" x14ac:dyDescent="0.35">
      <c r="J32" s="104"/>
    </row>
    <row r="33" spans="10:10" x14ac:dyDescent="0.35">
      <c r="J33" s="104"/>
    </row>
    <row r="34" spans="10:10" x14ac:dyDescent="0.35">
      <c r="J34" s="104"/>
    </row>
    <row r="35" spans="10:10" x14ac:dyDescent="0.35">
      <c r="J35" s="104"/>
    </row>
    <row r="36" spans="10:10" x14ac:dyDescent="0.35">
      <c r="J36" s="104"/>
    </row>
    <row r="37" spans="10:10" x14ac:dyDescent="0.35">
      <c r="J37" s="104"/>
    </row>
    <row r="38" spans="10:10" x14ac:dyDescent="0.35">
      <c r="J38" s="104"/>
    </row>
    <row r="39" spans="10:10" x14ac:dyDescent="0.35">
      <c r="J39" s="104"/>
    </row>
    <row r="40" spans="10:10" x14ac:dyDescent="0.35">
      <c r="J40" s="104"/>
    </row>
    <row r="41" spans="10:10" x14ac:dyDescent="0.35">
      <c r="J41" s="104"/>
    </row>
    <row r="42" spans="10:10" x14ac:dyDescent="0.35">
      <c r="J42" s="104"/>
    </row>
    <row r="43" spans="10:10" x14ac:dyDescent="0.35">
      <c r="J43" s="104"/>
    </row>
    <row r="44" spans="10:10" x14ac:dyDescent="0.35">
      <c r="J44" s="104"/>
    </row>
    <row r="45" spans="10:10" x14ac:dyDescent="0.35">
      <c r="J45" s="104"/>
    </row>
    <row r="46" spans="10:10" x14ac:dyDescent="0.35">
      <c r="J46" s="104"/>
    </row>
    <row r="47" spans="10:10" x14ac:dyDescent="0.35">
      <c r="J47" s="104"/>
    </row>
    <row r="48" spans="10:10" x14ac:dyDescent="0.35">
      <c r="J48" s="104"/>
    </row>
    <row r="49" spans="10:10" x14ac:dyDescent="0.35">
      <c r="J49" s="104"/>
    </row>
    <row r="50" spans="10:10" x14ac:dyDescent="0.35">
      <c r="J50" s="104"/>
    </row>
    <row r="51" spans="10:10" x14ac:dyDescent="0.35">
      <c r="J51" s="104"/>
    </row>
    <row r="52" spans="10:10" x14ac:dyDescent="0.35">
      <c r="J52" s="104"/>
    </row>
    <row r="53" spans="10:10" x14ac:dyDescent="0.35">
      <c r="J53" s="104"/>
    </row>
    <row r="54" spans="10:10" x14ac:dyDescent="0.35">
      <c r="J54" s="104"/>
    </row>
    <row r="55" spans="10:10" x14ac:dyDescent="0.35">
      <c r="J55" s="104"/>
    </row>
    <row r="56" spans="10:10" x14ac:dyDescent="0.35">
      <c r="J56" s="104"/>
    </row>
    <row r="57" spans="10:10" x14ac:dyDescent="0.35">
      <c r="J57" s="104"/>
    </row>
    <row r="58" spans="10:10" x14ac:dyDescent="0.35">
      <c r="J58" s="104"/>
    </row>
    <row r="59" spans="10:10" x14ac:dyDescent="0.35">
      <c r="J59" s="104"/>
    </row>
  </sheetData>
  <mergeCells count="9">
    <mergeCell ref="J4:J5"/>
    <mergeCell ref="K4:K5"/>
    <mergeCell ref="L4:L5"/>
    <mergeCell ref="B4:B5"/>
    <mergeCell ref="C4:C5"/>
    <mergeCell ref="D4:D5"/>
    <mergeCell ref="E4:F4"/>
    <mergeCell ref="G4:H4"/>
    <mergeCell ref="I4:I5"/>
  </mergeCells>
  <phoneticPr fontId="2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M18"/>
  <sheetViews>
    <sheetView showGridLines="0" topLeftCell="B1" workbookViewId="0">
      <selection activeCell="B2" sqref="B2"/>
    </sheetView>
  </sheetViews>
  <sheetFormatPr defaultColWidth="10.796875" defaultRowHeight="15" x14ac:dyDescent="0.35"/>
  <cols>
    <col min="1" max="1" width="4" style="1" customWidth="1"/>
    <col min="2" max="2" width="10.796875" style="1"/>
    <col min="3" max="4" width="15.796875" style="1" customWidth="1"/>
    <col min="5" max="5" width="14.6640625" style="1" customWidth="1"/>
    <col min="6" max="8" width="13.6640625" style="1" customWidth="1"/>
    <col min="9" max="12" width="42.46484375" style="1" customWidth="1"/>
    <col min="13" max="13" width="3.6640625" style="1" customWidth="1"/>
    <col min="14" max="16384" width="10.796875" style="1"/>
  </cols>
  <sheetData>
    <row r="1" spans="2:13" ht="15.45" thickBot="1" x14ac:dyDescent="0.4"/>
    <row r="2" spans="2:13" ht="20.6" thickBot="1" x14ac:dyDescent="0.5">
      <c r="B2" s="63" t="s">
        <v>109</v>
      </c>
      <c r="C2" s="64"/>
      <c r="D2" s="65"/>
      <c r="E2" s="54"/>
      <c r="F2" s="39"/>
      <c r="G2" s="40"/>
      <c r="H2" s="40"/>
      <c r="I2" s="41"/>
      <c r="J2" s="41"/>
      <c r="K2" s="41"/>
      <c r="L2" s="41"/>
      <c r="M2" s="42"/>
    </row>
    <row r="3" spans="2:13" ht="15.45" thickTop="1" x14ac:dyDescent="0.35">
      <c r="B3" s="9"/>
      <c r="C3" s="4"/>
      <c r="D3" s="10"/>
      <c r="E3" s="45"/>
      <c r="F3" s="7"/>
      <c r="G3" s="37"/>
      <c r="H3" s="37"/>
      <c r="I3" s="4"/>
      <c r="J3" s="4"/>
      <c r="K3" s="4"/>
      <c r="L3" s="4"/>
      <c r="M3" s="43"/>
    </row>
    <row r="4" spans="2:13" ht="15.45" thickBot="1" x14ac:dyDescent="0.4">
      <c r="B4" s="44"/>
      <c r="C4" s="45"/>
      <c r="D4" s="45"/>
      <c r="E4" s="45" t="s">
        <v>333</v>
      </c>
      <c r="F4" s="45" t="s">
        <v>341</v>
      </c>
      <c r="G4" s="45" t="s">
        <v>351</v>
      </c>
      <c r="H4" s="45" t="s">
        <v>123</v>
      </c>
      <c r="I4" s="45" t="s">
        <v>334</v>
      </c>
      <c r="J4" s="45" t="s">
        <v>335</v>
      </c>
      <c r="K4" s="75" t="s">
        <v>336</v>
      </c>
      <c r="L4" s="75" t="s">
        <v>337</v>
      </c>
      <c r="M4" s="43"/>
    </row>
    <row r="5" spans="2:13" ht="15.45" thickBot="1" x14ac:dyDescent="0.4">
      <c r="B5" s="57" t="s">
        <v>103</v>
      </c>
      <c r="C5" s="106" t="s">
        <v>420</v>
      </c>
      <c r="D5" s="76"/>
      <c r="E5" s="45"/>
      <c r="F5" s="45"/>
      <c r="G5" s="45"/>
      <c r="H5" s="45"/>
      <c r="I5" s="58"/>
      <c r="J5" s="58"/>
      <c r="K5" s="4"/>
      <c r="L5" s="4"/>
      <c r="M5" s="43"/>
    </row>
    <row r="6" spans="2:13" x14ac:dyDescent="0.35">
      <c r="B6" s="9"/>
      <c r="C6" s="4" t="s">
        <v>358</v>
      </c>
      <c r="D6" s="11"/>
      <c r="E6" s="77" t="s">
        <v>280</v>
      </c>
      <c r="F6" s="78" t="s">
        <v>276</v>
      </c>
      <c r="G6" s="79" t="s">
        <v>352</v>
      </c>
      <c r="H6" s="80" t="s">
        <v>359</v>
      </c>
      <c r="I6" s="32" t="s">
        <v>338</v>
      </c>
      <c r="J6" s="32" t="s">
        <v>340</v>
      </c>
      <c r="K6" s="32" t="s">
        <v>339</v>
      </c>
      <c r="L6" s="32"/>
      <c r="M6" s="43"/>
    </row>
    <row r="7" spans="2:13" x14ac:dyDescent="0.35">
      <c r="B7" s="9"/>
      <c r="C7" s="4" t="s">
        <v>358</v>
      </c>
      <c r="D7" s="11"/>
      <c r="E7" s="82" t="s">
        <v>272</v>
      </c>
      <c r="F7" s="78" t="s">
        <v>276</v>
      </c>
      <c r="G7" s="79" t="s">
        <v>271</v>
      </c>
      <c r="H7" s="80" t="s">
        <v>360</v>
      </c>
      <c r="I7" s="32" t="s">
        <v>342</v>
      </c>
      <c r="J7" s="32" t="s">
        <v>343</v>
      </c>
      <c r="K7" s="32" t="s">
        <v>347</v>
      </c>
      <c r="L7" s="32"/>
      <c r="M7" s="43"/>
    </row>
    <row r="8" spans="2:13" x14ac:dyDescent="0.35">
      <c r="B8" s="9"/>
      <c r="C8" s="4" t="s">
        <v>358</v>
      </c>
      <c r="D8" s="11"/>
      <c r="E8" s="82" t="s">
        <v>346</v>
      </c>
      <c r="F8" s="78" t="s">
        <v>276</v>
      </c>
      <c r="G8" s="79" t="s">
        <v>345</v>
      </c>
      <c r="H8" s="80" t="s">
        <v>362</v>
      </c>
      <c r="I8" s="32" t="s">
        <v>373</v>
      </c>
      <c r="J8" s="32" t="s">
        <v>374</v>
      </c>
      <c r="K8" s="32" t="s">
        <v>350</v>
      </c>
      <c r="L8" s="32"/>
      <c r="M8" s="43"/>
    </row>
    <row r="9" spans="2:13" x14ac:dyDescent="0.35">
      <c r="B9" s="9"/>
      <c r="C9" s="4" t="s">
        <v>358</v>
      </c>
      <c r="D9" s="11"/>
      <c r="E9" s="82" t="s">
        <v>357</v>
      </c>
      <c r="F9" s="78" t="s">
        <v>276</v>
      </c>
      <c r="G9" s="79" t="s">
        <v>353</v>
      </c>
      <c r="H9" s="80" t="s">
        <v>361</v>
      </c>
      <c r="I9" s="32" t="s">
        <v>354</v>
      </c>
      <c r="J9" s="32" t="s">
        <v>355</v>
      </c>
      <c r="K9" s="32" t="s">
        <v>356</v>
      </c>
      <c r="L9" s="32"/>
      <c r="M9" s="43"/>
    </row>
    <row r="10" spans="2:13" x14ac:dyDescent="0.35">
      <c r="B10" s="9"/>
      <c r="C10" s="58" t="s">
        <v>367</v>
      </c>
      <c r="D10" s="11"/>
      <c r="E10" s="82" t="s">
        <v>357</v>
      </c>
      <c r="F10" s="78" t="s">
        <v>275</v>
      </c>
      <c r="G10" s="79" t="s">
        <v>353</v>
      </c>
      <c r="H10" s="80" t="s">
        <v>368</v>
      </c>
      <c r="I10" s="32" t="s">
        <v>363</v>
      </c>
      <c r="J10" s="32" t="s">
        <v>364</v>
      </c>
      <c r="K10" s="32"/>
      <c r="L10" s="32"/>
      <c r="M10" s="43"/>
    </row>
    <row r="11" spans="2:13" x14ac:dyDescent="0.35">
      <c r="B11" s="9"/>
      <c r="C11" s="58" t="s">
        <v>367</v>
      </c>
      <c r="D11" s="11"/>
      <c r="E11" s="82" t="s">
        <v>365</v>
      </c>
      <c r="F11" s="78" t="s">
        <v>275</v>
      </c>
      <c r="G11" s="79" t="s">
        <v>366</v>
      </c>
      <c r="H11" s="80" t="s">
        <v>369</v>
      </c>
      <c r="I11" s="32" t="s">
        <v>370</v>
      </c>
      <c r="J11" s="32" t="s">
        <v>371</v>
      </c>
      <c r="K11" s="32"/>
      <c r="L11" s="32"/>
      <c r="M11" s="43"/>
    </row>
    <row r="12" spans="2:13" x14ac:dyDescent="0.35">
      <c r="B12" s="9"/>
      <c r="C12" s="4" t="s">
        <v>358</v>
      </c>
      <c r="D12" s="11"/>
      <c r="E12" s="82" t="s">
        <v>284</v>
      </c>
      <c r="F12" s="78" t="s">
        <v>276</v>
      </c>
      <c r="G12" s="79" t="s">
        <v>381</v>
      </c>
      <c r="H12" s="80" t="s">
        <v>372</v>
      </c>
      <c r="I12" s="32" t="s">
        <v>376</v>
      </c>
      <c r="J12" s="32" t="s">
        <v>377</v>
      </c>
      <c r="K12" s="32" t="s">
        <v>378</v>
      </c>
      <c r="L12" s="32"/>
      <c r="M12" s="43"/>
    </row>
    <row r="13" spans="2:13" x14ac:dyDescent="0.35">
      <c r="B13" s="9"/>
      <c r="C13" s="4" t="s">
        <v>358</v>
      </c>
      <c r="D13" s="11"/>
      <c r="E13" s="82" t="s">
        <v>284</v>
      </c>
      <c r="F13" s="78" t="s">
        <v>276</v>
      </c>
      <c r="G13" s="79" t="s">
        <v>380</v>
      </c>
      <c r="H13" s="80" t="s">
        <v>382</v>
      </c>
      <c r="I13" s="32" t="s">
        <v>348</v>
      </c>
      <c r="J13" s="32" t="s">
        <v>349</v>
      </c>
      <c r="K13" s="32" t="s">
        <v>375</v>
      </c>
      <c r="L13" s="32" t="s">
        <v>379</v>
      </c>
      <c r="M13" s="43"/>
    </row>
    <row r="14" spans="2:13" x14ac:dyDescent="0.35">
      <c r="B14" s="9"/>
      <c r="C14" s="4" t="s">
        <v>358</v>
      </c>
      <c r="D14" s="11"/>
      <c r="E14" s="82" t="s">
        <v>284</v>
      </c>
      <c r="F14" s="78" t="s">
        <v>276</v>
      </c>
      <c r="G14" s="79" t="s">
        <v>383</v>
      </c>
      <c r="H14" s="80" t="s">
        <v>384</v>
      </c>
      <c r="I14" s="32" t="s">
        <v>385</v>
      </c>
      <c r="J14" s="32" t="s">
        <v>386</v>
      </c>
      <c r="K14" s="32" t="s">
        <v>388</v>
      </c>
      <c r="L14" s="32" t="s">
        <v>387</v>
      </c>
      <c r="M14" s="43"/>
    </row>
    <row r="15" spans="2:13" x14ac:dyDescent="0.35">
      <c r="B15" s="9"/>
      <c r="C15" s="4" t="s">
        <v>358</v>
      </c>
      <c r="D15" s="11"/>
      <c r="E15" s="82" t="s">
        <v>357</v>
      </c>
      <c r="F15" s="78" t="s">
        <v>276</v>
      </c>
      <c r="G15" s="79" t="s">
        <v>389</v>
      </c>
      <c r="H15" s="80" t="s">
        <v>390</v>
      </c>
      <c r="I15" s="32" t="s">
        <v>391</v>
      </c>
      <c r="J15" s="32" t="s">
        <v>392</v>
      </c>
      <c r="K15" s="32" t="s">
        <v>393</v>
      </c>
      <c r="L15" s="32"/>
      <c r="M15" s="43"/>
    </row>
    <row r="16" spans="2:13" x14ac:dyDescent="0.35">
      <c r="B16" s="9"/>
      <c r="C16" s="4" t="s">
        <v>358</v>
      </c>
      <c r="D16" s="11"/>
      <c r="E16" s="77" t="s">
        <v>357</v>
      </c>
      <c r="F16" s="78" t="s">
        <v>276</v>
      </c>
      <c r="G16" s="79" t="s">
        <v>394</v>
      </c>
      <c r="H16" s="80" t="s">
        <v>395</v>
      </c>
      <c r="I16" s="32" t="s">
        <v>396</v>
      </c>
      <c r="J16" s="32" t="s">
        <v>397</v>
      </c>
      <c r="K16" s="32" t="s">
        <v>398</v>
      </c>
      <c r="L16" s="32"/>
      <c r="M16" s="43"/>
    </row>
    <row r="17" spans="2:13" x14ac:dyDescent="0.35">
      <c r="B17" s="9"/>
      <c r="C17" s="4"/>
      <c r="D17" s="4"/>
      <c r="E17" s="77" t="s">
        <v>399</v>
      </c>
      <c r="F17" s="78" t="s">
        <v>276</v>
      </c>
      <c r="G17" s="79" t="s">
        <v>400</v>
      </c>
      <c r="H17" s="80" t="s">
        <v>401</v>
      </c>
      <c r="I17" s="32" t="s">
        <v>402</v>
      </c>
      <c r="J17" s="32" t="s">
        <v>403</v>
      </c>
      <c r="K17" s="32" t="s">
        <v>404</v>
      </c>
      <c r="L17" s="32"/>
      <c r="M17" s="43"/>
    </row>
    <row r="18" spans="2:13" ht="15.45" thickBot="1" x14ac:dyDescent="0.4">
      <c r="B18" s="8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2"/>
    </row>
  </sheetData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95"/>
  <sheetViews>
    <sheetView showGridLines="0" topLeftCell="P69" zoomScale="60" zoomScaleNormal="60" zoomScalePageLayoutView="80" workbookViewId="0">
      <selection activeCell="N3" sqref="N3:P70"/>
    </sheetView>
  </sheetViews>
  <sheetFormatPr defaultColWidth="10.796875" defaultRowHeight="15" x14ac:dyDescent="0.35"/>
  <cols>
    <col min="1" max="1" width="3.6640625" style="1" customWidth="1"/>
    <col min="2" max="2" width="10.796875" style="1"/>
    <col min="3" max="3" width="4.6640625" style="1" customWidth="1"/>
    <col min="4" max="4" width="4.6640625" style="23" customWidth="1"/>
    <col min="5" max="5" width="16" style="31" bestFit="1" customWidth="1"/>
    <col min="6" max="6" width="4.6640625" style="5" customWidth="1"/>
    <col min="7" max="7" width="4.6640625" style="24" customWidth="1"/>
    <col min="8" max="8" width="17" style="5" bestFit="1" customWidth="1"/>
    <col min="9" max="9" width="4.6640625" style="5" customWidth="1"/>
    <col min="10" max="10" width="4.6640625" style="24" customWidth="1"/>
    <col min="11" max="11" width="7" style="24" bestFit="1" customWidth="1"/>
    <col min="12" max="12" width="20.33203125" style="1" bestFit="1" customWidth="1"/>
    <col min="13" max="13" width="45.796875" style="1" bestFit="1" customWidth="1"/>
    <col min="14" max="14" width="93" style="1" bestFit="1" customWidth="1"/>
    <col min="15" max="15" width="120.46484375" style="1" bestFit="1" customWidth="1"/>
    <col min="16" max="16" width="148.1328125" style="1" bestFit="1" customWidth="1"/>
    <col min="17" max="17" width="5" style="1" customWidth="1"/>
    <col min="18" max="16384" width="10.796875" style="1"/>
  </cols>
  <sheetData>
    <row r="1" spans="2:17" ht="15.45" thickBot="1" x14ac:dyDescent="0.4"/>
    <row r="2" spans="2:17" ht="20.6" thickBot="1" x14ac:dyDescent="0.5">
      <c r="B2" s="63" t="s">
        <v>109</v>
      </c>
      <c r="C2" s="64"/>
      <c r="D2" s="65"/>
      <c r="E2" s="66"/>
      <c r="F2" s="67"/>
      <c r="G2" s="68"/>
      <c r="H2" s="39"/>
      <c r="I2" s="39"/>
      <c r="J2" s="40"/>
      <c r="K2" s="40"/>
      <c r="L2" s="41"/>
      <c r="M2" s="41"/>
      <c r="N2" s="41"/>
      <c r="O2" s="41"/>
      <c r="P2" s="41"/>
      <c r="Q2" s="42"/>
    </row>
    <row r="3" spans="2:17" ht="15.45" thickTop="1" x14ac:dyDescent="0.35">
      <c r="B3" s="9"/>
      <c r="C3" s="4"/>
      <c r="D3" s="10"/>
      <c r="E3" s="45"/>
      <c r="F3" s="7"/>
      <c r="G3" s="37"/>
      <c r="H3" s="7"/>
      <c r="I3" s="7"/>
      <c r="J3" s="37"/>
      <c r="K3" s="37"/>
      <c r="L3" s="4"/>
      <c r="M3" s="4"/>
      <c r="N3" s="4"/>
      <c r="O3" s="4"/>
      <c r="P3" s="4"/>
      <c r="Q3" s="43"/>
    </row>
    <row r="4" spans="2:17" s="31" customFormat="1" ht="15.45" thickBot="1" x14ac:dyDescent="0.4">
      <c r="B4" s="44"/>
      <c r="C4" s="45"/>
      <c r="D4" s="45"/>
      <c r="E4" s="45" t="s">
        <v>105</v>
      </c>
      <c r="F4" s="45"/>
      <c r="G4" s="45"/>
      <c r="H4" s="45" t="s">
        <v>106</v>
      </c>
      <c r="I4" s="45"/>
      <c r="J4" s="45"/>
      <c r="K4" s="45" t="s">
        <v>123</v>
      </c>
      <c r="L4" s="45" t="s">
        <v>104</v>
      </c>
      <c r="M4" s="45" t="s">
        <v>107</v>
      </c>
      <c r="N4" s="45" t="s">
        <v>110</v>
      </c>
      <c r="O4" s="45" t="s">
        <v>160</v>
      </c>
      <c r="P4" s="45" t="s">
        <v>161</v>
      </c>
      <c r="Q4" s="46"/>
    </row>
    <row r="5" spans="2:17" s="8" customFormat="1" ht="15.45" thickBot="1" x14ac:dyDescent="0.4">
      <c r="B5" s="57" t="s">
        <v>103</v>
      </c>
      <c r="C5" s="61"/>
      <c r="D5" s="60"/>
      <c r="E5" s="45"/>
      <c r="F5" s="45"/>
      <c r="G5" s="45"/>
      <c r="H5" s="45"/>
      <c r="I5" s="45"/>
      <c r="J5" s="45"/>
      <c r="K5" s="45"/>
      <c r="L5" s="58"/>
      <c r="M5" s="58"/>
      <c r="N5" s="58"/>
      <c r="O5" s="58"/>
      <c r="P5" s="58"/>
      <c r="Q5" s="59"/>
    </row>
    <row r="6" spans="2:17" ht="15.45" thickBot="1" x14ac:dyDescent="0.4">
      <c r="B6" s="47"/>
      <c r="C6" s="7"/>
      <c r="D6" s="62" t="s">
        <v>116</v>
      </c>
      <c r="E6" s="55" t="s">
        <v>1</v>
      </c>
      <c r="F6" s="7"/>
      <c r="G6" s="37"/>
      <c r="H6" s="7"/>
      <c r="I6" s="7"/>
      <c r="J6" s="37"/>
      <c r="K6" s="37"/>
      <c r="L6" s="4"/>
      <c r="M6" s="4"/>
      <c r="N6" s="4"/>
      <c r="O6" s="4"/>
      <c r="P6" s="4"/>
      <c r="Q6" s="43"/>
    </row>
    <row r="7" spans="2:17" x14ac:dyDescent="0.35">
      <c r="B7" s="47"/>
      <c r="C7" s="7"/>
      <c r="D7" s="26"/>
      <c r="E7" s="45"/>
      <c r="F7" s="17"/>
      <c r="G7" s="25" t="s">
        <v>111</v>
      </c>
      <c r="H7" s="19" t="s">
        <v>21</v>
      </c>
      <c r="I7" s="7"/>
      <c r="J7" s="37"/>
      <c r="K7" s="37"/>
      <c r="L7" s="4"/>
      <c r="M7" s="4"/>
      <c r="N7" s="4"/>
      <c r="O7" s="4"/>
      <c r="P7" s="4"/>
      <c r="Q7" s="43"/>
    </row>
    <row r="8" spans="2:17" x14ac:dyDescent="0.35">
      <c r="B8" s="47"/>
      <c r="C8" s="7"/>
      <c r="D8" s="26"/>
      <c r="E8" s="45"/>
      <c r="F8" s="7"/>
      <c r="G8" s="26"/>
      <c r="H8" s="7"/>
      <c r="I8" s="17"/>
      <c r="J8" s="35">
        <v>1</v>
      </c>
      <c r="K8" s="28" t="str">
        <f>$D$6&amp;$G$7&amp;J8</f>
        <v>Aa1</v>
      </c>
      <c r="L8" s="12" t="s">
        <v>8</v>
      </c>
      <c r="M8" s="13" t="s">
        <v>124</v>
      </c>
      <c r="N8" s="32" t="s">
        <v>163</v>
      </c>
      <c r="O8" s="32" t="s">
        <v>162</v>
      </c>
      <c r="P8" s="32" t="s">
        <v>164</v>
      </c>
      <c r="Q8" s="43"/>
    </row>
    <row r="9" spans="2:17" x14ac:dyDescent="0.35">
      <c r="B9" s="47"/>
      <c r="C9" s="7"/>
      <c r="D9" s="26"/>
      <c r="E9" s="45"/>
      <c r="F9" s="7"/>
      <c r="G9" s="26"/>
      <c r="H9" s="7"/>
      <c r="I9" s="7"/>
      <c r="J9" s="25">
        <v>2</v>
      </c>
      <c r="K9" s="28" t="str">
        <f t="shared" ref="K9:K11" si="0">$D$6&amp;$G$7&amp;J9</f>
        <v>Aa2</v>
      </c>
      <c r="L9" s="12" t="s">
        <v>32</v>
      </c>
      <c r="M9" s="13" t="s">
        <v>125</v>
      </c>
      <c r="N9" s="32" t="s">
        <v>163</v>
      </c>
      <c r="O9" s="32" t="s">
        <v>162</v>
      </c>
      <c r="P9" s="32" t="s">
        <v>164</v>
      </c>
      <c r="Q9" s="43"/>
    </row>
    <row r="10" spans="2:17" x14ac:dyDescent="0.35">
      <c r="B10" s="47"/>
      <c r="C10" s="7"/>
      <c r="D10" s="26"/>
      <c r="E10" s="45"/>
      <c r="F10" s="7"/>
      <c r="G10" s="26"/>
      <c r="H10" s="7"/>
      <c r="I10" s="7"/>
      <c r="J10" s="36">
        <v>3</v>
      </c>
      <c r="K10" s="28" t="str">
        <f t="shared" si="0"/>
        <v>Aa3</v>
      </c>
      <c r="L10" s="12" t="s">
        <v>34</v>
      </c>
      <c r="M10" s="13" t="s">
        <v>126</v>
      </c>
      <c r="N10" s="32" t="s">
        <v>163</v>
      </c>
      <c r="O10" s="32" t="s">
        <v>162</v>
      </c>
      <c r="P10" s="32" t="s">
        <v>164</v>
      </c>
      <c r="Q10" s="43"/>
    </row>
    <row r="11" spans="2:17" x14ac:dyDescent="0.35">
      <c r="B11" s="47"/>
      <c r="C11" s="7"/>
      <c r="D11" s="26"/>
      <c r="E11" s="45"/>
      <c r="F11" s="7"/>
      <c r="G11" s="26"/>
      <c r="H11" s="7"/>
      <c r="I11" s="7"/>
      <c r="J11" s="28">
        <v>4</v>
      </c>
      <c r="K11" s="28" t="str">
        <f t="shared" si="0"/>
        <v>Aa4</v>
      </c>
      <c r="L11" s="14" t="s">
        <v>48</v>
      </c>
      <c r="M11" s="15" t="s">
        <v>127</v>
      </c>
      <c r="N11" s="32" t="s">
        <v>165</v>
      </c>
      <c r="O11" s="32" t="s">
        <v>166</v>
      </c>
      <c r="P11" s="32" t="s">
        <v>167</v>
      </c>
      <c r="Q11" s="43"/>
    </row>
    <row r="12" spans="2:17" x14ac:dyDescent="0.35">
      <c r="B12" s="47"/>
      <c r="C12" s="7"/>
      <c r="D12" s="26"/>
      <c r="E12" s="45"/>
      <c r="F12" s="7"/>
      <c r="G12" s="25" t="s">
        <v>112</v>
      </c>
      <c r="H12" s="19" t="s">
        <v>15</v>
      </c>
      <c r="I12" s="7"/>
      <c r="J12" s="37"/>
      <c r="K12" s="37"/>
      <c r="L12" s="4"/>
      <c r="M12" s="4"/>
      <c r="N12" s="4"/>
      <c r="O12" s="4"/>
      <c r="P12" s="4"/>
      <c r="Q12" s="43"/>
    </row>
    <row r="13" spans="2:17" x14ac:dyDescent="0.35">
      <c r="B13" s="47"/>
      <c r="C13" s="7"/>
      <c r="D13" s="26"/>
      <c r="E13" s="45"/>
      <c r="F13" s="7"/>
      <c r="G13" s="26"/>
      <c r="H13" s="7"/>
      <c r="I13" s="17"/>
      <c r="J13" s="25">
        <v>1</v>
      </c>
      <c r="K13" s="28" t="str">
        <f>$D$6&amp;$G$12&amp;J13</f>
        <v>Ab1</v>
      </c>
      <c r="L13" s="12" t="s">
        <v>25</v>
      </c>
      <c r="M13" s="13" t="s">
        <v>128</v>
      </c>
      <c r="N13" s="32" t="s">
        <v>168</v>
      </c>
      <c r="O13" s="32" t="s">
        <v>169</v>
      </c>
      <c r="P13" s="32" t="s">
        <v>179</v>
      </c>
      <c r="Q13" s="43"/>
    </row>
    <row r="14" spans="2:17" x14ac:dyDescent="0.35">
      <c r="B14" s="47"/>
      <c r="C14" s="7"/>
      <c r="D14" s="26"/>
      <c r="E14" s="45"/>
      <c r="F14" s="7"/>
      <c r="G14" s="26"/>
      <c r="H14" s="7"/>
      <c r="I14" s="7"/>
      <c r="J14" s="28">
        <v>2</v>
      </c>
      <c r="K14" s="28" t="str">
        <f t="shared" ref="K14" si="1">$D$6&amp;$G$12&amp;J14</f>
        <v>Ab2</v>
      </c>
      <c r="L14" s="14" t="s">
        <v>28</v>
      </c>
      <c r="M14" s="15" t="s">
        <v>129</v>
      </c>
      <c r="N14" s="32" t="s">
        <v>170</v>
      </c>
      <c r="O14" s="32" t="s">
        <v>171</v>
      </c>
      <c r="P14" s="32" t="s">
        <v>179</v>
      </c>
      <c r="Q14" s="43"/>
    </row>
    <row r="15" spans="2:17" x14ac:dyDescent="0.35">
      <c r="B15" s="47"/>
      <c r="C15" s="7"/>
      <c r="D15" s="26"/>
      <c r="E15" s="45"/>
      <c r="F15" s="7"/>
      <c r="G15" s="25" t="s">
        <v>113</v>
      </c>
      <c r="H15" s="19" t="s">
        <v>22</v>
      </c>
      <c r="I15" s="7"/>
      <c r="J15" s="37"/>
      <c r="K15" s="37"/>
      <c r="L15" s="4"/>
      <c r="M15" s="4"/>
      <c r="N15" s="4"/>
      <c r="O15" s="4"/>
      <c r="P15" s="4"/>
      <c r="Q15" s="43"/>
    </row>
    <row r="16" spans="2:17" x14ac:dyDescent="0.35">
      <c r="B16" s="47"/>
      <c r="C16" s="7"/>
      <c r="D16" s="26"/>
      <c r="E16" s="45"/>
      <c r="F16" s="7"/>
      <c r="G16" s="26"/>
      <c r="H16" s="7"/>
      <c r="I16" s="17"/>
      <c r="J16" s="36">
        <v>1</v>
      </c>
      <c r="K16" s="38" t="str">
        <f>$D$6&amp;$G$15&amp;J16</f>
        <v>Ac1</v>
      </c>
      <c r="L16" s="12" t="s">
        <v>23</v>
      </c>
      <c r="M16" s="13" t="s">
        <v>130</v>
      </c>
      <c r="N16" s="32" t="s">
        <v>172</v>
      </c>
      <c r="O16" s="32" t="s">
        <v>173</v>
      </c>
      <c r="P16" s="32"/>
      <c r="Q16" s="43"/>
    </row>
    <row r="17" spans="2:17" x14ac:dyDescent="0.35">
      <c r="B17" s="47"/>
      <c r="C17" s="7"/>
      <c r="D17" s="26"/>
      <c r="E17" s="45"/>
      <c r="F17" s="7"/>
      <c r="G17" s="27"/>
      <c r="H17" s="7"/>
      <c r="I17" s="7"/>
      <c r="J17" s="37">
        <v>2</v>
      </c>
      <c r="K17" s="28" t="str">
        <f>$D$6&amp;$G$15&amp;J17</f>
        <v>Ac2</v>
      </c>
      <c r="L17" s="14" t="s">
        <v>51</v>
      </c>
      <c r="M17" s="15" t="s">
        <v>138</v>
      </c>
      <c r="N17" s="32" t="s">
        <v>174</v>
      </c>
      <c r="O17" s="32"/>
      <c r="P17" s="32"/>
      <c r="Q17" s="43"/>
    </row>
    <row r="18" spans="2:17" x14ac:dyDescent="0.35">
      <c r="B18" s="47"/>
      <c r="C18" s="7"/>
      <c r="D18" s="26"/>
      <c r="E18" s="45"/>
      <c r="F18" s="7"/>
      <c r="G18" s="28" t="s">
        <v>114</v>
      </c>
      <c r="H18" s="19" t="s">
        <v>38</v>
      </c>
      <c r="I18" s="7"/>
      <c r="J18" s="37"/>
      <c r="K18" s="37"/>
      <c r="L18" s="4"/>
      <c r="M18" s="4"/>
      <c r="N18" s="4"/>
      <c r="O18" s="4"/>
      <c r="P18" s="4"/>
      <c r="Q18" s="43"/>
    </row>
    <row r="19" spans="2:17" x14ac:dyDescent="0.35">
      <c r="B19" s="47"/>
      <c r="C19" s="7"/>
      <c r="D19" s="26"/>
      <c r="E19" s="45"/>
      <c r="F19" s="7"/>
      <c r="G19" s="37"/>
      <c r="H19" s="7"/>
      <c r="I19" s="17"/>
      <c r="J19" s="36">
        <v>1</v>
      </c>
      <c r="K19" s="38" t="str">
        <f>$D$6&amp;$G$18&amp;J19</f>
        <v>Ad1</v>
      </c>
      <c r="L19" s="12" t="s">
        <v>39</v>
      </c>
      <c r="M19" s="13" t="s">
        <v>108</v>
      </c>
      <c r="N19" s="32" t="s">
        <v>175</v>
      </c>
      <c r="O19" s="32" t="s">
        <v>176</v>
      </c>
      <c r="P19" s="32"/>
      <c r="Q19" s="43"/>
    </row>
    <row r="20" spans="2:17" ht="15.45" thickBot="1" x14ac:dyDescent="0.4">
      <c r="B20" s="47"/>
      <c r="C20" s="7"/>
      <c r="D20" s="26"/>
      <c r="E20" s="45"/>
      <c r="F20" s="7"/>
      <c r="G20" s="37"/>
      <c r="H20" s="7"/>
      <c r="I20" s="7"/>
      <c r="J20" s="37">
        <v>2</v>
      </c>
      <c r="K20" s="28" t="str">
        <f>$D$6&amp;$G$18&amp;J20</f>
        <v>Ad2</v>
      </c>
      <c r="L20" s="14" t="s">
        <v>53</v>
      </c>
      <c r="M20" s="15" t="s">
        <v>54</v>
      </c>
      <c r="N20" s="32" t="s">
        <v>177</v>
      </c>
      <c r="O20" s="32" t="s">
        <v>178</v>
      </c>
      <c r="P20" s="32"/>
      <c r="Q20" s="43"/>
    </row>
    <row r="21" spans="2:17" ht="15.45" thickBot="1" x14ac:dyDescent="0.4">
      <c r="B21" s="47"/>
      <c r="C21" s="7"/>
      <c r="D21" s="62" t="s">
        <v>117</v>
      </c>
      <c r="E21" s="55" t="s">
        <v>2</v>
      </c>
      <c r="F21" s="7"/>
      <c r="G21" s="37"/>
      <c r="H21" s="7"/>
      <c r="I21" s="7"/>
      <c r="J21" s="37"/>
      <c r="K21" s="37"/>
      <c r="L21" s="4"/>
      <c r="M21" s="4"/>
      <c r="N21" s="4"/>
      <c r="O21" s="4"/>
      <c r="P21" s="4"/>
      <c r="Q21" s="43"/>
    </row>
    <row r="22" spans="2:17" x14ac:dyDescent="0.35">
      <c r="B22" s="47"/>
      <c r="C22" s="7"/>
      <c r="D22" s="26"/>
      <c r="E22" s="45"/>
      <c r="F22" s="17"/>
      <c r="G22" s="29" t="s">
        <v>111</v>
      </c>
      <c r="H22" s="19" t="s">
        <v>2</v>
      </c>
      <c r="I22" s="7"/>
      <c r="J22" s="37"/>
      <c r="K22" s="37"/>
      <c r="L22" s="4"/>
      <c r="M22" s="4"/>
      <c r="N22" s="4"/>
      <c r="O22" s="4"/>
      <c r="P22" s="4"/>
      <c r="Q22" s="43"/>
    </row>
    <row r="23" spans="2:17" ht="15.45" thickBot="1" x14ac:dyDescent="0.4">
      <c r="B23" s="47"/>
      <c r="C23" s="7"/>
      <c r="D23" s="26"/>
      <c r="E23" s="45"/>
      <c r="F23" s="7"/>
      <c r="G23" s="37"/>
      <c r="H23" s="7"/>
      <c r="I23" s="17"/>
      <c r="J23" s="28">
        <v>1</v>
      </c>
      <c r="K23" s="28" t="str">
        <f>$D$21&amp;$G$22&amp;J23</f>
        <v>Ba1</v>
      </c>
      <c r="L23" s="14" t="s">
        <v>10</v>
      </c>
      <c r="M23" s="15" t="s">
        <v>131</v>
      </c>
      <c r="N23" s="32" t="s">
        <v>180</v>
      </c>
      <c r="O23" s="32" t="s">
        <v>181</v>
      </c>
      <c r="P23" s="32" t="s">
        <v>182</v>
      </c>
      <c r="Q23" s="43"/>
    </row>
    <row r="24" spans="2:17" ht="15.45" thickBot="1" x14ac:dyDescent="0.4">
      <c r="B24" s="47"/>
      <c r="C24" s="7"/>
      <c r="D24" s="62" t="s">
        <v>119</v>
      </c>
      <c r="E24" s="55" t="s">
        <v>3</v>
      </c>
      <c r="F24" s="7"/>
      <c r="G24" s="37"/>
      <c r="H24" s="7"/>
      <c r="I24" s="7"/>
      <c r="J24" s="37"/>
      <c r="K24" s="37"/>
      <c r="L24" s="4"/>
      <c r="M24" s="4"/>
      <c r="N24" s="4"/>
      <c r="O24" s="4"/>
      <c r="P24" s="4"/>
      <c r="Q24" s="43"/>
    </row>
    <row r="25" spans="2:17" x14ac:dyDescent="0.35">
      <c r="B25" s="47"/>
      <c r="C25" s="7"/>
      <c r="D25" s="26"/>
      <c r="E25" s="45"/>
      <c r="F25" s="17"/>
      <c r="G25" s="30" t="s">
        <v>111</v>
      </c>
      <c r="H25" s="19" t="s">
        <v>40</v>
      </c>
      <c r="I25" s="7"/>
      <c r="J25" s="37"/>
      <c r="K25" s="37"/>
      <c r="L25" s="4"/>
      <c r="M25" s="4"/>
      <c r="N25" s="4"/>
      <c r="O25" s="4"/>
      <c r="P25" s="4"/>
      <c r="Q25" s="43"/>
    </row>
    <row r="26" spans="2:17" x14ac:dyDescent="0.35">
      <c r="B26" s="47"/>
      <c r="C26" s="7"/>
      <c r="D26" s="26"/>
      <c r="E26" s="45"/>
      <c r="F26" s="7"/>
      <c r="G26" s="26"/>
      <c r="H26" s="7"/>
      <c r="I26" s="17"/>
      <c r="J26" s="28">
        <v>1</v>
      </c>
      <c r="K26" s="29" t="str">
        <f>$D$24&amp;$G$25&amp;J26</f>
        <v>Ca1</v>
      </c>
      <c r="L26" s="14" t="s">
        <v>41</v>
      </c>
      <c r="M26" s="15" t="s">
        <v>159</v>
      </c>
      <c r="N26" s="32" t="s">
        <v>183</v>
      </c>
      <c r="O26" s="32" t="s">
        <v>188</v>
      </c>
      <c r="P26" s="32" t="s">
        <v>184</v>
      </c>
      <c r="Q26" s="43"/>
    </row>
    <row r="27" spans="2:17" x14ac:dyDescent="0.35">
      <c r="B27" s="47"/>
      <c r="C27" s="7"/>
      <c r="D27" s="26"/>
      <c r="E27" s="45"/>
      <c r="F27" s="7"/>
      <c r="G27" s="29" t="s">
        <v>112</v>
      </c>
      <c r="H27" s="19" t="s">
        <v>13</v>
      </c>
      <c r="I27" s="7"/>
      <c r="J27" s="37"/>
      <c r="K27" s="37"/>
      <c r="L27" s="4"/>
      <c r="M27" s="4"/>
      <c r="N27" s="4"/>
      <c r="O27" s="4"/>
      <c r="P27" s="4"/>
      <c r="Q27" s="43"/>
    </row>
    <row r="28" spans="2:17" ht="15.45" thickBot="1" x14ac:dyDescent="0.4">
      <c r="B28" s="47"/>
      <c r="C28" s="7"/>
      <c r="D28" s="26"/>
      <c r="E28" s="45"/>
      <c r="F28" s="7"/>
      <c r="G28" s="37"/>
      <c r="H28" s="7"/>
      <c r="I28" s="17"/>
      <c r="J28" s="28">
        <v>1</v>
      </c>
      <c r="K28" s="29" t="str">
        <f>$D$24&amp;$G$27&amp;J28</f>
        <v>Cb1</v>
      </c>
      <c r="L28" s="14" t="s">
        <v>57</v>
      </c>
      <c r="M28" s="15" t="s">
        <v>58</v>
      </c>
      <c r="N28" s="32" t="s">
        <v>185</v>
      </c>
      <c r="O28" s="32" t="s">
        <v>186</v>
      </c>
      <c r="P28" s="32" t="s">
        <v>187</v>
      </c>
      <c r="Q28" s="43"/>
    </row>
    <row r="29" spans="2:17" ht="15.45" thickBot="1" x14ac:dyDescent="0.4">
      <c r="B29" s="47"/>
      <c r="C29" s="7"/>
      <c r="D29" s="62" t="s">
        <v>118</v>
      </c>
      <c r="E29" s="55" t="s">
        <v>4</v>
      </c>
      <c r="F29" s="7"/>
      <c r="G29" s="37"/>
      <c r="H29" s="7"/>
      <c r="I29" s="7"/>
      <c r="J29" s="37"/>
      <c r="K29" s="37"/>
      <c r="L29" s="4"/>
      <c r="M29" s="4"/>
      <c r="N29" s="4"/>
      <c r="O29" s="4"/>
      <c r="P29" s="4"/>
      <c r="Q29" s="43"/>
    </row>
    <row r="30" spans="2:17" x14ac:dyDescent="0.35">
      <c r="B30" s="47"/>
      <c r="C30" s="7"/>
      <c r="D30" s="26"/>
      <c r="E30" s="45"/>
      <c r="F30" s="17"/>
      <c r="G30" s="29" t="s">
        <v>111</v>
      </c>
      <c r="H30" s="19" t="s">
        <v>59</v>
      </c>
      <c r="I30" s="7"/>
      <c r="J30" s="37"/>
      <c r="K30" s="37"/>
      <c r="L30" s="4"/>
      <c r="M30" s="4"/>
      <c r="N30" s="4"/>
      <c r="O30" s="4"/>
      <c r="P30" s="4"/>
      <c r="Q30" s="43"/>
    </row>
    <row r="31" spans="2:17" x14ac:dyDescent="0.35">
      <c r="B31" s="47"/>
      <c r="C31" s="7"/>
      <c r="D31" s="26"/>
      <c r="E31" s="45"/>
      <c r="F31" s="7"/>
      <c r="G31" s="37"/>
      <c r="H31" s="7"/>
      <c r="I31" s="17"/>
      <c r="J31" s="25">
        <v>1</v>
      </c>
      <c r="K31" s="38" t="str">
        <f>$D$29&amp;$G$30&amp;J31</f>
        <v>Da1</v>
      </c>
      <c r="L31" s="12" t="s">
        <v>60</v>
      </c>
      <c r="M31" s="13" t="s">
        <v>132</v>
      </c>
      <c r="N31" s="32" t="s">
        <v>189</v>
      </c>
      <c r="O31" s="32" t="s">
        <v>190</v>
      </c>
      <c r="P31" s="32"/>
      <c r="Q31" s="43"/>
    </row>
    <row r="32" spans="2:17" x14ac:dyDescent="0.35">
      <c r="B32" s="47"/>
      <c r="C32" s="7"/>
      <c r="D32" s="26"/>
      <c r="E32" s="45"/>
      <c r="F32" s="7"/>
      <c r="G32" s="37"/>
      <c r="H32" s="7"/>
      <c r="I32" s="7"/>
      <c r="J32" s="25">
        <v>2</v>
      </c>
      <c r="K32" s="28" t="str">
        <f t="shared" ref="K32:K34" si="2">$D$29&amp;$G$30&amp;J32</f>
        <v>Da2</v>
      </c>
      <c r="L32" s="12" t="s">
        <v>62</v>
      </c>
      <c r="M32" s="13" t="s">
        <v>133</v>
      </c>
      <c r="N32" s="32" t="s">
        <v>191</v>
      </c>
      <c r="O32" s="32" t="s">
        <v>192</v>
      </c>
      <c r="P32" s="32"/>
      <c r="Q32" s="43"/>
    </row>
    <row r="33" spans="2:17" x14ac:dyDescent="0.35">
      <c r="B33" s="47"/>
      <c r="C33" s="7"/>
      <c r="D33" s="26"/>
      <c r="E33" s="45"/>
      <c r="F33" s="7"/>
      <c r="G33" s="37"/>
      <c r="H33" s="7"/>
      <c r="I33" s="7"/>
      <c r="J33" s="36">
        <v>3</v>
      </c>
      <c r="K33" s="28" t="str">
        <f t="shared" si="2"/>
        <v>Da3</v>
      </c>
      <c r="L33" s="12" t="s">
        <v>62</v>
      </c>
      <c r="M33" s="13" t="s">
        <v>137</v>
      </c>
      <c r="N33" s="32" t="s">
        <v>193</v>
      </c>
      <c r="O33" s="33" t="s">
        <v>194</v>
      </c>
      <c r="P33" s="32" t="s">
        <v>195</v>
      </c>
      <c r="Q33" s="43"/>
    </row>
    <row r="34" spans="2:17" ht="15.45" thickBot="1" x14ac:dyDescent="0.4">
      <c r="B34" s="47"/>
      <c r="C34" s="7"/>
      <c r="D34" s="26"/>
      <c r="E34" s="45"/>
      <c r="F34" s="7"/>
      <c r="G34" s="37"/>
      <c r="H34" s="7"/>
      <c r="I34" s="7"/>
      <c r="J34" s="28">
        <v>4</v>
      </c>
      <c r="K34" s="28" t="str">
        <f t="shared" si="2"/>
        <v>Da4</v>
      </c>
      <c r="L34" s="14" t="s">
        <v>65</v>
      </c>
      <c r="M34" s="15" t="s">
        <v>134</v>
      </c>
      <c r="N34" s="32" t="s">
        <v>196</v>
      </c>
      <c r="O34" s="32" t="s">
        <v>197</v>
      </c>
      <c r="P34" s="32"/>
      <c r="Q34" s="43"/>
    </row>
    <row r="35" spans="2:17" ht="15.45" thickBot="1" x14ac:dyDescent="0.4">
      <c r="B35" s="47"/>
      <c r="C35" s="7"/>
      <c r="D35" s="62" t="s">
        <v>120</v>
      </c>
      <c r="E35" s="55" t="s">
        <v>5</v>
      </c>
      <c r="F35" s="7"/>
      <c r="G35" s="37"/>
      <c r="H35" s="7"/>
      <c r="I35" s="7"/>
      <c r="J35" s="37"/>
      <c r="K35" s="37"/>
      <c r="L35" s="4"/>
      <c r="M35" s="4"/>
      <c r="N35" s="4"/>
      <c r="O35" s="4"/>
      <c r="P35" s="4"/>
      <c r="Q35" s="43"/>
    </row>
    <row r="36" spans="2:17" x14ac:dyDescent="0.35">
      <c r="B36" s="47"/>
      <c r="C36" s="7"/>
      <c r="D36" s="26"/>
      <c r="E36" s="45"/>
      <c r="F36" s="17"/>
      <c r="G36" s="30" t="s">
        <v>111</v>
      </c>
      <c r="H36" s="19" t="s">
        <v>29</v>
      </c>
      <c r="I36" s="7"/>
      <c r="J36" s="37"/>
      <c r="K36" s="37"/>
      <c r="L36" s="4"/>
      <c r="M36" s="4"/>
      <c r="N36" s="4"/>
      <c r="O36" s="4"/>
      <c r="P36" s="4"/>
      <c r="Q36" s="43"/>
    </row>
    <row r="37" spans="2:17" x14ac:dyDescent="0.35">
      <c r="B37" s="47"/>
      <c r="C37" s="7"/>
      <c r="D37" s="26"/>
      <c r="E37" s="45"/>
      <c r="F37" s="7"/>
      <c r="G37" s="26"/>
      <c r="H37" s="7"/>
      <c r="I37" s="17"/>
      <c r="J37" s="25">
        <v>1</v>
      </c>
      <c r="K37" s="28" t="str">
        <f>$D$35&amp;$G$36&amp;J37</f>
        <v>Ea1</v>
      </c>
      <c r="L37" s="12" t="s">
        <v>10</v>
      </c>
      <c r="M37" s="13" t="s">
        <v>135</v>
      </c>
      <c r="N37" s="32" t="s">
        <v>198</v>
      </c>
      <c r="O37" s="32" t="s">
        <v>199</v>
      </c>
      <c r="P37" s="32" t="s">
        <v>200</v>
      </c>
      <c r="Q37" s="43"/>
    </row>
    <row r="38" spans="2:17" x14ac:dyDescent="0.35">
      <c r="B38" s="47"/>
      <c r="C38" s="7"/>
      <c r="D38" s="26"/>
      <c r="E38" s="45"/>
      <c r="F38" s="7"/>
      <c r="G38" s="26"/>
      <c r="H38" s="7"/>
      <c r="I38" s="7"/>
      <c r="J38" s="25">
        <v>2</v>
      </c>
      <c r="K38" s="28" t="str">
        <f t="shared" ref="K38:K41" si="3">$D$35&amp;$G$36&amp;J38</f>
        <v>Ea2</v>
      </c>
      <c r="L38" s="12" t="s">
        <v>67</v>
      </c>
      <c r="M38" s="13" t="s">
        <v>136</v>
      </c>
      <c r="N38" s="32" t="s">
        <v>201</v>
      </c>
      <c r="O38" s="32" t="s">
        <v>202</v>
      </c>
      <c r="P38" s="32" t="s">
        <v>203</v>
      </c>
      <c r="Q38" s="43"/>
    </row>
    <row r="39" spans="2:17" x14ac:dyDescent="0.35">
      <c r="B39" s="47"/>
      <c r="C39" s="7"/>
      <c r="D39" s="26"/>
      <c r="E39" s="45"/>
      <c r="F39" s="7"/>
      <c r="G39" s="26"/>
      <c r="H39" s="7"/>
      <c r="I39" s="7"/>
      <c r="J39" s="25">
        <v>3</v>
      </c>
      <c r="K39" s="28" t="str">
        <f t="shared" si="3"/>
        <v>Ea3</v>
      </c>
      <c r="L39" s="12" t="s">
        <v>69</v>
      </c>
      <c r="M39" s="13" t="s">
        <v>139</v>
      </c>
      <c r="N39" s="32" t="s">
        <v>205</v>
      </c>
      <c r="O39" s="32" t="s">
        <v>204</v>
      </c>
      <c r="P39" s="32"/>
      <c r="Q39" s="43"/>
    </row>
    <row r="40" spans="2:17" x14ac:dyDescent="0.35">
      <c r="B40" s="47"/>
      <c r="C40" s="7"/>
      <c r="D40" s="26"/>
      <c r="E40" s="45"/>
      <c r="F40" s="7"/>
      <c r="G40" s="26"/>
      <c r="H40" s="7"/>
      <c r="I40" s="7"/>
      <c r="J40" s="36">
        <v>4</v>
      </c>
      <c r="K40" s="28" t="str">
        <f t="shared" si="3"/>
        <v>Ea4</v>
      </c>
      <c r="L40" s="12" t="s">
        <v>17</v>
      </c>
      <c r="M40" s="13" t="s">
        <v>140</v>
      </c>
      <c r="N40" s="32" t="s">
        <v>206</v>
      </c>
      <c r="O40" s="32" t="s">
        <v>207</v>
      </c>
      <c r="P40" s="32" t="s">
        <v>208</v>
      </c>
      <c r="Q40" s="43"/>
    </row>
    <row r="41" spans="2:17" x14ac:dyDescent="0.35">
      <c r="B41" s="47"/>
      <c r="C41" s="7"/>
      <c r="D41" s="26"/>
      <c r="E41" s="45"/>
      <c r="F41" s="7"/>
      <c r="G41" s="27"/>
      <c r="H41" s="7"/>
      <c r="I41" s="7"/>
      <c r="J41" s="28">
        <v>5</v>
      </c>
      <c r="K41" s="28" t="str">
        <f t="shared" si="3"/>
        <v>Ea5</v>
      </c>
      <c r="L41" s="14" t="s">
        <v>10</v>
      </c>
      <c r="M41" s="15" t="s">
        <v>141</v>
      </c>
      <c r="N41" s="32" t="s">
        <v>209</v>
      </c>
      <c r="O41" s="32" t="s">
        <v>210</v>
      </c>
      <c r="P41" s="32" t="s">
        <v>211</v>
      </c>
      <c r="Q41" s="43"/>
    </row>
    <row r="42" spans="2:17" x14ac:dyDescent="0.35">
      <c r="B42" s="47"/>
      <c r="C42" s="7"/>
      <c r="D42" s="26"/>
      <c r="E42" s="45"/>
      <c r="F42" s="7"/>
      <c r="G42" s="29" t="s">
        <v>112</v>
      </c>
      <c r="H42" s="19" t="s">
        <v>7</v>
      </c>
      <c r="I42" s="7"/>
      <c r="J42" s="37"/>
      <c r="K42" s="37"/>
      <c r="L42" s="4"/>
      <c r="M42" s="4"/>
      <c r="N42" s="4"/>
      <c r="O42" s="4"/>
      <c r="P42" s="4"/>
      <c r="Q42" s="43"/>
    </row>
    <row r="43" spans="2:17" x14ac:dyDescent="0.35">
      <c r="B43" s="47"/>
      <c r="C43" s="7"/>
      <c r="D43" s="26"/>
      <c r="E43" s="45"/>
      <c r="F43" s="7"/>
      <c r="G43" s="37"/>
      <c r="H43" s="7"/>
      <c r="I43" s="17"/>
      <c r="J43" s="25">
        <v>1</v>
      </c>
      <c r="K43" s="28" t="str">
        <f>$D$35&amp;$G$42&amp;J43</f>
        <v>Eb1</v>
      </c>
      <c r="L43" s="12" t="s">
        <v>10</v>
      </c>
      <c r="M43" s="13" t="s">
        <v>142</v>
      </c>
      <c r="N43" s="32" t="s">
        <v>212</v>
      </c>
      <c r="O43" s="32" t="s">
        <v>213</v>
      </c>
      <c r="P43" s="32" t="s">
        <v>214</v>
      </c>
      <c r="Q43" s="43"/>
    </row>
    <row r="44" spans="2:17" x14ac:dyDescent="0.35">
      <c r="B44" s="47"/>
      <c r="C44" s="7"/>
      <c r="D44" s="26"/>
      <c r="E44" s="45"/>
      <c r="F44" s="7"/>
      <c r="G44" s="37"/>
      <c r="H44" s="7"/>
      <c r="I44" s="7"/>
      <c r="J44" s="25">
        <v>2</v>
      </c>
      <c r="K44" s="28" t="str">
        <f>$D$35&amp;$G$42&amp;J44</f>
        <v>Eb2</v>
      </c>
      <c r="L44" s="12" t="s">
        <v>10</v>
      </c>
      <c r="M44" s="13" t="s">
        <v>75</v>
      </c>
      <c r="N44" s="32" t="s">
        <v>215</v>
      </c>
      <c r="O44" s="32" t="s">
        <v>216</v>
      </c>
      <c r="P44" s="32" t="s">
        <v>217</v>
      </c>
      <c r="Q44" s="43"/>
    </row>
    <row r="45" spans="2:17" x14ac:dyDescent="0.35">
      <c r="B45" s="47"/>
      <c r="C45" s="7"/>
      <c r="D45" s="26"/>
      <c r="E45" s="45"/>
      <c r="F45" s="7"/>
      <c r="G45" s="37"/>
      <c r="H45" s="7"/>
      <c r="I45" s="7"/>
      <c r="J45" s="25">
        <v>3</v>
      </c>
      <c r="K45" s="28" t="str">
        <f>$D$35&amp;$G$42&amp;J45</f>
        <v>Eb3</v>
      </c>
      <c r="L45" s="12" t="s">
        <v>143</v>
      </c>
      <c r="M45" s="13" t="s">
        <v>144</v>
      </c>
      <c r="N45" s="32" t="s">
        <v>218</v>
      </c>
      <c r="O45" s="32" t="s">
        <v>219</v>
      </c>
      <c r="P45" s="32" t="s">
        <v>220</v>
      </c>
      <c r="Q45" s="43"/>
    </row>
    <row r="46" spans="2:17" ht="15.45" thickBot="1" x14ac:dyDescent="0.4">
      <c r="B46" s="47"/>
      <c r="C46" s="7"/>
      <c r="D46" s="26"/>
      <c r="E46" s="45"/>
      <c r="F46" s="7"/>
      <c r="G46" s="37"/>
      <c r="H46" s="7"/>
      <c r="I46" s="7"/>
      <c r="J46" s="28">
        <v>5</v>
      </c>
      <c r="K46" s="28" t="str">
        <f>$D$35&amp;$G$42&amp;J46</f>
        <v>Eb5</v>
      </c>
      <c r="L46" s="14" t="s">
        <v>78</v>
      </c>
      <c r="M46" s="15" t="s">
        <v>145</v>
      </c>
      <c r="N46" s="32" t="s">
        <v>221</v>
      </c>
      <c r="O46" s="32" t="s">
        <v>222</v>
      </c>
      <c r="P46" s="32"/>
      <c r="Q46" s="43"/>
    </row>
    <row r="47" spans="2:17" ht="15.45" thickBot="1" x14ac:dyDescent="0.4">
      <c r="B47" s="47"/>
      <c r="C47" s="7"/>
      <c r="D47" s="62" t="s">
        <v>121</v>
      </c>
      <c r="E47" s="55" t="s">
        <v>6</v>
      </c>
      <c r="F47" s="7"/>
      <c r="G47" s="37"/>
      <c r="H47" s="7"/>
      <c r="I47" s="7"/>
      <c r="J47" s="37"/>
      <c r="K47" s="37"/>
      <c r="L47" s="4"/>
      <c r="M47" s="4"/>
      <c r="N47" s="4"/>
      <c r="O47" s="4"/>
      <c r="P47" s="4"/>
      <c r="Q47" s="43"/>
    </row>
    <row r="48" spans="2:17" x14ac:dyDescent="0.35">
      <c r="B48" s="47"/>
      <c r="C48" s="7"/>
      <c r="D48" s="26"/>
      <c r="E48" s="45"/>
      <c r="F48" s="17"/>
      <c r="G48" s="29" t="s">
        <v>111</v>
      </c>
      <c r="H48" s="19" t="s">
        <v>46</v>
      </c>
      <c r="I48" s="7"/>
      <c r="J48" s="37"/>
      <c r="K48" s="37"/>
      <c r="L48" s="4"/>
      <c r="M48" s="4"/>
      <c r="N48" s="4"/>
      <c r="O48" s="4"/>
      <c r="P48" s="4"/>
      <c r="Q48" s="43"/>
    </row>
    <row r="49" spans="2:17" x14ac:dyDescent="0.35">
      <c r="B49" s="47"/>
      <c r="C49" s="7"/>
      <c r="D49" s="26"/>
      <c r="E49" s="45"/>
      <c r="F49" s="7"/>
      <c r="G49" s="37"/>
      <c r="H49" s="7"/>
      <c r="I49" s="17"/>
      <c r="J49" s="36">
        <v>1</v>
      </c>
      <c r="K49" s="28" t="str">
        <f>$D$47&amp;$G$48&amp;J49</f>
        <v>Fa1</v>
      </c>
      <c r="L49" s="12" t="s">
        <v>46</v>
      </c>
      <c r="M49" s="13" t="s">
        <v>146</v>
      </c>
      <c r="N49" s="32" t="s">
        <v>223</v>
      </c>
      <c r="O49" s="32" t="s">
        <v>224</v>
      </c>
      <c r="P49" s="32"/>
      <c r="Q49" s="43"/>
    </row>
    <row r="50" spans="2:17" ht="15.45" thickBot="1" x14ac:dyDescent="0.4">
      <c r="B50" s="47"/>
      <c r="C50" s="7"/>
      <c r="D50" s="26"/>
      <c r="E50" s="45"/>
      <c r="F50" s="7"/>
      <c r="G50" s="37"/>
      <c r="H50" s="7"/>
      <c r="I50" s="7"/>
      <c r="J50" s="28">
        <v>2</v>
      </c>
      <c r="K50" s="28" t="str">
        <f>$D$47&amp;$G$48&amp;J50</f>
        <v>Fa2</v>
      </c>
      <c r="L50" s="14" t="s">
        <v>80</v>
      </c>
      <c r="M50" s="15" t="s">
        <v>147</v>
      </c>
      <c r="N50" s="32" t="s">
        <v>225</v>
      </c>
      <c r="O50" s="32" t="s">
        <v>226</v>
      </c>
      <c r="P50" s="32"/>
      <c r="Q50" s="43"/>
    </row>
    <row r="51" spans="2:17" ht="15.45" thickBot="1" x14ac:dyDescent="0.4">
      <c r="B51" s="47"/>
      <c r="C51" s="7"/>
      <c r="D51" s="53" t="s">
        <v>122</v>
      </c>
      <c r="E51" s="55" t="s">
        <v>0</v>
      </c>
      <c r="F51" s="7"/>
      <c r="G51" s="37"/>
      <c r="H51" s="7"/>
      <c r="I51" s="7"/>
      <c r="J51" s="37"/>
      <c r="K51" s="37"/>
      <c r="L51" s="4"/>
      <c r="M51" s="4"/>
      <c r="N51" s="4"/>
      <c r="O51" s="4"/>
      <c r="P51" s="4"/>
      <c r="Q51" s="43"/>
    </row>
    <row r="52" spans="2:17" x14ac:dyDescent="0.35">
      <c r="B52" s="47"/>
      <c r="C52" s="7"/>
      <c r="D52" s="37"/>
      <c r="E52" s="45"/>
      <c r="F52" s="17"/>
      <c r="G52" s="30" t="s">
        <v>111</v>
      </c>
      <c r="H52" s="19" t="s">
        <v>14</v>
      </c>
      <c r="I52" s="7"/>
      <c r="J52" s="37"/>
      <c r="K52" s="37"/>
      <c r="L52" s="4"/>
      <c r="M52" s="4"/>
      <c r="N52" s="4"/>
      <c r="O52" s="4"/>
      <c r="P52" s="4"/>
      <c r="Q52" s="43"/>
    </row>
    <row r="53" spans="2:17" x14ac:dyDescent="0.35">
      <c r="B53" s="47"/>
      <c r="C53" s="7"/>
      <c r="D53" s="37"/>
      <c r="E53" s="45"/>
      <c r="F53" s="7"/>
      <c r="G53" s="26"/>
      <c r="H53" s="7"/>
      <c r="I53" s="17"/>
      <c r="J53" s="28">
        <v>1</v>
      </c>
      <c r="K53" s="28" t="str">
        <f>$D$51&amp;$G$52&amp;J53</f>
        <v>Ga1</v>
      </c>
      <c r="L53" s="14" t="s">
        <v>14</v>
      </c>
      <c r="M53" s="15" t="s">
        <v>227</v>
      </c>
      <c r="N53" s="32" t="s">
        <v>228</v>
      </c>
      <c r="O53" s="32" t="s">
        <v>229</v>
      </c>
      <c r="P53" s="32"/>
      <c r="Q53" s="43"/>
    </row>
    <row r="54" spans="2:17" x14ac:dyDescent="0.35">
      <c r="B54" s="47"/>
      <c r="C54" s="7"/>
      <c r="D54" s="37"/>
      <c r="E54" s="45"/>
      <c r="F54" s="7"/>
      <c r="G54" s="30" t="s">
        <v>112</v>
      </c>
      <c r="H54" s="19" t="s">
        <v>82</v>
      </c>
      <c r="I54" s="7"/>
      <c r="J54" s="37"/>
      <c r="K54" s="37"/>
      <c r="L54" s="4"/>
      <c r="M54" s="4"/>
      <c r="N54" s="4"/>
      <c r="O54" s="4"/>
      <c r="P54" s="4"/>
      <c r="Q54" s="43"/>
    </row>
    <row r="55" spans="2:17" x14ac:dyDescent="0.35">
      <c r="B55" s="47"/>
      <c r="C55" s="7"/>
      <c r="D55" s="37"/>
      <c r="E55" s="45"/>
      <c r="F55" s="7"/>
      <c r="G55" s="26"/>
      <c r="H55" s="7"/>
      <c r="I55" s="17"/>
      <c r="J55" s="36">
        <v>1</v>
      </c>
      <c r="K55" s="28" t="str">
        <f>$D$51&amp;$G$54&amp;J55</f>
        <v>Gb1</v>
      </c>
      <c r="L55" s="12" t="s">
        <v>9</v>
      </c>
      <c r="M55" s="13" t="s">
        <v>148</v>
      </c>
      <c r="N55" s="32" t="s">
        <v>230</v>
      </c>
      <c r="O55" s="32" t="s">
        <v>231</v>
      </c>
      <c r="P55" s="32" t="s">
        <v>232</v>
      </c>
      <c r="Q55" s="43"/>
    </row>
    <row r="56" spans="2:17" x14ac:dyDescent="0.35">
      <c r="B56" s="47"/>
      <c r="C56" s="7"/>
      <c r="D56" s="37"/>
      <c r="E56" s="45"/>
      <c r="F56" s="7"/>
      <c r="G56" s="26"/>
      <c r="H56" s="7"/>
      <c r="I56" s="7"/>
      <c r="J56" s="28">
        <v>2</v>
      </c>
      <c r="K56" s="28" t="str">
        <f>$D$51&amp;$G$54&amp;J56</f>
        <v>Gb2</v>
      </c>
      <c r="L56" s="14" t="s">
        <v>84</v>
      </c>
      <c r="M56" s="15" t="s">
        <v>233</v>
      </c>
      <c r="N56" s="32" t="s">
        <v>234</v>
      </c>
      <c r="O56" s="32" t="s">
        <v>235</v>
      </c>
      <c r="P56" s="32" t="s">
        <v>236</v>
      </c>
      <c r="Q56" s="43"/>
    </row>
    <row r="57" spans="2:17" x14ac:dyDescent="0.35">
      <c r="B57" s="47"/>
      <c r="C57" s="7"/>
      <c r="D57" s="37"/>
      <c r="E57" s="45"/>
      <c r="F57" s="7"/>
      <c r="G57" s="30" t="s">
        <v>113</v>
      </c>
      <c r="H57" s="19" t="s">
        <v>86</v>
      </c>
      <c r="I57" s="7"/>
      <c r="J57" s="37"/>
      <c r="K57" s="37"/>
      <c r="L57" s="4"/>
      <c r="M57" s="4"/>
      <c r="N57" s="4"/>
      <c r="O57" s="4"/>
      <c r="P57" s="4"/>
      <c r="Q57" s="43"/>
    </row>
    <row r="58" spans="2:17" x14ac:dyDescent="0.35">
      <c r="B58" s="47"/>
      <c r="C58" s="7"/>
      <c r="D58" s="37"/>
      <c r="E58" s="45"/>
      <c r="F58" s="7"/>
      <c r="G58" s="26"/>
      <c r="H58" s="7"/>
      <c r="I58" s="17"/>
      <c r="J58" s="28">
        <v>1</v>
      </c>
      <c r="K58" s="28" t="str">
        <f>$D$51&amp;$G$57&amp;J58</f>
        <v>Gc1</v>
      </c>
      <c r="L58" s="14" t="s">
        <v>87</v>
      </c>
      <c r="M58" s="15" t="s">
        <v>88</v>
      </c>
      <c r="N58" s="32" t="s">
        <v>237</v>
      </c>
      <c r="O58" s="32" t="s">
        <v>238</v>
      </c>
      <c r="P58" s="32"/>
      <c r="Q58" s="43"/>
    </row>
    <row r="59" spans="2:17" x14ac:dyDescent="0.35">
      <c r="B59" s="47"/>
      <c r="C59" s="7"/>
      <c r="D59" s="37"/>
      <c r="E59" s="45"/>
      <c r="F59" s="7"/>
      <c r="G59" s="30" t="s">
        <v>114</v>
      </c>
      <c r="H59" s="19" t="s">
        <v>29</v>
      </c>
      <c r="I59" s="7"/>
      <c r="J59" s="37"/>
      <c r="K59" s="37"/>
      <c r="L59" s="4"/>
      <c r="M59" s="4"/>
      <c r="N59" s="4"/>
      <c r="O59" s="4"/>
      <c r="P59" s="4"/>
      <c r="Q59" s="43"/>
    </row>
    <row r="60" spans="2:17" x14ac:dyDescent="0.35">
      <c r="B60" s="47"/>
      <c r="C60" s="7"/>
      <c r="D60" s="37"/>
      <c r="E60" s="45"/>
      <c r="F60" s="7"/>
      <c r="G60" s="26"/>
      <c r="H60" s="7"/>
      <c r="I60" s="17"/>
      <c r="J60" s="25">
        <v>1</v>
      </c>
      <c r="K60" s="28" t="str">
        <f>$D$51&amp;$G$59&amp;J60</f>
        <v>Gd1</v>
      </c>
      <c r="L60" s="12" t="s">
        <v>12</v>
      </c>
      <c r="M60" s="13" t="s">
        <v>150</v>
      </c>
      <c r="N60" s="32" t="s">
        <v>239</v>
      </c>
      <c r="O60" s="32" t="s">
        <v>240</v>
      </c>
      <c r="P60" s="32" t="s">
        <v>241</v>
      </c>
      <c r="Q60" s="43"/>
    </row>
    <row r="61" spans="2:17" x14ac:dyDescent="0.35">
      <c r="B61" s="47"/>
      <c r="C61" s="7"/>
      <c r="D61" s="37"/>
      <c r="E61" s="45"/>
      <c r="F61" s="7"/>
      <c r="G61" s="26"/>
      <c r="H61" s="7"/>
      <c r="I61" s="7"/>
      <c r="J61" s="25">
        <v>2</v>
      </c>
      <c r="K61" s="28" t="str">
        <f t="shared" ref="K61:K68" si="4">$D$51&amp;$G$59&amp;J61</f>
        <v>Gd2</v>
      </c>
      <c r="L61" s="12" t="s">
        <v>20</v>
      </c>
      <c r="M61" s="13" t="s">
        <v>149</v>
      </c>
      <c r="N61" s="32" t="s">
        <v>242</v>
      </c>
      <c r="O61" s="32" t="s">
        <v>243</v>
      </c>
      <c r="P61" s="32"/>
      <c r="Q61" s="43"/>
    </row>
    <row r="62" spans="2:17" x14ac:dyDescent="0.35">
      <c r="B62" s="47"/>
      <c r="C62" s="7"/>
      <c r="D62" s="37"/>
      <c r="E62" s="45"/>
      <c r="F62" s="7"/>
      <c r="G62" s="26"/>
      <c r="H62" s="7"/>
      <c r="I62" s="7"/>
      <c r="J62" s="25">
        <v>3</v>
      </c>
      <c r="K62" s="28" t="str">
        <f t="shared" si="4"/>
        <v>Gd3</v>
      </c>
      <c r="L62" s="12" t="s">
        <v>91</v>
      </c>
      <c r="M62" s="13" t="s">
        <v>151</v>
      </c>
      <c r="N62" s="32" t="s">
        <v>244</v>
      </c>
      <c r="O62" s="32" t="s">
        <v>245</v>
      </c>
      <c r="P62" s="32" t="s">
        <v>246</v>
      </c>
      <c r="Q62" s="43"/>
    </row>
    <row r="63" spans="2:17" x14ac:dyDescent="0.35">
      <c r="B63" s="47"/>
      <c r="C63" s="7"/>
      <c r="D63" s="37"/>
      <c r="E63" s="45"/>
      <c r="F63" s="7"/>
      <c r="G63" s="26"/>
      <c r="H63" s="7"/>
      <c r="I63" s="7"/>
      <c r="J63" s="25">
        <v>4</v>
      </c>
      <c r="K63" s="28" t="str">
        <f t="shared" si="4"/>
        <v>Gd4</v>
      </c>
      <c r="L63" s="12" t="s">
        <v>93</v>
      </c>
      <c r="M63" s="13" t="s">
        <v>152</v>
      </c>
      <c r="N63" s="32" t="s">
        <v>247</v>
      </c>
      <c r="O63" s="32" t="s">
        <v>248</v>
      </c>
      <c r="P63" s="32" t="s">
        <v>249</v>
      </c>
      <c r="Q63" s="43"/>
    </row>
    <row r="64" spans="2:17" x14ac:dyDescent="0.35">
      <c r="B64" s="47"/>
      <c r="C64" s="7"/>
      <c r="D64" s="37"/>
      <c r="E64" s="45"/>
      <c r="F64" s="7"/>
      <c r="G64" s="26"/>
      <c r="H64" s="7"/>
      <c r="I64" s="7"/>
      <c r="J64" s="25">
        <v>5</v>
      </c>
      <c r="K64" s="28" t="str">
        <f t="shared" si="4"/>
        <v>Gd5</v>
      </c>
      <c r="L64" s="12" t="s">
        <v>95</v>
      </c>
      <c r="M64" s="13" t="s">
        <v>153</v>
      </c>
      <c r="N64" s="32" t="s">
        <v>250</v>
      </c>
      <c r="O64" s="32" t="s">
        <v>251</v>
      </c>
      <c r="P64" s="32"/>
      <c r="Q64" s="43"/>
    </row>
    <row r="65" spans="2:17" x14ac:dyDescent="0.35">
      <c r="B65" s="47"/>
      <c r="C65" s="7"/>
      <c r="D65" s="37"/>
      <c r="E65" s="45"/>
      <c r="F65" s="7"/>
      <c r="G65" s="26"/>
      <c r="H65" s="7"/>
      <c r="I65" s="7"/>
      <c r="J65" s="25">
        <v>6</v>
      </c>
      <c r="K65" s="28" t="str">
        <f t="shared" si="4"/>
        <v>Gd6</v>
      </c>
      <c r="L65" s="12" t="s">
        <v>18</v>
      </c>
      <c r="M65" s="13" t="s">
        <v>154</v>
      </c>
      <c r="N65" s="32" t="s">
        <v>252</v>
      </c>
      <c r="O65" s="32" t="s">
        <v>253</v>
      </c>
      <c r="P65" s="32"/>
      <c r="Q65" s="43"/>
    </row>
    <row r="66" spans="2:17" x14ac:dyDescent="0.35">
      <c r="B66" s="47"/>
      <c r="C66" s="7"/>
      <c r="D66" s="37"/>
      <c r="E66" s="45"/>
      <c r="F66" s="7"/>
      <c r="G66" s="26"/>
      <c r="H66" s="7"/>
      <c r="I66" s="7"/>
      <c r="J66" s="25">
        <v>7</v>
      </c>
      <c r="K66" s="28" t="str">
        <f t="shared" si="4"/>
        <v>Gd7</v>
      </c>
      <c r="L66" s="12" t="s">
        <v>11</v>
      </c>
      <c r="M66" s="13" t="s">
        <v>155</v>
      </c>
      <c r="N66" s="32" t="s">
        <v>254</v>
      </c>
      <c r="O66" s="32" t="s">
        <v>255</v>
      </c>
      <c r="P66" s="32" t="s">
        <v>256</v>
      </c>
      <c r="Q66" s="43"/>
    </row>
    <row r="67" spans="2:17" x14ac:dyDescent="0.35">
      <c r="B67" s="47"/>
      <c r="C67" s="7"/>
      <c r="D67" s="37"/>
      <c r="E67" s="45"/>
      <c r="F67" s="7"/>
      <c r="G67" s="26"/>
      <c r="H67" s="7"/>
      <c r="I67" s="7"/>
      <c r="J67" s="36">
        <v>8</v>
      </c>
      <c r="K67" s="28" t="str">
        <f t="shared" si="4"/>
        <v>Gd8</v>
      </c>
      <c r="L67" s="12" t="s">
        <v>11</v>
      </c>
      <c r="M67" s="13" t="s">
        <v>156</v>
      </c>
      <c r="N67" s="32" t="s">
        <v>257</v>
      </c>
      <c r="O67" s="32" t="s">
        <v>258</v>
      </c>
      <c r="P67" s="32"/>
      <c r="Q67" s="43"/>
    </row>
    <row r="68" spans="2:17" x14ac:dyDescent="0.35">
      <c r="B68" s="47"/>
      <c r="C68" s="7"/>
      <c r="D68" s="37"/>
      <c r="E68" s="45"/>
      <c r="F68" s="7"/>
      <c r="G68" s="27"/>
      <c r="H68" s="7"/>
      <c r="I68" s="7"/>
      <c r="J68" s="28">
        <v>9</v>
      </c>
      <c r="K68" s="28" t="str">
        <f t="shared" si="4"/>
        <v>Gd9</v>
      </c>
      <c r="L68" s="14" t="s">
        <v>10</v>
      </c>
      <c r="M68" s="15" t="s">
        <v>157</v>
      </c>
      <c r="N68" s="32" t="s">
        <v>259</v>
      </c>
      <c r="O68" s="32" t="s">
        <v>260</v>
      </c>
      <c r="P68" s="32" t="s">
        <v>261</v>
      </c>
      <c r="Q68" s="43"/>
    </row>
    <row r="69" spans="2:17" x14ac:dyDescent="0.35">
      <c r="B69" s="47"/>
      <c r="C69" s="7"/>
      <c r="D69" s="37"/>
      <c r="E69" s="45"/>
      <c r="F69" s="7"/>
      <c r="G69" s="29" t="s">
        <v>115</v>
      </c>
      <c r="H69" s="19" t="s">
        <v>0</v>
      </c>
      <c r="I69" s="7"/>
      <c r="J69" s="37"/>
      <c r="K69" s="37"/>
      <c r="L69" s="4"/>
      <c r="M69" s="4"/>
      <c r="N69" s="4"/>
      <c r="O69" s="4"/>
      <c r="P69" s="4"/>
      <c r="Q69" s="43"/>
    </row>
    <row r="70" spans="2:17" x14ac:dyDescent="0.35">
      <c r="B70" s="47"/>
      <c r="C70" s="7"/>
      <c r="D70" s="37"/>
      <c r="E70" s="45"/>
      <c r="F70" s="7"/>
      <c r="G70" s="37"/>
      <c r="H70" s="7"/>
      <c r="I70" s="17"/>
      <c r="J70" s="28">
        <v>1</v>
      </c>
      <c r="K70" s="28" t="str">
        <f>$D$51&amp;$G$69&amp;J70</f>
        <v>Ge1</v>
      </c>
      <c r="L70" s="14" t="s">
        <v>19</v>
      </c>
      <c r="M70" s="15" t="s">
        <v>158</v>
      </c>
      <c r="N70" s="32" t="s">
        <v>262</v>
      </c>
      <c r="O70" s="32" t="s">
        <v>263</v>
      </c>
      <c r="P70" s="32"/>
      <c r="Q70" s="43"/>
    </row>
    <row r="71" spans="2:17" ht="15.45" thickBot="1" x14ac:dyDescent="0.4">
      <c r="B71" s="48"/>
      <c r="C71" s="50"/>
      <c r="D71" s="49"/>
      <c r="E71" s="56"/>
      <c r="F71" s="50"/>
      <c r="G71" s="49"/>
      <c r="H71" s="50"/>
      <c r="I71" s="50"/>
      <c r="J71" s="49"/>
      <c r="K71" s="49"/>
      <c r="L71" s="51"/>
      <c r="M71" s="51"/>
      <c r="N71" s="51"/>
      <c r="O71" s="51"/>
      <c r="P71" s="51"/>
      <c r="Q71" s="52"/>
    </row>
    <row r="72" spans="2:17" x14ac:dyDescent="0.35">
      <c r="B72" s="5"/>
      <c r="C72" s="5"/>
      <c r="D72" s="24"/>
      <c r="K72" s="37"/>
    </row>
    <row r="73" spans="2:17" x14ac:dyDescent="0.35">
      <c r="K73" s="37"/>
    </row>
    <row r="74" spans="2:17" x14ac:dyDescent="0.35">
      <c r="K74" s="37"/>
    </row>
    <row r="75" spans="2:17" x14ac:dyDescent="0.35">
      <c r="K75" s="37"/>
    </row>
    <row r="76" spans="2:17" x14ac:dyDescent="0.35">
      <c r="K76" s="37"/>
    </row>
    <row r="77" spans="2:17" x14ac:dyDescent="0.35">
      <c r="K77" s="37"/>
    </row>
    <row r="78" spans="2:17" x14ac:dyDescent="0.35">
      <c r="K78" s="37"/>
    </row>
    <row r="79" spans="2:17" x14ac:dyDescent="0.35">
      <c r="K79" s="37"/>
    </row>
    <row r="80" spans="2:17" x14ac:dyDescent="0.35">
      <c r="K80" s="37"/>
    </row>
    <row r="81" spans="11:11" x14ac:dyDescent="0.35">
      <c r="K81" s="37"/>
    </row>
    <row r="82" spans="11:11" x14ac:dyDescent="0.35">
      <c r="K82" s="37"/>
    </row>
    <row r="83" spans="11:11" x14ac:dyDescent="0.35">
      <c r="K83" s="37"/>
    </row>
    <row r="84" spans="11:11" x14ac:dyDescent="0.35">
      <c r="K84" s="37"/>
    </row>
    <row r="85" spans="11:11" x14ac:dyDescent="0.35">
      <c r="K85" s="37"/>
    </row>
    <row r="86" spans="11:11" x14ac:dyDescent="0.35">
      <c r="K86" s="37"/>
    </row>
    <row r="87" spans="11:11" x14ac:dyDescent="0.35">
      <c r="K87" s="37"/>
    </row>
    <row r="88" spans="11:11" x14ac:dyDescent="0.35">
      <c r="K88" s="37"/>
    </row>
    <row r="89" spans="11:11" x14ac:dyDescent="0.35">
      <c r="K89" s="37"/>
    </row>
    <row r="90" spans="11:11" x14ac:dyDescent="0.35">
      <c r="K90" s="37"/>
    </row>
    <row r="91" spans="11:11" x14ac:dyDescent="0.35">
      <c r="K91" s="37"/>
    </row>
    <row r="92" spans="11:11" x14ac:dyDescent="0.35">
      <c r="K92" s="37"/>
    </row>
    <row r="93" spans="11:11" x14ac:dyDescent="0.35">
      <c r="K93" s="37"/>
    </row>
    <row r="94" spans="11:11" x14ac:dyDescent="0.35">
      <c r="K94" s="37"/>
    </row>
    <row r="95" spans="11:11" x14ac:dyDescent="0.35">
      <c r="K95" s="37"/>
    </row>
  </sheetData>
  <dataConsolidate/>
  <phoneticPr fontId="25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K66"/>
  <sheetViews>
    <sheetView topLeftCell="I7" zoomScale="70" zoomScaleNormal="50" workbookViewId="0">
      <selection activeCell="K14" sqref="K14"/>
    </sheetView>
  </sheetViews>
  <sheetFormatPr defaultRowHeight="18" x14ac:dyDescent="0.55000000000000004"/>
  <cols>
    <col min="1" max="1" width="3.3984375" customWidth="1"/>
    <col min="2" max="2" width="7.9296875" customWidth="1"/>
    <col min="3" max="4" width="24.796875" customWidth="1"/>
    <col min="5" max="6" width="7.9296875" customWidth="1"/>
    <col min="7" max="8" width="23.1328125" customWidth="1"/>
    <col min="9" max="9" width="61.265625" customWidth="1"/>
    <col min="10" max="10" width="45.3984375" customWidth="1"/>
    <col min="11" max="11" width="111.59765625" customWidth="1"/>
  </cols>
  <sheetData>
    <row r="2" spans="2:11" x14ac:dyDescent="0.55000000000000004">
      <c r="C2" t="s">
        <v>1094</v>
      </c>
      <c r="E2" s="387"/>
      <c r="F2" t="s">
        <v>1306</v>
      </c>
      <c r="G2" t="s">
        <v>1307</v>
      </c>
      <c r="H2" t="s">
        <v>1092</v>
      </c>
      <c r="I2" t="s">
        <v>1136</v>
      </c>
      <c r="J2" t="s">
        <v>107</v>
      </c>
      <c r="K2" t="s">
        <v>1308</v>
      </c>
    </row>
    <row r="3" spans="2:11" ht="36" x14ac:dyDescent="0.55000000000000004">
      <c r="B3" s="385" t="s">
        <v>1114</v>
      </c>
      <c r="C3" t="s">
        <v>1237</v>
      </c>
      <c r="E3" s="385" t="s">
        <v>1114</v>
      </c>
      <c r="F3" s="386" t="s">
        <v>1266</v>
      </c>
      <c r="G3" t="str">
        <f t="shared" ref="G3:G42" si="0">VLOOKUP(E3,$B$3:$C$47,2)</f>
        <v>계정 기타 요청</v>
      </c>
      <c r="H3" t="s">
        <v>1309</v>
      </c>
      <c r="I3" t="s">
        <v>1209</v>
      </c>
      <c r="J3" t="s">
        <v>149</v>
      </c>
      <c r="K3" s="389" t="s">
        <v>1348</v>
      </c>
    </row>
    <row r="4" spans="2:11" ht="72" x14ac:dyDescent="0.55000000000000004">
      <c r="B4" s="385" t="s">
        <v>1236</v>
      </c>
      <c r="C4" t="s">
        <v>1001</v>
      </c>
      <c r="E4" s="385" t="s">
        <v>1238</v>
      </c>
      <c r="F4" s="386" t="s">
        <v>1267</v>
      </c>
      <c r="G4" t="str">
        <f t="shared" si="0"/>
        <v>계정 기타 요청</v>
      </c>
      <c r="H4" t="s">
        <v>1310</v>
      </c>
      <c r="I4" t="s">
        <v>1212</v>
      </c>
      <c r="J4" t="s">
        <v>1211</v>
      </c>
      <c r="K4" s="389" t="s">
        <v>1349</v>
      </c>
    </row>
    <row r="5" spans="2:11" ht="54" x14ac:dyDescent="0.55000000000000004">
      <c r="B5" s="385" t="s">
        <v>1243</v>
      </c>
      <c r="C5" t="s">
        <v>1002</v>
      </c>
      <c r="E5" s="385" t="s">
        <v>1114</v>
      </c>
      <c r="F5" s="386" t="s">
        <v>1268</v>
      </c>
      <c r="G5" t="str">
        <f t="shared" si="0"/>
        <v>계정 기타 요청</v>
      </c>
      <c r="H5" t="s">
        <v>1311</v>
      </c>
      <c r="I5" t="s">
        <v>1208</v>
      </c>
      <c r="J5" t="s">
        <v>150</v>
      </c>
      <c r="K5" s="389" t="s">
        <v>1350</v>
      </c>
    </row>
    <row r="6" spans="2:11" ht="54" x14ac:dyDescent="0.55000000000000004">
      <c r="B6" s="385" t="s">
        <v>1244</v>
      </c>
      <c r="C6" t="s">
        <v>1000</v>
      </c>
      <c r="E6" s="385" t="s">
        <v>1240</v>
      </c>
      <c r="F6" s="386" t="s">
        <v>1269</v>
      </c>
      <c r="G6" t="str">
        <f t="shared" si="0"/>
        <v>계정 변경 요청</v>
      </c>
      <c r="H6" t="s">
        <v>1312</v>
      </c>
      <c r="I6" t="s">
        <v>1216</v>
      </c>
      <c r="J6" t="s">
        <v>152</v>
      </c>
      <c r="K6" s="389" t="s">
        <v>1351</v>
      </c>
    </row>
    <row r="7" spans="2:11" ht="36" x14ac:dyDescent="0.55000000000000004">
      <c r="B7" s="385" t="s">
        <v>1116</v>
      </c>
      <c r="C7" t="s">
        <v>1090</v>
      </c>
      <c r="E7" s="385" t="s">
        <v>1236</v>
      </c>
      <c r="F7" s="386" t="s">
        <v>1270</v>
      </c>
      <c r="G7" t="str">
        <f t="shared" si="0"/>
        <v>계정 변경 요청</v>
      </c>
      <c r="H7" t="s">
        <v>1313</v>
      </c>
      <c r="I7" t="s">
        <v>1217</v>
      </c>
      <c r="J7" t="s">
        <v>153</v>
      </c>
      <c r="K7" s="389" t="s">
        <v>1352</v>
      </c>
    </row>
    <row r="8" spans="2:11" ht="54" x14ac:dyDescent="0.55000000000000004">
      <c r="B8" s="385" t="s">
        <v>1228</v>
      </c>
      <c r="C8" t="s">
        <v>1007</v>
      </c>
      <c r="E8" s="385" t="s">
        <v>1240</v>
      </c>
      <c r="F8" s="386" t="s">
        <v>1271</v>
      </c>
      <c r="G8" t="str">
        <f t="shared" si="0"/>
        <v>계정 변경 요청</v>
      </c>
      <c r="H8" t="s">
        <v>1314</v>
      </c>
      <c r="I8" t="s">
        <v>1218</v>
      </c>
      <c r="J8" t="s">
        <v>154</v>
      </c>
      <c r="K8" s="389" t="s">
        <v>1353</v>
      </c>
    </row>
    <row r="9" spans="2:11" ht="54" x14ac:dyDescent="0.55000000000000004">
      <c r="B9" s="385" t="s">
        <v>1245</v>
      </c>
      <c r="C9" t="s">
        <v>1010</v>
      </c>
      <c r="E9" s="385" t="s">
        <v>1239</v>
      </c>
      <c r="F9" s="386" t="s">
        <v>1272</v>
      </c>
      <c r="G9" t="str">
        <f t="shared" si="0"/>
        <v>계정 탈퇴 요청</v>
      </c>
      <c r="H9" t="s">
        <v>1315</v>
      </c>
      <c r="I9" t="s">
        <v>1203</v>
      </c>
      <c r="J9" t="s">
        <v>148</v>
      </c>
      <c r="K9" s="389" t="s">
        <v>1354</v>
      </c>
    </row>
    <row r="10" spans="2:11" ht="72" x14ac:dyDescent="0.55000000000000004">
      <c r="B10" s="385" t="s">
        <v>1246</v>
      </c>
      <c r="C10" t="s">
        <v>1008</v>
      </c>
      <c r="E10" s="385" t="s">
        <v>1115</v>
      </c>
      <c r="F10" s="386" t="s">
        <v>1273</v>
      </c>
      <c r="G10" t="str">
        <f t="shared" si="0"/>
        <v>고객센터 알림 요청</v>
      </c>
      <c r="H10" t="s">
        <v>1316</v>
      </c>
      <c r="I10" t="s">
        <v>1224</v>
      </c>
      <c r="J10" t="s">
        <v>158</v>
      </c>
      <c r="K10" s="389" t="s">
        <v>1355</v>
      </c>
    </row>
    <row r="11" spans="2:11" ht="72" x14ac:dyDescent="0.55000000000000004">
      <c r="B11" s="385" t="s">
        <v>1117</v>
      </c>
      <c r="C11" t="s">
        <v>1009</v>
      </c>
      <c r="E11" s="385" t="s">
        <v>1227</v>
      </c>
      <c r="F11" s="386" t="s">
        <v>1274</v>
      </c>
      <c r="G11" t="str">
        <f t="shared" si="0"/>
        <v xml:space="preserve">광고 적립/미적립 오류 </v>
      </c>
      <c r="H11" t="s">
        <v>1317</v>
      </c>
      <c r="I11" t="s">
        <v>1229</v>
      </c>
      <c r="J11" t="s">
        <v>1226</v>
      </c>
      <c r="K11" s="389" t="s">
        <v>1356</v>
      </c>
    </row>
    <row r="12" spans="2:11" ht="54" x14ac:dyDescent="0.55000000000000004">
      <c r="B12" s="385" t="s">
        <v>1235</v>
      </c>
      <c r="C12" t="s">
        <v>1035</v>
      </c>
      <c r="E12" s="385" t="s">
        <v>1228</v>
      </c>
      <c r="F12" s="386" t="s">
        <v>1276</v>
      </c>
      <c r="G12" t="str">
        <f t="shared" si="0"/>
        <v>광고적립 요청</v>
      </c>
      <c r="H12" t="s">
        <v>1318</v>
      </c>
      <c r="I12" t="s">
        <v>1159</v>
      </c>
      <c r="J12" t="s">
        <v>58</v>
      </c>
      <c r="K12" s="389" t="s">
        <v>1357</v>
      </c>
    </row>
    <row r="13" spans="2:11" x14ac:dyDescent="0.55000000000000004">
      <c r="B13" s="385" t="s">
        <v>1118</v>
      </c>
      <c r="C13" t="s">
        <v>1012</v>
      </c>
      <c r="E13" s="385" t="s">
        <v>1242</v>
      </c>
      <c r="F13" s="386" t="s">
        <v>1275</v>
      </c>
      <c r="G13" t="str">
        <f t="shared" si="0"/>
        <v>기능 방법 요청</v>
      </c>
      <c r="H13" t="s">
        <v>1319</v>
      </c>
      <c r="I13" t="s">
        <v>1223</v>
      </c>
      <c r="J13" t="s">
        <v>157</v>
      </c>
      <c r="K13" s="389" t="s">
        <v>1386</v>
      </c>
    </row>
    <row r="14" spans="2:11" ht="72" x14ac:dyDescent="0.55000000000000004">
      <c r="B14" s="385" t="s">
        <v>1230</v>
      </c>
      <c r="C14" t="s">
        <v>1011</v>
      </c>
      <c r="E14" s="385" t="s">
        <v>1137</v>
      </c>
      <c r="F14" s="386" t="s">
        <v>1277</v>
      </c>
      <c r="G14" t="str">
        <f t="shared" si="0"/>
        <v>기능 오류 요청</v>
      </c>
      <c r="H14" t="s">
        <v>1322</v>
      </c>
      <c r="I14" t="s">
        <v>1155</v>
      </c>
      <c r="J14" t="s">
        <v>124</v>
      </c>
      <c r="K14" s="389" t="s">
        <v>1358</v>
      </c>
    </row>
    <row r="15" spans="2:11" ht="72" x14ac:dyDescent="0.55000000000000004">
      <c r="B15" s="385" t="s">
        <v>1247</v>
      </c>
      <c r="C15" t="s">
        <v>1038</v>
      </c>
      <c r="E15" s="385" t="s">
        <v>1137</v>
      </c>
      <c r="F15" s="386" t="s">
        <v>1278</v>
      </c>
      <c r="G15" t="str">
        <f t="shared" si="0"/>
        <v>기능 오류 요청</v>
      </c>
      <c r="H15" t="s">
        <v>1321</v>
      </c>
      <c r="I15" t="s">
        <v>1154</v>
      </c>
      <c r="J15" t="s">
        <v>125</v>
      </c>
      <c r="K15" s="389" t="s">
        <v>1358</v>
      </c>
    </row>
    <row r="16" spans="2:11" ht="72" x14ac:dyDescent="0.55000000000000004">
      <c r="B16" s="385" t="s">
        <v>1120</v>
      </c>
      <c r="C16" t="s">
        <v>1016</v>
      </c>
      <c r="E16" s="385" t="s">
        <v>1137</v>
      </c>
      <c r="F16" s="386" t="s">
        <v>1279</v>
      </c>
      <c r="G16" t="str">
        <f t="shared" si="0"/>
        <v>기능 오류 요청</v>
      </c>
      <c r="H16" t="s">
        <v>1323</v>
      </c>
      <c r="I16" t="s">
        <v>1139</v>
      </c>
      <c r="J16" t="s">
        <v>126</v>
      </c>
      <c r="K16" s="389" t="s">
        <v>1358</v>
      </c>
    </row>
    <row r="17" spans="2:11" ht="54" x14ac:dyDescent="0.55000000000000004">
      <c r="B17" s="385" t="s">
        <v>1248</v>
      </c>
      <c r="C17" t="s">
        <v>1013</v>
      </c>
      <c r="E17" s="385" t="s">
        <v>1137</v>
      </c>
      <c r="F17" s="386" t="s">
        <v>1280</v>
      </c>
      <c r="G17" t="str">
        <f t="shared" si="0"/>
        <v>기능 오류 요청</v>
      </c>
      <c r="H17" t="s">
        <v>1320</v>
      </c>
      <c r="I17" t="s">
        <v>1194</v>
      </c>
      <c r="J17" t="s">
        <v>146</v>
      </c>
      <c r="K17" s="389" t="s">
        <v>1359</v>
      </c>
    </row>
    <row r="18" spans="2:11" ht="36" x14ac:dyDescent="0.55000000000000004">
      <c r="B18" s="385" t="s">
        <v>1249</v>
      </c>
      <c r="C18" t="s">
        <v>1045</v>
      </c>
      <c r="E18" s="385" t="s">
        <v>1235</v>
      </c>
      <c r="F18" s="386" t="s">
        <v>1281</v>
      </c>
      <c r="G18" t="str">
        <f t="shared" si="0"/>
        <v>기타대상 요청</v>
      </c>
      <c r="H18" t="s">
        <v>1200</v>
      </c>
      <c r="I18" t="s">
        <v>1201</v>
      </c>
      <c r="J18" t="s">
        <v>227</v>
      </c>
      <c r="K18" s="389" t="s">
        <v>1360</v>
      </c>
    </row>
    <row r="19" spans="2:11" ht="54" x14ac:dyDescent="0.55000000000000004">
      <c r="B19" s="385" t="s">
        <v>1250</v>
      </c>
      <c r="C19" t="s">
        <v>1014</v>
      </c>
      <c r="E19" s="385" t="s">
        <v>1235</v>
      </c>
      <c r="F19" s="386" t="s">
        <v>1282</v>
      </c>
      <c r="G19" t="str">
        <f t="shared" si="0"/>
        <v>기타대상 요청</v>
      </c>
      <c r="H19" t="s">
        <v>1324</v>
      </c>
      <c r="I19" t="s">
        <v>1206</v>
      </c>
      <c r="J19" t="s">
        <v>233</v>
      </c>
      <c r="K19" s="389" t="s">
        <v>1361</v>
      </c>
    </row>
    <row r="20" spans="2:11" ht="36" x14ac:dyDescent="0.55000000000000004">
      <c r="B20" s="385" t="s">
        <v>1251</v>
      </c>
      <c r="C20" t="s">
        <v>1015</v>
      </c>
      <c r="E20" s="385" t="s">
        <v>1230</v>
      </c>
      <c r="F20" s="386" t="s">
        <v>1283</v>
      </c>
      <c r="G20" t="str">
        <f t="shared" si="0"/>
        <v>멤버십 방법 요청</v>
      </c>
      <c r="H20" t="s">
        <v>1325</v>
      </c>
      <c r="I20" t="s">
        <v>1162</v>
      </c>
      <c r="J20" t="s">
        <v>132</v>
      </c>
      <c r="K20" s="389" t="s">
        <v>1362</v>
      </c>
    </row>
    <row r="21" spans="2:11" ht="36" x14ac:dyDescent="0.55000000000000004">
      <c r="B21" s="385" t="s">
        <v>1252</v>
      </c>
      <c r="C21" t="s">
        <v>1041</v>
      </c>
      <c r="E21" s="385" t="s">
        <v>1119</v>
      </c>
      <c r="F21" s="386" t="s">
        <v>1284</v>
      </c>
      <c r="G21" t="str">
        <f t="shared" si="0"/>
        <v>멤버십 방법 요청</v>
      </c>
      <c r="H21" t="s">
        <v>1326</v>
      </c>
      <c r="I21" t="s">
        <v>1163</v>
      </c>
      <c r="J21" t="s">
        <v>133</v>
      </c>
      <c r="K21" s="389" t="s">
        <v>1363</v>
      </c>
    </row>
    <row r="22" spans="2:11" x14ac:dyDescent="0.55000000000000004">
      <c r="B22" s="385" t="s">
        <v>1253</v>
      </c>
      <c r="C22" t="s">
        <v>1039</v>
      </c>
      <c r="E22" s="385" t="s">
        <v>1119</v>
      </c>
      <c r="F22" s="386" t="s">
        <v>1285</v>
      </c>
      <c r="G22" t="str">
        <f t="shared" si="0"/>
        <v>멤버십 방법 요청</v>
      </c>
      <c r="H22" t="s">
        <v>1327</v>
      </c>
      <c r="I22" t="s">
        <v>1165</v>
      </c>
      <c r="J22" t="s">
        <v>137</v>
      </c>
      <c r="K22" s="389" t="s">
        <v>1385</v>
      </c>
    </row>
    <row r="23" spans="2:11" ht="36" x14ac:dyDescent="0.55000000000000004">
      <c r="B23" s="385" t="s">
        <v>1233</v>
      </c>
      <c r="C23" t="s">
        <v>1019</v>
      </c>
      <c r="E23" s="385" t="s">
        <v>1231</v>
      </c>
      <c r="F23" s="386" t="s">
        <v>1286</v>
      </c>
      <c r="G23" t="str">
        <f t="shared" si="0"/>
        <v>멤버십 방법 요청</v>
      </c>
      <c r="H23" t="s">
        <v>1328</v>
      </c>
      <c r="I23" t="s">
        <v>1166</v>
      </c>
      <c r="J23" t="s">
        <v>134</v>
      </c>
      <c r="K23" s="389" t="s">
        <v>1364</v>
      </c>
    </row>
    <row r="24" spans="2:11" ht="54" x14ac:dyDescent="0.55000000000000004">
      <c r="B24" s="385" t="s">
        <v>1122</v>
      </c>
      <c r="C24" t="s">
        <v>1017</v>
      </c>
      <c r="E24" s="385" t="s">
        <v>1232</v>
      </c>
      <c r="F24" s="386" t="s">
        <v>1287</v>
      </c>
      <c r="G24" t="str">
        <f t="shared" si="0"/>
        <v>상품 기타 요청</v>
      </c>
      <c r="H24" t="s">
        <v>1329</v>
      </c>
      <c r="I24" t="s">
        <v>1170</v>
      </c>
      <c r="J24" t="s">
        <v>136</v>
      </c>
      <c r="K24" s="389" t="s">
        <v>1365</v>
      </c>
    </row>
    <row r="25" spans="2:11" ht="36" x14ac:dyDescent="0.55000000000000004">
      <c r="B25" s="385" t="s">
        <v>1254</v>
      </c>
      <c r="C25" t="s">
        <v>1046</v>
      </c>
      <c r="E25" s="385" t="s">
        <v>1120</v>
      </c>
      <c r="F25" s="386" t="s">
        <v>1288</v>
      </c>
      <c r="G25" t="str">
        <f t="shared" si="0"/>
        <v>상품 기타 요청</v>
      </c>
      <c r="H25" t="s">
        <v>1330</v>
      </c>
      <c r="I25" t="s">
        <v>1171</v>
      </c>
      <c r="J25" t="s">
        <v>139</v>
      </c>
      <c r="K25" s="389" t="s">
        <v>1366</v>
      </c>
    </row>
    <row r="26" spans="2:11" ht="54" x14ac:dyDescent="0.55000000000000004">
      <c r="B26" s="385" t="s">
        <v>1123</v>
      </c>
      <c r="C26" t="s">
        <v>1018</v>
      </c>
      <c r="E26" s="385" t="s">
        <v>1120</v>
      </c>
      <c r="F26" s="386" t="s">
        <v>1289</v>
      </c>
      <c r="G26" t="str">
        <f t="shared" si="0"/>
        <v>상품 기타 요청</v>
      </c>
      <c r="H26" t="s">
        <v>1331</v>
      </c>
      <c r="I26" t="s">
        <v>1174</v>
      </c>
      <c r="J26" t="s">
        <v>140</v>
      </c>
      <c r="K26" s="389" t="s">
        <v>1367</v>
      </c>
    </row>
    <row r="27" spans="2:11" ht="54" x14ac:dyDescent="0.55000000000000004">
      <c r="B27" s="385" t="s">
        <v>1255</v>
      </c>
      <c r="C27" t="s">
        <v>1020</v>
      </c>
      <c r="E27" s="385" t="s">
        <v>1121</v>
      </c>
      <c r="F27" s="386" t="s">
        <v>1290</v>
      </c>
      <c r="G27" t="str">
        <f t="shared" si="0"/>
        <v>상품 방법 요청</v>
      </c>
      <c r="H27" t="s">
        <v>1332</v>
      </c>
      <c r="I27" t="s">
        <v>1167</v>
      </c>
      <c r="J27" t="s">
        <v>135</v>
      </c>
      <c r="K27" s="389" t="s">
        <v>1368</v>
      </c>
    </row>
    <row r="28" spans="2:11" ht="36" x14ac:dyDescent="0.55000000000000004">
      <c r="B28" s="385" t="s">
        <v>1256</v>
      </c>
      <c r="C28" t="s">
        <v>1042</v>
      </c>
      <c r="E28" s="385" t="s">
        <v>1233</v>
      </c>
      <c r="F28" s="386" t="s">
        <v>1291</v>
      </c>
      <c r="G28" t="str">
        <f t="shared" si="0"/>
        <v>상품권 기타 요청</v>
      </c>
      <c r="H28" t="s">
        <v>1333</v>
      </c>
      <c r="I28" t="s">
        <v>1193</v>
      </c>
      <c r="J28" t="s">
        <v>145</v>
      </c>
      <c r="K28" s="389" t="s">
        <v>1369</v>
      </c>
    </row>
    <row r="29" spans="2:11" ht="54" x14ac:dyDescent="0.55000000000000004">
      <c r="B29" s="385" t="s">
        <v>1125</v>
      </c>
      <c r="C29" t="s">
        <v>1023</v>
      </c>
      <c r="E29" s="385" t="s">
        <v>1122</v>
      </c>
      <c r="F29" s="386" t="s">
        <v>1292</v>
      </c>
      <c r="G29" t="str">
        <f t="shared" si="0"/>
        <v>상품권 방법 요청</v>
      </c>
      <c r="H29" t="s">
        <v>1334</v>
      </c>
      <c r="I29" t="s">
        <v>1175</v>
      </c>
      <c r="J29" t="s">
        <v>141</v>
      </c>
      <c r="K29" s="389" t="s">
        <v>1370</v>
      </c>
    </row>
    <row r="30" spans="2:11" ht="54" x14ac:dyDescent="0.55000000000000004">
      <c r="B30" s="385" t="s">
        <v>1126</v>
      </c>
      <c r="C30" t="s">
        <v>1024</v>
      </c>
      <c r="E30" s="385" t="s">
        <v>1122</v>
      </c>
      <c r="F30" s="386" t="s">
        <v>1293</v>
      </c>
      <c r="G30" t="str">
        <f t="shared" si="0"/>
        <v>상품권 방법 요청</v>
      </c>
      <c r="H30" t="s">
        <v>1335</v>
      </c>
      <c r="I30" t="s">
        <v>1180</v>
      </c>
      <c r="J30" t="s">
        <v>142</v>
      </c>
      <c r="K30" s="389" t="s">
        <v>1371</v>
      </c>
    </row>
    <row r="31" spans="2:11" ht="72" x14ac:dyDescent="0.55000000000000004">
      <c r="B31" s="385" t="s">
        <v>1127</v>
      </c>
      <c r="C31" t="s">
        <v>1044</v>
      </c>
      <c r="E31" s="385" t="s">
        <v>1122</v>
      </c>
      <c r="F31" s="386" t="s">
        <v>1294</v>
      </c>
      <c r="G31" t="str">
        <f t="shared" si="0"/>
        <v>상품권 방법 요청</v>
      </c>
      <c r="H31" t="s">
        <v>1336</v>
      </c>
      <c r="I31" t="s">
        <v>1182</v>
      </c>
      <c r="J31" t="s">
        <v>75</v>
      </c>
      <c r="K31" s="389" t="s">
        <v>1372</v>
      </c>
    </row>
    <row r="32" spans="2:11" ht="54" x14ac:dyDescent="0.55000000000000004">
      <c r="B32" s="385" t="s">
        <v>1128</v>
      </c>
      <c r="C32" t="s">
        <v>1021</v>
      </c>
      <c r="E32" s="385" t="s">
        <v>1124</v>
      </c>
      <c r="F32" s="386" t="s">
        <v>1295</v>
      </c>
      <c r="G32" t="str">
        <f t="shared" si="0"/>
        <v>상품권 유효기간 만료 요청</v>
      </c>
      <c r="H32" t="s">
        <v>1337</v>
      </c>
      <c r="I32" t="s">
        <v>1190</v>
      </c>
      <c r="J32" t="s">
        <v>144</v>
      </c>
      <c r="K32" s="389" t="s">
        <v>1373</v>
      </c>
    </row>
    <row r="33" spans="2:11" ht="54" x14ac:dyDescent="0.55000000000000004">
      <c r="B33" s="385" t="s">
        <v>1129</v>
      </c>
      <c r="C33" t="s">
        <v>1022</v>
      </c>
      <c r="E33" s="385" t="s">
        <v>1125</v>
      </c>
      <c r="F33" s="386" t="s">
        <v>1296</v>
      </c>
      <c r="G33" t="str">
        <f t="shared" si="0"/>
        <v>잠금화면 기타 요청</v>
      </c>
      <c r="H33" t="s">
        <v>1338</v>
      </c>
      <c r="I33" t="s">
        <v>1221</v>
      </c>
      <c r="J33" t="s">
        <v>155</v>
      </c>
      <c r="K33" s="389" t="s">
        <v>1374</v>
      </c>
    </row>
    <row r="34" spans="2:11" ht="54" x14ac:dyDescent="0.55000000000000004">
      <c r="B34" s="385" t="s">
        <v>1257</v>
      </c>
      <c r="C34" t="s">
        <v>1027</v>
      </c>
      <c r="E34" s="385" t="s">
        <v>1241</v>
      </c>
      <c r="F34" s="386" t="s">
        <v>1297</v>
      </c>
      <c r="G34" t="str">
        <f t="shared" si="0"/>
        <v>잠금화면 기타 요청</v>
      </c>
      <c r="H34" t="s">
        <v>1339</v>
      </c>
      <c r="I34" t="s">
        <v>1222</v>
      </c>
      <c r="J34" t="s">
        <v>156</v>
      </c>
      <c r="K34" s="389" t="s">
        <v>1375</v>
      </c>
    </row>
    <row r="35" spans="2:11" ht="54" x14ac:dyDescent="0.55000000000000004">
      <c r="B35" s="385" t="s">
        <v>1258</v>
      </c>
      <c r="C35" t="s">
        <v>1025</v>
      </c>
      <c r="E35" s="385" t="s">
        <v>1234</v>
      </c>
      <c r="F35" s="386" t="s">
        <v>1298</v>
      </c>
      <c r="G35" t="str">
        <f t="shared" si="0"/>
        <v>잠금화면 미적립 요청</v>
      </c>
      <c r="H35" t="s">
        <v>1340</v>
      </c>
      <c r="I35" t="s">
        <v>1199</v>
      </c>
      <c r="J35" t="s">
        <v>147</v>
      </c>
      <c r="K35" s="389" t="s">
        <v>1376</v>
      </c>
    </row>
    <row r="36" spans="2:11" ht="36" x14ac:dyDescent="0.55000000000000004">
      <c r="B36" s="385" t="s">
        <v>1259</v>
      </c>
      <c r="C36" t="s">
        <v>1026</v>
      </c>
      <c r="E36" s="385" t="s">
        <v>1144</v>
      </c>
      <c r="F36" s="386" t="s">
        <v>1299</v>
      </c>
      <c r="G36" t="str">
        <f t="shared" si="0"/>
        <v>포인트 기타 요청</v>
      </c>
      <c r="H36" t="s">
        <v>1341</v>
      </c>
      <c r="I36" t="s">
        <v>1143</v>
      </c>
      <c r="J36" t="s">
        <v>130</v>
      </c>
      <c r="K36" s="389" t="s">
        <v>1377</v>
      </c>
    </row>
    <row r="37" spans="2:11" ht="36" x14ac:dyDescent="0.55000000000000004">
      <c r="B37" s="385" t="s">
        <v>1260</v>
      </c>
      <c r="C37" t="s">
        <v>1028</v>
      </c>
      <c r="E37" s="385" t="s">
        <v>1144</v>
      </c>
      <c r="F37" s="386" t="s">
        <v>1300</v>
      </c>
      <c r="G37" t="str">
        <f t="shared" si="0"/>
        <v>포인트 기타 요청</v>
      </c>
      <c r="H37" t="s">
        <v>1342</v>
      </c>
      <c r="I37" t="s">
        <v>1145</v>
      </c>
      <c r="J37" t="s">
        <v>108</v>
      </c>
      <c r="K37" s="389" t="s">
        <v>1378</v>
      </c>
    </row>
    <row r="38" spans="2:11" ht="36" x14ac:dyDescent="0.55000000000000004">
      <c r="B38" s="385" t="s">
        <v>1261</v>
      </c>
      <c r="C38" t="s">
        <v>1031</v>
      </c>
      <c r="E38" s="385" t="s">
        <v>1144</v>
      </c>
      <c r="F38" s="386" t="s">
        <v>1301</v>
      </c>
      <c r="G38" t="str">
        <f t="shared" si="0"/>
        <v>포인트 기타 요청</v>
      </c>
      <c r="H38" t="s">
        <v>1343</v>
      </c>
      <c r="I38" t="s">
        <v>1146</v>
      </c>
      <c r="J38" t="s">
        <v>54</v>
      </c>
      <c r="K38" s="389" t="s">
        <v>1379</v>
      </c>
    </row>
    <row r="39" spans="2:11" ht="54" x14ac:dyDescent="0.55000000000000004">
      <c r="B39" s="385" t="s">
        <v>1262</v>
      </c>
      <c r="C39" t="s">
        <v>1029</v>
      </c>
      <c r="E39" s="385" t="s">
        <v>1225</v>
      </c>
      <c r="F39" s="386" t="s">
        <v>1302</v>
      </c>
      <c r="G39" t="str">
        <f t="shared" si="0"/>
        <v>포인트 기타 요청</v>
      </c>
      <c r="H39" t="s">
        <v>1344</v>
      </c>
      <c r="I39" t="s">
        <v>1147</v>
      </c>
      <c r="J39" t="s">
        <v>131</v>
      </c>
      <c r="K39" s="389" t="s">
        <v>1380</v>
      </c>
    </row>
    <row r="40" spans="2:11" ht="36" x14ac:dyDescent="0.55000000000000004">
      <c r="B40" s="385" t="s">
        <v>1263</v>
      </c>
      <c r="C40" t="s">
        <v>1030</v>
      </c>
      <c r="E40" s="385" t="s">
        <v>1130</v>
      </c>
      <c r="F40" s="386" t="s">
        <v>1303</v>
      </c>
      <c r="G40" t="str">
        <f t="shared" si="0"/>
        <v>포인트 기타 요청</v>
      </c>
      <c r="H40" t="s">
        <v>1345</v>
      </c>
      <c r="I40" t="s">
        <v>1207</v>
      </c>
      <c r="J40" t="s">
        <v>88</v>
      </c>
      <c r="K40" s="389" t="s">
        <v>1381</v>
      </c>
    </row>
    <row r="41" spans="2:11" ht="72" x14ac:dyDescent="0.55000000000000004">
      <c r="B41" s="385" t="s">
        <v>1264</v>
      </c>
      <c r="C41" t="s">
        <v>1032</v>
      </c>
      <c r="E41" s="385" t="s">
        <v>1140</v>
      </c>
      <c r="F41" s="386" t="s">
        <v>1304</v>
      </c>
      <c r="G41" t="str">
        <f t="shared" si="0"/>
        <v>포인트 통합 오류 요청</v>
      </c>
      <c r="H41" t="s">
        <v>1346</v>
      </c>
      <c r="I41" t="s">
        <v>1156</v>
      </c>
      <c r="J41" t="s">
        <v>127</v>
      </c>
      <c r="K41" s="389" t="s">
        <v>1382</v>
      </c>
    </row>
    <row r="42" spans="2:11" ht="54" x14ac:dyDescent="0.55000000000000004">
      <c r="B42" s="385" t="s">
        <v>1265</v>
      </c>
      <c r="C42" t="s">
        <v>1034</v>
      </c>
      <c r="E42" s="385" t="s">
        <v>1141</v>
      </c>
      <c r="F42" s="386" t="s">
        <v>1305</v>
      </c>
      <c r="G42" t="str">
        <f t="shared" si="0"/>
        <v>포인트 통합 취소 요청</v>
      </c>
      <c r="H42" t="s">
        <v>1347</v>
      </c>
      <c r="I42" t="s">
        <v>1142</v>
      </c>
      <c r="J42" t="s">
        <v>129</v>
      </c>
      <c r="K42" s="389" t="s">
        <v>1383</v>
      </c>
    </row>
    <row r="43" spans="2:11" x14ac:dyDescent="0.55000000000000004">
      <c r="B43" t="s">
        <v>1131</v>
      </c>
      <c r="C43" t="s">
        <v>1033</v>
      </c>
    </row>
    <row r="44" spans="2:11" x14ac:dyDescent="0.55000000000000004">
      <c r="B44" t="s">
        <v>1132</v>
      </c>
      <c r="C44" t="s">
        <v>1036</v>
      </c>
    </row>
    <row r="45" spans="2:11" x14ac:dyDescent="0.55000000000000004">
      <c r="B45" t="s">
        <v>1133</v>
      </c>
      <c r="C45" t="s">
        <v>1040</v>
      </c>
    </row>
    <row r="46" spans="2:11" x14ac:dyDescent="0.55000000000000004">
      <c r="B46" t="s">
        <v>1134</v>
      </c>
      <c r="C46" t="s">
        <v>1037</v>
      </c>
    </row>
    <row r="47" spans="2:11" x14ac:dyDescent="0.55000000000000004">
      <c r="B47" t="s">
        <v>1135</v>
      </c>
      <c r="C47" t="s">
        <v>1043</v>
      </c>
      <c r="E47" t="s">
        <v>1148</v>
      </c>
      <c r="G47" t="str">
        <f t="shared" ref="G47:G66" si="1">VLOOKUP(E47,$B$3:$C$47,2)</f>
        <v>포인트 통합 취소 요청</v>
      </c>
      <c r="I47" t="s">
        <v>1149</v>
      </c>
    </row>
    <row r="48" spans="2:11" x14ac:dyDescent="0.55000000000000004">
      <c r="E48" t="s">
        <v>1150</v>
      </c>
      <c r="G48" t="str">
        <f t="shared" si="1"/>
        <v>포인트 통합 취소 요청</v>
      </c>
      <c r="I48" t="s">
        <v>1153</v>
      </c>
    </row>
    <row r="49" spans="5:9" x14ac:dyDescent="0.55000000000000004">
      <c r="E49" t="s">
        <v>1151</v>
      </c>
      <c r="G49" t="str">
        <f t="shared" si="1"/>
        <v>포인트 통합 취소 요청</v>
      </c>
      <c r="I49" t="s">
        <v>1152</v>
      </c>
    </row>
    <row r="50" spans="5:9" x14ac:dyDescent="0.55000000000000004">
      <c r="E50" t="s">
        <v>1157</v>
      </c>
      <c r="G50" t="str">
        <f t="shared" si="1"/>
        <v>포인트 통합 취소 요청</v>
      </c>
      <c r="I50" t="s">
        <v>1158</v>
      </c>
    </row>
    <row r="51" spans="5:9" x14ac:dyDescent="0.55000000000000004">
      <c r="E51" t="s">
        <v>1160</v>
      </c>
      <c r="G51" t="str">
        <f t="shared" si="1"/>
        <v>포인트 통합 취소 요청</v>
      </c>
      <c r="I51" t="s">
        <v>1161</v>
      </c>
    </row>
    <row r="52" spans="5:9" x14ac:dyDescent="0.55000000000000004">
      <c r="E52" t="s">
        <v>1164</v>
      </c>
      <c r="G52" t="str">
        <f t="shared" si="1"/>
        <v>포인트 통합 취소 요청</v>
      </c>
      <c r="I52" t="s">
        <v>1202</v>
      </c>
    </row>
    <row r="53" spans="5:9" x14ac:dyDescent="0.55000000000000004">
      <c r="E53" t="s">
        <v>1168</v>
      </c>
      <c r="G53" t="str">
        <f t="shared" si="1"/>
        <v>포인트 통합 취소 요청</v>
      </c>
      <c r="I53" t="s">
        <v>1169</v>
      </c>
    </row>
    <row r="54" spans="5:9" x14ac:dyDescent="0.55000000000000004">
      <c r="E54" t="s">
        <v>1172</v>
      </c>
      <c r="G54" t="str">
        <f t="shared" si="1"/>
        <v>포인트 통합 취소 요청</v>
      </c>
      <c r="I54" t="s">
        <v>1173</v>
      </c>
    </row>
    <row r="55" spans="5:9" x14ac:dyDescent="0.55000000000000004">
      <c r="E55" t="s">
        <v>1176</v>
      </c>
      <c r="G55" t="str">
        <f t="shared" si="1"/>
        <v>포인트 통합 취소 요청</v>
      </c>
      <c r="I55" t="s">
        <v>1177</v>
      </c>
    </row>
    <row r="56" spans="5:9" x14ac:dyDescent="0.55000000000000004">
      <c r="E56" t="s">
        <v>1178</v>
      </c>
      <c r="G56" t="str">
        <f t="shared" si="1"/>
        <v>포인트 통합 취소 요청</v>
      </c>
      <c r="I56" t="s">
        <v>1181</v>
      </c>
    </row>
    <row r="57" spans="5:9" x14ac:dyDescent="0.55000000000000004">
      <c r="E57" t="s">
        <v>1179</v>
      </c>
      <c r="G57" t="str">
        <f t="shared" si="1"/>
        <v>포인트 통합 취소 요청</v>
      </c>
      <c r="I57" t="s">
        <v>1191</v>
      </c>
    </row>
    <row r="58" spans="5:9" x14ac:dyDescent="0.55000000000000004">
      <c r="E58" t="s">
        <v>1183</v>
      </c>
      <c r="G58" t="str">
        <f t="shared" si="1"/>
        <v>포인트 통합 취소 요청</v>
      </c>
      <c r="I58" t="s">
        <v>1187</v>
      </c>
    </row>
    <row r="59" spans="5:9" x14ac:dyDescent="0.55000000000000004">
      <c r="E59" t="s">
        <v>1188</v>
      </c>
      <c r="G59" t="str">
        <f t="shared" si="1"/>
        <v>포인트 통합 취소 요청</v>
      </c>
      <c r="I59" t="s">
        <v>1189</v>
      </c>
    </row>
    <row r="60" spans="5:9" x14ac:dyDescent="0.55000000000000004">
      <c r="E60" t="s">
        <v>1195</v>
      </c>
      <c r="G60" t="str">
        <f t="shared" si="1"/>
        <v>포인트 통합 취소 요청</v>
      </c>
      <c r="I60" t="s">
        <v>1196</v>
      </c>
    </row>
    <row r="61" spans="5:9" x14ac:dyDescent="0.55000000000000004">
      <c r="E61" t="s">
        <v>1197</v>
      </c>
      <c r="G61" t="str">
        <f t="shared" si="1"/>
        <v>포인트 통합 취소 요청</v>
      </c>
      <c r="I61" t="s">
        <v>1198</v>
      </c>
    </row>
    <row r="62" spans="5:9" x14ac:dyDescent="0.55000000000000004">
      <c r="E62" t="s">
        <v>1200</v>
      </c>
      <c r="G62" t="str">
        <f t="shared" si="1"/>
        <v>포인트 통합 취소 요청</v>
      </c>
      <c r="I62" t="s">
        <v>1201</v>
      </c>
    </row>
    <row r="63" spans="5:9" x14ac:dyDescent="0.55000000000000004">
      <c r="E63" t="s">
        <v>1204</v>
      </c>
      <c r="G63" t="str">
        <f t="shared" si="1"/>
        <v>포인트 통합 취소 요청</v>
      </c>
      <c r="I63" t="s">
        <v>1205</v>
      </c>
    </row>
    <row r="64" spans="5:9" x14ac:dyDescent="0.55000000000000004">
      <c r="E64" t="s">
        <v>1210</v>
      </c>
      <c r="G64" t="str">
        <f t="shared" si="1"/>
        <v>포인트 통합 취소 요청</v>
      </c>
      <c r="I64" t="s">
        <v>1213</v>
      </c>
    </row>
    <row r="65" spans="5:9" x14ac:dyDescent="0.55000000000000004">
      <c r="E65" t="s">
        <v>1214</v>
      </c>
      <c r="G65" t="str">
        <f t="shared" si="1"/>
        <v>포인트 통합 취소 요청</v>
      </c>
      <c r="I65" t="s">
        <v>1215</v>
      </c>
    </row>
    <row r="66" spans="5:9" x14ac:dyDescent="0.55000000000000004">
      <c r="E66" t="s">
        <v>1219</v>
      </c>
      <c r="G66" t="str">
        <f t="shared" si="1"/>
        <v>포인트 통합 취소 요청</v>
      </c>
      <c r="I66" t="s">
        <v>1220</v>
      </c>
    </row>
  </sheetData>
  <sortState ref="E3:K42">
    <sortCondition ref="E4"/>
  </sortState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IE_QA_Matrix</vt:lpstr>
      <vt:lpstr>Entities</vt:lpstr>
      <vt:lpstr>Features</vt:lpstr>
      <vt:lpstr>AnswerDB</vt:lpstr>
      <vt:lpstr>UI_Plan_Simple</vt:lpstr>
      <vt:lpstr>User_Scenario</vt:lpstr>
      <vt:lpstr>Rule_Tree_Operation</vt:lpstr>
      <vt:lpstr>Rule_Tree_Bot</vt:lpstr>
      <vt:lpstr>AnswerDB_Raw</vt:lpstr>
      <vt:lpstr>Sheet2</vt:lpstr>
      <vt:lpstr>Rule_Tree_Original</vt:lpstr>
      <vt:lpstr>Code_List</vt:lpstr>
      <vt:lpstr>Questionaire</vt:lpstr>
      <vt:lpstr>Components_Old</vt:lpstr>
      <vt:lpstr>Cluster_Summary</vt:lpstr>
      <vt:lpstr>Cluster_Raw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Il Seok Oh</cp:lastModifiedBy>
  <dcterms:created xsi:type="dcterms:W3CDTF">2016-10-12T10:25:57Z</dcterms:created>
  <dcterms:modified xsi:type="dcterms:W3CDTF">2017-04-03T01:30:35Z</dcterms:modified>
</cp:coreProperties>
</file>