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arzo\OneDrive\Documents\Q4_2022\Proyecto_Fase_1\RIFT_Repos\gui\src\dump\"/>
    </mc:Choice>
  </mc:AlternateContent>
  <xr:revisionPtr revIDLastSave="0" documentId="13_ncr:1_{F2BFCC49-5E9C-43A6-9BE6-ACCF9638837E}" xr6:coauthVersionLast="47" xr6:coauthVersionMax="47" xr10:uidLastSave="{00000000-0000-0000-0000-000000000000}"/>
  <bookViews>
    <workbookView xWindow="10965" yWindow="1380" windowWidth="17790" windowHeight="11295" activeTab="5" xr2:uid="{00000000-000D-0000-FFFF-FFFF00000000}"/>
  </bookViews>
  <sheets>
    <sheet name="Inscription" sheetId="1" r:id="rId1"/>
    <sheet name="Billfish" sheetId="2" r:id="rId2"/>
    <sheet name="Billfish_LeaderBoard" sheetId="3" r:id="rId3"/>
    <sheet name="Rodeo" sheetId="4" r:id="rId4"/>
    <sheet name="Junior" sheetId="5" r:id="rId5"/>
    <sheet name="Kids" sheetId="6" r:id="rId6"/>
    <sheet name="Women" sheetId="7" r:id="rId7"/>
  </sheets>
  <definedNames>
    <definedName name="_xlnm._FilterDatabase" localSheetId="1" hidden="1">Billfish!$A$1:$I$17</definedName>
    <definedName name="_xlnm._FilterDatabase" localSheetId="2" hidden="1">Billfish_LeaderBoard!$A$2:$D$73</definedName>
    <definedName name="_xlnm._FilterDatabase" localSheetId="0" hidden="1">Inscription!$A$1:$Q$74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8" i="1" l="1"/>
  <c r="G73" i="3"/>
  <c r="D73" i="3"/>
  <c r="C73" i="3"/>
  <c r="B73" i="3"/>
  <c r="G72" i="3"/>
  <c r="D72" i="3"/>
  <c r="C72" i="3"/>
  <c r="B72" i="3"/>
  <c r="G71" i="3"/>
  <c r="D71" i="3"/>
  <c r="C71" i="3"/>
  <c r="B71" i="3"/>
  <c r="G70" i="3"/>
  <c r="D70" i="3"/>
  <c r="C70" i="3"/>
  <c r="B70" i="3"/>
  <c r="G69" i="3"/>
  <c r="D69" i="3"/>
  <c r="C69" i="3"/>
  <c r="B69" i="3"/>
  <c r="G68" i="3"/>
  <c r="D68" i="3"/>
  <c r="C68" i="3"/>
  <c r="B68" i="3"/>
  <c r="G67" i="3"/>
  <c r="D67" i="3"/>
  <c r="C67" i="3"/>
  <c r="B67" i="3"/>
  <c r="G66" i="3"/>
  <c r="D66" i="3"/>
  <c r="C66" i="3"/>
  <c r="B66" i="3"/>
  <c r="G65" i="3"/>
  <c r="D65" i="3"/>
  <c r="C65" i="3"/>
  <c r="B65" i="3"/>
  <c r="G64" i="3"/>
  <c r="D64" i="3"/>
  <c r="C64" i="3"/>
  <c r="B64" i="3"/>
  <c r="G63" i="3"/>
  <c r="D63" i="3"/>
  <c r="C63" i="3"/>
  <c r="B63" i="3"/>
  <c r="G62" i="3"/>
  <c r="D62" i="3"/>
  <c r="C62" i="3"/>
  <c r="B62" i="3"/>
  <c r="G61" i="3"/>
  <c r="D61" i="3"/>
  <c r="C61" i="3"/>
  <c r="B61" i="3"/>
  <c r="G60" i="3"/>
  <c r="D60" i="3"/>
  <c r="C60" i="3"/>
  <c r="B60" i="3"/>
  <c r="G59" i="3"/>
  <c r="D59" i="3"/>
  <c r="C59" i="3"/>
  <c r="B59" i="3"/>
  <c r="G58" i="3"/>
  <c r="D58" i="3"/>
  <c r="C58" i="3"/>
  <c r="B58" i="3"/>
  <c r="G57" i="3"/>
  <c r="D57" i="3"/>
  <c r="C57" i="3"/>
  <c r="B57" i="3"/>
  <c r="G56" i="3"/>
  <c r="D56" i="3"/>
  <c r="C56" i="3"/>
  <c r="B56" i="3"/>
  <c r="G55" i="3"/>
  <c r="D55" i="3"/>
  <c r="C55" i="3"/>
  <c r="B55" i="3"/>
  <c r="G54" i="3"/>
  <c r="D54" i="3"/>
  <c r="C54" i="3"/>
  <c r="B54" i="3"/>
  <c r="G53" i="3"/>
  <c r="D53" i="3"/>
  <c r="C53" i="3"/>
  <c r="B53" i="3"/>
  <c r="G52" i="3"/>
  <c r="D52" i="3"/>
  <c r="C52" i="3"/>
  <c r="B52" i="3"/>
  <c r="G51" i="3"/>
  <c r="D51" i="3"/>
  <c r="C51" i="3"/>
  <c r="B51" i="3"/>
  <c r="G50" i="3"/>
  <c r="D50" i="3"/>
  <c r="C50" i="3"/>
  <c r="B50" i="3"/>
  <c r="G49" i="3"/>
  <c r="D49" i="3"/>
  <c r="C49" i="3"/>
  <c r="B49" i="3"/>
  <c r="G48" i="3"/>
  <c r="D48" i="3"/>
  <c r="C48" i="3"/>
  <c r="B48" i="3"/>
  <c r="G47" i="3"/>
  <c r="D47" i="3"/>
  <c r="C47" i="3"/>
  <c r="B47" i="3"/>
  <c r="G46" i="3"/>
  <c r="D46" i="3"/>
  <c r="C46" i="3"/>
  <c r="B46" i="3"/>
  <c r="G45" i="3"/>
  <c r="D45" i="3"/>
  <c r="C45" i="3"/>
  <c r="B45" i="3"/>
  <c r="G44" i="3"/>
  <c r="D44" i="3"/>
  <c r="C44" i="3"/>
  <c r="B44" i="3"/>
  <c r="G43" i="3"/>
  <c r="D43" i="3"/>
  <c r="C43" i="3"/>
  <c r="B43" i="3"/>
  <c r="G42" i="3"/>
  <c r="D42" i="3"/>
  <c r="C42" i="3"/>
  <c r="B42" i="3"/>
  <c r="G41" i="3"/>
  <c r="D41" i="3"/>
  <c r="C41" i="3"/>
  <c r="B41" i="3"/>
  <c r="G40" i="3"/>
  <c r="D40" i="3"/>
  <c r="C40" i="3"/>
  <c r="B40" i="3"/>
  <c r="G39" i="3"/>
  <c r="D39" i="3"/>
  <c r="C39" i="3"/>
  <c r="B39" i="3"/>
  <c r="G38" i="3"/>
  <c r="D38" i="3"/>
  <c r="C38" i="3"/>
  <c r="B38" i="3"/>
  <c r="G37" i="3"/>
  <c r="D37" i="3"/>
  <c r="C37" i="3"/>
  <c r="B37" i="3"/>
  <c r="G36" i="3"/>
  <c r="D36" i="3"/>
  <c r="C36" i="3"/>
  <c r="B36" i="3"/>
  <c r="G35" i="3"/>
  <c r="D35" i="3"/>
  <c r="C35" i="3"/>
  <c r="B35" i="3"/>
  <c r="G34" i="3"/>
  <c r="D34" i="3"/>
  <c r="C34" i="3"/>
  <c r="B34" i="3"/>
  <c r="G33" i="3"/>
  <c r="D33" i="3"/>
  <c r="C33" i="3"/>
  <c r="B33" i="3"/>
  <c r="G32" i="3"/>
  <c r="C32" i="3"/>
  <c r="B32" i="3"/>
  <c r="G31" i="3"/>
  <c r="D31" i="3"/>
  <c r="C31" i="3"/>
  <c r="B31" i="3"/>
  <c r="G30" i="3"/>
  <c r="D30" i="3"/>
  <c r="C30" i="3"/>
  <c r="B30" i="3"/>
  <c r="G29" i="3"/>
  <c r="D29" i="3"/>
  <c r="C29" i="3"/>
  <c r="B29" i="3"/>
  <c r="G28" i="3"/>
  <c r="D28" i="3"/>
  <c r="C28" i="3"/>
  <c r="B28" i="3"/>
  <c r="G27" i="3"/>
  <c r="D27" i="3"/>
  <c r="C27" i="3"/>
  <c r="B27" i="3"/>
  <c r="G26" i="3"/>
  <c r="D26" i="3"/>
  <c r="C26" i="3"/>
  <c r="B26" i="3"/>
  <c r="G25" i="3"/>
  <c r="D25" i="3"/>
  <c r="C25" i="3"/>
  <c r="B25" i="3"/>
  <c r="G24" i="3"/>
  <c r="D24" i="3"/>
  <c r="C24" i="3"/>
  <c r="B24" i="3"/>
  <c r="G23" i="3"/>
  <c r="D23" i="3"/>
  <c r="C23" i="3"/>
  <c r="B23" i="3"/>
  <c r="G22" i="3"/>
  <c r="D22" i="3"/>
  <c r="C22" i="3"/>
  <c r="B22" i="3"/>
  <c r="G21" i="3"/>
  <c r="D21" i="3"/>
  <c r="C21" i="3"/>
  <c r="B21" i="3"/>
  <c r="G20" i="3"/>
  <c r="D20" i="3"/>
  <c r="C20" i="3"/>
  <c r="B20" i="3"/>
  <c r="G19" i="3"/>
  <c r="D19" i="3"/>
  <c r="C19" i="3"/>
  <c r="B19" i="3"/>
  <c r="G18" i="3"/>
  <c r="D18" i="3"/>
  <c r="C18" i="3"/>
  <c r="B18" i="3"/>
  <c r="G17" i="3"/>
  <c r="C17" i="3"/>
  <c r="B17" i="3"/>
  <c r="G16" i="3"/>
  <c r="D16" i="3"/>
  <c r="C16" i="3"/>
  <c r="B16" i="3"/>
  <c r="G15" i="3"/>
  <c r="C15" i="3"/>
  <c r="B15" i="3"/>
  <c r="G14" i="3"/>
  <c r="C14" i="3"/>
  <c r="B14" i="3"/>
  <c r="G13" i="3"/>
  <c r="C13" i="3"/>
  <c r="B13" i="3"/>
  <c r="G12" i="3"/>
  <c r="C12" i="3"/>
  <c r="B12" i="3"/>
  <c r="G11" i="3"/>
  <c r="D11" i="3"/>
  <c r="C11" i="3"/>
  <c r="B11" i="3"/>
  <c r="G10" i="3"/>
  <c r="D10" i="3"/>
  <c r="C10" i="3"/>
  <c r="B10" i="3"/>
  <c r="G9" i="3"/>
  <c r="D9" i="3"/>
  <c r="C9" i="3"/>
  <c r="B9" i="3"/>
  <c r="G8" i="3"/>
  <c r="D8" i="3"/>
  <c r="C8" i="3"/>
  <c r="B8" i="3"/>
  <c r="G7" i="3"/>
  <c r="D7" i="3"/>
  <c r="C7" i="3"/>
  <c r="B7" i="3"/>
  <c r="G6" i="3"/>
  <c r="C6" i="3"/>
  <c r="B6" i="3"/>
  <c r="G5" i="3"/>
  <c r="D5" i="3"/>
  <c r="C5" i="3"/>
  <c r="B5" i="3"/>
  <c r="G4" i="3"/>
  <c r="C4" i="3"/>
  <c r="B4" i="3"/>
  <c r="G3" i="3"/>
  <c r="D3" i="3"/>
  <c r="C3" i="3"/>
  <c r="B3" i="3"/>
  <c r="I17" i="2"/>
  <c r="I16" i="2"/>
  <c r="D17" i="3" s="1"/>
  <c r="I15" i="2"/>
  <c r="I14" i="2"/>
  <c r="D14" i="3" s="1"/>
  <c r="I13" i="2"/>
  <c r="I12" i="2"/>
  <c r="I11" i="2"/>
  <c r="D4" i="3" s="1"/>
  <c r="I10" i="2"/>
  <c r="I9" i="2"/>
  <c r="I8" i="2"/>
  <c r="D15" i="3" s="1"/>
  <c r="I7" i="2"/>
  <c r="D13" i="3" s="1"/>
  <c r="I6" i="2"/>
  <c r="I5" i="2"/>
  <c r="D12" i="3" s="1"/>
  <c r="I4" i="2"/>
  <c r="D6" i="3" s="1"/>
  <c r="I3" i="2"/>
  <c r="I2" i="2"/>
  <c r="D32" i="3" s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Q2" i="1" l="1"/>
</calcChain>
</file>

<file path=xl/sharedStrings.xml><?xml version="1.0" encoding="utf-8"?>
<sst xmlns="http://schemas.openxmlformats.org/spreadsheetml/2006/main" count="897" uniqueCount="317">
  <si>
    <t>ID</t>
  </si>
  <si>
    <t>BOAT_NAME</t>
  </si>
  <si>
    <t>CAPTAIN_NAME</t>
  </si>
  <si>
    <t>PHONE_NUMBER</t>
  </si>
  <si>
    <t>EMAIL</t>
  </si>
  <si>
    <t>NACIONALITY</t>
  </si>
  <si>
    <t>EXTRA_HATS</t>
  </si>
  <si>
    <t>EXTRA_KIDS</t>
  </si>
  <si>
    <t>EXTRA_CREW</t>
  </si>
  <si>
    <t>EXTRA_SHIRTS</t>
  </si>
  <si>
    <t>BILLFISH_PRESENT</t>
  </si>
  <si>
    <t>RODEO_PRESENT</t>
  </si>
  <si>
    <t>JUNIOR_PRESENT</t>
  </si>
  <si>
    <t>KIDS_PRESENT</t>
  </si>
  <si>
    <t>WOMEN_PRESENT</t>
  </si>
  <si>
    <t>PARTICIPATION FEE (DOLLARS)</t>
  </si>
  <si>
    <t>TOTAL FEES</t>
  </si>
  <si>
    <t>Mamba</t>
  </si>
  <si>
    <t>Teddy Dixon</t>
  </si>
  <si>
    <t>33931222</t>
  </si>
  <si>
    <t>laurinjiri@gmail.com</t>
  </si>
  <si>
    <t>Honduras</t>
  </si>
  <si>
    <t>Participating</t>
  </si>
  <si>
    <t>Not Participating</t>
  </si>
  <si>
    <t>Caribbean Queen</t>
  </si>
  <si>
    <t>Scott Pineda</t>
  </si>
  <si>
    <t>98229783</t>
  </si>
  <si>
    <t>constructorascottpineda@yahoo.com</t>
  </si>
  <si>
    <t>Sweet Caroline</t>
  </si>
  <si>
    <t>Richard Vasquez</t>
  </si>
  <si>
    <t>5016146588</t>
  </si>
  <si>
    <t>richardalbertvasquez@gmail.com</t>
  </si>
  <si>
    <t>Belice</t>
  </si>
  <si>
    <t>Billfish</t>
  </si>
  <si>
    <t>Joannie Peralta</t>
  </si>
  <si>
    <t>98519366</t>
  </si>
  <si>
    <t>billaddison@att.net</t>
  </si>
  <si>
    <t>USA</t>
  </si>
  <si>
    <t>OK THEN</t>
  </si>
  <si>
    <t>Jerry Hynds Bodden</t>
  </si>
  <si>
    <t>99952694</t>
  </si>
  <si>
    <t>jerry@islandshippinghn.com</t>
  </si>
  <si>
    <t>Alexia</t>
  </si>
  <si>
    <t>Elias Burbara</t>
  </si>
  <si>
    <t>99912929</t>
  </si>
  <si>
    <t>eliasjburbara@hotmail.com</t>
  </si>
  <si>
    <t>Bugsy B</t>
  </si>
  <si>
    <t>Carlos Orellana</t>
  </si>
  <si>
    <t>4804678037</t>
  </si>
  <si>
    <t>curdflowers@gmail.com</t>
  </si>
  <si>
    <t>Blue Cool Running</t>
  </si>
  <si>
    <t>Renney Flowers</t>
  </si>
  <si>
    <t>32549314</t>
  </si>
  <si>
    <t>She's Hooked</t>
  </si>
  <si>
    <t xml:space="preserve">Asher McNab </t>
  </si>
  <si>
    <t>98408084</t>
  </si>
  <si>
    <t>ashermcnab13@gmail.com</t>
  </si>
  <si>
    <t>Wasted Seaman</t>
  </si>
  <si>
    <t>Troy Stephen Hamilton Johnson</t>
  </si>
  <si>
    <t>95846006</t>
  </si>
  <si>
    <t>troyjohnson074@gmail.com</t>
  </si>
  <si>
    <t>Yellow Rose</t>
  </si>
  <si>
    <t>Brian Jackson</t>
  </si>
  <si>
    <t>99204830</t>
  </si>
  <si>
    <t>roatan5star@yahoo.com</t>
  </si>
  <si>
    <t>Sabi20</t>
  </si>
  <si>
    <t>Juan Carlos Romero</t>
  </si>
  <si>
    <t>95584177</t>
  </si>
  <si>
    <t>oscarsabillon2@gmail.com</t>
  </si>
  <si>
    <t>Miss Kennedy</t>
  </si>
  <si>
    <t>Dave McLean</t>
  </si>
  <si>
    <t>19103524251</t>
  </si>
  <si>
    <t>oceandave4@msn.com</t>
  </si>
  <si>
    <t>Bally Seapro</t>
  </si>
  <si>
    <t>Jose Geobany Lopez Munguia</t>
  </si>
  <si>
    <t>17868979421</t>
  </si>
  <si>
    <t>fanylicona1993@yahoo.com</t>
  </si>
  <si>
    <t>Boatweiser</t>
  </si>
  <si>
    <t>Bernhard T. Meiman</t>
  </si>
  <si>
    <t>94711275</t>
  </si>
  <si>
    <t>meenmanb@gmail.com</t>
  </si>
  <si>
    <t>Alemania</t>
  </si>
  <si>
    <t>Hail Mary</t>
  </si>
  <si>
    <t>Yamal Yibrin</t>
  </si>
  <si>
    <t>99954603</t>
  </si>
  <si>
    <t>yamal.yibin@grupocadelga.com</t>
  </si>
  <si>
    <t>Black Indian</t>
  </si>
  <si>
    <t>Herbie Jackson</t>
  </si>
  <si>
    <t>96626431</t>
  </si>
  <si>
    <t>Rerherbie@gmail.com</t>
  </si>
  <si>
    <t>La Perve</t>
  </si>
  <si>
    <t>Jose Abraham Maya</t>
  </si>
  <si>
    <t>95654000</t>
  </si>
  <si>
    <t>ojhernandez7774@yahoo.com</t>
  </si>
  <si>
    <t>Southern Comfort</t>
  </si>
  <si>
    <t>John McNab</t>
  </si>
  <si>
    <t>99928655</t>
  </si>
  <si>
    <t>kyle@turquiosebayresort.com</t>
  </si>
  <si>
    <t>Stir It Up</t>
  </si>
  <si>
    <t>Allan Duncker</t>
  </si>
  <si>
    <t>5016104371</t>
  </si>
  <si>
    <t>allanduncker@mnm.bp</t>
  </si>
  <si>
    <t>Chiquibella</t>
  </si>
  <si>
    <t>Ryu Nakamuraka</t>
  </si>
  <si>
    <t>97720953</t>
  </si>
  <si>
    <t>darrendundunckere@gmail.com</t>
  </si>
  <si>
    <t>Japon</t>
  </si>
  <si>
    <t>Hot Tuna II</t>
  </si>
  <si>
    <t>Craig Pfeiffer</t>
  </si>
  <si>
    <t>96967881</t>
  </si>
  <si>
    <t>reaganwood27@gmail.com</t>
  </si>
  <si>
    <t>Reel Nauti</t>
  </si>
  <si>
    <t>James Ritenie</t>
  </si>
  <si>
    <t>87446234</t>
  </si>
  <si>
    <t>assiromara@gmail.com</t>
  </si>
  <si>
    <t>Carribean Princess</t>
  </si>
  <si>
    <t>Edgardo Elias Canahuati  Canahuati</t>
  </si>
  <si>
    <t>99700498</t>
  </si>
  <si>
    <t>edgardo@lovablehn.com</t>
  </si>
  <si>
    <t>Coming in Hot</t>
  </si>
  <si>
    <t>Roland Alford</t>
  </si>
  <si>
    <t>005016139278</t>
  </si>
  <si>
    <t>litefishingPalencia@gmail.com</t>
  </si>
  <si>
    <t>Free Spool</t>
  </si>
  <si>
    <t>Dr. Julio Santaceno</t>
  </si>
  <si>
    <t>99951720</t>
  </si>
  <si>
    <t>ulloaemilio@hotmail.com</t>
  </si>
  <si>
    <t>Knot Tide</t>
  </si>
  <si>
    <t>Cameron McNab</t>
  </si>
  <si>
    <t>cm@biproatan.com</t>
  </si>
  <si>
    <t>Wahoo Slayer 2</t>
  </si>
  <si>
    <t>Enrick Bush</t>
  </si>
  <si>
    <t>98833346</t>
  </si>
  <si>
    <t>cenor@yahoo.com</t>
  </si>
  <si>
    <t>Rufaro</t>
  </si>
  <si>
    <t>Anan Hotta</t>
  </si>
  <si>
    <t>98543849</t>
  </si>
  <si>
    <t>noemail@email.com</t>
  </si>
  <si>
    <t>Dos Reyes</t>
  </si>
  <si>
    <t>Julio Cesar Bodden Hill</t>
  </si>
  <si>
    <t>95511875</t>
  </si>
  <si>
    <t>Barracuda V</t>
  </si>
  <si>
    <t>Enry Padilla</t>
  </si>
  <si>
    <t>96670127</t>
  </si>
  <si>
    <t>enrysinroatan@gmail.com</t>
  </si>
  <si>
    <t>Blue Dragon</t>
  </si>
  <si>
    <t>Anthony Breckenridge</t>
  </si>
  <si>
    <t>33284880</t>
  </si>
  <si>
    <t>ajbrechenridge@me.com</t>
  </si>
  <si>
    <t>Deez Knots</t>
  </si>
  <si>
    <t>Aaron Etches</t>
  </si>
  <si>
    <t>99077700</t>
  </si>
  <si>
    <t>SBBRTB@gmail.com</t>
  </si>
  <si>
    <t>Lady Zusane</t>
  </si>
  <si>
    <t>Kelsey Dilbert</t>
  </si>
  <si>
    <t>96509060</t>
  </si>
  <si>
    <t>Ms. Judy</t>
  </si>
  <si>
    <t>David Muller</t>
  </si>
  <si>
    <t>99312484</t>
  </si>
  <si>
    <t>Dimuller@yahoo.com</t>
  </si>
  <si>
    <t>The Thin Blue Line</t>
  </si>
  <si>
    <t>Patrick Gough</t>
  </si>
  <si>
    <t>33578127</t>
  </si>
  <si>
    <t>patrickinroatan@gmail.com</t>
  </si>
  <si>
    <t>Carpie Diem</t>
  </si>
  <si>
    <t>Denny Cooper</t>
  </si>
  <si>
    <t>98629128</t>
  </si>
  <si>
    <t>dennyscharks@yahoo.com</t>
  </si>
  <si>
    <t>Persistance</t>
  </si>
  <si>
    <t>Daniel Johnson</t>
  </si>
  <si>
    <t>33659641</t>
  </si>
  <si>
    <t>dandan.johnson@yahoo.com</t>
  </si>
  <si>
    <t>Wahoo Slayer 1</t>
  </si>
  <si>
    <t>Elmer Bush</t>
  </si>
  <si>
    <t>96058100</t>
  </si>
  <si>
    <t>Catchin a Buzz</t>
  </si>
  <si>
    <t>Victor Orlando</t>
  </si>
  <si>
    <t>(501)6203066</t>
  </si>
  <si>
    <t>landyorlando280@gmail.com</t>
  </si>
  <si>
    <t>Reel Addiction</t>
  </si>
  <si>
    <t>Cory Thompson</t>
  </si>
  <si>
    <t>99751227</t>
  </si>
  <si>
    <t>Lucky Strike</t>
  </si>
  <si>
    <t>Cord Oliva</t>
  </si>
  <si>
    <t>6652317</t>
  </si>
  <si>
    <t>hillybool182@yahoo.com</t>
  </si>
  <si>
    <t>I Had Enough</t>
  </si>
  <si>
    <t>Gilberto Hipea</t>
  </si>
  <si>
    <t>6323163</t>
  </si>
  <si>
    <t>Roa Tide</t>
  </si>
  <si>
    <t>Blake Wood</t>
  </si>
  <si>
    <t>98893418</t>
  </si>
  <si>
    <t>roatide@outlook.com</t>
  </si>
  <si>
    <t>Timeless</t>
  </si>
  <si>
    <t>Astor Hill</t>
  </si>
  <si>
    <t>99976149</t>
  </si>
  <si>
    <t>trevorbodden@yahoo.com</t>
  </si>
  <si>
    <t>Dads Toy</t>
  </si>
  <si>
    <t>Ashford Bodden</t>
  </si>
  <si>
    <t>99952072</t>
  </si>
  <si>
    <t>ashfordbodden1964@gmail.com</t>
  </si>
  <si>
    <t>Redneck Bitch Please</t>
  </si>
  <si>
    <t>Raul Robert</t>
  </si>
  <si>
    <t>ped701@gmail.com</t>
  </si>
  <si>
    <t>Siete Mares</t>
  </si>
  <si>
    <t>Roberto Contreras</t>
  </si>
  <si>
    <t>98985603</t>
  </si>
  <si>
    <t>Triple X</t>
  </si>
  <si>
    <t>Emilio Canachuti</t>
  </si>
  <si>
    <t>0000000000</t>
  </si>
  <si>
    <t>PC-07-029-7</t>
  </si>
  <si>
    <t>Gustavo Nuatute</t>
  </si>
  <si>
    <t>95323346</t>
  </si>
  <si>
    <t>Rasta Bar</t>
  </si>
  <si>
    <t>Rolando Gabillon</t>
  </si>
  <si>
    <t>99415364</t>
  </si>
  <si>
    <t>ricaruiz_12@hotmail.com</t>
  </si>
  <si>
    <t>Sunrise</t>
  </si>
  <si>
    <t>Eterno</t>
  </si>
  <si>
    <t>94340756</t>
  </si>
  <si>
    <t>e.byrdo@windowslive.com</t>
  </si>
  <si>
    <t>Boss Gial</t>
  </si>
  <si>
    <t>Michael Honcock</t>
  </si>
  <si>
    <t>000000000000</t>
  </si>
  <si>
    <t>mikedaniela96@yahoo.com</t>
  </si>
  <si>
    <t>Wicked Tunas</t>
  </si>
  <si>
    <t>Denzie Flowers</t>
  </si>
  <si>
    <t>94939699</t>
  </si>
  <si>
    <t>emiledilowers00@yahoo.com</t>
  </si>
  <si>
    <t>Queen Zee</t>
  </si>
  <si>
    <t>Romi Badillo</t>
  </si>
  <si>
    <t>(501)6103860</t>
  </si>
  <si>
    <t>romibadillo55@gmail.com</t>
  </si>
  <si>
    <t>Jubilee</t>
  </si>
  <si>
    <t>Josue Marin</t>
  </si>
  <si>
    <t>6241262</t>
  </si>
  <si>
    <t>Championbrinis@gmail.com</t>
  </si>
  <si>
    <t>Senductress</t>
  </si>
  <si>
    <t>Elito Areceo</t>
  </si>
  <si>
    <t>0000000000000000</t>
  </si>
  <si>
    <t>areceoelito@gmail.com</t>
  </si>
  <si>
    <t>Where I Am</t>
  </si>
  <si>
    <t>Dewa Meiren</t>
  </si>
  <si>
    <t>96921371</t>
  </si>
  <si>
    <t>mererendewoy@gmail.com</t>
  </si>
  <si>
    <t>Okay Bra</t>
  </si>
  <si>
    <t>Erick Ramos</t>
  </si>
  <si>
    <t>99461514</t>
  </si>
  <si>
    <t>Reelaxin</t>
  </si>
  <si>
    <t>Ricardo</t>
  </si>
  <si>
    <t>ricardo67@gmail.com</t>
  </si>
  <si>
    <t>Alexander</t>
  </si>
  <si>
    <t>Moreno</t>
  </si>
  <si>
    <t>95421537</t>
  </si>
  <si>
    <t>paulo@myaccess.ca</t>
  </si>
  <si>
    <t>One Time</t>
  </si>
  <si>
    <t>Sergio Bendani</t>
  </si>
  <si>
    <t>99912318</t>
  </si>
  <si>
    <t>sergiob@lopezderno.com</t>
  </si>
  <si>
    <t>Mi Lola</t>
  </si>
  <si>
    <t>Jose Abuyeres</t>
  </si>
  <si>
    <t>99551564</t>
  </si>
  <si>
    <t>jorge_cib2@hotmail.com</t>
  </si>
  <si>
    <t>Real Hooker</t>
  </si>
  <si>
    <t>Richard Watler</t>
  </si>
  <si>
    <t>richard@gerservice.com</t>
  </si>
  <si>
    <t>Solar Eclipse</t>
  </si>
  <si>
    <t>Horare Bladen Sr.</t>
  </si>
  <si>
    <t>(501)6517075</t>
  </si>
  <si>
    <t>Reel Therapy</t>
  </si>
  <si>
    <t>Greg Hatsell</t>
  </si>
  <si>
    <t>97606848</t>
  </si>
  <si>
    <t>ghart510@gmail.com</t>
  </si>
  <si>
    <t>Aqui Chillin'</t>
  </si>
  <si>
    <t>Darcy Martinez</t>
  </si>
  <si>
    <t>95248162</t>
  </si>
  <si>
    <t>darcyjr9@gmail.com</t>
  </si>
  <si>
    <t>Barana</t>
  </si>
  <si>
    <t>Rafael Flores</t>
  </si>
  <si>
    <t>95651317</t>
  </si>
  <si>
    <t>casto877@gmail.com</t>
  </si>
  <si>
    <t>Linda Maria</t>
  </si>
  <si>
    <t>Xavier Abufele</t>
  </si>
  <si>
    <t>87336010</t>
  </si>
  <si>
    <t>exa@exasa.net</t>
  </si>
  <si>
    <t>Madi Rae</t>
  </si>
  <si>
    <t>Jay Hynds</t>
  </si>
  <si>
    <t>hyndsjay@yahoo.com</t>
  </si>
  <si>
    <t>Pure Delight</t>
  </si>
  <si>
    <t>Devin McNab</t>
  </si>
  <si>
    <t>000000000</t>
  </si>
  <si>
    <t>didicumeads@msn.com</t>
  </si>
  <si>
    <t>HOOKUP_ID</t>
  </si>
  <si>
    <t>HOOKUP_TIME</t>
  </si>
  <si>
    <t>FISH</t>
  </si>
  <si>
    <t>RELEASE_TIME</t>
  </si>
  <si>
    <t>CLEAN_RELEASE</t>
  </si>
  <si>
    <t>POINTS</t>
  </si>
  <si>
    <t>Blue Marlin</t>
  </si>
  <si>
    <t>None</t>
  </si>
  <si>
    <t>No</t>
  </si>
  <si>
    <t xml:space="preserve">Denny Cooper </t>
  </si>
  <si>
    <t>Sailfish</t>
  </si>
  <si>
    <t>LeaderBoard</t>
  </si>
  <si>
    <t>Sorted LeaderBoard</t>
  </si>
  <si>
    <t>RANK</t>
  </si>
  <si>
    <t xml:space="preserve"> </t>
  </si>
  <si>
    <t>Wahoo</t>
  </si>
  <si>
    <t>Live Bait</t>
  </si>
  <si>
    <t>N/A</t>
  </si>
  <si>
    <t>Marvin Bodden</t>
  </si>
  <si>
    <t>Richard Walter</t>
  </si>
  <si>
    <t>16:59::00</t>
  </si>
  <si>
    <t>Marvin Borden</t>
  </si>
  <si>
    <t>Tuna</t>
  </si>
  <si>
    <t>Barracuda</t>
  </si>
  <si>
    <t>Souther Comfort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</si>
</sst>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oemail@email.com" TargetMode="External"/><Relationship Id="rId2" Type="http://schemas.openxmlformats.org/officeDocument/2006/relationships/hyperlink" Target="mailto:ped701@gmail.com" TargetMode="External"/><Relationship Id="rId1" Type="http://schemas.openxmlformats.org/officeDocument/2006/relationships/hyperlink" Target="mailto:cm@biproat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73"/>
  <sheetViews>
    <sheetView workbookViewId="0">
      <pane ySplit="1" topLeftCell="A46" activePane="bottomLeft" state="frozen"/>
      <selection pane="bottomLeft" activeCell="D1" sqref="D1"/>
    </sheetView>
  </sheetViews>
  <sheetFormatPr defaultRowHeight="15" x14ac:dyDescent="0.25"/>
  <cols>
    <col min="1" max="1" width="7.42578125" style="1" bestFit="1" customWidth="1"/>
    <col min="2" max="2" width="20" style="1" bestFit="1" customWidth="1"/>
    <col min="3" max="3" width="32.28515625" style="1" bestFit="1" customWidth="1"/>
    <col min="4" max="4" width="20.7109375" style="1" bestFit="1" customWidth="1"/>
    <col min="5" max="5" width="34.85546875" style="1" bestFit="1" customWidth="1"/>
    <col min="6" max="6" width="17.7109375" style="1" bestFit="1" customWidth="1"/>
    <col min="7" max="7" width="16.7109375" style="1" bestFit="1" customWidth="1"/>
    <col min="8" max="8" width="16.140625" style="1" bestFit="1" customWidth="1"/>
    <col min="9" max="9" width="17.28515625" style="1" bestFit="1" customWidth="1"/>
    <col min="10" max="10" width="18.28515625" style="1" bestFit="1" customWidth="1"/>
    <col min="11" max="11" width="21.85546875" style="1" bestFit="1" customWidth="1"/>
    <col min="12" max="12" width="20.7109375" style="1" bestFit="1" customWidth="1"/>
    <col min="13" max="13" width="21" style="1" bestFit="1" customWidth="1"/>
    <col min="14" max="14" width="18.42578125" style="1" bestFit="1" customWidth="1"/>
    <col min="15" max="15" width="22" style="1" bestFit="1" customWidth="1"/>
    <col min="16" max="16" width="33" style="1" bestFit="1" customWidth="1"/>
    <col min="17" max="17" width="15.5703125" style="1" bestFit="1" customWidth="1"/>
    <col min="18" max="26" width="9.140625" style="1" customWidth="1"/>
    <col min="27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1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>
        <v>0</v>
      </c>
      <c r="H2" s="1">
        <v>0</v>
      </c>
      <c r="I2" s="1">
        <v>2</v>
      </c>
      <c r="J2" s="1">
        <v>0</v>
      </c>
      <c r="K2" s="1" t="s">
        <v>22</v>
      </c>
      <c r="L2" s="1" t="s">
        <v>22</v>
      </c>
      <c r="M2" s="1" t="s">
        <v>23</v>
      </c>
      <c r="N2" s="1" t="s">
        <v>23</v>
      </c>
      <c r="O2" s="1" t="s">
        <v>23</v>
      </c>
      <c r="P2" s="1">
        <f t="shared" ref="P2:P33" si="0">IF(K2="Participating",700,0)+IF(L2="Participating",IF(K2&lt;&gt;"Participating",350),0)+IF(M2="Participating",300,0)+IF(N2="Participating",IF(H2&gt;0,H2*50),0)+IF(O2="Participating",100,0)+(I2*100)+(J2*25)+(G2*15)</f>
        <v>900</v>
      </c>
      <c r="Q2" s="2">
        <f>SUM(P:P)</f>
        <v>49450</v>
      </c>
    </row>
    <row r="3" spans="1:17" x14ac:dyDescent="0.25">
      <c r="A3" s="1">
        <v>2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21</v>
      </c>
      <c r="G3" s="1">
        <v>0</v>
      </c>
      <c r="H3" s="1">
        <v>0</v>
      </c>
      <c r="I3" s="1">
        <v>0</v>
      </c>
      <c r="J3" s="1">
        <v>0</v>
      </c>
      <c r="K3" s="1" t="s">
        <v>22</v>
      </c>
      <c r="L3" s="1" t="s">
        <v>22</v>
      </c>
      <c r="M3" s="1" t="s">
        <v>23</v>
      </c>
      <c r="N3" s="1" t="s">
        <v>23</v>
      </c>
      <c r="O3" s="1" t="s">
        <v>23</v>
      </c>
      <c r="P3" s="1">
        <f t="shared" si="0"/>
        <v>700</v>
      </c>
    </row>
    <row r="4" spans="1:17" x14ac:dyDescent="0.25">
      <c r="A4" s="1">
        <v>3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>
        <v>0</v>
      </c>
      <c r="H4" s="1">
        <v>0</v>
      </c>
      <c r="I4" s="1">
        <v>0</v>
      </c>
      <c r="J4" s="1">
        <v>0</v>
      </c>
      <c r="K4" s="1" t="s">
        <v>22</v>
      </c>
      <c r="L4" s="1" t="s">
        <v>22</v>
      </c>
      <c r="M4" s="1" t="s">
        <v>23</v>
      </c>
      <c r="N4" s="1" t="s">
        <v>23</v>
      </c>
      <c r="O4" s="1" t="s">
        <v>23</v>
      </c>
      <c r="P4" s="1">
        <f t="shared" si="0"/>
        <v>700</v>
      </c>
    </row>
    <row r="5" spans="1:17" x14ac:dyDescent="0.25">
      <c r="A5" s="1">
        <v>4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37</v>
      </c>
      <c r="G5" s="1">
        <v>0</v>
      </c>
      <c r="H5" s="1">
        <v>0</v>
      </c>
      <c r="I5" s="1">
        <v>0</v>
      </c>
      <c r="J5" s="1">
        <v>0</v>
      </c>
      <c r="K5" s="1" t="s">
        <v>23</v>
      </c>
      <c r="L5" s="1" t="s">
        <v>22</v>
      </c>
      <c r="M5" s="1" t="s">
        <v>23</v>
      </c>
      <c r="N5" s="1" t="s">
        <v>23</v>
      </c>
      <c r="O5" s="1" t="s">
        <v>23</v>
      </c>
      <c r="P5" s="1">
        <f t="shared" si="0"/>
        <v>350</v>
      </c>
    </row>
    <row r="6" spans="1:17" x14ac:dyDescent="0.25">
      <c r="A6" s="1">
        <v>5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21</v>
      </c>
      <c r="G6" s="1">
        <v>0</v>
      </c>
      <c r="H6" s="1">
        <v>0</v>
      </c>
      <c r="I6" s="1">
        <v>0</v>
      </c>
      <c r="J6" s="1">
        <v>0</v>
      </c>
      <c r="K6" s="1" t="s">
        <v>22</v>
      </c>
      <c r="L6" s="1" t="s">
        <v>22</v>
      </c>
      <c r="M6" s="1" t="s">
        <v>23</v>
      </c>
      <c r="N6" s="1" t="s">
        <v>23</v>
      </c>
      <c r="O6" s="1" t="s">
        <v>23</v>
      </c>
      <c r="P6" s="1">
        <f t="shared" si="0"/>
        <v>700</v>
      </c>
    </row>
    <row r="7" spans="1:17" x14ac:dyDescent="0.25">
      <c r="A7" s="1">
        <v>6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21</v>
      </c>
      <c r="G7" s="1">
        <v>0</v>
      </c>
      <c r="H7" s="1">
        <v>0</v>
      </c>
      <c r="I7" s="1">
        <v>0</v>
      </c>
      <c r="J7" s="1">
        <v>0</v>
      </c>
      <c r="K7" s="1" t="s">
        <v>22</v>
      </c>
      <c r="L7" s="1" t="s">
        <v>22</v>
      </c>
      <c r="M7" s="1" t="s">
        <v>23</v>
      </c>
      <c r="N7" s="1" t="s">
        <v>23</v>
      </c>
      <c r="O7" s="1" t="s">
        <v>23</v>
      </c>
      <c r="P7" s="1">
        <f t="shared" si="0"/>
        <v>700</v>
      </c>
    </row>
    <row r="8" spans="1:17" x14ac:dyDescent="0.25">
      <c r="A8" s="1">
        <v>7</v>
      </c>
      <c r="B8" s="1" t="s">
        <v>46</v>
      </c>
      <c r="C8" s="1" t="s">
        <v>47</v>
      </c>
      <c r="D8" s="1" t="s">
        <v>48</v>
      </c>
      <c r="E8" s="1" t="s">
        <v>49</v>
      </c>
      <c r="F8" s="1" t="s">
        <v>21</v>
      </c>
      <c r="G8" s="1">
        <v>0</v>
      </c>
      <c r="H8" s="1">
        <v>0</v>
      </c>
      <c r="I8" s="1">
        <v>1</v>
      </c>
      <c r="J8" s="1">
        <v>0</v>
      </c>
      <c r="K8" s="1" t="s">
        <v>22</v>
      </c>
      <c r="L8" s="1" t="s">
        <v>22</v>
      </c>
      <c r="M8" s="1" t="s">
        <v>23</v>
      </c>
      <c r="N8" s="1" t="s">
        <v>23</v>
      </c>
      <c r="O8" s="1" t="s">
        <v>23</v>
      </c>
      <c r="P8" s="1">
        <f t="shared" si="0"/>
        <v>800</v>
      </c>
    </row>
    <row r="9" spans="1:17" x14ac:dyDescent="0.25">
      <c r="A9" s="1">
        <v>8</v>
      </c>
      <c r="B9" s="1" t="s">
        <v>50</v>
      </c>
      <c r="C9" s="1" t="s">
        <v>51</v>
      </c>
      <c r="D9" s="1" t="s">
        <v>52</v>
      </c>
      <c r="E9" s="1" t="s">
        <v>49</v>
      </c>
      <c r="F9" s="1" t="s">
        <v>21</v>
      </c>
      <c r="G9" s="1">
        <v>0</v>
      </c>
      <c r="H9" s="1">
        <v>0</v>
      </c>
      <c r="I9" s="1">
        <v>0</v>
      </c>
      <c r="J9" s="1">
        <v>0</v>
      </c>
      <c r="K9" s="1" t="s">
        <v>22</v>
      </c>
      <c r="L9" s="1" t="s">
        <v>22</v>
      </c>
      <c r="M9" s="1" t="s">
        <v>23</v>
      </c>
      <c r="N9" s="1" t="s">
        <v>23</v>
      </c>
      <c r="O9" s="1" t="s">
        <v>23</v>
      </c>
      <c r="P9" s="1">
        <f t="shared" si="0"/>
        <v>700</v>
      </c>
    </row>
    <row r="10" spans="1:17" x14ac:dyDescent="0.25">
      <c r="A10" s="1">
        <v>9</v>
      </c>
      <c r="B10" s="1" t="s">
        <v>53</v>
      </c>
      <c r="C10" s="1" t="s">
        <v>54</v>
      </c>
      <c r="D10" s="1" t="s">
        <v>55</v>
      </c>
      <c r="E10" s="1" t="s">
        <v>56</v>
      </c>
      <c r="F10" s="1" t="s">
        <v>21</v>
      </c>
      <c r="G10" s="1">
        <v>0</v>
      </c>
      <c r="H10" s="1">
        <v>0</v>
      </c>
      <c r="I10" s="1">
        <v>0</v>
      </c>
      <c r="J10" s="1">
        <v>0</v>
      </c>
      <c r="K10" s="1" t="s">
        <v>22</v>
      </c>
      <c r="L10" s="1" t="s">
        <v>22</v>
      </c>
      <c r="M10" s="1" t="s">
        <v>23</v>
      </c>
      <c r="N10" s="1" t="s">
        <v>23</v>
      </c>
      <c r="O10" s="1" t="s">
        <v>23</v>
      </c>
      <c r="P10" s="1">
        <f t="shared" si="0"/>
        <v>700</v>
      </c>
    </row>
    <row r="11" spans="1:17" x14ac:dyDescent="0.25">
      <c r="A11" s="1">
        <v>10</v>
      </c>
      <c r="B11" s="1" t="s">
        <v>57</v>
      </c>
      <c r="C11" s="1" t="s">
        <v>58</v>
      </c>
      <c r="D11" s="1" t="s">
        <v>59</v>
      </c>
      <c r="E11" s="1" t="s">
        <v>60</v>
      </c>
      <c r="F11" s="1" t="s">
        <v>21</v>
      </c>
      <c r="G11" s="1">
        <v>0</v>
      </c>
      <c r="H11" s="1">
        <v>0</v>
      </c>
      <c r="I11" s="1">
        <v>0</v>
      </c>
      <c r="J11" s="1">
        <v>0</v>
      </c>
      <c r="K11" s="1" t="s">
        <v>22</v>
      </c>
      <c r="L11" s="1" t="s">
        <v>22</v>
      </c>
      <c r="M11" s="1" t="s">
        <v>23</v>
      </c>
      <c r="N11" s="1" t="s">
        <v>23</v>
      </c>
      <c r="O11" s="1" t="s">
        <v>23</v>
      </c>
      <c r="P11" s="1">
        <f t="shared" si="0"/>
        <v>700</v>
      </c>
    </row>
    <row r="12" spans="1:17" x14ac:dyDescent="0.25">
      <c r="A12" s="1">
        <v>11</v>
      </c>
      <c r="B12" s="1" t="s">
        <v>61</v>
      </c>
      <c r="C12" s="1" t="s">
        <v>62</v>
      </c>
      <c r="D12" s="1" t="s">
        <v>63</v>
      </c>
      <c r="E12" s="1" t="s">
        <v>64</v>
      </c>
      <c r="F12" s="1" t="s">
        <v>21</v>
      </c>
      <c r="G12" s="1">
        <v>0</v>
      </c>
      <c r="H12" s="1">
        <v>1</v>
      </c>
      <c r="I12" s="1">
        <v>0</v>
      </c>
      <c r="J12" s="1">
        <v>0</v>
      </c>
      <c r="K12" s="1" t="s">
        <v>22</v>
      </c>
      <c r="L12" s="1" t="s">
        <v>22</v>
      </c>
      <c r="M12" s="1" t="s">
        <v>23</v>
      </c>
      <c r="N12" s="1" t="s">
        <v>22</v>
      </c>
      <c r="O12" s="1" t="s">
        <v>23</v>
      </c>
      <c r="P12" s="1">
        <f t="shared" si="0"/>
        <v>750</v>
      </c>
    </row>
    <row r="13" spans="1:17" x14ac:dyDescent="0.25">
      <c r="A13" s="1">
        <v>12</v>
      </c>
      <c r="B13" s="1" t="s">
        <v>65</v>
      </c>
      <c r="C13" s="1" t="s">
        <v>66</v>
      </c>
      <c r="D13" s="1" t="s">
        <v>67</v>
      </c>
      <c r="E13" s="1" t="s">
        <v>68</v>
      </c>
      <c r="F13" s="1" t="s">
        <v>21</v>
      </c>
      <c r="G13" s="1">
        <v>0</v>
      </c>
      <c r="H13" s="1">
        <v>0</v>
      </c>
      <c r="I13" s="1">
        <v>0</v>
      </c>
      <c r="J13" s="1">
        <v>0</v>
      </c>
      <c r="K13" s="1" t="s">
        <v>23</v>
      </c>
      <c r="L13" s="1" t="s">
        <v>22</v>
      </c>
      <c r="M13" s="1" t="s">
        <v>23</v>
      </c>
      <c r="N13" s="1" t="s">
        <v>23</v>
      </c>
      <c r="O13" s="1" t="s">
        <v>23</v>
      </c>
      <c r="P13" s="1">
        <f t="shared" si="0"/>
        <v>350</v>
      </c>
    </row>
    <row r="14" spans="1:17" x14ac:dyDescent="0.25">
      <c r="A14" s="1">
        <v>13</v>
      </c>
      <c r="B14" s="1" t="s">
        <v>69</v>
      </c>
      <c r="C14" s="1" t="s">
        <v>70</v>
      </c>
      <c r="D14" s="1" t="s">
        <v>71</v>
      </c>
      <c r="E14" s="1" t="s">
        <v>72</v>
      </c>
      <c r="F14" s="1" t="s">
        <v>32</v>
      </c>
      <c r="G14" s="1">
        <v>0</v>
      </c>
      <c r="H14" s="1">
        <v>0</v>
      </c>
      <c r="I14" s="1">
        <v>0</v>
      </c>
      <c r="J14" s="1">
        <v>0</v>
      </c>
      <c r="K14" s="1" t="s">
        <v>22</v>
      </c>
      <c r="L14" s="1" t="s">
        <v>22</v>
      </c>
      <c r="M14" s="1" t="s">
        <v>23</v>
      </c>
      <c r="N14" s="1" t="s">
        <v>23</v>
      </c>
      <c r="O14" s="1" t="s">
        <v>23</v>
      </c>
      <c r="P14" s="1">
        <f t="shared" si="0"/>
        <v>700</v>
      </c>
    </row>
    <row r="15" spans="1:17" x14ac:dyDescent="0.25">
      <c r="A15" s="1">
        <v>14</v>
      </c>
      <c r="B15" s="1" t="s">
        <v>73</v>
      </c>
      <c r="C15" s="1" t="s">
        <v>74</v>
      </c>
      <c r="D15" s="1" t="s">
        <v>75</v>
      </c>
      <c r="E15" s="1" t="s">
        <v>76</v>
      </c>
      <c r="F15" s="1" t="s">
        <v>21</v>
      </c>
      <c r="G15" s="1">
        <v>0</v>
      </c>
      <c r="H15" s="1">
        <v>0</v>
      </c>
      <c r="I15" s="1">
        <v>0</v>
      </c>
      <c r="J15" s="1">
        <v>0</v>
      </c>
      <c r="K15" s="1" t="s">
        <v>22</v>
      </c>
      <c r="L15" s="1" t="s">
        <v>22</v>
      </c>
      <c r="M15" s="1" t="s">
        <v>23</v>
      </c>
      <c r="N15" s="1" t="s">
        <v>23</v>
      </c>
      <c r="O15" s="1" t="s">
        <v>23</v>
      </c>
      <c r="P15" s="1">
        <f t="shared" si="0"/>
        <v>700</v>
      </c>
    </row>
    <row r="16" spans="1:17" x14ac:dyDescent="0.25">
      <c r="A16" s="1">
        <v>15</v>
      </c>
      <c r="B16" s="1" t="s">
        <v>77</v>
      </c>
      <c r="C16" s="1" t="s">
        <v>78</v>
      </c>
      <c r="D16" s="1" t="s">
        <v>79</v>
      </c>
      <c r="E16" s="1" t="s">
        <v>80</v>
      </c>
      <c r="F16" s="1" t="s">
        <v>81</v>
      </c>
      <c r="G16" s="1">
        <v>0</v>
      </c>
      <c r="H16" s="1">
        <v>0</v>
      </c>
      <c r="I16" s="1">
        <v>0</v>
      </c>
      <c r="J16" s="1">
        <v>0</v>
      </c>
      <c r="K16" s="1" t="s">
        <v>22</v>
      </c>
      <c r="L16" s="1" t="s">
        <v>22</v>
      </c>
      <c r="M16" s="1" t="s">
        <v>23</v>
      </c>
      <c r="N16" s="1" t="s">
        <v>23</v>
      </c>
      <c r="O16" s="1" t="s">
        <v>23</v>
      </c>
      <c r="P16" s="1">
        <f t="shared" si="0"/>
        <v>700</v>
      </c>
    </row>
    <row r="17" spans="1:16" x14ac:dyDescent="0.25">
      <c r="A17" s="1">
        <v>16</v>
      </c>
      <c r="B17" s="1" t="s">
        <v>82</v>
      </c>
      <c r="C17" s="1" t="s">
        <v>83</v>
      </c>
      <c r="D17" s="1" t="s">
        <v>84</v>
      </c>
      <c r="E17" s="1" t="s">
        <v>85</v>
      </c>
      <c r="F17" s="1" t="s">
        <v>21</v>
      </c>
      <c r="G17" s="1">
        <v>0</v>
      </c>
      <c r="H17" s="1">
        <v>0</v>
      </c>
      <c r="I17" s="1">
        <v>0</v>
      </c>
      <c r="J17" s="1">
        <v>0</v>
      </c>
      <c r="K17" s="1" t="s">
        <v>22</v>
      </c>
      <c r="L17" s="1" t="s">
        <v>22</v>
      </c>
      <c r="M17" s="1" t="s">
        <v>23</v>
      </c>
      <c r="N17" s="1" t="s">
        <v>23</v>
      </c>
      <c r="O17" s="1" t="s">
        <v>23</v>
      </c>
      <c r="P17" s="1">
        <f t="shared" si="0"/>
        <v>700</v>
      </c>
    </row>
    <row r="18" spans="1:16" x14ac:dyDescent="0.25">
      <c r="A18" s="1">
        <v>17</v>
      </c>
      <c r="B18" s="1" t="s">
        <v>86</v>
      </c>
      <c r="C18" s="1" t="s">
        <v>87</v>
      </c>
      <c r="D18" s="1" t="s">
        <v>88</v>
      </c>
      <c r="E18" s="1" t="s">
        <v>89</v>
      </c>
      <c r="F18" s="1" t="s">
        <v>21</v>
      </c>
      <c r="G18" s="1">
        <v>0</v>
      </c>
      <c r="H18" s="1">
        <v>0</v>
      </c>
      <c r="I18" s="1">
        <v>0</v>
      </c>
      <c r="J18" s="1">
        <v>0</v>
      </c>
      <c r="K18" s="1" t="s">
        <v>22</v>
      </c>
      <c r="L18" s="1" t="s">
        <v>22</v>
      </c>
      <c r="M18" s="1" t="s">
        <v>23</v>
      </c>
      <c r="N18" s="1" t="s">
        <v>23</v>
      </c>
      <c r="O18" s="1" t="s">
        <v>23</v>
      </c>
      <c r="P18" s="1">
        <f t="shared" si="0"/>
        <v>700</v>
      </c>
    </row>
    <row r="19" spans="1:16" x14ac:dyDescent="0.25">
      <c r="A19" s="1">
        <v>18</v>
      </c>
      <c r="B19" s="1" t="s">
        <v>90</v>
      </c>
      <c r="C19" s="1" t="s">
        <v>91</v>
      </c>
      <c r="D19" s="1" t="s">
        <v>92</v>
      </c>
      <c r="E19" s="1" t="s">
        <v>93</v>
      </c>
      <c r="F19" s="1" t="s">
        <v>21</v>
      </c>
      <c r="G19" s="1">
        <v>0</v>
      </c>
      <c r="H19" s="1">
        <v>0</v>
      </c>
      <c r="I19" s="1">
        <v>0</v>
      </c>
      <c r="J19" s="1">
        <v>0</v>
      </c>
      <c r="K19" s="1" t="s">
        <v>22</v>
      </c>
      <c r="L19" s="1" t="s">
        <v>22</v>
      </c>
      <c r="M19" s="1" t="s">
        <v>23</v>
      </c>
      <c r="N19" s="1" t="s">
        <v>23</v>
      </c>
      <c r="O19" s="1" t="s">
        <v>23</v>
      </c>
      <c r="P19" s="1">
        <f t="shared" si="0"/>
        <v>700</v>
      </c>
    </row>
    <row r="20" spans="1:16" x14ac:dyDescent="0.25">
      <c r="A20" s="1">
        <v>19</v>
      </c>
      <c r="B20" s="1" t="s">
        <v>94</v>
      </c>
      <c r="C20" s="1" t="s">
        <v>95</v>
      </c>
      <c r="D20" s="1" t="s">
        <v>96</v>
      </c>
      <c r="E20" s="1" t="s">
        <v>97</v>
      </c>
      <c r="F20" s="1" t="s">
        <v>21</v>
      </c>
      <c r="G20" s="1">
        <v>0</v>
      </c>
      <c r="H20" s="1">
        <v>2</v>
      </c>
      <c r="I20" s="1">
        <v>1</v>
      </c>
      <c r="J20" s="1">
        <v>0</v>
      </c>
      <c r="K20" s="1" t="s">
        <v>22</v>
      </c>
      <c r="L20" s="1" t="s">
        <v>22</v>
      </c>
      <c r="M20" s="1" t="s">
        <v>23</v>
      </c>
      <c r="N20" s="1" t="s">
        <v>22</v>
      </c>
      <c r="O20" s="1" t="s">
        <v>23</v>
      </c>
      <c r="P20" s="1">
        <f t="shared" si="0"/>
        <v>900</v>
      </c>
    </row>
    <row r="21" spans="1:16" x14ac:dyDescent="0.25">
      <c r="A21" s="1">
        <v>20</v>
      </c>
      <c r="B21" s="1" t="s">
        <v>98</v>
      </c>
      <c r="C21" s="1" t="s">
        <v>99</v>
      </c>
      <c r="D21" s="1" t="s">
        <v>100</v>
      </c>
      <c r="E21" s="1" t="s">
        <v>101</v>
      </c>
      <c r="F21" s="1" t="s">
        <v>32</v>
      </c>
      <c r="G21" s="1">
        <v>0</v>
      </c>
      <c r="H21" s="1">
        <v>0</v>
      </c>
      <c r="I21" s="1">
        <v>2</v>
      </c>
      <c r="J21" s="1">
        <v>0</v>
      </c>
      <c r="K21" s="1" t="s">
        <v>22</v>
      </c>
      <c r="L21" s="1" t="s">
        <v>22</v>
      </c>
      <c r="M21" s="1" t="s">
        <v>23</v>
      </c>
      <c r="N21" s="1" t="s">
        <v>23</v>
      </c>
      <c r="O21" s="1" t="s">
        <v>23</v>
      </c>
      <c r="P21" s="1">
        <f t="shared" si="0"/>
        <v>900</v>
      </c>
    </row>
    <row r="22" spans="1:16" x14ac:dyDescent="0.25">
      <c r="A22" s="1">
        <v>21</v>
      </c>
      <c r="B22" s="1" t="s">
        <v>102</v>
      </c>
      <c r="C22" s="1" t="s">
        <v>103</v>
      </c>
      <c r="D22" s="1" t="s">
        <v>104</v>
      </c>
      <c r="E22" s="1" t="s">
        <v>105</v>
      </c>
      <c r="F22" s="1" t="s">
        <v>106</v>
      </c>
      <c r="G22" s="1">
        <v>0</v>
      </c>
      <c r="H22" s="1">
        <v>0</v>
      </c>
      <c r="I22" s="1">
        <v>0</v>
      </c>
      <c r="J22" s="1">
        <v>0</v>
      </c>
      <c r="K22" s="1" t="s">
        <v>22</v>
      </c>
      <c r="L22" s="1" t="s">
        <v>22</v>
      </c>
      <c r="M22" s="1" t="s">
        <v>23</v>
      </c>
      <c r="N22" s="1" t="s">
        <v>23</v>
      </c>
      <c r="O22" s="1" t="s">
        <v>23</v>
      </c>
      <c r="P22" s="1">
        <f t="shared" si="0"/>
        <v>700</v>
      </c>
    </row>
    <row r="23" spans="1:16" x14ac:dyDescent="0.25">
      <c r="A23" s="1">
        <v>22</v>
      </c>
      <c r="B23" s="1" t="s">
        <v>107</v>
      </c>
      <c r="C23" s="1" t="s">
        <v>108</v>
      </c>
      <c r="D23" s="1" t="s">
        <v>109</v>
      </c>
      <c r="E23" s="1" t="s">
        <v>110</v>
      </c>
      <c r="F23" s="1" t="s">
        <v>21</v>
      </c>
      <c r="G23" s="1">
        <v>0</v>
      </c>
      <c r="H23" s="1">
        <v>0</v>
      </c>
      <c r="I23" s="1">
        <v>0</v>
      </c>
      <c r="J23" s="1">
        <v>0</v>
      </c>
      <c r="K23" s="1" t="s">
        <v>22</v>
      </c>
      <c r="L23" s="1" t="s">
        <v>22</v>
      </c>
      <c r="M23" s="1" t="s">
        <v>23</v>
      </c>
      <c r="N23" s="1" t="s">
        <v>23</v>
      </c>
      <c r="O23" s="1" t="s">
        <v>23</v>
      </c>
      <c r="P23" s="1">
        <f t="shared" si="0"/>
        <v>700</v>
      </c>
    </row>
    <row r="24" spans="1:16" x14ac:dyDescent="0.25">
      <c r="A24" s="1">
        <v>23</v>
      </c>
      <c r="B24" s="1" t="s">
        <v>111</v>
      </c>
      <c r="C24" s="1" t="s">
        <v>112</v>
      </c>
      <c r="D24" s="1" t="s">
        <v>113</v>
      </c>
      <c r="E24" s="1" t="s">
        <v>114</v>
      </c>
      <c r="F24" s="1" t="s">
        <v>32</v>
      </c>
      <c r="G24" s="1">
        <v>0</v>
      </c>
      <c r="H24" s="1">
        <v>0</v>
      </c>
      <c r="I24" s="1">
        <v>0</v>
      </c>
      <c r="J24" s="1">
        <v>0</v>
      </c>
      <c r="K24" s="1" t="s">
        <v>22</v>
      </c>
      <c r="L24" s="1" t="s">
        <v>22</v>
      </c>
      <c r="M24" s="1" t="s">
        <v>23</v>
      </c>
      <c r="N24" s="1" t="s">
        <v>23</v>
      </c>
      <c r="O24" s="1" t="s">
        <v>23</v>
      </c>
      <c r="P24" s="1">
        <f t="shared" si="0"/>
        <v>700</v>
      </c>
    </row>
    <row r="25" spans="1:16" x14ac:dyDescent="0.25">
      <c r="A25" s="1">
        <v>24</v>
      </c>
      <c r="B25" s="1" t="s">
        <v>115</v>
      </c>
      <c r="C25" s="1" t="s">
        <v>116</v>
      </c>
      <c r="D25" s="1" t="s">
        <v>117</v>
      </c>
      <c r="E25" s="1" t="s">
        <v>118</v>
      </c>
      <c r="F25" s="1" t="s">
        <v>21</v>
      </c>
      <c r="G25" s="1">
        <v>0</v>
      </c>
      <c r="H25" s="1">
        <v>0</v>
      </c>
      <c r="I25" s="1">
        <v>0</v>
      </c>
      <c r="J25" s="1">
        <v>0</v>
      </c>
      <c r="K25" s="1" t="s">
        <v>22</v>
      </c>
      <c r="L25" s="1" t="s">
        <v>22</v>
      </c>
      <c r="M25" s="1" t="s">
        <v>23</v>
      </c>
      <c r="N25" s="1" t="s">
        <v>23</v>
      </c>
      <c r="O25" s="1" t="s">
        <v>23</v>
      </c>
      <c r="P25" s="1">
        <f t="shared" si="0"/>
        <v>700</v>
      </c>
    </row>
    <row r="26" spans="1:16" x14ac:dyDescent="0.25">
      <c r="A26" s="1">
        <v>25</v>
      </c>
      <c r="B26" s="1" t="s">
        <v>119</v>
      </c>
      <c r="C26" s="1" t="s">
        <v>120</v>
      </c>
      <c r="D26" s="1" t="s">
        <v>121</v>
      </c>
      <c r="E26" s="1" t="s">
        <v>122</v>
      </c>
      <c r="F26" s="1" t="s">
        <v>32</v>
      </c>
      <c r="G26" s="1">
        <v>0</v>
      </c>
      <c r="H26" s="1">
        <v>0</v>
      </c>
      <c r="I26" s="1">
        <v>0</v>
      </c>
      <c r="J26" s="1">
        <v>0</v>
      </c>
      <c r="K26" s="1" t="s">
        <v>22</v>
      </c>
      <c r="L26" s="1" t="s">
        <v>22</v>
      </c>
      <c r="M26" s="1" t="s">
        <v>23</v>
      </c>
      <c r="N26" s="1" t="s">
        <v>23</v>
      </c>
      <c r="O26" s="1" t="s">
        <v>23</v>
      </c>
      <c r="P26" s="1">
        <f t="shared" si="0"/>
        <v>700</v>
      </c>
    </row>
    <row r="27" spans="1:16" x14ac:dyDescent="0.25">
      <c r="A27" s="1">
        <v>26</v>
      </c>
      <c r="B27" s="1" t="s">
        <v>123</v>
      </c>
      <c r="C27" s="1" t="s">
        <v>124</v>
      </c>
      <c r="D27" s="1" t="s">
        <v>125</v>
      </c>
      <c r="E27" s="1" t="s">
        <v>126</v>
      </c>
      <c r="F27" s="1" t="s">
        <v>21</v>
      </c>
      <c r="G27" s="1">
        <v>0</v>
      </c>
      <c r="H27" s="1">
        <v>0</v>
      </c>
      <c r="I27" s="1">
        <v>0</v>
      </c>
      <c r="J27" s="1">
        <v>0</v>
      </c>
      <c r="K27" s="1" t="s">
        <v>22</v>
      </c>
      <c r="L27" s="1" t="s">
        <v>22</v>
      </c>
      <c r="M27" s="1" t="s">
        <v>23</v>
      </c>
      <c r="N27" s="1" t="s">
        <v>23</v>
      </c>
      <c r="O27" s="1" t="s">
        <v>23</v>
      </c>
      <c r="P27" s="1">
        <f t="shared" si="0"/>
        <v>700</v>
      </c>
    </row>
    <row r="28" spans="1:16" x14ac:dyDescent="0.25">
      <c r="A28" s="1">
        <v>27</v>
      </c>
      <c r="B28" s="1" t="s">
        <v>127</v>
      </c>
      <c r="C28" s="1" t="s">
        <v>128</v>
      </c>
      <c r="D28" s="1">
        <v>96610870</v>
      </c>
      <c r="E28" s="3" t="s">
        <v>129</v>
      </c>
      <c r="F28" s="1" t="s">
        <v>21</v>
      </c>
      <c r="G28" s="1">
        <v>0</v>
      </c>
      <c r="H28" s="1">
        <v>1</v>
      </c>
      <c r="I28" s="1">
        <v>0</v>
      </c>
      <c r="J28" s="1">
        <v>0</v>
      </c>
      <c r="K28" s="1" t="s">
        <v>22</v>
      </c>
      <c r="L28" s="1" t="s">
        <v>22</v>
      </c>
      <c r="M28" s="1" t="s">
        <v>23</v>
      </c>
      <c r="N28" s="1" t="s">
        <v>22</v>
      </c>
      <c r="O28" s="1" t="s">
        <v>23</v>
      </c>
      <c r="P28" s="1">
        <f t="shared" si="0"/>
        <v>750</v>
      </c>
    </row>
    <row r="29" spans="1:16" x14ac:dyDescent="0.25">
      <c r="A29" s="1">
        <v>28</v>
      </c>
      <c r="B29" s="1" t="s">
        <v>130</v>
      </c>
      <c r="C29" s="1" t="s">
        <v>131</v>
      </c>
      <c r="D29" s="1" t="s">
        <v>132</v>
      </c>
      <c r="E29" s="1" t="s">
        <v>133</v>
      </c>
      <c r="F29" s="1" t="s">
        <v>21</v>
      </c>
      <c r="G29" s="1">
        <v>0</v>
      </c>
      <c r="H29" s="1">
        <v>1</v>
      </c>
      <c r="I29" s="1">
        <v>0</v>
      </c>
      <c r="J29" s="1">
        <v>0</v>
      </c>
      <c r="K29" s="1" t="s">
        <v>22</v>
      </c>
      <c r="L29" s="1" t="s">
        <v>22</v>
      </c>
      <c r="M29" s="1" t="s">
        <v>23</v>
      </c>
      <c r="N29" s="1" t="s">
        <v>22</v>
      </c>
      <c r="O29" s="1" t="s">
        <v>23</v>
      </c>
      <c r="P29" s="1">
        <f t="shared" si="0"/>
        <v>750</v>
      </c>
    </row>
    <row r="30" spans="1:16" x14ac:dyDescent="0.25">
      <c r="A30" s="1">
        <v>29</v>
      </c>
      <c r="B30" s="1" t="s">
        <v>134</v>
      </c>
      <c r="C30" s="1" t="s">
        <v>135</v>
      </c>
      <c r="D30" s="1" t="s">
        <v>136</v>
      </c>
      <c r="E30" s="1" t="s">
        <v>137</v>
      </c>
      <c r="F30" s="1" t="s">
        <v>21</v>
      </c>
      <c r="G30" s="1">
        <v>0</v>
      </c>
      <c r="H30" s="1">
        <v>0</v>
      </c>
      <c r="I30" s="1">
        <v>0</v>
      </c>
      <c r="J30" s="1">
        <v>0</v>
      </c>
      <c r="K30" s="1" t="s">
        <v>23</v>
      </c>
      <c r="L30" s="1" t="s">
        <v>22</v>
      </c>
      <c r="M30" s="1" t="s">
        <v>23</v>
      </c>
      <c r="N30" s="1" t="s">
        <v>23</v>
      </c>
      <c r="O30" s="1" t="s">
        <v>23</v>
      </c>
      <c r="P30" s="1">
        <f t="shared" si="0"/>
        <v>350</v>
      </c>
    </row>
    <row r="31" spans="1:16" x14ac:dyDescent="0.25">
      <c r="A31" s="1">
        <v>30</v>
      </c>
      <c r="B31" s="1" t="s">
        <v>138</v>
      </c>
      <c r="C31" s="1" t="s">
        <v>139</v>
      </c>
      <c r="D31" s="1" t="s">
        <v>140</v>
      </c>
      <c r="E31" s="1" t="s">
        <v>137</v>
      </c>
      <c r="F31" s="1" t="s">
        <v>21</v>
      </c>
      <c r="G31" s="1">
        <v>0</v>
      </c>
      <c r="H31" s="1">
        <v>0</v>
      </c>
      <c r="I31" s="1">
        <v>0</v>
      </c>
      <c r="J31" s="1">
        <v>0</v>
      </c>
      <c r="K31" s="1" t="s">
        <v>23</v>
      </c>
      <c r="L31" s="1" t="s">
        <v>22</v>
      </c>
      <c r="M31" s="1" t="s">
        <v>23</v>
      </c>
      <c r="N31" s="1" t="s">
        <v>23</v>
      </c>
      <c r="O31" s="1" t="s">
        <v>23</v>
      </c>
      <c r="P31" s="1">
        <f t="shared" si="0"/>
        <v>350</v>
      </c>
    </row>
    <row r="32" spans="1:16" x14ac:dyDescent="0.25">
      <c r="A32" s="1">
        <v>31</v>
      </c>
      <c r="B32" s="1" t="s">
        <v>141</v>
      </c>
      <c r="C32" s="1" t="s">
        <v>142</v>
      </c>
      <c r="D32" s="1" t="s">
        <v>143</v>
      </c>
      <c r="E32" s="1" t="s">
        <v>144</v>
      </c>
      <c r="F32" s="1" t="s">
        <v>21</v>
      </c>
      <c r="G32" s="1">
        <v>0</v>
      </c>
      <c r="H32" s="1">
        <v>0</v>
      </c>
      <c r="I32" s="1">
        <v>0</v>
      </c>
      <c r="J32" s="1">
        <v>0</v>
      </c>
      <c r="K32" s="1" t="s">
        <v>22</v>
      </c>
      <c r="L32" s="1" t="s">
        <v>22</v>
      </c>
      <c r="M32" s="1" t="s">
        <v>23</v>
      </c>
      <c r="N32" s="1" t="s">
        <v>23</v>
      </c>
      <c r="O32" s="1" t="s">
        <v>23</v>
      </c>
      <c r="P32" s="1">
        <f t="shared" si="0"/>
        <v>700</v>
      </c>
    </row>
    <row r="33" spans="1:16" x14ac:dyDescent="0.25">
      <c r="A33" s="1">
        <v>32</v>
      </c>
      <c r="B33" s="1" t="s">
        <v>145</v>
      </c>
      <c r="C33" s="1" t="s">
        <v>146</v>
      </c>
      <c r="D33" s="1" t="s">
        <v>147</v>
      </c>
      <c r="E33" s="1" t="s">
        <v>148</v>
      </c>
      <c r="F33" s="1" t="s">
        <v>37</v>
      </c>
      <c r="G33" s="1">
        <v>0</v>
      </c>
      <c r="H33" s="1">
        <v>0</v>
      </c>
      <c r="I33" s="1">
        <v>0</v>
      </c>
      <c r="J33" s="1">
        <v>0</v>
      </c>
      <c r="K33" s="1" t="s">
        <v>22</v>
      </c>
      <c r="L33" s="1" t="s">
        <v>22</v>
      </c>
      <c r="M33" s="1" t="s">
        <v>23</v>
      </c>
      <c r="N33" s="1" t="s">
        <v>23</v>
      </c>
      <c r="O33" s="1" t="s">
        <v>23</v>
      </c>
      <c r="P33" s="1">
        <f t="shared" si="0"/>
        <v>700</v>
      </c>
    </row>
    <row r="34" spans="1:16" x14ac:dyDescent="0.25">
      <c r="A34" s="1">
        <v>33</v>
      </c>
      <c r="B34" s="1" t="s">
        <v>149</v>
      </c>
      <c r="C34" s="1" t="s">
        <v>150</v>
      </c>
      <c r="D34" s="1" t="s">
        <v>151</v>
      </c>
      <c r="E34" s="1" t="s">
        <v>152</v>
      </c>
      <c r="F34" s="1" t="s">
        <v>21</v>
      </c>
      <c r="G34" s="1">
        <v>0</v>
      </c>
      <c r="H34" s="1">
        <v>0</v>
      </c>
      <c r="I34" s="1">
        <v>0</v>
      </c>
      <c r="J34" s="1">
        <v>0</v>
      </c>
      <c r="K34" s="1" t="s">
        <v>22</v>
      </c>
      <c r="L34" s="1" t="s">
        <v>22</v>
      </c>
      <c r="M34" s="1" t="s">
        <v>22</v>
      </c>
      <c r="N34" s="1" t="s">
        <v>23</v>
      </c>
      <c r="O34" s="1" t="s">
        <v>23</v>
      </c>
      <c r="P34" s="1">
        <f t="shared" ref="P34:P66" si="1">IF(K34="Participating",700,0)+IF(L34="Participating",IF(K34&lt;&gt;"Participating",350),0)+IF(M34="Participating",300,0)+IF(N34="Participating",IF(H34&gt;0,H34*50),0)+IF(O34="Participating",100,0)+(I34*100)+(J34*25)+(G34*15)</f>
        <v>1000</v>
      </c>
    </row>
    <row r="35" spans="1:16" x14ac:dyDescent="0.25">
      <c r="A35" s="1">
        <v>34</v>
      </c>
      <c r="B35" s="1" t="s">
        <v>153</v>
      </c>
      <c r="C35" s="1" t="s">
        <v>154</v>
      </c>
      <c r="D35" s="1" t="s">
        <v>155</v>
      </c>
      <c r="E35" s="1" t="s">
        <v>152</v>
      </c>
      <c r="F35" s="1" t="s">
        <v>21</v>
      </c>
      <c r="G35" s="1">
        <v>0</v>
      </c>
      <c r="H35" s="1">
        <v>0</v>
      </c>
      <c r="I35" s="1">
        <v>0</v>
      </c>
      <c r="J35" s="1">
        <v>0</v>
      </c>
      <c r="K35" s="1" t="s">
        <v>23</v>
      </c>
      <c r="L35" s="1" t="s">
        <v>22</v>
      </c>
      <c r="M35" s="1" t="s">
        <v>23</v>
      </c>
      <c r="N35" s="1" t="s">
        <v>23</v>
      </c>
      <c r="O35" s="1" t="s">
        <v>23</v>
      </c>
      <c r="P35" s="1">
        <f t="shared" si="1"/>
        <v>350</v>
      </c>
    </row>
    <row r="36" spans="1:16" x14ac:dyDescent="0.25">
      <c r="A36" s="1">
        <v>35</v>
      </c>
      <c r="B36" s="1" t="s">
        <v>156</v>
      </c>
      <c r="C36" s="1" t="s">
        <v>157</v>
      </c>
      <c r="D36" s="1" t="s">
        <v>158</v>
      </c>
      <c r="E36" s="1" t="s">
        <v>159</v>
      </c>
      <c r="F36" s="1" t="s">
        <v>21</v>
      </c>
      <c r="G36" s="1">
        <v>0</v>
      </c>
      <c r="H36" s="1">
        <v>0</v>
      </c>
      <c r="I36" s="1">
        <v>0</v>
      </c>
      <c r="J36" s="1">
        <v>0</v>
      </c>
      <c r="K36" s="1" t="s">
        <v>22</v>
      </c>
      <c r="L36" s="1" t="s">
        <v>22</v>
      </c>
      <c r="M36" s="1" t="s">
        <v>22</v>
      </c>
      <c r="N36" s="1" t="s">
        <v>23</v>
      </c>
      <c r="O36" s="1" t="s">
        <v>23</v>
      </c>
      <c r="P36" s="1">
        <f t="shared" si="1"/>
        <v>1000</v>
      </c>
    </row>
    <row r="37" spans="1:16" x14ac:dyDescent="0.25">
      <c r="A37" s="1">
        <v>36</v>
      </c>
      <c r="B37" s="1" t="s">
        <v>160</v>
      </c>
      <c r="C37" s="1" t="s">
        <v>161</v>
      </c>
      <c r="D37" s="1" t="s">
        <v>162</v>
      </c>
      <c r="E37" s="1" t="s">
        <v>163</v>
      </c>
      <c r="F37" s="1" t="s">
        <v>21</v>
      </c>
      <c r="G37" s="1">
        <v>0</v>
      </c>
      <c r="H37" s="1">
        <v>0</v>
      </c>
      <c r="I37" s="1">
        <v>0</v>
      </c>
      <c r="J37" s="1">
        <v>0</v>
      </c>
      <c r="K37" s="1" t="s">
        <v>22</v>
      </c>
      <c r="L37" s="1" t="s">
        <v>22</v>
      </c>
      <c r="M37" s="1" t="s">
        <v>23</v>
      </c>
      <c r="N37" s="1" t="s">
        <v>23</v>
      </c>
      <c r="O37" s="1" t="s">
        <v>23</v>
      </c>
      <c r="P37" s="1">
        <f t="shared" si="1"/>
        <v>700</v>
      </c>
    </row>
    <row r="38" spans="1:16" x14ac:dyDescent="0.25">
      <c r="A38" s="1">
        <v>37</v>
      </c>
      <c r="B38" s="1" t="s">
        <v>164</v>
      </c>
      <c r="C38" s="1" t="s">
        <v>165</v>
      </c>
      <c r="D38" s="1" t="s">
        <v>166</v>
      </c>
      <c r="E38" s="1" t="s">
        <v>167</v>
      </c>
      <c r="F38" s="1" t="s">
        <v>21</v>
      </c>
      <c r="G38" s="1">
        <v>0</v>
      </c>
      <c r="H38" s="1">
        <v>0</v>
      </c>
      <c r="I38" s="1">
        <v>0</v>
      </c>
      <c r="J38" s="1">
        <v>0</v>
      </c>
      <c r="K38" s="1" t="s">
        <v>22</v>
      </c>
      <c r="L38" s="1" t="s">
        <v>22</v>
      </c>
      <c r="M38" s="1" t="s">
        <v>23</v>
      </c>
      <c r="N38" s="1" t="s">
        <v>23</v>
      </c>
      <c r="O38" s="1" t="s">
        <v>23</v>
      </c>
      <c r="P38" s="1">
        <f t="shared" si="1"/>
        <v>700</v>
      </c>
    </row>
    <row r="39" spans="1:16" x14ac:dyDescent="0.25">
      <c r="A39" s="1">
        <v>39</v>
      </c>
      <c r="B39" s="1" t="s">
        <v>168</v>
      </c>
      <c r="C39" s="1" t="s">
        <v>169</v>
      </c>
      <c r="D39" s="1" t="s">
        <v>170</v>
      </c>
      <c r="E39" s="1" t="s">
        <v>171</v>
      </c>
      <c r="F39" s="1" t="s">
        <v>21</v>
      </c>
      <c r="G39" s="1">
        <v>0</v>
      </c>
      <c r="H39" s="1">
        <v>0</v>
      </c>
      <c r="I39" s="1">
        <v>0</v>
      </c>
      <c r="J39" s="1">
        <v>0</v>
      </c>
      <c r="K39" s="1" t="s">
        <v>22</v>
      </c>
      <c r="L39" s="1" t="s">
        <v>22</v>
      </c>
      <c r="M39" s="1" t="s">
        <v>23</v>
      </c>
      <c r="N39" s="1" t="s">
        <v>23</v>
      </c>
      <c r="O39" s="1" t="s">
        <v>23</v>
      </c>
      <c r="P39" s="1">
        <f t="shared" si="1"/>
        <v>700</v>
      </c>
    </row>
    <row r="40" spans="1:16" x14ac:dyDescent="0.25">
      <c r="A40" s="1">
        <v>40</v>
      </c>
      <c r="B40" s="1" t="s">
        <v>172</v>
      </c>
      <c r="C40" s="1" t="s">
        <v>173</v>
      </c>
      <c r="D40" s="1" t="s">
        <v>174</v>
      </c>
      <c r="E40" s="1" t="s">
        <v>137</v>
      </c>
      <c r="F40" s="1" t="s">
        <v>32</v>
      </c>
      <c r="G40" s="1">
        <v>0</v>
      </c>
      <c r="H40" s="1">
        <v>1</v>
      </c>
      <c r="I40" s="1">
        <v>0</v>
      </c>
      <c r="J40" s="1">
        <v>0</v>
      </c>
      <c r="K40" s="1" t="s">
        <v>22</v>
      </c>
      <c r="L40" s="1" t="s">
        <v>22</v>
      </c>
      <c r="M40" s="1" t="s">
        <v>23</v>
      </c>
      <c r="N40" s="1" t="s">
        <v>22</v>
      </c>
      <c r="O40" s="1" t="s">
        <v>23</v>
      </c>
      <c r="P40" s="1">
        <f t="shared" si="1"/>
        <v>750</v>
      </c>
    </row>
    <row r="41" spans="1:16" x14ac:dyDescent="0.25">
      <c r="A41" s="1">
        <v>41</v>
      </c>
      <c r="B41" s="1" t="s">
        <v>175</v>
      </c>
      <c r="C41" s="1" t="s">
        <v>176</v>
      </c>
      <c r="D41" s="1" t="s">
        <v>177</v>
      </c>
      <c r="E41" s="1" t="s">
        <v>178</v>
      </c>
      <c r="F41" s="1" t="s">
        <v>32</v>
      </c>
      <c r="G41" s="1">
        <v>0</v>
      </c>
      <c r="H41" s="1">
        <v>0</v>
      </c>
      <c r="I41" s="1">
        <v>0</v>
      </c>
      <c r="J41" s="1">
        <v>0</v>
      </c>
      <c r="K41" s="1" t="s">
        <v>22</v>
      </c>
      <c r="L41" s="1" t="s">
        <v>22</v>
      </c>
      <c r="M41" s="1" t="s">
        <v>23</v>
      </c>
      <c r="N41" s="1" t="s">
        <v>23</v>
      </c>
      <c r="O41" s="1" t="s">
        <v>23</v>
      </c>
      <c r="P41" s="1">
        <f t="shared" si="1"/>
        <v>700</v>
      </c>
    </row>
    <row r="42" spans="1:16" x14ac:dyDescent="0.25">
      <c r="A42" s="1">
        <v>42</v>
      </c>
      <c r="B42" s="1" t="s">
        <v>179</v>
      </c>
      <c r="C42" s="1" t="s">
        <v>180</v>
      </c>
      <c r="D42" s="1" t="s">
        <v>181</v>
      </c>
      <c r="E42" s="1" t="s">
        <v>137</v>
      </c>
      <c r="F42" s="1" t="s">
        <v>21</v>
      </c>
      <c r="G42" s="1">
        <v>0</v>
      </c>
      <c r="H42" s="1">
        <v>0</v>
      </c>
      <c r="I42" s="1">
        <v>0</v>
      </c>
      <c r="J42" s="1">
        <v>0</v>
      </c>
      <c r="K42" s="1" t="s">
        <v>22</v>
      </c>
      <c r="L42" s="1" t="s">
        <v>22</v>
      </c>
      <c r="M42" s="1" t="s">
        <v>23</v>
      </c>
      <c r="N42" s="1" t="s">
        <v>23</v>
      </c>
      <c r="O42" s="1" t="s">
        <v>23</v>
      </c>
      <c r="P42" s="1">
        <f t="shared" si="1"/>
        <v>700</v>
      </c>
    </row>
    <row r="43" spans="1:16" x14ac:dyDescent="0.25">
      <c r="A43" s="1">
        <v>44</v>
      </c>
      <c r="B43" s="1" t="s">
        <v>182</v>
      </c>
      <c r="C43" s="1" t="s">
        <v>183</v>
      </c>
      <c r="D43" s="1" t="s">
        <v>184</v>
      </c>
      <c r="E43" s="1" t="s">
        <v>185</v>
      </c>
      <c r="F43" s="1" t="s">
        <v>32</v>
      </c>
      <c r="G43" s="1">
        <v>0</v>
      </c>
      <c r="H43" s="1">
        <v>0</v>
      </c>
      <c r="I43" s="1">
        <v>0</v>
      </c>
      <c r="J43" s="1">
        <v>0</v>
      </c>
      <c r="K43" s="1" t="s">
        <v>22</v>
      </c>
      <c r="L43" s="1" t="s">
        <v>22</v>
      </c>
      <c r="M43" s="1" t="s">
        <v>23</v>
      </c>
      <c r="N43" s="1" t="s">
        <v>23</v>
      </c>
      <c r="O43" s="1" t="s">
        <v>23</v>
      </c>
      <c r="P43" s="1">
        <f t="shared" si="1"/>
        <v>700</v>
      </c>
    </row>
    <row r="44" spans="1:16" x14ac:dyDescent="0.25">
      <c r="A44" s="1">
        <v>45</v>
      </c>
      <c r="B44" s="1" t="s">
        <v>186</v>
      </c>
      <c r="C44" s="1" t="s">
        <v>187</v>
      </c>
      <c r="D44" s="1" t="s">
        <v>188</v>
      </c>
      <c r="E44" s="1" t="s">
        <v>137</v>
      </c>
      <c r="F44" s="1" t="s">
        <v>32</v>
      </c>
      <c r="G44" s="1">
        <v>0</v>
      </c>
      <c r="H44" s="1">
        <v>0</v>
      </c>
      <c r="I44" s="1">
        <v>0</v>
      </c>
      <c r="J44" s="1">
        <v>0</v>
      </c>
      <c r="K44" s="1" t="s">
        <v>22</v>
      </c>
      <c r="L44" s="1" t="s">
        <v>22</v>
      </c>
      <c r="M44" s="1" t="s">
        <v>23</v>
      </c>
      <c r="N44" s="1" t="s">
        <v>23</v>
      </c>
      <c r="O44" s="1" t="s">
        <v>23</v>
      </c>
      <c r="P44" s="1">
        <f t="shared" si="1"/>
        <v>700</v>
      </c>
    </row>
    <row r="45" spans="1:16" x14ac:dyDescent="0.25">
      <c r="A45" s="1">
        <v>46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32</v>
      </c>
      <c r="G45" s="1">
        <v>0</v>
      </c>
      <c r="H45" s="1">
        <v>0</v>
      </c>
      <c r="I45" s="1">
        <v>0</v>
      </c>
      <c r="J45" s="1">
        <v>0</v>
      </c>
      <c r="K45" s="1" t="s">
        <v>23</v>
      </c>
      <c r="L45" s="1" t="s">
        <v>22</v>
      </c>
      <c r="M45" s="1" t="s">
        <v>23</v>
      </c>
      <c r="N45" s="1" t="s">
        <v>23</v>
      </c>
      <c r="O45" s="1" t="s">
        <v>23</v>
      </c>
      <c r="P45" s="1">
        <f t="shared" si="1"/>
        <v>350</v>
      </c>
    </row>
    <row r="46" spans="1:16" x14ac:dyDescent="0.25">
      <c r="A46" s="1">
        <v>47</v>
      </c>
      <c r="B46" s="1" t="s">
        <v>193</v>
      </c>
      <c r="C46" s="1" t="s">
        <v>194</v>
      </c>
      <c r="D46" s="1" t="s">
        <v>195</v>
      </c>
      <c r="E46" s="1" t="s">
        <v>196</v>
      </c>
      <c r="F46" s="1" t="s">
        <v>32</v>
      </c>
      <c r="G46" s="1">
        <v>0</v>
      </c>
      <c r="H46" s="1">
        <v>0</v>
      </c>
      <c r="I46" s="1">
        <v>0</v>
      </c>
      <c r="J46" s="1">
        <v>0</v>
      </c>
      <c r="K46" s="1" t="s">
        <v>22</v>
      </c>
      <c r="L46" s="1" t="s">
        <v>22</v>
      </c>
      <c r="M46" s="1" t="s">
        <v>23</v>
      </c>
      <c r="N46" s="1" t="s">
        <v>23</v>
      </c>
      <c r="O46" s="1" t="s">
        <v>23</v>
      </c>
      <c r="P46" s="1">
        <f t="shared" si="1"/>
        <v>700</v>
      </c>
    </row>
    <row r="47" spans="1:16" x14ac:dyDescent="0.25">
      <c r="A47" s="1">
        <v>48</v>
      </c>
      <c r="B47" s="1" t="s">
        <v>197</v>
      </c>
      <c r="C47" s="1" t="s">
        <v>198</v>
      </c>
      <c r="D47" s="1" t="s">
        <v>199</v>
      </c>
      <c r="E47" s="1" t="s">
        <v>200</v>
      </c>
      <c r="F47" s="1" t="s">
        <v>32</v>
      </c>
      <c r="G47" s="1">
        <v>0</v>
      </c>
      <c r="H47" s="1">
        <v>3</v>
      </c>
      <c r="I47" s="1">
        <v>0</v>
      </c>
      <c r="J47" s="1">
        <v>0</v>
      </c>
      <c r="K47" s="1" t="s">
        <v>22</v>
      </c>
      <c r="L47" s="1" t="s">
        <v>22</v>
      </c>
      <c r="M47" s="1" t="s">
        <v>23</v>
      </c>
      <c r="N47" s="1" t="s">
        <v>22</v>
      </c>
      <c r="O47" s="1" t="s">
        <v>23</v>
      </c>
      <c r="P47" s="1">
        <f t="shared" si="1"/>
        <v>850</v>
      </c>
    </row>
    <row r="48" spans="1:16" x14ac:dyDescent="0.25">
      <c r="A48" s="1">
        <v>49</v>
      </c>
      <c r="B48" s="1" t="s">
        <v>308</v>
      </c>
      <c r="C48" s="1" t="s">
        <v>310</v>
      </c>
      <c r="D48" s="1">
        <v>89811012</v>
      </c>
      <c r="E48" s="3" t="s">
        <v>137</v>
      </c>
      <c r="F48" s="1" t="s">
        <v>309</v>
      </c>
      <c r="G48" s="1">
        <v>0</v>
      </c>
      <c r="H48" s="1">
        <v>0</v>
      </c>
      <c r="I48" s="1">
        <v>0</v>
      </c>
      <c r="J48" s="1">
        <v>0</v>
      </c>
      <c r="K48" s="1" t="s">
        <v>23</v>
      </c>
      <c r="L48" s="1" t="s">
        <v>22</v>
      </c>
      <c r="M48" s="1" t="s">
        <v>23</v>
      </c>
      <c r="N48" s="1" t="s">
        <v>23</v>
      </c>
      <c r="O48" s="1" t="s">
        <v>23</v>
      </c>
      <c r="P48" s="1">
        <f t="shared" si="1"/>
        <v>350</v>
      </c>
    </row>
    <row r="49" spans="1:16" x14ac:dyDescent="0.25">
      <c r="A49" s="1">
        <v>50</v>
      </c>
      <c r="B49" s="1" t="s">
        <v>201</v>
      </c>
      <c r="C49" s="1" t="s">
        <v>202</v>
      </c>
      <c r="D49" s="1">
        <v>31457139</v>
      </c>
      <c r="E49" s="3" t="s">
        <v>203</v>
      </c>
      <c r="F49" s="1" t="s">
        <v>37</v>
      </c>
      <c r="G49" s="1">
        <v>0</v>
      </c>
      <c r="H49" s="1">
        <v>0</v>
      </c>
      <c r="I49" s="1">
        <v>0</v>
      </c>
      <c r="J49" s="1">
        <v>0</v>
      </c>
      <c r="K49" s="1" t="s">
        <v>23</v>
      </c>
      <c r="L49" s="1" t="s">
        <v>22</v>
      </c>
      <c r="M49" s="1" t="s">
        <v>23</v>
      </c>
      <c r="N49" s="1" t="s">
        <v>23</v>
      </c>
      <c r="O49" s="1" t="s">
        <v>23</v>
      </c>
      <c r="P49" s="1">
        <f t="shared" si="1"/>
        <v>350</v>
      </c>
    </row>
    <row r="50" spans="1:16" x14ac:dyDescent="0.25">
      <c r="A50" s="1">
        <v>51</v>
      </c>
      <c r="B50" s="1" t="s">
        <v>204</v>
      </c>
      <c r="C50" s="1" t="s">
        <v>205</v>
      </c>
      <c r="D50" s="1" t="s">
        <v>206</v>
      </c>
      <c r="E50" s="1" t="s">
        <v>137</v>
      </c>
      <c r="F50" s="1" t="s">
        <v>21</v>
      </c>
      <c r="G50" s="1">
        <v>0</v>
      </c>
      <c r="H50" s="1">
        <v>0</v>
      </c>
      <c r="I50" s="1">
        <v>0</v>
      </c>
      <c r="J50" s="1">
        <v>0</v>
      </c>
      <c r="K50" s="1" t="s">
        <v>22</v>
      </c>
      <c r="L50" s="1" t="s">
        <v>22</v>
      </c>
      <c r="M50" s="1" t="s">
        <v>23</v>
      </c>
      <c r="N50" s="1" t="s">
        <v>23</v>
      </c>
      <c r="O50" s="1" t="s">
        <v>23</v>
      </c>
      <c r="P50" s="1">
        <f t="shared" si="1"/>
        <v>700</v>
      </c>
    </row>
    <row r="51" spans="1:16" x14ac:dyDescent="0.25">
      <c r="A51" s="1">
        <v>52</v>
      </c>
      <c r="B51" s="1" t="s">
        <v>207</v>
      </c>
      <c r="C51" s="1" t="s">
        <v>208</v>
      </c>
      <c r="D51" s="1" t="s">
        <v>209</v>
      </c>
      <c r="E51" s="1" t="s">
        <v>137</v>
      </c>
      <c r="F51" s="1" t="s">
        <v>21</v>
      </c>
      <c r="G51" s="1">
        <v>0</v>
      </c>
      <c r="H51" s="1">
        <v>0</v>
      </c>
      <c r="I51" s="1">
        <v>0</v>
      </c>
      <c r="J51" s="1">
        <v>0</v>
      </c>
      <c r="K51" s="1" t="s">
        <v>22</v>
      </c>
      <c r="L51" s="1" t="s">
        <v>22</v>
      </c>
      <c r="M51" s="1" t="s">
        <v>23</v>
      </c>
      <c r="N51" s="1" t="s">
        <v>23</v>
      </c>
      <c r="O51" s="1" t="s">
        <v>23</v>
      </c>
      <c r="P51" s="1">
        <f t="shared" si="1"/>
        <v>700</v>
      </c>
    </row>
    <row r="52" spans="1:16" x14ac:dyDescent="0.25">
      <c r="A52" s="1">
        <v>53</v>
      </c>
      <c r="B52" s="1" t="s">
        <v>210</v>
      </c>
      <c r="C52" s="1" t="s">
        <v>211</v>
      </c>
      <c r="D52" s="1" t="s">
        <v>212</v>
      </c>
      <c r="E52" s="1" t="s">
        <v>137</v>
      </c>
      <c r="F52" s="1" t="s">
        <v>21</v>
      </c>
      <c r="G52" s="1">
        <v>0</v>
      </c>
      <c r="H52" s="1">
        <v>0</v>
      </c>
      <c r="I52" s="1">
        <v>0</v>
      </c>
      <c r="J52" s="1">
        <v>0</v>
      </c>
      <c r="K52" s="1" t="s">
        <v>22</v>
      </c>
      <c r="L52" s="1" t="s">
        <v>22</v>
      </c>
      <c r="M52" s="1" t="s">
        <v>23</v>
      </c>
      <c r="N52" s="1" t="s">
        <v>23</v>
      </c>
      <c r="O52" s="1" t="s">
        <v>23</v>
      </c>
      <c r="P52" s="1">
        <f t="shared" si="1"/>
        <v>700</v>
      </c>
    </row>
    <row r="53" spans="1:16" x14ac:dyDescent="0.25">
      <c r="A53" s="1">
        <v>54</v>
      </c>
      <c r="B53" s="1" t="s">
        <v>213</v>
      </c>
      <c r="C53" s="1" t="s">
        <v>214</v>
      </c>
      <c r="D53" s="1" t="s">
        <v>215</v>
      </c>
      <c r="E53" s="1" t="s">
        <v>216</v>
      </c>
      <c r="F53" s="1" t="s">
        <v>21</v>
      </c>
      <c r="G53" s="1">
        <v>0</v>
      </c>
      <c r="H53" s="1">
        <v>0</v>
      </c>
      <c r="I53" s="1">
        <v>0</v>
      </c>
      <c r="J53" s="1">
        <v>0</v>
      </c>
      <c r="K53" s="1" t="s">
        <v>22</v>
      </c>
      <c r="L53" s="1" t="s">
        <v>22</v>
      </c>
      <c r="M53" s="1" t="s">
        <v>23</v>
      </c>
      <c r="N53" s="1" t="s">
        <v>23</v>
      </c>
      <c r="O53" s="1" t="s">
        <v>23</v>
      </c>
      <c r="P53" s="1">
        <f t="shared" si="1"/>
        <v>700</v>
      </c>
    </row>
    <row r="54" spans="1:16" x14ac:dyDescent="0.25">
      <c r="A54" s="1">
        <v>55</v>
      </c>
      <c r="B54" s="1" t="s">
        <v>217</v>
      </c>
      <c r="C54" s="1" t="s">
        <v>218</v>
      </c>
      <c r="D54" s="1" t="s">
        <v>219</v>
      </c>
      <c r="E54" s="1" t="s">
        <v>220</v>
      </c>
      <c r="F54" s="1" t="s">
        <v>21</v>
      </c>
      <c r="G54" s="1">
        <v>0</v>
      </c>
      <c r="H54" s="1">
        <v>0</v>
      </c>
      <c r="I54" s="1">
        <v>0</v>
      </c>
      <c r="J54" s="1">
        <v>0</v>
      </c>
      <c r="K54" s="1" t="s">
        <v>22</v>
      </c>
      <c r="L54" s="1" t="s">
        <v>22</v>
      </c>
      <c r="M54" s="1" t="s">
        <v>23</v>
      </c>
      <c r="N54" s="1" t="s">
        <v>23</v>
      </c>
      <c r="O54" s="1" t="s">
        <v>23</v>
      </c>
      <c r="P54" s="1">
        <f t="shared" si="1"/>
        <v>700</v>
      </c>
    </row>
    <row r="55" spans="1:16" x14ac:dyDescent="0.25">
      <c r="A55" s="1">
        <v>56</v>
      </c>
      <c r="B55" s="1" t="s">
        <v>221</v>
      </c>
      <c r="C55" s="1" t="s">
        <v>222</v>
      </c>
      <c r="D55" s="1" t="s">
        <v>223</v>
      </c>
      <c r="E55" s="1" t="s">
        <v>224</v>
      </c>
      <c r="F55" s="1" t="s">
        <v>32</v>
      </c>
      <c r="G55" s="1">
        <v>0</v>
      </c>
      <c r="H55" s="1">
        <v>0</v>
      </c>
      <c r="I55" s="1">
        <v>0</v>
      </c>
      <c r="J55" s="1">
        <v>0</v>
      </c>
      <c r="K55" s="1" t="s">
        <v>22</v>
      </c>
      <c r="L55" s="1" t="s">
        <v>22</v>
      </c>
      <c r="M55" s="1" t="s">
        <v>23</v>
      </c>
      <c r="N55" s="1" t="s">
        <v>23</v>
      </c>
      <c r="O55" s="1" t="s">
        <v>23</v>
      </c>
      <c r="P55" s="1">
        <f t="shared" si="1"/>
        <v>700</v>
      </c>
    </row>
    <row r="56" spans="1:16" x14ac:dyDescent="0.25">
      <c r="A56" s="1">
        <v>57</v>
      </c>
      <c r="B56" s="1" t="s">
        <v>225</v>
      </c>
      <c r="C56" s="1" t="s">
        <v>226</v>
      </c>
      <c r="D56" s="1" t="s">
        <v>227</v>
      </c>
      <c r="E56" s="1" t="s">
        <v>228</v>
      </c>
      <c r="F56" s="1" t="s">
        <v>37</v>
      </c>
      <c r="G56" s="1">
        <v>0</v>
      </c>
      <c r="H56" s="1">
        <v>0</v>
      </c>
      <c r="I56" s="1">
        <v>0</v>
      </c>
      <c r="J56" s="1">
        <v>0</v>
      </c>
      <c r="K56" s="1" t="s">
        <v>23</v>
      </c>
      <c r="L56" s="1" t="s">
        <v>22</v>
      </c>
      <c r="M56" s="1" t="s">
        <v>23</v>
      </c>
      <c r="N56" s="1" t="s">
        <v>23</v>
      </c>
      <c r="O56" s="1" t="s">
        <v>23</v>
      </c>
      <c r="P56" s="1">
        <f t="shared" si="1"/>
        <v>350</v>
      </c>
    </row>
    <row r="57" spans="1:16" x14ac:dyDescent="0.25">
      <c r="A57" s="1">
        <v>58</v>
      </c>
      <c r="B57" s="1" t="s">
        <v>229</v>
      </c>
      <c r="C57" s="1" t="s">
        <v>230</v>
      </c>
      <c r="D57" s="1" t="s">
        <v>231</v>
      </c>
      <c r="E57" s="1" t="s">
        <v>232</v>
      </c>
      <c r="F57" s="1" t="s">
        <v>37</v>
      </c>
      <c r="G57" s="1">
        <v>0</v>
      </c>
      <c r="H57" s="1">
        <v>0</v>
      </c>
      <c r="I57" s="1">
        <v>0</v>
      </c>
      <c r="J57" s="1">
        <v>0</v>
      </c>
      <c r="K57" s="1" t="s">
        <v>22</v>
      </c>
      <c r="L57" s="1" t="s">
        <v>22</v>
      </c>
      <c r="M57" s="1" t="s">
        <v>23</v>
      </c>
      <c r="N57" s="1" t="s">
        <v>23</v>
      </c>
      <c r="O57" s="1" t="s">
        <v>23</v>
      </c>
      <c r="P57" s="1">
        <f t="shared" si="1"/>
        <v>700</v>
      </c>
    </row>
    <row r="58" spans="1:16" x14ac:dyDescent="0.25">
      <c r="A58" s="1">
        <v>59</v>
      </c>
      <c r="B58" s="1" t="s">
        <v>233</v>
      </c>
      <c r="C58" s="1" t="s">
        <v>234</v>
      </c>
      <c r="D58" s="1" t="s">
        <v>235</v>
      </c>
      <c r="E58" s="1" t="s">
        <v>236</v>
      </c>
      <c r="F58" s="1" t="s">
        <v>32</v>
      </c>
      <c r="G58" s="1">
        <v>0</v>
      </c>
      <c r="H58" s="1">
        <v>0</v>
      </c>
      <c r="I58" s="1">
        <v>0</v>
      </c>
      <c r="J58" s="1">
        <v>0</v>
      </c>
      <c r="K58" s="1" t="s">
        <v>22</v>
      </c>
      <c r="L58" s="1" t="s">
        <v>22</v>
      </c>
      <c r="M58" s="1" t="s">
        <v>23</v>
      </c>
      <c r="N58" s="1" t="s">
        <v>23</v>
      </c>
      <c r="O58" s="1" t="s">
        <v>23</v>
      </c>
      <c r="P58" s="1">
        <f t="shared" si="1"/>
        <v>700</v>
      </c>
    </row>
    <row r="59" spans="1:16" x14ac:dyDescent="0.25">
      <c r="A59" s="1">
        <v>60</v>
      </c>
      <c r="B59" s="1" t="s">
        <v>237</v>
      </c>
      <c r="C59" s="1" t="s">
        <v>238</v>
      </c>
      <c r="D59" s="1" t="s">
        <v>239</v>
      </c>
      <c r="E59" s="1" t="s">
        <v>240</v>
      </c>
      <c r="F59" s="1" t="s">
        <v>32</v>
      </c>
      <c r="G59" s="1">
        <v>0</v>
      </c>
      <c r="H59" s="1">
        <v>0</v>
      </c>
      <c r="I59" s="1">
        <v>0</v>
      </c>
      <c r="J59" s="1">
        <v>0</v>
      </c>
      <c r="K59" s="1" t="s">
        <v>22</v>
      </c>
      <c r="L59" s="1" t="s">
        <v>22</v>
      </c>
      <c r="M59" s="1" t="s">
        <v>23</v>
      </c>
      <c r="N59" s="1" t="s">
        <v>23</v>
      </c>
      <c r="O59" s="1" t="s">
        <v>23</v>
      </c>
      <c r="P59" s="1">
        <f t="shared" si="1"/>
        <v>700</v>
      </c>
    </row>
    <row r="60" spans="1:16" x14ac:dyDescent="0.25">
      <c r="A60" s="1">
        <v>61</v>
      </c>
      <c r="B60" s="1" t="s">
        <v>241</v>
      </c>
      <c r="C60" s="1" t="s">
        <v>242</v>
      </c>
      <c r="D60" s="1" t="s">
        <v>243</v>
      </c>
      <c r="E60" s="1" t="s">
        <v>244</v>
      </c>
      <c r="F60" s="1" t="s">
        <v>21</v>
      </c>
      <c r="G60" s="1">
        <v>0</v>
      </c>
      <c r="H60" s="1">
        <v>0</v>
      </c>
      <c r="I60" s="1">
        <v>0</v>
      </c>
      <c r="J60" s="1">
        <v>0</v>
      </c>
      <c r="K60" s="1" t="s">
        <v>22</v>
      </c>
      <c r="L60" s="1" t="s">
        <v>22</v>
      </c>
      <c r="M60" s="1" t="s">
        <v>23</v>
      </c>
      <c r="N60" s="1" t="s">
        <v>23</v>
      </c>
      <c r="O60" s="1" t="s">
        <v>23</v>
      </c>
      <c r="P60" s="1">
        <f t="shared" si="1"/>
        <v>700</v>
      </c>
    </row>
    <row r="61" spans="1:16" x14ac:dyDescent="0.25">
      <c r="A61" s="1">
        <v>62</v>
      </c>
      <c r="B61" s="1" t="s">
        <v>245</v>
      </c>
      <c r="C61" s="1" t="s">
        <v>246</v>
      </c>
      <c r="D61" s="1" t="s">
        <v>247</v>
      </c>
      <c r="E61" s="1" t="s">
        <v>137</v>
      </c>
      <c r="F61" s="1" t="s">
        <v>21</v>
      </c>
      <c r="G61" s="1">
        <v>0</v>
      </c>
      <c r="H61" s="1">
        <v>0</v>
      </c>
      <c r="I61" s="1">
        <v>0</v>
      </c>
      <c r="J61" s="1">
        <v>0</v>
      </c>
      <c r="K61" s="1" t="s">
        <v>22</v>
      </c>
      <c r="L61" s="1" t="s">
        <v>22</v>
      </c>
      <c r="M61" s="1" t="s">
        <v>23</v>
      </c>
      <c r="N61" s="1" t="s">
        <v>23</v>
      </c>
      <c r="O61" s="1" t="s">
        <v>22</v>
      </c>
      <c r="P61" s="1">
        <f t="shared" si="1"/>
        <v>800</v>
      </c>
    </row>
    <row r="62" spans="1:16" x14ac:dyDescent="0.25">
      <c r="A62" s="1">
        <v>63</v>
      </c>
      <c r="B62" s="1" t="s">
        <v>248</v>
      </c>
      <c r="C62" s="1" t="s">
        <v>249</v>
      </c>
      <c r="D62" s="1" t="s">
        <v>223</v>
      </c>
      <c r="E62" s="1" t="s">
        <v>250</v>
      </c>
      <c r="F62" s="1" t="s">
        <v>32</v>
      </c>
      <c r="G62" s="1">
        <v>0</v>
      </c>
      <c r="H62" s="1">
        <v>0</v>
      </c>
      <c r="I62" s="1">
        <v>0</v>
      </c>
      <c r="J62" s="1">
        <v>0</v>
      </c>
      <c r="K62" s="1" t="s">
        <v>22</v>
      </c>
      <c r="L62" s="1" t="s">
        <v>22</v>
      </c>
      <c r="M62" s="1" t="s">
        <v>23</v>
      </c>
      <c r="N62" s="1" t="s">
        <v>23</v>
      </c>
      <c r="O62" s="1" t="s">
        <v>23</v>
      </c>
      <c r="P62" s="1">
        <f t="shared" si="1"/>
        <v>700</v>
      </c>
    </row>
    <row r="63" spans="1:16" x14ac:dyDescent="0.25">
      <c r="A63" s="1">
        <v>64</v>
      </c>
      <c r="B63" s="1" t="s">
        <v>251</v>
      </c>
      <c r="C63" s="1" t="s">
        <v>252</v>
      </c>
      <c r="D63" s="1" t="s">
        <v>253</v>
      </c>
      <c r="E63" s="1" t="s">
        <v>254</v>
      </c>
      <c r="F63" s="1" t="s">
        <v>21</v>
      </c>
      <c r="G63" s="1">
        <v>0</v>
      </c>
      <c r="H63" s="1">
        <v>0</v>
      </c>
      <c r="I63" s="1">
        <v>0</v>
      </c>
      <c r="J63" s="1">
        <v>0</v>
      </c>
      <c r="K63" s="1" t="s">
        <v>22</v>
      </c>
      <c r="L63" s="1" t="s">
        <v>22</v>
      </c>
      <c r="M63" s="1" t="s">
        <v>23</v>
      </c>
      <c r="N63" s="1" t="s">
        <v>23</v>
      </c>
      <c r="O63" s="1" t="s">
        <v>23</v>
      </c>
      <c r="P63" s="1">
        <f t="shared" si="1"/>
        <v>700</v>
      </c>
    </row>
    <row r="64" spans="1:16" x14ac:dyDescent="0.25">
      <c r="A64" s="1">
        <v>65</v>
      </c>
      <c r="B64" s="1" t="s">
        <v>255</v>
      </c>
      <c r="C64" s="1" t="s">
        <v>256</v>
      </c>
      <c r="D64" s="1" t="s">
        <v>257</v>
      </c>
      <c r="E64" s="1" t="s">
        <v>258</v>
      </c>
      <c r="F64" s="1" t="s">
        <v>21</v>
      </c>
      <c r="G64" s="1">
        <v>0</v>
      </c>
      <c r="H64" s="1">
        <v>0</v>
      </c>
      <c r="I64" s="1">
        <v>0</v>
      </c>
      <c r="J64" s="1">
        <v>0</v>
      </c>
      <c r="K64" s="1" t="s">
        <v>22</v>
      </c>
      <c r="L64" s="1" t="s">
        <v>22</v>
      </c>
      <c r="M64" s="1" t="s">
        <v>23</v>
      </c>
      <c r="N64" s="1" t="s">
        <v>23</v>
      </c>
      <c r="O64" s="1" t="s">
        <v>23</v>
      </c>
      <c r="P64" s="1">
        <f t="shared" si="1"/>
        <v>700</v>
      </c>
    </row>
    <row r="65" spans="1:16" x14ac:dyDescent="0.25">
      <c r="A65" s="1">
        <v>66</v>
      </c>
      <c r="B65" s="1" t="s">
        <v>259</v>
      </c>
      <c r="C65" s="1" t="s">
        <v>260</v>
      </c>
      <c r="D65" s="1" t="s">
        <v>261</v>
      </c>
      <c r="E65" s="1" t="s">
        <v>262</v>
      </c>
      <c r="F65" s="1" t="s">
        <v>21</v>
      </c>
      <c r="G65" s="1">
        <v>0</v>
      </c>
      <c r="H65" s="1">
        <v>0</v>
      </c>
      <c r="I65" s="1">
        <v>0</v>
      </c>
      <c r="J65" s="1">
        <v>0</v>
      </c>
      <c r="K65" s="1" t="s">
        <v>22</v>
      </c>
      <c r="L65" s="1" t="s">
        <v>22</v>
      </c>
      <c r="M65" s="1" t="s">
        <v>23</v>
      </c>
      <c r="N65" s="1" t="s">
        <v>23</v>
      </c>
      <c r="O65" s="1" t="s">
        <v>22</v>
      </c>
      <c r="P65" s="1">
        <f t="shared" si="1"/>
        <v>800</v>
      </c>
    </row>
    <row r="66" spans="1:16" x14ac:dyDescent="0.25">
      <c r="A66" s="1">
        <v>67</v>
      </c>
      <c r="B66" s="1" t="s">
        <v>263</v>
      </c>
      <c r="C66" s="1" t="s">
        <v>264</v>
      </c>
      <c r="D66" s="1" t="s">
        <v>209</v>
      </c>
      <c r="E66" s="1" t="s">
        <v>265</v>
      </c>
      <c r="F66" s="1" t="s">
        <v>21</v>
      </c>
      <c r="G66" s="1">
        <v>0</v>
      </c>
      <c r="H66" s="1">
        <v>0</v>
      </c>
      <c r="I66" s="1">
        <v>0</v>
      </c>
      <c r="J66" s="1">
        <v>0</v>
      </c>
      <c r="K66" s="1" t="s">
        <v>22</v>
      </c>
      <c r="L66" s="1" t="s">
        <v>22</v>
      </c>
      <c r="M66" s="1" t="s">
        <v>23</v>
      </c>
      <c r="N66" s="1" t="s">
        <v>23</v>
      </c>
      <c r="O66" s="1" t="s">
        <v>23</v>
      </c>
      <c r="P66" s="1">
        <f t="shared" si="1"/>
        <v>700</v>
      </c>
    </row>
    <row r="67" spans="1:16" x14ac:dyDescent="0.25">
      <c r="A67" s="1">
        <v>68</v>
      </c>
      <c r="B67" s="1" t="s">
        <v>266</v>
      </c>
      <c r="C67" s="1" t="s">
        <v>267</v>
      </c>
      <c r="D67" s="1" t="s">
        <v>268</v>
      </c>
      <c r="E67" s="1" t="s">
        <v>137</v>
      </c>
      <c r="F67" s="1" t="s">
        <v>32</v>
      </c>
      <c r="G67" s="1">
        <v>0</v>
      </c>
      <c r="H67" s="1">
        <v>0</v>
      </c>
      <c r="I67" s="1">
        <v>0</v>
      </c>
      <c r="J67" s="1">
        <v>0</v>
      </c>
      <c r="K67" s="1" t="s">
        <v>22</v>
      </c>
      <c r="L67" s="1" t="s">
        <v>22</v>
      </c>
      <c r="M67" s="1" t="s">
        <v>23</v>
      </c>
      <c r="N67" s="1" t="s">
        <v>23</v>
      </c>
      <c r="O67" s="1" t="s">
        <v>23</v>
      </c>
      <c r="P67" s="1">
        <f t="shared" ref="P67:P98" si="2">IF(K67="Participating",700,0)+IF(L67="Participating",IF(K67&lt;&gt;"Participating",350),0)+IF(M67="Participating",300,0)+IF(N67="Participating",IF(H67&gt;0,H67*50),0)+IF(O67="Participating",100,0)+(I67*100)+(J67*25)+(G67*15)</f>
        <v>700</v>
      </c>
    </row>
    <row r="68" spans="1:16" x14ac:dyDescent="0.25">
      <c r="A68" s="1">
        <v>69</v>
      </c>
      <c r="B68" s="1" t="s">
        <v>269</v>
      </c>
      <c r="C68" s="1" t="s">
        <v>270</v>
      </c>
      <c r="D68" s="1" t="s">
        <v>271</v>
      </c>
      <c r="E68" s="1" t="s">
        <v>272</v>
      </c>
      <c r="F68" s="1" t="s">
        <v>37</v>
      </c>
      <c r="G68" s="1">
        <v>0</v>
      </c>
      <c r="H68" s="1">
        <v>0</v>
      </c>
      <c r="I68" s="1">
        <v>0</v>
      </c>
      <c r="J68" s="1">
        <v>0</v>
      </c>
      <c r="K68" s="1" t="s">
        <v>22</v>
      </c>
      <c r="L68" s="1" t="s">
        <v>22</v>
      </c>
      <c r="M68" s="1" t="s">
        <v>23</v>
      </c>
      <c r="N68" s="1" t="s">
        <v>23</v>
      </c>
      <c r="O68" s="1" t="s">
        <v>22</v>
      </c>
      <c r="P68" s="1">
        <f t="shared" si="2"/>
        <v>800</v>
      </c>
    </row>
    <row r="69" spans="1:16" x14ac:dyDescent="0.25">
      <c r="A69" s="1">
        <v>70</v>
      </c>
      <c r="B69" s="1" t="s">
        <v>273</v>
      </c>
      <c r="C69" s="1" t="s">
        <v>274</v>
      </c>
      <c r="D69" s="1" t="s">
        <v>275</v>
      </c>
      <c r="E69" s="1" t="s">
        <v>276</v>
      </c>
      <c r="F69" s="1" t="s">
        <v>37</v>
      </c>
      <c r="G69" s="1">
        <v>0</v>
      </c>
      <c r="H69" s="1">
        <v>0</v>
      </c>
      <c r="I69" s="1">
        <v>0</v>
      </c>
      <c r="J69" s="1">
        <v>0</v>
      </c>
      <c r="K69" s="1" t="s">
        <v>23</v>
      </c>
      <c r="L69" s="1" t="s">
        <v>22</v>
      </c>
      <c r="M69" s="1" t="s">
        <v>23</v>
      </c>
      <c r="N69" s="1" t="s">
        <v>23</v>
      </c>
      <c r="O69" s="1" t="s">
        <v>23</v>
      </c>
      <c r="P69" s="1">
        <f t="shared" si="2"/>
        <v>350</v>
      </c>
    </row>
    <row r="70" spans="1:16" x14ac:dyDescent="0.25">
      <c r="A70" s="1">
        <v>71</v>
      </c>
      <c r="B70" s="1" t="s">
        <v>277</v>
      </c>
      <c r="C70" s="1" t="s">
        <v>278</v>
      </c>
      <c r="D70" s="1" t="s">
        <v>279</v>
      </c>
      <c r="E70" s="1" t="s">
        <v>280</v>
      </c>
      <c r="F70" s="1" t="s">
        <v>21</v>
      </c>
      <c r="G70" s="1">
        <v>0</v>
      </c>
      <c r="H70" s="1">
        <v>0</v>
      </c>
      <c r="I70" s="1">
        <v>1</v>
      </c>
      <c r="J70" s="1">
        <v>0</v>
      </c>
      <c r="K70" s="1" t="s">
        <v>22</v>
      </c>
      <c r="L70" s="1" t="s">
        <v>22</v>
      </c>
      <c r="M70" s="1" t="s">
        <v>23</v>
      </c>
      <c r="N70" s="1" t="s">
        <v>23</v>
      </c>
      <c r="O70" s="1" t="s">
        <v>23</v>
      </c>
      <c r="P70" s="1">
        <f t="shared" si="2"/>
        <v>800</v>
      </c>
    </row>
    <row r="71" spans="1:16" x14ac:dyDescent="0.25">
      <c r="A71" s="1">
        <v>72</v>
      </c>
      <c r="B71" s="1" t="s">
        <v>281</v>
      </c>
      <c r="C71" s="1" t="s">
        <v>282</v>
      </c>
      <c r="D71" s="1" t="s">
        <v>283</v>
      </c>
      <c r="E71" s="1" t="s">
        <v>284</v>
      </c>
      <c r="F71" s="1" t="s">
        <v>21</v>
      </c>
      <c r="G71" s="1">
        <v>0</v>
      </c>
      <c r="H71" s="1">
        <v>0</v>
      </c>
      <c r="I71" s="1">
        <v>0</v>
      </c>
      <c r="J71" s="1">
        <v>0</v>
      </c>
      <c r="K71" s="1" t="s">
        <v>22</v>
      </c>
      <c r="L71" s="1" t="s">
        <v>22</v>
      </c>
      <c r="M71" s="1" t="s">
        <v>23</v>
      </c>
      <c r="N71" s="1" t="s">
        <v>23</v>
      </c>
      <c r="O71" s="1" t="s">
        <v>23</v>
      </c>
      <c r="P71" s="1">
        <f t="shared" si="2"/>
        <v>700</v>
      </c>
    </row>
    <row r="72" spans="1:16" x14ac:dyDescent="0.25">
      <c r="A72" s="1">
        <v>73</v>
      </c>
      <c r="B72" s="1" t="s">
        <v>285</v>
      </c>
      <c r="C72" s="1" t="s">
        <v>286</v>
      </c>
      <c r="D72" s="1">
        <v>99690208</v>
      </c>
      <c r="E72" s="1" t="s">
        <v>287</v>
      </c>
      <c r="F72" s="1" t="s">
        <v>21</v>
      </c>
      <c r="G72" s="1">
        <v>0</v>
      </c>
      <c r="H72" s="1">
        <v>3</v>
      </c>
      <c r="I72" s="1">
        <v>0</v>
      </c>
      <c r="J72" s="1">
        <v>0</v>
      </c>
      <c r="K72" s="1" t="s">
        <v>22</v>
      </c>
      <c r="L72" s="1" t="s">
        <v>22</v>
      </c>
      <c r="M72" s="1" t="s">
        <v>22</v>
      </c>
      <c r="N72" s="1" t="s">
        <v>22</v>
      </c>
      <c r="O72" s="1" t="s">
        <v>23</v>
      </c>
      <c r="P72" s="1">
        <f t="shared" si="2"/>
        <v>1150</v>
      </c>
    </row>
    <row r="73" spans="1:16" x14ac:dyDescent="0.25">
      <c r="A73" s="1">
        <v>74</v>
      </c>
      <c r="B73" s="1" t="s">
        <v>288</v>
      </c>
      <c r="C73" s="1" t="s">
        <v>289</v>
      </c>
      <c r="D73" s="1" t="s">
        <v>290</v>
      </c>
      <c r="E73" s="1" t="s">
        <v>291</v>
      </c>
      <c r="F73" s="1" t="s">
        <v>21</v>
      </c>
      <c r="G73" s="1">
        <v>0</v>
      </c>
      <c r="H73" s="1">
        <v>1</v>
      </c>
      <c r="I73" s="1">
        <v>0</v>
      </c>
      <c r="J73" s="1">
        <v>0</v>
      </c>
      <c r="K73" s="1" t="s">
        <v>22</v>
      </c>
      <c r="L73" s="1" t="s">
        <v>22</v>
      </c>
      <c r="M73" s="1" t="s">
        <v>23</v>
      </c>
      <c r="N73" s="1" t="s">
        <v>22</v>
      </c>
      <c r="O73" s="1" t="s">
        <v>23</v>
      </c>
      <c r="P73" s="1">
        <f t="shared" si="2"/>
        <v>750</v>
      </c>
    </row>
  </sheetData>
  <autoFilter ref="A1:Q74" xr:uid="{00000000-0009-0000-0000-000000000000}">
    <filterColumn colId="10">
      <filters>
        <filter val="Participating"/>
      </filters>
    </filterColumn>
    <sortState xmlns:xlrd2="http://schemas.microsoft.com/office/spreadsheetml/2017/richdata2" ref="A2:Q74">
      <sortCondition ref="A1:A74"/>
    </sortState>
  </autoFilter>
  <hyperlinks>
    <hyperlink ref="E28" r:id="rId1" xr:uid="{00000000-0004-0000-0000-000000000000}"/>
    <hyperlink ref="E49" r:id="rId2" xr:uid="{00000000-0004-0000-0000-000001000000}"/>
    <hyperlink ref="E48" r:id="rId3" xr:uid="{26ADB3BD-5341-4BB0-9F92-86280210BF3D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A20" sqref="A20"/>
    </sheetView>
  </sheetViews>
  <sheetFormatPr defaultRowHeight="15" x14ac:dyDescent="0.25"/>
  <cols>
    <col min="1" max="1" width="16.140625" style="1" bestFit="1" customWidth="1"/>
    <col min="2" max="2" width="7.42578125" style="1" bestFit="1" customWidth="1"/>
    <col min="3" max="3" width="17" style="1" bestFit="1" customWidth="1"/>
    <col min="4" max="4" width="20" style="1" bestFit="1" customWidth="1"/>
    <col min="5" max="5" width="18.7109375" style="1" bestFit="1" customWidth="1"/>
    <col min="6" max="6" width="11.140625" style="1" bestFit="1" customWidth="1"/>
    <col min="7" max="7" width="18.28515625" style="1" bestFit="1" customWidth="1"/>
    <col min="8" max="8" width="19.7109375" style="1" bestFit="1" customWidth="1"/>
    <col min="9" max="9" width="12.140625" style="1" bestFit="1" customWidth="1"/>
    <col min="10" max="15" width="9.140625" style="1" customWidth="1"/>
    <col min="16" max="16384" width="9.140625" style="1"/>
  </cols>
  <sheetData>
    <row r="1" spans="1:9" x14ac:dyDescent="0.25">
      <c r="A1" s="1" t="s">
        <v>292</v>
      </c>
      <c r="B1" s="1" t="s">
        <v>0</v>
      </c>
      <c r="C1" s="1" t="s">
        <v>1</v>
      </c>
      <c r="D1" s="1" t="s">
        <v>2</v>
      </c>
      <c r="E1" s="1" t="s">
        <v>293</v>
      </c>
      <c r="F1" s="1" t="s">
        <v>294</v>
      </c>
      <c r="G1" s="1" t="s">
        <v>295</v>
      </c>
      <c r="H1" s="1" t="s">
        <v>296</v>
      </c>
      <c r="I1" s="1" t="s">
        <v>297</v>
      </c>
    </row>
    <row r="2" spans="1:9" x14ac:dyDescent="0.25">
      <c r="A2" s="1">
        <v>1</v>
      </c>
      <c r="B2" s="1">
        <v>16</v>
      </c>
      <c r="C2" s="1" t="s">
        <v>82</v>
      </c>
      <c r="D2" s="1" t="s">
        <v>83</v>
      </c>
      <c r="E2" s="4">
        <v>0.31041666666666667</v>
      </c>
      <c r="F2" s="1" t="s">
        <v>298</v>
      </c>
      <c r="G2" s="1" t="s">
        <v>299</v>
      </c>
      <c r="H2" s="1" t="s">
        <v>300</v>
      </c>
      <c r="I2" s="1">
        <f t="shared" ref="I2:I14" si="0">IF(G2&lt;&gt;"None",IF(H2&lt;&gt;"No",550,500),0)</f>
        <v>0</v>
      </c>
    </row>
    <row r="3" spans="1:9" x14ac:dyDescent="0.25">
      <c r="A3" s="1">
        <v>2</v>
      </c>
      <c r="B3" s="1">
        <v>16</v>
      </c>
      <c r="C3" s="1" t="s">
        <v>82</v>
      </c>
      <c r="D3" s="1" t="s">
        <v>83</v>
      </c>
      <c r="E3" s="4">
        <v>0.43085648148148148</v>
      </c>
      <c r="F3" s="1" t="s">
        <v>298</v>
      </c>
      <c r="G3" s="1" t="s">
        <v>299</v>
      </c>
      <c r="H3" s="1" t="s">
        <v>300</v>
      </c>
      <c r="I3" s="1">
        <f t="shared" si="0"/>
        <v>0</v>
      </c>
    </row>
    <row r="4" spans="1:9" x14ac:dyDescent="0.25">
      <c r="A4" s="1">
        <v>3</v>
      </c>
      <c r="B4" s="1">
        <v>26</v>
      </c>
      <c r="C4" s="1" t="s">
        <v>123</v>
      </c>
      <c r="D4" s="1" t="s">
        <v>124</v>
      </c>
      <c r="E4" s="4">
        <v>0.46153935185185185</v>
      </c>
      <c r="F4" s="1" t="s">
        <v>298</v>
      </c>
      <c r="G4" s="4">
        <v>0.48871527777777773</v>
      </c>
      <c r="H4" s="1" t="s">
        <v>300</v>
      </c>
      <c r="I4" s="1">
        <f t="shared" si="0"/>
        <v>500</v>
      </c>
    </row>
    <row r="5" spans="1:9" x14ac:dyDescent="0.25">
      <c r="A5" s="1">
        <v>4</v>
      </c>
      <c r="B5" s="1">
        <v>44</v>
      </c>
      <c r="C5" s="1" t="s">
        <v>182</v>
      </c>
      <c r="D5" s="1" t="s">
        <v>183</v>
      </c>
      <c r="E5" s="4">
        <v>0.50754629629629633</v>
      </c>
      <c r="F5" s="1" t="s">
        <v>298</v>
      </c>
      <c r="G5" s="4">
        <v>0.5178935185185185</v>
      </c>
      <c r="H5" s="1" t="s">
        <v>300</v>
      </c>
      <c r="I5" s="1">
        <f t="shared" si="0"/>
        <v>500</v>
      </c>
    </row>
    <row r="6" spans="1:9" x14ac:dyDescent="0.25">
      <c r="A6" s="1">
        <v>5</v>
      </c>
      <c r="B6" s="1">
        <v>47</v>
      </c>
      <c r="C6" s="1" t="s">
        <v>193</v>
      </c>
      <c r="D6" s="1" t="s">
        <v>194</v>
      </c>
      <c r="E6" s="4">
        <v>0.37934027777777779</v>
      </c>
      <c r="F6" s="1" t="s">
        <v>298</v>
      </c>
      <c r="G6" s="1" t="s">
        <v>299</v>
      </c>
      <c r="H6" s="1" t="s">
        <v>300</v>
      </c>
      <c r="I6" s="1">
        <f t="shared" si="0"/>
        <v>0</v>
      </c>
    </row>
    <row r="7" spans="1:9" x14ac:dyDescent="0.25">
      <c r="A7" s="1">
        <v>6</v>
      </c>
      <c r="B7" s="1">
        <v>52</v>
      </c>
      <c r="C7" s="1" t="s">
        <v>207</v>
      </c>
      <c r="D7" s="1" t="s">
        <v>208</v>
      </c>
      <c r="E7" s="4">
        <v>0.30571759259259262</v>
      </c>
      <c r="F7" s="1" t="s">
        <v>298</v>
      </c>
      <c r="G7" s="4">
        <v>0.31817129629629631</v>
      </c>
      <c r="H7" s="1" t="s">
        <v>300</v>
      </c>
      <c r="I7" s="1">
        <f t="shared" si="0"/>
        <v>500</v>
      </c>
    </row>
    <row r="8" spans="1:9" x14ac:dyDescent="0.25">
      <c r="A8" s="1">
        <v>7</v>
      </c>
      <c r="B8" s="1">
        <v>56</v>
      </c>
      <c r="C8" s="1" t="s">
        <v>221</v>
      </c>
      <c r="D8" s="1" t="s">
        <v>222</v>
      </c>
      <c r="E8" s="4">
        <v>0.34758101851851853</v>
      </c>
      <c r="F8" s="1" t="s">
        <v>298</v>
      </c>
      <c r="G8" s="4">
        <v>0.36151620370370369</v>
      </c>
      <c r="H8" s="1" t="s">
        <v>300</v>
      </c>
      <c r="I8" s="1">
        <f t="shared" si="0"/>
        <v>500</v>
      </c>
    </row>
    <row r="9" spans="1:9" x14ac:dyDescent="0.25">
      <c r="A9" s="1">
        <v>8</v>
      </c>
      <c r="B9" s="1">
        <v>62</v>
      </c>
      <c r="C9" s="1" t="s">
        <v>245</v>
      </c>
      <c r="D9" s="1" t="s">
        <v>246</v>
      </c>
      <c r="E9" s="4">
        <v>0.60206018518518523</v>
      </c>
      <c r="F9" s="1" t="s">
        <v>298</v>
      </c>
      <c r="G9" s="1" t="s">
        <v>299</v>
      </c>
      <c r="H9" s="1" t="s">
        <v>300</v>
      </c>
      <c r="I9" s="1">
        <f t="shared" si="0"/>
        <v>0</v>
      </c>
    </row>
    <row r="10" spans="1:9" x14ac:dyDescent="0.25">
      <c r="A10" s="1">
        <v>9</v>
      </c>
      <c r="B10" s="1">
        <v>71</v>
      </c>
      <c r="C10" s="1" t="s">
        <v>277</v>
      </c>
      <c r="D10" s="1" t="s">
        <v>278</v>
      </c>
      <c r="E10" s="4">
        <v>0.57446759259259261</v>
      </c>
      <c r="F10" s="1" t="s">
        <v>298</v>
      </c>
      <c r="G10" s="4">
        <v>0.58144675925925926</v>
      </c>
      <c r="H10" s="1" t="s">
        <v>300</v>
      </c>
      <c r="I10" s="1">
        <f t="shared" si="0"/>
        <v>500</v>
      </c>
    </row>
    <row r="11" spans="1:9" x14ac:dyDescent="0.25">
      <c r="A11" s="1">
        <v>10</v>
      </c>
      <c r="B11" s="1">
        <v>37</v>
      </c>
      <c r="C11" s="1" t="s">
        <v>164</v>
      </c>
      <c r="D11" s="1" t="s">
        <v>301</v>
      </c>
      <c r="E11" s="4">
        <v>0.57638888888888895</v>
      </c>
      <c r="F11" s="1" t="s">
        <v>298</v>
      </c>
      <c r="G11" s="4">
        <v>0.61458333333333337</v>
      </c>
      <c r="H11" s="1" t="s">
        <v>300</v>
      </c>
      <c r="I11" s="1">
        <f t="shared" si="0"/>
        <v>500</v>
      </c>
    </row>
    <row r="12" spans="1:9" x14ac:dyDescent="0.25">
      <c r="A12" s="1">
        <v>11</v>
      </c>
      <c r="B12" s="1">
        <v>71</v>
      </c>
      <c r="C12" s="1" t="s">
        <v>277</v>
      </c>
      <c r="D12" s="1" t="s">
        <v>278</v>
      </c>
      <c r="E12" s="4">
        <v>0.30357638888888888</v>
      </c>
      <c r="F12" s="1" t="s">
        <v>298</v>
      </c>
      <c r="G12" s="4">
        <v>0.31819444444444439</v>
      </c>
      <c r="H12" s="1" t="s">
        <v>300</v>
      </c>
      <c r="I12" s="1">
        <f t="shared" si="0"/>
        <v>500</v>
      </c>
    </row>
    <row r="13" spans="1:9" x14ac:dyDescent="0.25">
      <c r="A13" s="1">
        <v>12</v>
      </c>
      <c r="B13" s="1">
        <v>73</v>
      </c>
      <c r="C13" s="1" t="s">
        <v>285</v>
      </c>
      <c r="D13" s="1" t="s">
        <v>286</v>
      </c>
      <c r="E13" s="4">
        <v>0.46440972222222221</v>
      </c>
      <c r="F13" s="1" t="s">
        <v>298</v>
      </c>
      <c r="G13" s="4">
        <v>0.47416666666666668</v>
      </c>
      <c r="H13" s="1" t="s">
        <v>300</v>
      </c>
      <c r="I13" s="1">
        <f t="shared" si="0"/>
        <v>500</v>
      </c>
    </row>
    <row r="14" spans="1:9" x14ac:dyDescent="0.25">
      <c r="A14" s="5">
        <v>13</v>
      </c>
      <c r="B14" s="5">
        <v>5</v>
      </c>
      <c r="C14" s="5" t="s">
        <v>38</v>
      </c>
      <c r="D14" s="5" t="s">
        <v>39</v>
      </c>
      <c r="E14" s="6">
        <v>0.61539351851851853</v>
      </c>
      <c r="F14" s="5" t="s">
        <v>298</v>
      </c>
      <c r="G14" s="6">
        <v>0.62515046296296295</v>
      </c>
      <c r="H14" s="5" t="s">
        <v>300</v>
      </c>
      <c r="I14" s="1">
        <f t="shared" si="0"/>
        <v>500</v>
      </c>
    </row>
    <row r="15" spans="1:9" x14ac:dyDescent="0.25">
      <c r="A15" s="5">
        <v>14</v>
      </c>
      <c r="B15" s="5">
        <v>52</v>
      </c>
      <c r="C15" s="5" t="s">
        <v>207</v>
      </c>
      <c r="D15" s="5" t="s">
        <v>208</v>
      </c>
      <c r="E15" s="6">
        <v>0.60625000000000007</v>
      </c>
      <c r="F15" s="5" t="s">
        <v>302</v>
      </c>
      <c r="G15" s="6">
        <v>0.60902777777777772</v>
      </c>
      <c r="H15" s="5" t="s">
        <v>300</v>
      </c>
      <c r="I15" s="1">
        <f>IF(G15&lt;&gt;"None",IF(H15&lt;&gt;"No",250,200),0)</f>
        <v>200</v>
      </c>
    </row>
    <row r="16" spans="1:9" x14ac:dyDescent="0.25">
      <c r="A16" s="1">
        <v>15</v>
      </c>
      <c r="B16" s="1">
        <v>25</v>
      </c>
      <c r="C16" s="1" t="s">
        <v>119</v>
      </c>
      <c r="D16" s="1" t="s">
        <v>120</v>
      </c>
      <c r="E16" s="4">
        <v>0.60486111111111118</v>
      </c>
      <c r="F16" s="1" t="s">
        <v>302</v>
      </c>
      <c r="G16" s="6">
        <v>0.61041666666666672</v>
      </c>
      <c r="H16" s="1" t="s">
        <v>300</v>
      </c>
      <c r="I16" s="1">
        <f>IF(G16&lt;&gt;"None",IF(H16&lt;&gt;"No",250,200),0)</f>
        <v>200</v>
      </c>
    </row>
    <row r="17" spans="1:9" x14ac:dyDescent="0.25">
      <c r="A17" s="1">
        <v>16</v>
      </c>
      <c r="B17" s="1">
        <v>44</v>
      </c>
      <c r="C17" s="1" t="s">
        <v>182</v>
      </c>
      <c r="D17" s="1" t="s">
        <v>183</v>
      </c>
      <c r="E17" s="4">
        <v>0.59027777777777779</v>
      </c>
      <c r="F17" s="1" t="s">
        <v>302</v>
      </c>
      <c r="G17" s="4">
        <v>0.51736111111111116</v>
      </c>
      <c r="H17" s="1" t="s">
        <v>300</v>
      </c>
      <c r="I17" s="1">
        <f>IF(G17&lt;&gt;"None",IF(H17&lt;&gt;"No",250,200),0)</f>
        <v>200</v>
      </c>
    </row>
    <row r="18" spans="1:9" x14ac:dyDescent="0.25">
      <c r="A18" s="5">
        <v>17</v>
      </c>
      <c r="B18" s="5">
        <v>19</v>
      </c>
      <c r="C18" s="5" t="s">
        <v>94</v>
      </c>
      <c r="D18" s="5" t="s">
        <v>95</v>
      </c>
      <c r="E18" s="6">
        <v>0.68950231481481483</v>
      </c>
      <c r="F18" s="5" t="s">
        <v>298</v>
      </c>
      <c r="G18" s="6">
        <v>0.71732638888888889</v>
      </c>
      <c r="H18" s="5" t="s">
        <v>300</v>
      </c>
      <c r="I18" s="5">
        <v>500</v>
      </c>
    </row>
    <row r="19" spans="1:9" x14ac:dyDescent="0.25">
      <c r="A19" s="1">
        <v>18</v>
      </c>
      <c r="B19" s="1">
        <v>71</v>
      </c>
      <c r="C19" s="1" t="s">
        <v>277</v>
      </c>
      <c r="D19" s="1" t="s">
        <v>278</v>
      </c>
      <c r="E19" s="4">
        <v>0.57361111111111118</v>
      </c>
      <c r="F19" s="1" t="s">
        <v>298</v>
      </c>
      <c r="G19" s="4">
        <v>0.57777777777777783</v>
      </c>
      <c r="H19" s="1" t="s">
        <v>300</v>
      </c>
      <c r="I19" s="5">
        <v>500</v>
      </c>
    </row>
  </sheetData>
  <autoFilter ref="A1:I17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8"/>
  <sheetViews>
    <sheetView topLeftCell="A4" workbookViewId="0">
      <selection activeCell="C7" sqref="C7"/>
    </sheetView>
  </sheetViews>
  <sheetFormatPr defaultRowHeight="15" x14ac:dyDescent="0.25"/>
  <cols>
    <col min="1" max="1" width="7.42578125" style="1" bestFit="1" customWidth="1"/>
    <col min="2" max="2" width="20" style="1" bestFit="1" customWidth="1"/>
    <col min="3" max="3" width="32.28515625" style="1" bestFit="1" customWidth="1"/>
    <col min="4" max="4" width="12.140625" style="1" bestFit="1" customWidth="1"/>
    <col min="5" max="5" width="9.140625" style="1" customWidth="1"/>
    <col min="6" max="6" width="1.42578125" style="1" bestFit="1" customWidth="1"/>
    <col min="7" max="7" width="6" style="1" bestFit="1" customWidth="1"/>
    <col min="8" max="8" width="12.28515625" style="1" bestFit="1" customWidth="1"/>
    <col min="9" max="9" width="15.42578125" style="1" bestFit="1" customWidth="1"/>
    <col min="10" max="10" width="7.5703125" style="1" bestFit="1" customWidth="1"/>
    <col min="11" max="12" width="9.140625" style="1" customWidth="1"/>
    <col min="13" max="16384" width="9.140625" style="1"/>
  </cols>
  <sheetData>
    <row r="1" spans="1:10" x14ac:dyDescent="0.25">
      <c r="A1" s="7" t="s">
        <v>303</v>
      </c>
      <c r="B1" s="7"/>
      <c r="C1" s="7"/>
      <c r="D1" s="7"/>
      <c r="G1" s="7" t="s">
        <v>304</v>
      </c>
      <c r="H1" s="7"/>
      <c r="I1" s="7"/>
      <c r="J1" s="7"/>
    </row>
    <row r="2" spans="1:10" x14ac:dyDescent="0.25">
      <c r="A2" s="1" t="s">
        <v>0</v>
      </c>
      <c r="B2" s="1" t="s">
        <v>1</v>
      </c>
      <c r="C2" s="1" t="s">
        <v>2</v>
      </c>
      <c r="D2" s="1" t="s">
        <v>297</v>
      </c>
      <c r="G2" s="1" t="s">
        <v>305</v>
      </c>
      <c r="H2" s="1" t="s">
        <v>1</v>
      </c>
      <c r="I2" s="1" t="s">
        <v>2</v>
      </c>
      <c r="J2" s="1" t="s">
        <v>297</v>
      </c>
    </row>
    <row r="3" spans="1:10" x14ac:dyDescent="0.25">
      <c r="A3" s="1">
        <v>71</v>
      </c>
      <c r="B3" s="1" t="str">
        <f>VLOOKUP(A3,Inscription!$A$2:$Q$73,2,TRUE)</f>
        <v>Barana</v>
      </c>
      <c r="C3" s="1" t="str">
        <f>VLOOKUP(A3,Inscription!$A$2:$Q$73,3,TRUE)</f>
        <v>Rafael Flores</v>
      </c>
      <c r="D3" s="1">
        <f>SUMIF(Billfish!$B$2:$B$99,Billfish_LeaderBoard!$A70,Billfish!$I$2:$I$99)</f>
        <v>0</v>
      </c>
      <c r="G3" s="1">
        <f t="shared" ref="G3:G34" si="0">ROW()-2</f>
        <v>1</v>
      </c>
    </row>
    <row r="4" spans="1:10" x14ac:dyDescent="0.25">
      <c r="A4" s="1">
        <v>44</v>
      </c>
      <c r="B4" s="1" t="str">
        <f>VLOOKUP(A4,Inscription!$A$2:$Q$73,2,TRUE)</f>
        <v>Lucky Strike</v>
      </c>
      <c r="C4" s="1" t="str">
        <f>VLOOKUP(A4,Inscription!$A$2:$Q$73,3,TRUE)</f>
        <v>Cord Oliva</v>
      </c>
      <c r="D4" s="1">
        <f>SUMIF(Billfish!$B$2:$B$99,Billfish_LeaderBoard!$A44,Billfish!$I$2:$I$99)</f>
        <v>500</v>
      </c>
      <c r="G4" s="1">
        <f t="shared" si="0"/>
        <v>2</v>
      </c>
    </row>
    <row r="5" spans="1:10" x14ac:dyDescent="0.25">
      <c r="A5" s="1">
        <v>52</v>
      </c>
      <c r="B5" s="1" t="str">
        <f>VLOOKUP(A5,Inscription!$A$2:$Q$73,2,TRUE)</f>
        <v>Triple X</v>
      </c>
      <c r="C5" s="1" t="str">
        <f>VLOOKUP(A5,Inscription!$A$2:$Q$73,3,TRUE)</f>
        <v>Emilio Canachuti</v>
      </c>
      <c r="D5" s="1">
        <f>SUMIF(Billfish!$B$2:$B$99,Billfish_LeaderBoard!$A51,Billfish!$I$2:$I$99)</f>
        <v>0</v>
      </c>
      <c r="G5" s="1">
        <f t="shared" si="0"/>
        <v>3</v>
      </c>
    </row>
    <row r="6" spans="1:10" x14ac:dyDescent="0.25">
      <c r="A6" s="1">
        <v>5</v>
      </c>
      <c r="B6" s="1" t="str">
        <f>VLOOKUP(A6,Inscription!$A$2:$Q$73,2,TRUE)</f>
        <v>OK THEN</v>
      </c>
      <c r="C6" s="1" t="str">
        <f>VLOOKUP(A6,Inscription!$A$2:$Q$73,3,TRUE)</f>
        <v>Jerry Hynds Bodden</v>
      </c>
      <c r="D6" s="1">
        <f>SUMIF(Billfish!$B$2:$B$99,Billfish_LeaderBoard!$A7,Billfish!$I$2:$I$99)</f>
        <v>500</v>
      </c>
      <c r="G6" s="1">
        <f t="shared" si="0"/>
        <v>4</v>
      </c>
    </row>
    <row r="7" spans="1:10" x14ac:dyDescent="0.25">
      <c r="A7" s="1">
        <v>26</v>
      </c>
      <c r="B7" s="1" t="str">
        <f>VLOOKUP(A7,Inscription!$A$2:$Q$73,2,TRUE)</f>
        <v>Free Spool</v>
      </c>
      <c r="C7" s="1" t="str">
        <f>VLOOKUP(A7,Inscription!$A$2:$Q$73,3,TRUE)</f>
        <v>Dr. Julio Santaceno</v>
      </c>
      <c r="D7" s="1">
        <f>SUMIF(Billfish!$B$2:$B$99,Billfish_LeaderBoard!$A28,Billfish!$I$2:$I$99)</f>
        <v>500</v>
      </c>
      <c r="G7" s="1">
        <f t="shared" si="0"/>
        <v>5</v>
      </c>
    </row>
    <row r="8" spans="1:10" x14ac:dyDescent="0.25">
      <c r="A8" s="1">
        <v>56</v>
      </c>
      <c r="B8" s="1" t="str">
        <f>VLOOKUP(A8,Inscription!$A$2:$Q$73,2,TRUE)</f>
        <v>Boss Gial</v>
      </c>
      <c r="C8" s="1" t="str">
        <f>VLOOKUP(A8,Inscription!$A$2:$Q$73,3,TRUE)</f>
        <v>Michael Honcock</v>
      </c>
      <c r="D8" s="1">
        <f>SUMIF(Billfish!$B$2:$B$99,Billfish_LeaderBoard!$A55,Billfish!$I$2:$I$99)</f>
        <v>0</v>
      </c>
      <c r="G8" s="1">
        <f t="shared" si="0"/>
        <v>6</v>
      </c>
    </row>
    <row r="9" spans="1:10" x14ac:dyDescent="0.25">
      <c r="A9" s="1">
        <v>73</v>
      </c>
      <c r="B9" s="1" t="str">
        <f>VLOOKUP(A9,Inscription!$A$2:$Q$73,2,TRUE)</f>
        <v>Madi Rae</v>
      </c>
      <c r="C9" s="1" t="str">
        <f>VLOOKUP(A9,Inscription!$A$2:$Q$73,3,TRUE)</f>
        <v>Jay Hynds</v>
      </c>
      <c r="D9" s="1">
        <f>SUMIF(Billfish!$B$2:$B$99,Billfish_LeaderBoard!$A72,Billfish!$I$2:$I$99)</f>
        <v>0</v>
      </c>
      <c r="G9" s="1">
        <f t="shared" si="0"/>
        <v>7</v>
      </c>
    </row>
    <row r="10" spans="1:10" x14ac:dyDescent="0.25">
      <c r="A10" s="1">
        <v>25</v>
      </c>
      <c r="B10" s="1" t="str">
        <f>VLOOKUP(A10,Inscription!$A$2:$Q$73,2,TRUE)</f>
        <v>Coming in Hot</v>
      </c>
      <c r="C10" s="1" t="str">
        <f>VLOOKUP(A10,Inscription!$A$2:$Q$73,3,TRUE)</f>
        <v>Roland Alford</v>
      </c>
      <c r="D10" s="1">
        <f>SUMIF(Billfish!$B$2:$B$99,Billfish_LeaderBoard!$A27,Billfish!$I$2:$I$99)</f>
        <v>0</v>
      </c>
      <c r="G10" s="1">
        <f t="shared" si="0"/>
        <v>8</v>
      </c>
    </row>
    <row r="11" spans="1:10" x14ac:dyDescent="0.25">
      <c r="A11" s="1">
        <v>1</v>
      </c>
      <c r="B11" s="1" t="str">
        <f>VLOOKUP(A$3,Inscription!$A$2:$Q$73,2,TRUE)</f>
        <v>Barana</v>
      </c>
      <c r="C11" s="1" t="str">
        <f>VLOOKUP(A11,Inscription!$A$2:$Q$73,3,TRUE)</f>
        <v>Teddy Dixon</v>
      </c>
      <c r="D11" s="1">
        <f>SUMIF(Billfish!$B$2:$B$99,Billfish_LeaderBoard!$A3,Billfish!$I$2:$I$99)</f>
        <v>1500</v>
      </c>
      <c r="G11" s="1">
        <f t="shared" si="0"/>
        <v>9</v>
      </c>
    </row>
    <row r="12" spans="1:10" x14ac:dyDescent="0.25">
      <c r="A12" s="1">
        <v>2</v>
      </c>
      <c r="B12" s="1" t="str">
        <f>VLOOKUP(A12,Inscription!$A$2:$Q$73,2,TRUE)</f>
        <v>Caribbean Queen</v>
      </c>
      <c r="C12" s="1" t="str">
        <f>VLOOKUP(A12,Inscription!$A$2:$Q$73,3,TRUE)</f>
        <v>Scott Pineda</v>
      </c>
      <c r="D12" s="1">
        <f>SUMIF(Billfish!$B$2:$B$99,Billfish_LeaderBoard!$A4,Billfish!$I$2:$I$99)</f>
        <v>700</v>
      </c>
      <c r="G12" s="1">
        <f t="shared" si="0"/>
        <v>10</v>
      </c>
    </row>
    <row r="13" spans="1:10" x14ac:dyDescent="0.25">
      <c r="A13" s="1">
        <v>3</v>
      </c>
      <c r="B13" s="1" t="str">
        <f>VLOOKUP(A13,Inscription!$A$2:$Q$73,2,TRUE)</f>
        <v>Sweet Caroline</v>
      </c>
      <c r="C13" s="1" t="str">
        <f>VLOOKUP(A13,Inscription!$A$2:$Q$73,3,TRUE)</f>
        <v>Richard Vasquez</v>
      </c>
      <c r="D13" s="1">
        <f>SUMIF(Billfish!$B$2:$B$99,Billfish_LeaderBoard!$A5,Billfish!$I$2:$I$99)</f>
        <v>700</v>
      </c>
      <c r="G13" s="1">
        <f t="shared" si="0"/>
        <v>11</v>
      </c>
    </row>
    <row r="14" spans="1:10" x14ac:dyDescent="0.25">
      <c r="A14" s="1">
        <v>4</v>
      </c>
      <c r="B14" s="1" t="str">
        <f>VLOOKUP(A14,Inscription!$A$2:$Q$73,2,TRUE)</f>
        <v>Billfish</v>
      </c>
      <c r="C14" s="1" t="str">
        <f>VLOOKUP(A14,Inscription!$A$2:$Q$73,3,TRUE)</f>
        <v>Joannie Peralta</v>
      </c>
      <c r="D14" s="1">
        <f>SUMIF(Billfish!$B$2:$B$99,Billfish_LeaderBoard!$A6,Billfish!$I$2:$I$99)</f>
        <v>500</v>
      </c>
      <c r="G14" s="1">
        <f t="shared" si="0"/>
        <v>12</v>
      </c>
    </row>
    <row r="15" spans="1:10" x14ac:dyDescent="0.25">
      <c r="A15" s="1">
        <v>6</v>
      </c>
      <c r="B15" s="1" t="str">
        <f>VLOOKUP(A15,Inscription!$A$2:$Q$73,2,TRUE)</f>
        <v>Alexia</v>
      </c>
      <c r="C15" s="1" t="str">
        <f>VLOOKUP(A15,Inscription!$A$2:$Q$73,3,TRUE)</f>
        <v>Elias Burbara</v>
      </c>
      <c r="D15" s="1">
        <f>SUMIF(Billfish!$B$2:$B$99,Billfish_LeaderBoard!$A8,Billfish!$I$2:$I$99)</f>
        <v>500</v>
      </c>
      <c r="G15" s="1">
        <f t="shared" si="0"/>
        <v>13</v>
      </c>
    </row>
    <row r="16" spans="1:10" x14ac:dyDescent="0.25">
      <c r="A16" s="1">
        <v>7</v>
      </c>
      <c r="B16" s="1" t="str">
        <f>VLOOKUP(A16,Inscription!$A$2:$Q$73,2,TRUE)</f>
        <v>Bugsy B</v>
      </c>
      <c r="C16" s="1" t="str">
        <f>VLOOKUP(A16,Inscription!$A$2:$Q$73,3,TRUE)</f>
        <v>Carlos Orellana</v>
      </c>
      <c r="D16" s="1">
        <f>SUMIF(Billfish!$B$2:$B$99,Billfish_LeaderBoard!$A9,Billfish!$I$2:$I$99)</f>
        <v>500</v>
      </c>
      <c r="G16" s="1">
        <f t="shared" si="0"/>
        <v>14</v>
      </c>
    </row>
    <row r="17" spans="1:7" x14ac:dyDescent="0.25">
      <c r="A17" s="1">
        <v>8</v>
      </c>
      <c r="B17" s="1" t="str">
        <f>VLOOKUP(A17,Inscription!$A$2:$Q$73,2,TRUE)</f>
        <v>Blue Cool Running</v>
      </c>
      <c r="C17" s="1" t="str">
        <f>VLOOKUP(A17,Inscription!$A$2:$Q$73,3,TRUE)</f>
        <v>Renney Flowers</v>
      </c>
      <c r="D17" s="1">
        <f>SUMIF(Billfish!$B$2:$B$99,Billfish_LeaderBoard!$A10,Billfish!$I$2:$I$99)</f>
        <v>200</v>
      </c>
      <c r="G17" s="1">
        <f t="shared" si="0"/>
        <v>15</v>
      </c>
    </row>
    <row r="18" spans="1:7" x14ac:dyDescent="0.25">
      <c r="A18" s="1">
        <v>9</v>
      </c>
      <c r="B18" s="1" t="str">
        <f>VLOOKUP(A18,Inscription!$A$2:$Q$73,2,TRUE)</f>
        <v>She's Hooked</v>
      </c>
      <c r="C18" s="1" t="str">
        <f>VLOOKUP(A18,Inscription!$A$2:$Q$73,3,TRUE)</f>
        <v xml:space="preserve">Asher McNab </v>
      </c>
      <c r="D18" s="1">
        <f>SUMIF(Billfish!$B$2:$B$99,Billfish_LeaderBoard!$A11,Billfish!$I$2:$I$99)</f>
        <v>0</v>
      </c>
      <c r="G18" s="1">
        <f t="shared" si="0"/>
        <v>16</v>
      </c>
    </row>
    <row r="19" spans="1:7" x14ac:dyDescent="0.25">
      <c r="A19" s="1">
        <v>10</v>
      </c>
      <c r="B19" s="1" t="str">
        <f>VLOOKUP(A19,Inscription!$A$2:$Q$73,2,TRUE)</f>
        <v>Wasted Seaman</v>
      </c>
      <c r="C19" s="1" t="str">
        <f>VLOOKUP(A19,Inscription!$A$2:$Q$73,3,TRUE)</f>
        <v>Troy Stephen Hamilton Johnson</v>
      </c>
      <c r="D19" s="1">
        <f>SUMIF(Billfish!$B$2:$B$99,Billfish_LeaderBoard!$A12,Billfish!$I$2:$I$99)</f>
        <v>0</v>
      </c>
      <c r="G19" s="1">
        <f t="shared" si="0"/>
        <v>17</v>
      </c>
    </row>
    <row r="20" spans="1:7" x14ac:dyDescent="0.25">
      <c r="A20" s="1">
        <v>11</v>
      </c>
      <c r="B20" s="1" t="str">
        <f>VLOOKUP(A20,Inscription!$A$2:$Q$73,2,TRUE)</f>
        <v>Yellow Rose</v>
      </c>
      <c r="C20" s="1" t="str">
        <f>VLOOKUP(A20,Inscription!$A$2:$Q$73,3,TRUE)</f>
        <v>Brian Jackson</v>
      </c>
      <c r="D20" s="1">
        <f>SUMIF(Billfish!$B$2:$B$99,Billfish_LeaderBoard!$A13,Billfish!$I$2:$I$99)</f>
        <v>0</v>
      </c>
      <c r="G20" s="1">
        <f t="shared" si="0"/>
        <v>18</v>
      </c>
    </row>
    <row r="21" spans="1:7" x14ac:dyDescent="0.25">
      <c r="A21" s="1">
        <v>12</v>
      </c>
      <c r="B21" s="1" t="str">
        <f>VLOOKUP(A21,Inscription!$A$2:$Q$73,2,TRUE)</f>
        <v>Sabi20</v>
      </c>
      <c r="C21" s="1" t="str">
        <f>VLOOKUP(A21,Inscription!$A$2:$Q$73,3,TRUE)</f>
        <v>Juan Carlos Romero</v>
      </c>
      <c r="D21" s="1">
        <f>SUMIF(Billfish!$B$2:$B$99,Billfish_LeaderBoard!$A14,Billfish!$I$2:$I$99)</f>
        <v>0</v>
      </c>
      <c r="G21" s="1">
        <f t="shared" si="0"/>
        <v>19</v>
      </c>
    </row>
    <row r="22" spans="1:7" x14ac:dyDescent="0.25">
      <c r="A22" s="1">
        <v>13</v>
      </c>
      <c r="B22" s="1" t="str">
        <f>VLOOKUP(A22,Inscription!$A$2:$Q$73,2,TRUE)</f>
        <v>Miss Kennedy</v>
      </c>
      <c r="C22" s="1" t="str">
        <f>VLOOKUP(A22,Inscription!$A$2:$Q$73,3,TRUE)</f>
        <v>Dave McLean</v>
      </c>
      <c r="D22" s="1">
        <f>SUMIF(Billfish!$B$2:$B$99,Billfish_LeaderBoard!$A15,Billfish!$I$2:$I$99)</f>
        <v>0</v>
      </c>
      <c r="G22" s="1">
        <f t="shared" si="0"/>
        <v>20</v>
      </c>
    </row>
    <row r="23" spans="1:7" x14ac:dyDescent="0.25">
      <c r="A23" s="1">
        <v>14</v>
      </c>
      <c r="B23" s="1" t="str">
        <f>VLOOKUP(A23,Inscription!$A$2:$Q$73,2,TRUE)</f>
        <v>Bally Seapro</v>
      </c>
      <c r="C23" s="1" t="str">
        <f>VLOOKUP(A23,Inscription!$A$2:$Q$73,3,TRUE)</f>
        <v>Jose Geobany Lopez Munguia</v>
      </c>
      <c r="D23" s="1">
        <f>SUMIF(Billfish!$B$2:$B$99,Billfish_LeaderBoard!$A16,Billfish!$I$2:$I$99)</f>
        <v>0</v>
      </c>
      <c r="G23" s="1">
        <f t="shared" si="0"/>
        <v>21</v>
      </c>
    </row>
    <row r="24" spans="1:7" x14ac:dyDescent="0.25">
      <c r="A24" s="1">
        <v>15</v>
      </c>
      <c r="B24" s="1" t="str">
        <f>VLOOKUP(A24,Inscription!$A$2:$Q$73,2,TRUE)</f>
        <v>Boatweiser</v>
      </c>
      <c r="C24" s="1" t="str">
        <f>VLOOKUP(A24,Inscription!$A$2:$Q$73,3,TRUE)</f>
        <v>Bernhard T. Meiman</v>
      </c>
      <c r="D24" s="1">
        <f>SUMIF(Billfish!$B$2:$B$99,Billfish_LeaderBoard!$A17,Billfish!$I$2:$I$99)</f>
        <v>0</v>
      </c>
      <c r="G24" s="1">
        <f t="shared" si="0"/>
        <v>22</v>
      </c>
    </row>
    <row r="25" spans="1:7" x14ac:dyDescent="0.25">
      <c r="A25" s="1">
        <v>16</v>
      </c>
      <c r="B25" s="1" t="str">
        <f>VLOOKUP(A25,Inscription!$A$2:$Q$73,2,TRUE)</f>
        <v>Hail Mary</v>
      </c>
      <c r="C25" s="1" t="str">
        <f>VLOOKUP(A25,Inscription!$A$2:$Q$73,3,TRUE)</f>
        <v>Yamal Yibrin</v>
      </c>
      <c r="D25" s="1">
        <f>SUMIF(Billfish!$B$2:$B$99,Billfish_LeaderBoard!$A18,Billfish!$I$2:$I$99)</f>
        <v>0</v>
      </c>
      <c r="G25" s="1">
        <f t="shared" si="0"/>
        <v>23</v>
      </c>
    </row>
    <row r="26" spans="1:7" x14ac:dyDescent="0.25">
      <c r="A26" s="1">
        <v>17</v>
      </c>
      <c r="B26" s="1" t="str">
        <f>VLOOKUP(A26,Inscription!$A$2:$Q$73,2,TRUE)</f>
        <v>Black Indian</v>
      </c>
      <c r="C26" s="1" t="str">
        <f>VLOOKUP(A26,Inscription!$A$2:$Q$73,3,TRUE)</f>
        <v>Herbie Jackson</v>
      </c>
      <c r="D26" s="1">
        <f>SUMIF(Billfish!$B$2:$B$99,Billfish_LeaderBoard!$A19,Billfish!$I$2:$I$99)</f>
        <v>0</v>
      </c>
      <c r="G26" s="1">
        <f t="shared" si="0"/>
        <v>24</v>
      </c>
    </row>
    <row r="27" spans="1:7" x14ac:dyDescent="0.25">
      <c r="A27" s="1">
        <v>18</v>
      </c>
      <c r="B27" s="1" t="str">
        <f>VLOOKUP(A27,Inscription!$A$2:$Q$73,2,TRUE)</f>
        <v>La Perve</v>
      </c>
      <c r="C27" s="1" t="str">
        <f>VLOOKUP(A27,Inscription!$A$2:$Q$73,3,TRUE)</f>
        <v>Jose Abraham Maya</v>
      </c>
      <c r="D27" s="1">
        <f>SUMIF(Billfish!$B$2:$B$99,Billfish_LeaderBoard!$A20,Billfish!$I$2:$I$99)</f>
        <v>0</v>
      </c>
      <c r="G27" s="1">
        <f t="shared" si="0"/>
        <v>25</v>
      </c>
    </row>
    <row r="28" spans="1:7" x14ac:dyDescent="0.25">
      <c r="A28" s="1">
        <v>19</v>
      </c>
      <c r="B28" s="1" t="str">
        <f>VLOOKUP(A28,Inscription!$A$2:$Q$73,2,TRUE)</f>
        <v>Southern Comfort</v>
      </c>
      <c r="C28" s="1" t="str">
        <f>VLOOKUP(A28,Inscription!$A$2:$Q$73,3,TRUE)</f>
        <v>John McNab</v>
      </c>
      <c r="D28" s="1">
        <f>SUMIF(Billfish!$B$2:$B$99,Billfish_LeaderBoard!$A21,Billfish!$I$2:$I$99)</f>
        <v>0</v>
      </c>
      <c r="G28" s="1">
        <f t="shared" si="0"/>
        <v>26</v>
      </c>
    </row>
    <row r="29" spans="1:7" x14ac:dyDescent="0.25">
      <c r="A29" s="1">
        <v>20</v>
      </c>
      <c r="B29" s="1" t="str">
        <f>VLOOKUP(A29,Inscription!$A$2:$Q$73,2,TRUE)</f>
        <v>Stir It Up</v>
      </c>
      <c r="C29" s="1" t="str">
        <f>VLOOKUP(A29,Inscription!$A$2:$Q$73,3,TRUE)</f>
        <v>Allan Duncker</v>
      </c>
      <c r="D29" s="1">
        <f>SUMIF(Billfish!$B$2:$B$99,Billfish_LeaderBoard!$A22,Billfish!$I$2:$I$99)</f>
        <v>0</v>
      </c>
      <c r="G29" s="1">
        <f t="shared" si="0"/>
        <v>27</v>
      </c>
    </row>
    <row r="30" spans="1:7" x14ac:dyDescent="0.25">
      <c r="A30" s="1">
        <v>21</v>
      </c>
      <c r="B30" s="1" t="str">
        <f>VLOOKUP(A30,Inscription!$A$2:$Q$73,2,TRUE)</f>
        <v>Chiquibella</v>
      </c>
      <c r="C30" s="1" t="str">
        <f>VLOOKUP(A30,Inscription!$A$2:$Q$73,3,TRUE)</f>
        <v>Ryu Nakamuraka</v>
      </c>
      <c r="D30" s="1">
        <f>SUMIF(Billfish!$B$2:$B$99,Billfish_LeaderBoard!$A23,Billfish!$I$2:$I$99)</f>
        <v>0</v>
      </c>
      <c r="G30" s="1">
        <f t="shared" si="0"/>
        <v>28</v>
      </c>
    </row>
    <row r="31" spans="1:7" x14ac:dyDescent="0.25">
      <c r="A31" s="1">
        <v>22</v>
      </c>
      <c r="B31" s="1" t="str">
        <f>VLOOKUP(A31,Inscription!$A$2:$Q$73,2,TRUE)</f>
        <v>Hot Tuna II</v>
      </c>
      <c r="C31" s="1" t="str">
        <f>VLOOKUP(A31,Inscription!$A$2:$Q$73,3,TRUE)</f>
        <v>Craig Pfeiffer</v>
      </c>
      <c r="D31" s="1">
        <f>SUMIF(Billfish!$B$2:$B$99,Billfish_LeaderBoard!$A24,Billfish!$I$2:$I$99)</f>
        <v>0</v>
      </c>
      <c r="G31" s="1">
        <f t="shared" si="0"/>
        <v>29</v>
      </c>
    </row>
    <row r="32" spans="1:7" x14ac:dyDescent="0.25">
      <c r="A32" s="1">
        <v>23</v>
      </c>
      <c r="B32" s="1" t="str">
        <f>VLOOKUP(A32,Inscription!$A$2:$Q$73,2,TRUE)</f>
        <v>Reel Nauti</v>
      </c>
      <c r="C32" s="1" t="str">
        <f>VLOOKUP(A32,Inscription!$A$2:$Q$73,3,TRUE)</f>
        <v>James Ritenie</v>
      </c>
      <c r="D32" s="1">
        <f>SUMIF(Billfish!$B$2:$B$99,Billfish_LeaderBoard!$A25,Billfish!$I$2:$I$99)</f>
        <v>0</v>
      </c>
      <c r="G32" s="1">
        <f t="shared" si="0"/>
        <v>30</v>
      </c>
    </row>
    <row r="33" spans="1:7" x14ac:dyDescent="0.25">
      <c r="A33" s="1">
        <v>24</v>
      </c>
      <c r="B33" s="1" t="str">
        <f>VLOOKUP(A33,Inscription!$A$2:$Q$73,2,TRUE)</f>
        <v>Carribean Princess</v>
      </c>
      <c r="C33" s="1" t="str">
        <f>VLOOKUP(A33,Inscription!$A$2:$Q$73,3,TRUE)</f>
        <v>Edgardo Elias Canahuati  Canahuati</v>
      </c>
      <c r="D33" s="1">
        <f>SUMIF(Billfish!$B$2:$B$99,Billfish_LeaderBoard!$A26,Billfish!$I$2:$I$99)</f>
        <v>0</v>
      </c>
      <c r="G33" s="1">
        <f t="shared" si="0"/>
        <v>31</v>
      </c>
    </row>
    <row r="34" spans="1:7" x14ac:dyDescent="0.25">
      <c r="A34" s="1">
        <v>27</v>
      </c>
      <c r="B34" s="1" t="str">
        <f>VLOOKUP(A34,Inscription!$A$2:$Q$73,2,TRUE)</f>
        <v>Knot Tide</v>
      </c>
      <c r="C34" s="1" t="str">
        <f>VLOOKUP(A34,Inscription!$A$2:$Q$73,3,TRUE)</f>
        <v>Cameron McNab</v>
      </c>
      <c r="D34" s="1">
        <f>SUMIF(Billfish!$B$2:$B$99,Billfish_LeaderBoard!$A29,Billfish!$I$2:$I$99)</f>
        <v>0</v>
      </c>
      <c r="G34" s="1">
        <f t="shared" si="0"/>
        <v>32</v>
      </c>
    </row>
    <row r="35" spans="1:7" x14ac:dyDescent="0.25">
      <c r="A35" s="1">
        <v>28</v>
      </c>
      <c r="B35" s="1" t="str">
        <f>VLOOKUP(A35,Inscription!$A$2:$Q$73,2,TRUE)</f>
        <v>Wahoo Slayer 2</v>
      </c>
      <c r="C35" s="1" t="str">
        <f>VLOOKUP(A35,Inscription!$A$2:$Q$73,3,TRUE)</f>
        <v>Enrick Bush</v>
      </c>
      <c r="D35" s="1">
        <f>SUMIF(Billfish!$B$2:$B$99,Billfish_LeaderBoard!$A30,Billfish!$I$2:$I$99)</f>
        <v>0</v>
      </c>
      <c r="G35" s="1">
        <f t="shared" ref="G35:G66" si="1">ROW()-2</f>
        <v>33</v>
      </c>
    </row>
    <row r="36" spans="1:7" x14ac:dyDescent="0.25">
      <c r="A36" s="1">
        <v>29</v>
      </c>
      <c r="B36" s="1" t="str">
        <f>VLOOKUP(A36,Inscription!$A$2:$Q$73,2,TRUE)</f>
        <v>Rufaro</v>
      </c>
      <c r="C36" s="1" t="str">
        <f>VLOOKUP(A36,Inscription!$A$2:$Q$73,3,TRUE)</f>
        <v>Anan Hotta</v>
      </c>
      <c r="D36" s="1">
        <f>SUMIF(Billfish!$B$2:$B$99,Billfish_LeaderBoard!$A31,Billfish!$I$2:$I$99)</f>
        <v>0</v>
      </c>
      <c r="G36" s="1">
        <f t="shared" si="1"/>
        <v>34</v>
      </c>
    </row>
    <row r="37" spans="1:7" x14ac:dyDescent="0.25">
      <c r="A37" s="1">
        <v>30</v>
      </c>
      <c r="B37" s="1" t="str">
        <f>VLOOKUP(A37,Inscription!$A$2:$Q$73,2,TRUE)</f>
        <v>Dos Reyes</v>
      </c>
      <c r="C37" s="1" t="str">
        <f>VLOOKUP(A37,Inscription!$A$2:$Q$73,3,TRUE)</f>
        <v>Julio Cesar Bodden Hill</v>
      </c>
      <c r="D37" s="1">
        <f>SUMIF(Billfish!$B$2:$B$99,Billfish_LeaderBoard!$A32,Billfish!$I$2:$I$99)</f>
        <v>0</v>
      </c>
      <c r="G37" s="1">
        <f t="shared" si="1"/>
        <v>35</v>
      </c>
    </row>
    <row r="38" spans="1:7" x14ac:dyDescent="0.25">
      <c r="A38" s="1">
        <v>31</v>
      </c>
      <c r="B38" s="1" t="str">
        <f>VLOOKUP(A38,Inscription!$A$2:$Q$73,2,TRUE)</f>
        <v>Barracuda V</v>
      </c>
      <c r="C38" s="1" t="str">
        <f>VLOOKUP(A38,Inscription!$A$2:$Q$73,3,TRUE)</f>
        <v>Enry Padilla</v>
      </c>
      <c r="D38" s="1">
        <f>SUMIF(Billfish!$B$2:$B$99,Billfish_LeaderBoard!$A33,Billfish!$I$2:$I$99)</f>
        <v>0</v>
      </c>
      <c r="G38" s="1">
        <f t="shared" si="1"/>
        <v>36</v>
      </c>
    </row>
    <row r="39" spans="1:7" x14ac:dyDescent="0.25">
      <c r="A39" s="1">
        <v>32</v>
      </c>
      <c r="B39" s="1" t="str">
        <f>VLOOKUP(A39,Inscription!$A$2:$Q$73,2,TRUE)</f>
        <v>Blue Dragon</v>
      </c>
      <c r="C39" s="1" t="str">
        <f>VLOOKUP(A39,Inscription!$A$2:$Q$73,3,TRUE)</f>
        <v>Anthony Breckenridge</v>
      </c>
      <c r="D39" s="1">
        <f>SUMIF(Billfish!$B$2:$B$99,Billfish_LeaderBoard!$A34,Billfish!$I$2:$I$99)</f>
        <v>0</v>
      </c>
      <c r="G39" s="1">
        <f t="shared" si="1"/>
        <v>37</v>
      </c>
    </row>
    <row r="40" spans="1:7" x14ac:dyDescent="0.25">
      <c r="A40" s="1">
        <v>33</v>
      </c>
      <c r="B40" s="1" t="str">
        <f>VLOOKUP(A40,Inscription!$A$2:$Q$73,2,TRUE)</f>
        <v>Deez Knots</v>
      </c>
      <c r="C40" s="1" t="str">
        <f>VLOOKUP(A40,Inscription!$A$2:$Q$73,3,TRUE)</f>
        <v>Aaron Etches</v>
      </c>
      <c r="D40" s="1">
        <f>SUMIF(Billfish!$B$2:$B$99,Billfish_LeaderBoard!$A35,Billfish!$I$2:$I$99)</f>
        <v>0</v>
      </c>
      <c r="G40" s="1">
        <f t="shared" si="1"/>
        <v>38</v>
      </c>
    </row>
    <row r="41" spans="1:7" x14ac:dyDescent="0.25">
      <c r="A41" s="1">
        <v>34</v>
      </c>
      <c r="B41" s="1" t="str">
        <f>VLOOKUP(A41,Inscription!$A$2:$Q$73,2,TRUE)</f>
        <v>Lady Zusane</v>
      </c>
      <c r="C41" s="1" t="str">
        <f>VLOOKUP(A41,Inscription!$A$2:$Q$73,3,TRUE)</f>
        <v>Kelsey Dilbert</v>
      </c>
      <c r="D41" s="1">
        <f>SUMIF(Billfish!$B$2:$B$99,Billfish_LeaderBoard!$A36,Billfish!$I$2:$I$99)</f>
        <v>0</v>
      </c>
      <c r="G41" s="1">
        <f t="shared" si="1"/>
        <v>39</v>
      </c>
    </row>
    <row r="42" spans="1:7" x14ac:dyDescent="0.25">
      <c r="A42" s="1">
        <v>35</v>
      </c>
      <c r="B42" s="1" t="str">
        <f>VLOOKUP(A42,Inscription!$A$2:$Q$73,2,TRUE)</f>
        <v>Ms. Judy</v>
      </c>
      <c r="C42" s="1" t="str">
        <f>VLOOKUP(A42,Inscription!$A$2:$Q$73,3,TRUE)</f>
        <v>David Muller</v>
      </c>
      <c r="D42" s="1">
        <f>SUMIF(Billfish!$B$2:$B$99,Billfish_LeaderBoard!$A37,Billfish!$I$2:$I$99)</f>
        <v>0</v>
      </c>
      <c r="G42" s="1">
        <f t="shared" si="1"/>
        <v>40</v>
      </c>
    </row>
    <row r="43" spans="1:7" x14ac:dyDescent="0.25">
      <c r="A43" s="1">
        <v>36</v>
      </c>
      <c r="B43" s="1" t="str">
        <f>VLOOKUP(A43,Inscription!$A$2:$Q$73,2,TRUE)</f>
        <v>The Thin Blue Line</v>
      </c>
      <c r="C43" s="1" t="str">
        <f>VLOOKUP(A43,Inscription!$A$2:$Q$73,3,TRUE)</f>
        <v>Patrick Gough</v>
      </c>
      <c r="D43" s="1">
        <f>SUMIF(Billfish!$B$2:$B$99,Billfish_LeaderBoard!$A38,Billfish!$I$2:$I$99)</f>
        <v>0</v>
      </c>
      <c r="G43" s="1">
        <f t="shared" si="1"/>
        <v>41</v>
      </c>
    </row>
    <row r="44" spans="1:7" x14ac:dyDescent="0.25">
      <c r="A44" s="1">
        <v>37</v>
      </c>
      <c r="B44" s="1" t="str">
        <f>VLOOKUP(A44,Inscription!$A$2:$Q$73,2,TRUE)</f>
        <v>Carpie Diem</v>
      </c>
      <c r="C44" s="1" t="str">
        <f>VLOOKUP(A44,Inscription!$A$2:$Q$73,3,TRUE)</f>
        <v>Denny Cooper</v>
      </c>
      <c r="D44" s="1">
        <f>SUMIF(Billfish!$B$2:$B$99,Billfish_LeaderBoard!$A39,Billfish!$I$2:$I$99)</f>
        <v>0</v>
      </c>
      <c r="G44" s="1">
        <f t="shared" si="1"/>
        <v>42</v>
      </c>
    </row>
    <row r="45" spans="1:7" x14ac:dyDescent="0.25">
      <c r="A45" s="1">
        <v>39</v>
      </c>
      <c r="B45" s="1" t="str">
        <f>VLOOKUP(A45,Inscription!$A$2:$Q$73,2,TRUE)</f>
        <v>Persistance</v>
      </c>
      <c r="C45" s="1" t="str">
        <f>VLOOKUP(A45,Inscription!$A$2:$Q$73,3,TRUE)</f>
        <v>Daniel Johnson</v>
      </c>
      <c r="D45" s="1">
        <f>SUMIF(Billfish!$B$2:$B$99,Billfish_LeaderBoard!$A40,Billfish!$I$2:$I$99)</f>
        <v>0</v>
      </c>
      <c r="G45" s="1">
        <f t="shared" si="1"/>
        <v>43</v>
      </c>
    </row>
    <row r="46" spans="1:7" x14ac:dyDescent="0.25">
      <c r="A46" s="1">
        <v>40</v>
      </c>
      <c r="B46" s="1" t="str">
        <f>VLOOKUP(A46,Inscription!$A$2:$Q$73,2,TRUE)</f>
        <v>Wahoo Slayer 1</v>
      </c>
      <c r="C46" s="1" t="str">
        <f>VLOOKUP(A46,Inscription!$A$2:$Q$73,3,TRUE)</f>
        <v>Elmer Bush</v>
      </c>
      <c r="D46" s="1">
        <f>SUMIF(Billfish!$B$2:$B$99,Billfish_LeaderBoard!$A41,Billfish!$I$2:$I$99)</f>
        <v>0</v>
      </c>
      <c r="G46" s="1">
        <f t="shared" si="1"/>
        <v>44</v>
      </c>
    </row>
    <row r="47" spans="1:7" x14ac:dyDescent="0.25">
      <c r="A47" s="1">
        <v>41</v>
      </c>
      <c r="B47" s="1" t="str">
        <f>VLOOKUP(A47,Inscription!$A$2:$Q$73,2,TRUE)</f>
        <v>Catchin a Buzz</v>
      </c>
      <c r="C47" s="1" t="str">
        <f>VLOOKUP(A47,Inscription!$A$2:$Q$73,3,TRUE)</f>
        <v>Victor Orlando</v>
      </c>
      <c r="D47" s="1">
        <f>SUMIF(Billfish!$B$2:$B$99,Billfish_LeaderBoard!$A42,Billfish!$I$2:$I$99)</f>
        <v>0</v>
      </c>
      <c r="G47" s="1">
        <f t="shared" si="1"/>
        <v>45</v>
      </c>
    </row>
    <row r="48" spans="1:7" x14ac:dyDescent="0.25">
      <c r="A48" s="1">
        <v>42</v>
      </c>
      <c r="B48" s="1" t="str">
        <f>VLOOKUP(A48,Inscription!$A$2:$Q$73,2,TRUE)</f>
        <v>Reel Addiction</v>
      </c>
      <c r="C48" s="1" t="str">
        <f>VLOOKUP(A48,Inscription!$A$2:$Q$73,3,TRUE)</f>
        <v>Cory Thompson</v>
      </c>
      <c r="D48" s="1">
        <f>SUMIF(Billfish!$B$2:$B$99,Billfish_LeaderBoard!$A43,Billfish!$I$2:$I$99)</f>
        <v>0</v>
      </c>
      <c r="G48" s="1">
        <f t="shared" si="1"/>
        <v>46</v>
      </c>
    </row>
    <row r="49" spans="1:7" x14ac:dyDescent="0.25">
      <c r="A49" s="1">
        <v>45</v>
      </c>
      <c r="B49" s="1" t="str">
        <f>VLOOKUP(A49,Inscription!$A$2:$Q$73,2,TRUE)</f>
        <v>I Had Enough</v>
      </c>
      <c r="C49" s="1" t="str">
        <f>VLOOKUP(A49,Inscription!$A$2:$Q$73,3,TRUE)</f>
        <v>Gilberto Hipea</v>
      </c>
      <c r="D49" s="1">
        <f>SUMIF(Billfish!$B$2:$B$99,Billfish_LeaderBoard!$A45,Billfish!$I$2:$I$99)</f>
        <v>0</v>
      </c>
      <c r="G49" s="1">
        <f t="shared" si="1"/>
        <v>47</v>
      </c>
    </row>
    <row r="50" spans="1:7" x14ac:dyDescent="0.25">
      <c r="A50" s="1">
        <v>46</v>
      </c>
      <c r="B50" s="1" t="str">
        <f>VLOOKUP(A50,Inscription!$A$2:$Q$73,2,TRUE)</f>
        <v>Roa Tide</v>
      </c>
      <c r="C50" s="1" t="str">
        <f>VLOOKUP(A50,Inscription!$A$2:$Q$73,3,TRUE)</f>
        <v>Blake Wood</v>
      </c>
      <c r="D50" s="1">
        <f>SUMIF(Billfish!$B$2:$B$99,Billfish_LeaderBoard!$A46,Billfish!$I$2:$I$99)</f>
        <v>0</v>
      </c>
      <c r="G50" s="1">
        <f t="shared" si="1"/>
        <v>48</v>
      </c>
    </row>
    <row r="51" spans="1:7" x14ac:dyDescent="0.25">
      <c r="A51" s="1">
        <v>47</v>
      </c>
      <c r="B51" s="1" t="str">
        <f>VLOOKUP(A51,Inscription!$A$2:$Q$73,2,TRUE)</f>
        <v>Timeless</v>
      </c>
      <c r="C51" s="1" t="str">
        <f>VLOOKUP(A51,Inscription!$A$2:$Q$73,3,TRUE)</f>
        <v>Astor Hill</v>
      </c>
      <c r="D51" s="1">
        <f>SUMIF(Billfish!$B$2:$B$99,Billfish_LeaderBoard!$A47,Billfish!$I$2:$I$99)</f>
        <v>0</v>
      </c>
      <c r="G51" s="1">
        <f t="shared" si="1"/>
        <v>49</v>
      </c>
    </row>
    <row r="52" spans="1:7" x14ac:dyDescent="0.25">
      <c r="A52" s="1">
        <v>48</v>
      </c>
      <c r="B52" s="1" t="str">
        <f>VLOOKUP(A52,Inscription!$A$2:$Q$73,2,TRUE)</f>
        <v>Dads Toy</v>
      </c>
      <c r="C52" s="1" t="str">
        <f>VLOOKUP(A52,Inscription!$A$2:$Q$73,3,TRUE)</f>
        <v>Ashford Bodden</v>
      </c>
      <c r="D52" s="1">
        <f>SUMIF(Billfish!$B$2:$B$99,Billfish_LeaderBoard!$A48,Billfish!$I$2:$I$99)</f>
        <v>0</v>
      </c>
      <c r="G52" s="1">
        <f t="shared" si="1"/>
        <v>50</v>
      </c>
    </row>
    <row r="53" spans="1:7" x14ac:dyDescent="0.25">
      <c r="A53" s="1">
        <v>50</v>
      </c>
      <c r="B53" s="1" t="str">
        <f>VLOOKUP(A53,Inscription!$A$2:$Q$73,2,TRUE)</f>
        <v>Redneck Bitch Please</v>
      </c>
      <c r="C53" s="1" t="str">
        <f>VLOOKUP(A53,Inscription!$A$2:$Q$73,3,TRUE)</f>
        <v>Raul Robert</v>
      </c>
      <c r="D53" s="1">
        <f>SUMIF(Billfish!$B$2:$B$99,Billfish_LeaderBoard!$A49,Billfish!$I$2:$I$99)</f>
        <v>0</v>
      </c>
      <c r="G53" s="1">
        <f t="shared" si="1"/>
        <v>51</v>
      </c>
    </row>
    <row r="54" spans="1:7" x14ac:dyDescent="0.25">
      <c r="A54" s="1">
        <v>51</v>
      </c>
      <c r="B54" s="1" t="str">
        <f>VLOOKUP(A54,Inscription!$A$2:$Q$73,2,TRUE)</f>
        <v>Siete Mares</v>
      </c>
      <c r="C54" s="1" t="str">
        <f>VLOOKUP(A54,Inscription!$A$2:$Q$73,3,TRUE)</f>
        <v>Roberto Contreras</v>
      </c>
      <c r="D54" s="1">
        <f>SUMIF(Billfish!$B$2:$B$99,Billfish_LeaderBoard!$A50,Billfish!$I$2:$I$99)</f>
        <v>0</v>
      </c>
      <c r="G54" s="1">
        <f t="shared" si="1"/>
        <v>52</v>
      </c>
    </row>
    <row r="55" spans="1:7" x14ac:dyDescent="0.25">
      <c r="A55" s="1">
        <v>53</v>
      </c>
      <c r="B55" s="1" t="str">
        <f>VLOOKUP(A55,Inscription!$A$2:$Q$73,2,TRUE)</f>
        <v>PC-07-029-7</v>
      </c>
      <c r="C55" s="1" t="str">
        <f>VLOOKUP(A55,Inscription!$A$2:$Q$73,3,TRUE)</f>
        <v>Gustavo Nuatute</v>
      </c>
      <c r="D55" s="1">
        <f>SUMIF(Billfish!$B$2:$B$99,Billfish_LeaderBoard!$A52,Billfish!$I$2:$I$99)</f>
        <v>0</v>
      </c>
      <c r="G55" s="1">
        <f t="shared" si="1"/>
        <v>53</v>
      </c>
    </row>
    <row r="56" spans="1:7" x14ac:dyDescent="0.25">
      <c r="A56" s="1">
        <v>54</v>
      </c>
      <c r="B56" s="1" t="str">
        <f>VLOOKUP(A56,Inscription!$A$2:$Q$73,2,TRUE)</f>
        <v>Rasta Bar</v>
      </c>
      <c r="C56" s="1" t="str">
        <f>VLOOKUP(A56,Inscription!$A$2:$Q$73,3,TRUE)</f>
        <v>Rolando Gabillon</v>
      </c>
      <c r="D56" s="1">
        <f>SUMIF(Billfish!$B$2:$B$99,Billfish_LeaderBoard!$A53,Billfish!$I$2:$I$99)</f>
        <v>0</v>
      </c>
      <c r="G56" s="1">
        <f t="shared" si="1"/>
        <v>54</v>
      </c>
    </row>
    <row r="57" spans="1:7" x14ac:dyDescent="0.25">
      <c r="A57" s="1">
        <v>55</v>
      </c>
      <c r="B57" s="1" t="str">
        <f>VLOOKUP(A57,Inscription!$A$2:$Q$73,2,TRUE)</f>
        <v>Sunrise</v>
      </c>
      <c r="C57" s="1" t="str">
        <f>VLOOKUP(A57,Inscription!$A$2:$Q$73,3,TRUE)</f>
        <v>Eterno</v>
      </c>
      <c r="D57" s="1">
        <f>SUMIF(Billfish!$B$2:$B$99,Billfish_LeaderBoard!$A54,Billfish!$I$2:$I$99)</f>
        <v>0</v>
      </c>
      <c r="G57" s="1">
        <f t="shared" si="1"/>
        <v>55</v>
      </c>
    </row>
    <row r="58" spans="1:7" x14ac:dyDescent="0.25">
      <c r="A58" s="1">
        <v>57</v>
      </c>
      <c r="B58" s="1" t="str">
        <f>VLOOKUP(A58,Inscription!$A$2:$Q$73,2,TRUE)</f>
        <v>Wicked Tunas</v>
      </c>
      <c r="C58" s="1" t="str">
        <f>VLOOKUP(A58,Inscription!$A$2:$Q$73,3,TRUE)</f>
        <v>Denzie Flowers</v>
      </c>
      <c r="D58" s="1">
        <f>SUMIF(Billfish!$B$2:$B$99,Billfish_LeaderBoard!$A56,Billfish!$I$2:$I$99)</f>
        <v>0</v>
      </c>
      <c r="G58" s="1">
        <f t="shared" si="1"/>
        <v>56</v>
      </c>
    </row>
    <row r="59" spans="1:7" x14ac:dyDescent="0.25">
      <c r="A59" s="1">
        <v>58</v>
      </c>
      <c r="B59" s="1" t="str">
        <f>VLOOKUP(A59,Inscription!$A$2:$Q$73,2,TRUE)</f>
        <v>Queen Zee</v>
      </c>
      <c r="C59" s="1" t="str">
        <f>VLOOKUP(A59,Inscription!$A$2:$Q$73,3,TRUE)</f>
        <v>Romi Badillo</v>
      </c>
      <c r="D59" s="1">
        <f>SUMIF(Billfish!$B$2:$B$99,Billfish_LeaderBoard!$A57,Billfish!$I$2:$I$99)</f>
        <v>0</v>
      </c>
      <c r="G59" s="1">
        <f t="shared" si="1"/>
        <v>57</v>
      </c>
    </row>
    <row r="60" spans="1:7" x14ac:dyDescent="0.25">
      <c r="A60" s="1">
        <v>59</v>
      </c>
      <c r="B60" s="1" t="str">
        <f>VLOOKUP(A60,Inscription!$A$2:$Q$73,2,TRUE)</f>
        <v>Jubilee</v>
      </c>
      <c r="C60" s="1" t="str">
        <f>VLOOKUP(A60,Inscription!$A$2:$Q$73,3,TRUE)</f>
        <v>Josue Marin</v>
      </c>
      <c r="D60" s="1">
        <f>SUMIF(Billfish!$B$2:$B$99,Billfish_LeaderBoard!$A58,Billfish!$I$2:$I$99)</f>
        <v>0</v>
      </c>
      <c r="G60" s="1">
        <f t="shared" si="1"/>
        <v>58</v>
      </c>
    </row>
    <row r="61" spans="1:7" x14ac:dyDescent="0.25">
      <c r="A61" s="1">
        <v>60</v>
      </c>
      <c r="B61" s="1" t="str">
        <f>VLOOKUP(A61,Inscription!$A$2:$Q$73,2,TRUE)</f>
        <v>Senductress</v>
      </c>
      <c r="C61" s="1" t="str">
        <f>VLOOKUP(A61,Inscription!$A$2:$Q$73,3,TRUE)</f>
        <v>Elito Areceo</v>
      </c>
      <c r="D61" s="1">
        <f>SUMIF(Billfish!$B$2:$B$99,Billfish_LeaderBoard!$A59,Billfish!$I$2:$I$99)</f>
        <v>0</v>
      </c>
      <c r="G61" s="1">
        <f t="shared" si="1"/>
        <v>59</v>
      </c>
    </row>
    <row r="62" spans="1:7" x14ac:dyDescent="0.25">
      <c r="A62" s="1">
        <v>61</v>
      </c>
      <c r="B62" s="1" t="str">
        <f>VLOOKUP(A62,Inscription!$A$2:$Q$73,2,TRUE)</f>
        <v>Where I Am</v>
      </c>
      <c r="C62" s="1" t="str">
        <f>VLOOKUP(A62,Inscription!$A$2:$Q$73,3,TRUE)</f>
        <v>Dewa Meiren</v>
      </c>
      <c r="D62" s="1">
        <f>SUMIF(Billfish!$B$2:$B$99,Billfish_LeaderBoard!$A60,Billfish!$I$2:$I$99)</f>
        <v>0</v>
      </c>
      <c r="G62" s="1">
        <f t="shared" si="1"/>
        <v>60</v>
      </c>
    </row>
    <row r="63" spans="1:7" x14ac:dyDescent="0.25">
      <c r="A63" s="1">
        <v>62</v>
      </c>
      <c r="B63" s="1" t="str">
        <f>VLOOKUP(A63,Inscription!$A$2:$Q$73,2,TRUE)</f>
        <v>Okay Bra</v>
      </c>
      <c r="C63" s="1" t="str">
        <f>VLOOKUP(A63,Inscription!$A$2:$Q$73,3,TRUE)</f>
        <v>Erick Ramos</v>
      </c>
      <c r="D63" s="1">
        <f>SUMIF(Billfish!$B$2:$B$99,Billfish_LeaderBoard!$A61,Billfish!$I$2:$I$99)</f>
        <v>0</v>
      </c>
      <c r="G63" s="1">
        <f t="shared" si="1"/>
        <v>61</v>
      </c>
    </row>
    <row r="64" spans="1:7" x14ac:dyDescent="0.25">
      <c r="A64" s="1">
        <v>63</v>
      </c>
      <c r="B64" s="1" t="str">
        <f>VLOOKUP(A64,Inscription!$A$2:$Q$73,2,TRUE)</f>
        <v>Reelaxin</v>
      </c>
      <c r="C64" s="1" t="str">
        <f>VLOOKUP(A64,Inscription!$A$2:$Q$73,3,TRUE)</f>
        <v>Ricardo</v>
      </c>
      <c r="D64" s="1">
        <f>SUMIF(Billfish!$B$2:$B$99,Billfish_LeaderBoard!$A62,Billfish!$I$2:$I$99)</f>
        <v>0</v>
      </c>
      <c r="G64" s="1">
        <f t="shared" si="1"/>
        <v>62</v>
      </c>
    </row>
    <row r="65" spans="1:7" x14ac:dyDescent="0.25">
      <c r="A65" s="1">
        <v>64</v>
      </c>
      <c r="B65" s="1" t="str">
        <f>VLOOKUP(A65,Inscription!$A$2:$Q$73,2,TRUE)</f>
        <v>Alexander</v>
      </c>
      <c r="C65" s="1" t="str">
        <f>VLOOKUP(A65,Inscription!$A$2:$Q$73,3,TRUE)</f>
        <v>Moreno</v>
      </c>
      <c r="D65" s="1">
        <f>SUMIF(Billfish!$B$2:$B$99,Billfish_LeaderBoard!$A63,Billfish!$I$2:$I$99)</f>
        <v>0</v>
      </c>
      <c r="G65" s="1">
        <f t="shared" si="1"/>
        <v>63</v>
      </c>
    </row>
    <row r="66" spans="1:7" x14ac:dyDescent="0.25">
      <c r="A66" s="1">
        <v>65</v>
      </c>
      <c r="B66" s="1" t="str">
        <f>VLOOKUP(A66,Inscription!$A$2:$Q$73,2,TRUE)</f>
        <v>One Time</v>
      </c>
      <c r="C66" s="1" t="str">
        <f>VLOOKUP(A66,Inscription!$A$2:$Q$73,3,TRUE)</f>
        <v>Sergio Bendani</v>
      </c>
      <c r="D66" s="1">
        <f>SUMIF(Billfish!$B$2:$B$99,Billfish_LeaderBoard!$A64,Billfish!$I$2:$I$99)</f>
        <v>0</v>
      </c>
      <c r="G66" s="1">
        <f t="shared" si="1"/>
        <v>64</v>
      </c>
    </row>
    <row r="67" spans="1:7" x14ac:dyDescent="0.25">
      <c r="A67" s="1">
        <v>66</v>
      </c>
      <c r="B67" s="1" t="str">
        <f>VLOOKUP(A67,Inscription!$A$2:$Q$73,2,TRUE)</f>
        <v>Mi Lola</v>
      </c>
      <c r="C67" s="1" t="str">
        <f>VLOOKUP(A67,Inscription!$A$2:$Q$73,3,TRUE)</f>
        <v>Jose Abuyeres</v>
      </c>
      <c r="D67" s="1">
        <f>SUMIF(Billfish!$B$2:$B$99,Billfish_LeaderBoard!$A65,Billfish!$I$2:$I$99)</f>
        <v>0</v>
      </c>
      <c r="G67" s="1">
        <f t="shared" ref="G67:G73" si="2">ROW()-2</f>
        <v>65</v>
      </c>
    </row>
    <row r="68" spans="1:7" x14ac:dyDescent="0.25">
      <c r="A68" s="1">
        <v>67</v>
      </c>
      <c r="B68" s="1" t="str">
        <f>VLOOKUP(A68,Inscription!$A$2:$Q$73,2,TRUE)</f>
        <v>Real Hooker</v>
      </c>
      <c r="C68" s="1" t="str">
        <f>VLOOKUP(A68,Inscription!$A$2:$Q$73,3,TRUE)</f>
        <v>Richard Watler</v>
      </c>
      <c r="D68" s="1">
        <f>SUMIF(Billfish!$B$2:$B$99,Billfish_LeaderBoard!$A66,Billfish!$I$2:$I$99)</f>
        <v>0</v>
      </c>
      <c r="G68" s="1">
        <f t="shared" si="2"/>
        <v>66</v>
      </c>
    </row>
    <row r="69" spans="1:7" x14ac:dyDescent="0.25">
      <c r="A69" s="1">
        <v>68</v>
      </c>
      <c r="B69" s="1" t="str">
        <f>VLOOKUP(A69,Inscription!$A$2:$Q$73,2,TRUE)</f>
        <v>Solar Eclipse</v>
      </c>
      <c r="C69" s="1" t="str">
        <f>VLOOKUP(A69,Inscription!$A$2:$Q$73,3,TRUE)</f>
        <v>Horare Bladen Sr.</v>
      </c>
      <c r="D69" s="1">
        <f>SUMIF(Billfish!$B$2:$B$99,Billfish_LeaderBoard!$A67,Billfish!$I$2:$I$99)</f>
        <v>0</v>
      </c>
      <c r="G69" s="1">
        <f t="shared" si="2"/>
        <v>67</v>
      </c>
    </row>
    <row r="70" spans="1:7" x14ac:dyDescent="0.25">
      <c r="A70" s="1">
        <v>69</v>
      </c>
      <c r="B70" s="1" t="str">
        <f>VLOOKUP(A70,Inscription!$A$2:$Q$73,2,TRUE)</f>
        <v>Reel Therapy</v>
      </c>
      <c r="C70" s="1" t="str">
        <f>VLOOKUP(A70,Inscription!$A$2:$Q$73,3,TRUE)</f>
        <v>Greg Hatsell</v>
      </c>
      <c r="D70" s="1">
        <f>SUMIF(Billfish!$B$2:$B$99,Billfish_LeaderBoard!$A68,Billfish!$I$2:$I$99)</f>
        <v>0</v>
      </c>
      <c r="G70" s="1">
        <f t="shared" si="2"/>
        <v>68</v>
      </c>
    </row>
    <row r="71" spans="1:7" x14ac:dyDescent="0.25">
      <c r="A71" s="1">
        <v>70</v>
      </c>
      <c r="B71" s="1" t="str">
        <f>VLOOKUP(A71,Inscription!$A$2:$Q$73,2,TRUE)</f>
        <v>Aqui Chillin'</v>
      </c>
      <c r="C71" s="1" t="str">
        <f>VLOOKUP(A71,Inscription!$A$2:$Q$73,3,TRUE)</f>
        <v>Darcy Martinez</v>
      </c>
      <c r="D71" s="1">
        <f>SUMIF(Billfish!$B$2:$B$99,Billfish_LeaderBoard!$A69,Billfish!$I$2:$I$99)</f>
        <v>0</v>
      </c>
      <c r="G71" s="1">
        <f t="shared" si="2"/>
        <v>69</v>
      </c>
    </row>
    <row r="72" spans="1:7" x14ac:dyDescent="0.25">
      <c r="A72" s="1">
        <v>72</v>
      </c>
      <c r="B72" s="1" t="str">
        <f>VLOOKUP(A72,Inscription!$A$2:$Q$73,2,TRUE)</f>
        <v>Linda Maria</v>
      </c>
      <c r="C72" s="1" t="str">
        <f>VLOOKUP(A72,Inscription!$A$2:$Q$73,3,TRUE)</f>
        <v>Xavier Abufele</v>
      </c>
      <c r="D72" s="1">
        <f>SUMIF(Billfish!$B$2:$B$99,Billfish_LeaderBoard!$A71,Billfish!$I$2:$I$99)</f>
        <v>0</v>
      </c>
      <c r="G72" s="1">
        <f t="shared" si="2"/>
        <v>70</v>
      </c>
    </row>
    <row r="73" spans="1:7" x14ac:dyDescent="0.25">
      <c r="A73" s="1">
        <v>74</v>
      </c>
      <c r="B73" s="1" t="str">
        <f>VLOOKUP(A73,Inscription!$A$2:$Q$73,2,TRUE)</f>
        <v>Pure Delight</v>
      </c>
      <c r="C73" s="1" t="str">
        <f>VLOOKUP(A73,Inscription!$A$2:$Q$73,3,TRUE)</f>
        <v>Devin McNab</v>
      </c>
      <c r="D73" s="1">
        <f>SUMIF(Billfish!$B$2:$B$99,Billfish_LeaderBoard!$A73,Billfish!$I$2:$I$99)</f>
        <v>0</v>
      </c>
      <c r="G73" s="1">
        <f t="shared" si="2"/>
        <v>71</v>
      </c>
    </row>
    <row r="98" spans="6:6" x14ac:dyDescent="0.25">
      <c r="F98" s="1" t="s">
        <v>306</v>
      </c>
    </row>
  </sheetData>
  <autoFilter ref="A2:D73" xr:uid="{00000000-0009-0000-0000-000002000000}">
    <sortState xmlns:xlrd2="http://schemas.microsoft.com/office/spreadsheetml/2017/richdata2" ref="A3:D73">
      <sortCondition descending="1" ref="D2:D73"/>
    </sortState>
  </autoFilter>
  <mergeCells count="2">
    <mergeCell ref="A1:D1"/>
    <mergeCell ref="G1:J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workbookViewId="0">
      <selection sqref="A1:I1"/>
    </sheetView>
  </sheetViews>
  <sheetFormatPr defaultRowHeight="15" x14ac:dyDescent="0.25"/>
  <cols>
    <col min="1" max="1" width="11.5703125" style="1" bestFit="1" customWidth="1"/>
    <col min="2" max="2" width="3" style="1" bestFit="1" customWidth="1"/>
    <col min="3" max="3" width="17" style="1" bestFit="1" customWidth="1"/>
    <col min="4" max="4" width="16.42578125" style="1" bestFit="1" customWidth="1"/>
    <col min="5" max="5" width="14.140625" style="1" bestFit="1" customWidth="1"/>
    <col min="6" max="6" width="7.28515625" style="1" bestFit="1" customWidth="1"/>
    <col min="7" max="7" width="13.7109375" style="1" bestFit="1" customWidth="1"/>
    <col min="8" max="8" width="15.140625" style="1" bestFit="1" customWidth="1"/>
    <col min="9" max="9" width="7.5703125" style="1" bestFit="1" customWidth="1"/>
    <col min="10" max="10" width="9.140625" style="1" customWidth="1"/>
    <col min="11" max="16384" width="9.140625" style="1"/>
  </cols>
  <sheetData>
    <row r="1" spans="1:9" x14ac:dyDescent="0.25">
      <c r="A1" s="1" t="s">
        <v>292</v>
      </c>
      <c r="B1" s="1" t="s">
        <v>0</v>
      </c>
      <c r="C1" s="1" t="s">
        <v>1</v>
      </c>
      <c r="D1" s="1" t="s">
        <v>2</v>
      </c>
      <c r="E1" s="1" t="s">
        <v>293</v>
      </c>
      <c r="F1" s="1" t="s">
        <v>294</v>
      </c>
      <c r="G1" s="1" t="s">
        <v>295</v>
      </c>
      <c r="H1" s="1" t="s">
        <v>296</v>
      </c>
      <c r="I1" s="1" t="s">
        <v>297</v>
      </c>
    </row>
    <row r="2" spans="1:9" x14ac:dyDescent="0.25">
      <c r="A2" s="1">
        <v>1</v>
      </c>
      <c r="B2" s="1">
        <v>42</v>
      </c>
      <c r="C2" s="1" t="s">
        <v>179</v>
      </c>
      <c r="D2" s="1" t="s">
        <v>180</v>
      </c>
      <c r="E2" s="4">
        <v>0</v>
      </c>
      <c r="F2" s="1" t="s">
        <v>307</v>
      </c>
      <c r="G2" s="4">
        <v>0.59833333333333338</v>
      </c>
      <c r="H2" s="1" t="s">
        <v>300</v>
      </c>
      <c r="I2" s="1">
        <v>22</v>
      </c>
    </row>
    <row r="3" spans="1:9" x14ac:dyDescent="0.25">
      <c r="A3" s="1">
        <v>2</v>
      </c>
      <c r="B3" s="1">
        <v>19</v>
      </c>
      <c r="C3" s="1" t="s">
        <v>94</v>
      </c>
      <c r="D3" s="1" t="s">
        <v>95</v>
      </c>
      <c r="E3" s="4">
        <v>0</v>
      </c>
      <c r="F3" s="1" t="s">
        <v>307</v>
      </c>
      <c r="G3" s="4">
        <v>0</v>
      </c>
      <c r="H3" s="1" t="s">
        <v>300</v>
      </c>
      <c r="I3" s="1">
        <v>21</v>
      </c>
    </row>
    <row r="4" spans="1:9" x14ac:dyDescent="0.25">
      <c r="A4" s="1">
        <v>3</v>
      </c>
      <c r="B4" s="1">
        <v>67</v>
      </c>
      <c r="C4" s="1" t="s">
        <v>263</v>
      </c>
      <c r="D4" s="1" t="s">
        <v>311</v>
      </c>
      <c r="E4" s="4">
        <v>0</v>
      </c>
      <c r="F4" s="1" t="s">
        <v>307</v>
      </c>
      <c r="G4" s="1" t="s">
        <v>312</v>
      </c>
      <c r="H4" s="1" t="s">
        <v>300</v>
      </c>
      <c r="I4" s="1">
        <v>36</v>
      </c>
    </row>
    <row r="5" spans="1:9" x14ac:dyDescent="0.25">
      <c r="A5" s="1">
        <v>4</v>
      </c>
      <c r="B5" s="1">
        <v>68</v>
      </c>
      <c r="C5" s="1" t="s">
        <v>266</v>
      </c>
      <c r="D5" s="1" t="s">
        <v>267</v>
      </c>
      <c r="E5" s="4">
        <v>0</v>
      </c>
      <c r="F5" s="1" t="s">
        <v>307</v>
      </c>
      <c r="G5" s="4">
        <v>0.7055555555555556</v>
      </c>
      <c r="H5" s="1" t="s">
        <v>300</v>
      </c>
      <c r="I5" s="1">
        <v>27</v>
      </c>
    </row>
    <row r="6" spans="1:9" x14ac:dyDescent="0.25">
      <c r="A6" s="1">
        <v>5</v>
      </c>
      <c r="B6" s="1">
        <v>49</v>
      </c>
      <c r="C6" s="1" t="s">
        <v>308</v>
      </c>
      <c r="D6" s="1" t="s">
        <v>313</v>
      </c>
      <c r="E6" s="4">
        <v>0</v>
      </c>
      <c r="F6" s="1" t="s">
        <v>307</v>
      </c>
      <c r="G6" s="4">
        <v>0.60763888888888895</v>
      </c>
      <c r="H6" s="1" t="s">
        <v>300</v>
      </c>
      <c r="I6" s="1">
        <v>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sqref="A1:I1"/>
    </sheetView>
  </sheetViews>
  <sheetFormatPr defaultRowHeight="15" x14ac:dyDescent="0.25"/>
  <cols>
    <col min="1" max="1" width="11.5703125" style="5" bestFit="1" customWidth="1"/>
    <col min="2" max="2" width="3" style="5" bestFit="1" customWidth="1"/>
    <col min="3" max="3" width="12.28515625" style="5" bestFit="1" customWidth="1"/>
    <col min="4" max="4" width="15.42578125" style="5" bestFit="1" customWidth="1"/>
    <col min="5" max="5" width="14.140625" style="5" bestFit="1" customWidth="1"/>
    <col min="6" max="6" width="9.7109375" style="5" bestFit="1" customWidth="1"/>
    <col min="7" max="7" width="13.7109375" style="5" bestFit="1" customWidth="1"/>
    <col min="8" max="8" width="15.140625" style="5" bestFit="1" customWidth="1"/>
    <col min="9" max="9" width="7.5703125" style="5" bestFit="1" customWidth="1"/>
    <col min="10" max="16384" width="9.140625" style="5"/>
  </cols>
  <sheetData>
    <row r="1" spans="1:9" x14ac:dyDescent="0.25">
      <c r="A1" s="1" t="s">
        <v>292</v>
      </c>
      <c r="B1" s="1" t="s">
        <v>0</v>
      </c>
      <c r="C1" s="1" t="s">
        <v>1</v>
      </c>
      <c r="D1" s="1" t="s">
        <v>2</v>
      </c>
      <c r="E1" s="1" t="s">
        <v>293</v>
      </c>
      <c r="F1" s="1" t="s">
        <v>294</v>
      </c>
      <c r="G1" s="1" t="s">
        <v>295</v>
      </c>
      <c r="H1" s="1" t="s">
        <v>296</v>
      </c>
      <c r="I1" s="1" t="s">
        <v>297</v>
      </c>
    </row>
    <row r="2" spans="1:9" x14ac:dyDescent="0.25">
      <c r="A2" s="5">
        <v>1</v>
      </c>
      <c r="B2" s="5">
        <v>73</v>
      </c>
      <c r="C2" s="5" t="s">
        <v>285</v>
      </c>
      <c r="D2" s="5" t="s">
        <v>286</v>
      </c>
      <c r="E2" s="6">
        <v>0</v>
      </c>
      <c r="F2" s="5" t="s">
        <v>314</v>
      </c>
      <c r="G2" s="6">
        <v>0</v>
      </c>
      <c r="H2" s="5" t="s">
        <v>300</v>
      </c>
      <c r="I2" s="5">
        <v>19</v>
      </c>
    </row>
    <row r="3" spans="1:9" x14ac:dyDescent="0.25">
      <c r="A3" s="5">
        <v>2</v>
      </c>
      <c r="B3" s="5">
        <v>73</v>
      </c>
      <c r="C3" s="5" t="s">
        <v>285</v>
      </c>
      <c r="D3" s="5" t="s">
        <v>286</v>
      </c>
      <c r="E3" s="6">
        <v>0</v>
      </c>
      <c r="F3" s="5" t="s">
        <v>315</v>
      </c>
      <c r="G3" s="6">
        <v>0</v>
      </c>
      <c r="H3" s="5" t="s">
        <v>300</v>
      </c>
      <c r="I3" s="5">
        <v>7</v>
      </c>
    </row>
    <row r="4" spans="1:9" x14ac:dyDescent="0.25">
      <c r="A4" s="5">
        <v>3</v>
      </c>
      <c r="B4" s="5">
        <v>35</v>
      </c>
      <c r="C4" s="5" t="s">
        <v>156</v>
      </c>
      <c r="D4" s="5" t="s">
        <v>157</v>
      </c>
      <c r="E4" s="6">
        <v>0</v>
      </c>
      <c r="F4" s="5" t="s">
        <v>315</v>
      </c>
      <c r="G4" s="6">
        <v>0</v>
      </c>
      <c r="H4" s="5" t="s">
        <v>300</v>
      </c>
      <c r="I4" s="5">
        <v>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A8" sqref="A8"/>
    </sheetView>
  </sheetViews>
  <sheetFormatPr defaultRowHeight="15" x14ac:dyDescent="0.25"/>
  <cols>
    <col min="1" max="1" width="11.5703125" style="1" bestFit="1" customWidth="1"/>
    <col min="2" max="2" width="3" style="1" bestFit="1" customWidth="1"/>
    <col min="3" max="3" width="15.85546875" style="1" bestFit="1" customWidth="1"/>
    <col min="4" max="4" width="15.42578125" style="1" bestFit="1" customWidth="1"/>
    <col min="5" max="5" width="14.140625" style="1" bestFit="1" customWidth="1"/>
    <col min="6" max="6" width="9.7109375" style="1" bestFit="1" customWidth="1"/>
    <col min="7" max="7" width="13.7109375" style="1" bestFit="1" customWidth="1"/>
    <col min="8" max="8" width="15.140625" style="1" bestFit="1" customWidth="1"/>
    <col min="9" max="9" width="7.5703125" style="1" bestFit="1" customWidth="1"/>
    <col min="10" max="16384" width="9.140625" style="1"/>
  </cols>
  <sheetData>
    <row r="1" spans="1:9" x14ac:dyDescent="0.25">
      <c r="A1" s="1" t="s">
        <v>292</v>
      </c>
      <c r="B1" s="1" t="s">
        <v>0</v>
      </c>
      <c r="C1" s="1" t="s">
        <v>1</v>
      </c>
      <c r="D1" s="1" t="s">
        <v>2</v>
      </c>
      <c r="E1" s="1" t="s">
        <v>293</v>
      </c>
      <c r="F1" s="1" t="s">
        <v>294</v>
      </c>
      <c r="G1" s="1" t="s">
        <v>295</v>
      </c>
      <c r="H1" s="1" t="s">
        <v>296</v>
      </c>
      <c r="I1" s="1" t="s">
        <v>297</v>
      </c>
    </row>
    <row r="2" spans="1:9" x14ac:dyDescent="0.25">
      <c r="A2" s="1">
        <v>1</v>
      </c>
      <c r="B2" s="1">
        <v>19</v>
      </c>
      <c r="C2" s="1" t="s">
        <v>316</v>
      </c>
      <c r="D2" s="1" t="s">
        <v>95</v>
      </c>
      <c r="E2" s="4">
        <v>0</v>
      </c>
      <c r="F2" s="1" t="s">
        <v>315</v>
      </c>
      <c r="G2" s="4">
        <v>0</v>
      </c>
      <c r="H2" s="1" t="s">
        <v>300</v>
      </c>
      <c r="I2" s="1">
        <v>7</v>
      </c>
    </row>
    <row r="3" spans="1:9" x14ac:dyDescent="0.25">
      <c r="A3" s="1">
        <v>2</v>
      </c>
      <c r="B3" s="1">
        <v>48</v>
      </c>
      <c r="C3" s="1" t="s">
        <v>197</v>
      </c>
      <c r="D3" s="1" t="s">
        <v>198</v>
      </c>
      <c r="E3" s="4">
        <v>0</v>
      </c>
      <c r="F3" s="1" t="s">
        <v>315</v>
      </c>
      <c r="G3" s="4">
        <v>0</v>
      </c>
      <c r="H3" s="1" t="s">
        <v>300</v>
      </c>
      <c r="I3" s="1">
        <v>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Inscription</vt:lpstr>
      <vt:lpstr>Billfish</vt:lpstr>
      <vt:lpstr>Billfish_LeaderBoard</vt:lpstr>
      <vt:lpstr>Rodeo</vt:lpstr>
      <vt:lpstr>Junior</vt:lpstr>
      <vt:lpstr>Kids</vt:lpstr>
      <vt:lpstr>Women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Mario Flores</cp:lastModifiedBy>
  <dcterms:created xsi:type="dcterms:W3CDTF">2022-09-15T18:58:03Z</dcterms:created>
  <dcterms:modified xsi:type="dcterms:W3CDTF">2022-09-17T01:53:16Z</dcterms:modified>
</cp:coreProperties>
</file>