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documents\MEGAsync\IUT\SAE\106\"/>
    </mc:Choice>
  </mc:AlternateContent>
  <xr:revisionPtr revIDLastSave="0" documentId="13_ncr:1_{CC9B6802-0C28-4CC3-BA1A-2EC27C0AE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ique" sheetId="2" r:id="rId1"/>
    <sheet name="40 Jur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2" l="1"/>
  <c r="O24" i="2" l="1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J31" i="2" s="1"/>
  <c r="M3" i="2"/>
  <c r="O2" i="2"/>
  <c r="M2" i="2"/>
  <c r="J42" i="2" l="1"/>
  <c r="J38" i="2"/>
  <c r="J41" i="2"/>
  <c r="J37" i="2"/>
  <c r="J40" i="2"/>
  <c r="J39" i="2"/>
  <c r="J33" i="2"/>
  <c r="J29" i="2"/>
  <c r="L33" i="2" s="1"/>
  <c r="J30" i="2"/>
  <c r="J3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C31" i="1" l="1"/>
  <c r="C30" i="1"/>
  <c r="C33" i="1"/>
  <c r="C29" i="1"/>
  <c r="C32" i="1"/>
  <c r="F2" i="1"/>
  <c r="F15" i="1"/>
  <c r="F14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<sst xmlns="http://schemas.openxmlformats.org/spreadsheetml/2006/main" count="573" uniqueCount="203">
  <si>
    <t>siren</t>
  </si>
  <si>
    <t>nic</t>
  </si>
  <si>
    <t>siret</t>
  </si>
  <si>
    <t>statutDiffusionEtablissement</t>
  </si>
  <si>
    <t>dateCreationEtablissement</t>
  </si>
  <si>
    <t>trancheEffectifsEtablissement</t>
  </si>
  <si>
    <t>anneeEffectifsEtablissement</t>
  </si>
  <si>
    <t>activitePrincipaleRegistreMetiersEtablissement</t>
  </si>
  <si>
    <t>dateDernierTraitementEtablissement</t>
  </si>
  <si>
    <t>etablissementSiege</t>
  </si>
  <si>
    <t>etatAdministratifUniteLegale</t>
  </si>
  <si>
    <t>statutDiffusionUniteLegale</t>
  </si>
  <si>
    <t>unitePurgeeUniteLegale</t>
  </si>
  <si>
    <t>dateCreationUniteLegale</t>
  </si>
  <si>
    <t>categorieJuridiqueUniteLegale</t>
  </si>
  <si>
    <t>denominationUniteLegale</t>
  </si>
  <si>
    <t>sigleUniteLegale</t>
  </si>
  <si>
    <t>denominationUsuelle1UniteLegale</t>
  </si>
  <si>
    <t>denominationUsuelle2UniteLegale</t>
  </si>
  <si>
    <t>denominationUsuelle3UniteLegale</t>
  </si>
  <si>
    <t>sexeUniteLegale</t>
  </si>
  <si>
    <t>nomUniteLegale</t>
  </si>
  <si>
    <t>nomUsageUniteLegale</t>
  </si>
  <si>
    <t>prenom1UniteLegale</t>
  </si>
  <si>
    <t>prenom2UniteLegale</t>
  </si>
  <si>
    <t>prenom3UniteLegale</t>
  </si>
  <si>
    <t>prenom4UniteLegale</t>
  </si>
  <si>
    <t>prenomUsuelUniteLegale</t>
  </si>
  <si>
    <t>pseudonymeUniteLegale</t>
  </si>
  <si>
    <t>activitePrincipaleUniteLegale</t>
  </si>
  <si>
    <t>nomenclatureActivitePrincipaleUniteLegale</t>
  </si>
  <si>
    <t>identifiantAssociationUniteLegale</t>
  </si>
  <si>
    <t>economieSocialeSolidaireUniteLegale</t>
  </si>
  <si>
    <t>caractereEmployeurUniteLegale</t>
  </si>
  <si>
    <t>trancheEffectifsUniteLegale</t>
  </si>
  <si>
    <t>anneeEffectifsUniteLegale</t>
  </si>
  <si>
    <t>nicSiegeUniteLegale</t>
  </si>
  <si>
    <t>dateDernierTraitementUniteLegale</t>
  </si>
  <si>
    <t>categorieEntreprise</t>
  </si>
  <si>
    <t>anneeCategorieEntreprise</t>
  </si>
  <si>
    <t>complementAdresseEtablissement</t>
  </si>
  <si>
    <t>numeroVoieEtablissement</t>
  </si>
  <si>
    <t>indiceRepetitionEtablissement</t>
  </si>
  <si>
    <t>typeVoieEtablissement</t>
  </si>
  <si>
    <t>libelleVoieEtablissement</t>
  </si>
  <si>
    <t>codePostalEtablissement</t>
  </si>
  <si>
    <t>libelleCommuneEtablissement</t>
  </si>
  <si>
    <t>libelleCommuneEtrangerEtablissement</t>
  </si>
  <si>
    <t>distributionSpecialeEtablissement</t>
  </si>
  <si>
    <t>codeCommuneEtablissement</t>
  </si>
  <si>
    <t>codeCedexEtablissement</t>
  </si>
  <si>
    <t>libelleCedexEtablissement</t>
  </si>
  <si>
    <t>codePaysEtrangerEtablissement</t>
  </si>
  <si>
    <t>libellePaysEtrangerEtablissement</t>
  </si>
  <si>
    <t>complementAdresse2Etablissement</t>
  </si>
  <si>
    <t>numeroVoie2Etablissement</t>
  </si>
  <si>
    <t>indiceRepetition2Etablissement</t>
  </si>
  <si>
    <t>typeVoie2Etablissement</t>
  </si>
  <si>
    <t>libelleVoie2Etablissement</t>
  </si>
  <si>
    <t>codePostal2Etablissement</t>
  </si>
  <si>
    <t>libelleCommune2Etablissement</t>
  </si>
  <si>
    <t>libelleCommuneEtranger2Etablissement</t>
  </si>
  <si>
    <t>distributionSpeciale2Etablissement</t>
  </si>
  <si>
    <t>codeCommune2Etablissement</t>
  </si>
  <si>
    <t>codeCedex2Etablissement</t>
  </si>
  <si>
    <t>libelleCedex2Etablissement</t>
  </si>
  <si>
    <t>codePaysEtranger2Etablissement</t>
  </si>
  <si>
    <t>libellePaysEtranger2Etablissement</t>
  </si>
  <si>
    <t>etatAdministratifEtablissement</t>
  </si>
  <si>
    <t>enseigne1Etablissement</t>
  </si>
  <si>
    <t>enseigne2Etablissement</t>
  </si>
  <si>
    <t>enseigne3Etablissement</t>
  </si>
  <si>
    <t>denominationUsuelleEtablissement</t>
  </si>
  <si>
    <t>activitePrincipaleEtablissement</t>
  </si>
  <si>
    <t>nomenclatureActivitePrincipaleEtablissement</t>
  </si>
  <si>
    <t>caractereEmployeurEtablissement</t>
  </si>
  <si>
    <t>O</t>
  </si>
  <si>
    <t>9512ZZ</t>
  </si>
  <si>
    <t>2021-10-27T08:17:10</t>
  </si>
  <si>
    <t>true</t>
  </si>
  <si>
    <t>A</t>
  </si>
  <si>
    <t>XEFI DOLE - GERMOND</t>
  </si>
  <si>
    <t>62.02A</t>
  </si>
  <si>
    <t>NAFRev2</t>
  </si>
  <si>
    <t>N</t>
  </si>
  <si>
    <t>ETI</t>
  </si>
  <si>
    <t>AV</t>
  </si>
  <si>
    <t>MAL DE LATTRE DE TASSIGNY</t>
  </si>
  <si>
    <t>DOLE</t>
  </si>
  <si>
    <t>2021-10-27T08:29:45</t>
  </si>
  <si>
    <t>INFORMATIQUE PROF INDUSTR JURA</t>
  </si>
  <si>
    <t>IPIJ</t>
  </si>
  <si>
    <t>62.01Z</t>
  </si>
  <si>
    <t>PME</t>
  </si>
  <si>
    <t>RUE</t>
  </si>
  <si>
    <t>DES ARENES</t>
  </si>
  <si>
    <t>2020-08-25T10:38:44</t>
  </si>
  <si>
    <t>HYPERBOLE</t>
  </si>
  <si>
    <t>ADRIEN MULLER</t>
  </si>
  <si>
    <t>CHAMPAGNOLE</t>
  </si>
  <si>
    <t>2021-10-27T08:16:19</t>
  </si>
  <si>
    <t>OPALES</t>
  </si>
  <si>
    <t>DESIRE MONNIER</t>
  </si>
  <si>
    <t>LONS-LE-SAUNIER</t>
  </si>
  <si>
    <t>5819ZP</t>
  </si>
  <si>
    <t>2021-10-27T08:32:42</t>
  </si>
  <si>
    <t>BRAND &amp; COMPANY</t>
  </si>
  <si>
    <t>GRANDE RUE</t>
  </si>
  <si>
    <t>POLIGNY</t>
  </si>
  <si>
    <t>2021-10-27T08:03:00</t>
  </si>
  <si>
    <t>2 P SERVICES</t>
  </si>
  <si>
    <t>62.09Z</t>
  </si>
  <si>
    <t>W392002622</t>
  </si>
  <si>
    <t>DU STADE</t>
  </si>
  <si>
    <t>2021-10-27T08:06:28</t>
  </si>
  <si>
    <t>QUALIMS</t>
  </si>
  <si>
    <t>62.02B</t>
  </si>
  <si>
    <t>LEON JOUHAUX</t>
  </si>
  <si>
    <t>WOUTILS INFORMATIQUE</t>
  </si>
  <si>
    <t>9511ZZ</t>
  </si>
  <si>
    <t>2021-10-27T08:14:03</t>
  </si>
  <si>
    <t>ABSYS INFORMATIQUE</t>
  </si>
  <si>
    <t>B</t>
  </si>
  <si>
    <t>DU PONT CENTRAL</t>
  </si>
  <si>
    <t>SAINT-CLAUDE</t>
  </si>
  <si>
    <t>XEFI SAINT-CLAUDE</t>
  </si>
  <si>
    <t>2021-10-27T08:33:48</t>
  </si>
  <si>
    <t>THAIS-SOFT</t>
  </si>
  <si>
    <t>SOUS LE MONT NOIR</t>
  </si>
  <si>
    <t>LAC-DES-ROUGES-TRUITES</t>
  </si>
  <si>
    <t>2021-10-27T08:05:58</t>
  </si>
  <si>
    <t>JORDEL MEDIAS</t>
  </si>
  <si>
    <t>DES TROIS LACS</t>
  </si>
  <si>
    <t>DOUCIER</t>
  </si>
  <si>
    <t>2021-10-27T08:19:54</t>
  </si>
  <si>
    <t>ANFORVAL INFORMATIQUE</t>
  </si>
  <si>
    <t>DES ECOLES</t>
  </si>
  <si>
    <t>LEDROLE INFORMATIQUE</t>
  </si>
  <si>
    <t>2021-10-27T08:31:29</t>
  </si>
  <si>
    <t>XEFI LONS</t>
  </si>
  <si>
    <t>CAMILLE PROST</t>
  </si>
  <si>
    <t>2020-08-25T10:44:35</t>
  </si>
  <si>
    <t>ALTERSYS</t>
  </si>
  <si>
    <t>DES PASSEURS</t>
  </si>
  <si>
    <t>NEY</t>
  </si>
  <si>
    <t>2021-10-27T08:44:41</t>
  </si>
  <si>
    <t>PARTNERS &amp; COMPANY</t>
  </si>
  <si>
    <t>2021-10-27T08:58:48</t>
  </si>
  <si>
    <t>COURSOFT</t>
  </si>
  <si>
    <t>RTE</t>
  </si>
  <si>
    <t>NATIONALE</t>
  </si>
  <si>
    <t>SOUVANS</t>
  </si>
  <si>
    <t>COURSOFT EURL</t>
  </si>
  <si>
    <t>2021-10-27T09:02:14</t>
  </si>
  <si>
    <t>E-NOVATIONS</t>
  </si>
  <si>
    <t>DE LA PLASSOTTE</t>
  </si>
  <si>
    <t>PARCEY</t>
  </si>
  <si>
    <t>TIC SOLUTIONS - TOP SOLUTIONS - SOL</t>
  </si>
  <si>
    <t>INTERACTIVES</t>
  </si>
  <si>
    <t>2020-08-25T11:05:00</t>
  </si>
  <si>
    <t>MISSIMM</t>
  </si>
  <si>
    <t>CHE</t>
  </si>
  <si>
    <t>DU RENVERS DE PLUMONT</t>
  </si>
  <si>
    <t>2021-10-27T09:10:18</t>
  </si>
  <si>
    <t>TRIKAYA COMMUNICATION</t>
  </si>
  <si>
    <t>CLAUDE FAUSSURIER</t>
  </si>
  <si>
    <t>2020-08-25T11:14:29</t>
  </si>
  <si>
    <t>false</t>
  </si>
  <si>
    <t>BCP INFORMATIQUE</t>
  </si>
  <si>
    <t>CONCEPT ALLIAUME</t>
  </si>
  <si>
    <t>CLEMENCEAU</t>
  </si>
  <si>
    <t>2021-10-27T09:16:55</t>
  </si>
  <si>
    <t>BENTHO</t>
  </si>
  <si>
    <t>SUR LES PRES D ILAY</t>
  </si>
  <si>
    <t>LE FRASNOIS</t>
  </si>
  <si>
    <t>VIZIR.CO</t>
  </si>
  <si>
    <t>2021-10-27T09:19:53</t>
  </si>
  <si>
    <t>IMM</t>
  </si>
  <si>
    <t>4321AB</t>
  </si>
  <si>
    <t>2021-10-27T09:23:16</t>
  </si>
  <si>
    <t>ACADIR</t>
  </si>
  <si>
    <t>JULIEN FEUVRIER</t>
  </si>
  <si>
    <t>2021-10-27T09:37:48</t>
  </si>
  <si>
    <t>ARK ECOSYSTEM</t>
  </si>
  <si>
    <t>DU VILLAGE</t>
  </si>
  <si>
    <t>VILLENEUVE-SOUS-PYMONT</t>
  </si>
  <si>
    <t>auto-entrepreneurs</t>
  </si>
  <si>
    <t>categorie juridique</t>
  </si>
  <si>
    <t>taille entreprise</t>
  </si>
  <si>
    <t>tres petite entreprise</t>
  </si>
  <si>
    <t>petite entreprise</t>
  </si>
  <si>
    <t>Moyenne entreprise</t>
  </si>
  <si>
    <t>Grande entreprise</t>
  </si>
  <si>
    <t>très grande entreprise</t>
  </si>
  <si>
    <t>Taille entreprise nombre</t>
  </si>
  <si>
    <t>Taille entreprise</t>
  </si>
  <si>
    <t>SARL</t>
  </si>
  <si>
    <t>STE par action simplifiée</t>
  </si>
  <si>
    <t>Association declarée</t>
  </si>
  <si>
    <t>SA conseil d'administration</t>
  </si>
  <si>
    <t>entrepreneur individuel</t>
  </si>
  <si>
    <t>Groupement de coopération sanitaire à gestion privée</t>
  </si>
  <si>
    <t>nombre emploier dans l'ain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</si>
</sst>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Graphique!$J$27</c:f>
              <c:strCache>
                <c:ptCount val="1"/>
                <c:pt idx="0">
                  <c:v>Taille entreprise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BC-4B19-93DF-A44A9F40C0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BC-4B19-93DF-A44A9F40C0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BC-4B19-93DF-A44A9F40C0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BC-4B19-93DF-A44A9F40C0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BC-4B19-93DF-A44A9F40C0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2BC-4B19-93DF-A44A9F40C0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Graphique!$I$28:$I$33</c:f>
              <c:strCache>
                <c:ptCount val="6"/>
                <c:pt idx="0">
                  <c:v>auto-entrepreneurs</c:v>
                </c:pt>
                <c:pt idx="1">
                  <c:v>tres petite entreprise</c:v>
                </c:pt>
                <c:pt idx="2">
                  <c:v>petite entreprise</c:v>
                </c:pt>
                <c:pt idx="3">
                  <c:v>Moyenne entreprise</c:v>
                </c:pt>
                <c:pt idx="4">
                  <c:v>Grande entreprise</c:v>
                </c:pt>
                <c:pt idx="5">
                  <c:v>très grande entreprise</c:v>
                </c:pt>
              </c:strCache>
            </c:strRef>
          </c:cat>
          <c:val>
            <c:numRef>
              <c:f>Graphique!$J$28:$J$33</c:f>
              <c:numCache>
                <c:formatCode>General</c:formatCode>
                <c:ptCount val="6"/>
                <c:pt idx="0">
                  <c:v>2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A-478F-AF2A-5014D96D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520866420359871"/>
          <c:y val="0.20730579922975337"/>
          <c:w val="0.4796518269611203"/>
          <c:h val="0.69193253959194356"/>
        </c:manualLayout>
      </c:layout>
      <c:pieChart>
        <c:varyColors val="1"/>
        <c:ser>
          <c:idx val="0"/>
          <c:order val="0"/>
          <c:tx>
            <c:strRef>
              <c:f>Graphique!$J$36</c:f>
              <c:strCache>
                <c:ptCount val="1"/>
                <c:pt idx="0">
                  <c:v>categorie juridique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A-4FFA-8A49-12523A212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A-4FFA-8A49-12523A212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A-4FFA-8A49-12523A212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2A-4FFA-8A49-12523A212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2A-4FFA-8A49-12523A212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2A-4FFA-8A49-12523A212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Graphique!$I$37:$I$42</c:f>
              <c:strCache>
                <c:ptCount val="6"/>
                <c:pt idx="0">
                  <c:v>SARL</c:v>
                </c:pt>
                <c:pt idx="1">
                  <c:v>STE par action simplifiée</c:v>
                </c:pt>
                <c:pt idx="2">
                  <c:v>Association declarée</c:v>
                </c:pt>
                <c:pt idx="3">
                  <c:v>SA conseil d'administration</c:v>
                </c:pt>
                <c:pt idx="4">
                  <c:v>entrepreneur individuel</c:v>
                </c:pt>
                <c:pt idx="5">
                  <c:v>Groupement de coopération sanitaire à gestion privée</c:v>
                </c:pt>
              </c:strCache>
            </c:strRef>
          </c:cat>
          <c:val>
            <c:numRef>
              <c:f>Graphique!$J$37:$J$42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2A-4FFA-8A49-12523A21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'40 Jura'!$C$28</c:f>
              <c:strCache>
                <c:ptCount val="1"/>
                <c:pt idx="0">
                  <c:v>Taille entreprise 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91-4DAC-87E4-5EE38DD5D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91-4DAC-87E4-5EE38DD5D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591-4DAC-87E4-5EE38DD5D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591-4DAC-87E4-5EE38DD5D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91-4DAC-87E4-5EE38DD5D1FB}"/>
              </c:ext>
            </c:extLst>
          </c:dPt>
          <c:cat>
            <c:strRef>
              <c:f>'40 Jura'!$B$29:$B$33</c:f>
              <c:strCache>
                <c:ptCount val="5"/>
                <c:pt idx="0">
                  <c:v>tres petite entreprise</c:v>
                </c:pt>
                <c:pt idx="1">
                  <c:v>petite entreprise</c:v>
                </c:pt>
                <c:pt idx="2">
                  <c:v>Moyenne entreprise</c:v>
                </c:pt>
                <c:pt idx="3">
                  <c:v>Grande entreprise</c:v>
                </c:pt>
                <c:pt idx="4">
                  <c:v>très grande entreprise</c:v>
                </c:pt>
              </c:strCache>
            </c:strRef>
          </c:cat>
          <c:val>
            <c:numRef>
              <c:f>'40 Jura'!$C$29:$C$33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91-4DAC-87E4-5EE38DD5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76199</xdr:colOff>
      <xdr:row>17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0F3427A-9186-4FB2-B16F-8ABED280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7</xdr:col>
      <xdr:colOff>0</xdr:colOff>
      <xdr:row>33</xdr:row>
      <xdr:rowOff>138113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2C1EBF-C5DA-4102-B65F-83C32F714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962025</xdr:colOff>
      <xdr:row>27</xdr:row>
      <xdr:rowOff>114300</xdr:rowOff>
    </xdr:from>
    <xdr:to>
      <xdr:col>10</xdr:col>
      <xdr:colOff>590550</xdr:colOff>
      <xdr:row>42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C8EA67-00D5-4CCB-8B38-685BF8FEA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P42"/>
  <sheetViews>
    <sheetView tabSelected="1" topLeftCell="A19" workbookViewId="0">
      <selection activeCell="H63" sqref="H63:H65"/>
    </sheetView>
  </sheetViews>
  <sheetFormatPr baseColWidth="10" defaultRowHeight="15" x14ac:dyDescent="0.25"/>
  <cols>
    <col min="6" max="6" width="9" customWidth="1"/>
    <col min="7" max="7" width="1.140625" customWidth="1"/>
    <col min="8" max="8" width="31.85546875" customWidth="1"/>
    <col min="9" max="9" width="22.5703125" customWidth="1"/>
    <col min="12" max="12" width="28.42578125" customWidth="1"/>
    <col min="13" max="13" width="26.140625" customWidth="1"/>
    <col min="14" max="14" width="13.7109375" customWidth="1"/>
    <col min="15" max="15" width="24" customWidth="1"/>
    <col min="16" max="16" width="29.5703125" customWidth="1"/>
    <col min="17" max="17" width="22.85546875" customWidth="1"/>
  </cols>
  <sheetData>
    <row r="1" spans="8:16" x14ac:dyDescent="0.25">
      <c r="H1" t="s">
        <v>15</v>
      </c>
      <c r="I1" t="s">
        <v>0</v>
      </c>
      <c r="J1" t="s">
        <v>1</v>
      </c>
      <c r="K1" t="s">
        <v>2</v>
      </c>
      <c r="L1" t="s">
        <v>6</v>
      </c>
      <c r="M1" t="s">
        <v>187</v>
      </c>
      <c r="N1" t="s">
        <v>14</v>
      </c>
      <c r="O1" t="s">
        <v>188</v>
      </c>
      <c r="P1" t="s">
        <v>5</v>
      </c>
    </row>
    <row r="2" spans="8:16" x14ac:dyDescent="0.25">
      <c r="H2" t="s">
        <v>90</v>
      </c>
      <c r="I2">
        <v>333315356</v>
      </c>
      <c r="J2">
        <v>35</v>
      </c>
      <c r="K2">
        <v>33331535600035</v>
      </c>
      <c r="L2">
        <v>2019</v>
      </c>
      <c r="M2" s="1" t="str">
        <f>IF(N2=5499,"SARL",IF(N2=9220,"Association declarée",IF(N2=5710,"STE par action simplifiée",IF(N2=5599,"SA conseil d'administration",IF(N2=1000,"entrepreneur individuel",IF(N2=9970,"Groupement de coopération sanitaire à gestion privée",""))))))</f>
        <v>SARL</v>
      </c>
      <c r="N2">
        <v>5499</v>
      </c>
      <c r="O2" s="1" t="str">
        <f>IF(P2&gt;=100,"très grande entreprise",IF(P2&gt;=20,"Grande entreprise",IF(P2&gt;=10,"Moyenne entreprise",IF(P2&gt;=3,"petite entreprise",IF(P2&gt;=1,"tres petite entreprise","")))))</f>
        <v>tres petite entreprise</v>
      </c>
      <c r="P2">
        <v>1</v>
      </c>
    </row>
    <row r="3" spans="8:16" x14ac:dyDescent="0.25">
      <c r="H3" t="s">
        <v>110</v>
      </c>
      <c r="I3">
        <v>421847310</v>
      </c>
      <c r="J3">
        <v>16</v>
      </c>
      <c r="K3">
        <v>42184731000016</v>
      </c>
      <c r="L3">
        <v>2019</v>
      </c>
      <c r="M3" s="1" t="str">
        <f t="shared" ref="M3:M24" si="0">IF(N3=5499,"SARL",IF(N3=9220,"Association declarée",IF(N3=5710,"STE par action simplifiée",IF(N3=5599,"SA conseil d'administration",IF(N3=1000,"entrepreneur individuel",IF(N3=9970,"Groupement de coopération sanitaire à gestion privée",""))))))</f>
        <v>Association declarée</v>
      </c>
      <c r="N3">
        <v>9220</v>
      </c>
      <c r="O3" s="1" t="str">
        <f t="shared" ref="O3:O24" si="1">IF(P3&gt;=100,"très grande entreprise",IF(P3&gt;=20,"Grande entreprise",IF(P3&gt;=10,"Moyenne entreprise",IF(P3&gt;=3,"petite entreprise",IF(P3&gt;=1,"tres petite entreprise","")))))</f>
        <v>tres petite entreprise</v>
      </c>
      <c r="P3">
        <v>1</v>
      </c>
    </row>
    <row r="4" spans="8:16" x14ac:dyDescent="0.25">
      <c r="H4" t="s">
        <v>135</v>
      </c>
      <c r="I4">
        <v>512878422</v>
      </c>
      <c r="J4">
        <v>25</v>
      </c>
      <c r="K4">
        <v>51287842200025</v>
      </c>
      <c r="L4">
        <v>2019</v>
      </c>
      <c r="M4" s="1" t="str">
        <f t="shared" si="0"/>
        <v>SARL</v>
      </c>
      <c r="N4">
        <v>5499</v>
      </c>
      <c r="O4" s="1" t="str">
        <f t="shared" si="1"/>
        <v>tres petite entreprise</v>
      </c>
      <c r="P4">
        <v>1</v>
      </c>
    </row>
    <row r="5" spans="8:16" x14ac:dyDescent="0.25">
      <c r="H5" t="s">
        <v>148</v>
      </c>
      <c r="I5">
        <v>790419600</v>
      </c>
      <c r="J5">
        <v>16</v>
      </c>
      <c r="K5">
        <v>79041960000016</v>
      </c>
      <c r="L5">
        <v>2019</v>
      </c>
      <c r="M5" s="1" t="str">
        <f t="shared" si="0"/>
        <v>SARL</v>
      </c>
      <c r="N5">
        <v>5499</v>
      </c>
      <c r="O5" s="1" t="str">
        <f t="shared" si="1"/>
        <v>tres petite entreprise</v>
      </c>
      <c r="P5">
        <v>1</v>
      </c>
    </row>
    <row r="6" spans="8:16" x14ac:dyDescent="0.25">
      <c r="H6" t="s">
        <v>154</v>
      </c>
      <c r="I6">
        <v>793621764</v>
      </c>
      <c r="J6">
        <v>18</v>
      </c>
      <c r="K6">
        <v>79362176400018</v>
      </c>
      <c r="L6">
        <v>2019</v>
      </c>
      <c r="M6" s="1" t="str">
        <f t="shared" si="0"/>
        <v>SARL</v>
      </c>
      <c r="N6">
        <v>5499</v>
      </c>
      <c r="O6" s="1" t="str">
        <f t="shared" si="1"/>
        <v>tres petite entreprise</v>
      </c>
      <c r="P6">
        <v>1</v>
      </c>
    </row>
    <row r="7" spans="8:16" x14ac:dyDescent="0.25">
      <c r="H7" t="s">
        <v>160</v>
      </c>
      <c r="I7">
        <v>794108894</v>
      </c>
      <c r="J7">
        <v>13</v>
      </c>
      <c r="K7">
        <v>79410889400013</v>
      </c>
      <c r="L7">
        <v>2018</v>
      </c>
      <c r="M7" s="1" t="str">
        <f t="shared" si="0"/>
        <v>SARL</v>
      </c>
      <c r="N7">
        <v>5499</v>
      </c>
      <c r="O7" s="1" t="str">
        <f t="shared" si="1"/>
        <v>tres petite entreprise</v>
      </c>
      <c r="P7">
        <v>1</v>
      </c>
    </row>
    <row r="8" spans="8:16" x14ac:dyDescent="0.25">
      <c r="H8" t="s">
        <v>168</v>
      </c>
      <c r="I8">
        <v>804492080</v>
      </c>
      <c r="J8">
        <v>28</v>
      </c>
      <c r="K8">
        <v>80449208000028</v>
      </c>
      <c r="L8">
        <v>2018</v>
      </c>
      <c r="M8" s="1" t="str">
        <f t="shared" si="0"/>
        <v>SARL</v>
      </c>
      <c r="N8">
        <v>5499</v>
      </c>
      <c r="O8" s="1" t="str">
        <f t="shared" si="1"/>
        <v>tres petite entreprise</v>
      </c>
      <c r="P8">
        <v>1</v>
      </c>
    </row>
    <row r="9" spans="8:16" x14ac:dyDescent="0.25">
      <c r="H9" t="s">
        <v>177</v>
      </c>
      <c r="I9">
        <v>813248853</v>
      </c>
      <c r="J9">
        <v>18</v>
      </c>
      <c r="K9">
        <v>81324885300018</v>
      </c>
      <c r="L9">
        <v>2019</v>
      </c>
      <c r="M9" s="1" t="str">
        <f t="shared" si="0"/>
        <v>SARL</v>
      </c>
      <c r="N9">
        <v>5499</v>
      </c>
      <c r="O9" s="1" t="str">
        <f t="shared" si="1"/>
        <v>tres petite entreprise</v>
      </c>
      <c r="P9">
        <v>1</v>
      </c>
    </row>
    <row r="10" spans="8:16" x14ac:dyDescent="0.25">
      <c r="H10" t="s">
        <v>183</v>
      </c>
      <c r="I10">
        <v>833439300</v>
      </c>
      <c r="J10">
        <v>17</v>
      </c>
      <c r="K10">
        <v>83343930000017</v>
      </c>
      <c r="L10">
        <v>2019</v>
      </c>
      <c r="M10" s="1" t="str">
        <f t="shared" si="0"/>
        <v>STE par action simplifiée</v>
      </c>
      <c r="N10">
        <v>5710</v>
      </c>
      <c r="O10" s="1" t="str">
        <f t="shared" si="1"/>
        <v>tres petite entreprise</v>
      </c>
      <c r="P10">
        <v>1</v>
      </c>
    </row>
    <row r="11" spans="8:16" x14ac:dyDescent="0.25">
      <c r="H11" t="s">
        <v>97</v>
      </c>
      <c r="I11">
        <v>339661993</v>
      </c>
      <c r="J11">
        <v>16</v>
      </c>
      <c r="K11">
        <v>33966199300016</v>
      </c>
      <c r="L11">
        <v>2018</v>
      </c>
      <c r="M11" s="1" t="str">
        <f t="shared" si="0"/>
        <v>STE par action simplifiée</v>
      </c>
      <c r="N11">
        <v>5710</v>
      </c>
      <c r="O11" s="1" t="str">
        <f t="shared" si="1"/>
        <v>tres petite entreprise</v>
      </c>
      <c r="P11">
        <v>2</v>
      </c>
    </row>
    <row r="12" spans="8:16" x14ac:dyDescent="0.25">
      <c r="H12" t="s">
        <v>121</v>
      </c>
      <c r="I12">
        <v>479106858</v>
      </c>
      <c r="J12">
        <v>18</v>
      </c>
      <c r="K12">
        <v>47910685800018</v>
      </c>
      <c r="L12">
        <v>2019</v>
      </c>
      <c r="M12" s="1" t="str">
        <f t="shared" si="0"/>
        <v>SARL</v>
      </c>
      <c r="N12">
        <v>5499</v>
      </c>
      <c r="O12" s="1" t="str">
        <f t="shared" si="1"/>
        <v>tres petite entreprise</v>
      </c>
      <c r="P12">
        <v>2</v>
      </c>
    </row>
    <row r="13" spans="8:16" x14ac:dyDescent="0.25">
      <c r="H13" t="s">
        <v>131</v>
      </c>
      <c r="I13">
        <v>502700693</v>
      </c>
      <c r="J13">
        <v>34</v>
      </c>
      <c r="K13">
        <v>50270069300034</v>
      </c>
      <c r="L13">
        <v>2019</v>
      </c>
      <c r="M13" s="1" t="str">
        <f t="shared" si="0"/>
        <v>STE par action simplifiée</v>
      </c>
      <c r="N13">
        <v>5710</v>
      </c>
      <c r="O13" s="1" t="str">
        <f t="shared" si="1"/>
        <v>tres petite entreprise</v>
      </c>
      <c r="P13">
        <v>2</v>
      </c>
    </row>
    <row r="14" spans="8:16" x14ac:dyDescent="0.25">
      <c r="H14" t="s">
        <v>142</v>
      </c>
      <c r="I14">
        <v>531696359</v>
      </c>
      <c r="J14">
        <v>11</v>
      </c>
      <c r="K14">
        <v>53169635900011</v>
      </c>
      <c r="L14">
        <v>2018</v>
      </c>
      <c r="M14" s="1" t="str">
        <f>IF(N14=5499,"SARL",IF(N14=9220,"Association declarée",IF(N14=5710,"STE par action simplifiée",IF(N14=5599,"SA conseil d'administration",IF(N14=1000,"entrepreneur individuel",IF(N14=9970,"Groupement de coopération sanitaire à gestion privée",""))))))</f>
        <v>STE par action simplifiée</v>
      </c>
      <c r="N14">
        <v>5710</v>
      </c>
      <c r="O14" s="1" t="str">
        <f t="shared" si="1"/>
        <v>tres petite entreprise</v>
      </c>
      <c r="P14">
        <v>2</v>
      </c>
    </row>
    <row r="15" spans="8:16" x14ac:dyDescent="0.25">
      <c r="H15" t="s">
        <v>164</v>
      </c>
      <c r="I15">
        <v>803110089</v>
      </c>
      <c r="J15">
        <v>23</v>
      </c>
      <c r="K15">
        <v>80311008900023</v>
      </c>
      <c r="L15">
        <v>2019</v>
      </c>
      <c r="M15" s="1" t="str">
        <f>IF(N15=5499,"SARL",IF(N15=9220,"Association declarée",IF(N15=5710,"STE par action simplifiée",IF(N15=5599,"SA conseil d'administration",IF(N15=1000,"entrepreneur individuel",IF(N15=9970,"Groupement de coopération sanitaire à gestion privée",""))))))</f>
        <v>STE par action simplifiée</v>
      </c>
      <c r="N15">
        <v>5710</v>
      </c>
      <c r="O15" s="1" t="str">
        <f t="shared" si="1"/>
        <v>tres petite entreprise</v>
      </c>
      <c r="P15">
        <v>2</v>
      </c>
    </row>
    <row r="16" spans="8:16" x14ac:dyDescent="0.25">
      <c r="H16" t="s">
        <v>172</v>
      </c>
      <c r="I16">
        <v>810689000</v>
      </c>
      <c r="J16">
        <v>18</v>
      </c>
      <c r="K16">
        <v>81068900000018</v>
      </c>
      <c r="L16">
        <v>2019</v>
      </c>
      <c r="M16" s="1" t="str">
        <f t="shared" si="0"/>
        <v>STE par action simplifiée</v>
      </c>
      <c r="N16">
        <v>5710</v>
      </c>
      <c r="O16" s="1" t="str">
        <f t="shared" si="1"/>
        <v>tres petite entreprise</v>
      </c>
      <c r="P16">
        <v>2</v>
      </c>
    </row>
    <row r="17" spans="8:16" x14ac:dyDescent="0.25">
      <c r="H17" t="s">
        <v>101</v>
      </c>
      <c r="I17">
        <v>388843393</v>
      </c>
      <c r="J17">
        <v>33</v>
      </c>
      <c r="K17">
        <v>38884339300033</v>
      </c>
      <c r="L17">
        <v>2019</v>
      </c>
      <c r="M17" s="1" t="str">
        <f t="shared" si="0"/>
        <v>STE par action simplifiée</v>
      </c>
      <c r="N17">
        <v>5710</v>
      </c>
      <c r="O17" s="1" t="str">
        <f t="shared" si="1"/>
        <v>petite entreprise</v>
      </c>
      <c r="P17">
        <v>3</v>
      </c>
    </row>
    <row r="18" spans="8:16" x14ac:dyDescent="0.25">
      <c r="H18" t="s">
        <v>127</v>
      </c>
      <c r="I18">
        <v>494261035</v>
      </c>
      <c r="J18">
        <v>13</v>
      </c>
      <c r="K18">
        <v>49426103500013</v>
      </c>
      <c r="L18">
        <v>2019</v>
      </c>
      <c r="M18" s="1" t="str">
        <f t="shared" si="0"/>
        <v>SARL</v>
      </c>
      <c r="N18">
        <v>5499</v>
      </c>
      <c r="O18" s="1" t="str">
        <f t="shared" si="1"/>
        <v>petite entreprise</v>
      </c>
      <c r="P18">
        <v>3</v>
      </c>
    </row>
    <row r="19" spans="8:16" x14ac:dyDescent="0.25">
      <c r="H19" t="s">
        <v>146</v>
      </c>
      <c r="I19">
        <v>538559790</v>
      </c>
      <c r="J19">
        <v>34</v>
      </c>
      <c r="K19">
        <v>53855979000034</v>
      </c>
      <c r="L19">
        <v>2019</v>
      </c>
      <c r="M19" s="1" t="str">
        <f t="shared" si="0"/>
        <v>STE par action simplifiée</v>
      </c>
      <c r="N19">
        <v>5710</v>
      </c>
      <c r="O19" s="1" t="str">
        <f t="shared" si="1"/>
        <v>petite entreprise</v>
      </c>
      <c r="P19">
        <v>3</v>
      </c>
    </row>
    <row r="20" spans="8:16" x14ac:dyDescent="0.25">
      <c r="H20" t="s">
        <v>180</v>
      </c>
      <c r="I20">
        <v>817953375</v>
      </c>
      <c r="J20">
        <v>18</v>
      </c>
      <c r="K20">
        <v>81795337500018</v>
      </c>
      <c r="L20">
        <v>2019</v>
      </c>
      <c r="M20" s="1" t="str">
        <f t="shared" si="0"/>
        <v>STE par action simplifiée</v>
      </c>
      <c r="N20">
        <v>5710</v>
      </c>
      <c r="O20" s="1" t="str">
        <f t="shared" si="1"/>
        <v>petite entreprise</v>
      </c>
      <c r="P20">
        <v>3</v>
      </c>
    </row>
    <row r="21" spans="8:16" x14ac:dyDescent="0.25">
      <c r="H21" t="s">
        <v>115</v>
      </c>
      <c r="I21">
        <v>450906193</v>
      </c>
      <c r="J21">
        <v>88</v>
      </c>
      <c r="K21">
        <v>45090619300088</v>
      </c>
      <c r="L21">
        <v>2019</v>
      </c>
      <c r="M21" s="1" t="str">
        <f t="shared" si="0"/>
        <v>SARL</v>
      </c>
      <c r="N21">
        <v>5499</v>
      </c>
      <c r="O21" s="1" t="str">
        <f t="shared" si="1"/>
        <v>Moyenne entreprise</v>
      </c>
      <c r="P21">
        <v>11</v>
      </c>
    </row>
    <row r="22" spans="8:16" x14ac:dyDescent="0.25">
      <c r="H22" t="s">
        <v>139</v>
      </c>
      <c r="I22">
        <v>523693141</v>
      </c>
      <c r="J22">
        <v>39</v>
      </c>
      <c r="K22">
        <v>52369314100039</v>
      </c>
      <c r="L22">
        <v>2019</v>
      </c>
      <c r="M22" s="1" t="str">
        <f t="shared" si="0"/>
        <v>SARL</v>
      </c>
      <c r="N22">
        <v>5499</v>
      </c>
      <c r="O22" s="1" t="str">
        <f t="shared" si="1"/>
        <v>Moyenne entreprise</v>
      </c>
      <c r="P22">
        <v>11</v>
      </c>
    </row>
    <row r="23" spans="8:16" x14ac:dyDescent="0.25">
      <c r="H23" t="s">
        <v>81</v>
      </c>
      <c r="I23">
        <v>310369970</v>
      </c>
      <c r="J23">
        <v>69</v>
      </c>
      <c r="K23">
        <v>31036997000069</v>
      </c>
      <c r="L23">
        <v>2019</v>
      </c>
      <c r="M23" s="1" t="str">
        <f t="shared" si="0"/>
        <v>STE par action simplifiée</v>
      </c>
      <c r="N23">
        <v>5710</v>
      </c>
      <c r="O23" s="1" t="str">
        <f t="shared" si="1"/>
        <v>Moyenne entreprise</v>
      </c>
      <c r="P23">
        <v>12</v>
      </c>
    </row>
    <row r="24" spans="8:16" x14ac:dyDescent="0.25">
      <c r="H24" t="s">
        <v>106</v>
      </c>
      <c r="I24">
        <v>409065406</v>
      </c>
      <c r="J24">
        <v>38</v>
      </c>
      <c r="K24">
        <v>40906540600038</v>
      </c>
      <c r="L24">
        <v>2019</v>
      </c>
      <c r="M24" s="1" t="str">
        <f t="shared" si="0"/>
        <v>STE par action simplifiée</v>
      </c>
      <c r="N24">
        <v>5710</v>
      </c>
      <c r="O24" s="1" t="str">
        <f t="shared" si="1"/>
        <v>Moyenne entreprise</v>
      </c>
      <c r="P24">
        <v>12</v>
      </c>
    </row>
    <row r="27" spans="8:16" x14ac:dyDescent="0.25">
      <c r="J27" t="s">
        <v>195</v>
      </c>
    </row>
    <row r="28" spans="8:16" x14ac:dyDescent="0.25">
      <c r="I28" t="s">
        <v>186</v>
      </c>
      <c r="J28">
        <v>2</v>
      </c>
    </row>
    <row r="29" spans="8:16" x14ac:dyDescent="0.25">
      <c r="I29" t="s">
        <v>189</v>
      </c>
      <c r="J29">
        <f>COUNTIF(O:O,"tres petite entreprise")</f>
        <v>15</v>
      </c>
    </row>
    <row r="30" spans="8:16" x14ac:dyDescent="0.25">
      <c r="I30" t="s">
        <v>190</v>
      </c>
      <c r="J30">
        <f>COUNTIF(O:O,"petite entreprise")</f>
        <v>4</v>
      </c>
    </row>
    <row r="31" spans="8:16" x14ac:dyDescent="0.25">
      <c r="I31" t="s">
        <v>191</v>
      </c>
      <c r="J31">
        <f>COUNTIF(O:O,"Moyenne entreprise")</f>
        <v>4</v>
      </c>
      <c r="P31" t="s">
        <v>202</v>
      </c>
    </row>
    <row r="32" spans="8:16" x14ac:dyDescent="0.25">
      <c r="I32" t="s">
        <v>192</v>
      </c>
      <c r="J32">
        <f>COUNTIF(O:O,"Grande entreprise")</f>
        <v>0</v>
      </c>
      <c r="P32">
        <f>SUM(P2:P24)</f>
        <v>79</v>
      </c>
    </row>
    <row r="33" spans="9:12" x14ac:dyDescent="0.25">
      <c r="I33" t="s">
        <v>193</v>
      </c>
      <c r="J33">
        <f>COUNTIF(O:O,"très grande entreprise")</f>
        <v>0</v>
      </c>
      <c r="L33">
        <f>SUM(J28:J33)</f>
        <v>25</v>
      </c>
    </row>
    <row r="36" spans="9:12" x14ac:dyDescent="0.25">
      <c r="J36" t="s">
        <v>187</v>
      </c>
    </row>
    <row r="37" spans="9:12" x14ac:dyDescent="0.25">
      <c r="I37" t="s">
        <v>196</v>
      </c>
      <c r="J37">
        <f>COUNTIF(M:M,I37)</f>
        <v>11</v>
      </c>
    </row>
    <row r="38" spans="9:12" x14ac:dyDescent="0.25">
      <c r="I38" t="s">
        <v>197</v>
      </c>
      <c r="J38">
        <f>COUNTIF(M:M,I38)</f>
        <v>11</v>
      </c>
    </row>
    <row r="39" spans="9:12" x14ac:dyDescent="0.25">
      <c r="I39" t="s">
        <v>198</v>
      </c>
      <c r="J39">
        <f>COUNTIF(M:M,I39)</f>
        <v>1</v>
      </c>
    </row>
    <row r="40" spans="9:12" x14ac:dyDescent="0.25">
      <c r="I40" t="s">
        <v>199</v>
      </c>
      <c r="J40">
        <f t="shared" ref="J40:J42" si="2">COUNTIF(M:M,I40)</f>
        <v>0</v>
      </c>
    </row>
    <row r="41" spans="9:12" x14ac:dyDescent="0.25">
      <c r="I41" t="s">
        <v>200</v>
      </c>
      <c r="J41">
        <f t="shared" si="2"/>
        <v>0</v>
      </c>
    </row>
    <row r="42" spans="9:12" x14ac:dyDescent="0.25">
      <c r="I42" t="s">
        <v>201</v>
      </c>
      <c r="J42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3"/>
  <sheetViews>
    <sheetView workbookViewId="0">
      <selection activeCell="D36" sqref="D36"/>
    </sheetView>
  </sheetViews>
  <sheetFormatPr baseColWidth="10" defaultRowHeight="15" x14ac:dyDescent="0.25"/>
  <cols>
    <col min="2" max="2" width="20.140625" customWidth="1"/>
    <col min="6" max="6" width="26.140625" customWidth="1"/>
    <col min="7" max="7" width="13.7109375" customWidth="1"/>
    <col min="18" max="18" width="11.5703125" customWidth="1"/>
  </cols>
  <sheetData>
    <row r="1" spans="1:78" x14ac:dyDescent="0.25">
      <c r="A1" t="s">
        <v>15</v>
      </c>
      <c r="B1" t="s">
        <v>0</v>
      </c>
      <c r="C1" t="s">
        <v>1</v>
      </c>
      <c r="D1" t="s">
        <v>2</v>
      </c>
      <c r="E1" t="s">
        <v>6</v>
      </c>
      <c r="F1" t="s">
        <v>187</v>
      </c>
      <c r="G1" t="s">
        <v>14</v>
      </c>
      <c r="H1" t="s">
        <v>188</v>
      </c>
      <c r="I1" t="s">
        <v>5</v>
      </c>
      <c r="J1" t="s">
        <v>3</v>
      </c>
      <c r="K1" t="s">
        <v>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2" t="s">
        <v>90</v>
      </c>
      <c r="B2">
        <v>333315356</v>
      </c>
      <c r="C2">
        <v>35</v>
      </c>
      <c r="D2">
        <v>33331535600035</v>
      </c>
      <c r="E2">
        <v>2019</v>
      </c>
      <c r="F2" s="1" t="str">
        <f>IF(G2=5499,"SARL",IF(G2=9220,"Association declarée",IF(G2=5710,"STE par action simplifiée",IF(G2=5599,"SA conseil d'administration",IF(G2=1000,"entrepreneur individuel",IF(G2=9970,"Groupement de coopération sanitaire à gestion privée",""))))))</f>
        <v>SARL</v>
      </c>
      <c r="G2">
        <v>5499</v>
      </c>
      <c r="H2" s="1" t="str">
        <f>IF(I2&gt;=100,"très grande entreprise",IF(I2&gt;=20,"Grande entreprise",IF(I2&gt;=10,"Moyenne entreprise",IF(I2&gt;=3,"petite entreprise",IF(I2&gt;=1,"tres petite entreprise","")))))</f>
        <v>tres petite entreprise</v>
      </c>
      <c r="I2">
        <v>1</v>
      </c>
      <c r="J2" t="s">
        <v>76</v>
      </c>
      <c r="K2" s="1">
        <v>41362</v>
      </c>
      <c r="M2" t="s">
        <v>89</v>
      </c>
      <c r="N2" t="s">
        <v>79</v>
      </c>
      <c r="O2" t="s">
        <v>80</v>
      </c>
      <c r="P2" t="s">
        <v>76</v>
      </c>
      <c r="R2" s="1">
        <v>31199</v>
      </c>
      <c r="S2" t="s">
        <v>91</v>
      </c>
      <c r="AF2" t="s">
        <v>92</v>
      </c>
      <c r="AG2" t="s">
        <v>83</v>
      </c>
      <c r="AJ2" t="s">
        <v>76</v>
      </c>
      <c r="AK2">
        <v>1</v>
      </c>
      <c r="AL2">
        <v>2019</v>
      </c>
      <c r="AM2">
        <v>35</v>
      </c>
      <c r="AN2" t="s">
        <v>89</v>
      </c>
      <c r="AO2" t="s">
        <v>93</v>
      </c>
      <c r="AP2">
        <v>2019</v>
      </c>
      <c r="AR2">
        <v>29</v>
      </c>
      <c r="AT2" t="s">
        <v>94</v>
      </c>
      <c r="AU2" t="s">
        <v>95</v>
      </c>
      <c r="AV2">
        <v>39100</v>
      </c>
      <c r="AW2" t="s">
        <v>88</v>
      </c>
      <c r="AZ2">
        <v>39198</v>
      </c>
      <c r="BS2" t="s">
        <v>80</v>
      </c>
      <c r="BX2" t="s">
        <v>92</v>
      </c>
      <c r="BY2" t="s">
        <v>83</v>
      </c>
      <c r="BZ2" t="s">
        <v>76</v>
      </c>
    </row>
    <row r="3" spans="1:78" x14ac:dyDescent="0.25">
      <c r="A3" t="s">
        <v>110</v>
      </c>
      <c r="B3">
        <v>421847310</v>
      </c>
      <c r="C3">
        <v>16</v>
      </c>
      <c r="D3">
        <v>42184731000016</v>
      </c>
      <c r="E3">
        <v>2019</v>
      </c>
      <c r="F3" s="1" t="str">
        <f t="shared" ref="F3:F24" si="0">IF(G3=5499,"SARL",IF(G3=9220,"Association declarée",IF(G3=5710,"STE par action simplifiée",IF(G3=5599,"SA conseil d'administration",IF(G3=1000,"entrepreneur individuel",IF(G3=9970,"Groupement de coopération sanitaire à gestion privée",""))))))</f>
        <v>Association declarée</v>
      </c>
      <c r="G3">
        <v>9220</v>
      </c>
      <c r="H3" s="1" t="str">
        <f t="shared" ref="H3:H24" si="1">IF(I3&gt;=100,"très grande entreprise",IF(I3&gt;=20,"Grande entreprise",IF(I3&gt;=10,"Moyenne entreprise",IF(I3&gt;=3,"petite entreprise",IF(I3&gt;=1,"tres petite entreprise","")))))</f>
        <v>tres petite entreprise</v>
      </c>
      <c r="I3">
        <v>1</v>
      </c>
      <c r="J3" t="s">
        <v>76</v>
      </c>
      <c r="K3" s="1">
        <v>36138</v>
      </c>
      <c r="M3" t="s">
        <v>109</v>
      </c>
      <c r="N3" t="s">
        <v>79</v>
      </c>
      <c r="O3" t="s">
        <v>80</v>
      </c>
      <c r="P3" t="s">
        <v>76</v>
      </c>
      <c r="R3" s="1">
        <v>36138</v>
      </c>
      <c r="AF3" t="s">
        <v>111</v>
      </c>
      <c r="AG3" t="s">
        <v>83</v>
      </c>
      <c r="AH3" t="s">
        <v>112</v>
      </c>
      <c r="AI3" t="s">
        <v>76</v>
      </c>
      <c r="AJ3" t="s">
        <v>76</v>
      </c>
      <c r="AK3">
        <v>1</v>
      </c>
      <c r="AL3">
        <v>2019</v>
      </c>
      <c r="AM3">
        <v>16</v>
      </c>
      <c r="AN3" t="s">
        <v>109</v>
      </c>
      <c r="AO3" t="s">
        <v>93</v>
      </c>
      <c r="AP3">
        <v>2019</v>
      </c>
      <c r="AR3">
        <v>9</v>
      </c>
      <c r="AT3" t="s">
        <v>86</v>
      </c>
      <c r="AU3" t="s">
        <v>113</v>
      </c>
      <c r="AV3">
        <v>39000</v>
      </c>
      <c r="AW3" t="s">
        <v>103</v>
      </c>
      <c r="AZ3">
        <v>39300</v>
      </c>
      <c r="BS3" t="s">
        <v>80</v>
      </c>
      <c r="BX3" t="s">
        <v>111</v>
      </c>
      <c r="BY3" t="s">
        <v>83</v>
      </c>
      <c r="BZ3" t="s">
        <v>76</v>
      </c>
    </row>
    <row r="4" spans="1:78" x14ac:dyDescent="0.25">
      <c r="A4" t="s">
        <v>135</v>
      </c>
      <c r="B4">
        <v>512878422</v>
      </c>
      <c r="C4">
        <v>25</v>
      </c>
      <c r="D4">
        <v>51287842200025</v>
      </c>
      <c r="E4">
        <v>2019</v>
      </c>
      <c r="F4" s="1" t="str">
        <f t="shared" si="0"/>
        <v>SARL</v>
      </c>
      <c r="G4">
        <v>5499</v>
      </c>
      <c r="H4" s="1" t="str">
        <f t="shared" si="1"/>
        <v>tres petite entreprise</v>
      </c>
      <c r="I4">
        <v>1</v>
      </c>
      <c r="J4" t="s">
        <v>76</v>
      </c>
      <c r="K4" s="1">
        <v>41645</v>
      </c>
      <c r="M4" t="s">
        <v>134</v>
      </c>
      <c r="N4" t="s">
        <v>79</v>
      </c>
      <c r="O4" t="s">
        <v>80</v>
      </c>
      <c r="P4" t="s">
        <v>76</v>
      </c>
      <c r="R4" s="1">
        <v>39934</v>
      </c>
      <c r="AF4" t="s">
        <v>82</v>
      </c>
      <c r="AG4" t="s">
        <v>83</v>
      </c>
      <c r="AJ4" t="s">
        <v>76</v>
      </c>
      <c r="AK4">
        <v>1</v>
      </c>
      <c r="AL4">
        <v>2019</v>
      </c>
      <c r="AM4">
        <v>25</v>
      </c>
      <c r="AN4" t="s">
        <v>134</v>
      </c>
      <c r="AO4" t="s">
        <v>93</v>
      </c>
      <c r="AP4">
        <v>2019</v>
      </c>
      <c r="AR4">
        <v>38</v>
      </c>
      <c r="AT4" t="s">
        <v>94</v>
      </c>
      <c r="AU4" t="s">
        <v>136</v>
      </c>
      <c r="AV4">
        <v>39000</v>
      </c>
      <c r="AW4" t="s">
        <v>103</v>
      </c>
      <c r="AZ4">
        <v>39300</v>
      </c>
      <c r="BS4" t="s">
        <v>80</v>
      </c>
      <c r="BW4" t="s">
        <v>137</v>
      </c>
      <c r="BX4" t="s">
        <v>82</v>
      </c>
      <c r="BY4" t="s">
        <v>83</v>
      </c>
      <c r="BZ4" t="s">
        <v>76</v>
      </c>
    </row>
    <row r="5" spans="1:78" x14ac:dyDescent="0.25">
      <c r="A5" t="s">
        <v>148</v>
      </c>
      <c r="B5">
        <v>790419600</v>
      </c>
      <c r="C5">
        <v>16</v>
      </c>
      <c r="D5">
        <v>79041960000016</v>
      </c>
      <c r="E5">
        <v>2019</v>
      </c>
      <c r="F5" s="1" t="str">
        <f t="shared" si="0"/>
        <v>SARL</v>
      </c>
      <c r="G5">
        <v>5499</v>
      </c>
      <c r="H5" s="1" t="str">
        <f t="shared" si="1"/>
        <v>tres petite entreprise</v>
      </c>
      <c r="I5">
        <v>1</v>
      </c>
      <c r="J5" t="s">
        <v>76</v>
      </c>
      <c r="K5" s="1">
        <v>41254</v>
      </c>
      <c r="M5" t="s">
        <v>147</v>
      </c>
      <c r="N5" t="s">
        <v>79</v>
      </c>
      <c r="O5" t="s">
        <v>80</v>
      </c>
      <c r="P5" t="s">
        <v>76</v>
      </c>
      <c r="R5" s="1">
        <v>41254</v>
      </c>
      <c r="AF5" t="s">
        <v>92</v>
      </c>
      <c r="AG5" t="s">
        <v>83</v>
      </c>
      <c r="AJ5" t="s">
        <v>76</v>
      </c>
      <c r="AK5">
        <v>1</v>
      </c>
      <c r="AL5">
        <v>2019</v>
      </c>
      <c r="AM5">
        <v>16</v>
      </c>
      <c r="AN5" t="s">
        <v>147</v>
      </c>
      <c r="AO5" t="s">
        <v>93</v>
      </c>
      <c r="AP5">
        <v>2019</v>
      </c>
      <c r="AR5">
        <v>10</v>
      </c>
      <c r="AT5" t="s">
        <v>149</v>
      </c>
      <c r="AU5" t="s">
        <v>150</v>
      </c>
      <c r="AV5">
        <v>39380</v>
      </c>
      <c r="AW5" t="s">
        <v>151</v>
      </c>
      <c r="AZ5">
        <v>39520</v>
      </c>
      <c r="BS5" t="s">
        <v>80</v>
      </c>
      <c r="BW5" t="s">
        <v>152</v>
      </c>
      <c r="BX5" t="s">
        <v>92</v>
      </c>
      <c r="BY5" t="s">
        <v>83</v>
      </c>
      <c r="BZ5" t="s">
        <v>76</v>
      </c>
    </row>
    <row r="6" spans="1:78" x14ac:dyDescent="0.25">
      <c r="A6" t="s">
        <v>154</v>
      </c>
      <c r="B6">
        <v>793621764</v>
      </c>
      <c r="C6">
        <v>18</v>
      </c>
      <c r="D6">
        <v>79362176400018</v>
      </c>
      <c r="E6">
        <v>2019</v>
      </c>
      <c r="F6" s="1" t="str">
        <f t="shared" si="0"/>
        <v>SARL</v>
      </c>
      <c r="G6">
        <v>5499</v>
      </c>
      <c r="H6" s="1" t="str">
        <f t="shared" si="1"/>
        <v>tres petite entreprise</v>
      </c>
      <c r="I6">
        <v>1</v>
      </c>
      <c r="J6" t="s">
        <v>76</v>
      </c>
      <c r="K6" s="1">
        <v>41436</v>
      </c>
      <c r="M6" t="s">
        <v>153</v>
      </c>
      <c r="N6" t="s">
        <v>79</v>
      </c>
      <c r="O6" t="s">
        <v>80</v>
      </c>
      <c r="P6" t="s">
        <v>76</v>
      </c>
      <c r="R6" s="1">
        <v>41436</v>
      </c>
      <c r="AF6" t="s">
        <v>82</v>
      </c>
      <c r="AG6" t="s">
        <v>83</v>
      </c>
      <c r="AJ6" t="s">
        <v>76</v>
      </c>
      <c r="AK6">
        <v>1</v>
      </c>
      <c r="AL6">
        <v>2019</v>
      </c>
      <c r="AM6">
        <v>18</v>
      </c>
      <c r="AN6" t="s">
        <v>153</v>
      </c>
      <c r="AO6" t="s">
        <v>93</v>
      </c>
      <c r="AP6">
        <v>2019</v>
      </c>
      <c r="AR6">
        <v>13</v>
      </c>
      <c r="AT6" t="s">
        <v>94</v>
      </c>
      <c r="AU6" t="s">
        <v>155</v>
      </c>
      <c r="AV6">
        <v>39100</v>
      </c>
      <c r="AW6" t="s">
        <v>156</v>
      </c>
      <c r="AZ6">
        <v>39405</v>
      </c>
      <c r="BS6" t="s">
        <v>80</v>
      </c>
      <c r="BT6" t="s">
        <v>157</v>
      </c>
      <c r="BU6" t="s">
        <v>158</v>
      </c>
      <c r="BX6" t="s">
        <v>82</v>
      </c>
      <c r="BY6" t="s">
        <v>83</v>
      </c>
      <c r="BZ6" t="s">
        <v>76</v>
      </c>
    </row>
    <row r="7" spans="1:78" x14ac:dyDescent="0.25">
      <c r="A7" t="s">
        <v>160</v>
      </c>
      <c r="B7">
        <v>794108894</v>
      </c>
      <c r="C7">
        <v>13</v>
      </c>
      <c r="D7">
        <v>79410889400013</v>
      </c>
      <c r="E7">
        <v>2018</v>
      </c>
      <c r="F7" s="1" t="str">
        <f t="shared" si="0"/>
        <v>SARL</v>
      </c>
      <c r="G7">
        <v>5499</v>
      </c>
      <c r="H7" s="1" t="str">
        <f t="shared" si="1"/>
        <v>tres petite entreprise</v>
      </c>
      <c r="I7">
        <v>1</v>
      </c>
      <c r="J7" t="s">
        <v>76</v>
      </c>
      <c r="K7" s="1">
        <v>41456</v>
      </c>
      <c r="M7" t="s">
        <v>159</v>
      </c>
      <c r="N7" t="s">
        <v>79</v>
      </c>
      <c r="O7" t="s">
        <v>80</v>
      </c>
      <c r="P7" t="s">
        <v>76</v>
      </c>
      <c r="R7" s="1">
        <v>41456</v>
      </c>
      <c r="AF7" t="s">
        <v>92</v>
      </c>
      <c r="AG7" t="s">
        <v>83</v>
      </c>
      <c r="AJ7" t="s">
        <v>84</v>
      </c>
      <c r="AK7">
        <v>1</v>
      </c>
      <c r="AL7">
        <v>2018</v>
      </c>
      <c r="AM7">
        <v>13</v>
      </c>
      <c r="AN7" t="s">
        <v>159</v>
      </c>
      <c r="AO7" t="s">
        <v>93</v>
      </c>
      <c r="AP7">
        <v>2019</v>
      </c>
      <c r="AR7">
        <v>44</v>
      </c>
      <c r="AT7" t="s">
        <v>161</v>
      </c>
      <c r="AU7" t="s">
        <v>162</v>
      </c>
      <c r="AV7">
        <v>39100</v>
      </c>
      <c r="AW7" t="s">
        <v>88</v>
      </c>
      <c r="AZ7">
        <v>39198</v>
      </c>
      <c r="BS7" t="s">
        <v>80</v>
      </c>
      <c r="BX7" t="s">
        <v>92</v>
      </c>
      <c r="BY7" t="s">
        <v>83</v>
      </c>
      <c r="BZ7" t="s">
        <v>84</v>
      </c>
    </row>
    <row r="8" spans="1:78" x14ac:dyDescent="0.25">
      <c r="A8" t="s">
        <v>168</v>
      </c>
      <c r="B8">
        <v>804492080</v>
      </c>
      <c r="C8">
        <v>28</v>
      </c>
      <c r="D8">
        <v>80449208000028</v>
      </c>
      <c r="E8">
        <v>2018</v>
      </c>
      <c r="F8" s="1" t="str">
        <f t="shared" si="0"/>
        <v>SARL</v>
      </c>
      <c r="G8">
        <v>5499</v>
      </c>
      <c r="H8" s="1" t="str">
        <f t="shared" si="1"/>
        <v>tres petite entreprise</v>
      </c>
      <c r="I8">
        <v>1</v>
      </c>
      <c r="J8" t="s">
        <v>76</v>
      </c>
      <c r="K8" s="1">
        <v>41913</v>
      </c>
      <c r="M8" t="s">
        <v>166</v>
      </c>
      <c r="N8" t="s">
        <v>167</v>
      </c>
      <c r="O8" t="s">
        <v>80</v>
      </c>
      <c r="P8" t="s">
        <v>76</v>
      </c>
      <c r="R8" s="1">
        <v>41892</v>
      </c>
      <c r="S8" t="s">
        <v>169</v>
      </c>
      <c r="AF8" t="s">
        <v>92</v>
      </c>
      <c r="AG8" t="s">
        <v>83</v>
      </c>
      <c r="AJ8" t="s">
        <v>84</v>
      </c>
      <c r="AK8">
        <v>1</v>
      </c>
      <c r="AL8">
        <v>2018</v>
      </c>
      <c r="AM8">
        <v>10</v>
      </c>
      <c r="AN8" t="s">
        <v>166</v>
      </c>
      <c r="AO8" t="s">
        <v>93</v>
      </c>
      <c r="AP8">
        <v>2019</v>
      </c>
      <c r="AR8">
        <v>13</v>
      </c>
      <c r="AT8" t="s">
        <v>94</v>
      </c>
      <c r="AU8" t="s">
        <v>170</v>
      </c>
      <c r="AV8">
        <v>39300</v>
      </c>
      <c r="AW8" t="s">
        <v>99</v>
      </c>
      <c r="AZ8">
        <v>39097</v>
      </c>
      <c r="BS8" t="s">
        <v>80</v>
      </c>
      <c r="BT8" t="s">
        <v>169</v>
      </c>
      <c r="BW8" t="s">
        <v>169</v>
      </c>
      <c r="BX8" t="s">
        <v>92</v>
      </c>
      <c r="BY8" t="s">
        <v>83</v>
      </c>
      <c r="BZ8" t="s">
        <v>84</v>
      </c>
    </row>
    <row r="9" spans="1:78" x14ac:dyDescent="0.25">
      <c r="A9" t="s">
        <v>177</v>
      </c>
      <c r="B9">
        <v>813248853</v>
      </c>
      <c r="C9">
        <v>18</v>
      </c>
      <c r="D9">
        <v>81324885300018</v>
      </c>
      <c r="E9">
        <v>2019</v>
      </c>
      <c r="F9" s="1" t="str">
        <f t="shared" si="0"/>
        <v>SARL</v>
      </c>
      <c r="G9">
        <v>5499</v>
      </c>
      <c r="H9" s="1" t="str">
        <f t="shared" si="1"/>
        <v>tres petite entreprise</v>
      </c>
      <c r="I9">
        <v>1</v>
      </c>
      <c r="J9" t="s">
        <v>76</v>
      </c>
      <c r="K9" s="1">
        <v>42241</v>
      </c>
      <c r="M9" t="s">
        <v>176</v>
      </c>
      <c r="N9" t="s">
        <v>79</v>
      </c>
      <c r="O9" t="s">
        <v>80</v>
      </c>
      <c r="P9" t="s">
        <v>76</v>
      </c>
      <c r="R9" s="1">
        <v>42241</v>
      </c>
      <c r="AF9" t="s">
        <v>82</v>
      </c>
      <c r="AG9" t="s">
        <v>83</v>
      </c>
      <c r="AJ9" t="s">
        <v>76</v>
      </c>
      <c r="AK9">
        <v>1</v>
      </c>
      <c r="AL9">
        <v>2019</v>
      </c>
      <c r="AM9">
        <v>18</v>
      </c>
      <c r="AN9" t="s">
        <v>176</v>
      </c>
      <c r="AO9" t="s">
        <v>93</v>
      </c>
      <c r="AP9">
        <v>2019</v>
      </c>
      <c r="AR9">
        <v>43</v>
      </c>
      <c r="AT9" t="s">
        <v>86</v>
      </c>
      <c r="AU9" t="s">
        <v>117</v>
      </c>
      <c r="AV9">
        <v>39100</v>
      </c>
      <c r="AW9" t="s">
        <v>88</v>
      </c>
      <c r="AZ9">
        <v>39198</v>
      </c>
      <c r="BS9" t="s">
        <v>80</v>
      </c>
      <c r="BX9" t="s">
        <v>82</v>
      </c>
      <c r="BY9" t="s">
        <v>83</v>
      </c>
      <c r="BZ9" t="s">
        <v>76</v>
      </c>
    </row>
    <row r="10" spans="1:78" x14ac:dyDescent="0.25">
      <c r="A10" t="s">
        <v>183</v>
      </c>
      <c r="B10">
        <v>833439300</v>
      </c>
      <c r="C10">
        <v>17</v>
      </c>
      <c r="D10">
        <v>83343930000017</v>
      </c>
      <c r="E10">
        <v>2019</v>
      </c>
      <c r="F10" s="1" t="str">
        <f t="shared" si="0"/>
        <v>STE par action simplifiée</v>
      </c>
      <c r="G10">
        <v>5710</v>
      </c>
      <c r="H10" s="1" t="str">
        <f t="shared" si="1"/>
        <v>tres petite entreprise</v>
      </c>
      <c r="I10">
        <v>1</v>
      </c>
      <c r="J10" t="s">
        <v>76</v>
      </c>
      <c r="K10" s="1">
        <v>43047</v>
      </c>
      <c r="M10" t="s">
        <v>182</v>
      </c>
      <c r="N10" t="s">
        <v>79</v>
      </c>
      <c r="O10" t="s">
        <v>80</v>
      </c>
      <c r="P10" t="s">
        <v>76</v>
      </c>
      <c r="R10" s="1">
        <v>43047</v>
      </c>
      <c r="AF10" t="s">
        <v>92</v>
      </c>
      <c r="AG10" t="s">
        <v>83</v>
      </c>
      <c r="AI10" t="s">
        <v>84</v>
      </c>
      <c r="AJ10" t="s">
        <v>76</v>
      </c>
      <c r="AK10">
        <v>1</v>
      </c>
      <c r="AL10">
        <v>2019</v>
      </c>
      <c r="AM10">
        <v>17</v>
      </c>
      <c r="AN10" t="s">
        <v>182</v>
      </c>
      <c r="AO10" t="s">
        <v>93</v>
      </c>
      <c r="AP10">
        <v>2019</v>
      </c>
      <c r="AR10">
        <v>1394</v>
      </c>
      <c r="AT10" t="s">
        <v>94</v>
      </c>
      <c r="AU10" t="s">
        <v>184</v>
      </c>
      <c r="AV10">
        <v>39570</v>
      </c>
      <c r="AW10" t="s">
        <v>185</v>
      </c>
      <c r="AZ10">
        <v>39567</v>
      </c>
      <c r="BS10" t="s">
        <v>80</v>
      </c>
      <c r="BX10" t="s">
        <v>92</v>
      </c>
      <c r="BY10" t="s">
        <v>83</v>
      </c>
      <c r="BZ10" t="s">
        <v>76</v>
      </c>
    </row>
    <row r="11" spans="1:78" x14ac:dyDescent="0.25">
      <c r="A11" t="s">
        <v>97</v>
      </c>
      <c r="B11">
        <v>339661993</v>
      </c>
      <c r="C11">
        <v>16</v>
      </c>
      <c r="D11">
        <v>33966199300016</v>
      </c>
      <c r="E11">
        <v>2018</v>
      </c>
      <c r="F11" s="1" t="str">
        <f t="shared" si="0"/>
        <v>STE par action simplifiée</v>
      </c>
      <c r="G11">
        <v>5710</v>
      </c>
      <c r="H11" s="1" t="str">
        <f t="shared" si="1"/>
        <v>tres petite entreprise</v>
      </c>
      <c r="I11">
        <v>2</v>
      </c>
      <c r="J11" t="s">
        <v>76</v>
      </c>
      <c r="K11" s="1">
        <v>31764</v>
      </c>
      <c r="M11" t="s">
        <v>96</v>
      </c>
      <c r="N11" t="s">
        <v>79</v>
      </c>
      <c r="O11" t="s">
        <v>80</v>
      </c>
      <c r="P11" t="s">
        <v>76</v>
      </c>
      <c r="R11" s="1">
        <v>31764</v>
      </c>
      <c r="AF11" t="s">
        <v>82</v>
      </c>
      <c r="AG11" t="s">
        <v>83</v>
      </c>
      <c r="AJ11" t="s">
        <v>84</v>
      </c>
      <c r="AK11">
        <v>2</v>
      </c>
      <c r="AL11">
        <v>2018</v>
      </c>
      <c r="AM11">
        <v>16</v>
      </c>
      <c r="AN11" t="s">
        <v>96</v>
      </c>
      <c r="AO11" t="s">
        <v>93</v>
      </c>
      <c r="AP11">
        <v>2019</v>
      </c>
      <c r="AR11">
        <v>6</v>
      </c>
      <c r="AT11" t="s">
        <v>94</v>
      </c>
      <c r="AU11" t="s">
        <v>98</v>
      </c>
      <c r="AV11">
        <v>39300</v>
      </c>
      <c r="AW11" t="s">
        <v>99</v>
      </c>
      <c r="AZ11">
        <v>39097</v>
      </c>
      <c r="BS11" t="s">
        <v>80</v>
      </c>
      <c r="BX11" t="s">
        <v>82</v>
      </c>
      <c r="BY11" t="s">
        <v>83</v>
      </c>
      <c r="BZ11" t="s">
        <v>84</v>
      </c>
    </row>
    <row r="12" spans="1:78" x14ac:dyDescent="0.25">
      <c r="A12" t="s">
        <v>121</v>
      </c>
      <c r="B12">
        <v>479106858</v>
      </c>
      <c r="C12">
        <v>18</v>
      </c>
      <c r="D12">
        <v>47910685800018</v>
      </c>
      <c r="E12">
        <v>2019</v>
      </c>
      <c r="F12" s="1" t="str">
        <f t="shared" si="0"/>
        <v>SARL</v>
      </c>
      <c r="G12">
        <v>5499</v>
      </c>
      <c r="H12" s="1" t="str">
        <f t="shared" si="1"/>
        <v>tres petite entreprise</v>
      </c>
      <c r="I12">
        <v>2</v>
      </c>
      <c r="J12" t="s">
        <v>76</v>
      </c>
      <c r="K12" s="1">
        <v>38261</v>
      </c>
      <c r="L12" t="s">
        <v>119</v>
      </c>
      <c r="M12" t="s">
        <v>120</v>
      </c>
      <c r="N12" t="s">
        <v>79</v>
      </c>
      <c r="O12" t="s">
        <v>80</v>
      </c>
      <c r="P12" t="s">
        <v>76</v>
      </c>
      <c r="R12" s="1">
        <v>38261</v>
      </c>
      <c r="AF12" t="s">
        <v>82</v>
      </c>
      <c r="AG12" t="s">
        <v>83</v>
      </c>
      <c r="AI12" t="s">
        <v>84</v>
      </c>
      <c r="AJ12" t="s">
        <v>76</v>
      </c>
      <c r="AK12">
        <v>2</v>
      </c>
      <c r="AL12">
        <v>2019</v>
      </c>
      <c r="AM12">
        <v>18</v>
      </c>
      <c r="AN12" t="s">
        <v>120</v>
      </c>
      <c r="AO12" t="s">
        <v>93</v>
      </c>
      <c r="AP12">
        <v>2019</v>
      </c>
      <c r="AR12">
        <v>28</v>
      </c>
      <c r="AS12" t="s">
        <v>122</v>
      </c>
      <c r="AT12" t="s">
        <v>94</v>
      </c>
      <c r="AU12" t="s">
        <v>123</v>
      </c>
      <c r="AV12">
        <v>39200</v>
      </c>
      <c r="AW12" t="s">
        <v>124</v>
      </c>
      <c r="AZ12">
        <v>39478</v>
      </c>
      <c r="BS12" t="s">
        <v>80</v>
      </c>
      <c r="BW12" t="s">
        <v>125</v>
      </c>
      <c r="BX12" t="s">
        <v>82</v>
      </c>
      <c r="BY12" t="s">
        <v>83</v>
      </c>
      <c r="BZ12" t="s">
        <v>76</v>
      </c>
    </row>
    <row r="13" spans="1:78" x14ac:dyDescent="0.25">
      <c r="A13" t="s">
        <v>131</v>
      </c>
      <c r="B13">
        <v>502700693</v>
      </c>
      <c r="C13">
        <v>34</v>
      </c>
      <c r="D13">
        <v>50270069300034</v>
      </c>
      <c r="E13">
        <v>2019</v>
      </c>
      <c r="F13" s="1" t="str">
        <f t="shared" si="0"/>
        <v>STE par action simplifiée</v>
      </c>
      <c r="G13">
        <v>5710</v>
      </c>
      <c r="H13" s="1" t="str">
        <f t="shared" si="1"/>
        <v>tres petite entreprise</v>
      </c>
      <c r="I13">
        <v>2</v>
      </c>
      <c r="J13" t="s">
        <v>76</v>
      </c>
      <c r="K13" s="1">
        <v>40148</v>
      </c>
      <c r="M13" t="s">
        <v>130</v>
      </c>
      <c r="N13" t="s">
        <v>79</v>
      </c>
      <c r="O13" t="s">
        <v>80</v>
      </c>
      <c r="P13" t="s">
        <v>76</v>
      </c>
      <c r="R13" s="1">
        <v>39448</v>
      </c>
      <c r="T13" t="s">
        <v>131</v>
      </c>
      <c r="AF13" t="s">
        <v>92</v>
      </c>
      <c r="AG13" t="s">
        <v>83</v>
      </c>
      <c r="AJ13" t="s">
        <v>76</v>
      </c>
      <c r="AK13">
        <v>2</v>
      </c>
      <c r="AL13">
        <v>2019</v>
      </c>
      <c r="AM13">
        <v>34</v>
      </c>
      <c r="AN13" t="s">
        <v>130</v>
      </c>
      <c r="AO13" t="s">
        <v>93</v>
      </c>
      <c r="AP13">
        <v>2019</v>
      </c>
      <c r="AR13">
        <v>935</v>
      </c>
      <c r="AT13" t="s">
        <v>94</v>
      </c>
      <c r="AU13" t="s">
        <v>132</v>
      </c>
      <c r="AV13">
        <v>39130</v>
      </c>
      <c r="AW13" t="s">
        <v>133</v>
      </c>
      <c r="AZ13">
        <v>39201</v>
      </c>
      <c r="BS13" t="s">
        <v>80</v>
      </c>
      <c r="BX13" t="s">
        <v>92</v>
      </c>
      <c r="BY13" t="s">
        <v>83</v>
      </c>
      <c r="BZ13" t="s">
        <v>76</v>
      </c>
    </row>
    <row r="14" spans="1:78" x14ac:dyDescent="0.25">
      <c r="A14" t="s">
        <v>142</v>
      </c>
      <c r="B14">
        <v>531696359</v>
      </c>
      <c r="C14">
        <v>11</v>
      </c>
      <c r="D14">
        <v>53169635900011</v>
      </c>
      <c r="E14">
        <v>2018</v>
      </c>
      <c r="F14" s="1" t="str">
        <f>IF(G14=5499,"SARL",IF(G14=9220,"Association declarée",IF(G14=5710,"STE par action simplifiée",IF(G14=5599,"SA conseil d'administration",IF(G14=1000,"entrepreneur individuel",IF(G14=9970,"Groupement de coopération sanitaire à gestion privée",""))))))</f>
        <v>STE par action simplifiée</v>
      </c>
      <c r="G14">
        <v>5710</v>
      </c>
      <c r="H14" s="1" t="str">
        <f t="shared" si="1"/>
        <v>tres petite entreprise</v>
      </c>
      <c r="I14">
        <v>2</v>
      </c>
      <c r="J14" t="s">
        <v>76</v>
      </c>
      <c r="K14" s="1">
        <v>40617</v>
      </c>
      <c r="M14" t="s">
        <v>141</v>
      </c>
      <c r="N14" t="s">
        <v>79</v>
      </c>
      <c r="O14" t="s">
        <v>80</v>
      </c>
      <c r="P14" t="s">
        <v>76</v>
      </c>
      <c r="R14" s="1">
        <v>40617</v>
      </c>
      <c r="AF14" t="s">
        <v>82</v>
      </c>
      <c r="AG14" t="s">
        <v>83</v>
      </c>
      <c r="AI14" t="s">
        <v>84</v>
      </c>
      <c r="AJ14" t="s">
        <v>84</v>
      </c>
      <c r="AK14">
        <v>2</v>
      </c>
      <c r="AL14">
        <v>2018</v>
      </c>
      <c r="AM14">
        <v>11</v>
      </c>
      <c r="AN14" t="s">
        <v>141</v>
      </c>
      <c r="AO14" t="s">
        <v>93</v>
      </c>
      <c r="AP14">
        <v>2019</v>
      </c>
      <c r="AR14">
        <v>4</v>
      </c>
      <c r="AT14" t="s">
        <v>94</v>
      </c>
      <c r="AU14" t="s">
        <v>143</v>
      </c>
      <c r="AV14">
        <v>39300</v>
      </c>
      <c r="AW14" t="s">
        <v>144</v>
      </c>
      <c r="AZ14">
        <v>39389</v>
      </c>
      <c r="BS14" t="s">
        <v>80</v>
      </c>
      <c r="BX14" t="s">
        <v>82</v>
      </c>
      <c r="BY14" t="s">
        <v>83</v>
      </c>
      <c r="BZ14" t="s">
        <v>84</v>
      </c>
    </row>
    <row r="15" spans="1:78" x14ac:dyDescent="0.25">
      <c r="A15" t="s">
        <v>164</v>
      </c>
      <c r="B15">
        <v>803110089</v>
      </c>
      <c r="C15">
        <v>23</v>
      </c>
      <c r="D15">
        <v>80311008900023</v>
      </c>
      <c r="E15">
        <v>2019</v>
      </c>
      <c r="F15" s="1" t="str">
        <f>IF(G15=5499,"SARL",IF(G15=9220,"Association declarée",IF(G15=5710,"STE par action simplifiée",IF(G15=5599,"SA conseil d'administration",IF(G15=1000,"entrepreneur individuel",IF(G15=9970,"Groupement de coopération sanitaire à gestion privée",""))))))</f>
        <v>STE par action simplifiée</v>
      </c>
      <c r="G15">
        <v>5710</v>
      </c>
      <c r="H15" s="1" t="str">
        <f t="shared" si="1"/>
        <v>tres petite entreprise</v>
      </c>
      <c r="I15">
        <v>2</v>
      </c>
      <c r="J15" t="s">
        <v>76</v>
      </c>
      <c r="K15" s="1">
        <v>43586</v>
      </c>
      <c r="M15" t="s">
        <v>163</v>
      </c>
      <c r="N15" t="s">
        <v>79</v>
      </c>
      <c r="O15" t="s">
        <v>80</v>
      </c>
      <c r="P15" t="s">
        <v>76</v>
      </c>
      <c r="R15" s="1">
        <v>41821</v>
      </c>
      <c r="AF15" t="s">
        <v>92</v>
      </c>
      <c r="AG15" t="s">
        <v>83</v>
      </c>
      <c r="AI15" t="s">
        <v>84</v>
      </c>
      <c r="AJ15" t="s">
        <v>76</v>
      </c>
      <c r="AK15">
        <v>2</v>
      </c>
      <c r="AL15">
        <v>2019</v>
      </c>
      <c r="AM15">
        <v>23</v>
      </c>
      <c r="AN15" t="s">
        <v>163</v>
      </c>
      <c r="AO15" t="s">
        <v>93</v>
      </c>
      <c r="AP15">
        <v>2019</v>
      </c>
      <c r="AR15">
        <v>8</v>
      </c>
      <c r="AT15" t="s">
        <v>94</v>
      </c>
      <c r="AU15" t="s">
        <v>165</v>
      </c>
      <c r="AV15">
        <v>39800</v>
      </c>
      <c r="AW15" t="s">
        <v>108</v>
      </c>
      <c r="AZ15">
        <v>39434</v>
      </c>
      <c r="BS15" t="s">
        <v>80</v>
      </c>
      <c r="BX15" t="s">
        <v>92</v>
      </c>
      <c r="BY15" t="s">
        <v>83</v>
      </c>
      <c r="BZ15" t="s">
        <v>76</v>
      </c>
    </row>
    <row r="16" spans="1:78" x14ac:dyDescent="0.25">
      <c r="A16" t="s">
        <v>172</v>
      </c>
      <c r="B16">
        <v>810689000</v>
      </c>
      <c r="C16">
        <v>18</v>
      </c>
      <c r="D16">
        <v>81068900000018</v>
      </c>
      <c r="E16">
        <v>2019</v>
      </c>
      <c r="F16" s="1" t="str">
        <f t="shared" si="0"/>
        <v>STE par action simplifiée</v>
      </c>
      <c r="G16">
        <v>5710</v>
      </c>
      <c r="H16" s="1" t="str">
        <f t="shared" si="1"/>
        <v>tres petite entreprise</v>
      </c>
      <c r="I16">
        <v>2</v>
      </c>
      <c r="J16" t="s">
        <v>76</v>
      </c>
      <c r="K16" s="1">
        <v>42095</v>
      </c>
      <c r="M16" t="s">
        <v>171</v>
      </c>
      <c r="N16" t="s">
        <v>79</v>
      </c>
      <c r="O16" t="s">
        <v>80</v>
      </c>
      <c r="P16" t="s">
        <v>76</v>
      </c>
      <c r="R16" s="1">
        <v>42095</v>
      </c>
      <c r="AF16" t="s">
        <v>92</v>
      </c>
      <c r="AG16" t="s">
        <v>83</v>
      </c>
      <c r="AI16" t="s">
        <v>84</v>
      </c>
      <c r="AJ16" t="s">
        <v>76</v>
      </c>
      <c r="AK16">
        <v>2</v>
      </c>
      <c r="AL16">
        <v>2019</v>
      </c>
      <c r="AM16">
        <v>18</v>
      </c>
      <c r="AN16" t="s">
        <v>171</v>
      </c>
      <c r="AO16" t="s">
        <v>93</v>
      </c>
      <c r="AP16">
        <v>2019</v>
      </c>
      <c r="AR16">
        <v>18</v>
      </c>
      <c r="AU16" t="s">
        <v>173</v>
      </c>
      <c r="AV16">
        <v>39130</v>
      </c>
      <c r="AW16" t="s">
        <v>174</v>
      </c>
      <c r="AZ16">
        <v>39240</v>
      </c>
      <c r="BS16" t="s">
        <v>80</v>
      </c>
      <c r="BT16" t="s">
        <v>175</v>
      </c>
      <c r="BW16" t="s">
        <v>175</v>
      </c>
      <c r="BX16" t="s">
        <v>92</v>
      </c>
      <c r="BY16" t="s">
        <v>83</v>
      </c>
      <c r="BZ16" t="s">
        <v>76</v>
      </c>
    </row>
    <row r="17" spans="1:78" x14ac:dyDescent="0.25">
      <c r="A17" t="s">
        <v>101</v>
      </c>
      <c r="B17">
        <v>388843393</v>
      </c>
      <c r="C17">
        <v>33</v>
      </c>
      <c r="D17">
        <v>38884339300033</v>
      </c>
      <c r="E17">
        <v>2019</v>
      </c>
      <c r="F17" s="1" t="str">
        <f t="shared" si="0"/>
        <v>STE par action simplifiée</v>
      </c>
      <c r="G17">
        <v>5710</v>
      </c>
      <c r="H17" s="1" t="str">
        <f t="shared" si="1"/>
        <v>petite entreprise</v>
      </c>
      <c r="I17">
        <v>3</v>
      </c>
      <c r="J17" t="s">
        <v>76</v>
      </c>
      <c r="K17" s="1">
        <v>41030</v>
      </c>
      <c r="M17" t="s">
        <v>100</v>
      </c>
      <c r="N17" t="s">
        <v>79</v>
      </c>
      <c r="O17" t="s">
        <v>80</v>
      </c>
      <c r="P17" t="s">
        <v>76</v>
      </c>
      <c r="R17" s="1">
        <v>33878</v>
      </c>
      <c r="AF17" t="s">
        <v>92</v>
      </c>
      <c r="AG17" t="s">
        <v>83</v>
      </c>
      <c r="AJ17" t="s">
        <v>76</v>
      </c>
      <c r="AK17">
        <v>3</v>
      </c>
      <c r="AL17">
        <v>2019</v>
      </c>
      <c r="AM17">
        <v>33</v>
      </c>
      <c r="AN17" t="s">
        <v>100</v>
      </c>
      <c r="AO17" t="s">
        <v>93</v>
      </c>
      <c r="AP17">
        <v>2019</v>
      </c>
      <c r="AR17">
        <v>140</v>
      </c>
      <c r="AT17" t="s">
        <v>94</v>
      </c>
      <c r="AU17" t="s">
        <v>102</v>
      </c>
      <c r="AV17">
        <v>39000</v>
      </c>
      <c r="AW17" t="s">
        <v>103</v>
      </c>
      <c r="AZ17">
        <v>39300</v>
      </c>
      <c r="BS17" t="s">
        <v>80</v>
      </c>
      <c r="BX17" t="s">
        <v>92</v>
      </c>
      <c r="BY17" t="s">
        <v>83</v>
      </c>
      <c r="BZ17" t="s">
        <v>76</v>
      </c>
    </row>
    <row r="18" spans="1:78" x14ac:dyDescent="0.25">
      <c r="A18" t="s">
        <v>127</v>
      </c>
      <c r="B18">
        <v>494261035</v>
      </c>
      <c r="C18">
        <v>13</v>
      </c>
      <c r="D18">
        <v>49426103500013</v>
      </c>
      <c r="E18">
        <v>2019</v>
      </c>
      <c r="F18" s="1" t="str">
        <f t="shared" si="0"/>
        <v>SARL</v>
      </c>
      <c r="G18">
        <v>5499</v>
      </c>
      <c r="H18" s="1" t="str">
        <f t="shared" si="1"/>
        <v>petite entreprise</v>
      </c>
      <c r="I18">
        <v>3</v>
      </c>
      <c r="J18" t="s">
        <v>76</v>
      </c>
      <c r="K18" s="1">
        <v>39092</v>
      </c>
      <c r="M18" t="s">
        <v>126</v>
      </c>
      <c r="N18" t="s">
        <v>79</v>
      </c>
      <c r="O18" t="s">
        <v>80</v>
      </c>
      <c r="P18" t="s">
        <v>76</v>
      </c>
      <c r="R18" s="1">
        <v>39092</v>
      </c>
      <c r="AF18" t="s">
        <v>82</v>
      </c>
      <c r="AG18" t="s">
        <v>83</v>
      </c>
      <c r="AI18" t="s">
        <v>84</v>
      </c>
      <c r="AJ18" t="s">
        <v>76</v>
      </c>
      <c r="AK18">
        <v>3</v>
      </c>
      <c r="AL18">
        <v>2019</v>
      </c>
      <c r="AM18">
        <v>13</v>
      </c>
      <c r="AN18" t="s">
        <v>126</v>
      </c>
      <c r="AO18" t="s">
        <v>93</v>
      </c>
      <c r="AP18">
        <v>2019</v>
      </c>
      <c r="AR18">
        <v>245</v>
      </c>
      <c r="AU18" t="s">
        <v>128</v>
      </c>
      <c r="AV18">
        <v>39150</v>
      </c>
      <c r="AW18" t="s">
        <v>129</v>
      </c>
      <c r="AZ18">
        <v>39271</v>
      </c>
      <c r="BS18" t="s">
        <v>80</v>
      </c>
      <c r="BX18" t="s">
        <v>82</v>
      </c>
      <c r="BY18" t="s">
        <v>83</v>
      </c>
      <c r="BZ18" t="s">
        <v>76</v>
      </c>
    </row>
    <row r="19" spans="1:78" x14ac:dyDescent="0.25">
      <c r="A19" t="s">
        <v>146</v>
      </c>
      <c r="B19">
        <v>538559790</v>
      </c>
      <c r="C19">
        <v>34</v>
      </c>
      <c r="D19">
        <v>53855979000034</v>
      </c>
      <c r="E19">
        <v>2019</v>
      </c>
      <c r="F19" s="1" t="str">
        <f t="shared" si="0"/>
        <v>STE par action simplifiée</v>
      </c>
      <c r="G19">
        <v>5710</v>
      </c>
      <c r="H19" s="1" t="str">
        <f t="shared" si="1"/>
        <v>petite entreprise</v>
      </c>
      <c r="I19">
        <v>3</v>
      </c>
      <c r="J19" t="s">
        <v>76</v>
      </c>
      <c r="K19" s="1">
        <v>41897</v>
      </c>
      <c r="M19" t="s">
        <v>145</v>
      </c>
      <c r="N19" t="s">
        <v>79</v>
      </c>
      <c r="O19" t="s">
        <v>80</v>
      </c>
      <c r="P19" t="s">
        <v>76</v>
      </c>
      <c r="R19" s="1">
        <v>40872</v>
      </c>
      <c r="AF19" t="s">
        <v>92</v>
      </c>
      <c r="AG19" t="s">
        <v>83</v>
      </c>
      <c r="AJ19" t="s">
        <v>76</v>
      </c>
      <c r="AK19">
        <v>3</v>
      </c>
      <c r="AL19">
        <v>2019</v>
      </c>
      <c r="AM19">
        <v>34</v>
      </c>
      <c r="AN19" t="s">
        <v>145</v>
      </c>
      <c r="AO19" t="s">
        <v>93</v>
      </c>
      <c r="AP19">
        <v>2019</v>
      </c>
      <c r="AR19">
        <v>27</v>
      </c>
      <c r="AU19" t="s">
        <v>107</v>
      </c>
      <c r="AV19">
        <v>39800</v>
      </c>
      <c r="AW19" t="s">
        <v>108</v>
      </c>
      <c r="AZ19">
        <v>39434</v>
      </c>
      <c r="BS19" t="s">
        <v>80</v>
      </c>
      <c r="BX19" t="s">
        <v>92</v>
      </c>
      <c r="BY19" t="s">
        <v>83</v>
      </c>
      <c r="BZ19" t="s">
        <v>76</v>
      </c>
    </row>
    <row r="20" spans="1:78" x14ac:dyDescent="0.25">
      <c r="A20" t="s">
        <v>180</v>
      </c>
      <c r="B20">
        <v>817953375</v>
      </c>
      <c r="C20">
        <v>18</v>
      </c>
      <c r="D20">
        <v>81795337500018</v>
      </c>
      <c r="E20">
        <v>2019</v>
      </c>
      <c r="F20" s="1" t="str">
        <f t="shared" si="0"/>
        <v>STE par action simplifiée</v>
      </c>
      <c r="G20">
        <v>5710</v>
      </c>
      <c r="H20" s="1" t="str">
        <f t="shared" si="1"/>
        <v>petite entreprise</v>
      </c>
      <c r="I20">
        <v>3</v>
      </c>
      <c r="J20" t="s">
        <v>76</v>
      </c>
      <c r="K20" s="1">
        <v>42384</v>
      </c>
      <c r="L20" t="s">
        <v>178</v>
      </c>
      <c r="M20" t="s">
        <v>179</v>
      </c>
      <c r="N20" t="s">
        <v>79</v>
      </c>
      <c r="O20" t="s">
        <v>80</v>
      </c>
      <c r="P20" t="s">
        <v>76</v>
      </c>
      <c r="R20" s="1">
        <v>42384</v>
      </c>
      <c r="S20" t="s">
        <v>180</v>
      </c>
      <c r="AF20" t="s">
        <v>82</v>
      </c>
      <c r="AG20" t="s">
        <v>83</v>
      </c>
      <c r="AI20" t="s">
        <v>84</v>
      </c>
      <c r="AJ20" t="s">
        <v>76</v>
      </c>
      <c r="AK20">
        <v>3</v>
      </c>
      <c r="AL20">
        <v>2019</v>
      </c>
      <c r="AM20">
        <v>18</v>
      </c>
      <c r="AN20" t="s">
        <v>179</v>
      </c>
      <c r="AO20" t="s">
        <v>93</v>
      </c>
      <c r="AP20">
        <v>2019</v>
      </c>
      <c r="AR20">
        <v>31</v>
      </c>
      <c r="AT20" t="s">
        <v>94</v>
      </c>
      <c r="AU20" t="s">
        <v>181</v>
      </c>
      <c r="AV20">
        <v>39100</v>
      </c>
      <c r="AW20" t="s">
        <v>88</v>
      </c>
      <c r="AZ20">
        <v>39198</v>
      </c>
      <c r="BS20" t="s">
        <v>80</v>
      </c>
      <c r="BX20" t="s">
        <v>82</v>
      </c>
      <c r="BY20" t="s">
        <v>83</v>
      </c>
      <c r="BZ20" t="s">
        <v>76</v>
      </c>
    </row>
    <row r="21" spans="1:78" x14ac:dyDescent="0.25">
      <c r="A21" t="s">
        <v>115</v>
      </c>
      <c r="B21">
        <v>450906193</v>
      </c>
      <c r="C21">
        <v>88</v>
      </c>
      <c r="D21">
        <v>45090619300088</v>
      </c>
      <c r="E21">
        <v>2019</v>
      </c>
      <c r="F21" s="1" t="str">
        <f t="shared" si="0"/>
        <v>SARL</v>
      </c>
      <c r="G21">
        <v>5499</v>
      </c>
      <c r="H21" s="1" t="str">
        <f t="shared" si="1"/>
        <v>Moyenne entreprise</v>
      </c>
      <c r="I21">
        <v>11</v>
      </c>
      <c r="J21" t="s">
        <v>76</v>
      </c>
      <c r="K21" s="1">
        <v>43279</v>
      </c>
      <c r="M21" t="s">
        <v>114</v>
      </c>
      <c r="N21" t="s">
        <v>79</v>
      </c>
      <c r="O21" t="s">
        <v>80</v>
      </c>
      <c r="P21" t="s">
        <v>76</v>
      </c>
      <c r="R21" s="1">
        <v>37926</v>
      </c>
      <c r="AF21" t="s">
        <v>116</v>
      </c>
      <c r="AG21" t="s">
        <v>83</v>
      </c>
      <c r="AJ21" t="s">
        <v>76</v>
      </c>
      <c r="AK21">
        <v>11</v>
      </c>
      <c r="AL21">
        <v>2019</v>
      </c>
      <c r="AM21">
        <v>88</v>
      </c>
      <c r="AN21" t="s">
        <v>114</v>
      </c>
      <c r="AO21" t="s">
        <v>93</v>
      </c>
      <c r="AP21">
        <v>2019</v>
      </c>
      <c r="AR21">
        <v>26</v>
      </c>
      <c r="AT21" t="s">
        <v>86</v>
      </c>
      <c r="AU21" t="s">
        <v>117</v>
      </c>
      <c r="AV21">
        <v>39100</v>
      </c>
      <c r="AW21" t="s">
        <v>88</v>
      </c>
      <c r="AZ21">
        <v>39198</v>
      </c>
      <c r="BS21" t="s">
        <v>80</v>
      </c>
      <c r="BW21" t="s">
        <v>118</v>
      </c>
      <c r="BX21" t="s">
        <v>116</v>
      </c>
      <c r="BY21" t="s">
        <v>83</v>
      </c>
      <c r="BZ21" t="s">
        <v>76</v>
      </c>
    </row>
    <row r="22" spans="1:78" x14ac:dyDescent="0.25">
      <c r="A22" t="s">
        <v>139</v>
      </c>
      <c r="B22">
        <v>523693141</v>
      </c>
      <c r="C22">
        <v>39</v>
      </c>
      <c r="D22">
        <v>52369314100039</v>
      </c>
      <c r="E22">
        <v>2019</v>
      </c>
      <c r="F22" s="1" t="str">
        <f t="shared" si="0"/>
        <v>SARL</v>
      </c>
      <c r="G22">
        <v>5499</v>
      </c>
      <c r="H22" s="1" t="str">
        <f t="shared" si="1"/>
        <v>Moyenne entreprise</v>
      </c>
      <c r="I22">
        <v>11</v>
      </c>
      <c r="J22" t="s">
        <v>76</v>
      </c>
      <c r="K22" s="1">
        <v>41153</v>
      </c>
      <c r="M22" t="s">
        <v>138</v>
      </c>
      <c r="N22" t="s">
        <v>79</v>
      </c>
      <c r="O22" t="s">
        <v>80</v>
      </c>
      <c r="P22" t="s">
        <v>76</v>
      </c>
      <c r="R22" s="1">
        <v>40360</v>
      </c>
      <c r="AF22" t="s">
        <v>82</v>
      </c>
      <c r="AG22" t="s">
        <v>83</v>
      </c>
      <c r="AJ22" t="s">
        <v>76</v>
      </c>
      <c r="AK22">
        <v>11</v>
      </c>
      <c r="AL22">
        <v>2019</v>
      </c>
      <c r="AM22">
        <v>39</v>
      </c>
      <c r="AN22" t="s">
        <v>138</v>
      </c>
      <c r="AO22" t="s">
        <v>85</v>
      </c>
      <c r="AP22">
        <v>2019</v>
      </c>
      <c r="AR22">
        <v>8</v>
      </c>
      <c r="AS22" t="s">
        <v>122</v>
      </c>
      <c r="AT22" t="s">
        <v>86</v>
      </c>
      <c r="AU22" t="s">
        <v>140</v>
      </c>
      <c r="AV22">
        <v>39000</v>
      </c>
      <c r="AW22" t="s">
        <v>103</v>
      </c>
      <c r="AZ22">
        <v>39300</v>
      </c>
      <c r="BS22" t="s">
        <v>80</v>
      </c>
      <c r="BX22" t="s">
        <v>82</v>
      </c>
      <c r="BY22" t="s">
        <v>83</v>
      </c>
      <c r="BZ22" t="s">
        <v>76</v>
      </c>
    </row>
    <row r="23" spans="1:78" x14ac:dyDescent="0.25">
      <c r="A23" t="s">
        <v>81</v>
      </c>
      <c r="B23">
        <v>310369970</v>
      </c>
      <c r="C23">
        <v>69</v>
      </c>
      <c r="D23">
        <v>31036997000069</v>
      </c>
      <c r="E23">
        <v>2019</v>
      </c>
      <c r="F23" s="1" t="str">
        <f t="shared" si="0"/>
        <v>STE par action simplifiée</v>
      </c>
      <c r="G23">
        <v>5710</v>
      </c>
      <c r="H23" s="1" t="str">
        <f t="shared" si="1"/>
        <v>Moyenne entreprise</v>
      </c>
      <c r="I23">
        <v>12</v>
      </c>
      <c r="J23" t="s">
        <v>76</v>
      </c>
      <c r="K23" s="1">
        <v>36678</v>
      </c>
      <c r="L23" t="s">
        <v>77</v>
      </c>
      <c r="M23" t="s">
        <v>78</v>
      </c>
      <c r="N23" t="s">
        <v>79</v>
      </c>
      <c r="O23" t="s">
        <v>80</v>
      </c>
      <c r="P23" t="s">
        <v>76</v>
      </c>
      <c r="R23" s="1">
        <v>28126</v>
      </c>
      <c r="AF23" t="s">
        <v>82</v>
      </c>
      <c r="AG23" t="s">
        <v>83</v>
      </c>
      <c r="AI23" t="s">
        <v>84</v>
      </c>
      <c r="AJ23" t="s">
        <v>76</v>
      </c>
      <c r="AK23">
        <v>12</v>
      </c>
      <c r="AL23">
        <v>2019</v>
      </c>
      <c r="AM23">
        <v>69</v>
      </c>
      <c r="AN23" t="s">
        <v>78</v>
      </c>
      <c r="AO23" t="s">
        <v>85</v>
      </c>
      <c r="AP23">
        <v>2019</v>
      </c>
      <c r="AR23">
        <v>56</v>
      </c>
      <c r="AT23" t="s">
        <v>86</v>
      </c>
      <c r="AU23" t="s">
        <v>87</v>
      </c>
      <c r="AV23">
        <v>39100</v>
      </c>
      <c r="AW23" t="s">
        <v>88</v>
      </c>
      <c r="AZ23">
        <v>39198</v>
      </c>
      <c r="BS23" t="s">
        <v>80</v>
      </c>
      <c r="BX23" t="s">
        <v>82</v>
      </c>
      <c r="BY23" t="s">
        <v>83</v>
      </c>
      <c r="BZ23" t="s">
        <v>76</v>
      </c>
    </row>
    <row r="24" spans="1:78" x14ac:dyDescent="0.25">
      <c r="A24" t="s">
        <v>106</v>
      </c>
      <c r="B24">
        <v>409065406</v>
      </c>
      <c r="C24">
        <v>38</v>
      </c>
      <c r="D24">
        <v>40906540600038</v>
      </c>
      <c r="E24">
        <v>2019</v>
      </c>
      <c r="F24" s="1" t="str">
        <f t="shared" si="0"/>
        <v>STE par action simplifiée</v>
      </c>
      <c r="G24">
        <v>5710</v>
      </c>
      <c r="H24" s="1" t="str">
        <f t="shared" si="1"/>
        <v>Moyenne entreprise</v>
      </c>
      <c r="I24">
        <v>12</v>
      </c>
      <c r="J24" t="s">
        <v>76</v>
      </c>
      <c r="K24" s="1">
        <v>38965</v>
      </c>
      <c r="L24" t="s">
        <v>104</v>
      </c>
      <c r="M24" t="s">
        <v>105</v>
      </c>
      <c r="N24" t="s">
        <v>79</v>
      </c>
      <c r="O24" t="s">
        <v>80</v>
      </c>
      <c r="P24" t="s">
        <v>76</v>
      </c>
      <c r="R24" s="1">
        <v>35323</v>
      </c>
      <c r="AF24" t="s">
        <v>92</v>
      </c>
      <c r="AG24" t="s">
        <v>83</v>
      </c>
      <c r="AI24" t="s">
        <v>84</v>
      </c>
      <c r="AJ24" t="s">
        <v>76</v>
      </c>
      <c r="AK24">
        <v>12</v>
      </c>
      <c r="AL24">
        <v>2019</v>
      </c>
      <c r="AM24">
        <v>38</v>
      </c>
      <c r="AN24" t="s">
        <v>105</v>
      </c>
      <c r="AO24" t="s">
        <v>93</v>
      </c>
      <c r="AP24">
        <v>2019</v>
      </c>
      <c r="AR24">
        <v>27</v>
      </c>
      <c r="AU24" t="s">
        <v>107</v>
      </c>
      <c r="AV24">
        <v>39800</v>
      </c>
      <c r="AW24" t="s">
        <v>108</v>
      </c>
      <c r="AZ24">
        <v>39434</v>
      </c>
      <c r="BS24" t="s">
        <v>80</v>
      </c>
      <c r="BX24" t="s">
        <v>92</v>
      </c>
      <c r="BY24" t="s">
        <v>83</v>
      </c>
      <c r="BZ24" t="s">
        <v>76</v>
      </c>
    </row>
    <row r="27" spans="1:78" x14ac:dyDescent="0.25">
      <c r="B27" t="s">
        <v>186</v>
      </c>
      <c r="C27">
        <v>2</v>
      </c>
    </row>
    <row r="28" spans="1:78" x14ac:dyDescent="0.25">
      <c r="C28" t="s">
        <v>194</v>
      </c>
    </row>
    <row r="29" spans="1:78" x14ac:dyDescent="0.25">
      <c r="B29" t="s">
        <v>189</v>
      </c>
      <c r="C29">
        <f>COUNTIF(H:H,"tres petite entreprise")</f>
        <v>15</v>
      </c>
    </row>
    <row r="30" spans="1:78" x14ac:dyDescent="0.25">
      <c r="B30" t="s">
        <v>190</v>
      </c>
      <c r="C30">
        <f>COUNTIF(H:H,"petite entreprise")</f>
        <v>4</v>
      </c>
    </row>
    <row r="31" spans="1:78" x14ac:dyDescent="0.25">
      <c r="B31" t="s">
        <v>191</v>
      </c>
      <c r="C31">
        <f>COUNTIF(H:H,"Moyenne entreprise")</f>
        <v>4</v>
      </c>
    </row>
    <row r="32" spans="1:78" x14ac:dyDescent="0.25">
      <c r="B32" t="s">
        <v>192</v>
      </c>
      <c r="C32">
        <f>COUNTIF(H:H,"Grande entreprise")</f>
        <v>0</v>
      </c>
    </row>
    <row r="33" spans="2:3" x14ac:dyDescent="0.25">
      <c r="B33" t="s">
        <v>193</v>
      </c>
      <c r="C33">
        <f>COUNTIF(H:H,"très grande entreprise")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Graphique</vt:lpstr>
      <vt:lpstr>40 Jura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CHALON MAEL p2103455</dc:creator>
  <cp:lastModifiedBy>Maxence Coeur</cp:lastModifiedBy>
  <dcterms:created xsi:type="dcterms:W3CDTF">2021-11-10T10:03:54Z</dcterms:created>
  <dcterms:modified xsi:type="dcterms:W3CDTF">2021-11-24T14:19:50Z</dcterms:modified>
</cp:coreProperties>
</file>