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680" yWindow="0" windowWidth="25600" windowHeight="16060" tabRatio="819"/>
  </bookViews>
  <sheets>
    <sheet name="Notes" sheetId="9" r:id="rId1"/>
    <sheet name="TableS1-Genomes" sheetId="1" r:id="rId2"/>
    <sheet name="TableS2-Exons" sheetId="2" r:id="rId3"/>
    <sheet name="TableS3-Vouchers" sheetId="3" r:id="rId4"/>
    <sheet name="TableS4-qPCR" sheetId="4" r:id="rId5"/>
    <sheet name="TableS5-ReadMapping" sheetId="7" r:id="rId6"/>
    <sheet name="TableS6-Assembly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8" l="1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9" i="8"/>
  <c r="D70" i="8"/>
  <c r="D71" i="8"/>
  <c r="D72" i="8"/>
  <c r="D73" i="8"/>
  <c r="D74" i="8"/>
  <c r="D75" i="8"/>
  <c r="D76" i="8"/>
  <c r="D77" i="8"/>
  <c r="D79" i="8"/>
  <c r="D80" i="8"/>
  <c r="D81" i="8"/>
  <c r="D84" i="8"/>
  <c r="D85" i="8"/>
  <c r="D88" i="8"/>
  <c r="D87" i="8"/>
  <c r="D90" i="8"/>
  <c r="M90" i="8"/>
  <c r="L90" i="8"/>
  <c r="F13" i="7"/>
  <c r="F12" i="7"/>
  <c r="F11" i="7"/>
  <c r="F10" i="7"/>
  <c r="E13" i="7"/>
  <c r="E12" i="7"/>
  <c r="E11" i="7"/>
  <c r="E10" i="7"/>
  <c r="D11" i="7"/>
  <c r="D12" i="7"/>
  <c r="C12" i="7"/>
  <c r="C11" i="7"/>
  <c r="J90" i="8"/>
  <c r="I90" i="8"/>
  <c r="E90" i="8"/>
  <c r="F90" i="8"/>
  <c r="G90" i="8"/>
  <c r="H90" i="8"/>
  <c r="K90" i="8"/>
  <c r="M89" i="8"/>
  <c r="L89" i="8"/>
  <c r="K89" i="8"/>
  <c r="J89" i="8"/>
  <c r="I89" i="8"/>
  <c r="H89" i="8"/>
  <c r="G89" i="8"/>
  <c r="F89" i="8"/>
  <c r="E89" i="8"/>
  <c r="D89" i="8"/>
  <c r="M88" i="8"/>
  <c r="L88" i="8"/>
  <c r="K88" i="8"/>
  <c r="J88" i="8"/>
  <c r="I88" i="8"/>
  <c r="H88" i="8"/>
  <c r="G88" i="8"/>
  <c r="F88" i="8"/>
  <c r="E88" i="8"/>
  <c r="M87" i="8"/>
  <c r="L87" i="8"/>
  <c r="K87" i="8"/>
  <c r="J87" i="8"/>
  <c r="I87" i="8"/>
  <c r="H87" i="8"/>
  <c r="G87" i="8"/>
  <c r="F87" i="8"/>
  <c r="E87" i="8"/>
  <c r="C13" i="7"/>
  <c r="C10" i="7"/>
  <c r="D13" i="7"/>
  <c r="D10" i="7"/>
  <c r="D15" i="2"/>
</calcChain>
</file>

<file path=xl/sharedStrings.xml><?xml version="1.0" encoding="utf-8"?>
<sst xmlns="http://schemas.openxmlformats.org/spreadsheetml/2006/main" count="1629" uniqueCount="932">
  <si>
    <t>Count</t>
  </si>
  <si>
    <t>Family</t>
  </si>
  <si>
    <t>Taxon</t>
  </si>
  <si>
    <t>Taxon Name in Tree</t>
  </si>
  <si>
    <t>#Extracted UCEs</t>
  </si>
  <si>
    <t>Reference</t>
  </si>
  <si>
    <t>Accessed From</t>
  </si>
  <si>
    <t>GenBank  Accession</t>
  </si>
  <si>
    <t>GenBank Name</t>
  </si>
  <si>
    <t>FTP Path to Fasta</t>
  </si>
  <si>
    <t>Notes</t>
  </si>
  <si>
    <t>Formicidae</t>
  </si>
  <si>
    <t>Acromyrmex echinatior</t>
  </si>
  <si>
    <t>Acromyrmex_echinatior_Genome</t>
  </si>
  <si>
    <t>aech3</t>
  </si>
  <si>
    <t>Nygaard et al. (2011)</t>
  </si>
  <si>
    <t>NCBI</t>
  </si>
  <si>
    <t>GCA_000204515.1</t>
  </si>
  <si>
    <t>Aech_3.9</t>
  </si>
  <si>
    <t>ftp://ftp.ncbi.nlm.nih.gov/genomes/all/GCA_000204515.1_Aech_3.9/GCA_000204515.1_Aech_3.9_genomic.fna.gz</t>
  </si>
  <si>
    <t>Apidae</t>
  </si>
  <si>
    <t>Apis dorsata</t>
  </si>
  <si>
    <t>ador1</t>
  </si>
  <si>
    <t xml:space="preserve">unpublished </t>
  </si>
  <si>
    <t>GCA_000469605.1</t>
  </si>
  <si>
    <t>Apis dorsata 1.3</t>
  </si>
  <si>
    <t>ftp://ftp.ncbi.nlm.nih.gov/genomes/all/GCA_000469605.1_Apis_dorsata_1.3/GCA_000469605.1_Apis_dorsata_1.3_genomic.fna.gz</t>
  </si>
  <si>
    <t>Apis florea</t>
  </si>
  <si>
    <t>aflo1</t>
  </si>
  <si>
    <t>GCA_000184785.1</t>
  </si>
  <si>
    <t>Aflo_1.0</t>
  </si>
  <si>
    <t>ftp://ftp.ncbi.nlm.nih.gov/genomes/all/GCA_000184785.1_Aflo_1.0/GCA_000184785.1_Aflo_1.0_genomic.fna.gz</t>
  </si>
  <si>
    <t>Apis mellifera</t>
  </si>
  <si>
    <t>Apis_mellifera_Genome</t>
  </si>
  <si>
    <t>apimel4</t>
  </si>
  <si>
    <t>Elsik et al. (2014)</t>
  </si>
  <si>
    <t>GCA_000002195.1</t>
  </si>
  <si>
    <t>Amel_4.5</t>
  </si>
  <si>
    <t>ftp://ftp.ncbi.nlm.nih.gov/genomes/all/GCA_000002195.1_Amel_4.5/GCA_000002195.1_Amel_4.5_genomic.fna.gz</t>
  </si>
  <si>
    <t>Used to design UCE bait set.</t>
  </si>
  <si>
    <t>Bradynobaenidae</t>
  </si>
  <si>
    <t>apza</t>
  </si>
  <si>
    <t>Johnson (pers. comm.)</t>
  </si>
  <si>
    <t>n/a</t>
  </si>
  <si>
    <t>Low coverage genome generated for inclusion in Johnson et al. (2015) transcriptome study.</t>
  </si>
  <si>
    <t>Tenthredinidae</t>
  </si>
  <si>
    <t>Athalia rosae</t>
  </si>
  <si>
    <t>aros1</t>
  </si>
  <si>
    <t>unpublished</t>
  </si>
  <si>
    <t>GCA_000344095.1</t>
  </si>
  <si>
    <t>Aros_1.0</t>
  </si>
  <si>
    <t>ftp://ftp.ncbi.nlm.nih.gov/genomes/all/GCA_000344095.1_Aros_1.0/GCA_000344095.1_Aros_1.0_genomic.fna.gz</t>
  </si>
  <si>
    <t>Atta cephalotes</t>
  </si>
  <si>
    <t>Atta_cephalotes_Genome</t>
  </si>
  <si>
    <t>attcp1</t>
  </si>
  <si>
    <t>Suen et al. (2011)</t>
  </si>
  <si>
    <t>GCA_000143395.2</t>
  </si>
  <si>
    <t>Attacep1.0</t>
  </si>
  <si>
    <t>ftp://ftp.ncbi.nlm.nih.gov/genomes/all/GCA_000143395.2_Attacep1.0/GCA_000143395.2_Attacep1.0_genomic.fna.gz</t>
  </si>
  <si>
    <t>Bombus impatiens</t>
  </si>
  <si>
    <t>Bombus_impatiens_Genome</t>
  </si>
  <si>
    <t>bimp2</t>
  </si>
  <si>
    <t>Sadd et al. (2015)</t>
  </si>
  <si>
    <t>GCA_000188095.2</t>
  </si>
  <si>
    <t>BIMP_2.0</t>
  </si>
  <si>
    <t>ftp://ftp.ncbi.nlm.nih.gov/genomes/all/GCA_000188095.2_BIMP_2.0/GCA_000188095.2_BIMP_2.0_genomic.fna.gz</t>
  </si>
  <si>
    <t>Bombus terrestris</t>
  </si>
  <si>
    <t>bter1</t>
  </si>
  <si>
    <t>GCA_000214255.1</t>
  </si>
  <si>
    <t>Bter_1.0</t>
  </si>
  <si>
    <t>ftp://ftp.ncbi.nlm.nih.gov/genomes/all/GCA_000214255.1_Bter_1.0/GCA_000214255.1_Bter_1.0_genomic.fna.gz</t>
  </si>
  <si>
    <t>Camponotus floridanus</t>
  </si>
  <si>
    <t>Camponotus_floridanus_Genome</t>
  </si>
  <si>
    <t>cflo1</t>
  </si>
  <si>
    <t>Bonasio et al. (2010)</t>
  </si>
  <si>
    <t>GCA_000147175.1</t>
  </si>
  <si>
    <t>CamFlo_1.0</t>
  </si>
  <si>
    <t>ftp://ftp.ncbi.nlm.nih.gov/genomes/all/GCA_000147175.1_CamFlo_1.0/GCA_000147175.1_CamFlo_1.0_genomic.fna.gz</t>
  </si>
  <si>
    <t>Cardiocondyla obscurior</t>
  </si>
  <si>
    <t>Cardiocondyla_obscurior_Genome</t>
  </si>
  <si>
    <t>cobs1</t>
  </si>
  <si>
    <t>Schrader et al. (2014)</t>
  </si>
  <si>
    <t>HGD</t>
  </si>
  <si>
    <t>http://hymenopteragenome.org/drupal/sites/hymenopteragenome.org.ant_genomes.cardiocondyla/files/data/Cobs_1.4_Scaffold_Assembly.fa.gz</t>
  </si>
  <si>
    <t>Cephidae</t>
  </si>
  <si>
    <t>Cephus cinctus</t>
  </si>
  <si>
    <t>ccin1</t>
  </si>
  <si>
    <t>GCA_000341935.1</t>
  </si>
  <si>
    <t>Ccin1</t>
  </si>
  <si>
    <t>ftp://ftp.ncbi.nlm.nih.gov/genomes/all/GCA_000341935.1_Ccin1/GCA_000341935.1_Ccin1_genomic.fna.gz</t>
  </si>
  <si>
    <t>Cerapachys biroi</t>
  </si>
  <si>
    <t>cbir1</t>
  </si>
  <si>
    <t>Oxley et al. (2014)</t>
  </si>
  <si>
    <t>GCA_000611835.1</t>
  </si>
  <si>
    <t>CerBir1.0</t>
  </si>
  <si>
    <t>ftp://ftp.ncbi.nlm.nih.gov/genomes/all/GCA_000611835.1_CerBir1.0/GCA_000611835.1_CerBir1.0_genomic.fna.gz</t>
  </si>
  <si>
    <t>Agaonidae</t>
  </si>
  <si>
    <t>Ceratosolen solmsi marchali</t>
  </si>
  <si>
    <t>cersol1</t>
  </si>
  <si>
    <t>Xiao et al. (2013)</t>
  </si>
  <si>
    <t>GCA_000503995.1</t>
  </si>
  <si>
    <t>CerSol_1.0</t>
  </si>
  <si>
    <t>ftp://ftp.ncbi.nlm.nih.gov/genomes/all/GCA_000503995.1_CerSol_1.0/GCA_000503995.1_CerSol_1.0_genomic.fna.gz</t>
  </si>
  <si>
    <t>Encyrtidae</t>
  </si>
  <si>
    <t>Copidosoma floridanum</t>
  </si>
  <si>
    <t>copi1</t>
  </si>
  <si>
    <t>GCA_000648655.1</t>
  </si>
  <si>
    <t>Cflo_1.0</t>
  </si>
  <si>
    <t>ftp://ftp.ncbi.nlm.nih.gov/genomes/all/GCA_000648655.1_Cflo_1.0/GCA_000648655.1_Cflo_1.0_genomic.fna.gz</t>
  </si>
  <si>
    <t>Braconidae</t>
  </si>
  <si>
    <t>Cotesia vestalis</t>
  </si>
  <si>
    <t>cves1</t>
  </si>
  <si>
    <t>de Boer et al. (2015)</t>
  </si>
  <si>
    <t>GCA_000956155.1</t>
  </si>
  <si>
    <t>ASM95615v1</t>
  </si>
  <si>
    <t>ftp://ftp.ncbi.nlm.nih.gov/genomes/all/GCA_000956155.1_ASM95615v1/GCA_000956155.1_ASM95615v1_genomic.fna.gz</t>
  </si>
  <si>
    <t>Halictidae</t>
  </si>
  <si>
    <t>Dufourea novaeangliae</t>
  </si>
  <si>
    <t>dnov1</t>
  </si>
  <si>
    <t>Kapheim et al. (2015)</t>
  </si>
  <si>
    <t>GCA_001272555.1</t>
  </si>
  <si>
    <t>ASM127255v1</t>
  </si>
  <si>
    <t>ftp://ftp.ncbi.nlm.nih.gov/genomes/all/GCA_001272555.1_ASM127255v1/GCA_001272555.1_ASM127255v1_genomic.fna.gz</t>
  </si>
  <si>
    <t>Eufriesea mexicana</t>
  </si>
  <si>
    <t>emex1</t>
  </si>
  <si>
    <t>http://hymenopteragenome.org/beebase/sites/hymenopteragenome.org.beebase/files/data/consortium_data/Eufriesea_mexicana.v1.0.fa.gz</t>
  </si>
  <si>
    <t>Fopius arisanus</t>
  </si>
  <si>
    <t>fari1</t>
  </si>
  <si>
    <t>GCA_000806365.1</t>
  </si>
  <si>
    <t>ASM80636v1</t>
  </si>
  <si>
    <t>ftp://ftp.ncbi.nlm.nih.gov/genomes/all/GCA_000806365.1_ASM80636v1/GCA_000806365.1_ASM80636v1_genomic.fna.gz</t>
  </si>
  <si>
    <t>Habropoda laboriosa</t>
  </si>
  <si>
    <t>hlab1</t>
  </si>
  <si>
    <t>GCA_001263275.1</t>
  </si>
  <si>
    <t>ASM126327v1</t>
  </si>
  <si>
    <t>ftp://ftp.ncbi.nlm.nih.gov/genomes/all/GCA_001263275.1_ASM126327v1/GCA_001263275.1_ASM126327v1_genomic.fna.gz</t>
  </si>
  <si>
    <t>Harpegnathos saltator</t>
  </si>
  <si>
    <t>Harpegnathos_saltator_Genome</t>
  </si>
  <si>
    <t>harsal1</t>
  </si>
  <si>
    <t>GCA_000147195.1</t>
  </si>
  <si>
    <t>HarSal_1.0</t>
  </si>
  <si>
    <t>ftp://ftp.ncbi.nlm.nih.gov/genomes/all/GCA_000147195.1_HarSal_1.0/GCA_000147195.1_HarSal_1.0_genomic.fna.gz</t>
  </si>
  <si>
    <t>Lasioglossum albipes</t>
  </si>
  <si>
    <t>Lasioglossum_albipes_Genome</t>
  </si>
  <si>
    <t>lasalb1</t>
  </si>
  <si>
    <t>Kocher et al. (2013)</t>
  </si>
  <si>
    <t>http://hymenopteragenome.org/beebase/sites/hymenopteragenome.org.beebase/files/data/consortium_data/Lalb_v2.fa.gz</t>
  </si>
  <si>
    <t>Lasius niger</t>
  </si>
  <si>
    <t>Lasius_niger_Genome</t>
  </si>
  <si>
    <t>lnig1</t>
  </si>
  <si>
    <t>GCA_001045655.1</t>
  </si>
  <si>
    <t>ASM104565v1</t>
  </si>
  <si>
    <t>ftp://ftp.ncbi.nlm.nih.gov/genomes/all/GCA_001045655.1_ASM104565v1/GCA_001045655.1_ASM104565v1_genomic.fna.gz</t>
  </si>
  <si>
    <t>Linepithema humile</t>
  </si>
  <si>
    <t>Linepithema_humile_Genome</t>
  </si>
  <si>
    <t>lhum4</t>
  </si>
  <si>
    <t>Smith et al. (2011)</t>
  </si>
  <si>
    <t>GCA_000217595.1</t>
  </si>
  <si>
    <t>Lhum_UMD_V04</t>
  </si>
  <si>
    <t>ftp://ftp.ncbi.nlm.nih.gov/genomes/all/GCA_000217595.1_Lhum_UMD_V04/GCA_000217595.1_Lhum_UMD_V04_genomic.fna.gz</t>
  </si>
  <si>
    <t>Megachilidae</t>
  </si>
  <si>
    <t>Megachile rotundata</t>
  </si>
  <si>
    <t>Megachile_rotundata_Genome</t>
  </si>
  <si>
    <t>mrot1</t>
  </si>
  <si>
    <t>GCA_000220905.1</t>
  </si>
  <si>
    <t>MROT_1.0</t>
  </si>
  <si>
    <t>ftp://ftp.ncbi.nlm.nih.gov/genomes/all/GCA_000220905.1_MROT_1.0/GCA_000220905.1_MROT_1.0_genomic.fna.gz</t>
  </si>
  <si>
    <t>Melipona quadrifasciata</t>
  </si>
  <si>
    <t>mqua1</t>
  </si>
  <si>
    <t>http://hymenopteragenome.org/beebase/sites/hymenopteragenome.org.beebase/files/data/consortium_data/Melipona_quadrifasciata.v1.0.fa.gz</t>
  </si>
  <si>
    <t>Microplitis demolitor</t>
  </si>
  <si>
    <t>mdem1</t>
  </si>
  <si>
    <t>Burke et al. (2014)</t>
  </si>
  <si>
    <t>GCA_000572035.1</t>
  </si>
  <si>
    <t>Mdem1</t>
  </si>
  <si>
    <t>ftp://ftp.ncbi.nlm.nih.gov/genomes/all/GCA_000572035.1_Mdem1/GCA_000572035.1_Mdem1_genomic.fna.gz</t>
  </si>
  <si>
    <t>Monomorium pharaonis</t>
  </si>
  <si>
    <t>Monomorium_pharaonis_Genome</t>
  </si>
  <si>
    <t>mpha2</t>
  </si>
  <si>
    <t>Mikheyev &amp; Linksvayer (2015)</t>
  </si>
  <si>
    <t>GCA_000980195.3</t>
  </si>
  <si>
    <t>M.pharaonis_V2.0</t>
  </si>
  <si>
    <t>ftp://ftp.ncbi.nlm.nih.gov/genomes/all/GCA_000980195.3_M.pharaonis_V2.0/GCA_000980195.3_M.pharaonis_V2.0_genomic.fna.gz</t>
  </si>
  <si>
    <t>Pteromalidae</t>
  </si>
  <si>
    <t>Nasonia giraulti</t>
  </si>
  <si>
    <t>ngir1</t>
  </si>
  <si>
    <t>GCA_000004775.1</t>
  </si>
  <si>
    <t>Ngir_1.0</t>
  </si>
  <si>
    <t>ftp://ftp.ncbi.nlm.nih.gov/genomes/all/GCA_000004775.1_Ngir_1.0/GCA_000004775.1_Ngir_1.0_genomic.fna.gz</t>
  </si>
  <si>
    <t>Nasonia longicornis</t>
  </si>
  <si>
    <t>nlon1</t>
  </si>
  <si>
    <t>GCA_000004795.1</t>
  </si>
  <si>
    <t>Nlon_1.0</t>
  </si>
  <si>
    <t>ftp://ftp.ncbi.nlm.nih.gov/genomes/all/GCA_000004795.1_Nlon_1.0/GCA_000004795.1_Nlon_1.0_genomic.fna.gz</t>
  </si>
  <si>
    <t>Nasonia vitripennis</t>
  </si>
  <si>
    <t>nasvit2</t>
  </si>
  <si>
    <t>GCA_000002325.2</t>
  </si>
  <si>
    <t>Nvit_2.1</t>
  </si>
  <si>
    <t>ftp://ftp.ncbi.nlm.nih.gov/genomes/all/GCA_000002325.2_Nvit_2.1/GCA_000002325.2_Nvit_2.1_genomic.fna.gz</t>
  </si>
  <si>
    <t>Diprionidae</t>
  </si>
  <si>
    <t>Neodiprion lecontei</t>
  </si>
  <si>
    <t>nlec1</t>
  </si>
  <si>
    <t>GCA_001263575.1</t>
  </si>
  <si>
    <t>Nlec1.0</t>
  </si>
  <si>
    <t>ftp://ftp.ncbi.nlm.nih.gov/genomes/all/GCA_001263575.1_Nlec1.0/GCA_001263575.1_Nlec1.0_genomic.fna.gz</t>
  </si>
  <si>
    <t>Orussidae</t>
  </si>
  <si>
    <t>Orussus abientinus</t>
  </si>
  <si>
    <t>oabi1</t>
  </si>
  <si>
    <t>GCA_000612105.1</t>
  </si>
  <si>
    <t>Oabi_1.0</t>
  </si>
  <si>
    <t>ftp://ftp.ncbi.nlm.nih.gov/genomes/all/GCA_000612105.1_Oabi_1.0/GCA_000612105.1_Oabi_1.0_genomic.fna.gz</t>
  </si>
  <si>
    <t>Pogonomyrmex barbatus</t>
  </si>
  <si>
    <t>Pogonomyrmex_barbatus_Genome</t>
  </si>
  <si>
    <t>pbar3</t>
  </si>
  <si>
    <t>GCA_000187915.1</t>
  </si>
  <si>
    <t>Pbar_UMD_V03</t>
  </si>
  <si>
    <t>ftp://ftp.ncbi.nlm.nih.gov/genomes/all/GCA_000187915.1_Pbar_UMD_V03/GCA_000187915.1_Pbar_UMD_V03_genomic.fna.gz</t>
  </si>
  <si>
    <t>Solenopsis invicta</t>
  </si>
  <si>
    <t>Solenopsis_invicta_Genome</t>
  </si>
  <si>
    <t>sinv</t>
  </si>
  <si>
    <t>Wurm et al. (2011)</t>
  </si>
  <si>
    <t>GCA_000188075.1</t>
  </si>
  <si>
    <t>Si_gnG</t>
  </si>
  <si>
    <t>ftp://ftp.ncbi.nlm.nih.gov/genomes/all/GCA_000188075.1_Si_gnG/GCA_000188075.1_Si_gnG_genomic.fna.gz</t>
  </si>
  <si>
    <t>Trichogrammatidae</t>
  </si>
  <si>
    <t>Trichogramma pretiosum</t>
  </si>
  <si>
    <t>tpre1</t>
  </si>
  <si>
    <t>GCA_000599845.1</t>
  </si>
  <si>
    <t>Tpre_1.0</t>
  </si>
  <si>
    <t>ftp://ftp.ncbi.nlm.nih.gov/genomes/all/GCA_000599845.1_Tpre_1.0/GCA_000599845.1_Tpre_1.0_genomic.fna.gz</t>
  </si>
  <si>
    <t>Vollenhovia emeryi</t>
  </si>
  <si>
    <t>Vollenhovia_emeryi_Genome</t>
  </si>
  <si>
    <t>veme1</t>
  </si>
  <si>
    <t>GCA_000949405.1</t>
  </si>
  <si>
    <t>V.emery_V1.0</t>
  </si>
  <si>
    <t>ftp://ftp.ncbi.nlm.nih.gov/genomes/all/GCA_000949405.1_V.emery_V1.0/GCA_000949405.1_V.emery_V1.0_genomic.fna.gz</t>
  </si>
  <si>
    <t>Wasmannia auropunctata</t>
  </si>
  <si>
    <t>Wasmannia_auropunctata_Genome</t>
  </si>
  <si>
    <t>waur1</t>
  </si>
  <si>
    <t>GCA_000956235.1</t>
  </si>
  <si>
    <t>wasmannia.A_1.0</t>
  </si>
  <si>
    <t>ftp://ftp.ncbi.nlm.nih.gov/genomes/all/GCA_000956235.1_wasmannia.A_1.0/GCA_000956235.1_wasmannia.A_1.0_genomic.fna.gz</t>
  </si>
  <si>
    <t>All Taxa</t>
  </si>
  <si>
    <t>mean</t>
  </si>
  <si>
    <t>min</t>
  </si>
  <si>
    <t>max</t>
  </si>
  <si>
    <t>95% CI</t>
  </si>
  <si>
    <t>Ants Only</t>
  </si>
  <si>
    <t>Gene Abbreviation</t>
  </si>
  <si>
    <t>Complete Gene Name</t>
  </si>
  <si>
    <t>Gene#</t>
  </si>
  <si>
    <t>#Exons</t>
  </si>
  <si>
    <t>Aligned Length (bp)</t>
  </si>
  <si>
    <t>Number of Baits</t>
  </si>
  <si>
    <t>AbdA</t>
  </si>
  <si>
    <t>abdominal-a</t>
  </si>
  <si>
    <t>gene-1</t>
  </si>
  <si>
    <t>Antp</t>
  </si>
  <si>
    <t>antennapedia</t>
  </si>
  <si>
    <t>gene-9</t>
  </si>
  <si>
    <t>ArgK</t>
  </si>
  <si>
    <t>arginine kinase</t>
  </si>
  <si>
    <t>gene-4</t>
  </si>
  <si>
    <t>319-354</t>
  </si>
  <si>
    <t>20-20</t>
  </si>
  <si>
    <t>CAD</t>
  </si>
  <si>
    <t>carbomoylphosphate synthase</t>
  </si>
  <si>
    <t>gene-12</t>
  </si>
  <si>
    <t>529-234-222</t>
  </si>
  <si>
    <t>28-12-12</t>
  </si>
  <si>
    <t>POLD1</t>
  </si>
  <si>
    <t>dna polymerase delta 1 catalytic subunit</t>
  </si>
  <si>
    <t>gene-7</t>
  </si>
  <si>
    <t>EF1α-F1</t>
  </si>
  <si>
    <t>elongation factor 1α f1 copy</t>
  </si>
  <si>
    <t>gene-11</t>
  </si>
  <si>
    <t>EF1α-F2</t>
  </si>
  <si>
    <t>elongation factor 1α f2 copy</t>
  </si>
  <si>
    <t>gene-2</t>
  </si>
  <si>
    <t>LwRh</t>
  </si>
  <si>
    <t>long-wavelength rhodopsin</t>
  </si>
  <si>
    <t>gene-3</t>
  </si>
  <si>
    <t>226-232</t>
  </si>
  <si>
    <t>12-12</t>
  </si>
  <si>
    <t>NaK</t>
  </si>
  <si>
    <t>sodium potassium adenosine triphosphatase</t>
  </si>
  <si>
    <t>gene-8</t>
  </si>
  <si>
    <t>gene-5</t>
  </si>
  <si>
    <t>Ubx</t>
  </si>
  <si>
    <t>ultrabithorax</t>
  </si>
  <si>
    <t>gene-6</t>
  </si>
  <si>
    <t>Wg</t>
  </si>
  <si>
    <t>wingless</t>
  </si>
  <si>
    <t>gene-10</t>
  </si>
  <si>
    <t>Total</t>
  </si>
  <si>
    <t>7,896 bp</t>
  </si>
  <si>
    <t>452 Baits</t>
  </si>
  <si>
    <t>Subfamily</t>
  </si>
  <si>
    <t>Genus</t>
  </si>
  <si>
    <t>Species</t>
  </si>
  <si>
    <t>Extraction ID</t>
  </si>
  <si>
    <t>Voucher ID</t>
  </si>
  <si>
    <t>Colln ID</t>
  </si>
  <si>
    <t>Colln Country</t>
  </si>
  <si>
    <t>Colln Year</t>
  </si>
  <si>
    <t>Collector</t>
  </si>
  <si>
    <t>Tatuidris_tatusia_EX1572</t>
  </si>
  <si>
    <t>Agroecomyrmecinae</t>
  </si>
  <si>
    <t>Tatuidris</t>
  </si>
  <si>
    <t>tatusia</t>
  </si>
  <si>
    <t>EX1572</t>
  </si>
  <si>
    <t>CASENT0629116</t>
  </si>
  <si>
    <t>Wm-D-03-2-08</t>
  </si>
  <si>
    <t>Nicaragua</t>
  </si>
  <si>
    <t>Project LLAMA</t>
  </si>
  <si>
    <t>Apomyrma_indet_EX1646</t>
  </si>
  <si>
    <t>Amblyoponinae</t>
  </si>
  <si>
    <t>Apomyrma</t>
  </si>
  <si>
    <t>indet</t>
  </si>
  <si>
    <t>EX1646</t>
  </si>
  <si>
    <t>CASENT0637364</t>
  </si>
  <si>
    <t xml:space="preserve">a233450  </t>
  </si>
  <si>
    <t>Congo</t>
  </si>
  <si>
    <t>T. Chapman</t>
  </si>
  <si>
    <t>Prionopelta_amabilis_EX1651</t>
  </si>
  <si>
    <t>Prionopelta</t>
  </si>
  <si>
    <t>amabilis</t>
  </si>
  <si>
    <t>EX1651</t>
  </si>
  <si>
    <t>CASENT0636064</t>
  </si>
  <si>
    <t>JTL6209-10</t>
  </si>
  <si>
    <t>J. Longino</t>
  </si>
  <si>
    <t>EX1571</t>
  </si>
  <si>
    <t>CASENT0633398</t>
  </si>
  <si>
    <t>JTL8978-s</t>
  </si>
  <si>
    <t>Aneuretus_simoni_EX1611</t>
  </si>
  <si>
    <t>Aneuretinae</t>
  </si>
  <si>
    <t>Aneuretus</t>
  </si>
  <si>
    <t>simoni</t>
  </si>
  <si>
    <t>EX1611</t>
  </si>
  <si>
    <t>CASENT0637363</t>
  </si>
  <si>
    <t>ANTC1752</t>
  </si>
  <si>
    <t>N. Gunawardene</t>
  </si>
  <si>
    <t>Dolichoderus_lamellosus_EX843</t>
  </si>
  <si>
    <t>Dolichoderinae</t>
  </si>
  <si>
    <t>Dolichoderus</t>
  </si>
  <si>
    <t>lamellosus</t>
  </si>
  <si>
    <t>EX843</t>
  </si>
  <si>
    <t>CASENT0633369</t>
  </si>
  <si>
    <t>JTL8604</t>
  </si>
  <si>
    <t>Leptomyrmex_erythrocephalus_EX1644</t>
  </si>
  <si>
    <t>Leptomyrmex</t>
  </si>
  <si>
    <t>erythrocephalus</t>
  </si>
  <si>
    <t>EX1644</t>
  </si>
  <si>
    <t>CASENT0106077</t>
  </si>
  <si>
    <t>PSW13808</t>
  </si>
  <si>
    <t>Australia</t>
  </si>
  <si>
    <t>Philidris_sp_EX1581</t>
  </si>
  <si>
    <t>Philidris</t>
  </si>
  <si>
    <t>sp</t>
  </si>
  <si>
    <t>EX1581</t>
  </si>
  <si>
    <t>CASENT0634985</t>
  </si>
  <si>
    <t>JTL8846-s</t>
  </si>
  <si>
    <t>Malaysia</t>
  </si>
  <si>
    <t>Tapinoma_sessile_EX1584</t>
  </si>
  <si>
    <t>Tapinoma</t>
  </si>
  <si>
    <t>sessile</t>
  </si>
  <si>
    <t>EX1584</t>
  </si>
  <si>
    <t>CASENT0639350</t>
  </si>
  <si>
    <t>JTL8166</t>
  </si>
  <si>
    <t>USA</t>
  </si>
  <si>
    <t>Syscia_augustae_cf_EX1579</t>
  </si>
  <si>
    <t>Dorylinae</t>
  </si>
  <si>
    <t>Syscia</t>
  </si>
  <si>
    <r>
      <t>augustae_</t>
    </r>
    <r>
      <rPr>
        <sz val="11"/>
        <color theme="1"/>
        <rFont val="Arial"/>
      </rPr>
      <t>cf</t>
    </r>
  </si>
  <si>
    <t>EX1579</t>
  </si>
  <si>
    <t>CASENT0633293</t>
  </si>
  <si>
    <t>MGB1525</t>
  </si>
  <si>
    <t>Honduras</t>
  </si>
  <si>
    <t>M. Branstetter</t>
  </si>
  <si>
    <t>Eciton_burchellii_EX1580</t>
  </si>
  <si>
    <t>Eciton</t>
  </si>
  <si>
    <t>burchellii</t>
  </si>
  <si>
    <t>EX1580</t>
  </si>
  <si>
    <t>CASENT0619818</t>
  </si>
  <si>
    <t>JTL7621</t>
  </si>
  <si>
    <t>Ectatomma_gibbum_EX814</t>
  </si>
  <si>
    <t>Ectatomminae</t>
  </si>
  <si>
    <t>Ectatomma</t>
  </si>
  <si>
    <t>gibbum</t>
  </si>
  <si>
    <t>EX814</t>
  </si>
  <si>
    <t>CASENT0619409</t>
  </si>
  <si>
    <t>JTL7452</t>
  </si>
  <si>
    <t>Gnamptogenys_minuta_EX1226</t>
  </si>
  <si>
    <t>Gnamptogenys</t>
  </si>
  <si>
    <t>minuta</t>
  </si>
  <si>
    <t>EX1226</t>
  </si>
  <si>
    <t>CASENT0633176</t>
  </si>
  <si>
    <t>Wa-A-07-1-37</t>
  </si>
  <si>
    <t>Mexico</t>
  </si>
  <si>
    <t>Gnamptogenys_simulans_EX1257</t>
  </si>
  <si>
    <t>simulans</t>
  </si>
  <si>
    <t>EX1257</t>
  </si>
  <si>
    <t>CASENT0633201</t>
  </si>
  <si>
    <t>Wa-D-04-2-38</t>
  </si>
  <si>
    <t>Formica_podzolica_EX1583</t>
  </si>
  <si>
    <t>Formicinae</t>
  </si>
  <si>
    <t>Formica</t>
  </si>
  <si>
    <t>podzolica</t>
  </si>
  <si>
    <t>EX1583</t>
  </si>
  <si>
    <t>CASENT0634003</t>
  </si>
  <si>
    <t>JTL8930</t>
  </si>
  <si>
    <t>Lasius_sitiens_EX1585</t>
  </si>
  <si>
    <t>Lasius</t>
  </si>
  <si>
    <t>sitiens</t>
  </si>
  <si>
    <t>EX1585</t>
  </si>
  <si>
    <t>CASENT0635911</t>
  </si>
  <si>
    <t>JTL8439</t>
  </si>
  <si>
    <t>Myrmelachista_joycei_EX819</t>
  </si>
  <si>
    <t>Myrmelachista</t>
  </si>
  <si>
    <t>joycei</t>
  </si>
  <si>
    <t>EX819</t>
  </si>
  <si>
    <t>CASENT0635767</t>
  </si>
  <si>
    <t>JTL8492</t>
  </si>
  <si>
    <t>Acanthoponera_minor_EX1582</t>
  </si>
  <si>
    <t>Heteroponerinae</t>
  </si>
  <si>
    <t>Acanthoponera</t>
  </si>
  <si>
    <t>minor</t>
  </si>
  <si>
    <t>EX1582</t>
  </si>
  <si>
    <t>CASENT0633283</t>
  </si>
  <si>
    <t>MGB1810</t>
  </si>
  <si>
    <t>Protanilla_sp_EX1569</t>
  </si>
  <si>
    <t>Leptanillinae</t>
  </si>
  <si>
    <t>Protanilla</t>
  </si>
  <si>
    <t>EX1569</t>
  </si>
  <si>
    <t>CASENT0634862</t>
  </si>
  <si>
    <t>JTL8818-s</t>
  </si>
  <si>
    <t>Myrmecia_fulvipes_EX1653</t>
  </si>
  <si>
    <t>Myrmeciinae</t>
  </si>
  <si>
    <t>Myrmecia</t>
  </si>
  <si>
    <t>fulvipes</t>
  </si>
  <si>
    <t>EX1653</t>
  </si>
  <si>
    <t>CASENT0220766</t>
  </si>
  <si>
    <t>PSW09773</t>
  </si>
  <si>
    <t>Myrmecia_varians_EX1564</t>
  </si>
  <si>
    <t>varians</t>
  </si>
  <si>
    <t>EX1564</t>
  </si>
  <si>
    <t>CASENT0220816</t>
  </si>
  <si>
    <t>PSW15622</t>
  </si>
  <si>
    <t>Nothomyrmecia_macrops_Brady120</t>
  </si>
  <si>
    <t>Nothomyrmecia</t>
  </si>
  <si>
    <t>macrops</t>
  </si>
  <si>
    <t>Brady120</t>
  </si>
  <si>
    <t>CASENT0106089</t>
  </si>
  <si>
    <t>ANTC4010</t>
  </si>
  <si>
    <t>J. Gadau, M. Sanetra</t>
  </si>
  <si>
    <t>Acanthognathus_ocellatus_EX826</t>
  </si>
  <si>
    <t>Myrmicinae</t>
  </si>
  <si>
    <t>Acanthognathus</t>
  </si>
  <si>
    <t>ocellatus</t>
  </si>
  <si>
    <t>EX826</t>
  </si>
  <si>
    <t>CASENT0636076</t>
  </si>
  <si>
    <t>JTL6209-28</t>
  </si>
  <si>
    <t>Adelomyrmex_dentivagans_EX314</t>
  </si>
  <si>
    <t>Adelomyrmex</t>
  </si>
  <si>
    <t>dentivagans</t>
  </si>
  <si>
    <t>EX314</t>
  </si>
  <si>
    <t>JTLC000014362</t>
  </si>
  <si>
    <t>Wa-A-06-1-17</t>
  </si>
  <si>
    <t>Adelomyrmex_longinoi_EX316</t>
  </si>
  <si>
    <t>longinoi</t>
  </si>
  <si>
    <t>EX316</t>
  </si>
  <si>
    <t>CASENT0634310</t>
  </si>
  <si>
    <t>Wa-D-02-1-09</t>
  </si>
  <si>
    <t>Adelomyrmex_marginodus_EX318</t>
  </si>
  <si>
    <t>marginodus</t>
  </si>
  <si>
    <t>EX318</t>
  </si>
  <si>
    <t>CASENT0634309</t>
  </si>
  <si>
    <t>Wa-C-09-1-24</t>
  </si>
  <si>
    <t>Aphaenogaster_occidentalis_EX818</t>
  </si>
  <si>
    <t>Aphaenogaster</t>
  </si>
  <si>
    <t>occidentalis</t>
  </si>
  <si>
    <t>EX818</t>
  </si>
  <si>
    <t>CASENT0639490</t>
  </si>
  <si>
    <t>JTL8340</t>
  </si>
  <si>
    <t>Aphaenogaster_phalangium_EX825</t>
  </si>
  <si>
    <t>phalangium</t>
  </si>
  <si>
    <t>EX825</t>
  </si>
  <si>
    <t>CASENT0635976</t>
  </si>
  <si>
    <t>JTL6901.02</t>
  </si>
  <si>
    <t>Apterostigma_dentigerum_EX835</t>
  </si>
  <si>
    <t>Apterostigma</t>
  </si>
  <si>
    <t>dentigerum</t>
  </si>
  <si>
    <t>EX835</t>
  </si>
  <si>
    <t>CASENT0636067</t>
  </si>
  <si>
    <t>JTL6209-15</t>
  </si>
  <si>
    <t>Basiceros_manni_EX945</t>
  </si>
  <si>
    <t>Basiceros</t>
  </si>
  <si>
    <t>manni</t>
  </si>
  <si>
    <t>EX945</t>
  </si>
  <si>
    <t>INB0003621345</t>
  </si>
  <si>
    <t>03/WF/01/all</t>
  </si>
  <si>
    <t>Project ALAS</t>
  </si>
  <si>
    <t>Cataulacus_egenus_EX847</t>
  </si>
  <si>
    <t>Cataulacus</t>
  </si>
  <si>
    <t>egenus</t>
  </si>
  <si>
    <t>EX847</t>
  </si>
  <si>
    <t>CASENT0618994</t>
  </si>
  <si>
    <t>JTL7927</t>
  </si>
  <si>
    <t>Uganda</t>
  </si>
  <si>
    <t>Cephalotes_atratus_EX854</t>
  </si>
  <si>
    <t>Cephalotes</t>
  </si>
  <si>
    <t>atratus</t>
  </si>
  <si>
    <t>EX854</t>
  </si>
  <si>
    <t>MGB2213</t>
  </si>
  <si>
    <t>Guyana</t>
  </si>
  <si>
    <t>Crematogaster_nigropilosa_EX831</t>
  </si>
  <si>
    <t>Crematogaster</t>
  </si>
  <si>
    <t>nigropilosa</t>
  </si>
  <si>
    <t>EX831</t>
  </si>
  <si>
    <t>CASENT0636031</t>
  </si>
  <si>
    <t>JTL6901.30</t>
  </si>
  <si>
    <t>Cyphomyrmex_rimosus_sl_EX834</t>
  </si>
  <si>
    <t>Cyphomyrmex</t>
  </si>
  <si>
    <t>rimosus_sl</t>
  </si>
  <si>
    <t>EX834</t>
  </si>
  <si>
    <t>CASENT0635980</t>
  </si>
  <si>
    <t>JTL6901.03</t>
  </si>
  <si>
    <t>Eurhopalothrix_gravis_EX1003</t>
  </si>
  <si>
    <t>Eurhopalothrix</t>
  </si>
  <si>
    <t>gravis</t>
  </si>
  <si>
    <t>EX1003</t>
  </si>
  <si>
    <t>CASENT0618651</t>
  </si>
  <si>
    <t>Wm-C-08-2-04</t>
  </si>
  <si>
    <t>Gauromyrmex_bengakalisi_EX812</t>
  </si>
  <si>
    <t>Gauromyrmex</t>
  </si>
  <si>
    <t>bengakalisi</t>
  </si>
  <si>
    <t>EX812</t>
  </si>
  <si>
    <t>CASENT0634614</t>
  </si>
  <si>
    <t>JTL8773</t>
  </si>
  <si>
    <t>EX1093</t>
  </si>
  <si>
    <t>CASENT0633220</t>
  </si>
  <si>
    <t>PACB102</t>
  </si>
  <si>
    <t>Philippines</t>
  </si>
  <si>
    <t>P. Buenavente</t>
  </si>
  <si>
    <t>Goniomma_blanci_EX833</t>
  </si>
  <si>
    <t>Goniomma</t>
  </si>
  <si>
    <t>blanci</t>
  </si>
  <si>
    <t>EX833</t>
  </si>
  <si>
    <t>CASENT0623143</t>
  </si>
  <si>
    <t>ARAS-5</t>
  </si>
  <si>
    <t>Spain</t>
  </si>
  <si>
    <t>Hylomyrma_dentiloba_EX824</t>
  </si>
  <si>
    <t>Hylomyrma</t>
  </si>
  <si>
    <t>dentiloba</t>
  </si>
  <si>
    <t>EX824</t>
  </si>
  <si>
    <t>CASENT0636001</t>
  </si>
  <si>
    <t>JTL6901.10</t>
  </si>
  <si>
    <t>Leptothorax_muscorum_EX816</t>
  </si>
  <si>
    <t>Leptothorax</t>
  </si>
  <si>
    <t>muscorum</t>
  </si>
  <si>
    <t>EX816</t>
  </si>
  <si>
    <t>CASENT0639557</t>
  </si>
  <si>
    <t>JTL8382.2</t>
  </si>
  <si>
    <t>Manica_hunteri_EX809</t>
  </si>
  <si>
    <t>Manica</t>
  </si>
  <si>
    <t>hunteri</t>
  </si>
  <si>
    <t>EX809</t>
  </si>
  <si>
    <t>CASENT0633990</t>
  </si>
  <si>
    <t>JTL8909</t>
  </si>
  <si>
    <t>Monomorium_pharaonis_EX804</t>
  </si>
  <si>
    <t>Monomorium</t>
  </si>
  <si>
    <t>pharaonis</t>
  </si>
  <si>
    <t>EX804</t>
  </si>
  <si>
    <t>CASENT0633894</t>
  </si>
  <si>
    <t>DJC0192</t>
  </si>
  <si>
    <t>D. Cox</t>
  </si>
  <si>
    <t>Myrmica_incompleta_EX808</t>
  </si>
  <si>
    <t>Myrmica</t>
  </si>
  <si>
    <t>incompleta</t>
  </si>
  <si>
    <t>EX808</t>
  </si>
  <si>
    <t>CASENT0635345</t>
  </si>
  <si>
    <t>JTL8752</t>
  </si>
  <si>
    <t>Myrmicocrypta_sp_EX836</t>
  </si>
  <si>
    <t>Myrmicocrypta</t>
  </si>
  <si>
    <t>EX836</t>
  </si>
  <si>
    <t>CASENT0636066</t>
  </si>
  <si>
    <t>JTL6209-12</t>
  </si>
  <si>
    <t>Nesomyrmex_pleuriticus_EX849</t>
  </si>
  <si>
    <t>Nesomyrmex</t>
  </si>
  <si>
    <t>pleuriticus</t>
  </si>
  <si>
    <t>EX849</t>
  </si>
  <si>
    <t>CASENT0636038</t>
  </si>
  <si>
    <t>JTL6901.35</t>
  </si>
  <si>
    <t>Octostruma_amrishi_EX1024</t>
  </si>
  <si>
    <t>Octostruma</t>
  </si>
  <si>
    <t>amrishi</t>
  </si>
  <si>
    <t>EX1024</t>
  </si>
  <si>
    <t>CASENT0616272</t>
  </si>
  <si>
    <t>Wm-C-02-1-06</t>
  </si>
  <si>
    <t>Perissomyrmex_snyderi_EX1095</t>
  </si>
  <si>
    <t>Perissomyrmex</t>
  </si>
  <si>
    <t>snyderi</t>
  </si>
  <si>
    <t>EX1095</t>
  </si>
  <si>
    <t>CASENT0633036</t>
  </si>
  <si>
    <t>MGB756</t>
  </si>
  <si>
    <t>Pheidole_fimbriata_EX850</t>
  </si>
  <si>
    <t>Pheidole</t>
  </si>
  <si>
    <t>fimbriata</t>
  </si>
  <si>
    <t>EX850</t>
  </si>
  <si>
    <t>CASENT0623790</t>
  </si>
  <si>
    <t>Ba-D-02-2-03-02</t>
  </si>
  <si>
    <t>Patagonomyrmex_angustus_EX1645</t>
  </si>
  <si>
    <t>Patagonomyrmex</t>
  </si>
  <si>
    <t>EX1645</t>
  </si>
  <si>
    <t>CASENT0106025</t>
  </si>
  <si>
    <t>PSW12719</t>
  </si>
  <si>
    <t>Argentina</t>
  </si>
  <si>
    <t>Pogonomyrmex_occidentalis_EX810</t>
  </si>
  <si>
    <t>Pogonomyrmex</t>
  </si>
  <si>
    <t>EX810</t>
  </si>
  <si>
    <t>CASENT0635633</t>
  </si>
  <si>
    <t>JTL8534</t>
  </si>
  <si>
    <t>Pristomyrmex_bicolor_EX844</t>
  </si>
  <si>
    <t>Pristomyrmex</t>
  </si>
  <si>
    <t>bicolor</t>
  </si>
  <si>
    <t>EX844</t>
  </si>
  <si>
    <t>CASENT0634696</t>
  </si>
  <si>
    <t>JTL8791-s</t>
  </si>
  <si>
    <t>Rhopalothrix_isthmica_EX1164</t>
  </si>
  <si>
    <t>Rhopalothrix</t>
  </si>
  <si>
    <t>isthmica</t>
  </si>
  <si>
    <t>EX1164</t>
  </si>
  <si>
    <t>CASENT0633226</t>
  </si>
  <si>
    <t>Achury14Dec12</t>
  </si>
  <si>
    <t>Colombia</t>
  </si>
  <si>
    <t>R. Achury</t>
  </si>
  <si>
    <t>Rogeria_belti_EX1475</t>
  </si>
  <si>
    <t>Rogeria</t>
  </si>
  <si>
    <t>belti</t>
  </si>
  <si>
    <t>EX1475</t>
  </si>
  <si>
    <t>CASENT0633235</t>
  </si>
  <si>
    <t>JTL8610</t>
  </si>
  <si>
    <t>Solenopsis_bicolor_EX856</t>
  </si>
  <si>
    <t>Solenopsis</t>
  </si>
  <si>
    <t>EX856</t>
  </si>
  <si>
    <t>INB0004100332</t>
  </si>
  <si>
    <t>AMI-2-W-146-07</t>
  </si>
  <si>
    <t>Project TEAM</t>
  </si>
  <si>
    <t>Stegomyrmex_manni_EX815</t>
  </si>
  <si>
    <t>Stegomyrmex</t>
  </si>
  <si>
    <t>EX815</t>
  </si>
  <si>
    <t>CASENT0633333</t>
  </si>
  <si>
    <t>Wa-D-02-1-15</t>
  </si>
  <si>
    <t>Stenamma_alas_EX832</t>
  </si>
  <si>
    <t>Stenamma</t>
  </si>
  <si>
    <t>alas</t>
  </si>
  <si>
    <t>EX832</t>
  </si>
  <si>
    <t>CASENT0625869</t>
  </si>
  <si>
    <t>MGB610</t>
  </si>
  <si>
    <t>Temnothorax_nevadensis_EX820</t>
  </si>
  <si>
    <t>Temnothorax</t>
  </si>
  <si>
    <t>nevadensis</t>
  </si>
  <si>
    <t>EX820</t>
  </si>
  <si>
    <t>CASENT0635640</t>
  </si>
  <si>
    <t>JTL8550</t>
  </si>
  <si>
    <t>Veromessor_lobognathus_EX841</t>
  </si>
  <si>
    <t>Veromessor</t>
  </si>
  <si>
    <t>lobognathus</t>
  </si>
  <si>
    <t>EX841</t>
  </si>
  <si>
    <t>CASENT0639302</t>
  </si>
  <si>
    <t>JTL8149</t>
  </si>
  <si>
    <t>Paraponera_clavata_EX1573</t>
  </si>
  <si>
    <t>Paraponerinae</t>
  </si>
  <si>
    <t>Paraponera</t>
  </si>
  <si>
    <t>clavata</t>
  </si>
  <si>
    <t>EX1573</t>
  </si>
  <si>
    <t>CASENT0633292</t>
  </si>
  <si>
    <t>MGB1942</t>
  </si>
  <si>
    <t>Cryptopone_butteli_EX1180</t>
  </si>
  <si>
    <t>Ponerinae</t>
  </si>
  <si>
    <t>Cryptopone</t>
  </si>
  <si>
    <t>butteli</t>
  </si>
  <si>
    <t>EX1180</t>
  </si>
  <si>
    <t>CASENT0635385</t>
  </si>
  <si>
    <t>JTL8758-s</t>
  </si>
  <si>
    <t>Diacamma_rugosum_EX1574</t>
  </si>
  <si>
    <t>Diacamma</t>
  </si>
  <si>
    <t>rugosum</t>
  </si>
  <si>
    <t>EX1574</t>
  </si>
  <si>
    <t>CASENT0634818</t>
  </si>
  <si>
    <t>JTL8811-s</t>
  </si>
  <si>
    <t>Dinoponera_longipes_EX1643</t>
  </si>
  <si>
    <t>Dinoponera</t>
  </si>
  <si>
    <t>longipes</t>
  </si>
  <si>
    <t>EX1643</t>
  </si>
  <si>
    <t>CASENT0004663</t>
  </si>
  <si>
    <t>ANTC1102</t>
  </si>
  <si>
    <t>Peru</t>
  </si>
  <si>
    <t>R. Morgan</t>
  </si>
  <si>
    <t>Hypoponera_nitidula_EX1578</t>
  </si>
  <si>
    <t>Hypoponera</t>
  </si>
  <si>
    <t>nitidula</t>
  </si>
  <si>
    <t>EX1578</t>
  </si>
  <si>
    <t>CASENT0618228</t>
  </si>
  <si>
    <t>Ba-C-08-2-05-01</t>
  </si>
  <si>
    <t>Mayaponera_constricta_EX1649</t>
  </si>
  <si>
    <t>Mayaponera</t>
  </si>
  <si>
    <t>constricta</t>
  </si>
  <si>
    <t>EX1649</t>
  </si>
  <si>
    <t>CASENT0636005</t>
  </si>
  <si>
    <t>JTL6901.11</t>
  </si>
  <si>
    <t>Neoponera_unidentata_EX1650</t>
  </si>
  <si>
    <t>Neoponera</t>
  </si>
  <si>
    <t>unidentata</t>
  </si>
  <si>
    <t>EX1650</t>
  </si>
  <si>
    <t>CASENT0636011</t>
  </si>
  <si>
    <t>JTL6901.16</t>
  </si>
  <si>
    <t>Odontomachus_meinerti_EX1577</t>
  </si>
  <si>
    <t>Odontomachus</t>
  </si>
  <si>
    <t>meinerti</t>
  </si>
  <si>
    <t>EX1577</t>
  </si>
  <si>
    <t>CASENT0633582</t>
  </si>
  <si>
    <t>JTL9071-s</t>
  </si>
  <si>
    <t>Panama</t>
  </si>
  <si>
    <t>Pachycondyla_harpax_EX838</t>
  </si>
  <si>
    <t>Pachycondyla</t>
  </si>
  <si>
    <t>harpax</t>
  </si>
  <si>
    <t>EX838</t>
  </si>
  <si>
    <t>CASENT0636063</t>
  </si>
  <si>
    <t>Parvaponera_darwinii_EX1610</t>
  </si>
  <si>
    <t>Parvaponera</t>
  </si>
  <si>
    <t>darwinii</t>
  </si>
  <si>
    <t>EX1610</t>
  </si>
  <si>
    <t>CASENT0637361</t>
  </si>
  <si>
    <t>PSW16444-02</t>
  </si>
  <si>
    <t>Platythyrea_punctata_EX1591</t>
  </si>
  <si>
    <t>Platythyrea</t>
  </si>
  <si>
    <t>punctata</t>
  </si>
  <si>
    <t>EX1591</t>
  </si>
  <si>
    <t>JTLC000014870</t>
  </si>
  <si>
    <t>JTL6322</t>
  </si>
  <si>
    <t>Ponera_coarctata_EX1174</t>
  </si>
  <si>
    <t>Ponera</t>
  </si>
  <si>
    <t>coarctata</t>
  </si>
  <si>
    <t>EX1174</t>
  </si>
  <si>
    <t>LACM ENT 140941</t>
  </si>
  <si>
    <t>JTL2730-s</t>
  </si>
  <si>
    <t>Italy</t>
  </si>
  <si>
    <t>Pseudoponera_stigma_EX1576</t>
  </si>
  <si>
    <t>Pseudoponera</t>
  </si>
  <si>
    <t>stigma</t>
  </si>
  <si>
    <t>EX1576</t>
  </si>
  <si>
    <t>CASENT06132273</t>
  </si>
  <si>
    <t>Wa-C-07-2-30</t>
  </si>
  <si>
    <t>Simopelta_andersoni_EX1575</t>
  </si>
  <si>
    <t>Simopelta</t>
  </si>
  <si>
    <t>andersoni</t>
  </si>
  <si>
    <t>EX1575</t>
  </si>
  <si>
    <t>CASENT0635057</t>
  </si>
  <si>
    <t>JTL8635</t>
  </si>
  <si>
    <t>Discothyrea_horni_complex_EX1652</t>
  </si>
  <si>
    <t>Proceratiinae</t>
  </si>
  <si>
    <t>Discothyrea</t>
  </si>
  <si>
    <t>horni_complex</t>
  </si>
  <si>
    <t>EX1652</t>
  </si>
  <si>
    <t>CASENT0636089</t>
  </si>
  <si>
    <t>JTL6209-41</t>
  </si>
  <si>
    <t>Proceratium_mancum_EX1570</t>
  </si>
  <si>
    <t>Proceratium</t>
  </si>
  <si>
    <t>mancum</t>
  </si>
  <si>
    <t>EX1570</t>
  </si>
  <si>
    <t>CASENT0613693</t>
  </si>
  <si>
    <t>JTL7365-s</t>
  </si>
  <si>
    <t>Myrcidris_epicharis_D0183</t>
  </si>
  <si>
    <t>Pseudomyrmecinae</t>
  </si>
  <si>
    <t>Myrcidris</t>
  </si>
  <si>
    <t>epicharis</t>
  </si>
  <si>
    <t>D0183</t>
  </si>
  <si>
    <t>Pseudomyrmex_gracilis_EX853</t>
  </si>
  <si>
    <t>Pseudomyrmex</t>
  </si>
  <si>
    <t>gracilis</t>
  </si>
  <si>
    <t>EX853</t>
  </si>
  <si>
    <t>CASENT0619820</t>
  </si>
  <si>
    <t>JTL7625</t>
  </si>
  <si>
    <t>Pseudomyrmex_spinicola_D0129</t>
  </si>
  <si>
    <t>spinicola</t>
  </si>
  <si>
    <t>D0129</t>
  </si>
  <si>
    <t>Tetraponera_aethiops_D0172</t>
  </si>
  <si>
    <t>Tetraponera</t>
  </si>
  <si>
    <t>aethiops</t>
  </si>
  <si>
    <t>D0172</t>
  </si>
  <si>
    <t>Tetraponera_allaborans_D1212</t>
  </si>
  <si>
    <t>allaborans</t>
  </si>
  <si>
    <t>D1212</t>
  </si>
  <si>
    <t>Tetraponera_nodosa_EX1563</t>
  </si>
  <si>
    <t>nodosa</t>
  </si>
  <si>
    <t>EX1563</t>
  </si>
  <si>
    <t>CASENT0220815</t>
  </si>
  <si>
    <t>PSW17164</t>
  </si>
  <si>
    <t>Brachycistis_timberlakei_EX440</t>
  </si>
  <si>
    <t>Tiphiidae</t>
  </si>
  <si>
    <t>Brachycistis</t>
  </si>
  <si>
    <t>timberlakei</t>
  </si>
  <si>
    <t>EX440</t>
  </si>
  <si>
    <t>CASENT0106315</t>
  </si>
  <si>
    <t>PSW16758</t>
  </si>
  <si>
    <t>Mischocyttarus_flavitarsis_EX441</t>
  </si>
  <si>
    <t>Vespidae</t>
  </si>
  <si>
    <t>Mischocyttarus</t>
  </si>
  <si>
    <t>flavitarsis</t>
  </si>
  <si>
    <t>EX441</t>
  </si>
  <si>
    <t>CASENT0106320</t>
  </si>
  <si>
    <t>PSW16790</t>
  </si>
  <si>
    <t>Pepsis_grossa_EX437</t>
  </si>
  <si>
    <t>Pompilidae</t>
  </si>
  <si>
    <t>Pepsis</t>
  </si>
  <si>
    <t>grossa</t>
  </si>
  <si>
    <t>EX437</t>
  </si>
  <si>
    <t>CASENT0106314</t>
  </si>
  <si>
    <t>PSW16757</t>
  </si>
  <si>
    <t>Sceliphron_caementarium_EX439</t>
  </si>
  <si>
    <t>Sphecidae</t>
  </si>
  <si>
    <t>Sceliphron</t>
  </si>
  <si>
    <t>caementarium</t>
  </si>
  <si>
    <t>EX439</t>
  </si>
  <si>
    <t>CASENT0106321</t>
  </si>
  <si>
    <t>PSW16791</t>
  </si>
  <si>
    <t>UCE Locus</t>
  </si>
  <si>
    <t>UCE Locus Position (nasvit2)</t>
  </si>
  <si>
    <t>UCE Locus Size</t>
  </si>
  <si>
    <t>Upper Primer (5' - 3')</t>
  </si>
  <si>
    <t>Tm Upper Primer</t>
  </si>
  <si>
    <t>Lower Primer (5' - 3')</t>
  </si>
  <si>
    <t>Tm Lower Primer</t>
  </si>
  <si>
    <t>Estimated Product Size</t>
  </si>
  <si>
    <t>uce-82</t>
  </si>
  <si>
    <t>chr1:2966279-2966458</t>
  </si>
  <si>
    <t>GCCGACCCCCTGCTGAAGAG</t>
  </si>
  <si>
    <t>AGACTTACGGCGTCTGCCACG</t>
  </si>
  <si>
    <t>uce-591</t>
  </si>
  <si>
    <t>chr2:34873617-34873796</t>
  </si>
  <si>
    <t>GGGCATCTACACATTTGAGTCCGCC</t>
  </si>
  <si>
    <t>ACGAAGTCGAGCCAATTCCATGC</t>
  </si>
  <si>
    <t>uce-1196</t>
  </si>
  <si>
    <t>chr4:4001320-4001500</t>
  </si>
  <si>
    <t>GATTAGGGTTGGGGCCTAGGACAGG</t>
  </si>
  <si>
    <t>GGGGGACAGTACGTGGCTCG</t>
  </si>
  <si>
    <t>uce-1481</t>
  </si>
  <si>
    <t>ChrUn.Scaffold477:51625-51805</t>
  </si>
  <si>
    <t>TCTTCTGCATGGCGTGGTTGG</t>
  </si>
  <si>
    <t>ACAAGTGCGCTTGCAATTTGTTGGG</t>
  </si>
  <si>
    <t>Mean</t>
  </si>
  <si>
    <t>Ant or Outgroup</t>
  </si>
  <si>
    <t>Outgroup</t>
  </si>
  <si>
    <t>Ant</t>
  </si>
  <si>
    <t>Genome</t>
  </si>
  <si>
    <t>lasAlb1</t>
  </si>
  <si>
    <t>harSal1</t>
  </si>
  <si>
    <t>nasVit2</t>
  </si>
  <si>
    <t>attCep1</t>
  </si>
  <si>
    <t>apiMel4</t>
  </si>
  <si>
    <t>athRos1</t>
  </si>
  <si>
    <t>cerSol1</t>
  </si>
  <si>
    <t>Final Bait Count</t>
  </si>
  <si>
    <t>Reads</t>
  </si>
  <si>
    <t>Clusters</t>
  </si>
  <si>
    <t>Mapping (%)</t>
  </si>
  <si>
    <t>95 CI ±</t>
  </si>
  <si>
    <t>Total Reads</t>
  </si>
  <si>
    <t>PE Reads</t>
  </si>
  <si>
    <t>Min</t>
  </si>
  <si>
    <t>Max</t>
  </si>
  <si>
    <t>Total Contigs</t>
  </si>
  <si>
    <t>Total Contigs Coverage (x)</t>
  </si>
  <si>
    <t>Total Contigs Mean Length</t>
  </si>
  <si>
    <t>UCE Contigs Mean Length</t>
  </si>
  <si>
    <t>UCE Contigs Coverage (x)</t>
  </si>
  <si>
    <t>UCE Contigs Unique Reads Aligned</t>
  </si>
  <si>
    <t>UCE Contigs-V2-Hym</t>
  </si>
  <si>
    <t>Johnson et al. (2013)</t>
  </si>
  <si>
    <t>P. S. Ward</t>
  </si>
  <si>
    <t>CASENT0106096</t>
  </si>
  <si>
    <t>PSW09146</t>
  </si>
  <si>
    <t>Brazil</t>
  </si>
  <si>
    <t>CASENT0005800</t>
  </si>
  <si>
    <t>PSW14181</t>
  </si>
  <si>
    <t>CASENT0415286</t>
  </si>
  <si>
    <t>BLF04046</t>
  </si>
  <si>
    <t>B. L. Fisher</t>
  </si>
  <si>
    <t>CASENT0220791</t>
  </si>
  <si>
    <t>PSW16606</t>
  </si>
  <si>
    <t>China</t>
  </si>
  <si>
    <t xml:space="preserve"> GCA_001483705.1</t>
  </si>
  <si>
    <t>GCA_001276565.1</t>
  </si>
  <si>
    <t>ASM148370v1</t>
  </si>
  <si>
    <t>ASM127656v1</t>
  </si>
  <si>
    <t>GCA_000346575.1</t>
  </si>
  <si>
    <t>ASM34657v1</t>
  </si>
  <si>
    <t>Werren et al. (2010)</t>
  </si>
  <si>
    <t>Top1</t>
  </si>
  <si>
    <t>topoisomerase 1</t>
  </si>
  <si>
    <t>J. Reyes</t>
  </si>
  <si>
    <t>CASENT0626260</t>
  </si>
  <si>
    <t>Fulakora</t>
  </si>
  <si>
    <t>angustus</t>
  </si>
  <si>
    <t>Costa Rica</t>
  </si>
  <si>
    <t>Sri Lanka</t>
  </si>
  <si>
    <t>Centr. Afr. Rep.</t>
  </si>
  <si>
    <t>This study.</t>
  </si>
  <si>
    <t>Tetheamyrma_sp_EX1093</t>
  </si>
  <si>
    <t>Tetheamyrma</t>
  </si>
  <si>
    <t>Ward &amp; Branstetter (in press)</t>
  </si>
  <si>
    <t>Genome Reference</t>
  </si>
  <si>
    <t>NCBI Genome Size (Mb)</t>
  </si>
  <si>
    <t>Used to design hym-v2 UCE bait set.</t>
  </si>
  <si>
    <r>
      <t>Apterogyna</t>
    </r>
    <r>
      <rPr>
        <sz val="11"/>
        <color theme="1"/>
        <rFont val="Arial"/>
      </rPr>
      <t xml:space="preserve"> za01</t>
    </r>
  </si>
  <si>
    <t>Abbreviation</t>
  </si>
  <si>
    <t>Phylogeny</t>
  </si>
  <si>
    <t>x</t>
  </si>
  <si>
    <t>Bait Design</t>
  </si>
  <si>
    <t>*Base genome</t>
  </si>
  <si>
    <t>Abbrev.</t>
  </si>
  <si>
    <t>UCE Contigs Reads On Target</t>
  </si>
  <si>
    <t>Pepsinae</t>
  </si>
  <si>
    <t>Sceliphrinae</t>
  </si>
  <si>
    <t>Brachycistidinae</t>
  </si>
  <si>
    <t>Polistinae</t>
  </si>
  <si>
    <t>HGD = Hymenoptera Genome Database (www.hymenopteragenome.org).</t>
  </si>
  <si>
    <t>Athalia rosae*</t>
  </si>
  <si>
    <t>Ooceraea_biroi_Genome</t>
  </si>
  <si>
    <t>Fulakora_orizabana_cf_EX1571</t>
  </si>
  <si>
    <r>
      <t>orizabana_</t>
    </r>
    <r>
      <rPr>
        <sz val="11"/>
        <color theme="1"/>
        <rFont val="Arial"/>
      </rPr>
      <t>cf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</si>
</sst>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#,##0.0_ ;\-#,##0.0\ "/>
    <numFmt numFmtId="166" formatCode="#,##0.00_ ;\-#,##0.00\ "/>
    <numFmt numFmtId="167" formatCode="#,##0.0"/>
    <numFmt numFmtId="168" formatCode="0.0%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i/>
      <sz val="11"/>
      <color theme="1"/>
      <name val="Arial"/>
    </font>
    <font>
      <u/>
      <sz val="12"/>
      <color theme="10"/>
      <name val="Calibri"/>
      <family val="2"/>
      <scheme val="minor"/>
    </font>
    <font>
      <sz val="11"/>
      <name val="Arial"/>
    </font>
    <font>
      <sz val="11"/>
      <color rgb="FF000000"/>
      <name val="Arial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85">
    <xf numFmtId="0" fontId="0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4" fillId="2" borderId="1" xfId="0" applyFont="1" applyFill="1" applyBorder="1" applyAlignment="1">
      <alignment horizontal="left"/>
    </xf>
    <xf numFmtId="3" fontId="3" fillId="2" borderId="1" xfId="0" applyNumberFormat="1" applyFont="1" applyFill="1" applyBorder="1" applyAlignment="1">
      <alignment horizontal="center"/>
    </xf>
    <xf numFmtId="0" fontId="5" fillId="0" borderId="0" xfId="0" applyFont="1" applyFill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5" fillId="3" borderId="0" xfId="0" applyFont="1" applyFill="1" applyAlignment="1">
      <alignment horizontal="left"/>
    </xf>
    <xf numFmtId="3" fontId="5" fillId="3" borderId="0" xfId="0" applyNumberFormat="1" applyFont="1" applyFill="1" applyAlignment="1">
      <alignment horizontal="center"/>
    </xf>
    <xf numFmtId="0" fontId="8" fillId="0" borderId="0" xfId="2" applyFont="1"/>
    <xf numFmtId="0" fontId="5" fillId="0" borderId="0" xfId="0" applyFont="1" applyFill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3" fontId="5" fillId="0" borderId="2" xfId="0" applyNumberFormat="1" applyFont="1" applyBorder="1" applyAlignment="1">
      <alignment horizontal="center"/>
    </xf>
    <xf numFmtId="0" fontId="5" fillId="4" borderId="3" xfId="0" applyFont="1" applyFill="1" applyBorder="1"/>
    <xf numFmtId="3" fontId="3" fillId="4" borderId="2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right"/>
    </xf>
    <xf numFmtId="3" fontId="5" fillId="4" borderId="0" xfId="0" applyNumberFormat="1" applyFont="1" applyFill="1" applyAlignment="1">
      <alignment horizontal="center"/>
    </xf>
    <xf numFmtId="0" fontId="5" fillId="4" borderId="4" xfId="0" applyFont="1" applyFill="1" applyBorder="1" applyAlignment="1">
      <alignment horizontal="right"/>
    </xf>
    <xf numFmtId="0" fontId="5" fillId="4" borderId="0" xfId="0" applyFont="1" applyFill="1"/>
    <xf numFmtId="0" fontId="5" fillId="4" borderId="3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3" fillId="4" borderId="0" xfId="0" applyFont="1" applyFill="1" applyAlignment="1">
      <alignment horizontal="right"/>
    </xf>
    <xf numFmtId="0" fontId="5" fillId="4" borderId="0" xfId="0" applyFont="1" applyFill="1" applyAlignment="1">
      <alignment horizontal="center"/>
    </xf>
    <xf numFmtId="49" fontId="5" fillId="4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6" fillId="0" borderId="2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/>
    <xf numFmtId="3" fontId="0" fillId="0" borderId="0" xfId="0" applyNumberFormat="1" applyAlignment="1">
      <alignment horizontal="center"/>
    </xf>
    <xf numFmtId="0" fontId="6" fillId="0" borderId="0" xfId="0" applyFont="1" applyFill="1"/>
    <xf numFmtId="3" fontId="0" fillId="0" borderId="0" xfId="0" applyNumberFormat="1" applyFill="1" applyAlignment="1">
      <alignment horizontal="center"/>
    </xf>
    <xf numFmtId="3" fontId="0" fillId="0" borderId="2" xfId="0" applyNumberFormat="1" applyFill="1" applyBorder="1" applyAlignment="1">
      <alignment horizontal="center"/>
    </xf>
    <xf numFmtId="0" fontId="6" fillId="0" borderId="2" xfId="0" applyFont="1" applyFill="1" applyBorder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8" fontId="0" fillId="4" borderId="0" xfId="0" applyNumberForma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167" fontId="0" fillId="4" borderId="0" xfId="1" applyNumberFormat="1" applyFont="1" applyFill="1" applyAlignment="1">
      <alignment horizontal="center"/>
    </xf>
    <xf numFmtId="168" fontId="0" fillId="4" borderId="0" xfId="1" applyNumberFormat="1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3" fontId="3" fillId="5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167" fontId="3" fillId="6" borderId="1" xfId="0" applyNumberFormat="1" applyFont="1" applyFill="1" applyBorder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167" fontId="3" fillId="7" borderId="1" xfId="0" applyNumberFormat="1" applyFont="1" applyFill="1" applyBorder="1" applyAlignment="1">
      <alignment horizontal="center"/>
    </xf>
    <xf numFmtId="168" fontId="3" fillId="7" borderId="1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8" fontId="5" fillId="0" borderId="0" xfId="0" applyNumberFormat="1" applyFont="1" applyAlignment="1">
      <alignment horizontal="center"/>
    </xf>
    <xf numFmtId="167" fontId="5" fillId="0" borderId="2" xfId="0" applyNumberFormat="1" applyFont="1" applyBorder="1" applyAlignment="1">
      <alignment horizontal="center"/>
    </xf>
    <xf numFmtId="168" fontId="5" fillId="0" borderId="2" xfId="0" applyNumberFormat="1" applyFont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/>
    <xf numFmtId="0" fontId="5" fillId="0" borderId="0" xfId="0" applyFont="1" applyBorder="1" applyAlignment="1">
      <alignment horizontal="left"/>
    </xf>
    <xf numFmtId="3" fontId="5" fillId="0" borderId="0" xfId="0" applyNumberFormat="1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NumberFormat="1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9" fillId="0" borderId="0" xfId="0" applyFont="1" applyFill="1"/>
    <xf numFmtId="0" fontId="6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Alignment="1">
      <alignment wrapText="1"/>
    </xf>
    <xf numFmtId="0" fontId="2" fillId="4" borderId="0" xfId="0" applyFont="1" applyFill="1" applyAlignment="1">
      <alignment horizontal="right"/>
    </xf>
    <xf numFmtId="166" fontId="0" fillId="4" borderId="0" xfId="1" applyNumberFormat="1" applyFont="1" applyFill="1" applyAlignment="1">
      <alignment horizontal="center"/>
    </xf>
    <xf numFmtId="4" fontId="0" fillId="4" borderId="0" xfId="0" applyNumberFormat="1" applyFill="1" applyAlignment="1">
      <alignment horizontal="center"/>
    </xf>
    <xf numFmtId="0" fontId="2" fillId="4" borderId="0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3" fontId="0" fillId="0" borderId="0" xfId="0" applyNumberFormat="1"/>
    <xf numFmtId="3" fontId="0" fillId="4" borderId="0" xfId="1" applyNumberFormat="1" applyFont="1" applyFill="1" applyAlignment="1">
      <alignment horizontal="center"/>
    </xf>
  </cellXfs>
  <cellStyles count="385">
    <cellStyle name="Comma" xfId="1" builtinId="3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Hyperlink" xfId="2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0</xdr:row>
      <xdr:rowOff>152400</xdr:rowOff>
    </xdr:from>
    <xdr:to>
      <xdr:col>11</xdr:col>
      <xdr:colOff>152400</xdr:colOff>
      <xdr:row>37</xdr:row>
      <xdr:rowOff>127000</xdr:rowOff>
    </xdr:to>
    <xdr:sp macro="" textlink="">
      <xdr:nvSpPr>
        <xdr:cNvPr id="2" name="TextBox 1"/>
        <xdr:cNvSpPr txBox="1"/>
      </xdr:nvSpPr>
      <xdr:spPr>
        <a:xfrm>
          <a:off x="228600" y="152400"/>
          <a:ext cx="9004300" cy="702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latin typeface="Times New Roman"/>
              <a:cs typeface="Times New Roman"/>
            </a:rPr>
            <a:t>Enriching the ant tree of life: enhanced UCE bait set for genome-scale phylogenetics of ants and other Hymenoptera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 b="1">
              <a:latin typeface="Times New Roman"/>
              <a:cs typeface="Times New Roman"/>
            </a:rPr>
            <a:t>Appendix 1.</a:t>
          </a:r>
          <a:r>
            <a:rPr lang="en-US" sz="1200">
              <a:latin typeface="Times New Roman"/>
              <a:cs typeface="Times New Roman"/>
            </a:rPr>
            <a:t> Supplemental tables.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>
              <a:latin typeface="Times New Roman"/>
              <a:cs typeface="Times New Roman"/>
            </a:rPr>
            <a:t>Methods in Ecology and Evolution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>
              <a:latin typeface="Times New Roman"/>
              <a:cs typeface="Times New Roman"/>
            </a:rPr>
            <a:t>Michael G. Branstetter</a:t>
          </a:r>
          <a:r>
            <a:rPr lang="en-US" sz="1200" baseline="30000">
              <a:latin typeface="Times New Roman"/>
              <a:cs typeface="Times New Roman"/>
            </a:rPr>
            <a:t>1,2</a:t>
          </a:r>
          <a:r>
            <a:rPr lang="en-US" sz="1200">
              <a:latin typeface="Times New Roman"/>
              <a:cs typeface="Times New Roman"/>
            </a:rPr>
            <a:t>, John T. Longino</a:t>
          </a:r>
          <a:r>
            <a:rPr lang="en-US" sz="1200" baseline="30000">
              <a:latin typeface="Times New Roman"/>
              <a:cs typeface="Times New Roman"/>
            </a:rPr>
            <a:t>1</a:t>
          </a:r>
          <a:r>
            <a:rPr lang="en-US" sz="1200">
              <a:latin typeface="Times New Roman"/>
              <a:cs typeface="Times New Roman"/>
            </a:rPr>
            <a:t>, Philip S. Ward</a:t>
          </a:r>
          <a:r>
            <a:rPr lang="en-US" sz="1200" baseline="30000">
              <a:latin typeface="Times New Roman"/>
              <a:cs typeface="Times New Roman"/>
            </a:rPr>
            <a:t>3</a:t>
          </a:r>
          <a:r>
            <a:rPr lang="en-US" sz="1200">
              <a:latin typeface="Times New Roman"/>
              <a:cs typeface="Times New Roman"/>
            </a:rPr>
            <a:t>, Brant C. Faircloth</a:t>
          </a:r>
          <a:r>
            <a:rPr lang="en-US" sz="1200" baseline="30000">
              <a:latin typeface="Times New Roman"/>
              <a:cs typeface="Times New Roman"/>
            </a:rPr>
            <a:t>4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 baseline="30000">
              <a:latin typeface="Times New Roman"/>
              <a:cs typeface="Times New Roman"/>
            </a:rPr>
            <a:t>1</a:t>
          </a:r>
          <a:r>
            <a:rPr lang="en-US" sz="1200">
              <a:latin typeface="Times New Roman"/>
              <a:cs typeface="Times New Roman"/>
            </a:rPr>
            <a:t>Department of Biology, University of Utah, 257 South 1400 East, Salt Lake City, UT 84112, USA</a:t>
          </a:r>
        </a:p>
        <a:p>
          <a:r>
            <a:rPr lang="en-US" sz="1200" baseline="30000">
              <a:latin typeface="Times New Roman"/>
              <a:cs typeface="Times New Roman"/>
            </a:rPr>
            <a:t>2</a:t>
          </a:r>
          <a:r>
            <a:rPr lang="en-US" sz="1200">
              <a:latin typeface="Times New Roman"/>
              <a:cs typeface="Times New Roman"/>
            </a:rPr>
            <a:t>Department of Entomology, National Museum of Natural History, Smithsonian Institution, PO Box 37012, 10th &amp; Constitution Aves. NW, Washington, D.C., 20560, USA</a:t>
          </a:r>
        </a:p>
        <a:p>
          <a:r>
            <a:rPr lang="en-US" sz="1200" baseline="30000">
              <a:latin typeface="Times New Roman"/>
              <a:cs typeface="Times New Roman"/>
            </a:rPr>
            <a:t>3</a:t>
          </a:r>
          <a:r>
            <a:rPr lang="en-US" sz="1200">
              <a:latin typeface="Times New Roman"/>
              <a:cs typeface="Times New Roman"/>
            </a:rPr>
            <a:t>Department of Entomology and Nematology, University of California, Davis, One Shields Avenue, Davis, CA 95616, USA</a:t>
          </a:r>
        </a:p>
        <a:p>
          <a:r>
            <a:rPr lang="en-US" sz="1200" baseline="30000">
              <a:latin typeface="Times New Roman"/>
              <a:cs typeface="Times New Roman"/>
            </a:rPr>
            <a:t>4</a:t>
          </a:r>
          <a:r>
            <a:rPr lang="en-US" sz="1200">
              <a:latin typeface="Times New Roman"/>
              <a:cs typeface="Times New Roman"/>
            </a:rPr>
            <a:t>Department of Biological Sciences and Museum of Natural Science, Louisiana State University, Baton Rouge, LA 70803, USA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>
              <a:latin typeface="Times New Roman"/>
              <a:cs typeface="Times New Roman"/>
            </a:rPr>
            <a:t>Corresponding Authors:</a:t>
          </a:r>
        </a:p>
        <a:p>
          <a:r>
            <a:rPr lang="en-US" sz="1200">
              <a:latin typeface="Times New Roman"/>
              <a:cs typeface="Times New Roman"/>
            </a:rPr>
            <a:t>Michael G. Branstetter; Department of Biology, University of Utah, 257 South 1400 East, Salt Lake City, UT 84112, USA; Phone: 801-581-6609; Email: mgbranstetter@gmail.com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>
              <a:latin typeface="Times New Roman"/>
              <a:cs typeface="Times New Roman"/>
            </a:rPr>
            <a:t>Brant C. Faircloth; Department of Biological Sciences and Museum of Natural Science, Louisiana State University, Baton Rouge, LA 70803, USA; Phone 225-578-1006; Email: brant@faircloth-lab.org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 b="1">
              <a:latin typeface="Times New Roman"/>
              <a:cs typeface="Times New Roman"/>
            </a:rPr>
            <a:t>Supporting Information Table Captions</a:t>
          </a:r>
        </a:p>
        <a:p>
          <a:endParaRPr lang="en-US" sz="1200">
            <a:latin typeface="Times New Roman"/>
            <a:cs typeface="Times New Roman"/>
          </a:endParaRPr>
        </a:p>
        <a:p>
          <a:r>
            <a:rPr lang="en-US" sz="1200" b="1">
              <a:latin typeface="Times New Roman"/>
              <a:cs typeface="Times New Roman"/>
            </a:rPr>
            <a:t>Table S1. </a:t>
          </a:r>
          <a:r>
            <a:rPr lang="en-US" sz="1200">
              <a:latin typeface="Times New Roman"/>
              <a:cs typeface="Times New Roman"/>
            </a:rPr>
            <a:t>Information on the Hymenoptera genomes used in this study for bait design (highlighted blue), capture experiments, and phylogenomic analysis. HGD = Hymenoptera Genome Database (www.hymenopteragenome.org).</a:t>
          </a:r>
        </a:p>
        <a:p>
          <a:r>
            <a:rPr lang="en-US" sz="1200" b="1">
              <a:latin typeface="Times New Roman"/>
              <a:cs typeface="Times New Roman"/>
            </a:rPr>
            <a:t>Table S2. </a:t>
          </a:r>
          <a:r>
            <a:rPr lang="en-US" sz="1200">
              <a:latin typeface="Times New Roman"/>
              <a:cs typeface="Times New Roman"/>
            </a:rPr>
            <a:t>List of 12 legacy genes (16 exons) targeted by the ant-specific hym-v2 bait set synthesized for this study. The gene number corresponds to labels used in the exon “bait” files (available from Dryad at </a:t>
          </a:r>
          <a:r>
            <a:rPr lang="mr-IN" sz="1200">
              <a:latin typeface="Times New Roman"/>
              <a:cs typeface="Times New Roman"/>
            </a:rPr>
            <a:t>https://doi.org/10.5061/dryad.89n87</a:t>
          </a:r>
          <a:r>
            <a:rPr lang="en-US" sz="1200">
              <a:latin typeface="Times New Roman"/>
              <a:cs typeface="Times New Roman"/>
            </a:rPr>
            <a:t>). The dashes used for “aligned length” and “number of baits” separate exons.</a:t>
          </a:r>
        </a:p>
        <a:p>
          <a:r>
            <a:rPr lang="en-US" sz="1200" b="1">
              <a:latin typeface="Times New Roman"/>
              <a:cs typeface="Times New Roman"/>
            </a:rPr>
            <a:t>Table S3. </a:t>
          </a:r>
          <a:r>
            <a:rPr lang="en-US" sz="1200">
              <a:latin typeface="Times New Roman"/>
              <a:cs typeface="Times New Roman"/>
            </a:rPr>
            <a:t>Voucher information for the 84 specimens sequenced in this study. Additional data available at antweb.org.</a:t>
          </a:r>
        </a:p>
        <a:p>
          <a:r>
            <a:rPr lang="en-US" sz="1200" b="1">
              <a:latin typeface="Times New Roman"/>
              <a:cs typeface="Times New Roman"/>
            </a:rPr>
            <a:t>Table S4. </a:t>
          </a:r>
          <a:r>
            <a:rPr lang="en-US" sz="1200">
              <a:latin typeface="Times New Roman"/>
              <a:cs typeface="Times New Roman"/>
            </a:rPr>
            <a:t>List of the qPCR primers used in this study to verify UCE enrichment.</a:t>
          </a:r>
        </a:p>
        <a:p>
          <a:r>
            <a:rPr lang="en-US" sz="1200" b="1">
              <a:latin typeface="Times New Roman"/>
              <a:cs typeface="Times New Roman"/>
            </a:rPr>
            <a:t>Table S5. </a:t>
          </a:r>
          <a:r>
            <a:rPr lang="en-US" sz="1200">
              <a:latin typeface="Times New Roman"/>
              <a:cs typeface="Times New Roman"/>
            </a:rPr>
            <a:t>Number of simulated reads and the percent of reads mapping to the base genome (Athalia rosae) for all exemplar genomes used to identify UCE loci.</a:t>
          </a:r>
        </a:p>
        <a:p>
          <a:r>
            <a:rPr lang="en-US" sz="1200" b="1">
              <a:latin typeface="Times New Roman"/>
              <a:cs typeface="Times New Roman"/>
            </a:rPr>
            <a:t>Table S6. </a:t>
          </a:r>
          <a:r>
            <a:rPr lang="en-US" sz="1200">
              <a:latin typeface="Times New Roman"/>
              <a:cs typeface="Times New Roman"/>
            </a:rPr>
            <a:t>Sequencing and assembly statistics for the 84 specimens sequenced in this study. For these data we extracted the UCE contigs using the principal hym-v2 bait set file.</a:t>
          </a:r>
        </a:p>
        <a:p>
          <a:endParaRPr lang="en-US" sz="1200"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pane ySplit="1" topLeftCell="A2" activePane="bottomLeft" state="frozen"/>
      <selection pane="bottomLeft"/>
    </sheetView>
  </sheetViews>
  <sheetFormatPr baseColWidth="10" defaultRowHeight="13" x14ac:dyDescent="0"/>
  <cols>
    <col min="1" max="1" width="6.5" style="6" bestFit="1" customWidth="1"/>
    <col min="2" max="2" width="33.33203125" style="6" bestFit="1" customWidth="1"/>
    <col min="3" max="3" width="25.5" style="6" bestFit="1" customWidth="1"/>
    <col min="4" max="4" width="11.33203125" style="6" bestFit="1" customWidth="1"/>
    <col min="5" max="5" width="10.5" style="6" bestFit="1" customWidth="1"/>
    <col min="6" max="6" width="30.83203125" style="6" bestFit="1" customWidth="1"/>
    <col min="7" max="7" width="12.5" style="7" bestFit="1" customWidth="1"/>
    <col min="8" max="8" width="16" style="7" bestFit="1" customWidth="1"/>
    <col min="9" max="9" width="25.83203125" style="10" bestFit="1" customWidth="1"/>
    <col min="10" max="10" width="20" style="6" bestFit="1" customWidth="1"/>
    <col min="11" max="11" width="19.5" style="6" bestFit="1" customWidth="1"/>
    <col min="12" max="12" width="16.1640625" style="6" bestFit="1" customWidth="1"/>
    <col min="13" max="13" width="22.1640625" style="6" bestFit="1" customWidth="1"/>
    <col min="14" max="14" width="16.83203125" style="7" customWidth="1"/>
    <col min="15" max="16384" width="10.83203125" style="7"/>
  </cols>
  <sheetData>
    <row r="1" spans="1:15" s="5" customFormat="1">
      <c r="A1" s="1" t="s">
        <v>0</v>
      </c>
      <c r="B1" s="2" t="s">
        <v>1</v>
      </c>
      <c r="C1" s="2" t="s">
        <v>2</v>
      </c>
      <c r="D1" s="92" t="s">
        <v>919</v>
      </c>
      <c r="E1" s="92" t="s">
        <v>917</v>
      </c>
      <c r="F1" s="3" t="s">
        <v>3</v>
      </c>
      <c r="G1" s="1" t="s">
        <v>916</v>
      </c>
      <c r="H1" s="4" t="s">
        <v>4</v>
      </c>
      <c r="I1" s="2" t="s">
        <v>912</v>
      </c>
      <c r="J1" s="1" t="s">
        <v>6</v>
      </c>
      <c r="K1" s="1" t="s">
        <v>7</v>
      </c>
      <c r="L1" s="1" t="s">
        <v>8</v>
      </c>
      <c r="M1" s="1" t="s">
        <v>913</v>
      </c>
      <c r="N1" s="2" t="s">
        <v>9</v>
      </c>
      <c r="O1" s="2" t="s">
        <v>10</v>
      </c>
    </row>
    <row r="2" spans="1:15" s="5" customFormat="1">
      <c r="A2" s="11">
        <v>1</v>
      </c>
      <c r="B2" s="12" t="s">
        <v>96</v>
      </c>
      <c r="C2" s="13" t="s">
        <v>97</v>
      </c>
      <c r="D2" s="11" t="s">
        <v>918</v>
      </c>
      <c r="E2" s="11"/>
      <c r="F2" s="14" t="s">
        <v>43</v>
      </c>
      <c r="G2" s="11" t="s">
        <v>98</v>
      </c>
      <c r="H2" s="15">
        <v>2397</v>
      </c>
      <c r="I2" s="12" t="s">
        <v>99</v>
      </c>
      <c r="J2" s="11" t="s">
        <v>16</v>
      </c>
      <c r="K2" s="11" t="s">
        <v>100</v>
      </c>
      <c r="L2" s="11" t="s">
        <v>101</v>
      </c>
      <c r="M2" s="11">
        <v>277.06</v>
      </c>
      <c r="N2" s="12" t="s">
        <v>102</v>
      </c>
      <c r="O2" s="12" t="s">
        <v>914</v>
      </c>
    </row>
    <row r="3" spans="1:15" s="5" customFormat="1">
      <c r="A3" s="6">
        <v>2</v>
      </c>
      <c r="B3" s="7" t="s">
        <v>20</v>
      </c>
      <c r="C3" s="8" t="s">
        <v>21</v>
      </c>
      <c r="D3" s="6"/>
      <c r="E3" s="6"/>
      <c r="F3" s="9" t="s">
        <v>43</v>
      </c>
      <c r="G3" s="6" t="s">
        <v>22</v>
      </c>
      <c r="H3" s="10">
        <v>2401</v>
      </c>
      <c r="I3" s="7" t="s">
        <v>23</v>
      </c>
      <c r="J3" s="6" t="s">
        <v>16</v>
      </c>
      <c r="K3" s="6" t="s">
        <v>24</v>
      </c>
      <c r="L3" s="6" t="s">
        <v>25</v>
      </c>
      <c r="M3" s="6">
        <v>230.34</v>
      </c>
      <c r="N3" s="7" t="s">
        <v>26</v>
      </c>
      <c r="O3" s="7"/>
    </row>
    <row r="4" spans="1:15" s="5" customFormat="1">
      <c r="A4" s="6">
        <v>3</v>
      </c>
      <c r="B4" s="7" t="s">
        <v>20</v>
      </c>
      <c r="C4" s="8" t="s">
        <v>27</v>
      </c>
      <c r="D4" s="6"/>
      <c r="E4" s="6"/>
      <c r="F4" s="9" t="s">
        <v>43</v>
      </c>
      <c r="G4" s="6" t="s">
        <v>28</v>
      </c>
      <c r="H4" s="10">
        <v>2492</v>
      </c>
      <c r="I4" s="7" t="s">
        <v>23</v>
      </c>
      <c r="J4" s="6" t="s">
        <v>16</v>
      </c>
      <c r="K4" s="6" t="s">
        <v>29</v>
      </c>
      <c r="L4" s="6" t="s">
        <v>30</v>
      </c>
      <c r="M4" s="6">
        <v>230.49</v>
      </c>
      <c r="N4" s="7" t="s">
        <v>31</v>
      </c>
      <c r="O4" s="7"/>
    </row>
    <row r="5" spans="1:15" s="5" customFormat="1">
      <c r="A5" s="11">
        <v>4</v>
      </c>
      <c r="B5" s="12" t="s">
        <v>20</v>
      </c>
      <c r="C5" s="13" t="s">
        <v>32</v>
      </c>
      <c r="D5" s="11" t="s">
        <v>918</v>
      </c>
      <c r="E5" s="11" t="s">
        <v>918</v>
      </c>
      <c r="F5" s="14" t="s">
        <v>33</v>
      </c>
      <c r="G5" s="11" t="s">
        <v>34</v>
      </c>
      <c r="H5" s="15">
        <v>2465</v>
      </c>
      <c r="I5" s="12" t="s">
        <v>35</v>
      </c>
      <c r="J5" s="11" t="s">
        <v>16</v>
      </c>
      <c r="K5" s="11" t="s">
        <v>36</v>
      </c>
      <c r="L5" s="11" t="s">
        <v>37</v>
      </c>
      <c r="M5" s="11">
        <v>250.29</v>
      </c>
      <c r="N5" s="12" t="s">
        <v>38</v>
      </c>
      <c r="O5" s="12" t="s">
        <v>914</v>
      </c>
    </row>
    <row r="6" spans="1:15" s="5" customFormat="1">
      <c r="A6" s="6">
        <v>5</v>
      </c>
      <c r="B6" s="7" t="s">
        <v>20</v>
      </c>
      <c r="C6" s="8" t="s">
        <v>59</v>
      </c>
      <c r="D6" s="6"/>
      <c r="E6" s="6"/>
      <c r="F6" s="9" t="s">
        <v>60</v>
      </c>
      <c r="G6" s="6" t="s">
        <v>61</v>
      </c>
      <c r="H6" s="10">
        <v>2470</v>
      </c>
      <c r="I6" s="7" t="s">
        <v>62</v>
      </c>
      <c r="J6" s="6" t="s">
        <v>16</v>
      </c>
      <c r="K6" s="6" t="s">
        <v>63</v>
      </c>
      <c r="L6" s="6" t="s">
        <v>64</v>
      </c>
      <c r="M6" s="6">
        <v>249.19</v>
      </c>
      <c r="N6" s="7" t="s">
        <v>65</v>
      </c>
      <c r="O6" s="7"/>
    </row>
    <row r="7" spans="1:15" s="5" customFormat="1">
      <c r="A7" s="6">
        <v>6</v>
      </c>
      <c r="B7" s="7" t="s">
        <v>20</v>
      </c>
      <c r="C7" s="8" t="s">
        <v>66</v>
      </c>
      <c r="D7" s="6"/>
      <c r="E7" s="6"/>
      <c r="F7" s="9" t="s">
        <v>43</v>
      </c>
      <c r="G7" s="6" t="s">
        <v>67</v>
      </c>
      <c r="H7" s="10">
        <v>2492</v>
      </c>
      <c r="I7" s="7" t="s">
        <v>62</v>
      </c>
      <c r="J7" s="6" t="s">
        <v>16</v>
      </c>
      <c r="K7" s="6" t="s">
        <v>68</v>
      </c>
      <c r="L7" s="6" t="s">
        <v>69</v>
      </c>
      <c r="M7" s="6">
        <v>248.65</v>
      </c>
      <c r="N7" s="7" t="s">
        <v>70</v>
      </c>
      <c r="O7" s="7"/>
    </row>
    <row r="8" spans="1:15" s="5" customFormat="1">
      <c r="A8" s="6">
        <v>7</v>
      </c>
      <c r="B8" s="7" t="s">
        <v>20</v>
      </c>
      <c r="C8" s="8" t="s">
        <v>123</v>
      </c>
      <c r="D8" s="6"/>
      <c r="E8" s="6"/>
      <c r="F8" s="9" t="s">
        <v>43</v>
      </c>
      <c r="G8" s="6" t="s">
        <v>124</v>
      </c>
      <c r="H8" s="10">
        <v>2486</v>
      </c>
      <c r="I8" s="7" t="s">
        <v>119</v>
      </c>
      <c r="J8" s="6" t="s">
        <v>82</v>
      </c>
      <c r="K8" s="6" t="s">
        <v>892</v>
      </c>
      <c r="L8" s="6" t="s">
        <v>894</v>
      </c>
      <c r="M8" s="6">
        <v>596.28</v>
      </c>
      <c r="N8" s="7" t="s">
        <v>125</v>
      </c>
      <c r="O8" s="7"/>
    </row>
    <row r="9" spans="1:15" s="5" customFormat="1">
      <c r="A9" s="6">
        <v>8</v>
      </c>
      <c r="B9" s="7" t="s">
        <v>20</v>
      </c>
      <c r="C9" s="8" t="s">
        <v>131</v>
      </c>
      <c r="D9" s="6"/>
      <c r="E9" s="6"/>
      <c r="F9" s="9" t="s">
        <v>43</v>
      </c>
      <c r="G9" s="6" t="s">
        <v>132</v>
      </c>
      <c r="H9" s="10">
        <v>2490</v>
      </c>
      <c r="I9" s="7" t="s">
        <v>119</v>
      </c>
      <c r="J9" s="6" t="s">
        <v>16</v>
      </c>
      <c r="K9" s="6" t="s">
        <v>133</v>
      </c>
      <c r="L9" s="6" t="s">
        <v>134</v>
      </c>
      <c r="M9" s="6">
        <v>296.95</v>
      </c>
      <c r="N9" s="7" t="s">
        <v>135</v>
      </c>
      <c r="O9" s="7"/>
    </row>
    <row r="10" spans="1:15" s="5" customFormat="1">
      <c r="A10" s="6">
        <v>9</v>
      </c>
      <c r="B10" s="7" t="s">
        <v>20</v>
      </c>
      <c r="C10" s="8" t="s">
        <v>167</v>
      </c>
      <c r="D10" s="6"/>
      <c r="E10" s="6"/>
      <c r="F10" s="9" t="s">
        <v>43</v>
      </c>
      <c r="G10" s="6" t="s">
        <v>168</v>
      </c>
      <c r="H10" s="10">
        <v>2514</v>
      </c>
      <c r="I10" s="7" t="s">
        <v>119</v>
      </c>
      <c r="J10" s="6" t="s">
        <v>82</v>
      </c>
      <c r="K10" s="6" t="s">
        <v>893</v>
      </c>
      <c r="L10" s="17" t="s">
        <v>895</v>
      </c>
      <c r="M10" s="17">
        <v>256.3</v>
      </c>
      <c r="N10" s="7" t="s">
        <v>169</v>
      </c>
      <c r="O10" s="7"/>
    </row>
    <row r="11" spans="1:15" s="5" customFormat="1">
      <c r="A11" s="6">
        <v>10</v>
      </c>
      <c r="B11" s="7" t="s">
        <v>109</v>
      </c>
      <c r="C11" s="8" t="s">
        <v>110</v>
      </c>
      <c r="D11" s="6"/>
      <c r="E11" s="6"/>
      <c r="F11" s="9" t="s">
        <v>43</v>
      </c>
      <c r="G11" s="6" t="s">
        <v>111</v>
      </c>
      <c r="H11" s="10">
        <v>1406</v>
      </c>
      <c r="I11" s="7" t="s">
        <v>112</v>
      </c>
      <c r="J11" s="6" t="s">
        <v>16</v>
      </c>
      <c r="K11" s="6" t="s">
        <v>113</v>
      </c>
      <c r="L11" s="6" t="s">
        <v>114</v>
      </c>
      <c r="M11" s="6">
        <v>186.1</v>
      </c>
      <c r="N11" s="7" t="s">
        <v>115</v>
      </c>
      <c r="O11" s="7"/>
    </row>
    <row r="12" spans="1:15" s="5" customFormat="1">
      <c r="A12" s="6">
        <v>11</v>
      </c>
      <c r="B12" s="5" t="s">
        <v>109</v>
      </c>
      <c r="C12" s="85" t="s">
        <v>126</v>
      </c>
      <c r="D12" s="6"/>
      <c r="E12" s="6"/>
      <c r="F12" s="9" t="s">
        <v>43</v>
      </c>
      <c r="G12" s="17" t="s">
        <v>127</v>
      </c>
      <c r="H12" s="10">
        <v>1700</v>
      </c>
      <c r="I12" s="5" t="s">
        <v>48</v>
      </c>
      <c r="J12" s="17" t="s">
        <v>16</v>
      </c>
      <c r="K12" s="17" t="s">
        <v>128</v>
      </c>
      <c r="L12" s="17" t="s">
        <v>129</v>
      </c>
      <c r="M12" s="17">
        <v>153.63</v>
      </c>
      <c r="N12" s="5" t="s">
        <v>130</v>
      </c>
      <c r="O12" s="7"/>
    </row>
    <row r="13" spans="1:15" s="5" customFormat="1">
      <c r="A13" s="6">
        <v>12</v>
      </c>
      <c r="B13" s="7" t="s">
        <v>109</v>
      </c>
      <c r="C13" s="8" t="s">
        <v>170</v>
      </c>
      <c r="D13" s="6"/>
      <c r="E13" s="6"/>
      <c r="F13" s="9" t="s">
        <v>43</v>
      </c>
      <c r="G13" s="6" t="s">
        <v>171</v>
      </c>
      <c r="H13" s="10">
        <v>1637</v>
      </c>
      <c r="I13" s="7" t="s">
        <v>172</v>
      </c>
      <c r="J13" s="6" t="s">
        <v>16</v>
      </c>
      <c r="K13" s="6" t="s">
        <v>173</v>
      </c>
      <c r="L13" s="6" t="s">
        <v>174</v>
      </c>
      <c r="M13" s="6">
        <v>250.53</v>
      </c>
      <c r="N13" s="7" t="s">
        <v>175</v>
      </c>
      <c r="O13" s="7"/>
    </row>
    <row r="14" spans="1:15" s="5" customFormat="1">
      <c r="A14" s="6">
        <v>13</v>
      </c>
      <c r="B14" s="7" t="s">
        <v>40</v>
      </c>
      <c r="C14" s="8" t="s">
        <v>915</v>
      </c>
      <c r="D14" s="6"/>
      <c r="E14" s="6"/>
      <c r="F14" s="9" t="s">
        <v>43</v>
      </c>
      <c r="G14" s="6" t="s">
        <v>41</v>
      </c>
      <c r="H14" s="10">
        <v>2202</v>
      </c>
      <c r="I14" s="7" t="s">
        <v>879</v>
      </c>
      <c r="J14" s="6" t="s">
        <v>42</v>
      </c>
      <c r="K14" s="6" t="s">
        <v>43</v>
      </c>
      <c r="L14" s="6" t="s">
        <v>43</v>
      </c>
      <c r="M14" s="6" t="s">
        <v>43</v>
      </c>
      <c r="N14" s="6" t="s">
        <v>43</v>
      </c>
      <c r="O14" s="9" t="s">
        <v>44</v>
      </c>
    </row>
    <row r="15" spans="1:15" s="5" customFormat="1">
      <c r="A15" s="6">
        <v>14</v>
      </c>
      <c r="B15" s="7" t="s">
        <v>84</v>
      </c>
      <c r="C15" s="8" t="s">
        <v>85</v>
      </c>
      <c r="D15" s="6"/>
      <c r="E15" s="6"/>
      <c r="F15" s="9" t="s">
        <v>43</v>
      </c>
      <c r="G15" s="6" t="s">
        <v>86</v>
      </c>
      <c r="H15" s="10">
        <v>2276</v>
      </c>
      <c r="I15" s="7" t="s">
        <v>48</v>
      </c>
      <c r="J15" s="6" t="s">
        <v>16</v>
      </c>
      <c r="K15" s="6" t="s">
        <v>87</v>
      </c>
      <c r="L15" s="6" t="s">
        <v>88</v>
      </c>
      <c r="M15" s="6">
        <v>162.25</v>
      </c>
      <c r="N15" s="7" t="s">
        <v>89</v>
      </c>
      <c r="O15" s="7"/>
    </row>
    <row r="16" spans="1:15" s="5" customFormat="1">
      <c r="A16" s="6">
        <v>15</v>
      </c>
      <c r="B16" s="7" t="s">
        <v>199</v>
      </c>
      <c r="C16" s="8" t="s">
        <v>200</v>
      </c>
      <c r="D16" s="6"/>
      <c r="E16" s="6"/>
      <c r="F16" s="9" t="s">
        <v>43</v>
      </c>
      <c r="G16" s="6" t="s">
        <v>201</v>
      </c>
      <c r="H16" s="10">
        <v>2175</v>
      </c>
      <c r="I16" s="7" t="s">
        <v>48</v>
      </c>
      <c r="J16" s="6" t="s">
        <v>16</v>
      </c>
      <c r="K16" s="6" t="s">
        <v>202</v>
      </c>
      <c r="L16" s="6" t="s">
        <v>203</v>
      </c>
      <c r="M16" s="6">
        <v>239.68</v>
      </c>
      <c r="N16" s="7" t="s">
        <v>204</v>
      </c>
      <c r="O16" s="7"/>
    </row>
    <row r="17" spans="1:15" s="5" customFormat="1">
      <c r="A17" s="6">
        <v>16</v>
      </c>
      <c r="B17" s="7" t="s">
        <v>103</v>
      </c>
      <c r="C17" s="8" t="s">
        <v>104</v>
      </c>
      <c r="D17" s="6"/>
      <c r="E17" s="6"/>
      <c r="F17" s="9" t="s">
        <v>43</v>
      </c>
      <c r="G17" s="6" t="s">
        <v>105</v>
      </c>
      <c r="H17" s="10">
        <v>1864</v>
      </c>
      <c r="I17" s="7" t="s">
        <v>48</v>
      </c>
      <c r="J17" s="6" t="s">
        <v>16</v>
      </c>
      <c r="K17" s="6" t="s">
        <v>106</v>
      </c>
      <c r="L17" s="6" t="s">
        <v>107</v>
      </c>
      <c r="M17" s="6">
        <v>550.04</v>
      </c>
      <c r="N17" s="7" t="s">
        <v>108</v>
      </c>
      <c r="O17" s="7"/>
    </row>
    <row r="18" spans="1:15" s="5" customFormat="1">
      <c r="A18" s="6">
        <v>17</v>
      </c>
      <c r="B18" s="7" t="s">
        <v>11</v>
      </c>
      <c r="C18" s="8" t="s">
        <v>12</v>
      </c>
      <c r="D18" s="6"/>
      <c r="E18" s="6" t="s">
        <v>918</v>
      </c>
      <c r="F18" s="9" t="s">
        <v>13</v>
      </c>
      <c r="G18" s="6" t="s">
        <v>14</v>
      </c>
      <c r="H18" s="10">
        <v>2495</v>
      </c>
      <c r="I18" s="7" t="s">
        <v>15</v>
      </c>
      <c r="J18" s="6" t="s">
        <v>16</v>
      </c>
      <c r="K18" s="6" t="s">
        <v>17</v>
      </c>
      <c r="L18" s="6" t="s">
        <v>18</v>
      </c>
      <c r="M18" s="6">
        <v>295.94</v>
      </c>
      <c r="N18" s="7" t="s">
        <v>19</v>
      </c>
      <c r="O18" s="7"/>
    </row>
    <row r="19" spans="1:15" s="5" customFormat="1">
      <c r="A19" s="11">
        <v>18</v>
      </c>
      <c r="B19" s="12" t="s">
        <v>11</v>
      </c>
      <c r="C19" s="13" t="s">
        <v>52</v>
      </c>
      <c r="D19" s="11" t="s">
        <v>918</v>
      </c>
      <c r="E19" s="11" t="s">
        <v>918</v>
      </c>
      <c r="F19" s="14" t="s">
        <v>53</v>
      </c>
      <c r="G19" s="11" t="s">
        <v>54</v>
      </c>
      <c r="H19" s="15">
        <v>2471</v>
      </c>
      <c r="I19" s="12" t="s">
        <v>55</v>
      </c>
      <c r="J19" s="11" t="s">
        <v>16</v>
      </c>
      <c r="K19" s="11" t="s">
        <v>56</v>
      </c>
      <c r="L19" s="11" t="s">
        <v>57</v>
      </c>
      <c r="M19" s="11">
        <v>317.67</v>
      </c>
      <c r="N19" s="12" t="s">
        <v>58</v>
      </c>
      <c r="O19" s="12" t="s">
        <v>914</v>
      </c>
    </row>
    <row r="20" spans="1:15" s="5" customFormat="1">
      <c r="A20" s="6">
        <v>19</v>
      </c>
      <c r="B20" s="7" t="s">
        <v>11</v>
      </c>
      <c r="C20" s="8" t="s">
        <v>71</v>
      </c>
      <c r="D20" s="6"/>
      <c r="E20" s="6" t="s">
        <v>918</v>
      </c>
      <c r="F20" s="9" t="s">
        <v>72</v>
      </c>
      <c r="G20" s="6" t="s">
        <v>73</v>
      </c>
      <c r="H20" s="10">
        <v>2482</v>
      </c>
      <c r="I20" s="7" t="s">
        <v>74</v>
      </c>
      <c r="J20" s="6" t="s">
        <v>16</v>
      </c>
      <c r="K20" s="6" t="s">
        <v>75</v>
      </c>
      <c r="L20" s="6" t="s">
        <v>76</v>
      </c>
      <c r="M20" s="6">
        <v>232.69</v>
      </c>
      <c r="N20" s="7" t="s">
        <v>77</v>
      </c>
      <c r="O20" s="7"/>
    </row>
    <row r="21" spans="1:15" s="5" customFormat="1">
      <c r="A21" s="6">
        <v>20</v>
      </c>
      <c r="B21" s="7" t="s">
        <v>11</v>
      </c>
      <c r="C21" s="8" t="s">
        <v>78</v>
      </c>
      <c r="D21" s="6"/>
      <c r="E21" s="6" t="s">
        <v>918</v>
      </c>
      <c r="F21" s="9" t="s">
        <v>79</v>
      </c>
      <c r="G21" s="6" t="s">
        <v>80</v>
      </c>
      <c r="H21" s="10">
        <v>2425</v>
      </c>
      <c r="I21" s="7" t="s">
        <v>81</v>
      </c>
      <c r="J21" s="6" t="s">
        <v>82</v>
      </c>
      <c r="K21" s="6" t="s">
        <v>43</v>
      </c>
      <c r="L21" s="6" t="s">
        <v>43</v>
      </c>
      <c r="M21" s="6" t="s">
        <v>43</v>
      </c>
      <c r="N21" s="16" t="s">
        <v>83</v>
      </c>
      <c r="O21" s="7"/>
    </row>
    <row r="22" spans="1:15" s="5" customFormat="1">
      <c r="A22" s="6">
        <v>21</v>
      </c>
      <c r="B22" s="7" t="s">
        <v>11</v>
      </c>
      <c r="C22" s="8" t="s">
        <v>90</v>
      </c>
      <c r="D22" s="6"/>
      <c r="E22" s="6" t="s">
        <v>918</v>
      </c>
      <c r="F22" s="9" t="s">
        <v>929</v>
      </c>
      <c r="G22" s="6" t="s">
        <v>91</v>
      </c>
      <c r="H22" s="10">
        <v>2445</v>
      </c>
      <c r="I22" s="7" t="s">
        <v>92</v>
      </c>
      <c r="J22" s="6" t="s">
        <v>16</v>
      </c>
      <c r="K22" s="6" t="s">
        <v>93</v>
      </c>
      <c r="L22" s="6" t="s">
        <v>94</v>
      </c>
      <c r="M22" s="6">
        <v>212.83</v>
      </c>
      <c r="N22" s="7" t="s">
        <v>95</v>
      </c>
      <c r="O22" s="7"/>
    </row>
    <row r="23" spans="1:15" s="5" customFormat="1">
      <c r="A23" s="11">
        <v>22</v>
      </c>
      <c r="B23" s="12" t="s">
        <v>11</v>
      </c>
      <c r="C23" s="13" t="s">
        <v>136</v>
      </c>
      <c r="D23" s="11" t="s">
        <v>918</v>
      </c>
      <c r="E23" s="11" t="s">
        <v>918</v>
      </c>
      <c r="F23" s="14" t="s">
        <v>137</v>
      </c>
      <c r="G23" s="11" t="s">
        <v>138</v>
      </c>
      <c r="H23" s="15">
        <v>2495</v>
      </c>
      <c r="I23" s="12" t="s">
        <v>74</v>
      </c>
      <c r="J23" s="11" t="s">
        <v>16</v>
      </c>
      <c r="K23" s="11" t="s">
        <v>139</v>
      </c>
      <c r="L23" s="11" t="s">
        <v>140</v>
      </c>
      <c r="M23" s="11">
        <v>294.47000000000003</v>
      </c>
      <c r="N23" s="12" t="s">
        <v>141</v>
      </c>
      <c r="O23" s="12" t="s">
        <v>914</v>
      </c>
    </row>
    <row r="24" spans="1:15" s="5" customFormat="1">
      <c r="A24" s="6">
        <v>23</v>
      </c>
      <c r="B24" s="7" t="s">
        <v>11</v>
      </c>
      <c r="C24" s="8" t="s">
        <v>147</v>
      </c>
      <c r="D24" s="6"/>
      <c r="E24" s="6" t="s">
        <v>918</v>
      </c>
      <c r="F24" s="9" t="s">
        <v>148</v>
      </c>
      <c r="G24" s="6" t="s">
        <v>149</v>
      </c>
      <c r="H24" s="10">
        <v>2473</v>
      </c>
      <c r="I24" s="7" t="s">
        <v>48</v>
      </c>
      <c r="J24" s="6" t="s">
        <v>16</v>
      </c>
      <c r="K24" s="6" t="s">
        <v>150</v>
      </c>
      <c r="L24" s="6" t="s">
        <v>151</v>
      </c>
      <c r="M24" s="6">
        <v>236.24</v>
      </c>
      <c r="N24" s="7" t="s">
        <v>152</v>
      </c>
      <c r="O24" s="7"/>
    </row>
    <row r="25" spans="1:15" s="5" customFormat="1">
      <c r="A25" s="6">
        <v>24</v>
      </c>
      <c r="B25" s="7" t="s">
        <v>11</v>
      </c>
      <c r="C25" s="8" t="s">
        <v>153</v>
      </c>
      <c r="D25" s="6"/>
      <c r="E25" s="6" t="s">
        <v>918</v>
      </c>
      <c r="F25" s="9" t="s">
        <v>154</v>
      </c>
      <c r="G25" s="6" t="s">
        <v>155</v>
      </c>
      <c r="H25" s="10">
        <v>2503</v>
      </c>
      <c r="I25" s="7" t="s">
        <v>156</v>
      </c>
      <c r="J25" s="6" t="s">
        <v>16</v>
      </c>
      <c r="K25" s="6" t="s">
        <v>157</v>
      </c>
      <c r="L25" s="6" t="s">
        <v>158</v>
      </c>
      <c r="M25" s="6">
        <v>219.5</v>
      </c>
      <c r="N25" s="7" t="s">
        <v>159</v>
      </c>
      <c r="O25" s="7"/>
    </row>
    <row r="26" spans="1:15" s="5" customFormat="1">
      <c r="A26" s="6">
        <v>25</v>
      </c>
      <c r="B26" s="7" t="s">
        <v>11</v>
      </c>
      <c r="C26" s="8" t="s">
        <v>176</v>
      </c>
      <c r="D26" s="6"/>
      <c r="E26" s="6" t="s">
        <v>918</v>
      </c>
      <c r="F26" s="9" t="s">
        <v>177</v>
      </c>
      <c r="G26" s="6" t="s">
        <v>178</v>
      </c>
      <c r="H26" s="10">
        <v>2508</v>
      </c>
      <c r="I26" s="7" t="s">
        <v>179</v>
      </c>
      <c r="J26" s="6" t="s">
        <v>16</v>
      </c>
      <c r="K26" s="6" t="s">
        <v>180</v>
      </c>
      <c r="L26" s="6" t="s">
        <v>181</v>
      </c>
      <c r="M26" s="6">
        <v>257.98</v>
      </c>
      <c r="N26" s="7" t="s">
        <v>182</v>
      </c>
      <c r="O26" s="7"/>
    </row>
    <row r="27" spans="1:15" s="5" customFormat="1">
      <c r="A27" s="6">
        <v>26</v>
      </c>
      <c r="B27" s="7" t="s">
        <v>11</v>
      </c>
      <c r="C27" s="8" t="s">
        <v>211</v>
      </c>
      <c r="D27" s="6"/>
      <c r="E27" s="6" t="s">
        <v>918</v>
      </c>
      <c r="F27" s="9" t="s">
        <v>212</v>
      </c>
      <c r="G27" s="6" t="s">
        <v>213</v>
      </c>
      <c r="H27" s="10">
        <v>2414</v>
      </c>
      <c r="I27" s="7" t="s">
        <v>156</v>
      </c>
      <c r="J27" s="6" t="s">
        <v>16</v>
      </c>
      <c r="K27" s="6" t="s">
        <v>214</v>
      </c>
      <c r="L27" s="6" t="s">
        <v>215</v>
      </c>
      <c r="M27" s="6">
        <v>235.65</v>
      </c>
      <c r="N27" s="7" t="s">
        <v>216</v>
      </c>
      <c r="O27" s="7"/>
    </row>
    <row r="28" spans="1:15" s="5" customFormat="1">
      <c r="A28" s="6">
        <v>27</v>
      </c>
      <c r="B28" s="7" t="s">
        <v>11</v>
      </c>
      <c r="C28" s="8" t="s">
        <v>217</v>
      </c>
      <c r="D28" s="6"/>
      <c r="E28" s="6" t="s">
        <v>918</v>
      </c>
      <c r="F28" s="9" t="s">
        <v>218</v>
      </c>
      <c r="G28" s="6" t="s">
        <v>219</v>
      </c>
      <c r="H28" s="10">
        <v>2491</v>
      </c>
      <c r="I28" s="7" t="s">
        <v>220</v>
      </c>
      <c r="J28" s="6" t="s">
        <v>16</v>
      </c>
      <c r="K28" s="6" t="s">
        <v>221</v>
      </c>
      <c r="L28" s="6" t="s">
        <v>222</v>
      </c>
      <c r="M28" s="6">
        <v>396.02</v>
      </c>
      <c r="N28" s="7" t="s">
        <v>223</v>
      </c>
      <c r="O28" s="7"/>
    </row>
    <row r="29" spans="1:15" s="5" customFormat="1">
      <c r="A29" s="6">
        <v>28</v>
      </c>
      <c r="B29" s="7" t="s">
        <v>11</v>
      </c>
      <c r="C29" s="8" t="s">
        <v>230</v>
      </c>
      <c r="D29" s="6"/>
      <c r="E29" s="6" t="s">
        <v>918</v>
      </c>
      <c r="F29" s="9" t="s">
        <v>231</v>
      </c>
      <c r="G29" s="6" t="s">
        <v>232</v>
      </c>
      <c r="H29" s="10">
        <v>2479</v>
      </c>
      <c r="I29" s="7" t="s">
        <v>48</v>
      </c>
      <c r="J29" s="6" t="s">
        <v>16</v>
      </c>
      <c r="K29" s="6" t="s">
        <v>233</v>
      </c>
      <c r="L29" s="6" t="s">
        <v>234</v>
      </c>
      <c r="M29" s="6">
        <v>287.89999999999998</v>
      </c>
      <c r="N29" s="7" t="s">
        <v>235</v>
      </c>
      <c r="O29" s="7"/>
    </row>
    <row r="30" spans="1:15" s="5" customFormat="1">
      <c r="A30" s="6">
        <v>29</v>
      </c>
      <c r="B30" s="75" t="s">
        <v>11</v>
      </c>
      <c r="C30" s="76" t="s">
        <v>236</v>
      </c>
      <c r="D30" s="74"/>
      <c r="E30" s="74" t="s">
        <v>918</v>
      </c>
      <c r="F30" s="77" t="s">
        <v>237</v>
      </c>
      <c r="G30" s="74" t="s">
        <v>238</v>
      </c>
      <c r="H30" s="78">
        <v>2440</v>
      </c>
      <c r="I30" s="75" t="s">
        <v>48</v>
      </c>
      <c r="J30" s="74" t="s">
        <v>16</v>
      </c>
      <c r="K30" s="74" t="s">
        <v>239</v>
      </c>
      <c r="L30" s="74" t="s">
        <v>240</v>
      </c>
      <c r="M30" s="74">
        <v>324.12</v>
      </c>
      <c r="N30" s="75" t="s">
        <v>241</v>
      </c>
      <c r="O30" s="75"/>
    </row>
    <row r="31" spans="1:15" s="5" customFormat="1">
      <c r="A31" s="6">
        <v>30</v>
      </c>
      <c r="B31" s="7" t="s">
        <v>116</v>
      </c>
      <c r="C31" s="8" t="s">
        <v>117</v>
      </c>
      <c r="D31" s="6"/>
      <c r="E31" s="6"/>
      <c r="F31" s="9" t="s">
        <v>43</v>
      </c>
      <c r="G31" s="6" t="s">
        <v>118</v>
      </c>
      <c r="H31" s="10">
        <v>2509</v>
      </c>
      <c r="I31" s="7" t="s">
        <v>119</v>
      </c>
      <c r="J31" s="6" t="s">
        <v>16</v>
      </c>
      <c r="K31" s="6" t="s">
        <v>120</v>
      </c>
      <c r="L31" s="6" t="s">
        <v>121</v>
      </c>
      <c r="M31" s="6">
        <v>279.51</v>
      </c>
      <c r="N31" s="7" t="s">
        <v>122</v>
      </c>
      <c r="O31" s="7"/>
    </row>
    <row r="32" spans="1:15" s="5" customFormat="1">
      <c r="A32" s="11">
        <v>31</v>
      </c>
      <c r="B32" s="12" t="s">
        <v>116</v>
      </c>
      <c r="C32" s="13" t="s">
        <v>142</v>
      </c>
      <c r="D32" s="11" t="s">
        <v>918</v>
      </c>
      <c r="E32" s="11" t="s">
        <v>918</v>
      </c>
      <c r="F32" s="14" t="s">
        <v>143</v>
      </c>
      <c r="G32" s="11" t="s">
        <v>144</v>
      </c>
      <c r="H32" s="15">
        <v>2436</v>
      </c>
      <c r="I32" s="12" t="s">
        <v>145</v>
      </c>
      <c r="J32" s="11" t="s">
        <v>82</v>
      </c>
      <c r="K32" s="11" t="s">
        <v>896</v>
      </c>
      <c r="L32" s="11" t="s">
        <v>897</v>
      </c>
      <c r="M32" s="11">
        <v>336.52</v>
      </c>
      <c r="N32" s="12" t="s">
        <v>146</v>
      </c>
      <c r="O32" s="12" t="s">
        <v>914</v>
      </c>
    </row>
    <row r="33" spans="1:15" s="5" customFormat="1">
      <c r="A33" s="6">
        <v>32</v>
      </c>
      <c r="B33" s="7" t="s">
        <v>160</v>
      </c>
      <c r="C33" s="8" t="s">
        <v>161</v>
      </c>
      <c r="D33" s="6"/>
      <c r="E33" s="6" t="s">
        <v>918</v>
      </c>
      <c r="F33" s="9" t="s">
        <v>162</v>
      </c>
      <c r="G33" s="6" t="s">
        <v>163</v>
      </c>
      <c r="H33" s="10">
        <v>2426</v>
      </c>
      <c r="I33" s="7" t="s">
        <v>119</v>
      </c>
      <c r="J33" s="6" t="s">
        <v>16</v>
      </c>
      <c r="K33" s="6" t="s">
        <v>164</v>
      </c>
      <c r="L33" s="6" t="s">
        <v>165</v>
      </c>
      <c r="M33" s="6">
        <v>272.66000000000003</v>
      </c>
      <c r="N33" s="7" t="s">
        <v>166</v>
      </c>
      <c r="O33" s="7"/>
    </row>
    <row r="34" spans="1:15" s="5" customFormat="1">
      <c r="A34" s="6">
        <v>33</v>
      </c>
      <c r="B34" s="7" t="s">
        <v>205</v>
      </c>
      <c r="C34" s="8" t="s">
        <v>206</v>
      </c>
      <c r="D34" s="6"/>
      <c r="E34" s="6"/>
      <c r="F34" s="9" t="s">
        <v>43</v>
      </c>
      <c r="G34" s="6" t="s">
        <v>207</v>
      </c>
      <c r="H34" s="10">
        <v>2200</v>
      </c>
      <c r="I34" s="7" t="s">
        <v>48</v>
      </c>
      <c r="J34" s="6" t="s">
        <v>16</v>
      </c>
      <c r="K34" s="6" t="s">
        <v>208</v>
      </c>
      <c r="L34" s="6" t="s">
        <v>209</v>
      </c>
      <c r="M34" s="6">
        <v>201.22</v>
      </c>
      <c r="N34" s="7" t="s">
        <v>210</v>
      </c>
      <c r="O34" s="7"/>
    </row>
    <row r="35" spans="1:15" s="5" customFormat="1">
      <c r="A35" s="6">
        <v>34</v>
      </c>
      <c r="B35" s="7" t="s">
        <v>183</v>
      </c>
      <c r="C35" s="8" t="s">
        <v>184</v>
      </c>
      <c r="D35" s="6"/>
      <c r="E35" s="6"/>
      <c r="F35" s="9" t="s">
        <v>43</v>
      </c>
      <c r="G35" s="6" t="s">
        <v>185</v>
      </c>
      <c r="H35" s="10">
        <v>2486</v>
      </c>
      <c r="I35" s="7" t="s">
        <v>898</v>
      </c>
      <c r="J35" s="6" t="s">
        <v>16</v>
      </c>
      <c r="K35" s="6" t="s">
        <v>186</v>
      </c>
      <c r="L35" s="6" t="s">
        <v>187</v>
      </c>
      <c r="M35" s="6">
        <v>283.61</v>
      </c>
      <c r="N35" s="7" t="s">
        <v>188</v>
      </c>
      <c r="O35" s="7"/>
    </row>
    <row r="36" spans="1:15" s="5" customFormat="1">
      <c r="A36" s="6">
        <v>35</v>
      </c>
      <c r="B36" s="7" t="s">
        <v>183</v>
      </c>
      <c r="C36" s="8" t="s">
        <v>189</v>
      </c>
      <c r="D36" s="6"/>
      <c r="E36" s="6"/>
      <c r="F36" s="9" t="s">
        <v>43</v>
      </c>
      <c r="G36" s="6" t="s">
        <v>190</v>
      </c>
      <c r="H36" s="10">
        <v>2489</v>
      </c>
      <c r="I36" s="7" t="s">
        <v>898</v>
      </c>
      <c r="J36" s="6" t="s">
        <v>16</v>
      </c>
      <c r="K36" s="6" t="s">
        <v>191</v>
      </c>
      <c r="L36" s="6" t="s">
        <v>192</v>
      </c>
      <c r="M36" s="6">
        <v>285.73</v>
      </c>
      <c r="N36" s="7" t="s">
        <v>193</v>
      </c>
      <c r="O36" s="7"/>
    </row>
    <row r="37" spans="1:15" s="5" customFormat="1">
      <c r="A37" s="11">
        <v>36</v>
      </c>
      <c r="B37" s="12" t="s">
        <v>183</v>
      </c>
      <c r="C37" s="13" t="s">
        <v>194</v>
      </c>
      <c r="D37" s="11" t="s">
        <v>918</v>
      </c>
      <c r="E37" s="11" t="s">
        <v>918</v>
      </c>
      <c r="F37" s="14" t="s">
        <v>43</v>
      </c>
      <c r="G37" s="11" t="s">
        <v>195</v>
      </c>
      <c r="H37" s="15">
        <v>2483</v>
      </c>
      <c r="I37" s="12" t="s">
        <v>898</v>
      </c>
      <c r="J37" s="11" t="s">
        <v>16</v>
      </c>
      <c r="K37" s="11" t="s">
        <v>196</v>
      </c>
      <c r="L37" s="11" t="s">
        <v>197</v>
      </c>
      <c r="M37" s="11">
        <v>295.77999999999997</v>
      </c>
      <c r="N37" s="12" t="s">
        <v>198</v>
      </c>
      <c r="O37" s="12" t="s">
        <v>914</v>
      </c>
    </row>
    <row r="38" spans="1:15" s="5" customFormat="1">
      <c r="A38" s="11">
        <v>37</v>
      </c>
      <c r="B38" s="12" t="s">
        <v>45</v>
      </c>
      <c r="C38" s="13" t="s">
        <v>46</v>
      </c>
      <c r="D38" s="11" t="s">
        <v>918</v>
      </c>
      <c r="E38" s="11" t="s">
        <v>918</v>
      </c>
      <c r="F38" s="14" t="s">
        <v>43</v>
      </c>
      <c r="G38" s="11" t="s">
        <v>47</v>
      </c>
      <c r="H38" s="15">
        <v>2289</v>
      </c>
      <c r="I38" s="12" t="s">
        <v>48</v>
      </c>
      <c r="J38" s="11" t="s">
        <v>16</v>
      </c>
      <c r="K38" s="11" t="s">
        <v>49</v>
      </c>
      <c r="L38" s="11" t="s">
        <v>50</v>
      </c>
      <c r="M38" s="11">
        <v>163.84</v>
      </c>
      <c r="N38" s="12" t="s">
        <v>51</v>
      </c>
      <c r="O38" s="12" t="s">
        <v>914</v>
      </c>
    </row>
    <row r="39" spans="1:15" s="5" customFormat="1">
      <c r="A39" s="18">
        <v>38</v>
      </c>
      <c r="B39" s="19" t="s">
        <v>224</v>
      </c>
      <c r="C39" s="39" t="s">
        <v>225</v>
      </c>
      <c r="D39" s="18"/>
      <c r="E39" s="18"/>
      <c r="F39" s="91" t="s">
        <v>43</v>
      </c>
      <c r="G39" s="18" t="s">
        <v>226</v>
      </c>
      <c r="H39" s="20">
        <v>1477</v>
      </c>
      <c r="I39" s="19" t="s">
        <v>48</v>
      </c>
      <c r="J39" s="18" t="s">
        <v>16</v>
      </c>
      <c r="K39" s="18" t="s">
        <v>227</v>
      </c>
      <c r="L39" s="18" t="s">
        <v>228</v>
      </c>
      <c r="M39" s="18">
        <v>194.65</v>
      </c>
      <c r="N39" s="19" t="s">
        <v>229</v>
      </c>
      <c r="O39" s="19"/>
    </row>
    <row r="41" spans="1:15">
      <c r="B41" s="12" t="s">
        <v>39</v>
      </c>
      <c r="G41" s="21"/>
      <c r="H41" s="22" t="s">
        <v>242</v>
      </c>
    </row>
    <row r="42" spans="1:15">
      <c r="B42" s="9" t="s">
        <v>927</v>
      </c>
      <c r="G42" s="23" t="s">
        <v>243</v>
      </c>
      <c r="H42" s="24">
        <v>2325.8684210526317</v>
      </c>
    </row>
    <row r="43" spans="1:15">
      <c r="G43" s="23" t="s">
        <v>244</v>
      </c>
      <c r="H43" s="24">
        <v>1406</v>
      </c>
    </row>
    <row r="44" spans="1:15">
      <c r="G44" s="23" t="s">
        <v>245</v>
      </c>
      <c r="H44" s="24">
        <v>2514</v>
      </c>
    </row>
    <row r="45" spans="1:15" ht="15">
      <c r="G45" s="23" t="s">
        <v>246</v>
      </c>
      <c r="H45" s="58">
        <v>95.171184125047404</v>
      </c>
    </row>
    <row r="46" spans="1:15">
      <c r="G46" s="25"/>
      <c r="H46" s="26"/>
    </row>
    <row r="47" spans="1:15">
      <c r="G47" s="27"/>
      <c r="H47" s="28" t="s">
        <v>247</v>
      </c>
    </row>
    <row r="48" spans="1:15">
      <c r="G48" s="23" t="s">
        <v>243</v>
      </c>
      <c r="H48" s="24">
        <v>2470.8461538461502</v>
      </c>
    </row>
    <row r="49" spans="7:11" s="7" customFormat="1">
      <c r="G49" s="23" t="s">
        <v>244</v>
      </c>
      <c r="H49" s="24">
        <v>2414</v>
      </c>
      <c r="J49" s="6"/>
      <c r="K49" s="6"/>
    </row>
    <row r="50" spans="7:11" s="7" customFormat="1">
      <c r="G50" s="23" t="s">
        <v>245</v>
      </c>
      <c r="H50" s="24">
        <v>2508</v>
      </c>
      <c r="J50" s="6"/>
      <c r="K50" s="6"/>
    </row>
    <row r="51" spans="7:11" s="7" customFormat="1" ht="15">
      <c r="G51" s="23" t="s">
        <v>246</v>
      </c>
      <c r="H51" s="58">
        <v>16.559392609308901</v>
      </c>
      <c r="J51" s="6"/>
      <c r="K51" s="6"/>
    </row>
    <row r="52" spans="7:11" s="7" customFormat="1">
      <c r="J52" s="6"/>
      <c r="K52" s="6"/>
    </row>
    <row r="53" spans="7:11" s="7" customFormat="1">
      <c r="J53" s="6"/>
      <c r="K53" s="6"/>
    </row>
  </sheetData>
  <sortState ref="A2:M39">
    <sortCondition ref="B2:B39"/>
    <sortCondition ref="C2:C3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RowHeight="13" x14ac:dyDescent="0"/>
  <cols>
    <col min="1" max="1" width="17.5" style="9" bestFit="1" customWidth="1"/>
    <col min="2" max="2" width="37.6640625" style="7" bestFit="1" customWidth="1"/>
    <col min="3" max="3" width="8" style="7" bestFit="1" customWidth="1"/>
    <col min="4" max="4" width="7.83203125" style="6" bestFit="1" customWidth="1"/>
    <col min="5" max="5" width="18.6640625" style="6" bestFit="1" customWidth="1"/>
    <col min="6" max="6" width="15.5" style="6" bestFit="1" customWidth="1"/>
    <col min="7" max="7" width="16.33203125" style="6" bestFit="1" customWidth="1"/>
    <col min="8" max="16384" width="10.83203125" style="7"/>
  </cols>
  <sheetData>
    <row r="1" spans="1:6" s="7" customFormat="1">
      <c r="A1" s="29" t="s">
        <v>248</v>
      </c>
      <c r="B1" s="2" t="s">
        <v>249</v>
      </c>
      <c r="C1" s="1" t="s">
        <v>250</v>
      </c>
      <c r="D1" s="1" t="s">
        <v>251</v>
      </c>
      <c r="E1" s="1" t="s">
        <v>252</v>
      </c>
      <c r="F1" s="1" t="s">
        <v>253</v>
      </c>
    </row>
    <row r="2" spans="1:6" s="7" customFormat="1">
      <c r="A2" s="30" t="s">
        <v>254</v>
      </c>
      <c r="B2" s="31" t="s">
        <v>255</v>
      </c>
      <c r="C2" s="6" t="s">
        <v>256</v>
      </c>
      <c r="D2" s="6">
        <v>1</v>
      </c>
      <c r="E2" s="6">
        <v>600</v>
      </c>
      <c r="F2" s="32">
        <v>36</v>
      </c>
    </row>
    <row r="3" spans="1:6" s="7" customFormat="1">
      <c r="A3" s="30" t="s">
        <v>257</v>
      </c>
      <c r="B3" s="31" t="s">
        <v>258</v>
      </c>
      <c r="C3" s="6" t="s">
        <v>259</v>
      </c>
      <c r="D3" s="6">
        <v>1</v>
      </c>
      <c r="E3" s="6">
        <v>835</v>
      </c>
      <c r="F3" s="80">
        <v>44</v>
      </c>
    </row>
    <row r="4" spans="1:6" s="7" customFormat="1">
      <c r="A4" s="30" t="s">
        <v>260</v>
      </c>
      <c r="B4" s="31" t="s">
        <v>261</v>
      </c>
      <c r="C4" s="6" t="s">
        <v>262</v>
      </c>
      <c r="D4" s="6">
        <v>2</v>
      </c>
      <c r="E4" s="6" t="s">
        <v>263</v>
      </c>
      <c r="F4" s="32" t="s">
        <v>264</v>
      </c>
    </row>
    <row r="5" spans="1:6" s="7" customFormat="1">
      <c r="A5" s="30" t="s">
        <v>265</v>
      </c>
      <c r="B5" s="31" t="s">
        <v>266</v>
      </c>
      <c r="C5" s="6" t="s">
        <v>267</v>
      </c>
      <c r="D5" s="6">
        <v>3</v>
      </c>
      <c r="E5" s="6" t="s">
        <v>268</v>
      </c>
      <c r="F5" s="32" t="s">
        <v>269</v>
      </c>
    </row>
    <row r="6" spans="1:6" s="7" customFormat="1">
      <c r="A6" s="30" t="s">
        <v>270</v>
      </c>
      <c r="B6" s="31" t="s">
        <v>271</v>
      </c>
      <c r="C6" s="6" t="s">
        <v>272</v>
      </c>
      <c r="D6" s="6">
        <v>1</v>
      </c>
      <c r="E6" s="6">
        <v>592</v>
      </c>
      <c r="F6" s="80">
        <v>36</v>
      </c>
    </row>
    <row r="7" spans="1:6" s="7" customFormat="1">
      <c r="A7" s="30" t="s">
        <v>273</v>
      </c>
      <c r="B7" s="31" t="s">
        <v>274</v>
      </c>
      <c r="C7" s="6" t="s">
        <v>275</v>
      </c>
      <c r="D7" s="6">
        <v>1</v>
      </c>
      <c r="E7" s="6">
        <v>359</v>
      </c>
      <c r="F7" s="6">
        <v>20</v>
      </c>
    </row>
    <row r="8" spans="1:6" s="7" customFormat="1">
      <c r="A8" s="30" t="s">
        <v>276</v>
      </c>
      <c r="B8" s="31" t="s">
        <v>277</v>
      </c>
      <c r="C8" s="6" t="s">
        <v>278</v>
      </c>
      <c r="D8" s="6">
        <v>1</v>
      </c>
      <c r="E8" s="6">
        <v>517</v>
      </c>
      <c r="F8" s="32">
        <v>32</v>
      </c>
    </row>
    <row r="9" spans="1:6" s="7" customFormat="1">
      <c r="A9" s="30" t="s">
        <v>279</v>
      </c>
      <c r="B9" s="31" t="s">
        <v>280</v>
      </c>
      <c r="C9" s="6" t="s">
        <v>281</v>
      </c>
      <c r="D9" s="6">
        <v>2</v>
      </c>
      <c r="E9" s="6" t="s">
        <v>282</v>
      </c>
      <c r="F9" s="32" t="s">
        <v>283</v>
      </c>
    </row>
    <row r="10" spans="1:6" s="7" customFormat="1">
      <c r="A10" s="30" t="s">
        <v>284</v>
      </c>
      <c r="B10" s="31" t="s">
        <v>285</v>
      </c>
      <c r="C10" s="6" t="s">
        <v>286</v>
      </c>
      <c r="D10" s="6">
        <v>1</v>
      </c>
      <c r="E10" s="6">
        <v>955</v>
      </c>
      <c r="F10" s="80">
        <v>56</v>
      </c>
    </row>
    <row r="11" spans="1:6" s="7" customFormat="1">
      <c r="A11" s="30" t="s">
        <v>899</v>
      </c>
      <c r="B11" s="31" t="s">
        <v>900</v>
      </c>
      <c r="C11" s="6" t="s">
        <v>287</v>
      </c>
      <c r="D11" s="6">
        <v>1</v>
      </c>
      <c r="E11" s="6">
        <v>880</v>
      </c>
      <c r="F11" s="80">
        <v>52</v>
      </c>
    </row>
    <row r="12" spans="1:6" s="7" customFormat="1">
      <c r="A12" s="30" t="s">
        <v>288</v>
      </c>
      <c r="B12" s="31" t="s">
        <v>289</v>
      </c>
      <c r="C12" s="6" t="s">
        <v>290</v>
      </c>
      <c r="D12" s="6">
        <v>1</v>
      </c>
      <c r="E12" s="6">
        <v>627</v>
      </c>
      <c r="F12" s="80">
        <v>36</v>
      </c>
    </row>
    <row r="13" spans="1:6" s="7" customFormat="1">
      <c r="A13" s="33" t="s">
        <v>291</v>
      </c>
      <c r="B13" s="34" t="s">
        <v>292</v>
      </c>
      <c r="C13" s="18" t="s">
        <v>293</v>
      </c>
      <c r="D13" s="18">
        <v>1</v>
      </c>
      <c r="E13" s="18">
        <v>415</v>
      </c>
      <c r="F13" s="81">
        <v>24</v>
      </c>
    </row>
    <row r="15" spans="1:6">
      <c r="C15" s="35" t="s">
        <v>294</v>
      </c>
      <c r="D15" s="36">
        <f>SUM(D2:D13)</f>
        <v>16</v>
      </c>
      <c r="E15" s="24" t="s">
        <v>295</v>
      </c>
      <c r="F15" s="37" t="s">
        <v>296</v>
      </c>
    </row>
    <row r="16" spans="1:6" s="7" customFormat="1">
      <c r="A16" s="9"/>
      <c r="D16" s="6"/>
      <c r="E16" s="6"/>
      <c r="F16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6.5" style="40" bestFit="1" customWidth="1"/>
    <col min="2" max="2" width="31.6640625" bestFit="1" customWidth="1"/>
    <col min="3" max="3" width="10.33203125" bestFit="1" customWidth="1"/>
    <col min="4" max="4" width="18.1640625" bestFit="1" customWidth="1"/>
    <col min="5" max="5" width="15.6640625" bestFit="1" customWidth="1"/>
    <col min="6" max="6" width="16.6640625" bestFit="1" customWidth="1"/>
    <col min="7" max="7" width="12.6640625" style="40" bestFit="1" customWidth="1"/>
    <col min="8" max="8" width="17.1640625" style="40" bestFit="1" customWidth="1"/>
    <col min="9" max="9" width="15.1640625" bestFit="1" customWidth="1"/>
    <col min="10" max="10" width="13.33203125" bestFit="1" customWidth="1"/>
    <col min="11" max="11" width="10.1640625" bestFit="1" customWidth="1"/>
    <col min="12" max="12" width="18.83203125" style="40" bestFit="1" customWidth="1"/>
    <col min="13" max="13" width="25" bestFit="1" customWidth="1"/>
  </cols>
  <sheetData>
    <row r="1" spans="1:13">
      <c r="A1" s="1" t="s">
        <v>0</v>
      </c>
      <c r="B1" s="2" t="s">
        <v>3</v>
      </c>
      <c r="C1" s="2" t="s">
        <v>1</v>
      </c>
      <c r="D1" s="2" t="s">
        <v>297</v>
      </c>
      <c r="E1" s="2" t="s">
        <v>298</v>
      </c>
      <c r="F1" s="2" t="s">
        <v>299</v>
      </c>
      <c r="G1" s="1" t="s">
        <v>300</v>
      </c>
      <c r="H1" s="1" t="s">
        <v>301</v>
      </c>
      <c r="I1" s="1" t="s">
        <v>302</v>
      </c>
      <c r="J1" s="1" t="s">
        <v>303</v>
      </c>
      <c r="K1" s="1" t="s">
        <v>304</v>
      </c>
      <c r="L1" s="1" t="s">
        <v>305</v>
      </c>
      <c r="M1" s="90" t="s">
        <v>5</v>
      </c>
    </row>
    <row r="2" spans="1:13">
      <c r="A2" s="6">
        <v>1</v>
      </c>
      <c r="B2" s="7" t="s">
        <v>455</v>
      </c>
      <c r="C2" s="7" t="s">
        <v>11</v>
      </c>
      <c r="D2" s="7" t="s">
        <v>456</v>
      </c>
      <c r="E2" s="8" t="s">
        <v>457</v>
      </c>
      <c r="F2" s="8" t="s">
        <v>458</v>
      </c>
      <c r="G2" s="6" t="s">
        <v>459</v>
      </c>
      <c r="H2" s="6" t="s">
        <v>460</v>
      </c>
      <c r="I2" s="17" t="s">
        <v>461</v>
      </c>
      <c r="J2" s="17" t="s">
        <v>905</v>
      </c>
      <c r="K2" s="17">
        <v>2008</v>
      </c>
      <c r="L2" s="17" t="s">
        <v>330</v>
      </c>
      <c r="M2" s="17" t="s">
        <v>908</v>
      </c>
    </row>
    <row r="3" spans="1:13">
      <c r="A3" s="6">
        <v>2</v>
      </c>
      <c r="B3" s="7" t="s">
        <v>423</v>
      </c>
      <c r="C3" s="7" t="s">
        <v>11</v>
      </c>
      <c r="D3" s="7" t="s">
        <v>424</v>
      </c>
      <c r="E3" s="8" t="s">
        <v>425</v>
      </c>
      <c r="F3" s="8" t="s">
        <v>426</v>
      </c>
      <c r="G3" s="6" t="s">
        <v>427</v>
      </c>
      <c r="H3" s="6" t="s">
        <v>428</v>
      </c>
      <c r="I3" s="6" t="s">
        <v>429</v>
      </c>
      <c r="J3" s="6" t="s">
        <v>313</v>
      </c>
      <c r="K3" s="6">
        <v>2011</v>
      </c>
      <c r="L3" s="6" t="s">
        <v>378</v>
      </c>
      <c r="M3" s="17" t="s">
        <v>908</v>
      </c>
    </row>
    <row r="4" spans="1:13">
      <c r="A4" s="6">
        <v>3</v>
      </c>
      <c r="B4" s="7" t="s">
        <v>462</v>
      </c>
      <c r="C4" s="7" t="s">
        <v>11</v>
      </c>
      <c r="D4" s="7" t="s">
        <v>456</v>
      </c>
      <c r="E4" s="8" t="s">
        <v>463</v>
      </c>
      <c r="F4" s="8" t="s">
        <v>464</v>
      </c>
      <c r="G4" s="6" t="s">
        <v>465</v>
      </c>
      <c r="H4" s="6" t="s">
        <v>466</v>
      </c>
      <c r="I4" s="6" t="s">
        <v>467</v>
      </c>
      <c r="J4" s="6" t="s">
        <v>398</v>
      </c>
      <c r="K4" s="6">
        <v>2008</v>
      </c>
      <c r="L4" s="6" t="s">
        <v>314</v>
      </c>
      <c r="M4" s="17" t="s">
        <v>908</v>
      </c>
    </row>
    <row r="5" spans="1:13">
      <c r="A5" s="6">
        <v>4</v>
      </c>
      <c r="B5" s="7" t="s">
        <v>468</v>
      </c>
      <c r="C5" s="7" t="s">
        <v>11</v>
      </c>
      <c r="D5" s="7" t="s">
        <v>456</v>
      </c>
      <c r="E5" s="8" t="s">
        <v>463</v>
      </c>
      <c r="F5" s="8" t="s">
        <v>469</v>
      </c>
      <c r="G5" s="6" t="s">
        <v>470</v>
      </c>
      <c r="H5" s="6" t="s">
        <v>471</v>
      </c>
      <c r="I5" s="6" t="s">
        <v>472</v>
      </c>
      <c r="J5" s="6" t="s">
        <v>313</v>
      </c>
      <c r="K5" s="6">
        <v>2011</v>
      </c>
      <c r="L5" s="6" t="s">
        <v>314</v>
      </c>
      <c r="M5" s="17" t="s">
        <v>908</v>
      </c>
    </row>
    <row r="6" spans="1:13">
      <c r="A6" s="6">
        <v>5</v>
      </c>
      <c r="B6" s="7" t="s">
        <v>473</v>
      </c>
      <c r="C6" s="7" t="s">
        <v>11</v>
      </c>
      <c r="D6" s="7" t="s">
        <v>456</v>
      </c>
      <c r="E6" s="8" t="s">
        <v>463</v>
      </c>
      <c r="F6" s="8" t="s">
        <v>474</v>
      </c>
      <c r="G6" s="6" t="s">
        <v>475</v>
      </c>
      <c r="H6" s="6" t="s">
        <v>476</v>
      </c>
      <c r="I6" s="6" t="s">
        <v>477</v>
      </c>
      <c r="J6" s="6" t="s">
        <v>377</v>
      </c>
      <c r="K6" s="6">
        <v>2010</v>
      </c>
      <c r="L6" s="6" t="s">
        <v>314</v>
      </c>
      <c r="M6" s="17" t="s">
        <v>908</v>
      </c>
    </row>
    <row r="7" spans="1:13">
      <c r="A7" s="6">
        <v>6</v>
      </c>
      <c r="B7" s="7" t="s">
        <v>334</v>
      </c>
      <c r="C7" s="7" t="s">
        <v>11</v>
      </c>
      <c r="D7" s="7" t="s">
        <v>335</v>
      </c>
      <c r="E7" s="8" t="s">
        <v>336</v>
      </c>
      <c r="F7" s="8" t="s">
        <v>337</v>
      </c>
      <c r="G7" s="6" t="s">
        <v>338</v>
      </c>
      <c r="H7" s="6" t="s">
        <v>339</v>
      </c>
      <c r="I7" s="6" t="s">
        <v>340</v>
      </c>
      <c r="J7" s="6" t="s">
        <v>906</v>
      </c>
      <c r="K7" s="6">
        <v>2005</v>
      </c>
      <c r="L7" s="6" t="s">
        <v>341</v>
      </c>
      <c r="M7" s="17" t="s">
        <v>908</v>
      </c>
    </row>
    <row r="8" spans="1:13">
      <c r="A8" s="6">
        <v>7</v>
      </c>
      <c r="B8" s="7" t="s">
        <v>478</v>
      </c>
      <c r="C8" s="7" t="s">
        <v>11</v>
      </c>
      <c r="D8" s="7" t="s">
        <v>456</v>
      </c>
      <c r="E8" s="8" t="s">
        <v>479</v>
      </c>
      <c r="F8" s="8" t="s">
        <v>480</v>
      </c>
      <c r="G8" s="6" t="s">
        <v>481</v>
      </c>
      <c r="H8" s="6" t="s">
        <v>482</v>
      </c>
      <c r="I8" s="6" t="s">
        <v>483</v>
      </c>
      <c r="J8" s="6" t="s">
        <v>369</v>
      </c>
      <c r="K8" s="6">
        <v>2013</v>
      </c>
      <c r="L8" s="6" t="s">
        <v>330</v>
      </c>
      <c r="M8" s="17" t="s">
        <v>908</v>
      </c>
    </row>
    <row r="9" spans="1:13">
      <c r="A9" s="6">
        <v>8</v>
      </c>
      <c r="B9" s="7" t="s">
        <v>484</v>
      </c>
      <c r="C9" s="7" t="s">
        <v>11</v>
      </c>
      <c r="D9" s="7" t="s">
        <v>456</v>
      </c>
      <c r="E9" s="8" t="s">
        <v>479</v>
      </c>
      <c r="F9" s="8" t="s">
        <v>485</v>
      </c>
      <c r="G9" s="6" t="s">
        <v>486</v>
      </c>
      <c r="H9" s="6" t="s">
        <v>487</v>
      </c>
      <c r="I9" s="6" t="s">
        <v>488</v>
      </c>
      <c r="J9" s="6" t="s">
        <v>905</v>
      </c>
      <c r="K9" s="6">
        <v>2010</v>
      </c>
      <c r="L9" s="6" t="s">
        <v>330</v>
      </c>
      <c r="M9" s="17" t="s">
        <v>908</v>
      </c>
    </row>
    <row r="10" spans="1:13">
      <c r="A10" s="6">
        <v>9</v>
      </c>
      <c r="B10" s="7" t="s">
        <v>315</v>
      </c>
      <c r="C10" s="7" t="s">
        <v>11</v>
      </c>
      <c r="D10" s="7" t="s">
        <v>316</v>
      </c>
      <c r="E10" s="8" t="s">
        <v>317</v>
      </c>
      <c r="F10" s="8" t="s">
        <v>318</v>
      </c>
      <c r="G10" s="6" t="s">
        <v>319</v>
      </c>
      <c r="H10" s="6" t="s">
        <v>320</v>
      </c>
      <c r="I10" s="6" t="s">
        <v>321</v>
      </c>
      <c r="J10" s="6" t="s">
        <v>322</v>
      </c>
      <c r="K10" s="6">
        <v>2008</v>
      </c>
      <c r="L10" s="6" t="s">
        <v>323</v>
      </c>
      <c r="M10" s="17" t="s">
        <v>908</v>
      </c>
    </row>
    <row r="11" spans="1:13">
      <c r="A11" s="6">
        <v>10</v>
      </c>
      <c r="B11" s="7" t="s">
        <v>489</v>
      </c>
      <c r="C11" s="7" t="s">
        <v>11</v>
      </c>
      <c r="D11" s="7" t="s">
        <v>456</v>
      </c>
      <c r="E11" s="8" t="s">
        <v>490</v>
      </c>
      <c r="F11" s="8" t="s">
        <v>491</v>
      </c>
      <c r="G11" s="6" t="s">
        <v>492</v>
      </c>
      <c r="H11" s="6" t="s">
        <v>493</v>
      </c>
      <c r="I11" s="6" t="s">
        <v>494</v>
      </c>
      <c r="J11" s="6" t="s">
        <v>905</v>
      </c>
      <c r="K11" s="6">
        <v>2008</v>
      </c>
      <c r="L11" s="6" t="s">
        <v>330</v>
      </c>
      <c r="M11" s="17" t="s">
        <v>908</v>
      </c>
    </row>
    <row r="12" spans="1:13">
      <c r="A12" s="6">
        <v>11</v>
      </c>
      <c r="B12" s="7" t="s">
        <v>495</v>
      </c>
      <c r="C12" s="7" t="s">
        <v>11</v>
      </c>
      <c r="D12" s="7" t="s">
        <v>456</v>
      </c>
      <c r="E12" s="8" t="s">
        <v>496</v>
      </c>
      <c r="F12" s="8" t="s">
        <v>497</v>
      </c>
      <c r="G12" s="6" t="s">
        <v>498</v>
      </c>
      <c r="H12" s="6" t="s">
        <v>499</v>
      </c>
      <c r="I12" s="6" t="s">
        <v>500</v>
      </c>
      <c r="J12" s="6" t="s">
        <v>905</v>
      </c>
      <c r="K12" s="6">
        <v>2004</v>
      </c>
      <c r="L12" s="6" t="s">
        <v>501</v>
      </c>
      <c r="M12" s="17" t="s">
        <v>908</v>
      </c>
    </row>
    <row r="13" spans="1:13">
      <c r="A13" s="6">
        <v>12</v>
      </c>
      <c r="B13" s="7" t="s">
        <v>799</v>
      </c>
      <c r="C13" s="7" t="s">
        <v>800</v>
      </c>
      <c r="D13" s="7" t="s">
        <v>925</v>
      </c>
      <c r="E13" s="8" t="s">
        <v>801</v>
      </c>
      <c r="F13" s="8" t="s">
        <v>802</v>
      </c>
      <c r="G13" s="6" t="s">
        <v>803</v>
      </c>
      <c r="H13" s="6" t="s">
        <v>804</v>
      </c>
      <c r="I13" s="6" t="s">
        <v>805</v>
      </c>
      <c r="J13" s="6" t="s">
        <v>369</v>
      </c>
      <c r="K13" s="6">
        <v>2012</v>
      </c>
      <c r="L13" s="6" t="s">
        <v>880</v>
      </c>
      <c r="M13" s="17" t="s">
        <v>908</v>
      </c>
    </row>
    <row r="14" spans="1:13">
      <c r="A14" s="6">
        <v>13</v>
      </c>
      <c r="B14" s="7" t="s">
        <v>502</v>
      </c>
      <c r="C14" s="7" t="s">
        <v>11</v>
      </c>
      <c r="D14" s="7" t="s">
        <v>456</v>
      </c>
      <c r="E14" s="8" t="s">
        <v>503</v>
      </c>
      <c r="F14" s="8" t="s">
        <v>504</v>
      </c>
      <c r="G14" s="6" t="s">
        <v>505</v>
      </c>
      <c r="H14" s="6" t="s">
        <v>506</v>
      </c>
      <c r="I14" s="6" t="s">
        <v>507</v>
      </c>
      <c r="J14" s="6" t="s">
        <v>508</v>
      </c>
      <c r="K14" s="6">
        <v>2012</v>
      </c>
      <c r="L14" s="6" t="s">
        <v>330</v>
      </c>
      <c r="M14" s="17" t="s">
        <v>908</v>
      </c>
    </row>
    <row r="15" spans="1:13">
      <c r="A15" s="6">
        <v>14</v>
      </c>
      <c r="B15" s="7" t="s">
        <v>509</v>
      </c>
      <c r="C15" s="7" t="s">
        <v>11</v>
      </c>
      <c r="D15" s="7" t="s">
        <v>456</v>
      </c>
      <c r="E15" s="8" t="s">
        <v>510</v>
      </c>
      <c r="F15" s="8" t="s">
        <v>511</v>
      </c>
      <c r="G15" s="6" t="s">
        <v>512</v>
      </c>
      <c r="H15" s="17" t="s">
        <v>902</v>
      </c>
      <c r="I15" s="6" t="s">
        <v>513</v>
      </c>
      <c r="J15" s="6" t="s">
        <v>514</v>
      </c>
      <c r="K15" s="6">
        <v>2014</v>
      </c>
      <c r="L15" s="6" t="s">
        <v>378</v>
      </c>
      <c r="M15" s="17" t="s">
        <v>908</v>
      </c>
    </row>
    <row r="16" spans="1:13">
      <c r="A16" s="6">
        <v>15</v>
      </c>
      <c r="B16" s="7" t="s">
        <v>515</v>
      </c>
      <c r="C16" s="7" t="s">
        <v>11</v>
      </c>
      <c r="D16" s="7" t="s">
        <v>456</v>
      </c>
      <c r="E16" s="8" t="s">
        <v>516</v>
      </c>
      <c r="F16" s="8" t="s">
        <v>517</v>
      </c>
      <c r="G16" s="6" t="s">
        <v>518</v>
      </c>
      <c r="H16" s="6" t="s">
        <v>519</v>
      </c>
      <c r="I16" s="6" t="s">
        <v>520</v>
      </c>
      <c r="J16" s="6" t="s">
        <v>905</v>
      </c>
      <c r="K16" s="6">
        <v>2010</v>
      </c>
      <c r="L16" s="6" t="s">
        <v>330</v>
      </c>
      <c r="M16" s="17" t="s">
        <v>908</v>
      </c>
    </row>
    <row r="17" spans="1:13">
      <c r="A17" s="6">
        <v>16</v>
      </c>
      <c r="B17" s="7" t="s">
        <v>678</v>
      </c>
      <c r="C17" s="7" t="s">
        <v>11</v>
      </c>
      <c r="D17" s="7" t="s">
        <v>679</v>
      </c>
      <c r="E17" s="8" t="s">
        <v>680</v>
      </c>
      <c r="F17" s="8" t="s">
        <v>681</v>
      </c>
      <c r="G17" s="6" t="s">
        <v>682</v>
      </c>
      <c r="H17" s="6" t="s">
        <v>683</v>
      </c>
      <c r="I17" s="6" t="s">
        <v>684</v>
      </c>
      <c r="J17" s="6" t="s">
        <v>362</v>
      </c>
      <c r="K17" s="6">
        <v>2014</v>
      </c>
      <c r="L17" s="6" t="s">
        <v>330</v>
      </c>
      <c r="M17" s="17" t="s">
        <v>908</v>
      </c>
    </row>
    <row r="18" spans="1:13">
      <c r="A18" s="6">
        <v>17</v>
      </c>
      <c r="B18" s="7" t="s">
        <v>521</v>
      </c>
      <c r="C18" s="7" t="s">
        <v>11</v>
      </c>
      <c r="D18" s="7" t="s">
        <v>456</v>
      </c>
      <c r="E18" s="8" t="s">
        <v>522</v>
      </c>
      <c r="F18" s="8" t="s">
        <v>523</v>
      </c>
      <c r="G18" s="6" t="s">
        <v>524</v>
      </c>
      <c r="H18" s="6" t="s">
        <v>525</v>
      </c>
      <c r="I18" s="6" t="s">
        <v>526</v>
      </c>
      <c r="J18" s="6" t="s">
        <v>905</v>
      </c>
      <c r="K18" s="6">
        <v>2010</v>
      </c>
      <c r="L18" s="6" t="s">
        <v>330</v>
      </c>
      <c r="M18" s="17" t="s">
        <v>908</v>
      </c>
    </row>
    <row r="19" spans="1:13">
      <c r="A19" s="6">
        <v>18</v>
      </c>
      <c r="B19" s="7" t="s">
        <v>685</v>
      </c>
      <c r="C19" s="7" t="s">
        <v>11</v>
      </c>
      <c r="D19" s="7" t="s">
        <v>679</v>
      </c>
      <c r="E19" s="8" t="s">
        <v>686</v>
      </c>
      <c r="F19" s="8" t="s">
        <v>687</v>
      </c>
      <c r="G19" s="6" t="s">
        <v>688</v>
      </c>
      <c r="H19" s="6" t="s">
        <v>689</v>
      </c>
      <c r="I19" s="6" t="s">
        <v>690</v>
      </c>
      <c r="J19" s="6" t="s">
        <v>362</v>
      </c>
      <c r="K19" s="6">
        <v>2014</v>
      </c>
      <c r="L19" s="6" t="s">
        <v>330</v>
      </c>
      <c r="M19" s="17" t="s">
        <v>908</v>
      </c>
    </row>
    <row r="20" spans="1:13">
      <c r="A20" s="6">
        <v>19</v>
      </c>
      <c r="B20" s="7" t="s">
        <v>691</v>
      </c>
      <c r="C20" s="7" t="s">
        <v>11</v>
      </c>
      <c r="D20" s="7" t="s">
        <v>679</v>
      </c>
      <c r="E20" s="8" t="s">
        <v>692</v>
      </c>
      <c r="F20" s="8" t="s">
        <v>693</v>
      </c>
      <c r="G20" s="6" t="s">
        <v>694</v>
      </c>
      <c r="H20" s="6" t="s">
        <v>695</v>
      </c>
      <c r="I20" s="6" t="s">
        <v>696</v>
      </c>
      <c r="J20" s="6" t="s">
        <v>697</v>
      </c>
      <c r="K20" s="6">
        <v>2002</v>
      </c>
      <c r="L20" s="6" t="s">
        <v>698</v>
      </c>
      <c r="M20" s="17" t="s">
        <v>908</v>
      </c>
    </row>
    <row r="21" spans="1:13">
      <c r="A21" s="6">
        <v>20</v>
      </c>
      <c r="B21" s="7" t="s">
        <v>760</v>
      </c>
      <c r="C21" s="7" t="s">
        <v>11</v>
      </c>
      <c r="D21" s="7" t="s">
        <v>761</v>
      </c>
      <c r="E21" s="8" t="s">
        <v>762</v>
      </c>
      <c r="F21" s="8" t="s">
        <v>763</v>
      </c>
      <c r="G21" s="6" t="s">
        <v>764</v>
      </c>
      <c r="H21" s="6" t="s">
        <v>765</v>
      </c>
      <c r="I21" s="6" t="s">
        <v>766</v>
      </c>
      <c r="J21" s="6" t="s">
        <v>905</v>
      </c>
      <c r="K21" s="6">
        <v>2008</v>
      </c>
      <c r="L21" s="6" t="s">
        <v>330</v>
      </c>
      <c r="M21" s="17" t="s">
        <v>908</v>
      </c>
    </row>
    <row r="22" spans="1:13">
      <c r="A22" s="6">
        <v>21</v>
      </c>
      <c r="B22" s="7" t="s">
        <v>342</v>
      </c>
      <c r="C22" s="7" t="s">
        <v>11</v>
      </c>
      <c r="D22" s="7" t="s">
        <v>343</v>
      </c>
      <c r="E22" s="8" t="s">
        <v>344</v>
      </c>
      <c r="F22" s="8" t="s">
        <v>345</v>
      </c>
      <c r="G22" s="6" t="s">
        <v>346</v>
      </c>
      <c r="H22" s="6" t="s">
        <v>347</v>
      </c>
      <c r="I22" s="6" t="s">
        <v>348</v>
      </c>
      <c r="J22" s="6" t="s">
        <v>905</v>
      </c>
      <c r="K22" s="6">
        <v>2014</v>
      </c>
      <c r="L22" s="6" t="s">
        <v>330</v>
      </c>
      <c r="M22" s="17" t="s">
        <v>908</v>
      </c>
    </row>
    <row r="23" spans="1:13">
      <c r="A23" s="6">
        <v>22</v>
      </c>
      <c r="B23" s="7" t="s">
        <v>379</v>
      </c>
      <c r="C23" s="7" t="s">
        <v>11</v>
      </c>
      <c r="D23" s="7" t="s">
        <v>371</v>
      </c>
      <c r="E23" s="8" t="s">
        <v>380</v>
      </c>
      <c r="F23" s="8" t="s">
        <v>381</v>
      </c>
      <c r="G23" s="6" t="s">
        <v>382</v>
      </c>
      <c r="H23" s="6" t="s">
        <v>383</v>
      </c>
      <c r="I23" s="6" t="s">
        <v>384</v>
      </c>
      <c r="J23" s="6" t="s">
        <v>313</v>
      </c>
      <c r="K23" s="6">
        <v>2011</v>
      </c>
      <c r="L23" s="6" t="s">
        <v>330</v>
      </c>
      <c r="M23" s="17" t="s">
        <v>908</v>
      </c>
    </row>
    <row r="24" spans="1:13">
      <c r="A24" s="6">
        <v>23</v>
      </c>
      <c r="B24" s="7" t="s">
        <v>385</v>
      </c>
      <c r="C24" s="7" t="s">
        <v>11</v>
      </c>
      <c r="D24" s="7" t="s">
        <v>386</v>
      </c>
      <c r="E24" s="8" t="s">
        <v>387</v>
      </c>
      <c r="F24" s="8" t="s">
        <v>388</v>
      </c>
      <c r="G24" s="6" t="s">
        <v>389</v>
      </c>
      <c r="H24" s="6" t="s">
        <v>390</v>
      </c>
      <c r="I24" s="6" t="s">
        <v>391</v>
      </c>
      <c r="J24" s="6" t="s">
        <v>313</v>
      </c>
      <c r="K24" s="6">
        <v>2011</v>
      </c>
      <c r="L24" s="6" t="s">
        <v>330</v>
      </c>
      <c r="M24" s="17" t="s">
        <v>908</v>
      </c>
    </row>
    <row r="25" spans="1:13">
      <c r="A25" s="6">
        <v>24</v>
      </c>
      <c r="B25" s="7" t="s">
        <v>527</v>
      </c>
      <c r="C25" s="7" t="s">
        <v>11</v>
      </c>
      <c r="D25" s="7" t="s">
        <v>456</v>
      </c>
      <c r="E25" s="8" t="s">
        <v>528</v>
      </c>
      <c r="F25" s="8" t="s">
        <v>529</v>
      </c>
      <c r="G25" s="6" t="s">
        <v>530</v>
      </c>
      <c r="H25" s="6" t="s">
        <v>531</v>
      </c>
      <c r="I25" s="6" t="s">
        <v>532</v>
      </c>
      <c r="J25" s="6" t="s">
        <v>377</v>
      </c>
      <c r="K25" s="6">
        <v>2010</v>
      </c>
      <c r="L25" s="6" t="s">
        <v>314</v>
      </c>
      <c r="M25" s="17" t="s">
        <v>908</v>
      </c>
    </row>
    <row r="26" spans="1:13">
      <c r="A26" s="6">
        <v>25</v>
      </c>
      <c r="B26" s="7" t="s">
        <v>404</v>
      </c>
      <c r="C26" s="7" t="s">
        <v>11</v>
      </c>
      <c r="D26" s="7" t="s">
        <v>405</v>
      </c>
      <c r="E26" s="8" t="s">
        <v>406</v>
      </c>
      <c r="F26" s="8" t="s">
        <v>407</v>
      </c>
      <c r="G26" s="6" t="s">
        <v>408</v>
      </c>
      <c r="H26" s="6" t="s">
        <v>409</v>
      </c>
      <c r="I26" s="6" t="s">
        <v>410</v>
      </c>
      <c r="J26" s="6" t="s">
        <v>369</v>
      </c>
      <c r="K26" s="6">
        <v>2014</v>
      </c>
      <c r="L26" s="6" t="s">
        <v>330</v>
      </c>
      <c r="M26" s="17" t="s">
        <v>908</v>
      </c>
    </row>
    <row r="27" spans="1:13">
      <c r="A27" s="6">
        <v>26</v>
      </c>
      <c r="B27" s="5" t="s">
        <v>930</v>
      </c>
      <c r="C27" s="5" t="s">
        <v>11</v>
      </c>
      <c r="D27" s="5" t="s">
        <v>316</v>
      </c>
      <c r="E27" s="48" t="s">
        <v>903</v>
      </c>
      <c r="F27" s="48" t="s">
        <v>931</v>
      </c>
      <c r="G27" s="17" t="s">
        <v>331</v>
      </c>
      <c r="H27" s="17" t="s">
        <v>332</v>
      </c>
      <c r="I27" s="17" t="s">
        <v>333</v>
      </c>
      <c r="J27" s="17" t="s">
        <v>905</v>
      </c>
      <c r="K27" s="17">
        <v>2014</v>
      </c>
      <c r="L27" s="17" t="s">
        <v>330</v>
      </c>
      <c r="M27" s="17" t="s">
        <v>908</v>
      </c>
    </row>
    <row r="28" spans="1:13">
      <c r="A28" s="6">
        <v>27</v>
      </c>
      <c r="B28" s="7" t="s">
        <v>533</v>
      </c>
      <c r="C28" s="7" t="s">
        <v>11</v>
      </c>
      <c r="D28" s="7" t="s">
        <v>456</v>
      </c>
      <c r="E28" s="8" t="s">
        <v>534</v>
      </c>
      <c r="F28" s="8" t="s">
        <v>535</v>
      </c>
      <c r="G28" s="6" t="s">
        <v>536</v>
      </c>
      <c r="H28" s="6" t="s">
        <v>537</v>
      </c>
      <c r="I28" s="6" t="s">
        <v>538</v>
      </c>
      <c r="J28" s="6" t="s">
        <v>362</v>
      </c>
      <c r="K28" s="6">
        <v>2014</v>
      </c>
      <c r="L28" s="6" t="s">
        <v>330</v>
      </c>
      <c r="M28" s="17" t="s">
        <v>908</v>
      </c>
    </row>
    <row r="29" spans="1:13" s="46" customFormat="1">
      <c r="A29" s="6">
        <v>28</v>
      </c>
      <c r="B29" s="7" t="s">
        <v>392</v>
      </c>
      <c r="C29" s="7" t="s">
        <v>11</v>
      </c>
      <c r="D29" s="7" t="s">
        <v>386</v>
      </c>
      <c r="E29" s="8" t="s">
        <v>393</v>
      </c>
      <c r="F29" s="8" t="s">
        <v>394</v>
      </c>
      <c r="G29" s="6" t="s">
        <v>395</v>
      </c>
      <c r="H29" s="6" t="s">
        <v>396</v>
      </c>
      <c r="I29" s="6" t="s">
        <v>397</v>
      </c>
      <c r="J29" s="6" t="s">
        <v>398</v>
      </c>
      <c r="K29" s="6">
        <v>2008</v>
      </c>
      <c r="L29" s="6" t="s">
        <v>314</v>
      </c>
      <c r="M29" s="17" t="s">
        <v>908</v>
      </c>
    </row>
    <row r="30" spans="1:13">
      <c r="A30" s="6">
        <v>29</v>
      </c>
      <c r="B30" s="7" t="s">
        <v>399</v>
      </c>
      <c r="C30" s="7" t="s">
        <v>11</v>
      </c>
      <c r="D30" s="7" t="s">
        <v>386</v>
      </c>
      <c r="E30" s="8" t="s">
        <v>393</v>
      </c>
      <c r="F30" s="8" t="s">
        <v>400</v>
      </c>
      <c r="G30" s="6" t="s">
        <v>401</v>
      </c>
      <c r="H30" s="6" t="s">
        <v>402</v>
      </c>
      <c r="I30" s="6" t="s">
        <v>403</v>
      </c>
      <c r="J30" s="6" t="s">
        <v>313</v>
      </c>
      <c r="K30" s="6">
        <v>2011</v>
      </c>
      <c r="L30" s="6" t="s">
        <v>314</v>
      </c>
      <c r="M30" s="17" t="s">
        <v>908</v>
      </c>
    </row>
    <row r="31" spans="1:13">
      <c r="A31" s="6">
        <v>30</v>
      </c>
      <c r="B31" s="7" t="s">
        <v>544</v>
      </c>
      <c r="C31" s="7" t="s">
        <v>11</v>
      </c>
      <c r="D31" s="7" t="s">
        <v>456</v>
      </c>
      <c r="E31" s="8" t="s">
        <v>545</v>
      </c>
      <c r="F31" s="8" t="s">
        <v>546</v>
      </c>
      <c r="G31" s="6" t="s">
        <v>547</v>
      </c>
      <c r="H31" s="6" t="s">
        <v>548</v>
      </c>
      <c r="I31" s="6" t="s">
        <v>549</v>
      </c>
      <c r="J31" s="6" t="s">
        <v>550</v>
      </c>
      <c r="K31" s="6">
        <v>2007</v>
      </c>
      <c r="L31" s="17" t="s">
        <v>901</v>
      </c>
      <c r="M31" s="17" t="s">
        <v>908</v>
      </c>
    </row>
    <row r="32" spans="1:13">
      <c r="A32" s="6">
        <v>31</v>
      </c>
      <c r="B32" s="7" t="s">
        <v>551</v>
      </c>
      <c r="C32" s="7" t="s">
        <v>11</v>
      </c>
      <c r="D32" s="7" t="s">
        <v>456</v>
      </c>
      <c r="E32" s="8" t="s">
        <v>552</v>
      </c>
      <c r="F32" s="8" t="s">
        <v>553</v>
      </c>
      <c r="G32" s="6" t="s">
        <v>554</v>
      </c>
      <c r="H32" s="6" t="s">
        <v>555</v>
      </c>
      <c r="I32" s="6" t="s">
        <v>556</v>
      </c>
      <c r="J32" s="6" t="s">
        <v>905</v>
      </c>
      <c r="K32" s="6">
        <v>2010</v>
      </c>
      <c r="L32" s="6" t="s">
        <v>330</v>
      </c>
      <c r="M32" s="17" t="s">
        <v>908</v>
      </c>
    </row>
    <row r="33" spans="1:13">
      <c r="A33" s="6">
        <v>32</v>
      </c>
      <c r="B33" s="7" t="s">
        <v>699</v>
      </c>
      <c r="C33" s="7" t="s">
        <v>11</v>
      </c>
      <c r="D33" s="7" t="s">
        <v>679</v>
      </c>
      <c r="E33" s="8" t="s">
        <v>700</v>
      </c>
      <c r="F33" s="8" t="s">
        <v>701</v>
      </c>
      <c r="G33" s="6" t="s">
        <v>702</v>
      </c>
      <c r="H33" s="6" t="s">
        <v>703</v>
      </c>
      <c r="I33" s="6" t="s">
        <v>704</v>
      </c>
      <c r="J33" s="6" t="s">
        <v>377</v>
      </c>
      <c r="K33" s="6">
        <v>2010</v>
      </c>
      <c r="L33" s="6" t="s">
        <v>314</v>
      </c>
      <c r="M33" s="17" t="s">
        <v>908</v>
      </c>
    </row>
    <row r="34" spans="1:13">
      <c r="A34" s="6">
        <v>33</v>
      </c>
      <c r="B34" s="7" t="s">
        <v>411</v>
      </c>
      <c r="C34" s="7" t="s">
        <v>11</v>
      </c>
      <c r="D34" s="7" t="s">
        <v>405</v>
      </c>
      <c r="E34" s="8" t="s">
        <v>412</v>
      </c>
      <c r="F34" s="8" t="s">
        <v>413</v>
      </c>
      <c r="G34" s="6" t="s">
        <v>414</v>
      </c>
      <c r="H34" s="6" t="s">
        <v>415</v>
      </c>
      <c r="I34" s="6" t="s">
        <v>416</v>
      </c>
      <c r="J34" s="6" t="s">
        <v>369</v>
      </c>
      <c r="K34" s="6">
        <v>2013</v>
      </c>
      <c r="L34" s="6" t="s">
        <v>330</v>
      </c>
      <c r="M34" s="17" t="s">
        <v>908</v>
      </c>
    </row>
    <row r="35" spans="1:13">
      <c r="A35" s="6">
        <v>34</v>
      </c>
      <c r="B35" s="7" t="s">
        <v>349</v>
      </c>
      <c r="C35" s="7" t="s">
        <v>11</v>
      </c>
      <c r="D35" s="7" t="s">
        <v>343</v>
      </c>
      <c r="E35" s="8" t="s">
        <v>350</v>
      </c>
      <c r="F35" s="8" t="s">
        <v>351</v>
      </c>
      <c r="G35" s="6" t="s">
        <v>352</v>
      </c>
      <c r="H35" s="6" t="s">
        <v>353</v>
      </c>
      <c r="I35" s="6" t="s">
        <v>354</v>
      </c>
      <c r="J35" s="6" t="s">
        <v>355</v>
      </c>
      <c r="K35" s="6">
        <v>1999</v>
      </c>
      <c r="L35" s="6" t="s">
        <v>880</v>
      </c>
      <c r="M35" s="17" t="s">
        <v>908</v>
      </c>
    </row>
    <row r="36" spans="1:13">
      <c r="A36" s="6">
        <v>35</v>
      </c>
      <c r="B36" s="7" t="s">
        <v>557</v>
      </c>
      <c r="C36" s="7" t="s">
        <v>11</v>
      </c>
      <c r="D36" s="7" t="s">
        <v>456</v>
      </c>
      <c r="E36" s="8" t="s">
        <v>558</v>
      </c>
      <c r="F36" s="8" t="s">
        <v>559</v>
      </c>
      <c r="G36" s="6" t="s">
        <v>560</v>
      </c>
      <c r="H36" s="6" t="s">
        <v>561</v>
      </c>
      <c r="I36" s="6" t="s">
        <v>562</v>
      </c>
      <c r="J36" s="6" t="s">
        <v>369</v>
      </c>
      <c r="K36" s="6">
        <v>2013</v>
      </c>
      <c r="L36" s="6" t="s">
        <v>330</v>
      </c>
      <c r="M36" s="17" t="s">
        <v>908</v>
      </c>
    </row>
    <row r="37" spans="1:13">
      <c r="A37" s="6">
        <v>36</v>
      </c>
      <c r="B37" s="7" t="s">
        <v>563</v>
      </c>
      <c r="C37" s="7" t="s">
        <v>11</v>
      </c>
      <c r="D37" s="7" t="s">
        <v>456</v>
      </c>
      <c r="E37" s="8" t="s">
        <v>564</v>
      </c>
      <c r="F37" s="8" t="s">
        <v>565</v>
      </c>
      <c r="G37" s="6" t="s">
        <v>566</v>
      </c>
      <c r="H37" s="6" t="s">
        <v>567</v>
      </c>
      <c r="I37" s="6" t="s">
        <v>568</v>
      </c>
      <c r="J37" s="6" t="s">
        <v>369</v>
      </c>
      <c r="K37" s="6">
        <v>2014</v>
      </c>
      <c r="L37" s="6" t="s">
        <v>330</v>
      </c>
      <c r="M37" s="17" t="s">
        <v>908</v>
      </c>
    </row>
    <row r="38" spans="1:13">
      <c r="A38" s="6">
        <v>37</v>
      </c>
      <c r="B38" s="7" t="s">
        <v>705</v>
      </c>
      <c r="C38" s="7" t="s">
        <v>11</v>
      </c>
      <c r="D38" s="7" t="s">
        <v>679</v>
      </c>
      <c r="E38" s="8" t="s">
        <v>706</v>
      </c>
      <c r="F38" s="8" t="s">
        <v>707</v>
      </c>
      <c r="G38" s="6" t="s">
        <v>708</v>
      </c>
      <c r="H38" s="6" t="s">
        <v>709</v>
      </c>
      <c r="I38" s="6" t="s">
        <v>710</v>
      </c>
      <c r="J38" s="6" t="s">
        <v>905</v>
      </c>
      <c r="K38" s="6">
        <v>2010</v>
      </c>
      <c r="L38" s="6" t="s">
        <v>330</v>
      </c>
      <c r="M38" s="17" t="s">
        <v>908</v>
      </c>
    </row>
    <row r="39" spans="1:13">
      <c r="A39" s="6">
        <v>38</v>
      </c>
      <c r="B39" s="75" t="s">
        <v>806</v>
      </c>
      <c r="C39" s="75" t="s">
        <v>807</v>
      </c>
      <c r="D39" s="75" t="s">
        <v>926</v>
      </c>
      <c r="E39" s="76" t="s">
        <v>808</v>
      </c>
      <c r="F39" s="76" t="s">
        <v>809</v>
      </c>
      <c r="G39" s="74" t="s">
        <v>810</v>
      </c>
      <c r="H39" s="74" t="s">
        <v>811</v>
      </c>
      <c r="I39" s="74" t="s">
        <v>812</v>
      </c>
      <c r="J39" s="74" t="s">
        <v>369</v>
      </c>
      <c r="K39" s="74">
        <v>2012</v>
      </c>
      <c r="L39" s="74" t="s">
        <v>880</v>
      </c>
      <c r="M39" s="84" t="s">
        <v>908</v>
      </c>
    </row>
    <row r="40" spans="1:13">
      <c r="A40" s="6">
        <v>39</v>
      </c>
      <c r="B40" s="5" t="s">
        <v>569</v>
      </c>
      <c r="C40" s="5" t="s">
        <v>11</v>
      </c>
      <c r="D40" s="5" t="s">
        <v>456</v>
      </c>
      <c r="E40" s="48" t="s">
        <v>570</v>
      </c>
      <c r="F40" s="48" t="s">
        <v>571</v>
      </c>
      <c r="G40" s="17" t="s">
        <v>572</v>
      </c>
      <c r="H40" s="17" t="s">
        <v>573</v>
      </c>
      <c r="I40" s="17" t="s">
        <v>574</v>
      </c>
      <c r="J40" s="17" t="s">
        <v>398</v>
      </c>
      <c r="K40" s="17">
        <v>2008</v>
      </c>
      <c r="L40" s="17" t="s">
        <v>575</v>
      </c>
      <c r="M40" s="17" t="s">
        <v>908</v>
      </c>
    </row>
    <row r="41" spans="1:13">
      <c r="A41" s="6">
        <v>40</v>
      </c>
      <c r="B41" s="5" t="s">
        <v>773</v>
      </c>
      <c r="C41" s="5" t="s">
        <v>11</v>
      </c>
      <c r="D41" s="5" t="s">
        <v>774</v>
      </c>
      <c r="E41" s="48" t="s">
        <v>775</v>
      </c>
      <c r="F41" s="48" t="s">
        <v>776</v>
      </c>
      <c r="G41" s="17" t="s">
        <v>777</v>
      </c>
      <c r="H41" s="17" t="s">
        <v>881</v>
      </c>
      <c r="I41" s="17" t="s">
        <v>882</v>
      </c>
      <c r="J41" s="17" t="s">
        <v>883</v>
      </c>
      <c r="K41" s="17">
        <v>1987</v>
      </c>
      <c r="L41" s="17" t="s">
        <v>880</v>
      </c>
      <c r="M41" s="17" t="s">
        <v>908</v>
      </c>
    </row>
    <row r="42" spans="1:13">
      <c r="A42" s="6">
        <v>41</v>
      </c>
      <c r="B42" s="5" t="s">
        <v>436</v>
      </c>
      <c r="C42" s="5" t="s">
        <v>11</v>
      </c>
      <c r="D42" s="5" t="s">
        <v>437</v>
      </c>
      <c r="E42" s="48" t="s">
        <v>438</v>
      </c>
      <c r="F42" s="48" t="s">
        <v>439</v>
      </c>
      <c r="G42" s="17" t="s">
        <v>440</v>
      </c>
      <c r="H42" s="17" t="s">
        <v>441</v>
      </c>
      <c r="I42" s="17" t="s">
        <v>442</v>
      </c>
      <c r="J42" s="17" t="s">
        <v>355</v>
      </c>
      <c r="K42" s="17">
        <v>1988</v>
      </c>
      <c r="L42" s="17" t="s">
        <v>880</v>
      </c>
      <c r="M42" s="17" t="s">
        <v>908</v>
      </c>
    </row>
    <row r="43" spans="1:13">
      <c r="A43" s="6">
        <v>42</v>
      </c>
      <c r="B43" s="5" t="s">
        <v>443</v>
      </c>
      <c r="C43" s="5" t="s">
        <v>11</v>
      </c>
      <c r="D43" s="5" t="s">
        <v>437</v>
      </c>
      <c r="E43" s="48" t="s">
        <v>438</v>
      </c>
      <c r="F43" s="48" t="s">
        <v>444</v>
      </c>
      <c r="G43" s="17" t="s">
        <v>445</v>
      </c>
      <c r="H43" s="17" t="s">
        <v>446</v>
      </c>
      <c r="I43" s="17" t="s">
        <v>447</v>
      </c>
      <c r="J43" s="17" t="s">
        <v>355</v>
      </c>
      <c r="K43" s="17">
        <v>2014</v>
      </c>
      <c r="L43" s="17" t="s">
        <v>880</v>
      </c>
      <c r="M43" s="17" t="s">
        <v>908</v>
      </c>
    </row>
    <row r="44" spans="1:13">
      <c r="A44" s="6">
        <v>43</v>
      </c>
      <c r="B44" s="5" t="s">
        <v>417</v>
      </c>
      <c r="C44" s="5" t="s">
        <v>11</v>
      </c>
      <c r="D44" s="5" t="s">
        <v>405</v>
      </c>
      <c r="E44" s="48" t="s">
        <v>418</v>
      </c>
      <c r="F44" s="48" t="s">
        <v>419</v>
      </c>
      <c r="G44" s="17" t="s">
        <v>420</v>
      </c>
      <c r="H44" s="17" t="s">
        <v>421</v>
      </c>
      <c r="I44" s="17" t="s">
        <v>422</v>
      </c>
      <c r="J44" s="17" t="s">
        <v>905</v>
      </c>
      <c r="K44" s="17">
        <v>2013</v>
      </c>
      <c r="L44" s="17" t="s">
        <v>330</v>
      </c>
      <c r="M44" s="17" t="s">
        <v>908</v>
      </c>
    </row>
    <row r="45" spans="1:13">
      <c r="A45" s="6">
        <v>44</v>
      </c>
      <c r="B45" s="5" t="s">
        <v>576</v>
      </c>
      <c r="C45" s="5" t="s">
        <v>11</v>
      </c>
      <c r="D45" s="5" t="s">
        <v>456</v>
      </c>
      <c r="E45" s="48" t="s">
        <v>577</v>
      </c>
      <c r="F45" s="48" t="s">
        <v>578</v>
      </c>
      <c r="G45" s="17" t="s">
        <v>579</v>
      </c>
      <c r="H45" s="17" t="s">
        <v>580</v>
      </c>
      <c r="I45" s="17" t="s">
        <v>581</v>
      </c>
      <c r="J45" s="17" t="s">
        <v>369</v>
      </c>
      <c r="K45" s="17">
        <v>2014</v>
      </c>
      <c r="L45" s="17" t="s">
        <v>330</v>
      </c>
      <c r="M45" s="17" t="s">
        <v>908</v>
      </c>
    </row>
    <row r="46" spans="1:13">
      <c r="A46" s="6">
        <v>45</v>
      </c>
      <c r="B46" s="5" t="s">
        <v>582</v>
      </c>
      <c r="C46" s="5" t="s">
        <v>11</v>
      </c>
      <c r="D46" s="5" t="s">
        <v>456</v>
      </c>
      <c r="E46" s="48" t="s">
        <v>583</v>
      </c>
      <c r="F46" s="5" t="s">
        <v>358</v>
      </c>
      <c r="G46" s="17" t="s">
        <v>584</v>
      </c>
      <c r="H46" s="17" t="s">
        <v>585</v>
      </c>
      <c r="I46" s="17" t="s">
        <v>586</v>
      </c>
      <c r="J46" s="17" t="s">
        <v>905</v>
      </c>
      <c r="K46" s="17">
        <v>2008</v>
      </c>
      <c r="L46" s="17" t="s">
        <v>330</v>
      </c>
      <c r="M46" s="17" t="s">
        <v>908</v>
      </c>
    </row>
    <row r="47" spans="1:13">
      <c r="A47" s="6">
        <v>46</v>
      </c>
      <c r="B47" s="5" t="s">
        <v>711</v>
      </c>
      <c r="C47" s="5" t="s">
        <v>11</v>
      </c>
      <c r="D47" s="5" t="s">
        <v>679</v>
      </c>
      <c r="E47" s="48" t="s">
        <v>712</v>
      </c>
      <c r="F47" s="48" t="s">
        <v>713</v>
      </c>
      <c r="G47" s="17" t="s">
        <v>714</v>
      </c>
      <c r="H47" s="17" t="s">
        <v>715</v>
      </c>
      <c r="I47" s="17" t="s">
        <v>716</v>
      </c>
      <c r="J47" s="17" t="s">
        <v>905</v>
      </c>
      <c r="K47" s="17">
        <v>2010</v>
      </c>
      <c r="L47" s="17" t="s">
        <v>330</v>
      </c>
      <c r="M47" s="17" t="s">
        <v>908</v>
      </c>
    </row>
    <row r="48" spans="1:13">
      <c r="A48" s="6">
        <v>47</v>
      </c>
      <c r="B48" s="5" t="s">
        <v>587</v>
      </c>
      <c r="C48" s="5" t="s">
        <v>11</v>
      </c>
      <c r="D48" s="5" t="s">
        <v>456</v>
      </c>
      <c r="E48" s="48" t="s">
        <v>588</v>
      </c>
      <c r="F48" s="48" t="s">
        <v>589</v>
      </c>
      <c r="G48" s="17" t="s">
        <v>590</v>
      </c>
      <c r="H48" s="17" t="s">
        <v>591</v>
      </c>
      <c r="I48" s="17" t="s">
        <v>592</v>
      </c>
      <c r="J48" s="17" t="s">
        <v>905</v>
      </c>
      <c r="K48" s="17">
        <v>2010</v>
      </c>
      <c r="L48" s="17" t="s">
        <v>330</v>
      </c>
      <c r="M48" s="17" t="s">
        <v>908</v>
      </c>
    </row>
    <row r="49" spans="1:13">
      <c r="A49" s="6">
        <v>48</v>
      </c>
      <c r="B49" s="5" t="s">
        <v>448</v>
      </c>
      <c r="C49" s="5" t="s">
        <v>11</v>
      </c>
      <c r="D49" s="5" t="s">
        <v>437</v>
      </c>
      <c r="E49" s="48" t="s">
        <v>449</v>
      </c>
      <c r="F49" s="48" t="s">
        <v>450</v>
      </c>
      <c r="G49" s="17" t="s">
        <v>451</v>
      </c>
      <c r="H49" s="17" t="s">
        <v>452</v>
      </c>
      <c r="I49" s="38" t="s">
        <v>453</v>
      </c>
      <c r="J49" s="17" t="s">
        <v>355</v>
      </c>
      <c r="K49" s="38">
        <v>1999</v>
      </c>
      <c r="L49" s="17" t="s">
        <v>454</v>
      </c>
      <c r="M49" s="17" t="s">
        <v>908</v>
      </c>
    </row>
    <row r="50" spans="1:13">
      <c r="A50" s="6">
        <v>49</v>
      </c>
      <c r="B50" s="5" t="s">
        <v>593</v>
      </c>
      <c r="C50" s="5" t="s">
        <v>11</v>
      </c>
      <c r="D50" s="5" t="s">
        <v>456</v>
      </c>
      <c r="E50" s="48" t="s">
        <v>594</v>
      </c>
      <c r="F50" s="48" t="s">
        <v>595</v>
      </c>
      <c r="G50" s="17" t="s">
        <v>596</v>
      </c>
      <c r="H50" s="17" t="s">
        <v>597</v>
      </c>
      <c r="I50" s="17" t="s">
        <v>598</v>
      </c>
      <c r="J50" s="17" t="s">
        <v>377</v>
      </c>
      <c r="K50" s="17">
        <v>2010</v>
      </c>
      <c r="L50" s="17" t="s">
        <v>314</v>
      </c>
      <c r="M50" s="17" t="s">
        <v>908</v>
      </c>
    </row>
    <row r="51" spans="1:13">
      <c r="A51" s="6">
        <v>50</v>
      </c>
      <c r="B51" s="5" t="s">
        <v>717</v>
      </c>
      <c r="C51" s="5" t="s">
        <v>11</v>
      </c>
      <c r="D51" s="5" t="s">
        <v>679</v>
      </c>
      <c r="E51" s="48" t="s">
        <v>718</v>
      </c>
      <c r="F51" s="48" t="s">
        <v>719</v>
      </c>
      <c r="G51" s="17" t="s">
        <v>720</v>
      </c>
      <c r="H51" s="17" t="s">
        <v>721</v>
      </c>
      <c r="I51" s="17" t="s">
        <v>722</v>
      </c>
      <c r="J51" s="17" t="s">
        <v>723</v>
      </c>
      <c r="K51" s="17">
        <v>2015</v>
      </c>
      <c r="L51" s="17" t="s">
        <v>330</v>
      </c>
      <c r="M51" s="17" t="s">
        <v>908</v>
      </c>
    </row>
    <row r="52" spans="1:13">
      <c r="A52" s="6">
        <v>51</v>
      </c>
      <c r="B52" s="5" t="s">
        <v>724</v>
      </c>
      <c r="C52" s="5" t="s">
        <v>11</v>
      </c>
      <c r="D52" s="5" t="s">
        <v>679</v>
      </c>
      <c r="E52" s="48" t="s">
        <v>725</v>
      </c>
      <c r="F52" s="48" t="s">
        <v>726</v>
      </c>
      <c r="G52" s="17" t="s">
        <v>727</v>
      </c>
      <c r="H52" s="17" t="s">
        <v>728</v>
      </c>
      <c r="I52" s="17" t="s">
        <v>329</v>
      </c>
      <c r="J52" s="17" t="s">
        <v>905</v>
      </c>
      <c r="K52" s="17">
        <v>2008</v>
      </c>
      <c r="L52" s="17" t="s">
        <v>330</v>
      </c>
      <c r="M52" s="17" t="s">
        <v>908</v>
      </c>
    </row>
    <row r="53" spans="1:13">
      <c r="A53" s="6">
        <v>52</v>
      </c>
      <c r="B53" s="5" t="s">
        <v>671</v>
      </c>
      <c r="C53" s="5" t="s">
        <v>11</v>
      </c>
      <c r="D53" s="5" t="s">
        <v>672</v>
      </c>
      <c r="E53" s="48" t="s">
        <v>673</v>
      </c>
      <c r="F53" s="48" t="s">
        <v>674</v>
      </c>
      <c r="G53" s="17" t="s">
        <v>675</v>
      </c>
      <c r="H53" s="17" t="s">
        <v>676</v>
      </c>
      <c r="I53" s="17" t="s">
        <v>677</v>
      </c>
      <c r="J53" s="17" t="s">
        <v>313</v>
      </c>
      <c r="K53" s="17">
        <v>2011</v>
      </c>
      <c r="L53" s="17" t="s">
        <v>378</v>
      </c>
      <c r="M53" s="17" t="s">
        <v>908</v>
      </c>
    </row>
    <row r="54" spans="1:13">
      <c r="A54" s="6">
        <v>53</v>
      </c>
      <c r="B54" s="5" t="s">
        <v>729</v>
      </c>
      <c r="C54" s="5" t="s">
        <v>11</v>
      </c>
      <c r="D54" s="82" t="s">
        <v>679</v>
      </c>
      <c r="E54" s="48" t="s">
        <v>730</v>
      </c>
      <c r="F54" s="48" t="s">
        <v>731</v>
      </c>
      <c r="G54" s="17" t="s">
        <v>732</v>
      </c>
      <c r="H54" s="17" t="s">
        <v>733</v>
      </c>
      <c r="I54" s="17" t="s">
        <v>734</v>
      </c>
      <c r="J54" s="17" t="s">
        <v>362</v>
      </c>
      <c r="K54" s="17">
        <v>2010</v>
      </c>
      <c r="L54" s="17" t="s">
        <v>880</v>
      </c>
      <c r="M54" s="17" t="s">
        <v>908</v>
      </c>
    </row>
    <row r="55" spans="1:13">
      <c r="A55" s="6">
        <v>54</v>
      </c>
      <c r="B55" s="5" t="s">
        <v>611</v>
      </c>
      <c r="C55" s="5" t="s">
        <v>11</v>
      </c>
      <c r="D55" s="5" t="s">
        <v>456</v>
      </c>
      <c r="E55" s="48" t="s">
        <v>612</v>
      </c>
      <c r="F55" s="48" t="s">
        <v>904</v>
      </c>
      <c r="G55" s="17" t="s">
        <v>613</v>
      </c>
      <c r="H55" s="17" t="s">
        <v>614</v>
      </c>
      <c r="I55" s="17" t="s">
        <v>615</v>
      </c>
      <c r="J55" s="17" t="s">
        <v>616</v>
      </c>
      <c r="K55" s="17">
        <v>1995</v>
      </c>
      <c r="L55" s="17" t="s">
        <v>880</v>
      </c>
      <c r="M55" s="17" t="s">
        <v>908</v>
      </c>
    </row>
    <row r="56" spans="1:13">
      <c r="A56" s="6">
        <v>55</v>
      </c>
      <c r="B56" s="5" t="s">
        <v>813</v>
      </c>
      <c r="C56" s="5" t="s">
        <v>814</v>
      </c>
      <c r="D56" s="5" t="s">
        <v>923</v>
      </c>
      <c r="E56" s="48" t="s">
        <v>815</v>
      </c>
      <c r="F56" s="48" t="s">
        <v>816</v>
      </c>
      <c r="G56" s="17" t="s">
        <v>817</v>
      </c>
      <c r="H56" s="17" t="s">
        <v>818</v>
      </c>
      <c r="I56" s="17" t="s">
        <v>819</v>
      </c>
      <c r="J56" s="17" t="s">
        <v>369</v>
      </c>
      <c r="K56" s="17">
        <v>2012</v>
      </c>
      <c r="L56" s="17" t="s">
        <v>880</v>
      </c>
      <c r="M56" s="17" t="s">
        <v>908</v>
      </c>
    </row>
    <row r="57" spans="1:13">
      <c r="A57" s="6">
        <v>56</v>
      </c>
      <c r="B57" s="5" t="s">
        <v>599</v>
      </c>
      <c r="C57" s="5" t="s">
        <v>11</v>
      </c>
      <c r="D57" s="82" t="s">
        <v>456</v>
      </c>
      <c r="E57" s="48" t="s">
        <v>600</v>
      </c>
      <c r="F57" s="48" t="s">
        <v>601</v>
      </c>
      <c r="G57" s="17" t="s">
        <v>602</v>
      </c>
      <c r="H57" s="17" t="s">
        <v>603</v>
      </c>
      <c r="I57" s="17" t="s">
        <v>604</v>
      </c>
      <c r="J57" s="17" t="s">
        <v>398</v>
      </c>
      <c r="K57" s="17">
        <v>2008</v>
      </c>
      <c r="L57" s="17" t="s">
        <v>378</v>
      </c>
      <c r="M57" s="17" t="s">
        <v>908</v>
      </c>
    </row>
    <row r="58" spans="1:13">
      <c r="A58" s="6">
        <v>57</v>
      </c>
      <c r="B58" s="5" t="s">
        <v>605</v>
      </c>
      <c r="C58" s="5" t="s">
        <v>11</v>
      </c>
      <c r="D58" s="5" t="s">
        <v>456</v>
      </c>
      <c r="E58" s="48" t="s">
        <v>606</v>
      </c>
      <c r="F58" s="48" t="s">
        <v>607</v>
      </c>
      <c r="G58" s="17" t="s">
        <v>608</v>
      </c>
      <c r="H58" s="17" t="s">
        <v>609</v>
      </c>
      <c r="I58" s="17" t="s">
        <v>610</v>
      </c>
      <c r="J58" s="17" t="s">
        <v>313</v>
      </c>
      <c r="K58" s="17">
        <v>2011</v>
      </c>
      <c r="L58" s="17" t="s">
        <v>314</v>
      </c>
      <c r="M58" s="17" t="s">
        <v>908</v>
      </c>
    </row>
    <row r="59" spans="1:13">
      <c r="A59" s="6">
        <v>58</v>
      </c>
      <c r="B59" s="5" t="s">
        <v>356</v>
      </c>
      <c r="C59" s="5" t="s">
        <v>11</v>
      </c>
      <c r="D59" s="82" t="s">
        <v>343</v>
      </c>
      <c r="E59" s="48" t="s">
        <v>357</v>
      </c>
      <c r="F59" s="5" t="s">
        <v>358</v>
      </c>
      <c r="G59" s="17" t="s">
        <v>359</v>
      </c>
      <c r="H59" s="17" t="s">
        <v>360</v>
      </c>
      <c r="I59" s="17" t="s">
        <v>361</v>
      </c>
      <c r="J59" s="17" t="s">
        <v>362</v>
      </c>
      <c r="K59" s="17">
        <v>2014</v>
      </c>
      <c r="L59" s="17" t="s">
        <v>330</v>
      </c>
      <c r="M59" s="17" t="s">
        <v>908</v>
      </c>
    </row>
    <row r="60" spans="1:13">
      <c r="A60" s="6">
        <v>59</v>
      </c>
      <c r="B60" s="5" t="s">
        <v>735</v>
      </c>
      <c r="C60" s="5" t="s">
        <v>11</v>
      </c>
      <c r="D60" s="82" t="s">
        <v>679</v>
      </c>
      <c r="E60" s="48" t="s">
        <v>736</v>
      </c>
      <c r="F60" s="48" t="s">
        <v>737</v>
      </c>
      <c r="G60" s="17" t="s">
        <v>738</v>
      </c>
      <c r="H60" s="17" t="s">
        <v>739</v>
      </c>
      <c r="I60" s="17" t="s">
        <v>740</v>
      </c>
      <c r="J60" s="17" t="s">
        <v>398</v>
      </c>
      <c r="K60" s="17">
        <v>2008</v>
      </c>
      <c r="L60" s="17" t="s">
        <v>330</v>
      </c>
      <c r="M60" s="17" t="s">
        <v>908</v>
      </c>
    </row>
    <row r="61" spans="1:13">
      <c r="A61" s="6">
        <v>60</v>
      </c>
      <c r="B61" s="5" t="s">
        <v>617</v>
      </c>
      <c r="C61" s="5" t="s">
        <v>11</v>
      </c>
      <c r="D61" s="5" t="s">
        <v>456</v>
      </c>
      <c r="E61" s="48" t="s">
        <v>618</v>
      </c>
      <c r="F61" s="48" t="s">
        <v>480</v>
      </c>
      <c r="G61" s="17" t="s">
        <v>619</v>
      </c>
      <c r="H61" s="17" t="s">
        <v>620</v>
      </c>
      <c r="I61" s="17" t="s">
        <v>621</v>
      </c>
      <c r="J61" s="17" t="s">
        <v>369</v>
      </c>
      <c r="K61" s="17">
        <v>2014</v>
      </c>
      <c r="L61" s="17" t="s">
        <v>330</v>
      </c>
      <c r="M61" s="17" t="s">
        <v>908</v>
      </c>
    </row>
    <row r="62" spans="1:13">
      <c r="A62" s="6">
        <v>61</v>
      </c>
      <c r="B62" s="5" t="s">
        <v>741</v>
      </c>
      <c r="C62" s="5" t="s">
        <v>11</v>
      </c>
      <c r="D62" s="82" t="s">
        <v>679</v>
      </c>
      <c r="E62" s="48" t="s">
        <v>742</v>
      </c>
      <c r="F62" s="48" t="s">
        <v>743</v>
      </c>
      <c r="G62" s="17" t="s">
        <v>744</v>
      </c>
      <c r="H62" s="17" t="s">
        <v>745</v>
      </c>
      <c r="I62" s="17" t="s">
        <v>746</v>
      </c>
      <c r="J62" s="17" t="s">
        <v>747</v>
      </c>
      <c r="K62" s="17">
        <v>1990</v>
      </c>
      <c r="L62" s="17" t="s">
        <v>330</v>
      </c>
      <c r="M62" s="17" t="s">
        <v>908</v>
      </c>
    </row>
    <row r="63" spans="1:13">
      <c r="A63" s="6">
        <v>62</v>
      </c>
      <c r="B63" s="5" t="s">
        <v>324</v>
      </c>
      <c r="C63" s="5" t="s">
        <v>11</v>
      </c>
      <c r="D63" s="82" t="s">
        <v>316</v>
      </c>
      <c r="E63" s="48" t="s">
        <v>325</v>
      </c>
      <c r="F63" s="48" t="s">
        <v>326</v>
      </c>
      <c r="G63" s="17" t="s">
        <v>327</v>
      </c>
      <c r="H63" s="17" t="s">
        <v>328</v>
      </c>
      <c r="I63" s="17" t="s">
        <v>329</v>
      </c>
      <c r="J63" s="17" t="s">
        <v>905</v>
      </c>
      <c r="K63" s="17">
        <v>2008</v>
      </c>
      <c r="L63" s="17" t="s">
        <v>330</v>
      </c>
      <c r="M63" s="17" t="s">
        <v>908</v>
      </c>
    </row>
    <row r="64" spans="1:13">
      <c r="A64" s="6">
        <v>63</v>
      </c>
      <c r="B64" s="5" t="s">
        <v>622</v>
      </c>
      <c r="C64" s="5" t="s">
        <v>11</v>
      </c>
      <c r="D64" s="5" t="s">
        <v>456</v>
      </c>
      <c r="E64" s="48" t="s">
        <v>623</v>
      </c>
      <c r="F64" s="48" t="s">
        <v>624</v>
      </c>
      <c r="G64" s="17" t="s">
        <v>625</v>
      </c>
      <c r="H64" s="17" t="s">
        <v>626</v>
      </c>
      <c r="I64" s="17" t="s">
        <v>627</v>
      </c>
      <c r="J64" s="17" t="s">
        <v>362</v>
      </c>
      <c r="K64" s="17">
        <v>2014</v>
      </c>
      <c r="L64" s="17" t="s">
        <v>330</v>
      </c>
      <c r="M64" s="17" t="s">
        <v>908</v>
      </c>
    </row>
    <row r="65" spans="1:13">
      <c r="A65" s="6">
        <v>64</v>
      </c>
      <c r="B65" s="5" t="s">
        <v>767</v>
      </c>
      <c r="C65" s="5" t="s">
        <v>11</v>
      </c>
      <c r="D65" s="5" t="s">
        <v>761</v>
      </c>
      <c r="E65" s="48" t="s">
        <v>768</v>
      </c>
      <c r="F65" s="48" t="s">
        <v>769</v>
      </c>
      <c r="G65" s="17" t="s">
        <v>770</v>
      </c>
      <c r="H65" s="17" t="s">
        <v>771</v>
      </c>
      <c r="I65" s="17" t="s">
        <v>772</v>
      </c>
      <c r="J65" s="17" t="s">
        <v>313</v>
      </c>
      <c r="K65" s="17">
        <v>2011</v>
      </c>
      <c r="L65" s="17" t="s">
        <v>330</v>
      </c>
      <c r="M65" s="17" t="s">
        <v>908</v>
      </c>
    </row>
    <row r="66" spans="1:13">
      <c r="A66" s="6">
        <v>65</v>
      </c>
      <c r="B66" s="5" t="s">
        <v>430</v>
      </c>
      <c r="C66" s="5" t="s">
        <v>11</v>
      </c>
      <c r="D66" s="5" t="s">
        <v>431</v>
      </c>
      <c r="E66" s="48" t="s">
        <v>432</v>
      </c>
      <c r="F66" s="5" t="s">
        <v>358</v>
      </c>
      <c r="G66" s="17" t="s">
        <v>433</v>
      </c>
      <c r="H66" s="17" t="s">
        <v>434</v>
      </c>
      <c r="I66" s="17" t="s">
        <v>435</v>
      </c>
      <c r="J66" s="17" t="s">
        <v>362</v>
      </c>
      <c r="K66" s="17">
        <v>2014</v>
      </c>
      <c r="L66" s="17" t="s">
        <v>330</v>
      </c>
      <c r="M66" s="17" t="s">
        <v>908</v>
      </c>
    </row>
    <row r="67" spans="1:13">
      <c r="A67" s="6">
        <v>66</v>
      </c>
      <c r="B67" s="5" t="s">
        <v>778</v>
      </c>
      <c r="C67" s="5" t="s">
        <v>11</v>
      </c>
      <c r="D67" s="5" t="s">
        <v>774</v>
      </c>
      <c r="E67" s="48" t="s">
        <v>779</v>
      </c>
      <c r="F67" s="48" t="s">
        <v>780</v>
      </c>
      <c r="G67" s="17" t="s">
        <v>781</v>
      </c>
      <c r="H67" s="17" t="s">
        <v>782</v>
      </c>
      <c r="I67" s="17" t="s">
        <v>783</v>
      </c>
      <c r="J67" s="17" t="s">
        <v>313</v>
      </c>
      <c r="K67" s="17">
        <v>2011</v>
      </c>
      <c r="L67" s="17" t="s">
        <v>330</v>
      </c>
      <c r="M67" s="17" t="s">
        <v>908</v>
      </c>
    </row>
    <row r="68" spans="1:13">
      <c r="A68" s="6">
        <v>67</v>
      </c>
      <c r="B68" s="5" t="s">
        <v>784</v>
      </c>
      <c r="C68" s="5" t="s">
        <v>11</v>
      </c>
      <c r="D68" s="5" t="s">
        <v>774</v>
      </c>
      <c r="E68" s="48" t="s">
        <v>779</v>
      </c>
      <c r="F68" s="48" t="s">
        <v>785</v>
      </c>
      <c r="G68" s="17" t="s">
        <v>786</v>
      </c>
      <c r="H68" s="17" t="s">
        <v>884</v>
      </c>
      <c r="I68" s="17" t="s">
        <v>885</v>
      </c>
      <c r="J68" s="17" t="s">
        <v>905</v>
      </c>
      <c r="K68" s="17">
        <v>2000</v>
      </c>
      <c r="L68" s="17" t="s">
        <v>880</v>
      </c>
      <c r="M68" s="17" t="s">
        <v>911</v>
      </c>
    </row>
    <row r="69" spans="1:13">
      <c r="A69" s="6">
        <v>68</v>
      </c>
      <c r="B69" s="5" t="s">
        <v>748</v>
      </c>
      <c r="C69" s="5" t="s">
        <v>11</v>
      </c>
      <c r="D69" s="5" t="s">
        <v>679</v>
      </c>
      <c r="E69" s="48" t="s">
        <v>749</v>
      </c>
      <c r="F69" s="48" t="s">
        <v>750</v>
      </c>
      <c r="G69" s="17" t="s">
        <v>751</v>
      </c>
      <c r="H69" s="17" t="s">
        <v>752</v>
      </c>
      <c r="I69" s="17" t="s">
        <v>753</v>
      </c>
      <c r="J69" s="17" t="s">
        <v>377</v>
      </c>
      <c r="K69" s="17">
        <v>2010</v>
      </c>
      <c r="L69" s="17" t="s">
        <v>314</v>
      </c>
      <c r="M69" s="17" t="s">
        <v>908</v>
      </c>
    </row>
    <row r="70" spans="1:13">
      <c r="A70" s="6">
        <v>69</v>
      </c>
      <c r="B70" s="5" t="s">
        <v>628</v>
      </c>
      <c r="C70" s="5" t="s">
        <v>11</v>
      </c>
      <c r="D70" s="5" t="s">
        <v>456</v>
      </c>
      <c r="E70" s="48" t="s">
        <v>629</v>
      </c>
      <c r="F70" s="48" t="s">
        <v>630</v>
      </c>
      <c r="G70" s="17" t="s">
        <v>631</v>
      </c>
      <c r="H70" s="17" t="s">
        <v>632</v>
      </c>
      <c r="I70" s="17" t="s">
        <v>633</v>
      </c>
      <c r="J70" s="17" t="s">
        <v>634</v>
      </c>
      <c r="K70" s="17">
        <v>2012</v>
      </c>
      <c r="L70" s="17" t="s">
        <v>635</v>
      </c>
      <c r="M70" s="17" t="s">
        <v>908</v>
      </c>
    </row>
    <row r="71" spans="1:13">
      <c r="A71" s="6">
        <v>70</v>
      </c>
      <c r="B71" s="5" t="s">
        <v>636</v>
      </c>
      <c r="C71" s="5" t="s">
        <v>11</v>
      </c>
      <c r="D71" s="5" t="s">
        <v>456</v>
      </c>
      <c r="E71" s="48" t="s">
        <v>637</v>
      </c>
      <c r="F71" s="48" t="s">
        <v>638</v>
      </c>
      <c r="G71" s="17" t="s">
        <v>639</v>
      </c>
      <c r="H71" s="17" t="s">
        <v>640</v>
      </c>
      <c r="I71" s="17" t="s">
        <v>641</v>
      </c>
      <c r="J71" s="17" t="s">
        <v>905</v>
      </c>
      <c r="K71" s="17">
        <v>2014</v>
      </c>
      <c r="L71" s="17" t="s">
        <v>330</v>
      </c>
      <c r="M71" s="17" t="s">
        <v>908</v>
      </c>
    </row>
    <row r="72" spans="1:13">
      <c r="A72" s="6">
        <v>71</v>
      </c>
      <c r="B72" s="79" t="s">
        <v>820</v>
      </c>
      <c r="C72" s="79" t="s">
        <v>821</v>
      </c>
      <c r="D72" s="79" t="s">
        <v>924</v>
      </c>
      <c r="E72" s="83" t="s">
        <v>822</v>
      </c>
      <c r="F72" s="83" t="s">
        <v>823</v>
      </c>
      <c r="G72" s="84" t="s">
        <v>824</v>
      </c>
      <c r="H72" s="84" t="s">
        <v>825</v>
      </c>
      <c r="I72" s="84" t="s">
        <v>826</v>
      </c>
      <c r="J72" s="84" t="s">
        <v>369</v>
      </c>
      <c r="K72" s="84">
        <v>2012</v>
      </c>
      <c r="L72" s="84" t="s">
        <v>880</v>
      </c>
      <c r="M72" s="17" t="s">
        <v>908</v>
      </c>
    </row>
    <row r="73" spans="1:13">
      <c r="A73" s="6">
        <v>72</v>
      </c>
      <c r="B73" s="5" t="s">
        <v>754</v>
      </c>
      <c r="C73" s="5" t="s">
        <v>11</v>
      </c>
      <c r="D73" s="5" t="s">
        <v>679</v>
      </c>
      <c r="E73" s="48" t="s">
        <v>755</v>
      </c>
      <c r="F73" s="48" t="s">
        <v>756</v>
      </c>
      <c r="G73" s="17" t="s">
        <v>757</v>
      </c>
      <c r="H73" s="17" t="s">
        <v>758</v>
      </c>
      <c r="I73" s="17" t="s">
        <v>759</v>
      </c>
      <c r="J73" s="17" t="s">
        <v>905</v>
      </c>
      <c r="K73" s="17">
        <v>2014</v>
      </c>
      <c r="L73" s="17" t="s">
        <v>330</v>
      </c>
      <c r="M73" s="17" t="s">
        <v>908</v>
      </c>
    </row>
    <row r="74" spans="1:13">
      <c r="A74" s="6">
        <v>73</v>
      </c>
      <c r="B74" s="5" t="s">
        <v>642</v>
      </c>
      <c r="C74" s="5" t="s">
        <v>11</v>
      </c>
      <c r="D74" s="5" t="s">
        <v>456</v>
      </c>
      <c r="E74" s="48" t="s">
        <v>643</v>
      </c>
      <c r="F74" s="48" t="s">
        <v>624</v>
      </c>
      <c r="G74" s="17" t="s">
        <v>644</v>
      </c>
      <c r="H74" s="17" t="s">
        <v>645</v>
      </c>
      <c r="I74" s="17" t="s">
        <v>646</v>
      </c>
      <c r="J74" s="17" t="s">
        <v>905</v>
      </c>
      <c r="K74" s="17">
        <v>2007</v>
      </c>
      <c r="L74" s="17" t="s">
        <v>647</v>
      </c>
      <c r="M74" s="17" t="s">
        <v>908</v>
      </c>
    </row>
    <row r="75" spans="1:13">
      <c r="A75" s="6">
        <v>74</v>
      </c>
      <c r="B75" s="5" t="s">
        <v>648</v>
      </c>
      <c r="C75" s="5" t="s">
        <v>11</v>
      </c>
      <c r="D75" s="5" t="s">
        <v>456</v>
      </c>
      <c r="E75" s="48" t="s">
        <v>649</v>
      </c>
      <c r="F75" s="48" t="s">
        <v>497</v>
      </c>
      <c r="G75" s="17" t="s">
        <v>650</v>
      </c>
      <c r="H75" s="17" t="s">
        <v>651</v>
      </c>
      <c r="I75" s="17" t="s">
        <v>652</v>
      </c>
      <c r="J75" s="17" t="s">
        <v>313</v>
      </c>
      <c r="K75" s="17">
        <v>2011</v>
      </c>
      <c r="L75" s="17" t="s">
        <v>314</v>
      </c>
      <c r="M75" s="17" t="s">
        <v>908</v>
      </c>
    </row>
    <row r="76" spans="1:13">
      <c r="A76" s="6">
        <v>75</v>
      </c>
      <c r="B76" s="5" t="s">
        <v>653</v>
      </c>
      <c r="C76" s="5" t="s">
        <v>11</v>
      </c>
      <c r="D76" s="5" t="s">
        <v>456</v>
      </c>
      <c r="E76" s="48" t="s">
        <v>654</v>
      </c>
      <c r="F76" s="48" t="s">
        <v>655</v>
      </c>
      <c r="G76" s="17" t="s">
        <v>656</v>
      </c>
      <c r="H76" s="17" t="s">
        <v>657</v>
      </c>
      <c r="I76" s="17" t="s">
        <v>658</v>
      </c>
      <c r="J76" s="17" t="s">
        <v>905</v>
      </c>
      <c r="K76" s="17">
        <v>2007</v>
      </c>
      <c r="L76" s="17" t="s">
        <v>378</v>
      </c>
      <c r="M76" s="17" t="s">
        <v>908</v>
      </c>
    </row>
    <row r="77" spans="1:13">
      <c r="A77" s="6">
        <v>76</v>
      </c>
      <c r="B77" s="5" t="s">
        <v>370</v>
      </c>
      <c r="C77" s="7" t="s">
        <v>11</v>
      </c>
      <c r="D77" s="7" t="s">
        <v>371</v>
      </c>
      <c r="E77" s="8" t="s">
        <v>372</v>
      </c>
      <c r="F77" s="8" t="s">
        <v>373</v>
      </c>
      <c r="G77" s="6" t="s">
        <v>374</v>
      </c>
      <c r="H77" s="6" t="s">
        <v>375</v>
      </c>
      <c r="I77" s="6" t="s">
        <v>376</v>
      </c>
      <c r="J77" s="6" t="s">
        <v>377</v>
      </c>
      <c r="K77" s="6">
        <v>2010</v>
      </c>
      <c r="L77" s="6" t="s">
        <v>378</v>
      </c>
      <c r="M77" s="17" t="s">
        <v>908</v>
      </c>
    </row>
    <row r="78" spans="1:13">
      <c r="A78" s="6">
        <v>77</v>
      </c>
      <c r="B78" s="5" t="s">
        <v>363</v>
      </c>
      <c r="C78" s="5" t="s">
        <v>11</v>
      </c>
      <c r="D78" s="5" t="s">
        <v>343</v>
      </c>
      <c r="E78" s="48" t="s">
        <v>364</v>
      </c>
      <c r="F78" s="48" t="s">
        <v>365</v>
      </c>
      <c r="G78" s="17" t="s">
        <v>366</v>
      </c>
      <c r="H78" s="17" t="s">
        <v>367</v>
      </c>
      <c r="I78" s="17" t="s">
        <v>368</v>
      </c>
      <c r="J78" s="17" t="s">
        <v>369</v>
      </c>
      <c r="K78" s="17">
        <v>2013</v>
      </c>
      <c r="L78" s="17" t="s">
        <v>330</v>
      </c>
      <c r="M78" s="17" t="s">
        <v>908</v>
      </c>
    </row>
    <row r="79" spans="1:13">
      <c r="A79" s="6">
        <v>78</v>
      </c>
      <c r="B79" s="5" t="s">
        <v>306</v>
      </c>
      <c r="C79" s="5" t="s">
        <v>11</v>
      </c>
      <c r="D79" s="5" t="s">
        <v>307</v>
      </c>
      <c r="E79" s="48" t="s">
        <v>308</v>
      </c>
      <c r="F79" s="48" t="s">
        <v>309</v>
      </c>
      <c r="G79" s="17" t="s">
        <v>310</v>
      </c>
      <c r="H79" s="17" t="s">
        <v>311</v>
      </c>
      <c r="I79" s="17" t="s">
        <v>312</v>
      </c>
      <c r="J79" s="17" t="s">
        <v>313</v>
      </c>
      <c r="K79" s="17">
        <v>2011</v>
      </c>
      <c r="L79" s="17" t="s">
        <v>314</v>
      </c>
      <c r="M79" s="17" t="s">
        <v>908</v>
      </c>
    </row>
    <row r="80" spans="1:13">
      <c r="A80" s="6">
        <v>79</v>
      </c>
      <c r="B80" s="5" t="s">
        <v>659</v>
      </c>
      <c r="C80" s="5" t="s">
        <v>11</v>
      </c>
      <c r="D80" s="5" t="s">
        <v>456</v>
      </c>
      <c r="E80" s="48" t="s">
        <v>660</v>
      </c>
      <c r="F80" s="48" t="s">
        <v>661</v>
      </c>
      <c r="G80" s="17" t="s">
        <v>662</v>
      </c>
      <c r="H80" s="17" t="s">
        <v>663</v>
      </c>
      <c r="I80" s="17" t="s">
        <v>664</v>
      </c>
      <c r="J80" s="17" t="s">
        <v>369</v>
      </c>
      <c r="K80" s="17">
        <v>2014</v>
      </c>
      <c r="L80" s="17" t="s">
        <v>330</v>
      </c>
      <c r="M80" s="17" t="s">
        <v>908</v>
      </c>
    </row>
    <row r="81" spans="1:13">
      <c r="A81" s="6">
        <v>80</v>
      </c>
      <c r="B81" s="5" t="s">
        <v>909</v>
      </c>
      <c r="C81" s="5" t="s">
        <v>11</v>
      </c>
      <c r="D81" s="5" t="s">
        <v>456</v>
      </c>
      <c r="E81" s="48" t="s">
        <v>910</v>
      </c>
      <c r="F81" s="5" t="s">
        <v>358</v>
      </c>
      <c r="G81" s="17" t="s">
        <v>539</v>
      </c>
      <c r="H81" s="17" t="s">
        <v>540</v>
      </c>
      <c r="I81" s="17" t="s">
        <v>541</v>
      </c>
      <c r="J81" s="17" t="s">
        <v>542</v>
      </c>
      <c r="K81" s="17">
        <v>2015</v>
      </c>
      <c r="L81" s="17" t="s">
        <v>543</v>
      </c>
      <c r="M81" s="17" t="s">
        <v>908</v>
      </c>
    </row>
    <row r="82" spans="1:13">
      <c r="A82" s="6">
        <v>81</v>
      </c>
      <c r="B82" s="5" t="s">
        <v>787</v>
      </c>
      <c r="C82" s="5" t="s">
        <v>11</v>
      </c>
      <c r="D82" s="5" t="s">
        <v>774</v>
      </c>
      <c r="E82" s="48" t="s">
        <v>788</v>
      </c>
      <c r="F82" s="48" t="s">
        <v>789</v>
      </c>
      <c r="G82" s="17" t="s">
        <v>790</v>
      </c>
      <c r="H82" s="17" t="s">
        <v>886</v>
      </c>
      <c r="I82" s="17" t="s">
        <v>887</v>
      </c>
      <c r="J82" s="17" t="s">
        <v>907</v>
      </c>
      <c r="K82" s="17">
        <v>2001</v>
      </c>
      <c r="L82" s="17" t="s">
        <v>888</v>
      </c>
      <c r="M82" s="17" t="s">
        <v>908</v>
      </c>
    </row>
    <row r="83" spans="1:13">
      <c r="A83" s="6">
        <v>82</v>
      </c>
      <c r="B83" s="5" t="s">
        <v>791</v>
      </c>
      <c r="C83" s="5" t="s">
        <v>11</v>
      </c>
      <c r="D83" s="5" t="s">
        <v>774</v>
      </c>
      <c r="E83" s="48" t="s">
        <v>788</v>
      </c>
      <c r="F83" s="48" t="s">
        <v>792</v>
      </c>
      <c r="G83" s="17" t="s">
        <v>793</v>
      </c>
      <c r="H83" s="17" t="s">
        <v>889</v>
      </c>
      <c r="I83" s="17" t="s">
        <v>890</v>
      </c>
      <c r="J83" s="17" t="s">
        <v>891</v>
      </c>
      <c r="K83" s="17">
        <v>2011</v>
      </c>
      <c r="L83" s="17" t="s">
        <v>880</v>
      </c>
      <c r="M83" s="17" t="s">
        <v>908</v>
      </c>
    </row>
    <row r="84" spans="1:13">
      <c r="A84" s="6">
        <v>83</v>
      </c>
      <c r="B84" s="5" t="s">
        <v>794</v>
      </c>
      <c r="C84" s="5" t="s">
        <v>11</v>
      </c>
      <c r="D84" s="5" t="s">
        <v>774</v>
      </c>
      <c r="E84" s="48" t="s">
        <v>788</v>
      </c>
      <c r="F84" s="48" t="s">
        <v>795</v>
      </c>
      <c r="G84" s="17" t="s">
        <v>796</v>
      </c>
      <c r="H84" s="17" t="s">
        <v>797</v>
      </c>
      <c r="I84" s="17" t="s">
        <v>798</v>
      </c>
      <c r="J84" s="17" t="s">
        <v>362</v>
      </c>
      <c r="K84" s="17">
        <v>2006</v>
      </c>
      <c r="L84" s="17" t="s">
        <v>880</v>
      </c>
      <c r="M84" s="17" t="s">
        <v>908</v>
      </c>
    </row>
    <row r="85" spans="1:13">
      <c r="A85" s="18">
        <v>84</v>
      </c>
      <c r="B85" s="72" t="s">
        <v>665</v>
      </c>
      <c r="C85" s="72" t="s">
        <v>11</v>
      </c>
      <c r="D85" s="72" t="s">
        <v>456</v>
      </c>
      <c r="E85" s="51" t="s">
        <v>666</v>
      </c>
      <c r="F85" s="51" t="s">
        <v>667</v>
      </c>
      <c r="G85" s="73" t="s">
        <v>668</v>
      </c>
      <c r="H85" s="73" t="s">
        <v>669</v>
      </c>
      <c r="I85" s="73" t="s">
        <v>670</v>
      </c>
      <c r="J85" s="73" t="s">
        <v>369</v>
      </c>
      <c r="K85" s="73">
        <v>2013</v>
      </c>
      <c r="L85" s="73" t="s">
        <v>330</v>
      </c>
      <c r="M85" s="73" t="s">
        <v>908</v>
      </c>
    </row>
  </sheetData>
  <sortState ref="A2:M85">
    <sortCondition ref="B2:B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baseColWidth="10" defaultRowHeight="15" x14ac:dyDescent="0"/>
  <cols>
    <col min="1" max="1" width="11" style="7" bestFit="1" customWidth="1"/>
    <col min="2" max="2" width="28.1640625" style="7" bestFit="1" customWidth="1"/>
    <col min="3" max="3" width="15.33203125" style="6" bestFit="1" customWidth="1"/>
    <col min="4" max="4" width="33.83203125" style="7" bestFit="1" customWidth="1"/>
    <col min="5" max="5" width="16.1640625" style="6" bestFit="1" customWidth="1"/>
    <col min="6" max="6" width="33" style="7" bestFit="1" customWidth="1"/>
    <col min="7" max="7" width="16.33203125" style="6" bestFit="1" customWidth="1"/>
    <col min="8" max="8" width="21.6640625" style="6" bestFit="1" customWidth="1"/>
    <col min="9" max="9" width="10.83203125" style="7"/>
  </cols>
  <sheetData>
    <row r="1" spans="1:9">
      <c r="A1" s="2" t="s">
        <v>827</v>
      </c>
      <c r="B1" s="2" t="s">
        <v>828</v>
      </c>
      <c r="C1" s="1" t="s">
        <v>829</v>
      </c>
      <c r="D1" s="2" t="s">
        <v>830</v>
      </c>
      <c r="E1" s="1" t="s">
        <v>831</v>
      </c>
      <c r="F1" s="2" t="s">
        <v>832</v>
      </c>
      <c r="G1" s="1" t="s">
        <v>833</v>
      </c>
      <c r="H1" s="1" t="s">
        <v>834</v>
      </c>
    </row>
    <row r="2" spans="1:9">
      <c r="A2" s="7" t="s">
        <v>835</v>
      </c>
      <c r="B2" s="7" t="s">
        <v>836</v>
      </c>
      <c r="C2" s="6">
        <v>114</v>
      </c>
      <c r="D2" s="7" t="s">
        <v>837</v>
      </c>
      <c r="E2" s="6">
        <v>59.1</v>
      </c>
      <c r="F2" s="7" t="s">
        <v>838</v>
      </c>
      <c r="G2" s="6">
        <v>59.2</v>
      </c>
      <c r="H2" s="6">
        <v>77</v>
      </c>
    </row>
    <row r="3" spans="1:9">
      <c r="A3" s="7" t="s">
        <v>839</v>
      </c>
      <c r="B3" s="7" t="s">
        <v>840</v>
      </c>
      <c r="C3" s="6">
        <v>136</v>
      </c>
      <c r="D3" s="7" t="s">
        <v>841</v>
      </c>
      <c r="E3" s="6">
        <v>59.9</v>
      </c>
      <c r="F3" s="7" t="s">
        <v>842</v>
      </c>
      <c r="G3" s="6">
        <v>58</v>
      </c>
      <c r="H3" s="6">
        <v>102</v>
      </c>
    </row>
    <row r="4" spans="1:9">
      <c r="A4" s="7" t="s">
        <v>843</v>
      </c>
      <c r="B4" s="7" t="s">
        <v>844</v>
      </c>
      <c r="C4" s="6">
        <v>137</v>
      </c>
      <c r="D4" s="7" t="s">
        <v>845</v>
      </c>
      <c r="E4" s="6">
        <v>59.8</v>
      </c>
      <c r="F4" s="7" t="s">
        <v>846</v>
      </c>
      <c r="G4" s="6">
        <v>58.9</v>
      </c>
      <c r="H4" s="6">
        <v>75</v>
      </c>
    </row>
    <row r="5" spans="1:9">
      <c r="A5" s="19" t="s">
        <v>847</v>
      </c>
      <c r="B5" s="19" t="s">
        <v>848</v>
      </c>
      <c r="C5" s="18">
        <v>119</v>
      </c>
      <c r="D5" s="19" t="s">
        <v>849</v>
      </c>
      <c r="E5" s="18">
        <v>57.7</v>
      </c>
      <c r="F5" s="19" t="s">
        <v>850</v>
      </c>
      <c r="G5" s="18">
        <v>57.7</v>
      </c>
      <c r="H5" s="18">
        <v>75</v>
      </c>
    </row>
    <row r="8" spans="1:9">
      <c r="I8"/>
    </row>
    <row r="9" spans="1:9">
      <c r="I9"/>
    </row>
    <row r="10" spans="1:9">
      <c r="I10"/>
    </row>
    <row r="11" spans="1:9">
      <c r="I1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/>
  </sheetViews>
  <sheetFormatPr baseColWidth="10" defaultRowHeight="15" x14ac:dyDescent="0"/>
  <cols>
    <col min="1" max="1" width="24.33203125" bestFit="1" customWidth="1"/>
    <col min="2" max="2" width="7.83203125" bestFit="1" customWidth="1"/>
    <col min="3" max="4" width="11.33203125" style="40" bestFit="1" customWidth="1"/>
    <col min="5" max="5" width="11.83203125" style="40" bestFit="1" customWidth="1"/>
    <col min="6" max="6" width="14.33203125" style="40" bestFit="1" customWidth="1"/>
  </cols>
  <sheetData>
    <row r="1" spans="1:8" s="41" customFormat="1">
      <c r="A1" s="42" t="s">
        <v>855</v>
      </c>
      <c r="B1" s="43" t="s">
        <v>921</v>
      </c>
      <c r="C1" s="43" t="s">
        <v>864</v>
      </c>
      <c r="D1" s="43" t="s">
        <v>865</v>
      </c>
      <c r="E1" s="43" t="s">
        <v>866</v>
      </c>
      <c r="F1" s="43" t="s">
        <v>863</v>
      </c>
    </row>
    <row r="2" spans="1:8">
      <c r="A2" s="48" t="s">
        <v>32</v>
      </c>
      <c r="B2" s="44" t="s">
        <v>860</v>
      </c>
      <c r="C2" s="49">
        <v>4521642</v>
      </c>
      <c r="D2" s="49">
        <v>2260821</v>
      </c>
      <c r="E2" s="44">
        <v>3.14</v>
      </c>
      <c r="F2" s="49">
        <v>2200</v>
      </c>
      <c r="H2" s="93"/>
    </row>
    <row r="3" spans="1:8">
      <c r="A3" s="48" t="s">
        <v>52</v>
      </c>
      <c r="B3" s="44" t="s">
        <v>859</v>
      </c>
      <c r="C3" s="49">
        <v>5482048</v>
      </c>
      <c r="D3" s="49">
        <v>2741024</v>
      </c>
      <c r="E3" s="44">
        <v>2.1800000000000002</v>
      </c>
      <c r="F3" s="49">
        <v>2235</v>
      </c>
    </row>
    <row r="4" spans="1:8">
      <c r="A4" s="48" t="s">
        <v>97</v>
      </c>
      <c r="B4" s="44" t="s">
        <v>862</v>
      </c>
      <c r="C4" s="49">
        <v>5481092</v>
      </c>
      <c r="D4" s="49">
        <v>2740546</v>
      </c>
      <c r="E4" s="44">
        <v>4.3600000000000003</v>
      </c>
      <c r="F4" s="49">
        <v>2122</v>
      </c>
    </row>
    <row r="5" spans="1:8">
      <c r="A5" s="48" t="s">
        <v>136</v>
      </c>
      <c r="B5" s="44" t="s">
        <v>857</v>
      </c>
      <c r="C5" s="49">
        <v>5562068</v>
      </c>
      <c r="D5" s="49">
        <v>2781034</v>
      </c>
      <c r="E5" s="44">
        <v>4.1500000000000004</v>
      </c>
      <c r="F5" s="49">
        <v>2196</v>
      </c>
    </row>
    <row r="6" spans="1:8">
      <c r="A6" s="48" t="s">
        <v>142</v>
      </c>
      <c r="B6" s="44" t="s">
        <v>856</v>
      </c>
      <c r="C6" s="49">
        <v>5953594</v>
      </c>
      <c r="D6" s="49">
        <v>2976797</v>
      </c>
      <c r="E6" s="44">
        <v>1.69</v>
      </c>
      <c r="F6" s="49">
        <v>2138</v>
      </c>
    </row>
    <row r="7" spans="1:8">
      <c r="A7" s="48" t="s">
        <v>194</v>
      </c>
      <c r="B7" s="44" t="s">
        <v>858</v>
      </c>
      <c r="C7" s="49">
        <v>4668010</v>
      </c>
      <c r="D7" s="49">
        <v>2334005</v>
      </c>
      <c r="E7" s="44">
        <v>2.66</v>
      </c>
      <c r="F7" s="49">
        <v>2079</v>
      </c>
    </row>
    <row r="8" spans="1:8">
      <c r="A8" s="51" t="s">
        <v>928</v>
      </c>
      <c r="B8" s="45" t="s">
        <v>861</v>
      </c>
      <c r="C8" s="45" t="s">
        <v>43</v>
      </c>
      <c r="D8" s="45" t="s">
        <v>43</v>
      </c>
      <c r="E8" s="45" t="s">
        <v>43</v>
      </c>
      <c r="F8" s="50">
        <v>2409</v>
      </c>
    </row>
    <row r="9" spans="1:8">
      <c r="A9" s="46"/>
      <c r="B9" s="46"/>
      <c r="C9" s="44"/>
      <c r="D9" s="44"/>
      <c r="E9" s="44"/>
      <c r="F9" s="44"/>
    </row>
    <row r="10" spans="1:8">
      <c r="A10" t="s">
        <v>920</v>
      </c>
      <c r="B10" s="86" t="s">
        <v>851</v>
      </c>
      <c r="C10" s="94">
        <f>AVERAGE(C2:C7)</f>
        <v>5278075.666666667</v>
      </c>
      <c r="D10" s="94">
        <f>AVERAGE(D2:D7)</f>
        <v>2639037.8333333335</v>
      </c>
      <c r="E10" s="87">
        <f>AVERAGE(E2:E7)</f>
        <v>3.03</v>
      </c>
      <c r="F10" s="94">
        <f>AVERAGE(F2:F8)</f>
        <v>2197</v>
      </c>
    </row>
    <row r="11" spans="1:8">
      <c r="B11" s="89" t="s">
        <v>870</v>
      </c>
      <c r="C11" s="54">
        <f>MIN(C2:C8)</f>
        <v>4521642</v>
      </c>
      <c r="D11" s="54">
        <f t="shared" ref="D11" si="0">MIN(D2:D8)</f>
        <v>2260821</v>
      </c>
      <c r="E11" s="88">
        <f>MIN(E2:E8)</f>
        <v>1.69</v>
      </c>
      <c r="F11" s="54">
        <f>MIN(F2:F8)</f>
        <v>2079</v>
      </c>
    </row>
    <row r="12" spans="1:8">
      <c r="B12" s="89" t="s">
        <v>871</v>
      </c>
      <c r="C12" s="54">
        <f>MAX(C2:C8)</f>
        <v>5953594</v>
      </c>
      <c r="D12" s="54">
        <f t="shared" ref="D12" si="1">MAX(D2:D8)</f>
        <v>2976797</v>
      </c>
      <c r="E12" s="88">
        <f>MAX(E2:E8)</f>
        <v>4.3600000000000003</v>
      </c>
      <c r="F12" s="54">
        <f>MAX(F2:F8)</f>
        <v>2409</v>
      </c>
    </row>
    <row r="13" spans="1:8">
      <c r="B13" s="86" t="s">
        <v>867</v>
      </c>
      <c r="C13" s="94">
        <f>CONFIDENCE(0.05,STDEV(C2:C7),COUNT(C2:C7))</f>
        <v>447537.36796636356</v>
      </c>
      <c r="D13" s="94">
        <f>CONFIDENCE(0.05,STDEV(D2:D7),COUNT(D2:D7))</f>
        <v>223768.68398318178</v>
      </c>
      <c r="E13" s="87">
        <f>CONFIDENCE(0.05,STDEV(E2:E7),COUNT(E2:E7))</f>
        <v>0.85360875646238665</v>
      </c>
      <c r="F13" s="94">
        <f>CONFIDENCE(0.05,STDEV(F2:F8),COUNT(F2:F7))</f>
        <v>86.072450587209062</v>
      </c>
    </row>
  </sheetData>
  <sortState ref="B2:G8">
    <sortCondition ref="B2:B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"/>
  <cols>
    <col min="1" max="1" width="6.5" style="40" bestFit="1" customWidth="1"/>
    <col min="2" max="2" width="34.1640625" bestFit="1" customWidth="1"/>
    <col min="3" max="3" width="15.5" style="40" bestFit="1" customWidth="1"/>
    <col min="4" max="4" width="11.83203125" bestFit="1" customWidth="1"/>
    <col min="5" max="5" width="11.83203125" style="47" bestFit="1" customWidth="1"/>
    <col min="6" max="6" width="12.83203125" style="47" bestFit="1" customWidth="1"/>
    <col min="7" max="7" width="24.5" style="47" bestFit="1" customWidth="1"/>
    <col min="8" max="8" width="24.6640625" style="52" bestFit="1" customWidth="1"/>
    <col min="9" max="9" width="20" style="52" bestFit="1" customWidth="1"/>
    <col min="10" max="10" width="24.33203125" style="47" bestFit="1" customWidth="1"/>
    <col min="11" max="11" width="24.1640625" style="52" bestFit="1" customWidth="1"/>
    <col min="12" max="12" width="28.33203125" style="52" bestFit="1" customWidth="1"/>
    <col min="13" max="13" width="32.5" style="53" bestFit="1" customWidth="1"/>
    <col min="14" max="14" width="28.83203125" style="53" bestFit="1" customWidth="1"/>
  </cols>
  <sheetData>
    <row r="1" spans="1:14">
      <c r="A1" s="60" t="s">
        <v>0</v>
      </c>
      <c r="B1" s="61" t="s">
        <v>3</v>
      </c>
      <c r="C1" s="60" t="s">
        <v>852</v>
      </c>
      <c r="D1" s="62" t="s">
        <v>868</v>
      </c>
      <c r="E1" s="62" t="s">
        <v>869</v>
      </c>
      <c r="F1" s="63" t="s">
        <v>872</v>
      </c>
      <c r="G1" s="64" t="s">
        <v>873</v>
      </c>
      <c r="H1" s="64" t="s">
        <v>874</v>
      </c>
      <c r="I1" s="65" t="s">
        <v>878</v>
      </c>
      <c r="J1" s="66" t="s">
        <v>875</v>
      </c>
      <c r="K1" s="66" t="s">
        <v>876</v>
      </c>
      <c r="L1" s="67" t="s">
        <v>922</v>
      </c>
      <c r="M1" s="67" t="s">
        <v>877</v>
      </c>
      <c r="N1"/>
    </row>
    <row r="2" spans="1:14">
      <c r="A2" s="6">
        <v>1</v>
      </c>
      <c r="B2" s="5" t="s">
        <v>455</v>
      </c>
      <c r="C2" s="6" t="s">
        <v>854</v>
      </c>
      <c r="D2" s="10">
        <v>3354472</v>
      </c>
      <c r="E2" s="10">
        <v>1677236</v>
      </c>
      <c r="F2" s="10">
        <v>31738</v>
      </c>
      <c r="G2" s="68">
        <v>6.3</v>
      </c>
      <c r="H2" s="68">
        <v>417.1</v>
      </c>
      <c r="I2" s="10">
        <v>2253</v>
      </c>
      <c r="J2" s="68">
        <v>797.7</v>
      </c>
      <c r="K2" s="68">
        <v>23.4</v>
      </c>
      <c r="L2" s="69">
        <v>0.45100000000000001</v>
      </c>
      <c r="M2" s="69">
        <v>0.28699999999999998</v>
      </c>
      <c r="N2"/>
    </row>
    <row r="3" spans="1:14">
      <c r="A3" s="6">
        <v>2</v>
      </c>
      <c r="B3" s="5" t="s">
        <v>423</v>
      </c>
      <c r="C3" s="6" t="s">
        <v>854</v>
      </c>
      <c r="D3" s="10">
        <f>2*E3</f>
        <v>4969156</v>
      </c>
      <c r="E3" s="10">
        <v>2484578</v>
      </c>
      <c r="F3" s="10">
        <v>56196</v>
      </c>
      <c r="G3" s="68">
        <v>6.7</v>
      </c>
      <c r="H3" s="68">
        <v>352.6</v>
      </c>
      <c r="I3" s="10">
        <v>2327</v>
      </c>
      <c r="J3" s="68">
        <v>771.1</v>
      </c>
      <c r="K3" s="68">
        <v>46.5</v>
      </c>
      <c r="L3" s="69">
        <v>0.46500000000000002</v>
      </c>
      <c r="M3" s="69">
        <v>0.36799999999999999</v>
      </c>
      <c r="N3"/>
    </row>
    <row r="4" spans="1:14">
      <c r="A4" s="6">
        <v>3</v>
      </c>
      <c r="B4" s="5" t="s">
        <v>462</v>
      </c>
      <c r="C4" s="6" t="s">
        <v>854</v>
      </c>
      <c r="D4" s="10">
        <v>5766464</v>
      </c>
      <c r="E4" s="10">
        <v>2883232</v>
      </c>
      <c r="F4" s="10">
        <v>69062</v>
      </c>
      <c r="G4" s="68">
        <v>5.9</v>
      </c>
      <c r="H4" s="68">
        <v>426.1</v>
      </c>
      <c r="I4" s="10">
        <v>2229</v>
      </c>
      <c r="J4" s="68">
        <v>1107.7</v>
      </c>
      <c r="K4" s="68">
        <v>48.7</v>
      </c>
      <c r="L4" s="69">
        <v>0.52800000000000002</v>
      </c>
      <c r="M4" s="69">
        <v>0.39800000000000002</v>
      </c>
      <c r="N4"/>
    </row>
    <row r="5" spans="1:14">
      <c r="A5" s="6">
        <v>4</v>
      </c>
      <c r="B5" s="5" t="s">
        <v>468</v>
      </c>
      <c r="C5" s="6" t="s">
        <v>854</v>
      </c>
      <c r="D5" s="10">
        <v>6252058</v>
      </c>
      <c r="E5" s="10">
        <v>3126029</v>
      </c>
      <c r="F5" s="10">
        <v>87253</v>
      </c>
      <c r="G5" s="68">
        <v>5</v>
      </c>
      <c r="H5" s="68">
        <v>361.7</v>
      </c>
      <c r="I5" s="10">
        <v>2245</v>
      </c>
      <c r="J5" s="68">
        <v>1099.3</v>
      </c>
      <c r="K5" s="68">
        <v>44.3</v>
      </c>
      <c r="L5" s="69">
        <v>0.48499999999999999</v>
      </c>
      <c r="M5" s="69">
        <v>0.38200000000000001</v>
      </c>
      <c r="N5"/>
    </row>
    <row r="6" spans="1:14">
      <c r="A6" s="6">
        <v>5</v>
      </c>
      <c r="B6" s="5" t="s">
        <v>473</v>
      </c>
      <c r="C6" s="6" t="s">
        <v>854</v>
      </c>
      <c r="D6" s="10">
        <v>4937906</v>
      </c>
      <c r="E6" s="10">
        <v>2468953</v>
      </c>
      <c r="F6" s="10">
        <v>57973</v>
      </c>
      <c r="G6" s="68">
        <v>5.5</v>
      </c>
      <c r="H6" s="68">
        <v>347</v>
      </c>
      <c r="I6" s="10">
        <v>2242</v>
      </c>
      <c r="J6" s="68">
        <v>880.1</v>
      </c>
      <c r="K6" s="68">
        <v>33</v>
      </c>
      <c r="L6" s="69">
        <v>0.45400000000000001</v>
      </c>
      <c r="M6" s="69">
        <v>0.31900000000000001</v>
      </c>
      <c r="N6"/>
    </row>
    <row r="7" spans="1:14">
      <c r="A7" s="6">
        <v>6</v>
      </c>
      <c r="B7" s="5" t="s">
        <v>334</v>
      </c>
      <c r="C7" s="6" t="s">
        <v>854</v>
      </c>
      <c r="D7" s="10">
        <f t="shared" ref="D7:D26" si="0">2*E7</f>
        <v>5176094</v>
      </c>
      <c r="E7" s="10">
        <v>2588047</v>
      </c>
      <c r="F7" s="10">
        <v>77106</v>
      </c>
      <c r="G7" s="68">
        <v>5.2</v>
      </c>
      <c r="H7" s="68">
        <v>334.3</v>
      </c>
      <c r="I7" s="10">
        <v>2292</v>
      </c>
      <c r="J7" s="68">
        <v>860.4</v>
      </c>
      <c r="K7" s="68">
        <v>45</v>
      </c>
      <c r="L7" s="69">
        <v>0.48199999999999998</v>
      </c>
      <c r="M7" s="69">
        <v>0.36399999999999999</v>
      </c>
      <c r="N7"/>
    </row>
    <row r="8" spans="1:14">
      <c r="A8" s="6">
        <v>7</v>
      </c>
      <c r="B8" s="5" t="s">
        <v>478</v>
      </c>
      <c r="C8" s="6" t="s">
        <v>854</v>
      </c>
      <c r="D8" s="10">
        <f t="shared" si="0"/>
        <v>4951004</v>
      </c>
      <c r="E8" s="10">
        <v>2475502</v>
      </c>
      <c r="F8" s="10">
        <v>52685</v>
      </c>
      <c r="G8" s="68">
        <v>6.8</v>
      </c>
      <c r="H8" s="68">
        <v>404.2</v>
      </c>
      <c r="I8" s="10">
        <v>2255</v>
      </c>
      <c r="J8" s="68">
        <v>969.7</v>
      </c>
      <c r="K8" s="68">
        <v>40.4</v>
      </c>
      <c r="L8" s="69">
        <v>0.47199999999999998</v>
      </c>
      <c r="M8" s="69">
        <v>0.371</v>
      </c>
      <c r="N8"/>
    </row>
    <row r="9" spans="1:14">
      <c r="A9" s="6">
        <v>8</v>
      </c>
      <c r="B9" s="5" t="s">
        <v>484</v>
      </c>
      <c r="C9" s="6" t="s">
        <v>854</v>
      </c>
      <c r="D9" s="10">
        <f t="shared" si="0"/>
        <v>900344</v>
      </c>
      <c r="E9" s="10">
        <v>450172</v>
      </c>
      <c r="F9" s="10">
        <v>5712</v>
      </c>
      <c r="G9" s="68">
        <v>8.4</v>
      </c>
      <c r="H9" s="68">
        <v>556.29999999999995</v>
      </c>
      <c r="I9" s="10">
        <v>2188</v>
      </c>
      <c r="J9" s="68">
        <v>778.9</v>
      </c>
      <c r="K9" s="68">
        <v>13.9</v>
      </c>
      <c r="L9" s="69">
        <v>0.78800000000000003</v>
      </c>
      <c r="M9" s="69">
        <v>0.33100000000000002</v>
      </c>
      <c r="N9"/>
    </row>
    <row r="10" spans="1:14">
      <c r="A10" s="6">
        <v>9</v>
      </c>
      <c r="B10" s="5" t="s">
        <v>315</v>
      </c>
      <c r="C10" s="6" t="s">
        <v>854</v>
      </c>
      <c r="D10" s="10">
        <f t="shared" si="0"/>
        <v>5358638</v>
      </c>
      <c r="E10" s="10">
        <v>2679319</v>
      </c>
      <c r="F10" s="10">
        <v>67378</v>
      </c>
      <c r="G10" s="68">
        <v>5.2</v>
      </c>
      <c r="H10" s="68">
        <v>313.89999999999998</v>
      </c>
      <c r="I10" s="10">
        <v>2075</v>
      </c>
      <c r="J10" s="68">
        <v>448.5</v>
      </c>
      <c r="K10" s="68">
        <v>22.6</v>
      </c>
      <c r="L10" s="69">
        <v>0.191</v>
      </c>
      <c r="M10" s="69">
        <v>0.23599999999999999</v>
      </c>
      <c r="N10"/>
    </row>
    <row r="11" spans="1:14">
      <c r="A11" s="6">
        <v>10</v>
      </c>
      <c r="B11" s="5" t="s">
        <v>489</v>
      </c>
      <c r="C11" s="6" t="s">
        <v>854</v>
      </c>
      <c r="D11" s="10">
        <f t="shared" si="0"/>
        <v>4221278</v>
      </c>
      <c r="E11" s="10">
        <v>2110639</v>
      </c>
      <c r="F11" s="10">
        <v>32210</v>
      </c>
      <c r="G11" s="68">
        <v>7.7</v>
      </c>
      <c r="H11" s="68">
        <v>450.1</v>
      </c>
      <c r="I11" s="10">
        <v>2282</v>
      </c>
      <c r="J11" s="68">
        <v>828.5</v>
      </c>
      <c r="K11" s="68">
        <v>28.3</v>
      </c>
      <c r="L11" s="69">
        <v>0.40600000000000003</v>
      </c>
      <c r="M11" s="69">
        <v>0.30099999999999999</v>
      </c>
      <c r="N11"/>
    </row>
    <row r="12" spans="1:14">
      <c r="A12" s="6">
        <v>11</v>
      </c>
      <c r="B12" s="5" t="s">
        <v>495</v>
      </c>
      <c r="C12" s="6" t="s">
        <v>854</v>
      </c>
      <c r="D12" s="10">
        <f t="shared" si="0"/>
        <v>3602318</v>
      </c>
      <c r="E12" s="10">
        <v>1801159</v>
      </c>
      <c r="F12" s="10">
        <v>17382</v>
      </c>
      <c r="G12" s="68">
        <v>9.8000000000000007</v>
      </c>
      <c r="H12" s="68">
        <v>549.6</v>
      </c>
      <c r="I12" s="10">
        <v>2337</v>
      </c>
      <c r="J12" s="68">
        <v>970.5</v>
      </c>
      <c r="K12" s="68">
        <v>39.6</v>
      </c>
      <c r="L12" s="69">
        <v>0.63900000000000001</v>
      </c>
      <c r="M12" s="69">
        <v>0.36499999999999999</v>
      </c>
      <c r="N12"/>
    </row>
    <row r="13" spans="1:14">
      <c r="A13" s="6">
        <v>12</v>
      </c>
      <c r="B13" s="5" t="s">
        <v>799</v>
      </c>
      <c r="C13" s="6" t="s">
        <v>853</v>
      </c>
      <c r="D13" s="10">
        <f t="shared" si="0"/>
        <v>4405620</v>
      </c>
      <c r="E13" s="10">
        <v>2202810</v>
      </c>
      <c r="F13" s="10">
        <v>41557</v>
      </c>
      <c r="G13" s="68">
        <v>5.4</v>
      </c>
      <c r="H13" s="68">
        <v>363.9</v>
      </c>
      <c r="I13" s="10">
        <v>1661</v>
      </c>
      <c r="J13" s="68">
        <v>835.5</v>
      </c>
      <c r="K13" s="68">
        <v>23.4</v>
      </c>
      <c r="L13" s="69">
        <v>0.36</v>
      </c>
      <c r="M13" s="69">
        <v>0.22</v>
      </c>
      <c r="N13"/>
    </row>
    <row r="14" spans="1:14">
      <c r="A14" s="6">
        <v>13</v>
      </c>
      <c r="B14" s="5" t="s">
        <v>502</v>
      </c>
      <c r="C14" s="6" t="s">
        <v>854</v>
      </c>
      <c r="D14" s="10">
        <f t="shared" si="0"/>
        <v>4436140</v>
      </c>
      <c r="E14" s="10">
        <v>2218070</v>
      </c>
      <c r="F14" s="10">
        <v>51985</v>
      </c>
      <c r="G14" s="68">
        <v>6.7</v>
      </c>
      <c r="H14" s="68">
        <v>351.3</v>
      </c>
      <c r="I14" s="10">
        <v>2318</v>
      </c>
      <c r="J14" s="68">
        <v>762.9</v>
      </c>
      <c r="K14" s="68">
        <v>46.3</v>
      </c>
      <c r="L14" s="69">
        <v>0.48199999999999998</v>
      </c>
      <c r="M14" s="69">
        <v>0.36799999999999999</v>
      </c>
      <c r="N14"/>
    </row>
    <row r="15" spans="1:14">
      <c r="A15" s="6">
        <v>14</v>
      </c>
      <c r="B15" s="5" t="s">
        <v>509</v>
      </c>
      <c r="C15" s="6" t="s">
        <v>854</v>
      </c>
      <c r="D15" s="10">
        <f t="shared" si="0"/>
        <v>4477446</v>
      </c>
      <c r="E15" s="10">
        <v>2238723</v>
      </c>
      <c r="F15" s="10">
        <v>44138</v>
      </c>
      <c r="G15" s="68">
        <v>6.2</v>
      </c>
      <c r="H15" s="68">
        <v>417.4</v>
      </c>
      <c r="I15" s="10">
        <v>2318</v>
      </c>
      <c r="J15" s="68">
        <v>981.6</v>
      </c>
      <c r="K15" s="68">
        <v>34.5</v>
      </c>
      <c r="L15" s="69">
        <v>0.51600000000000001</v>
      </c>
      <c r="M15" s="69">
        <v>0.31900000000000001</v>
      </c>
      <c r="N15"/>
    </row>
    <row r="16" spans="1:14">
      <c r="A16" s="6">
        <v>15</v>
      </c>
      <c r="B16" s="5" t="s">
        <v>515</v>
      </c>
      <c r="C16" s="6" t="s">
        <v>854</v>
      </c>
      <c r="D16" s="10">
        <f t="shared" si="0"/>
        <v>3681954</v>
      </c>
      <c r="E16" s="10">
        <v>1840977</v>
      </c>
      <c r="F16" s="10">
        <v>35411</v>
      </c>
      <c r="G16" s="68">
        <v>5.9</v>
      </c>
      <c r="H16" s="68">
        <v>419.9</v>
      </c>
      <c r="I16" s="10">
        <v>2242</v>
      </c>
      <c r="J16" s="68">
        <v>1089</v>
      </c>
      <c r="K16" s="68">
        <v>24.9</v>
      </c>
      <c r="L16" s="69">
        <v>0.53500000000000003</v>
      </c>
      <c r="M16" s="69">
        <v>0.30299999999999999</v>
      </c>
      <c r="N16"/>
    </row>
    <row r="17" spans="1:14">
      <c r="A17" s="6">
        <v>16</v>
      </c>
      <c r="B17" s="5" t="s">
        <v>678</v>
      </c>
      <c r="C17" s="6" t="s">
        <v>854</v>
      </c>
      <c r="D17" s="10">
        <f t="shared" si="0"/>
        <v>4744970</v>
      </c>
      <c r="E17" s="10">
        <v>2372485</v>
      </c>
      <c r="F17" s="10">
        <v>46062</v>
      </c>
      <c r="G17" s="68">
        <v>6.3</v>
      </c>
      <c r="H17" s="68">
        <v>358.9</v>
      </c>
      <c r="I17" s="10">
        <v>2228</v>
      </c>
      <c r="J17" s="68">
        <v>923.3</v>
      </c>
      <c r="K17" s="68">
        <v>36</v>
      </c>
      <c r="L17" s="69">
        <v>0.501</v>
      </c>
      <c r="M17" s="69">
        <v>0.317</v>
      </c>
      <c r="N17"/>
    </row>
    <row r="18" spans="1:14">
      <c r="A18" s="6">
        <v>17</v>
      </c>
      <c r="B18" s="5" t="s">
        <v>521</v>
      </c>
      <c r="C18" s="6" t="s">
        <v>854</v>
      </c>
      <c r="D18" s="10">
        <f t="shared" si="0"/>
        <v>3978918</v>
      </c>
      <c r="E18" s="10">
        <v>1989459</v>
      </c>
      <c r="F18" s="10">
        <v>36186</v>
      </c>
      <c r="G18" s="68">
        <v>6.3</v>
      </c>
      <c r="H18" s="68">
        <v>388.6</v>
      </c>
      <c r="I18" s="10">
        <v>2292</v>
      </c>
      <c r="J18" s="68">
        <v>1226.4000000000001</v>
      </c>
      <c r="K18" s="68">
        <v>42.9</v>
      </c>
      <c r="L18" s="69">
        <v>0.71799999999999997</v>
      </c>
      <c r="M18" s="69">
        <v>0.39</v>
      </c>
      <c r="N18"/>
    </row>
    <row r="19" spans="1:14">
      <c r="A19" s="6">
        <v>18</v>
      </c>
      <c r="B19" s="5" t="s">
        <v>685</v>
      </c>
      <c r="C19" s="6" t="s">
        <v>854</v>
      </c>
      <c r="D19" s="10">
        <f t="shared" si="0"/>
        <v>5194308</v>
      </c>
      <c r="E19" s="10">
        <v>2597154</v>
      </c>
      <c r="F19" s="10">
        <v>40597</v>
      </c>
      <c r="G19" s="68">
        <v>8.1</v>
      </c>
      <c r="H19" s="68">
        <v>350.2</v>
      </c>
      <c r="I19" s="10">
        <v>2289</v>
      </c>
      <c r="J19" s="68">
        <v>913.8</v>
      </c>
      <c r="K19" s="68">
        <v>48.3</v>
      </c>
      <c r="L19" s="69">
        <v>0.48599999999999999</v>
      </c>
      <c r="M19" s="69">
        <v>0.40400000000000003</v>
      </c>
      <c r="N19"/>
    </row>
    <row r="20" spans="1:14">
      <c r="A20" s="6">
        <v>19</v>
      </c>
      <c r="B20" s="5" t="s">
        <v>691</v>
      </c>
      <c r="C20" s="6" t="s">
        <v>854</v>
      </c>
      <c r="D20" s="10">
        <f t="shared" si="0"/>
        <v>9519998</v>
      </c>
      <c r="E20" s="10">
        <v>4759999</v>
      </c>
      <c r="F20" s="10">
        <v>81735</v>
      </c>
      <c r="G20" s="68">
        <v>7.5</v>
      </c>
      <c r="H20" s="68">
        <v>363.6</v>
      </c>
      <c r="I20" s="10">
        <v>2285</v>
      </c>
      <c r="J20" s="68">
        <v>924.7</v>
      </c>
      <c r="K20" s="68">
        <v>43.4</v>
      </c>
      <c r="L20" s="69">
        <v>0.26500000000000001</v>
      </c>
      <c r="M20" s="69">
        <v>0.36499999999999999</v>
      </c>
      <c r="N20"/>
    </row>
    <row r="21" spans="1:14">
      <c r="A21" s="6">
        <v>20</v>
      </c>
      <c r="B21" s="5" t="s">
        <v>760</v>
      </c>
      <c r="C21" s="6" t="s">
        <v>854</v>
      </c>
      <c r="D21" s="10">
        <f t="shared" si="0"/>
        <v>5443030</v>
      </c>
      <c r="E21" s="10">
        <v>2721515</v>
      </c>
      <c r="F21" s="10">
        <v>42422</v>
      </c>
      <c r="G21" s="68">
        <v>7.6</v>
      </c>
      <c r="H21" s="68">
        <v>367.9</v>
      </c>
      <c r="I21" s="10">
        <v>2101</v>
      </c>
      <c r="J21" s="68">
        <v>690</v>
      </c>
      <c r="K21" s="68">
        <v>37.799999999999997</v>
      </c>
      <c r="L21" s="69">
        <v>0.39600000000000002</v>
      </c>
      <c r="M21" s="69">
        <v>0.25600000000000001</v>
      </c>
      <c r="N21"/>
    </row>
    <row r="22" spans="1:14">
      <c r="A22" s="6">
        <v>21</v>
      </c>
      <c r="B22" s="5" t="s">
        <v>342</v>
      </c>
      <c r="C22" s="6" t="s">
        <v>854</v>
      </c>
      <c r="D22" s="10">
        <f t="shared" si="0"/>
        <v>3774174</v>
      </c>
      <c r="E22" s="10">
        <v>1887087</v>
      </c>
      <c r="F22" s="10">
        <v>25370</v>
      </c>
      <c r="G22" s="68">
        <v>7.5</v>
      </c>
      <c r="H22" s="68">
        <v>875.1</v>
      </c>
      <c r="I22" s="10">
        <v>2293</v>
      </c>
      <c r="J22" s="68">
        <v>991.8</v>
      </c>
      <c r="K22" s="68">
        <v>42.7</v>
      </c>
      <c r="L22" s="69">
        <v>0.58099999999999996</v>
      </c>
      <c r="M22" s="69">
        <v>0.42299999999999999</v>
      </c>
      <c r="N22"/>
    </row>
    <row r="23" spans="1:14">
      <c r="A23" s="6">
        <v>22</v>
      </c>
      <c r="B23" s="5" t="s">
        <v>379</v>
      </c>
      <c r="C23" s="6" t="s">
        <v>854</v>
      </c>
      <c r="D23" s="10">
        <f t="shared" si="0"/>
        <v>5618764</v>
      </c>
      <c r="E23" s="10">
        <v>2809382</v>
      </c>
      <c r="F23" s="10">
        <v>85218</v>
      </c>
      <c r="G23" s="68">
        <v>5.8</v>
      </c>
      <c r="H23" s="68">
        <v>322.39999999999998</v>
      </c>
      <c r="I23" s="10">
        <v>2238</v>
      </c>
      <c r="J23" s="68">
        <v>852.5</v>
      </c>
      <c r="K23" s="68">
        <v>47.1</v>
      </c>
      <c r="L23" s="69">
        <v>0.40200000000000002</v>
      </c>
      <c r="M23" s="69">
        <v>0.40699999999999997</v>
      </c>
      <c r="N23"/>
    </row>
    <row r="24" spans="1:14">
      <c r="A24" s="6">
        <v>23</v>
      </c>
      <c r="B24" s="5" t="s">
        <v>385</v>
      </c>
      <c r="C24" s="6" t="s">
        <v>854</v>
      </c>
      <c r="D24" s="10">
        <f t="shared" si="0"/>
        <v>3331382</v>
      </c>
      <c r="E24" s="10">
        <v>1665691</v>
      </c>
      <c r="F24" s="10">
        <v>27246</v>
      </c>
      <c r="G24" s="68">
        <v>6.8</v>
      </c>
      <c r="H24" s="68">
        <v>452.4</v>
      </c>
      <c r="I24" s="10">
        <v>2268</v>
      </c>
      <c r="J24" s="68">
        <v>1022.1</v>
      </c>
      <c r="K24" s="68">
        <v>25.6</v>
      </c>
      <c r="L24" s="69">
        <v>0.50600000000000001</v>
      </c>
      <c r="M24" s="69">
        <v>0.34</v>
      </c>
      <c r="N24"/>
    </row>
    <row r="25" spans="1:14">
      <c r="A25" s="6">
        <v>24</v>
      </c>
      <c r="B25" s="5" t="s">
        <v>527</v>
      </c>
      <c r="C25" s="6" t="s">
        <v>854</v>
      </c>
      <c r="D25" s="10">
        <f t="shared" si="0"/>
        <v>5041550</v>
      </c>
      <c r="E25" s="10">
        <v>2520775</v>
      </c>
      <c r="F25" s="10">
        <v>51728</v>
      </c>
      <c r="G25" s="68">
        <v>6.1</v>
      </c>
      <c r="H25" s="68">
        <v>375.8</v>
      </c>
      <c r="I25" s="10">
        <v>2278</v>
      </c>
      <c r="J25" s="68">
        <v>939.8</v>
      </c>
      <c r="K25" s="68">
        <v>46.9</v>
      </c>
      <c r="L25" s="69">
        <v>0.57799999999999996</v>
      </c>
      <c r="M25" s="69">
        <v>0.34</v>
      </c>
      <c r="N25"/>
    </row>
    <row r="26" spans="1:14">
      <c r="A26" s="6">
        <v>25</v>
      </c>
      <c r="B26" s="5" t="s">
        <v>404</v>
      </c>
      <c r="C26" s="6" t="s">
        <v>854</v>
      </c>
      <c r="D26" s="10">
        <f t="shared" si="0"/>
        <v>4617482</v>
      </c>
      <c r="E26" s="10">
        <v>2308741</v>
      </c>
      <c r="F26" s="10">
        <v>25425</v>
      </c>
      <c r="G26" s="68">
        <v>9.1999999999999993</v>
      </c>
      <c r="H26" s="68">
        <v>403.4</v>
      </c>
      <c r="I26" s="10">
        <v>2233</v>
      </c>
      <c r="J26" s="68">
        <v>875.2</v>
      </c>
      <c r="K26" s="68">
        <v>31.6</v>
      </c>
      <c r="L26" s="69">
        <v>0.56200000000000006</v>
      </c>
      <c r="M26" s="69">
        <v>0.25800000000000001</v>
      </c>
      <c r="N26"/>
    </row>
    <row r="27" spans="1:14">
      <c r="A27" s="6">
        <v>26</v>
      </c>
      <c r="B27" s="5" t="s">
        <v>930</v>
      </c>
      <c r="C27" s="6" t="s">
        <v>854</v>
      </c>
      <c r="D27" s="10">
        <v>6159532</v>
      </c>
      <c r="E27" s="10">
        <v>3079766</v>
      </c>
      <c r="F27" s="10">
        <v>96752</v>
      </c>
      <c r="G27" s="68">
        <v>5.3</v>
      </c>
      <c r="H27" s="68">
        <v>383.7</v>
      </c>
      <c r="I27" s="10">
        <v>2186</v>
      </c>
      <c r="J27" s="68">
        <v>1065.2</v>
      </c>
      <c r="K27" s="68">
        <v>49.6</v>
      </c>
      <c r="L27" s="69">
        <v>0.45300000000000001</v>
      </c>
      <c r="M27" s="69">
        <v>0.41399999999999998</v>
      </c>
      <c r="N27"/>
    </row>
    <row r="28" spans="1:14">
      <c r="A28" s="6">
        <v>27</v>
      </c>
      <c r="B28" s="5" t="s">
        <v>533</v>
      </c>
      <c r="C28" s="6" t="s">
        <v>854</v>
      </c>
      <c r="D28" s="10">
        <f t="shared" ref="D28:D40" si="1">2*E28</f>
        <v>3307110</v>
      </c>
      <c r="E28" s="10">
        <v>1653555</v>
      </c>
      <c r="F28" s="10">
        <v>39976</v>
      </c>
      <c r="G28" s="68">
        <v>5.2</v>
      </c>
      <c r="H28" s="68">
        <v>369.8</v>
      </c>
      <c r="I28" s="10">
        <v>2352</v>
      </c>
      <c r="J28" s="68">
        <v>1082.3</v>
      </c>
      <c r="K28" s="68">
        <v>31.1</v>
      </c>
      <c r="L28" s="69">
        <v>0.625</v>
      </c>
      <c r="M28" s="69">
        <v>0.36199999999999999</v>
      </c>
      <c r="N28"/>
    </row>
    <row r="29" spans="1:14">
      <c r="A29" s="6">
        <v>28</v>
      </c>
      <c r="B29" s="5" t="s">
        <v>392</v>
      </c>
      <c r="C29" s="6" t="s">
        <v>854</v>
      </c>
      <c r="D29" s="10">
        <f t="shared" si="1"/>
        <v>5052118</v>
      </c>
      <c r="E29" s="10">
        <v>2526059</v>
      </c>
      <c r="F29" s="10">
        <v>57688</v>
      </c>
      <c r="G29" s="68">
        <v>6.3</v>
      </c>
      <c r="H29" s="68">
        <v>345.5</v>
      </c>
      <c r="I29" s="10">
        <v>2294</v>
      </c>
      <c r="J29" s="68">
        <v>790.1</v>
      </c>
      <c r="K29" s="68">
        <v>54.9</v>
      </c>
      <c r="L29" s="69">
        <v>0.52900000000000003</v>
      </c>
      <c r="M29" s="69">
        <v>0.378</v>
      </c>
      <c r="N29"/>
    </row>
    <row r="30" spans="1:14">
      <c r="A30" s="6">
        <v>29</v>
      </c>
      <c r="B30" s="5" t="s">
        <v>399</v>
      </c>
      <c r="C30" s="6" t="s">
        <v>854</v>
      </c>
      <c r="D30" s="10">
        <f t="shared" si="1"/>
        <v>4903770</v>
      </c>
      <c r="E30" s="10">
        <v>2451885</v>
      </c>
      <c r="F30" s="10">
        <v>47279</v>
      </c>
      <c r="G30" s="68">
        <v>6.4</v>
      </c>
      <c r="H30" s="68">
        <v>349.8</v>
      </c>
      <c r="I30" s="10">
        <v>2237</v>
      </c>
      <c r="J30" s="68">
        <v>889.2</v>
      </c>
      <c r="K30" s="68">
        <v>44.9</v>
      </c>
      <c r="L30" s="69">
        <v>0.49399999999999999</v>
      </c>
      <c r="M30" s="69">
        <v>0.37</v>
      </c>
      <c r="N30"/>
    </row>
    <row r="31" spans="1:14">
      <c r="A31" s="6">
        <v>30</v>
      </c>
      <c r="B31" s="5" t="s">
        <v>544</v>
      </c>
      <c r="C31" s="6" t="s">
        <v>854</v>
      </c>
      <c r="D31" s="10">
        <f t="shared" si="1"/>
        <v>6057870</v>
      </c>
      <c r="E31" s="10">
        <v>3028935</v>
      </c>
      <c r="F31" s="10">
        <v>98201</v>
      </c>
      <c r="G31" s="68">
        <v>4.9000000000000004</v>
      </c>
      <c r="H31" s="68">
        <v>348.2</v>
      </c>
      <c r="I31" s="10">
        <v>2303</v>
      </c>
      <c r="J31" s="68">
        <v>1184.5999999999999</v>
      </c>
      <c r="K31" s="68">
        <v>51.7</v>
      </c>
      <c r="L31" s="69">
        <v>0.52800000000000002</v>
      </c>
      <c r="M31" s="69">
        <v>0.41199999999999998</v>
      </c>
      <c r="N31"/>
    </row>
    <row r="32" spans="1:14">
      <c r="A32" s="6">
        <v>31</v>
      </c>
      <c r="B32" s="5" t="s">
        <v>551</v>
      </c>
      <c r="C32" s="6" t="s">
        <v>854</v>
      </c>
      <c r="D32" s="10">
        <f t="shared" si="1"/>
        <v>3237012</v>
      </c>
      <c r="E32" s="10">
        <v>1618506</v>
      </c>
      <c r="F32" s="10">
        <v>28294</v>
      </c>
      <c r="G32" s="68">
        <v>6.3</v>
      </c>
      <c r="H32" s="68">
        <v>450.5</v>
      </c>
      <c r="I32" s="10">
        <v>2251</v>
      </c>
      <c r="J32" s="68">
        <v>1030.5</v>
      </c>
      <c r="K32" s="68">
        <v>25.9</v>
      </c>
      <c r="L32" s="69">
        <v>0.56499999999999995</v>
      </c>
      <c r="M32" s="69">
        <v>0.32900000000000001</v>
      </c>
      <c r="N32"/>
    </row>
    <row r="33" spans="1:14">
      <c r="A33" s="6">
        <v>32</v>
      </c>
      <c r="B33" s="5" t="s">
        <v>699</v>
      </c>
      <c r="C33" s="6" t="s">
        <v>854</v>
      </c>
      <c r="D33" s="10">
        <f t="shared" si="1"/>
        <v>5931964</v>
      </c>
      <c r="E33" s="10">
        <v>2965982</v>
      </c>
      <c r="F33" s="10">
        <v>83746</v>
      </c>
      <c r="G33" s="68">
        <v>5.4</v>
      </c>
      <c r="H33" s="68">
        <v>358.7</v>
      </c>
      <c r="I33" s="10">
        <v>2275</v>
      </c>
      <c r="J33" s="68">
        <v>936.2</v>
      </c>
      <c r="K33" s="68">
        <v>42.7</v>
      </c>
      <c r="L33" s="69">
        <v>0.43</v>
      </c>
      <c r="M33" s="69">
        <v>0.34799999999999998</v>
      </c>
      <c r="N33"/>
    </row>
    <row r="34" spans="1:14">
      <c r="A34" s="6">
        <v>33</v>
      </c>
      <c r="B34" s="5" t="s">
        <v>411</v>
      </c>
      <c r="C34" s="6" t="s">
        <v>854</v>
      </c>
      <c r="D34" s="10">
        <f t="shared" si="1"/>
        <v>3825776</v>
      </c>
      <c r="E34" s="10">
        <v>1912888</v>
      </c>
      <c r="F34" s="10">
        <v>40940</v>
      </c>
      <c r="G34" s="68">
        <v>5.9</v>
      </c>
      <c r="H34" s="68">
        <v>377.1</v>
      </c>
      <c r="I34" s="10">
        <v>2231</v>
      </c>
      <c r="J34" s="68">
        <v>1003.7</v>
      </c>
      <c r="K34" s="68">
        <v>35.9</v>
      </c>
      <c r="L34" s="69">
        <v>0.58099999999999996</v>
      </c>
      <c r="M34" s="69">
        <v>0.36099999999999999</v>
      </c>
      <c r="N34"/>
    </row>
    <row r="35" spans="1:14">
      <c r="A35" s="6">
        <v>34</v>
      </c>
      <c r="B35" s="5" t="s">
        <v>349</v>
      </c>
      <c r="C35" s="6" t="s">
        <v>854</v>
      </c>
      <c r="D35" s="10">
        <f t="shared" si="1"/>
        <v>3970542</v>
      </c>
      <c r="E35" s="10">
        <v>1985271</v>
      </c>
      <c r="F35" s="10">
        <v>28320</v>
      </c>
      <c r="G35" s="68">
        <v>9.1999999999999993</v>
      </c>
      <c r="H35" s="68">
        <v>387.8</v>
      </c>
      <c r="I35" s="10">
        <v>2261</v>
      </c>
      <c r="J35" s="68">
        <v>853</v>
      </c>
      <c r="K35" s="68">
        <v>33.4</v>
      </c>
      <c r="L35" s="69">
        <v>0.46</v>
      </c>
      <c r="M35" s="69">
        <v>0.36899999999999999</v>
      </c>
      <c r="N35"/>
    </row>
    <row r="36" spans="1:14">
      <c r="A36" s="6">
        <v>35</v>
      </c>
      <c r="B36" s="5" t="s">
        <v>557</v>
      </c>
      <c r="C36" s="6" t="s">
        <v>854</v>
      </c>
      <c r="D36" s="10">
        <f t="shared" si="1"/>
        <v>4207882</v>
      </c>
      <c r="E36" s="10">
        <v>2103941</v>
      </c>
      <c r="F36" s="10">
        <v>35839</v>
      </c>
      <c r="G36" s="68">
        <v>6.2</v>
      </c>
      <c r="H36" s="68">
        <v>452</v>
      </c>
      <c r="I36" s="10">
        <v>2226</v>
      </c>
      <c r="J36" s="68">
        <v>1132</v>
      </c>
      <c r="K36" s="68">
        <v>29.9</v>
      </c>
      <c r="L36" s="69">
        <v>0.53300000000000003</v>
      </c>
      <c r="M36" s="69">
        <v>0.31900000000000001</v>
      </c>
      <c r="N36"/>
    </row>
    <row r="37" spans="1:14">
      <c r="A37" s="6">
        <v>36</v>
      </c>
      <c r="B37" s="5" t="s">
        <v>563</v>
      </c>
      <c r="C37" s="6" t="s">
        <v>854</v>
      </c>
      <c r="D37" s="10">
        <f t="shared" si="1"/>
        <v>8764240</v>
      </c>
      <c r="E37" s="10">
        <v>4382120</v>
      </c>
      <c r="F37" s="10">
        <v>137620</v>
      </c>
      <c r="G37" s="68">
        <v>5.2</v>
      </c>
      <c r="H37" s="68">
        <v>354.4</v>
      </c>
      <c r="I37" s="10">
        <v>2339</v>
      </c>
      <c r="J37" s="68">
        <v>1143.8</v>
      </c>
      <c r="K37" s="68">
        <v>45.9</v>
      </c>
      <c r="L37" s="69">
        <v>0.32300000000000001</v>
      </c>
      <c r="M37" s="69">
        <v>0.41</v>
      </c>
      <c r="N37"/>
    </row>
    <row r="38" spans="1:14">
      <c r="A38" s="6">
        <v>37</v>
      </c>
      <c r="B38" s="5" t="s">
        <v>705</v>
      </c>
      <c r="C38" s="6" t="s">
        <v>854</v>
      </c>
      <c r="D38" s="10">
        <f t="shared" si="1"/>
        <v>6082260</v>
      </c>
      <c r="E38" s="10">
        <v>3041130</v>
      </c>
      <c r="F38" s="10">
        <v>64199</v>
      </c>
      <c r="G38" s="68">
        <v>6.1</v>
      </c>
      <c r="H38" s="68">
        <v>393.6</v>
      </c>
      <c r="I38" s="10">
        <v>2262</v>
      </c>
      <c r="J38" s="68">
        <v>990</v>
      </c>
      <c r="K38" s="68">
        <v>38.1</v>
      </c>
      <c r="L38" s="69">
        <v>0.40400000000000003</v>
      </c>
      <c r="M38" s="69">
        <v>0.34300000000000003</v>
      </c>
      <c r="N38"/>
    </row>
    <row r="39" spans="1:14">
      <c r="A39" s="6">
        <v>38</v>
      </c>
      <c r="B39" s="5" t="s">
        <v>806</v>
      </c>
      <c r="C39" s="6" t="s">
        <v>853</v>
      </c>
      <c r="D39" s="10">
        <f t="shared" si="1"/>
        <v>4718494</v>
      </c>
      <c r="E39" s="10">
        <v>2359247</v>
      </c>
      <c r="F39" s="10">
        <v>55520</v>
      </c>
      <c r="G39" s="68">
        <v>5.3</v>
      </c>
      <c r="H39" s="68">
        <v>323.5</v>
      </c>
      <c r="I39" s="10">
        <v>1445</v>
      </c>
      <c r="J39" s="68">
        <v>775.7</v>
      </c>
      <c r="K39" s="68">
        <v>30.2</v>
      </c>
      <c r="L39" s="69">
        <v>0.30199999999999999</v>
      </c>
      <c r="M39" s="69">
        <v>0.253</v>
      </c>
      <c r="N39"/>
    </row>
    <row r="40" spans="1:14">
      <c r="A40" s="6">
        <v>39</v>
      </c>
      <c r="B40" s="5" t="s">
        <v>569</v>
      </c>
      <c r="C40" s="6" t="s">
        <v>854</v>
      </c>
      <c r="D40" s="10">
        <f t="shared" si="1"/>
        <v>4447310</v>
      </c>
      <c r="E40" s="10">
        <v>2223655</v>
      </c>
      <c r="F40" s="10">
        <v>53581</v>
      </c>
      <c r="G40" s="68">
        <v>6.1</v>
      </c>
      <c r="H40" s="68">
        <v>361.5</v>
      </c>
      <c r="I40" s="10">
        <v>2328</v>
      </c>
      <c r="J40" s="68">
        <v>829.1</v>
      </c>
      <c r="K40" s="68">
        <v>42.6</v>
      </c>
      <c r="L40" s="69">
        <v>0.48599999999999999</v>
      </c>
      <c r="M40" s="69">
        <v>0.36</v>
      </c>
      <c r="N40"/>
    </row>
    <row r="41" spans="1:14">
      <c r="A41" s="6">
        <v>40</v>
      </c>
      <c r="B41" s="5" t="s">
        <v>773</v>
      </c>
      <c r="C41" s="6" t="s">
        <v>854</v>
      </c>
      <c r="D41" s="10">
        <v>2551473</v>
      </c>
      <c r="E41" s="10">
        <v>5102946</v>
      </c>
      <c r="F41" s="10">
        <v>47679</v>
      </c>
      <c r="G41" s="68">
        <v>7.3</v>
      </c>
      <c r="H41" s="68">
        <v>368.6</v>
      </c>
      <c r="I41" s="10">
        <v>2153</v>
      </c>
      <c r="J41" s="68">
        <v>698.6</v>
      </c>
      <c r="K41" s="68">
        <v>60</v>
      </c>
      <c r="L41" s="69">
        <v>0.58299999999999996</v>
      </c>
      <c r="M41" s="69">
        <v>0.33100000000000002</v>
      </c>
      <c r="N41"/>
    </row>
    <row r="42" spans="1:14">
      <c r="A42" s="6">
        <v>41</v>
      </c>
      <c r="B42" s="5" t="s">
        <v>436</v>
      </c>
      <c r="C42" s="6" t="s">
        <v>854</v>
      </c>
      <c r="D42" s="10">
        <f t="shared" ref="D42:D67" si="2">2*E42</f>
        <v>4922428</v>
      </c>
      <c r="E42" s="10">
        <v>2461214</v>
      </c>
      <c r="F42" s="10">
        <v>54119</v>
      </c>
      <c r="G42" s="68">
        <v>5.3</v>
      </c>
      <c r="H42" s="68">
        <v>403.7</v>
      </c>
      <c r="I42" s="10">
        <v>2346</v>
      </c>
      <c r="J42" s="68">
        <v>662.2</v>
      </c>
      <c r="K42" s="68">
        <v>29.7</v>
      </c>
      <c r="L42" s="69">
        <v>0.28999999999999998</v>
      </c>
      <c r="M42" s="69">
        <v>0.35299999999999998</v>
      </c>
      <c r="N42"/>
    </row>
    <row r="43" spans="1:14">
      <c r="A43" s="6">
        <v>42</v>
      </c>
      <c r="B43" s="5" t="s">
        <v>443</v>
      </c>
      <c r="C43" s="6" t="s">
        <v>854</v>
      </c>
      <c r="D43" s="10">
        <f t="shared" si="2"/>
        <v>7765284</v>
      </c>
      <c r="E43" s="10">
        <v>3882642</v>
      </c>
      <c r="F43" s="10">
        <v>164500</v>
      </c>
      <c r="G43" s="68">
        <v>5.0999999999999996</v>
      </c>
      <c r="H43" s="68">
        <v>367.6</v>
      </c>
      <c r="I43" s="10">
        <v>2321</v>
      </c>
      <c r="J43" s="68">
        <v>1322.2</v>
      </c>
      <c r="K43" s="68">
        <v>71.400000000000006</v>
      </c>
      <c r="L43" s="69">
        <v>0.47</v>
      </c>
      <c r="M43" s="69">
        <v>0.58899999999999997</v>
      </c>
      <c r="N43"/>
    </row>
    <row r="44" spans="1:14">
      <c r="A44" s="6">
        <v>43</v>
      </c>
      <c r="B44" s="5" t="s">
        <v>417</v>
      </c>
      <c r="C44" s="6" t="s">
        <v>854</v>
      </c>
      <c r="D44" s="10">
        <f t="shared" si="2"/>
        <v>917194</v>
      </c>
      <c r="E44" s="10">
        <v>458597</v>
      </c>
      <c r="F44" s="10">
        <v>7065</v>
      </c>
      <c r="G44" s="68">
        <v>7</v>
      </c>
      <c r="H44" s="68">
        <v>531.79999999999995</v>
      </c>
      <c r="I44" s="10">
        <v>1933</v>
      </c>
      <c r="J44" s="68">
        <v>723.8</v>
      </c>
      <c r="K44" s="68">
        <v>11</v>
      </c>
      <c r="L44" s="69">
        <v>0.56599999999999995</v>
      </c>
      <c r="M44" s="69">
        <v>0.29799999999999999</v>
      </c>
      <c r="N44"/>
    </row>
    <row r="45" spans="1:14">
      <c r="A45" s="6">
        <v>44</v>
      </c>
      <c r="B45" s="5" t="s">
        <v>576</v>
      </c>
      <c r="C45" s="6" t="s">
        <v>854</v>
      </c>
      <c r="D45" s="10">
        <f t="shared" si="2"/>
        <v>2891086</v>
      </c>
      <c r="E45" s="10">
        <v>1445543</v>
      </c>
      <c r="F45" s="10">
        <v>21876</v>
      </c>
      <c r="G45" s="68">
        <v>7.8</v>
      </c>
      <c r="H45" s="68">
        <v>488.2</v>
      </c>
      <c r="I45" s="10">
        <v>2218</v>
      </c>
      <c r="J45" s="68">
        <v>816</v>
      </c>
      <c r="K45" s="68">
        <v>18.600000000000001</v>
      </c>
      <c r="L45" s="69">
        <v>0.39300000000000002</v>
      </c>
      <c r="M45" s="69">
        <v>0.28899999999999998</v>
      </c>
      <c r="N45"/>
    </row>
    <row r="46" spans="1:14">
      <c r="A46" s="6">
        <v>45</v>
      </c>
      <c r="B46" s="5" t="s">
        <v>582</v>
      </c>
      <c r="C46" s="6" t="s">
        <v>854</v>
      </c>
      <c r="D46" s="10">
        <f t="shared" si="2"/>
        <v>3805796</v>
      </c>
      <c r="E46" s="10">
        <v>1902898</v>
      </c>
      <c r="F46" s="10">
        <v>31350</v>
      </c>
      <c r="G46" s="68">
        <v>7.3</v>
      </c>
      <c r="H46" s="68">
        <v>401.2</v>
      </c>
      <c r="I46" s="10">
        <v>2324</v>
      </c>
      <c r="J46" s="68">
        <v>971.7</v>
      </c>
      <c r="K46" s="68">
        <v>33.799999999999997</v>
      </c>
      <c r="L46" s="69">
        <v>0.60699999999999998</v>
      </c>
      <c r="M46" s="69">
        <v>0.314</v>
      </c>
      <c r="N46"/>
    </row>
    <row r="47" spans="1:14">
      <c r="A47" s="6">
        <v>46</v>
      </c>
      <c r="B47" s="5" t="s">
        <v>711</v>
      </c>
      <c r="C47" s="6" t="s">
        <v>854</v>
      </c>
      <c r="D47" s="10">
        <f t="shared" si="2"/>
        <v>3431182</v>
      </c>
      <c r="E47" s="10">
        <v>1715591</v>
      </c>
      <c r="F47" s="10">
        <v>22930</v>
      </c>
      <c r="G47" s="68">
        <v>8.6999999999999993</v>
      </c>
      <c r="H47" s="68">
        <v>436.1</v>
      </c>
      <c r="I47" s="10">
        <v>2217</v>
      </c>
      <c r="J47" s="68">
        <v>780.1</v>
      </c>
      <c r="K47" s="68">
        <v>25.7</v>
      </c>
      <c r="L47" s="69">
        <v>0.42499999999999999</v>
      </c>
      <c r="M47" s="69">
        <v>0.30499999999999999</v>
      </c>
      <c r="N47"/>
    </row>
    <row r="48" spans="1:14">
      <c r="A48" s="6">
        <v>47</v>
      </c>
      <c r="B48" s="5" t="s">
        <v>587</v>
      </c>
      <c r="C48" s="6" t="s">
        <v>854</v>
      </c>
      <c r="D48" s="10">
        <f t="shared" si="2"/>
        <v>3553020</v>
      </c>
      <c r="E48" s="10">
        <v>1776510</v>
      </c>
      <c r="F48" s="10">
        <v>23972</v>
      </c>
      <c r="G48" s="68">
        <v>8.1999999999999993</v>
      </c>
      <c r="H48" s="68">
        <v>496.1</v>
      </c>
      <c r="I48" s="10">
        <v>2235</v>
      </c>
      <c r="J48" s="68">
        <v>1009.7</v>
      </c>
      <c r="K48" s="68">
        <v>23.7</v>
      </c>
      <c r="L48" s="69">
        <v>0.49099999999999999</v>
      </c>
      <c r="M48" s="69">
        <v>0.30199999999999999</v>
      </c>
      <c r="N48"/>
    </row>
    <row r="49" spans="1:15">
      <c r="A49" s="6">
        <v>48</v>
      </c>
      <c r="B49" s="5" t="s">
        <v>448</v>
      </c>
      <c r="C49" s="6" t="s">
        <v>854</v>
      </c>
      <c r="D49" s="10">
        <f t="shared" si="2"/>
        <v>4287316</v>
      </c>
      <c r="E49" s="10">
        <v>2143658</v>
      </c>
      <c r="F49" s="10">
        <v>43998</v>
      </c>
      <c r="G49" s="68">
        <v>5.9</v>
      </c>
      <c r="H49" s="68">
        <v>402.9</v>
      </c>
      <c r="I49" s="10">
        <v>2262</v>
      </c>
      <c r="J49" s="68">
        <v>1011.6</v>
      </c>
      <c r="K49" s="68">
        <v>24.8</v>
      </c>
      <c r="L49" s="69">
        <v>0.39900000000000002</v>
      </c>
      <c r="M49" s="69">
        <v>0.35499999999999998</v>
      </c>
      <c r="N49"/>
    </row>
    <row r="50" spans="1:15">
      <c r="A50" s="6">
        <v>49</v>
      </c>
      <c r="B50" s="5" t="s">
        <v>593</v>
      </c>
      <c r="C50" s="6" t="s">
        <v>854</v>
      </c>
      <c r="D50" s="10">
        <f t="shared" si="2"/>
        <v>5691350</v>
      </c>
      <c r="E50" s="10">
        <v>2845675</v>
      </c>
      <c r="F50" s="10">
        <v>76060</v>
      </c>
      <c r="G50" s="68">
        <v>5.4</v>
      </c>
      <c r="H50" s="68">
        <v>369.2</v>
      </c>
      <c r="I50" s="10">
        <v>2329</v>
      </c>
      <c r="J50" s="68">
        <v>928.1</v>
      </c>
      <c r="K50" s="68">
        <v>43.2</v>
      </c>
      <c r="L50" s="69">
        <v>0.45400000000000001</v>
      </c>
      <c r="M50" s="69">
        <v>0.372</v>
      </c>
      <c r="N50"/>
    </row>
    <row r="51" spans="1:15">
      <c r="A51" s="6">
        <v>50</v>
      </c>
      <c r="B51" s="5" t="s">
        <v>717</v>
      </c>
      <c r="C51" s="6" t="s">
        <v>854</v>
      </c>
      <c r="D51" s="10">
        <f t="shared" si="2"/>
        <v>4372956</v>
      </c>
      <c r="E51" s="10">
        <v>2186478</v>
      </c>
      <c r="F51" s="10">
        <v>40163</v>
      </c>
      <c r="G51" s="68">
        <v>6.5</v>
      </c>
      <c r="H51" s="68">
        <v>401</v>
      </c>
      <c r="I51" s="10">
        <v>2207</v>
      </c>
      <c r="J51" s="68">
        <v>911.6</v>
      </c>
      <c r="K51" s="68">
        <v>30.8</v>
      </c>
      <c r="L51" s="69">
        <v>0.47699999999999998</v>
      </c>
      <c r="M51" s="69">
        <v>0.29599999999999999</v>
      </c>
      <c r="N51"/>
    </row>
    <row r="52" spans="1:15">
      <c r="A52" s="6">
        <v>51</v>
      </c>
      <c r="B52" s="5" t="s">
        <v>724</v>
      </c>
      <c r="C52" s="6" t="s">
        <v>854</v>
      </c>
      <c r="D52" s="10">
        <f t="shared" si="2"/>
        <v>4462098</v>
      </c>
      <c r="E52" s="10">
        <v>2231049</v>
      </c>
      <c r="F52" s="10">
        <v>45317</v>
      </c>
      <c r="G52" s="68">
        <v>6.8</v>
      </c>
      <c r="H52" s="68">
        <v>424</v>
      </c>
      <c r="I52" s="10">
        <v>2272</v>
      </c>
      <c r="J52" s="68">
        <v>773.1</v>
      </c>
      <c r="K52" s="68">
        <v>35.6</v>
      </c>
      <c r="L52" s="69">
        <v>0.377</v>
      </c>
      <c r="M52" s="69">
        <v>0.35499999999999998</v>
      </c>
      <c r="N52"/>
    </row>
    <row r="53" spans="1:15">
      <c r="A53" s="6">
        <v>52</v>
      </c>
      <c r="B53" s="5" t="s">
        <v>671</v>
      </c>
      <c r="C53" s="6" t="s">
        <v>854</v>
      </c>
      <c r="D53" s="10">
        <f t="shared" si="2"/>
        <v>12077274</v>
      </c>
      <c r="E53" s="10">
        <v>6038637</v>
      </c>
      <c r="F53" s="10">
        <v>191426</v>
      </c>
      <c r="G53" s="68">
        <v>5.5</v>
      </c>
      <c r="H53" s="68">
        <v>373.5</v>
      </c>
      <c r="I53" s="10">
        <v>2330</v>
      </c>
      <c r="J53" s="68">
        <v>1228.8</v>
      </c>
      <c r="K53" s="68">
        <v>74.3</v>
      </c>
      <c r="L53" s="69">
        <v>0.36599999999999999</v>
      </c>
      <c r="M53" s="69">
        <v>0.48699999999999999</v>
      </c>
      <c r="N53"/>
    </row>
    <row r="54" spans="1:15">
      <c r="A54" s="6">
        <v>53</v>
      </c>
      <c r="B54" s="5" t="s">
        <v>729</v>
      </c>
      <c r="C54" s="6" t="s">
        <v>854</v>
      </c>
      <c r="D54" s="10">
        <f t="shared" si="2"/>
        <v>5310382</v>
      </c>
      <c r="E54" s="10">
        <v>2655191</v>
      </c>
      <c r="F54" s="10">
        <v>67589</v>
      </c>
      <c r="G54" s="68">
        <v>5.3</v>
      </c>
      <c r="H54" s="68">
        <v>319.2</v>
      </c>
      <c r="I54" s="10">
        <v>2163</v>
      </c>
      <c r="J54" s="68">
        <v>744.7</v>
      </c>
      <c r="K54" s="68">
        <v>42.5</v>
      </c>
      <c r="L54" s="69">
        <v>0.45500000000000002</v>
      </c>
      <c r="M54" s="69">
        <v>0.27400000000000002</v>
      </c>
      <c r="N54"/>
    </row>
    <row r="55" spans="1:15">
      <c r="A55" s="6">
        <v>54</v>
      </c>
      <c r="B55" s="5" t="s">
        <v>611</v>
      </c>
      <c r="C55" s="6" t="s">
        <v>854</v>
      </c>
      <c r="D55" s="10">
        <f t="shared" si="2"/>
        <v>9517342</v>
      </c>
      <c r="E55" s="10">
        <v>4758671</v>
      </c>
      <c r="F55" s="10">
        <v>168201</v>
      </c>
      <c r="G55" s="68">
        <v>5.2</v>
      </c>
      <c r="H55" s="68">
        <v>373.2</v>
      </c>
      <c r="I55" s="10">
        <v>2321</v>
      </c>
      <c r="J55" s="68">
        <v>1181.9000000000001</v>
      </c>
      <c r="K55" s="68">
        <v>59.8</v>
      </c>
      <c r="L55" s="69">
        <v>0.39</v>
      </c>
      <c r="M55" s="69">
        <v>0.45100000000000001</v>
      </c>
      <c r="N55"/>
    </row>
    <row r="56" spans="1:15">
      <c r="A56" s="6">
        <v>55</v>
      </c>
      <c r="B56" s="5" t="s">
        <v>813</v>
      </c>
      <c r="C56" s="6" t="s">
        <v>853</v>
      </c>
      <c r="D56" s="10">
        <f t="shared" si="2"/>
        <v>3128332</v>
      </c>
      <c r="E56" s="10">
        <v>1564166</v>
      </c>
      <c r="F56" s="10">
        <v>7078</v>
      </c>
      <c r="G56" s="68">
        <v>10.6</v>
      </c>
      <c r="H56" s="68">
        <v>387.6</v>
      </c>
      <c r="I56" s="10">
        <v>1481</v>
      </c>
      <c r="J56" s="68">
        <v>694</v>
      </c>
      <c r="K56" s="68">
        <v>16.2</v>
      </c>
      <c r="L56" s="69">
        <v>0.47899999999999998</v>
      </c>
      <c r="M56" s="69">
        <v>0.11799999999999999</v>
      </c>
      <c r="N56"/>
    </row>
    <row r="57" spans="1:15">
      <c r="A57" s="6">
        <v>56</v>
      </c>
      <c r="B57" s="5" t="s">
        <v>599</v>
      </c>
      <c r="C57" s="6" t="s">
        <v>854</v>
      </c>
      <c r="D57" s="10">
        <f t="shared" si="2"/>
        <v>4069274</v>
      </c>
      <c r="E57" s="10">
        <v>2034637</v>
      </c>
      <c r="F57" s="10">
        <v>11363</v>
      </c>
      <c r="G57" s="68">
        <v>11.4</v>
      </c>
      <c r="H57" s="68">
        <v>624.6</v>
      </c>
      <c r="I57" s="10">
        <v>2236</v>
      </c>
      <c r="J57" s="68">
        <v>844.7</v>
      </c>
      <c r="K57" s="68">
        <v>16.399999999999999</v>
      </c>
      <c r="L57" s="69">
        <v>0.2</v>
      </c>
      <c r="M57" s="69">
        <v>0.374</v>
      </c>
      <c r="N57" s="40"/>
      <c r="O57" s="40"/>
    </row>
    <row r="58" spans="1:15">
      <c r="A58" s="6">
        <v>57</v>
      </c>
      <c r="B58" s="5" t="s">
        <v>605</v>
      </c>
      <c r="C58" s="6" t="s">
        <v>854</v>
      </c>
      <c r="D58" s="10">
        <f t="shared" si="2"/>
        <v>5142032</v>
      </c>
      <c r="E58" s="10">
        <v>2571016</v>
      </c>
      <c r="F58" s="10">
        <v>68015</v>
      </c>
      <c r="G58" s="68">
        <v>5.5</v>
      </c>
      <c r="H58" s="68">
        <v>343.2</v>
      </c>
      <c r="I58" s="10">
        <v>2356</v>
      </c>
      <c r="J58" s="68">
        <v>1146.0999999999999</v>
      </c>
      <c r="K58" s="68">
        <v>51.7</v>
      </c>
      <c r="L58" s="69">
        <v>0.61499999999999999</v>
      </c>
      <c r="M58" s="69">
        <v>0.41199999999999998</v>
      </c>
      <c r="N58"/>
    </row>
    <row r="59" spans="1:15">
      <c r="A59" s="6">
        <v>58</v>
      </c>
      <c r="B59" s="5" t="s">
        <v>356</v>
      </c>
      <c r="C59" s="6" t="s">
        <v>854</v>
      </c>
      <c r="D59" s="10">
        <f t="shared" si="2"/>
        <v>4600418</v>
      </c>
      <c r="E59" s="10">
        <v>2300209</v>
      </c>
      <c r="F59" s="10">
        <v>58505</v>
      </c>
      <c r="G59" s="68">
        <v>5.7</v>
      </c>
      <c r="H59" s="68">
        <v>374.8</v>
      </c>
      <c r="I59" s="10">
        <v>2290</v>
      </c>
      <c r="J59" s="68">
        <v>1051.4000000000001</v>
      </c>
      <c r="K59" s="68">
        <v>45.2</v>
      </c>
      <c r="L59" s="69">
        <v>0.58199999999999996</v>
      </c>
      <c r="M59" s="69">
        <v>0.40200000000000002</v>
      </c>
      <c r="N59"/>
    </row>
    <row r="60" spans="1:15">
      <c r="A60" s="6">
        <v>59</v>
      </c>
      <c r="B60" s="5" t="s">
        <v>735</v>
      </c>
      <c r="C60" s="6" t="s">
        <v>854</v>
      </c>
      <c r="D60" s="10">
        <f t="shared" si="2"/>
        <v>4774244</v>
      </c>
      <c r="E60" s="10">
        <v>2387122</v>
      </c>
      <c r="F60" s="10">
        <v>70341</v>
      </c>
      <c r="G60" s="68">
        <v>5.7</v>
      </c>
      <c r="H60" s="68">
        <v>340.4</v>
      </c>
      <c r="I60" s="10">
        <v>2271</v>
      </c>
      <c r="J60" s="68">
        <v>936.9</v>
      </c>
      <c r="K60" s="68">
        <v>54.9</v>
      </c>
      <c r="L60" s="69">
        <v>0.56000000000000005</v>
      </c>
      <c r="M60" s="69">
        <v>0.44900000000000001</v>
      </c>
      <c r="N60"/>
    </row>
    <row r="61" spans="1:15">
      <c r="A61" s="6">
        <v>60</v>
      </c>
      <c r="B61" s="5" t="s">
        <v>617</v>
      </c>
      <c r="C61" s="6" t="s">
        <v>854</v>
      </c>
      <c r="D61" s="10">
        <f t="shared" si="2"/>
        <v>3420086</v>
      </c>
      <c r="E61" s="10">
        <v>1710043</v>
      </c>
      <c r="F61" s="10">
        <v>39589</v>
      </c>
      <c r="G61" s="68">
        <v>5.7</v>
      </c>
      <c r="H61" s="68">
        <v>363.7</v>
      </c>
      <c r="I61" s="10">
        <v>2313</v>
      </c>
      <c r="J61" s="68">
        <v>1013.3</v>
      </c>
      <c r="K61" s="68">
        <v>35.6</v>
      </c>
      <c r="L61" s="69">
        <v>0.60599999999999998</v>
      </c>
      <c r="M61" s="69">
        <v>0.379</v>
      </c>
      <c r="N61"/>
    </row>
    <row r="62" spans="1:15">
      <c r="A62" s="6">
        <v>61</v>
      </c>
      <c r="B62" s="5" t="s">
        <v>741</v>
      </c>
      <c r="C62" s="6" t="s">
        <v>854</v>
      </c>
      <c r="D62" s="10">
        <f t="shared" si="2"/>
        <v>3220672</v>
      </c>
      <c r="E62" s="10">
        <v>1610336</v>
      </c>
      <c r="F62" s="10">
        <v>21414</v>
      </c>
      <c r="G62" s="68">
        <v>9.9</v>
      </c>
      <c r="H62" s="68">
        <v>335.1</v>
      </c>
      <c r="I62" s="10">
        <v>2082</v>
      </c>
      <c r="J62" s="68">
        <v>369.1</v>
      </c>
      <c r="K62" s="68">
        <v>41.5</v>
      </c>
      <c r="L62" s="69">
        <v>0.47499999999999998</v>
      </c>
      <c r="M62" s="69">
        <v>0.217</v>
      </c>
      <c r="N62"/>
    </row>
    <row r="63" spans="1:15">
      <c r="A63" s="6">
        <v>62</v>
      </c>
      <c r="B63" s="5" t="s">
        <v>324</v>
      </c>
      <c r="C63" s="6" t="s">
        <v>854</v>
      </c>
      <c r="D63" s="10">
        <f t="shared" si="2"/>
        <v>5166320</v>
      </c>
      <c r="E63" s="10">
        <v>2583160</v>
      </c>
      <c r="F63" s="10">
        <v>69918</v>
      </c>
      <c r="G63" s="68">
        <v>5.3</v>
      </c>
      <c r="H63" s="68">
        <v>352.3</v>
      </c>
      <c r="I63" s="10">
        <v>2267</v>
      </c>
      <c r="J63" s="68">
        <v>823.2</v>
      </c>
      <c r="K63" s="68">
        <v>35.299999999999997</v>
      </c>
      <c r="L63" s="69">
        <v>0.34100000000000003</v>
      </c>
      <c r="M63" s="69">
        <v>0.377</v>
      </c>
      <c r="N63"/>
    </row>
    <row r="64" spans="1:15">
      <c r="A64" s="6">
        <v>63</v>
      </c>
      <c r="B64" s="5" t="s">
        <v>622</v>
      </c>
      <c r="C64" s="6" t="s">
        <v>854</v>
      </c>
      <c r="D64" s="10">
        <f t="shared" si="2"/>
        <v>5718076</v>
      </c>
      <c r="E64" s="10">
        <v>2859038</v>
      </c>
      <c r="F64" s="10">
        <v>59301</v>
      </c>
      <c r="G64" s="68">
        <v>5.8</v>
      </c>
      <c r="H64" s="68">
        <v>382.8</v>
      </c>
      <c r="I64" s="10">
        <v>2297</v>
      </c>
      <c r="J64" s="68">
        <v>1109.5999999999999</v>
      </c>
      <c r="K64" s="68">
        <v>47.1</v>
      </c>
      <c r="L64" s="69">
        <v>0.57199999999999995</v>
      </c>
      <c r="M64" s="69">
        <v>0.34599999999999997</v>
      </c>
      <c r="N64"/>
    </row>
    <row r="65" spans="1:14">
      <c r="A65" s="6">
        <v>64</v>
      </c>
      <c r="B65" s="5" t="s">
        <v>767</v>
      </c>
      <c r="C65" s="6" t="s">
        <v>854</v>
      </c>
      <c r="D65" s="10">
        <f t="shared" si="2"/>
        <v>4520220</v>
      </c>
      <c r="E65" s="10">
        <v>2260110</v>
      </c>
      <c r="F65" s="10">
        <v>54972</v>
      </c>
      <c r="G65" s="68">
        <v>5.5</v>
      </c>
      <c r="H65" s="68">
        <v>347.2</v>
      </c>
      <c r="I65" s="10">
        <v>2139</v>
      </c>
      <c r="J65" s="68">
        <v>959.4</v>
      </c>
      <c r="K65" s="68">
        <v>42</v>
      </c>
      <c r="L65" s="69">
        <v>0.54400000000000004</v>
      </c>
      <c r="M65" s="69">
        <v>0.34399999999999997</v>
      </c>
      <c r="N65"/>
    </row>
    <row r="66" spans="1:14">
      <c r="A66" s="6">
        <v>65</v>
      </c>
      <c r="B66" s="5" t="s">
        <v>430</v>
      </c>
      <c r="C66" s="6" t="s">
        <v>854</v>
      </c>
      <c r="D66" s="10">
        <f t="shared" si="2"/>
        <v>5468660</v>
      </c>
      <c r="E66" s="10">
        <v>2734330</v>
      </c>
      <c r="F66" s="10">
        <v>97797</v>
      </c>
      <c r="G66" s="68">
        <v>5.3</v>
      </c>
      <c r="H66" s="68">
        <v>349</v>
      </c>
      <c r="I66" s="10">
        <v>2223</v>
      </c>
      <c r="J66" s="68">
        <v>1025.9000000000001</v>
      </c>
      <c r="K66" s="68">
        <v>60.6</v>
      </c>
      <c r="L66" s="69">
        <v>0.52300000000000002</v>
      </c>
      <c r="M66" s="69">
        <v>0.502</v>
      </c>
      <c r="N66"/>
    </row>
    <row r="67" spans="1:14">
      <c r="A67" s="6">
        <v>66</v>
      </c>
      <c r="B67" s="5" t="s">
        <v>778</v>
      </c>
      <c r="C67" s="6" t="s">
        <v>854</v>
      </c>
      <c r="D67" s="10">
        <f t="shared" si="2"/>
        <v>4680588</v>
      </c>
      <c r="E67" s="10">
        <v>2340294</v>
      </c>
      <c r="F67" s="10">
        <v>51441</v>
      </c>
      <c r="G67" s="68">
        <v>6.4</v>
      </c>
      <c r="H67" s="68">
        <v>388.1</v>
      </c>
      <c r="I67" s="10">
        <v>2149</v>
      </c>
      <c r="J67" s="68">
        <v>849.9</v>
      </c>
      <c r="K67" s="68">
        <v>38.799999999999997</v>
      </c>
      <c r="L67" s="69">
        <v>0.39400000000000002</v>
      </c>
      <c r="M67" s="69">
        <v>0.38600000000000001</v>
      </c>
      <c r="N67"/>
    </row>
    <row r="68" spans="1:14">
      <c r="A68" s="6">
        <v>67</v>
      </c>
      <c r="B68" s="5" t="s">
        <v>784</v>
      </c>
      <c r="C68" s="6" t="s">
        <v>854</v>
      </c>
      <c r="D68" s="10">
        <v>2046978</v>
      </c>
      <c r="E68" s="10">
        <v>4093956</v>
      </c>
      <c r="F68" s="10">
        <v>33108</v>
      </c>
      <c r="G68" s="68">
        <v>7.7</v>
      </c>
      <c r="H68" s="68">
        <v>401.2</v>
      </c>
      <c r="I68" s="10">
        <v>2166</v>
      </c>
      <c r="J68" s="68">
        <v>832.9</v>
      </c>
      <c r="K68" s="68">
        <v>49.7</v>
      </c>
      <c r="L68" s="69">
        <v>0.63100000000000001</v>
      </c>
      <c r="M68" s="69">
        <v>0.38100000000000001</v>
      </c>
      <c r="N68"/>
    </row>
    <row r="69" spans="1:14">
      <c r="A69" s="6">
        <v>68</v>
      </c>
      <c r="B69" s="5" t="s">
        <v>748</v>
      </c>
      <c r="C69" s="6" t="s">
        <v>854</v>
      </c>
      <c r="D69" s="10">
        <f t="shared" ref="D69:D77" si="3">2*E69</f>
        <v>4472514</v>
      </c>
      <c r="E69" s="10">
        <v>2236257</v>
      </c>
      <c r="F69" s="10">
        <v>59490</v>
      </c>
      <c r="G69" s="68">
        <v>5.4</v>
      </c>
      <c r="H69" s="68">
        <v>331.8</v>
      </c>
      <c r="I69" s="10">
        <v>2227</v>
      </c>
      <c r="J69" s="68">
        <v>930.6</v>
      </c>
      <c r="K69" s="68">
        <v>47.5</v>
      </c>
      <c r="L69" s="69">
        <v>0.57699999999999996</v>
      </c>
      <c r="M69" s="69">
        <v>0.379</v>
      </c>
      <c r="N69"/>
    </row>
    <row r="70" spans="1:14">
      <c r="A70" s="6">
        <v>69</v>
      </c>
      <c r="B70" s="5" t="s">
        <v>628</v>
      </c>
      <c r="C70" s="6" t="s">
        <v>854</v>
      </c>
      <c r="D70" s="10">
        <f t="shared" si="3"/>
        <v>5600538</v>
      </c>
      <c r="E70" s="10">
        <v>2800269</v>
      </c>
      <c r="F70" s="10">
        <v>74162</v>
      </c>
      <c r="G70" s="68">
        <v>5.0999999999999996</v>
      </c>
      <c r="H70" s="68">
        <v>348.1</v>
      </c>
      <c r="I70" s="10">
        <v>2350</v>
      </c>
      <c r="J70" s="68">
        <v>1057.9000000000001</v>
      </c>
      <c r="K70" s="68">
        <v>40.9</v>
      </c>
      <c r="L70" s="69">
        <v>0.48699999999999999</v>
      </c>
      <c r="M70" s="69">
        <v>0.38800000000000001</v>
      </c>
      <c r="N70"/>
    </row>
    <row r="71" spans="1:14">
      <c r="A71" s="6">
        <v>70</v>
      </c>
      <c r="B71" s="5" t="s">
        <v>636</v>
      </c>
      <c r="C71" s="6" t="s">
        <v>854</v>
      </c>
      <c r="D71" s="10">
        <f t="shared" si="3"/>
        <v>3511374</v>
      </c>
      <c r="E71" s="10">
        <v>1755687</v>
      </c>
      <c r="F71" s="10">
        <v>29668</v>
      </c>
      <c r="G71" s="68">
        <v>7.6</v>
      </c>
      <c r="H71" s="68">
        <v>404.8</v>
      </c>
      <c r="I71" s="10">
        <v>2317</v>
      </c>
      <c r="J71" s="68">
        <v>956.5</v>
      </c>
      <c r="K71" s="68">
        <v>40.5</v>
      </c>
      <c r="L71" s="69">
        <v>0.60499999999999998</v>
      </c>
      <c r="M71" s="69">
        <v>0.42</v>
      </c>
      <c r="N71"/>
    </row>
    <row r="72" spans="1:14">
      <c r="A72" s="6">
        <v>71</v>
      </c>
      <c r="B72" s="79" t="s">
        <v>820</v>
      </c>
      <c r="C72" s="6" t="s">
        <v>853</v>
      </c>
      <c r="D72" s="10">
        <f t="shared" si="3"/>
        <v>2270184</v>
      </c>
      <c r="E72" s="10">
        <v>1135092</v>
      </c>
      <c r="F72" s="10">
        <v>7265</v>
      </c>
      <c r="G72" s="68">
        <v>12.7</v>
      </c>
      <c r="H72" s="68">
        <v>390.5</v>
      </c>
      <c r="I72" s="10">
        <v>1468</v>
      </c>
      <c r="J72" s="68">
        <v>667.2</v>
      </c>
      <c r="K72" s="68">
        <v>15.9</v>
      </c>
      <c r="L72" s="69">
        <v>0.46500000000000002</v>
      </c>
      <c r="M72" s="69">
        <v>0.16700000000000001</v>
      </c>
      <c r="N72"/>
    </row>
    <row r="73" spans="1:14">
      <c r="A73" s="6">
        <v>72</v>
      </c>
      <c r="B73" s="5" t="s">
        <v>754</v>
      </c>
      <c r="C73" s="6" t="s">
        <v>854</v>
      </c>
      <c r="D73" s="10">
        <f t="shared" si="3"/>
        <v>5669324</v>
      </c>
      <c r="E73" s="10">
        <v>2834662</v>
      </c>
      <c r="F73" s="10">
        <v>62158</v>
      </c>
      <c r="G73" s="68">
        <v>6.1</v>
      </c>
      <c r="H73" s="68">
        <v>328.7</v>
      </c>
      <c r="I73" s="10">
        <v>2310</v>
      </c>
      <c r="J73" s="68">
        <v>862.7</v>
      </c>
      <c r="K73" s="68">
        <v>52.7</v>
      </c>
      <c r="L73" s="69">
        <v>0.51900000000000002</v>
      </c>
      <c r="M73" s="69">
        <v>0.34200000000000003</v>
      </c>
      <c r="N73"/>
    </row>
    <row r="74" spans="1:14">
      <c r="A74" s="6">
        <v>73</v>
      </c>
      <c r="B74" s="5" t="s">
        <v>642</v>
      </c>
      <c r="C74" s="6" t="s">
        <v>854</v>
      </c>
      <c r="D74" s="10">
        <f t="shared" si="3"/>
        <v>4818180</v>
      </c>
      <c r="E74" s="10">
        <v>2409090</v>
      </c>
      <c r="F74" s="10">
        <v>29045</v>
      </c>
      <c r="G74" s="68">
        <v>7.9</v>
      </c>
      <c r="H74" s="68">
        <v>437.5</v>
      </c>
      <c r="I74" s="10">
        <v>2258</v>
      </c>
      <c r="J74" s="68">
        <v>1027</v>
      </c>
      <c r="K74" s="68">
        <v>34.4</v>
      </c>
      <c r="L74" s="69">
        <v>0.54100000000000004</v>
      </c>
      <c r="M74" s="69">
        <v>0.29699999999999999</v>
      </c>
      <c r="N74"/>
    </row>
    <row r="75" spans="1:14">
      <c r="A75" s="6">
        <v>74</v>
      </c>
      <c r="B75" s="5" t="s">
        <v>648</v>
      </c>
      <c r="C75" s="6" t="s">
        <v>854</v>
      </c>
      <c r="D75" s="10">
        <f t="shared" si="3"/>
        <v>2002796</v>
      </c>
      <c r="E75" s="10">
        <v>1001398</v>
      </c>
      <c r="F75" s="10">
        <v>11948</v>
      </c>
      <c r="G75" s="68">
        <v>8</v>
      </c>
      <c r="H75" s="68">
        <v>498.7</v>
      </c>
      <c r="I75" s="10">
        <v>2334</v>
      </c>
      <c r="J75" s="68">
        <v>903.7</v>
      </c>
      <c r="K75" s="68">
        <v>23.7</v>
      </c>
      <c r="L75" s="69">
        <v>0.747</v>
      </c>
      <c r="M75" s="69">
        <v>0.313</v>
      </c>
      <c r="N75"/>
    </row>
    <row r="76" spans="1:14">
      <c r="A76" s="6">
        <v>75</v>
      </c>
      <c r="B76" s="5" t="s">
        <v>653</v>
      </c>
      <c r="C76" s="6" t="s">
        <v>854</v>
      </c>
      <c r="D76" s="10">
        <f t="shared" si="3"/>
        <v>1834234</v>
      </c>
      <c r="E76" s="10">
        <v>917117</v>
      </c>
      <c r="F76" s="10">
        <v>10788</v>
      </c>
      <c r="G76" s="68">
        <v>9.9</v>
      </c>
      <c r="H76" s="68">
        <v>487.2</v>
      </c>
      <c r="I76" s="10">
        <v>2341</v>
      </c>
      <c r="J76" s="68">
        <v>841.2</v>
      </c>
      <c r="K76" s="68">
        <v>25.1</v>
      </c>
      <c r="L76" s="69">
        <v>0.67900000000000005</v>
      </c>
      <c r="M76" s="69">
        <v>0.377</v>
      </c>
      <c r="N76"/>
    </row>
    <row r="77" spans="1:14">
      <c r="A77" s="6">
        <v>76</v>
      </c>
      <c r="B77" s="5" t="s">
        <v>370</v>
      </c>
      <c r="C77" s="6" t="s">
        <v>854</v>
      </c>
      <c r="D77" s="10">
        <f t="shared" si="3"/>
        <v>5333574</v>
      </c>
      <c r="E77" s="10">
        <v>2666787</v>
      </c>
      <c r="F77" s="10">
        <v>71043</v>
      </c>
      <c r="G77" s="68">
        <v>5.9</v>
      </c>
      <c r="H77" s="68">
        <v>349.2</v>
      </c>
      <c r="I77" s="10">
        <v>2130</v>
      </c>
      <c r="J77" s="68">
        <v>791.2</v>
      </c>
      <c r="K77" s="68">
        <v>42.7</v>
      </c>
      <c r="L77" s="69">
        <v>0.4</v>
      </c>
      <c r="M77" s="69">
        <v>0.34599999999999997</v>
      </c>
      <c r="N77"/>
    </row>
    <row r="78" spans="1:14">
      <c r="A78" s="6">
        <v>77</v>
      </c>
      <c r="B78" s="5" t="s">
        <v>363</v>
      </c>
      <c r="C78" s="6" t="s">
        <v>854</v>
      </c>
      <c r="D78" s="10">
        <v>5439316</v>
      </c>
      <c r="E78" s="10">
        <v>2719658</v>
      </c>
      <c r="F78" s="10">
        <v>52099</v>
      </c>
      <c r="G78" s="68">
        <v>6.7</v>
      </c>
      <c r="H78" s="68">
        <v>386.1</v>
      </c>
      <c r="I78" s="10">
        <v>2230</v>
      </c>
      <c r="J78" s="68">
        <v>931.4</v>
      </c>
      <c r="K78" s="68">
        <v>40.200000000000003</v>
      </c>
      <c r="L78" s="69">
        <v>0.46800000000000003</v>
      </c>
      <c r="M78" s="69">
        <v>0.32800000000000001</v>
      </c>
      <c r="N78"/>
    </row>
    <row r="79" spans="1:14">
      <c r="A79" s="6">
        <v>78</v>
      </c>
      <c r="B79" s="5" t="s">
        <v>306</v>
      </c>
      <c r="C79" s="6" t="s">
        <v>854</v>
      </c>
      <c r="D79" s="10">
        <f>2*E79</f>
        <v>7079864</v>
      </c>
      <c r="E79" s="10">
        <v>3539932</v>
      </c>
      <c r="F79" s="10">
        <v>100086</v>
      </c>
      <c r="G79" s="68">
        <v>5.2</v>
      </c>
      <c r="H79" s="68">
        <v>330.9</v>
      </c>
      <c r="I79" s="10">
        <v>2261</v>
      </c>
      <c r="J79" s="68">
        <v>974.5</v>
      </c>
      <c r="K79" s="68">
        <v>55</v>
      </c>
      <c r="L79" s="69">
        <v>0.44500000000000001</v>
      </c>
      <c r="M79" s="69">
        <v>0.376</v>
      </c>
      <c r="N79"/>
    </row>
    <row r="80" spans="1:14">
      <c r="A80" s="6">
        <v>79</v>
      </c>
      <c r="B80" s="5" t="s">
        <v>659</v>
      </c>
      <c r="C80" s="6" t="s">
        <v>854</v>
      </c>
      <c r="D80" s="10">
        <f>2*E80</f>
        <v>2895358</v>
      </c>
      <c r="E80" s="10">
        <v>1447679</v>
      </c>
      <c r="F80" s="10">
        <v>23058</v>
      </c>
      <c r="G80" s="68">
        <v>6.2</v>
      </c>
      <c r="H80" s="68">
        <v>443.4</v>
      </c>
      <c r="I80" s="10">
        <v>2170</v>
      </c>
      <c r="J80" s="68">
        <v>971.5</v>
      </c>
      <c r="K80" s="68">
        <v>20.7</v>
      </c>
      <c r="L80" s="69">
        <v>0.54400000000000004</v>
      </c>
      <c r="M80" s="69">
        <v>0.27800000000000002</v>
      </c>
      <c r="N80"/>
    </row>
    <row r="81" spans="1:14">
      <c r="A81" s="6">
        <v>80</v>
      </c>
      <c r="B81" s="5" t="s">
        <v>909</v>
      </c>
      <c r="C81" s="6" t="s">
        <v>854</v>
      </c>
      <c r="D81" s="10">
        <f>2*E81</f>
        <v>8900412</v>
      </c>
      <c r="E81" s="10">
        <v>4450206</v>
      </c>
      <c r="F81" s="10">
        <v>158825</v>
      </c>
      <c r="G81" s="68">
        <v>5.0999999999999996</v>
      </c>
      <c r="H81" s="68">
        <v>360.2</v>
      </c>
      <c r="I81" s="10">
        <v>2335</v>
      </c>
      <c r="J81" s="68">
        <v>1204.2</v>
      </c>
      <c r="K81" s="68">
        <v>56.1</v>
      </c>
      <c r="L81" s="69">
        <v>0.374</v>
      </c>
      <c r="M81" s="69">
        <v>0.46899999999999997</v>
      </c>
      <c r="N81"/>
    </row>
    <row r="82" spans="1:14">
      <c r="A82" s="6">
        <v>81</v>
      </c>
      <c r="B82" s="5" t="s">
        <v>787</v>
      </c>
      <c r="C82" s="6" t="s">
        <v>854</v>
      </c>
      <c r="D82" s="10">
        <v>5457588</v>
      </c>
      <c r="E82" s="10">
        <v>10915176</v>
      </c>
      <c r="F82" s="10">
        <v>181664</v>
      </c>
      <c r="G82" s="68">
        <v>5.5</v>
      </c>
      <c r="H82" s="68">
        <v>359.4</v>
      </c>
      <c r="I82" s="10">
        <v>2204</v>
      </c>
      <c r="J82" s="68">
        <v>1002.7</v>
      </c>
      <c r="K82" s="68">
        <v>76.7</v>
      </c>
      <c r="L82" s="69">
        <v>0.36699999999999999</v>
      </c>
      <c r="M82" s="69">
        <v>0.45400000000000001</v>
      </c>
      <c r="N82"/>
    </row>
    <row r="83" spans="1:14">
      <c r="A83" s="6">
        <v>82</v>
      </c>
      <c r="B83" s="5" t="s">
        <v>791</v>
      </c>
      <c r="C83" s="6" t="s">
        <v>854</v>
      </c>
      <c r="D83" s="10">
        <v>2244432</v>
      </c>
      <c r="E83" s="10">
        <v>4488864</v>
      </c>
      <c r="F83" s="10">
        <v>31699</v>
      </c>
      <c r="G83" s="68">
        <v>8</v>
      </c>
      <c r="H83" s="68">
        <v>384.2</v>
      </c>
      <c r="I83" s="10">
        <v>2016</v>
      </c>
      <c r="J83" s="68">
        <v>695.5</v>
      </c>
      <c r="K83" s="68">
        <v>29.3</v>
      </c>
      <c r="L83" s="69">
        <v>0.38400000000000001</v>
      </c>
      <c r="M83" s="69">
        <v>0.25800000000000001</v>
      </c>
      <c r="N83"/>
    </row>
    <row r="84" spans="1:14">
      <c r="A84" s="6">
        <v>83</v>
      </c>
      <c r="B84" s="5" t="s">
        <v>794</v>
      </c>
      <c r="C84" s="6" t="s">
        <v>854</v>
      </c>
      <c r="D84" s="10">
        <f>2*E84</f>
        <v>4272372</v>
      </c>
      <c r="E84" s="10">
        <v>2136186</v>
      </c>
      <c r="F84" s="10">
        <v>33819</v>
      </c>
      <c r="G84" s="68">
        <v>7.2</v>
      </c>
      <c r="H84" s="68">
        <v>396.3</v>
      </c>
      <c r="I84" s="10">
        <v>1976</v>
      </c>
      <c r="J84" s="68">
        <v>881.6</v>
      </c>
      <c r="K84" s="68">
        <v>33.4</v>
      </c>
      <c r="L84" s="69">
        <v>0.44900000000000001</v>
      </c>
      <c r="M84" s="69">
        <v>0.311</v>
      </c>
      <c r="N84"/>
    </row>
    <row r="85" spans="1:14">
      <c r="A85" s="18">
        <v>84</v>
      </c>
      <c r="B85" s="72" t="s">
        <v>665</v>
      </c>
      <c r="C85" s="18" t="s">
        <v>854</v>
      </c>
      <c r="D85" s="20">
        <f>2*E85</f>
        <v>4109096</v>
      </c>
      <c r="E85" s="20">
        <v>2054548</v>
      </c>
      <c r="F85" s="20">
        <v>40074</v>
      </c>
      <c r="G85" s="70">
        <v>6.7</v>
      </c>
      <c r="H85" s="70">
        <v>416.6</v>
      </c>
      <c r="I85" s="20">
        <v>2365</v>
      </c>
      <c r="J85" s="70">
        <v>1049.5999999999999</v>
      </c>
      <c r="K85" s="70">
        <v>40.299999999999997</v>
      </c>
      <c r="L85" s="71">
        <v>0.61199999999999999</v>
      </c>
      <c r="M85" s="71">
        <v>0.377</v>
      </c>
      <c r="N85"/>
    </row>
    <row r="87" spans="1:14">
      <c r="C87" s="35" t="s">
        <v>851</v>
      </c>
      <c r="D87" s="55">
        <f>AVERAGE(D2:D85)</f>
        <v>4712435.5357142854</v>
      </c>
      <c r="E87" s="55">
        <f t="shared" ref="E87:M87" si="4">AVERAGE(E2:E85)</f>
        <v>2575869.0357142859</v>
      </c>
      <c r="F87" s="55">
        <f t="shared" si="4"/>
        <v>55758.428571428572</v>
      </c>
      <c r="G87" s="55">
        <f t="shared" si="4"/>
        <v>6.6511904761904779</v>
      </c>
      <c r="H87" s="55">
        <f t="shared" si="4"/>
        <v>397.37738095238092</v>
      </c>
      <c r="I87" s="54">
        <f t="shared" si="4"/>
        <v>2213.7142857142858</v>
      </c>
      <c r="J87" s="55">
        <f t="shared" si="4"/>
        <v>921.61785714285668</v>
      </c>
      <c r="K87" s="55">
        <f t="shared" si="4"/>
        <v>38.915476190476184</v>
      </c>
      <c r="L87" s="56">
        <f t="shared" si="4"/>
        <v>0.48678571428571421</v>
      </c>
      <c r="M87" s="56">
        <f t="shared" si="4"/>
        <v>0.3499761904761905</v>
      </c>
    </row>
    <row r="88" spans="1:14">
      <c r="C88" s="35" t="s">
        <v>870</v>
      </c>
      <c r="D88" s="55">
        <f>MIN(D2:D85)</f>
        <v>900344</v>
      </c>
      <c r="E88" s="55">
        <f t="shared" ref="E88:M88" si="5">MIN(E2:E85)</f>
        <v>450172</v>
      </c>
      <c r="F88" s="55">
        <f t="shared" si="5"/>
        <v>5712</v>
      </c>
      <c r="G88" s="55">
        <f t="shared" si="5"/>
        <v>4.9000000000000004</v>
      </c>
      <c r="H88" s="55">
        <f t="shared" si="5"/>
        <v>313.89999999999998</v>
      </c>
      <c r="I88" s="54">
        <f t="shared" si="5"/>
        <v>1445</v>
      </c>
      <c r="J88" s="55">
        <f t="shared" si="5"/>
        <v>369.1</v>
      </c>
      <c r="K88" s="55">
        <f t="shared" si="5"/>
        <v>11</v>
      </c>
      <c r="L88" s="56">
        <f t="shared" si="5"/>
        <v>0.191</v>
      </c>
      <c r="M88" s="56">
        <f t="shared" si="5"/>
        <v>0.11799999999999999</v>
      </c>
    </row>
    <row r="89" spans="1:14">
      <c r="C89" s="35" t="s">
        <v>871</v>
      </c>
      <c r="D89" s="55">
        <f t="shared" ref="D89:M89" si="6">MAX(D2:D85)</f>
        <v>12077274</v>
      </c>
      <c r="E89" s="55">
        <f t="shared" si="6"/>
        <v>10915176</v>
      </c>
      <c r="F89" s="55">
        <f t="shared" si="6"/>
        <v>191426</v>
      </c>
      <c r="G89" s="55">
        <f t="shared" si="6"/>
        <v>12.7</v>
      </c>
      <c r="H89" s="55">
        <f t="shared" si="6"/>
        <v>875.1</v>
      </c>
      <c r="I89" s="54">
        <f t="shared" si="6"/>
        <v>2365</v>
      </c>
      <c r="J89" s="55">
        <f t="shared" si="6"/>
        <v>1322.2</v>
      </c>
      <c r="K89" s="55">
        <f t="shared" si="6"/>
        <v>76.7</v>
      </c>
      <c r="L89" s="56">
        <f t="shared" si="6"/>
        <v>0.78800000000000003</v>
      </c>
      <c r="M89" s="56">
        <f t="shared" si="6"/>
        <v>0.58899999999999997</v>
      </c>
    </row>
    <row r="90" spans="1:14">
      <c r="C90" s="35" t="s">
        <v>867</v>
      </c>
      <c r="D90" s="58">
        <f>CONFIDENCE(0.05,STDEV(D2:D85),COUNT(D2:D85))</f>
        <v>386490.71312628553</v>
      </c>
      <c r="E90" s="58">
        <f>CONFIDENCE(0.05,STDEV(E2:E85),COUNT(E2:E85))</f>
        <v>285066.39033516607</v>
      </c>
      <c r="F90" s="58">
        <f t="shared" ref="F90:K90" si="7">CONFIDENCE(0.05,STDEV(F2:F85),COUNT(F2:F85))</f>
        <v>8273.5291084402979</v>
      </c>
      <c r="G90" s="57">
        <f t="shared" si="7"/>
        <v>0.33433218680773186</v>
      </c>
      <c r="H90" s="57">
        <f t="shared" si="7"/>
        <v>16.662605465135886</v>
      </c>
      <c r="I90" s="57">
        <f>CONFIDENCE(0.05,STDEV(I2:I85),COUNT(I2:I85))</f>
        <v>38.280504899092229</v>
      </c>
      <c r="J90" s="57">
        <f>CONFIDENCE(0.05,STDEV(J2:J85),COUNT(J2:J85))</f>
        <v>35.294612132805383</v>
      </c>
      <c r="K90" s="57">
        <f t="shared" si="7"/>
        <v>2.8433743309596728</v>
      </c>
      <c r="L90" s="59">
        <f>CONFIDENCE(0.05,STDEV(L2:L85),COUNT(L2:L85))</f>
        <v>2.3503047925344259E-2</v>
      </c>
      <c r="M90" s="59">
        <f>CONFIDENCE(0.05,STDEV(M2:M85),COUNT(M2:M85))</f>
        <v>1.5078976977587094E-2</v>
      </c>
    </row>
  </sheetData>
  <sortState ref="A2:M85">
    <sortCondition ref="B2:B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TableS1-Genomes</vt:lpstr>
      <vt:lpstr>TableS2-Exons</vt:lpstr>
      <vt:lpstr>TableS3-Vouchers</vt:lpstr>
      <vt:lpstr>TableS4-qPCR</vt:lpstr>
      <vt:lpstr>TableS5-ReadMapping</vt:lpstr>
      <vt:lpstr>TableS6-Assembly</vt:lpstr>
    </vt:vector>
  </TitlesOfParts>
  <Company>University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Biology</dc:creator>
  <cp:lastModifiedBy>Michael Branstetter</cp:lastModifiedBy>
  <dcterms:created xsi:type="dcterms:W3CDTF">2016-10-22T19:21:25Z</dcterms:created>
  <dcterms:modified xsi:type="dcterms:W3CDTF">2017-02-09T01:05:38Z</dcterms:modified>
</cp:coreProperties>
</file>