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1.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Ex8.xml" ContentType="application/vnd.ms-office.chartex+xml"/>
  <Override PartName="/xl/charts/style9.xml" ContentType="application/vnd.ms-office.chartstyle+xml"/>
  <Override PartName="/xl/charts/colors9.xml" ContentType="application/vnd.ms-office.chartcolorstyle+xml"/>
  <Override PartName="/xl/charts/chartEx9.xml" ContentType="application/vnd.ms-office.chartex+xml"/>
  <Override PartName="/xl/charts/style10.xml" ContentType="application/vnd.ms-office.chartstyle+xml"/>
  <Override PartName="/xl/charts/colors10.xml" ContentType="application/vnd.ms-office.chartcolorstyle+xml"/>
  <Override PartName="/xl/charts/chartEx10.xml" ContentType="application/vnd.ms-office.chartex+xml"/>
  <Override PartName="/xl/charts/style11.xml" ContentType="application/vnd.ms-office.chartstyle+xml"/>
  <Override PartName="/xl/charts/colors11.xml" ContentType="application/vnd.ms-office.chartcolorstyle+xml"/>
  <Override PartName="/xl/charts/chartEx11.xml" ContentType="application/vnd.ms-office.chartex+xml"/>
  <Override PartName="/xl/charts/style12.xml" ContentType="application/vnd.ms-office.chartstyle+xml"/>
  <Override PartName="/xl/charts/colors12.xml" ContentType="application/vnd.ms-office.chartcolorstyle+xml"/>
  <Override PartName="/xl/charts/chartEx12.xml" ContentType="application/vnd.ms-office.chartex+xml"/>
  <Override PartName="/xl/charts/style13.xml" ContentType="application/vnd.ms-office.chartstyle+xml"/>
  <Override PartName="/xl/charts/colors13.xml" ContentType="application/vnd.ms-office.chartcolorstyle+xml"/>
  <Override PartName="/xl/charts/chartEx13.xml" ContentType="application/vnd.ms-office.chartex+xml"/>
  <Override PartName="/xl/charts/style14.xml" ContentType="application/vnd.ms-office.chartstyle+xml"/>
  <Override PartName="/xl/charts/colors14.xml" ContentType="application/vnd.ms-office.chartcolorstyle+xml"/>
  <Override PartName="/xl/charts/chartEx14.xml" ContentType="application/vnd.ms-office.chartex+xml"/>
  <Override PartName="/xl/charts/style15.xml" ContentType="application/vnd.ms-office.chartstyle+xml"/>
  <Override PartName="/xl/charts/colors15.xml" ContentType="application/vnd.ms-office.chartcolorstyle+xml"/>
  <Override PartName="/xl/charts/chart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harts/chartEx15.xml" ContentType="application/vnd.ms-office.chartex+xml"/>
  <Override PartName="/xl/charts/style17.xml" ContentType="application/vnd.ms-office.chartstyle+xml"/>
  <Override PartName="/xl/charts/colors17.xml" ContentType="application/vnd.ms-office.chartcolorstyle+xml"/>
  <Override PartName="/xl/charts/chartEx16.xml" ContentType="application/vnd.ms-office.chartex+xml"/>
  <Override PartName="/xl/charts/style18.xml" ContentType="application/vnd.ms-office.chartstyle+xml"/>
  <Override PartName="/xl/charts/colors18.xml" ContentType="application/vnd.ms-office.chartcolorstyle+xml"/>
  <Override PartName="/xl/charts/chartEx17.xml" ContentType="application/vnd.ms-office.chartex+xml"/>
  <Override PartName="/xl/charts/style19.xml" ContentType="application/vnd.ms-office.chartstyle+xml"/>
  <Override PartName="/xl/charts/colors19.xml" ContentType="application/vnd.ms-office.chartcolorstyle+xml"/>
  <Override PartName="/xl/charts/chartEx18.xml" ContentType="application/vnd.ms-office.chartex+xml"/>
  <Override PartName="/xl/charts/style20.xml" ContentType="application/vnd.ms-office.chartstyle+xml"/>
  <Override PartName="/xl/charts/colors20.xml" ContentType="application/vnd.ms-office.chartcolorstyle+xml"/>
  <Override PartName="/xl/charts/chartEx19.xml" ContentType="application/vnd.ms-office.chartex+xml"/>
  <Override PartName="/xl/charts/style21.xml" ContentType="application/vnd.ms-office.chartstyle+xml"/>
  <Override PartName="/xl/charts/colors21.xml" ContentType="application/vnd.ms-office.chartcolorstyle+xml"/>
  <Override PartName="/xl/charts/chartEx20.xml" ContentType="application/vnd.ms-office.chartex+xml"/>
  <Override PartName="/xl/charts/style22.xml" ContentType="application/vnd.ms-office.chartstyle+xml"/>
  <Override PartName="/xl/charts/colors22.xml" ContentType="application/vnd.ms-office.chartcolorstyle+xml"/>
  <Override PartName="/xl/charts/chartEx21.xml" ContentType="application/vnd.ms-office.chartex+xml"/>
  <Override PartName="/xl/charts/style23.xml" ContentType="application/vnd.ms-office.chartstyle+xml"/>
  <Override PartName="/xl/charts/colors23.xml" ContentType="application/vnd.ms-office.chartcolorstyle+xml"/>
  <Override PartName="/xl/charts/chart3.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charts/chartEx22.xml" ContentType="application/vnd.ms-office.chartex+xml"/>
  <Override PartName="/xl/charts/style25.xml" ContentType="application/vnd.ms-office.chartstyle+xml"/>
  <Override PartName="/xl/charts/colors25.xml" ContentType="application/vnd.ms-office.chartcolorstyle+xml"/>
  <Override PartName="/xl/charts/chartEx23.xml" ContentType="application/vnd.ms-office.chartex+xml"/>
  <Override PartName="/xl/charts/style26.xml" ContentType="application/vnd.ms-office.chartstyle+xml"/>
  <Override PartName="/xl/charts/colors26.xml" ContentType="application/vnd.ms-office.chartcolorstyle+xml"/>
  <Override PartName="/xl/charts/chartEx24.xml" ContentType="application/vnd.ms-office.chartex+xml"/>
  <Override PartName="/xl/charts/style27.xml" ContentType="application/vnd.ms-office.chartstyle+xml"/>
  <Override PartName="/xl/charts/colors27.xml" ContentType="application/vnd.ms-office.chartcolorstyle+xml"/>
  <Override PartName="/xl/charts/chartEx25.xml" ContentType="application/vnd.ms-office.chartex+xml"/>
  <Override PartName="/xl/charts/style28.xml" ContentType="application/vnd.ms-office.chartstyle+xml"/>
  <Override PartName="/xl/charts/colors28.xml" ContentType="application/vnd.ms-office.chartcolorstyle+xml"/>
  <Override PartName="/xl/charts/chartEx26.xml" ContentType="application/vnd.ms-office.chartex+xml"/>
  <Override PartName="/xl/charts/style29.xml" ContentType="application/vnd.ms-office.chartstyle+xml"/>
  <Override PartName="/xl/charts/colors29.xml" ContentType="application/vnd.ms-office.chartcolorstyle+xml"/>
  <Override PartName="/xl/charts/chartEx27.xml" ContentType="application/vnd.ms-office.chartex+xml"/>
  <Override PartName="/xl/charts/style30.xml" ContentType="application/vnd.ms-office.chartstyle+xml"/>
  <Override PartName="/xl/charts/colors30.xml" ContentType="application/vnd.ms-office.chartcolorstyle+xml"/>
  <Override PartName="/xl/charts/chartEx28.xml" ContentType="application/vnd.ms-office.chartex+xml"/>
  <Override PartName="/xl/charts/style31.xml" ContentType="application/vnd.ms-office.chartstyle+xml"/>
  <Override PartName="/xl/charts/colors31.xml" ContentType="application/vnd.ms-office.chartcolorstyle+xml"/>
  <Override PartName="/xl/charts/chart4.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6.xml" ContentType="application/vnd.openxmlformats-officedocument.drawing+xml"/>
  <Override PartName="/xl/charts/chartEx29.xml" ContentType="application/vnd.ms-office.chartex+xml"/>
  <Override PartName="/xl/charts/style33.xml" ContentType="application/vnd.ms-office.chartstyle+xml"/>
  <Override PartName="/xl/charts/colors33.xml" ContentType="application/vnd.ms-office.chartcolorstyle+xml"/>
  <Override PartName="/xl/charts/chartEx30.xml" ContentType="application/vnd.ms-office.chartex+xml"/>
  <Override PartName="/xl/charts/style34.xml" ContentType="application/vnd.ms-office.chartstyle+xml"/>
  <Override PartName="/xl/charts/colors34.xml" ContentType="application/vnd.ms-office.chartcolorstyle+xml"/>
  <Override PartName="/xl/charts/chartEx31.xml" ContentType="application/vnd.ms-office.chartex+xml"/>
  <Override PartName="/xl/charts/style35.xml" ContentType="application/vnd.ms-office.chartstyle+xml"/>
  <Override PartName="/xl/charts/colors35.xml" ContentType="application/vnd.ms-office.chartcolorstyle+xml"/>
  <Override PartName="/xl/charts/chartEx32.xml" ContentType="application/vnd.ms-office.chartex+xml"/>
  <Override PartName="/xl/charts/style36.xml" ContentType="application/vnd.ms-office.chartstyle+xml"/>
  <Override PartName="/xl/charts/colors36.xml" ContentType="application/vnd.ms-office.chartcolorstyle+xml"/>
  <Override PartName="/xl/charts/chartEx33.xml" ContentType="application/vnd.ms-office.chartex+xml"/>
  <Override PartName="/xl/charts/style37.xml" ContentType="application/vnd.ms-office.chartstyle+xml"/>
  <Override PartName="/xl/charts/colors37.xml" ContentType="application/vnd.ms-office.chartcolorstyle+xml"/>
  <Override PartName="/xl/charts/chartEx34.xml" ContentType="application/vnd.ms-office.chartex+xml"/>
  <Override PartName="/xl/charts/style38.xml" ContentType="application/vnd.ms-office.chartstyle+xml"/>
  <Override PartName="/xl/charts/colors38.xml" ContentType="application/vnd.ms-office.chartcolorstyle+xml"/>
  <Override PartName="/xl/charts/chartEx35.xml" ContentType="application/vnd.ms-office.chartex+xml"/>
  <Override PartName="/xl/charts/style39.xml" ContentType="application/vnd.ms-office.chartstyle+xml"/>
  <Override PartName="/xl/charts/colors39.xml" ContentType="application/vnd.ms-office.chartcolorstyle+xml"/>
  <Override PartName="/xl/charts/chart5.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7.xml" ContentType="application/vnd.openxmlformats-officedocument.drawing+xml"/>
  <Override PartName="/xl/charts/chartEx36.xml" ContentType="application/vnd.ms-office.chartex+xml"/>
  <Override PartName="/xl/charts/style41.xml" ContentType="application/vnd.ms-office.chartstyle+xml"/>
  <Override PartName="/xl/charts/colors41.xml" ContentType="application/vnd.ms-office.chartcolorstyle+xml"/>
  <Override PartName="/xl/charts/chartEx37.xml" ContentType="application/vnd.ms-office.chartex+xml"/>
  <Override PartName="/xl/charts/style42.xml" ContentType="application/vnd.ms-office.chartstyle+xml"/>
  <Override PartName="/xl/charts/colors42.xml" ContentType="application/vnd.ms-office.chartcolorstyle+xml"/>
  <Override PartName="/xl/charts/chartEx38.xml" ContentType="application/vnd.ms-office.chartex+xml"/>
  <Override PartName="/xl/charts/style43.xml" ContentType="application/vnd.ms-office.chartstyle+xml"/>
  <Override PartName="/xl/charts/colors43.xml" ContentType="application/vnd.ms-office.chartcolorstyle+xml"/>
  <Override PartName="/xl/charts/chartEx39.xml" ContentType="application/vnd.ms-office.chartex+xml"/>
  <Override PartName="/xl/charts/style44.xml" ContentType="application/vnd.ms-office.chartstyle+xml"/>
  <Override PartName="/xl/charts/colors44.xml" ContentType="application/vnd.ms-office.chartcolorstyle+xml"/>
  <Override PartName="/xl/charts/chartEx40.xml" ContentType="application/vnd.ms-office.chartex+xml"/>
  <Override PartName="/xl/charts/style45.xml" ContentType="application/vnd.ms-office.chartstyle+xml"/>
  <Override PartName="/xl/charts/colors45.xml" ContentType="application/vnd.ms-office.chartcolorstyle+xml"/>
  <Override PartName="/xl/charts/chartEx41.xml" ContentType="application/vnd.ms-office.chartex+xml"/>
  <Override PartName="/xl/charts/style46.xml" ContentType="application/vnd.ms-office.chartstyle+xml"/>
  <Override PartName="/xl/charts/colors46.xml" ContentType="application/vnd.ms-office.chartcolorstyle+xml"/>
  <Override PartName="/xl/charts/chartEx42.xml" ContentType="application/vnd.ms-office.chartex+xml"/>
  <Override PartName="/xl/charts/style47.xml" ContentType="application/vnd.ms-office.chartstyle+xml"/>
  <Override PartName="/xl/charts/colors47.xml" ContentType="application/vnd.ms-office.chartcolorstyle+xml"/>
  <Override PartName="/xl/charts/chart6.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8.xml" ContentType="application/vnd.openxmlformats-officedocument.drawing+xml"/>
  <Override PartName="/xl/charts/chartEx43.xml" ContentType="application/vnd.ms-office.chartex+xml"/>
  <Override PartName="/xl/charts/style49.xml" ContentType="application/vnd.ms-office.chartstyle+xml"/>
  <Override PartName="/xl/charts/colors49.xml" ContentType="application/vnd.ms-office.chartcolorstyle+xml"/>
  <Override PartName="/xl/charts/chartEx44.xml" ContentType="application/vnd.ms-office.chartex+xml"/>
  <Override PartName="/xl/charts/style50.xml" ContentType="application/vnd.ms-office.chartstyle+xml"/>
  <Override PartName="/xl/charts/colors50.xml" ContentType="application/vnd.ms-office.chartcolorstyle+xml"/>
  <Override PartName="/xl/charts/chartEx45.xml" ContentType="application/vnd.ms-office.chartex+xml"/>
  <Override PartName="/xl/charts/style51.xml" ContentType="application/vnd.ms-office.chartstyle+xml"/>
  <Override PartName="/xl/charts/colors51.xml" ContentType="application/vnd.ms-office.chartcolorstyle+xml"/>
  <Override PartName="/xl/charts/chartEx46.xml" ContentType="application/vnd.ms-office.chartex+xml"/>
  <Override PartName="/xl/charts/style52.xml" ContentType="application/vnd.ms-office.chartstyle+xml"/>
  <Override PartName="/xl/charts/colors52.xml" ContentType="application/vnd.ms-office.chartcolorstyle+xml"/>
  <Override PartName="/xl/charts/chartEx47.xml" ContentType="application/vnd.ms-office.chartex+xml"/>
  <Override PartName="/xl/charts/style53.xml" ContentType="application/vnd.ms-office.chartstyle+xml"/>
  <Override PartName="/xl/charts/colors53.xml" ContentType="application/vnd.ms-office.chartcolorstyle+xml"/>
  <Override PartName="/xl/charts/chartEx48.xml" ContentType="application/vnd.ms-office.chartex+xml"/>
  <Override PartName="/xl/charts/style54.xml" ContentType="application/vnd.ms-office.chartstyle+xml"/>
  <Override PartName="/xl/charts/colors54.xml" ContentType="application/vnd.ms-office.chartcolorstyle+xml"/>
  <Override PartName="/xl/charts/chartEx49.xml" ContentType="application/vnd.ms-office.chartex+xml"/>
  <Override PartName="/xl/charts/style55.xml" ContentType="application/vnd.ms-office.chartstyle+xml"/>
  <Override PartName="/xl/charts/colors55.xml" ContentType="application/vnd.ms-office.chartcolorstyle+xml"/>
  <Override PartName="/xl/charts/chart7.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9.xml" ContentType="application/vnd.openxmlformats-officedocument.drawing+xml"/>
  <Override PartName="/xl/charts/chartEx50.xml" ContentType="application/vnd.ms-office.chartex+xml"/>
  <Override PartName="/xl/charts/style57.xml" ContentType="application/vnd.ms-office.chartstyle+xml"/>
  <Override PartName="/xl/charts/colors57.xml" ContentType="application/vnd.ms-office.chartcolorstyle+xml"/>
  <Override PartName="/xl/charts/chartEx51.xml" ContentType="application/vnd.ms-office.chartex+xml"/>
  <Override PartName="/xl/charts/style58.xml" ContentType="application/vnd.ms-office.chartstyle+xml"/>
  <Override PartName="/xl/charts/colors58.xml" ContentType="application/vnd.ms-office.chartcolorstyle+xml"/>
  <Override PartName="/xl/charts/chartEx52.xml" ContentType="application/vnd.ms-office.chartex+xml"/>
  <Override PartName="/xl/charts/style59.xml" ContentType="application/vnd.ms-office.chartstyle+xml"/>
  <Override PartName="/xl/charts/colors59.xml" ContentType="application/vnd.ms-office.chartcolorstyle+xml"/>
  <Override PartName="/xl/charts/chartEx53.xml" ContentType="application/vnd.ms-office.chartex+xml"/>
  <Override PartName="/xl/charts/style60.xml" ContentType="application/vnd.ms-office.chartstyle+xml"/>
  <Override PartName="/xl/charts/colors60.xml" ContentType="application/vnd.ms-office.chartcolorstyle+xml"/>
  <Override PartName="/xl/charts/chartEx54.xml" ContentType="application/vnd.ms-office.chartex+xml"/>
  <Override PartName="/xl/charts/style61.xml" ContentType="application/vnd.ms-office.chartstyle+xml"/>
  <Override PartName="/xl/charts/colors61.xml" ContentType="application/vnd.ms-office.chartcolorstyle+xml"/>
  <Override PartName="/xl/charts/chartEx55.xml" ContentType="application/vnd.ms-office.chartex+xml"/>
  <Override PartName="/xl/charts/style62.xml" ContentType="application/vnd.ms-office.chartstyle+xml"/>
  <Override PartName="/xl/charts/colors62.xml" ContentType="application/vnd.ms-office.chartcolorstyle+xml"/>
  <Override PartName="/xl/charts/chartEx56.xml" ContentType="application/vnd.ms-office.chartex+xml"/>
  <Override PartName="/xl/charts/style63.xml" ContentType="application/vnd.ms-office.chartstyle+xml"/>
  <Override PartName="/xl/charts/colors63.xml" ContentType="application/vnd.ms-office.chartcolorstyle+xml"/>
  <Override PartName="/xl/charts/chart8.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10.xml" ContentType="application/vnd.openxmlformats-officedocument.drawing+xml"/>
  <Override PartName="/xl/charts/chartEx57.xml" ContentType="application/vnd.ms-office.chartex+xml"/>
  <Override PartName="/xl/charts/style65.xml" ContentType="application/vnd.ms-office.chartstyle+xml"/>
  <Override PartName="/xl/charts/colors65.xml" ContentType="application/vnd.ms-office.chartcolorstyle+xml"/>
  <Override PartName="/xl/charts/chartEx58.xml" ContentType="application/vnd.ms-office.chartex+xml"/>
  <Override PartName="/xl/charts/style66.xml" ContentType="application/vnd.ms-office.chartstyle+xml"/>
  <Override PartName="/xl/charts/colors66.xml" ContentType="application/vnd.ms-office.chartcolorstyle+xml"/>
  <Override PartName="/xl/charts/chartEx59.xml" ContentType="application/vnd.ms-office.chartex+xml"/>
  <Override PartName="/xl/charts/style67.xml" ContentType="application/vnd.ms-office.chartstyle+xml"/>
  <Override PartName="/xl/charts/colors67.xml" ContentType="application/vnd.ms-office.chartcolorstyle+xml"/>
  <Override PartName="/xl/charts/chartEx60.xml" ContentType="application/vnd.ms-office.chartex+xml"/>
  <Override PartName="/xl/charts/style68.xml" ContentType="application/vnd.ms-office.chartstyle+xml"/>
  <Override PartName="/xl/charts/colors68.xml" ContentType="application/vnd.ms-office.chartcolorstyle+xml"/>
  <Override PartName="/xl/charts/chartEx61.xml" ContentType="application/vnd.ms-office.chartex+xml"/>
  <Override PartName="/xl/charts/style69.xml" ContentType="application/vnd.ms-office.chartstyle+xml"/>
  <Override PartName="/xl/charts/colors69.xml" ContentType="application/vnd.ms-office.chartcolorstyle+xml"/>
  <Override PartName="/xl/charts/chartEx62.xml" ContentType="application/vnd.ms-office.chartex+xml"/>
  <Override PartName="/xl/charts/style70.xml" ContentType="application/vnd.ms-office.chartstyle+xml"/>
  <Override PartName="/xl/charts/colors70.xml" ContentType="application/vnd.ms-office.chartcolorstyle+xml"/>
  <Override PartName="/xl/charts/chartEx63.xml" ContentType="application/vnd.ms-office.chartex+xml"/>
  <Override PartName="/xl/charts/style71.xml" ContentType="application/vnd.ms-office.chartstyle+xml"/>
  <Override PartName="/xl/charts/colors71.xml" ContentType="application/vnd.ms-office.chartcolorstyle+xml"/>
  <Override PartName="/xl/charts/chart9.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1.xml" ContentType="application/vnd.openxmlformats-officedocument.drawing+xml"/>
  <Override PartName="/xl/charts/chartEx64.xml" ContentType="application/vnd.ms-office.chartex+xml"/>
  <Override PartName="/xl/charts/style73.xml" ContentType="application/vnd.ms-office.chartstyle+xml"/>
  <Override PartName="/xl/charts/colors73.xml" ContentType="application/vnd.ms-office.chartcolorstyle+xml"/>
  <Override PartName="/xl/charts/chartEx65.xml" ContentType="application/vnd.ms-office.chartex+xml"/>
  <Override PartName="/xl/charts/style74.xml" ContentType="application/vnd.ms-office.chartstyle+xml"/>
  <Override PartName="/xl/charts/colors74.xml" ContentType="application/vnd.ms-office.chartcolorstyle+xml"/>
  <Override PartName="/xl/charts/chartEx66.xml" ContentType="application/vnd.ms-office.chartex+xml"/>
  <Override PartName="/xl/charts/style75.xml" ContentType="application/vnd.ms-office.chartstyle+xml"/>
  <Override PartName="/xl/charts/colors75.xml" ContentType="application/vnd.ms-office.chartcolorstyle+xml"/>
  <Override PartName="/xl/charts/chartEx67.xml" ContentType="application/vnd.ms-office.chartex+xml"/>
  <Override PartName="/xl/charts/style76.xml" ContentType="application/vnd.ms-office.chartstyle+xml"/>
  <Override PartName="/xl/charts/colors76.xml" ContentType="application/vnd.ms-office.chartcolorstyle+xml"/>
  <Override PartName="/xl/charts/chartEx68.xml" ContentType="application/vnd.ms-office.chartex+xml"/>
  <Override PartName="/xl/charts/style77.xml" ContentType="application/vnd.ms-office.chartstyle+xml"/>
  <Override PartName="/xl/charts/colors77.xml" ContentType="application/vnd.ms-office.chartcolorstyle+xml"/>
  <Override PartName="/xl/charts/chartEx69.xml" ContentType="application/vnd.ms-office.chartex+xml"/>
  <Override PartName="/xl/charts/style78.xml" ContentType="application/vnd.ms-office.chartstyle+xml"/>
  <Override PartName="/xl/charts/colors78.xml" ContentType="application/vnd.ms-office.chartcolorstyle+xml"/>
  <Override PartName="/xl/charts/chartEx70.xml" ContentType="application/vnd.ms-office.chartex+xml"/>
  <Override PartName="/xl/charts/style79.xml" ContentType="application/vnd.ms-office.chartstyle+xml"/>
  <Override PartName="/xl/charts/colors79.xml" ContentType="application/vnd.ms-office.chartcolorstyle+xml"/>
  <Override PartName="/xl/charts/chart1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xml" ContentType="application/vnd.openxmlformats-officedocument.drawing+xml"/>
  <Override PartName="/xl/charts/chartEx71.xml" ContentType="application/vnd.ms-office.chartex+xml"/>
  <Override PartName="/xl/charts/style81.xml" ContentType="application/vnd.ms-office.chartstyle+xml"/>
  <Override PartName="/xl/charts/colors81.xml" ContentType="application/vnd.ms-office.chartcolorstyle+xml"/>
  <Override PartName="/xl/charts/chartEx72.xml" ContentType="application/vnd.ms-office.chartex+xml"/>
  <Override PartName="/xl/charts/style82.xml" ContentType="application/vnd.ms-office.chartstyle+xml"/>
  <Override PartName="/xl/charts/colors82.xml" ContentType="application/vnd.ms-office.chartcolorstyle+xml"/>
  <Override PartName="/xl/charts/chartEx73.xml" ContentType="application/vnd.ms-office.chartex+xml"/>
  <Override PartName="/xl/charts/style83.xml" ContentType="application/vnd.ms-office.chartstyle+xml"/>
  <Override PartName="/xl/charts/colors83.xml" ContentType="application/vnd.ms-office.chartcolorstyle+xml"/>
  <Override PartName="/xl/charts/chartEx74.xml" ContentType="application/vnd.ms-office.chartex+xml"/>
  <Override PartName="/xl/charts/style84.xml" ContentType="application/vnd.ms-office.chartstyle+xml"/>
  <Override PartName="/xl/charts/colors84.xml" ContentType="application/vnd.ms-office.chartcolorstyle+xml"/>
  <Override PartName="/xl/charts/chartEx75.xml" ContentType="application/vnd.ms-office.chartex+xml"/>
  <Override PartName="/xl/charts/style85.xml" ContentType="application/vnd.ms-office.chartstyle+xml"/>
  <Override PartName="/xl/charts/colors85.xml" ContentType="application/vnd.ms-office.chartcolorstyle+xml"/>
  <Override PartName="/xl/charts/chartEx76.xml" ContentType="application/vnd.ms-office.chartex+xml"/>
  <Override PartName="/xl/charts/style86.xml" ContentType="application/vnd.ms-office.chartstyle+xml"/>
  <Override PartName="/xl/charts/colors86.xml" ContentType="application/vnd.ms-office.chartcolorstyle+xml"/>
  <Override PartName="/xl/charts/chartEx77.xml" ContentType="application/vnd.ms-office.chartex+xml"/>
  <Override PartName="/xl/charts/style87.xml" ContentType="application/vnd.ms-office.chartstyle+xml"/>
  <Override PartName="/xl/charts/colors87.xml" ContentType="application/vnd.ms-office.chartcolorstyle+xml"/>
  <Override PartName="/xl/charts/chart11.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xml" ContentType="application/vnd.openxmlformats-officedocument.drawing+xml"/>
  <Override PartName="/xl/charts/chartEx78.xml" ContentType="application/vnd.ms-office.chartex+xml"/>
  <Override PartName="/xl/charts/style89.xml" ContentType="application/vnd.ms-office.chartstyle+xml"/>
  <Override PartName="/xl/charts/colors89.xml" ContentType="application/vnd.ms-office.chartcolorstyle+xml"/>
  <Override PartName="/xl/charts/chartEx79.xml" ContentType="application/vnd.ms-office.chartex+xml"/>
  <Override PartName="/xl/charts/style90.xml" ContentType="application/vnd.ms-office.chartstyle+xml"/>
  <Override PartName="/xl/charts/colors90.xml" ContentType="application/vnd.ms-office.chartcolorstyle+xml"/>
  <Override PartName="/xl/charts/chartEx80.xml" ContentType="application/vnd.ms-office.chartex+xml"/>
  <Override PartName="/xl/charts/style91.xml" ContentType="application/vnd.ms-office.chartstyle+xml"/>
  <Override PartName="/xl/charts/colors91.xml" ContentType="application/vnd.ms-office.chartcolorstyle+xml"/>
  <Override PartName="/xl/charts/chartEx81.xml" ContentType="application/vnd.ms-office.chartex+xml"/>
  <Override PartName="/xl/charts/style92.xml" ContentType="application/vnd.ms-office.chartstyle+xml"/>
  <Override PartName="/xl/charts/colors92.xml" ContentType="application/vnd.ms-office.chartcolorstyle+xml"/>
  <Override PartName="/xl/charts/chartEx82.xml" ContentType="application/vnd.ms-office.chartex+xml"/>
  <Override PartName="/xl/charts/style93.xml" ContentType="application/vnd.ms-office.chartstyle+xml"/>
  <Override PartName="/xl/charts/colors93.xml" ContentType="application/vnd.ms-office.chartcolorstyle+xml"/>
  <Override PartName="/xl/charts/chartEx83.xml" ContentType="application/vnd.ms-office.chartex+xml"/>
  <Override PartName="/xl/charts/style94.xml" ContentType="application/vnd.ms-office.chartstyle+xml"/>
  <Override PartName="/xl/charts/colors94.xml" ContentType="application/vnd.ms-office.chartcolorstyle+xml"/>
  <Override PartName="/xl/charts/chartEx84.xml" ContentType="application/vnd.ms-office.chartex+xml"/>
  <Override PartName="/xl/charts/style95.xml" ContentType="application/vnd.ms-office.chartstyle+xml"/>
  <Override PartName="/xl/charts/colors95.xml" ContentType="application/vnd.ms-office.chartcolorstyle+xml"/>
  <Override PartName="/xl/charts/chart12.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xml" ContentType="application/vnd.openxmlformats-officedocument.drawing+xml"/>
  <Override PartName="/xl/charts/chartEx85.xml" ContentType="application/vnd.ms-office.chartex+xml"/>
  <Override PartName="/xl/charts/style97.xml" ContentType="application/vnd.ms-office.chartstyle+xml"/>
  <Override PartName="/xl/charts/colors97.xml" ContentType="application/vnd.ms-office.chartcolorstyle+xml"/>
  <Override PartName="/xl/charts/chartEx86.xml" ContentType="application/vnd.ms-office.chartex+xml"/>
  <Override PartName="/xl/charts/style98.xml" ContentType="application/vnd.ms-office.chartstyle+xml"/>
  <Override PartName="/xl/charts/colors98.xml" ContentType="application/vnd.ms-office.chartcolorstyle+xml"/>
  <Override PartName="/xl/charts/chartEx87.xml" ContentType="application/vnd.ms-office.chartex+xml"/>
  <Override PartName="/xl/charts/style99.xml" ContentType="application/vnd.ms-office.chartstyle+xml"/>
  <Override PartName="/xl/charts/colors99.xml" ContentType="application/vnd.ms-office.chartcolorstyle+xml"/>
  <Override PartName="/xl/charts/chartEx88.xml" ContentType="application/vnd.ms-office.chartex+xml"/>
  <Override PartName="/xl/charts/style100.xml" ContentType="application/vnd.ms-office.chartstyle+xml"/>
  <Override PartName="/xl/charts/colors100.xml" ContentType="application/vnd.ms-office.chartcolorstyle+xml"/>
  <Override PartName="/xl/charts/chartEx89.xml" ContentType="application/vnd.ms-office.chartex+xml"/>
  <Override PartName="/xl/charts/style101.xml" ContentType="application/vnd.ms-office.chartstyle+xml"/>
  <Override PartName="/xl/charts/colors101.xml" ContentType="application/vnd.ms-office.chartcolorstyle+xml"/>
  <Override PartName="/xl/charts/chartEx90.xml" ContentType="application/vnd.ms-office.chartex+xml"/>
  <Override PartName="/xl/charts/style102.xml" ContentType="application/vnd.ms-office.chartstyle+xml"/>
  <Override PartName="/xl/charts/colors102.xml" ContentType="application/vnd.ms-office.chartcolorstyle+xml"/>
  <Override PartName="/xl/charts/chartEx91.xml" ContentType="application/vnd.ms-office.chartex+xml"/>
  <Override PartName="/xl/charts/style103.xml" ContentType="application/vnd.ms-office.chartstyle+xml"/>
  <Override PartName="/xl/charts/colors103.xml" ContentType="application/vnd.ms-office.chartcolorstyle+xml"/>
  <Override PartName="/xl/charts/chart13.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15.xml" ContentType="application/vnd.openxmlformats-officedocument.drawing+xml"/>
  <Override PartName="/xl/charts/chartEx92.xml" ContentType="application/vnd.ms-office.chartex+xml"/>
  <Override PartName="/xl/charts/style105.xml" ContentType="application/vnd.ms-office.chartstyle+xml"/>
  <Override PartName="/xl/charts/colors105.xml" ContentType="application/vnd.ms-office.chartcolorstyle+xml"/>
  <Override PartName="/xl/charts/chartEx93.xml" ContentType="application/vnd.ms-office.chartex+xml"/>
  <Override PartName="/xl/charts/style106.xml" ContentType="application/vnd.ms-office.chartstyle+xml"/>
  <Override PartName="/xl/charts/colors106.xml" ContentType="application/vnd.ms-office.chartcolorstyle+xml"/>
  <Override PartName="/xl/charts/chartEx94.xml" ContentType="application/vnd.ms-office.chartex+xml"/>
  <Override PartName="/xl/charts/style107.xml" ContentType="application/vnd.ms-office.chartstyle+xml"/>
  <Override PartName="/xl/charts/colors107.xml" ContentType="application/vnd.ms-office.chartcolorstyle+xml"/>
  <Override PartName="/xl/charts/chartEx95.xml" ContentType="application/vnd.ms-office.chartex+xml"/>
  <Override PartName="/xl/charts/style108.xml" ContentType="application/vnd.ms-office.chartstyle+xml"/>
  <Override PartName="/xl/charts/colors108.xml" ContentType="application/vnd.ms-office.chartcolorstyle+xml"/>
  <Override PartName="/xl/charts/chartEx96.xml" ContentType="application/vnd.ms-office.chartex+xml"/>
  <Override PartName="/xl/charts/style109.xml" ContentType="application/vnd.ms-office.chartstyle+xml"/>
  <Override PartName="/xl/charts/colors109.xml" ContentType="application/vnd.ms-office.chartcolorstyle+xml"/>
  <Override PartName="/xl/charts/chartEx97.xml" ContentType="application/vnd.ms-office.chartex+xml"/>
  <Override PartName="/xl/charts/style110.xml" ContentType="application/vnd.ms-office.chartstyle+xml"/>
  <Override PartName="/xl/charts/colors110.xml" ContentType="application/vnd.ms-office.chartcolorstyle+xml"/>
  <Override PartName="/xl/charts/chartEx98.xml" ContentType="application/vnd.ms-office.chartex+xml"/>
  <Override PartName="/xl/charts/style111.xml" ContentType="application/vnd.ms-office.chartstyle+xml"/>
  <Override PartName="/xl/charts/colors111.xml" ContentType="application/vnd.ms-office.chartcolorstyle+xml"/>
  <Override PartName="/xl/charts/chart14.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16.xml" ContentType="application/vnd.openxmlformats-officedocument.drawing+xml"/>
  <Override PartName="/xl/charts/chartEx99.xml" ContentType="application/vnd.ms-office.chartex+xml"/>
  <Override PartName="/xl/charts/style113.xml" ContentType="application/vnd.ms-office.chartstyle+xml"/>
  <Override PartName="/xl/charts/colors113.xml" ContentType="application/vnd.ms-office.chartcolorstyle+xml"/>
  <Override PartName="/xl/charts/chartEx100.xml" ContentType="application/vnd.ms-office.chartex+xml"/>
  <Override PartName="/xl/charts/style114.xml" ContentType="application/vnd.ms-office.chartstyle+xml"/>
  <Override PartName="/xl/charts/colors114.xml" ContentType="application/vnd.ms-office.chartcolorstyle+xml"/>
  <Override PartName="/xl/charts/chartEx101.xml" ContentType="application/vnd.ms-office.chartex+xml"/>
  <Override PartName="/xl/charts/style115.xml" ContentType="application/vnd.ms-office.chartstyle+xml"/>
  <Override PartName="/xl/charts/colors115.xml" ContentType="application/vnd.ms-office.chartcolorstyle+xml"/>
  <Override PartName="/xl/charts/chartEx102.xml" ContentType="application/vnd.ms-office.chartex+xml"/>
  <Override PartName="/xl/charts/style116.xml" ContentType="application/vnd.ms-office.chartstyle+xml"/>
  <Override PartName="/xl/charts/colors116.xml" ContentType="application/vnd.ms-office.chartcolorstyle+xml"/>
  <Override PartName="/xl/charts/chartEx103.xml" ContentType="application/vnd.ms-office.chartex+xml"/>
  <Override PartName="/xl/charts/style117.xml" ContentType="application/vnd.ms-office.chartstyle+xml"/>
  <Override PartName="/xl/charts/colors117.xml" ContentType="application/vnd.ms-office.chartcolorstyle+xml"/>
  <Override PartName="/xl/charts/chartEx104.xml" ContentType="application/vnd.ms-office.chartex+xml"/>
  <Override PartName="/xl/charts/style118.xml" ContentType="application/vnd.ms-office.chartstyle+xml"/>
  <Override PartName="/xl/charts/colors118.xml" ContentType="application/vnd.ms-office.chartcolorstyle+xml"/>
  <Override PartName="/xl/charts/chartEx105.xml" ContentType="application/vnd.ms-office.chartex+xml"/>
  <Override PartName="/xl/charts/style119.xml" ContentType="application/vnd.ms-office.chartstyle+xml"/>
  <Override PartName="/xl/charts/colors119.xml" ContentType="application/vnd.ms-office.chartcolorstyle+xml"/>
  <Override PartName="/xl/charts/chart15.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17.xml" ContentType="application/vnd.openxmlformats-officedocument.drawing+xml"/>
  <Override PartName="/xl/charts/chartEx106.xml" ContentType="application/vnd.ms-office.chartex+xml"/>
  <Override PartName="/xl/charts/style121.xml" ContentType="application/vnd.ms-office.chartstyle+xml"/>
  <Override PartName="/xl/charts/colors121.xml" ContentType="application/vnd.ms-office.chartcolorstyle+xml"/>
  <Override PartName="/xl/charts/chartEx107.xml" ContentType="application/vnd.ms-office.chartex+xml"/>
  <Override PartName="/xl/charts/style122.xml" ContentType="application/vnd.ms-office.chartstyle+xml"/>
  <Override PartName="/xl/charts/colors122.xml" ContentType="application/vnd.ms-office.chartcolorstyle+xml"/>
  <Override PartName="/xl/charts/chartEx108.xml" ContentType="application/vnd.ms-office.chartex+xml"/>
  <Override PartName="/xl/charts/style123.xml" ContentType="application/vnd.ms-office.chartstyle+xml"/>
  <Override PartName="/xl/charts/colors123.xml" ContentType="application/vnd.ms-office.chartcolorstyle+xml"/>
  <Override PartName="/xl/charts/chartEx109.xml" ContentType="application/vnd.ms-office.chartex+xml"/>
  <Override PartName="/xl/charts/style124.xml" ContentType="application/vnd.ms-office.chartstyle+xml"/>
  <Override PartName="/xl/charts/colors124.xml" ContentType="application/vnd.ms-office.chartcolorstyle+xml"/>
  <Override PartName="/xl/charts/chartEx110.xml" ContentType="application/vnd.ms-office.chartex+xml"/>
  <Override PartName="/xl/charts/style125.xml" ContentType="application/vnd.ms-office.chartstyle+xml"/>
  <Override PartName="/xl/charts/colors125.xml" ContentType="application/vnd.ms-office.chartcolorstyle+xml"/>
  <Override PartName="/xl/charts/chartEx111.xml" ContentType="application/vnd.ms-office.chartex+xml"/>
  <Override PartName="/xl/charts/style126.xml" ContentType="application/vnd.ms-office.chartstyle+xml"/>
  <Override PartName="/xl/charts/colors126.xml" ContentType="application/vnd.ms-office.chartcolorstyle+xml"/>
  <Override PartName="/xl/charts/chartEx112.xml" ContentType="application/vnd.ms-office.chartex+xml"/>
  <Override PartName="/xl/charts/style127.xml" ContentType="application/vnd.ms-office.chartstyle+xml"/>
  <Override PartName="/xl/charts/colors127.xml" ContentType="application/vnd.ms-office.chartcolorstyle+xml"/>
  <Override PartName="/xl/charts/chart16.xml" ContentType="application/vnd.openxmlformats-officedocument.drawingml.chart+xml"/>
  <Override PartName="/xl/charts/style128.xml" ContentType="application/vnd.ms-office.chartstyle+xml"/>
  <Override PartName="/xl/charts/colors128.xml" ContentType="application/vnd.ms-office.chartcolorstyle+xml"/>
  <Override PartName="/xl/drawings/drawing18.xml" ContentType="application/vnd.openxmlformats-officedocument.drawing+xml"/>
  <Override PartName="/xl/charts/chartEx113.xml" ContentType="application/vnd.ms-office.chartex+xml"/>
  <Override PartName="/xl/charts/style129.xml" ContentType="application/vnd.ms-office.chartstyle+xml"/>
  <Override PartName="/xl/charts/colors129.xml" ContentType="application/vnd.ms-office.chartcolorstyle+xml"/>
  <Override PartName="/xl/charts/chartEx114.xml" ContentType="application/vnd.ms-office.chartex+xml"/>
  <Override PartName="/xl/charts/style130.xml" ContentType="application/vnd.ms-office.chartstyle+xml"/>
  <Override PartName="/xl/charts/colors130.xml" ContentType="application/vnd.ms-office.chartcolorstyle+xml"/>
  <Override PartName="/xl/charts/chartEx115.xml" ContentType="application/vnd.ms-office.chartex+xml"/>
  <Override PartName="/xl/charts/style131.xml" ContentType="application/vnd.ms-office.chartstyle+xml"/>
  <Override PartName="/xl/charts/colors131.xml" ContentType="application/vnd.ms-office.chartcolorstyle+xml"/>
  <Override PartName="/xl/charts/chartEx116.xml" ContentType="application/vnd.ms-office.chartex+xml"/>
  <Override PartName="/xl/charts/style132.xml" ContentType="application/vnd.ms-office.chartstyle+xml"/>
  <Override PartName="/xl/charts/colors132.xml" ContentType="application/vnd.ms-office.chartcolorstyle+xml"/>
  <Override PartName="/xl/charts/chartEx117.xml" ContentType="application/vnd.ms-office.chartex+xml"/>
  <Override PartName="/xl/charts/style133.xml" ContentType="application/vnd.ms-office.chartstyle+xml"/>
  <Override PartName="/xl/charts/colors133.xml" ContentType="application/vnd.ms-office.chartcolorstyle+xml"/>
  <Override PartName="/xl/charts/chartEx118.xml" ContentType="application/vnd.ms-office.chartex+xml"/>
  <Override PartName="/xl/charts/style134.xml" ContentType="application/vnd.ms-office.chartstyle+xml"/>
  <Override PartName="/xl/charts/colors134.xml" ContentType="application/vnd.ms-office.chartcolorstyle+xml"/>
  <Override PartName="/xl/charts/chartEx119.xml" ContentType="application/vnd.ms-office.chartex+xml"/>
  <Override PartName="/xl/charts/style135.xml" ContentType="application/vnd.ms-office.chartstyle+xml"/>
  <Override PartName="/xl/charts/colors135.xml" ContentType="application/vnd.ms-office.chartcolorstyle+xml"/>
  <Override PartName="/xl/charts/chart17.xml" ContentType="application/vnd.openxmlformats-officedocument.drawingml.chart+xml"/>
  <Override PartName="/xl/charts/style136.xml" ContentType="application/vnd.ms-office.chartstyle+xml"/>
  <Override PartName="/xl/charts/colors136.xml" ContentType="application/vnd.ms-office.chartcolorstyle+xml"/>
  <Override PartName="/xl/drawings/drawing19.xml" ContentType="application/vnd.openxmlformats-officedocument.drawing+xml"/>
  <Override PartName="/xl/charts/chartEx120.xml" ContentType="application/vnd.ms-office.chartex+xml"/>
  <Override PartName="/xl/charts/style137.xml" ContentType="application/vnd.ms-office.chartstyle+xml"/>
  <Override PartName="/xl/charts/colors137.xml" ContentType="application/vnd.ms-office.chartcolorstyle+xml"/>
  <Override PartName="/xl/charts/chartEx121.xml" ContentType="application/vnd.ms-office.chartex+xml"/>
  <Override PartName="/xl/charts/style138.xml" ContentType="application/vnd.ms-office.chartstyle+xml"/>
  <Override PartName="/xl/charts/colors138.xml" ContentType="application/vnd.ms-office.chartcolorstyle+xml"/>
  <Override PartName="/xl/charts/chartEx122.xml" ContentType="application/vnd.ms-office.chartex+xml"/>
  <Override PartName="/xl/charts/style139.xml" ContentType="application/vnd.ms-office.chartstyle+xml"/>
  <Override PartName="/xl/charts/colors139.xml" ContentType="application/vnd.ms-office.chartcolorstyle+xml"/>
  <Override PartName="/xl/charts/chartEx123.xml" ContentType="application/vnd.ms-office.chartex+xml"/>
  <Override PartName="/xl/charts/style140.xml" ContentType="application/vnd.ms-office.chartstyle+xml"/>
  <Override PartName="/xl/charts/colors140.xml" ContentType="application/vnd.ms-office.chartcolorstyle+xml"/>
  <Override PartName="/xl/charts/chartEx124.xml" ContentType="application/vnd.ms-office.chartex+xml"/>
  <Override PartName="/xl/charts/style141.xml" ContentType="application/vnd.ms-office.chartstyle+xml"/>
  <Override PartName="/xl/charts/colors141.xml" ContentType="application/vnd.ms-office.chartcolorstyle+xml"/>
  <Override PartName="/xl/charts/chartEx125.xml" ContentType="application/vnd.ms-office.chartex+xml"/>
  <Override PartName="/xl/charts/style142.xml" ContentType="application/vnd.ms-office.chartstyle+xml"/>
  <Override PartName="/xl/charts/colors142.xml" ContentType="application/vnd.ms-office.chartcolorstyle+xml"/>
  <Override PartName="/xl/charts/chartEx126.xml" ContentType="application/vnd.ms-office.chartex+xml"/>
  <Override PartName="/xl/charts/style143.xml" ContentType="application/vnd.ms-office.chartstyle+xml"/>
  <Override PartName="/xl/charts/colors143.xml" ContentType="application/vnd.ms-office.chartcolorstyle+xml"/>
  <Override PartName="/xl/charts/chart18.xml" ContentType="application/vnd.openxmlformats-officedocument.drawingml.chart+xml"/>
  <Override PartName="/xl/charts/style144.xml" ContentType="application/vnd.ms-office.chartstyle+xml"/>
  <Override PartName="/xl/charts/colors14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04"/>
  <workbookPr codeName="ThisWorkbook"/>
  <mc:AlternateContent xmlns:mc="http://schemas.openxmlformats.org/markup-compatibility/2006">
    <mc:Choice Requires="x15">
      <x15ac:absPath xmlns:x15ac="http://schemas.microsoft.com/office/spreadsheetml/2010/11/ac" url="https://nikonglobal.sharepoint.com/sites/Teams_0004145/Shared Documents/a22.Wind Star_G06(フィルム)/11_計測/"/>
    </mc:Choice>
  </mc:AlternateContent>
  <xr:revisionPtr revIDLastSave="4962" documentId="13_ncr:1_{639BA810-1A7E-4E03-BC84-9A4A7377D7D5}" xr6:coauthVersionLast="47" xr6:coauthVersionMax="47" xr10:uidLastSave="{F5D977AD-91EC-4CB3-8C6D-FFB32A7005EE}"/>
  <bookViews>
    <workbookView xWindow="15" yWindow="-16320" windowWidth="29040" windowHeight="15720" firstSheet="5" activeTab="5" xr2:uid="{00000000-000D-0000-FFFF-FFFF00000000}"/>
  </bookViews>
  <sheets>
    <sheet name="ワーク情報" sheetId="1" r:id="rId1"/>
    <sheet name="計測SFIDと点数" sheetId="6" r:id="rId2"/>
    <sheet name="DRヒストグラム用(仮)" sheetId="72" r:id="rId3"/>
    <sheet name="template" sheetId="5" r:id="rId4"/>
    <sheet name="template2" sheetId="85" r:id="rId5"/>
    <sheet name="1stFilm_1-A" sheetId="68" r:id="rId6"/>
    <sheet name="1stFilm_1-B" sheetId="69" r:id="rId7"/>
    <sheet name="1stFilm_1-C" sheetId="86" r:id="rId8"/>
    <sheet name="1stFilm_1-D" sheetId="87" r:id="rId9"/>
    <sheet name="2ndFilm_2-A" sheetId="73" r:id="rId10"/>
    <sheet name="2ndFilm_2-B" sheetId="74" r:id="rId11"/>
    <sheet name="2ndFilm_2-C" sheetId="75" r:id="rId12"/>
    <sheet name="2ndFilm_2-D" sheetId="76" r:id="rId13"/>
    <sheet name="3rdFilm_3-A" sheetId="77" r:id="rId14"/>
    <sheet name="3rdFilm_3-B" sheetId="78" r:id="rId15"/>
    <sheet name="3rdFilm_3-C" sheetId="79" r:id="rId16"/>
    <sheet name="3rdFilm_3-D" sheetId="80" r:id="rId17"/>
    <sheet name="4thFilm_4-A" sheetId="91" r:id="rId18"/>
    <sheet name="4thFilm_4-B" sheetId="92" r:id="rId19"/>
    <sheet name="4thFilm_4-C" sheetId="93" r:id="rId20"/>
    <sheet name="4thFilm_4-D" sheetId="94" r:id="rId21"/>
  </sheets>
  <definedNames>
    <definedName name="_xlchart.v1.0" hidden="1">template!$C$26:$C$89</definedName>
    <definedName name="_xlchart.v1.1" hidden="1">template!$D$26:$D$89</definedName>
    <definedName name="_xlchart.v1.10" hidden="1">template2!$F$18:$F$81</definedName>
    <definedName name="_xlchart.v1.100" hidden="1">'4thFilm_4-A'!$E$88:$E$151</definedName>
    <definedName name="_xlchart.v1.101" hidden="1">'4thFilm_4-A'!$F$88:$F$151</definedName>
    <definedName name="_xlchart.v1.102" hidden="1">'4thFilm_4-A'!$G$88:$G$151</definedName>
    <definedName name="_xlchart.v1.103" hidden="1">'4thFilm_4-A'!$S$4:$S$77</definedName>
    <definedName name="_xlchart.v1.104" hidden="1">'4thFilm_4-A'!$S$4:$S$77</definedName>
    <definedName name="_xlchart.v1.105" hidden="1">'4thFilm_4-B'!$C$18:$C$81</definedName>
    <definedName name="_xlchart.v1.106" hidden="1">'4thFilm_4-B'!$D$18:$D$81</definedName>
    <definedName name="_xlchart.v1.107" hidden="1">'4thFilm_4-B'!$E$18:$E$81</definedName>
    <definedName name="_xlchart.v1.108" hidden="1">'4thFilm_4-B'!$F$18:$F$81</definedName>
    <definedName name="_xlchart.v1.109" hidden="1">'4thFilm_4-B'!$G$18:$G$81</definedName>
    <definedName name="_xlchart.v1.11" hidden="1">template2!$G$18:$G$81</definedName>
    <definedName name="_xlchart.v1.110" hidden="1">'4thFilm_4-B'!$S$4:$S$5</definedName>
    <definedName name="_xlchart.v1.111" hidden="1">'4thFilm_4-B'!$S$4:$S$5</definedName>
    <definedName name="_xlchart.v1.112" hidden="1">'4thFilm_4-C'!$C$18:$C$81</definedName>
    <definedName name="_xlchart.v1.113" hidden="1">'4thFilm_4-C'!$D$18:$D$81</definedName>
    <definedName name="_xlchart.v1.114" hidden="1">'4thFilm_4-C'!$E$18:$E$81</definedName>
    <definedName name="_xlchart.v1.115" hidden="1">'4thFilm_4-C'!$F$18:$F$81</definedName>
    <definedName name="_xlchart.v1.116" hidden="1">'4thFilm_4-C'!$G$18:$G$81</definedName>
    <definedName name="_xlchart.v1.117" hidden="1">'4thFilm_4-C'!$S$4:$S$5</definedName>
    <definedName name="_xlchart.v1.118" hidden="1">'4thFilm_4-C'!$S$4:$S$5</definedName>
    <definedName name="_xlchart.v1.119" hidden="1">'4thFilm_4-D'!$C$18:$C$81</definedName>
    <definedName name="_xlchart.v1.12" hidden="1">template2!$R$4:$R$5</definedName>
    <definedName name="_xlchart.v1.120" hidden="1">'4thFilm_4-D'!$D$18:$D$81</definedName>
    <definedName name="_xlchart.v1.121" hidden="1">'4thFilm_4-D'!$E$18:$E$81</definedName>
    <definedName name="_xlchart.v1.122" hidden="1">'4thFilm_4-D'!$F$18:$F$81</definedName>
    <definedName name="_xlchart.v1.123" hidden="1">'4thFilm_4-D'!$G$18:$G$81</definedName>
    <definedName name="_xlchart.v1.124" hidden="1">'4thFilm_4-D'!$S$4:$S$5</definedName>
    <definedName name="_xlchart.v1.125" hidden="1">'4thFilm_4-D'!$S$4:$S$5</definedName>
    <definedName name="_xlchart.v1.13" hidden="1">template2!$R$4:$R$5</definedName>
    <definedName name="_xlchart.v1.14" hidden="1">'1stFilm_1-A'!$C$88:$C$151</definedName>
    <definedName name="_xlchart.v1.15" hidden="1">'1stFilm_1-A'!$D$88:$D$151</definedName>
    <definedName name="_xlchart.v1.16" hidden="1">'1stFilm_1-A'!$E$88:$E$151</definedName>
    <definedName name="_xlchart.v1.17" hidden="1">'1stFilm_1-A'!$F$88:$F$151</definedName>
    <definedName name="_xlchart.v1.18" hidden="1">'1stFilm_1-A'!$G$88:$G$151</definedName>
    <definedName name="_xlchart.v1.19" hidden="1">'1stFilm_1-A'!$S$4:$S$77</definedName>
    <definedName name="_xlchart.v1.2" hidden="1">template!$E$26:$E$89</definedName>
    <definedName name="_xlchart.v1.20" hidden="1">'1stFilm_1-A'!$S$4:$S$77</definedName>
    <definedName name="_xlchart.v1.21" hidden="1">'1stFilm_1-B'!$C$18:$C$81</definedName>
    <definedName name="_xlchart.v1.22" hidden="1">'1stFilm_1-B'!$D$18:$D$81</definedName>
    <definedName name="_xlchart.v1.23" hidden="1">'1stFilm_1-B'!$E$18:$E$81</definedName>
    <definedName name="_xlchart.v1.24" hidden="1">'1stFilm_1-B'!$F$18:$F$81</definedName>
    <definedName name="_xlchart.v1.25" hidden="1">'1stFilm_1-B'!$G$18:$G$81</definedName>
    <definedName name="_xlchart.v1.26" hidden="1">'1stFilm_1-B'!$S$4:$S$5</definedName>
    <definedName name="_xlchart.v1.27" hidden="1">'1stFilm_1-B'!$S$4:$S$5</definedName>
    <definedName name="_xlchart.v1.28" hidden="1">'1stFilm_1-C'!$C$18:$C$81</definedName>
    <definedName name="_xlchart.v1.29" hidden="1">'1stFilm_1-C'!$D$18:$D$81</definedName>
    <definedName name="_xlchart.v1.3" hidden="1">template!$F$26:$F$89</definedName>
    <definedName name="_xlchart.v1.30" hidden="1">'1stFilm_1-C'!$E$18:$E$81</definedName>
    <definedName name="_xlchart.v1.31" hidden="1">'1stFilm_1-C'!$F$18:$F$81</definedName>
    <definedName name="_xlchart.v1.32" hidden="1">'1stFilm_1-C'!$G$18:$G$81</definedName>
    <definedName name="_xlchart.v1.33" hidden="1">'1stFilm_1-C'!$S$4:$S$5</definedName>
    <definedName name="_xlchart.v1.34" hidden="1">'1stFilm_1-C'!$S$4:$S$5</definedName>
    <definedName name="_xlchart.v1.35" hidden="1">'1stFilm_1-D'!$C$18:$C$81</definedName>
    <definedName name="_xlchart.v1.36" hidden="1">'1stFilm_1-D'!$D$18:$D$81</definedName>
    <definedName name="_xlchart.v1.37" hidden="1">'1stFilm_1-D'!$E$18:$E$81</definedName>
    <definedName name="_xlchart.v1.38" hidden="1">'1stFilm_1-D'!$F$18:$F$81</definedName>
    <definedName name="_xlchart.v1.39" hidden="1">'1stFilm_1-D'!$G$18:$G$81</definedName>
    <definedName name="_xlchart.v1.4" hidden="1">template!$G$26:$G$89</definedName>
    <definedName name="_xlchart.v1.40" hidden="1">'1stFilm_1-D'!$S$4:$S$5</definedName>
    <definedName name="_xlchart.v1.41" hidden="1">'1stFilm_1-D'!$S$4:$S$5</definedName>
    <definedName name="_xlchart.v1.42" hidden="1">'2ndFilm_2-A'!$C$26:$C$89</definedName>
    <definedName name="_xlchart.v1.43" hidden="1">'2ndFilm_2-A'!$D$26:$D$89</definedName>
    <definedName name="_xlchart.v1.44" hidden="1">'2ndFilm_2-A'!$E$26:$E$89</definedName>
    <definedName name="_xlchart.v1.45" hidden="1">'2ndFilm_2-A'!$F$26:$F$89</definedName>
    <definedName name="_xlchart.v1.46" hidden="1">'2ndFilm_2-A'!$G$26:$G$89</definedName>
    <definedName name="_xlchart.v1.47" hidden="1">'2ndFilm_2-A'!$S$4:$S$21</definedName>
    <definedName name="_xlchart.v1.48" hidden="1">'2ndFilm_2-A'!$S$4:$S$21</definedName>
    <definedName name="_xlchart.v1.49" hidden="1">'2ndFilm_2-B'!$D$10:$D$73</definedName>
    <definedName name="_xlchart.v1.5" hidden="1">template!$T$4:$T$21</definedName>
    <definedName name="_xlchart.v1.50" hidden="1">'2ndFilm_2-B'!$E$10:$E$73</definedName>
    <definedName name="_xlchart.v1.51" hidden="1">'2ndFilm_2-B'!$F$10:$F$73</definedName>
    <definedName name="_xlchart.v1.52" hidden="1">'2ndFilm_2-B'!$G$10:$G$73</definedName>
    <definedName name="_xlchart.v1.53" hidden="1">'2ndFilm_2-B'!$S$4:$S$5</definedName>
    <definedName name="_xlchart.v1.54" hidden="1">'2ndFilm_2-B'!$S$4:$S$5</definedName>
    <definedName name="_xlchart.v1.55" hidden="1">'2ndFilm_2-B'!$C$10:$C$73</definedName>
    <definedName name="_xlchart.v1.56" hidden="1">'2ndFilm_2-C'!$C$10:$C$73</definedName>
    <definedName name="_xlchart.v1.57" hidden="1">'2ndFilm_2-C'!$D$10:$D$73</definedName>
    <definedName name="_xlchart.v1.58" hidden="1">'2ndFilm_2-C'!$E$10:$E$73</definedName>
    <definedName name="_xlchart.v1.59" hidden="1">'2ndFilm_2-C'!$F$10:$F$73</definedName>
    <definedName name="_xlchart.v1.6" hidden="1">template!$T$4:$T$21</definedName>
    <definedName name="_xlchart.v1.60" hidden="1">'2ndFilm_2-C'!$G$10:$G$73</definedName>
    <definedName name="_xlchart.v1.61" hidden="1">'2ndFilm_2-C'!$S$4:$S$5</definedName>
    <definedName name="_xlchart.v1.62" hidden="1">'2ndFilm_2-C'!$S$4:$S$5</definedName>
    <definedName name="_xlchart.v1.63" hidden="1">'2ndFilm_2-D'!$C$10:$C$73</definedName>
    <definedName name="_xlchart.v1.64" hidden="1">'2ndFilm_2-D'!$D$10:$D$73</definedName>
    <definedName name="_xlchart.v1.65" hidden="1">'2ndFilm_2-D'!$E$10:$E$73</definedName>
    <definedName name="_xlchart.v1.66" hidden="1">'2ndFilm_2-D'!$F$10:$F$73</definedName>
    <definedName name="_xlchart.v1.67" hidden="1">'2ndFilm_2-D'!$G$10:$G$73</definedName>
    <definedName name="_xlchart.v1.68" hidden="1">'2ndFilm_2-D'!$S$4:$S$5</definedName>
    <definedName name="_xlchart.v1.69" hidden="1">'2ndFilm_2-D'!$S$4:$S$5</definedName>
    <definedName name="_xlchart.v1.7" hidden="1">template2!$C$18:$C$81</definedName>
    <definedName name="_xlchart.v1.70" hidden="1">'3rdFilm_3-A'!$C$26:$C$89</definedName>
    <definedName name="_xlchart.v1.71" hidden="1">'3rdFilm_3-A'!$D$26:$D$89</definedName>
    <definedName name="_xlchart.v1.72" hidden="1">'3rdFilm_3-A'!$E$26:$E$89</definedName>
    <definedName name="_xlchart.v1.73" hidden="1">'3rdFilm_3-A'!$F$26:$F$89</definedName>
    <definedName name="_xlchart.v1.74" hidden="1">'3rdFilm_3-A'!$G$26:$G$89</definedName>
    <definedName name="_xlchart.v1.75" hidden="1">'3rdFilm_3-A'!$S$4:$S$21</definedName>
    <definedName name="_xlchart.v1.76" hidden="1">'3rdFilm_3-A'!$S$4:$S$21</definedName>
    <definedName name="_xlchart.v1.77" hidden="1">'3rdFilm_3-B'!$C$10:$C$73</definedName>
    <definedName name="_xlchart.v1.78" hidden="1">'3rdFilm_3-B'!$S$4:$S$5</definedName>
    <definedName name="_xlchart.v1.79" hidden="1">'3rdFilm_3-B'!$S$4:$S$5</definedName>
    <definedName name="_xlchart.v1.8" hidden="1">template2!$D$18:$D$81</definedName>
    <definedName name="_xlchart.v1.80" hidden="1">'3rdFilm_3-B'!$D$10:$D$73</definedName>
    <definedName name="_xlchart.v1.81" hidden="1">'3rdFilm_3-B'!$E$10:$E$73</definedName>
    <definedName name="_xlchart.v1.82" hidden="1">'3rdFilm_3-B'!$F$10:$F$73</definedName>
    <definedName name="_xlchart.v1.83" hidden="1">'3rdFilm_3-B'!$G$10:$G$73</definedName>
    <definedName name="_xlchart.v1.84" hidden="1">'3rdFilm_3-C'!$C$10:$C$73</definedName>
    <definedName name="_xlchart.v1.85" hidden="1">'3rdFilm_3-C'!$D$10:$D$73</definedName>
    <definedName name="_xlchart.v1.86" hidden="1">'3rdFilm_3-C'!$E$10:$E$73</definedName>
    <definedName name="_xlchart.v1.87" hidden="1">'3rdFilm_3-C'!$F$10:$F$73</definedName>
    <definedName name="_xlchart.v1.88" hidden="1">'3rdFilm_3-C'!$G$10:$G$73</definedName>
    <definedName name="_xlchart.v1.89" hidden="1">'3rdFilm_3-C'!$S$4:$S$5</definedName>
    <definedName name="_xlchart.v1.9" hidden="1">template2!$E$18:$E$81</definedName>
    <definedName name="_xlchart.v1.90" hidden="1">'3rdFilm_3-C'!$S$4:$S$5</definedName>
    <definedName name="_xlchart.v1.91" hidden="1">'3rdFilm_3-D'!$C$10:$C$73</definedName>
    <definedName name="_xlchart.v1.92" hidden="1">'3rdFilm_3-D'!$D$10:$D$73</definedName>
    <definedName name="_xlchart.v1.93" hidden="1">'3rdFilm_3-D'!$E$10:$E$73</definedName>
    <definedName name="_xlchart.v1.94" hidden="1">'3rdFilm_3-D'!$F$10:$F$73</definedName>
    <definedName name="_xlchart.v1.95" hidden="1">'3rdFilm_3-D'!$G$10:$G$73</definedName>
    <definedName name="_xlchart.v1.96" hidden="1">'3rdFilm_3-D'!$S$4:$S$5</definedName>
    <definedName name="_xlchart.v1.97" hidden="1">'3rdFilm_3-D'!$S$4:$S$5</definedName>
    <definedName name="_xlchart.v1.98" hidden="1">'4thFilm_4-A'!$C$88:$C$151</definedName>
    <definedName name="_xlchart.v1.99" hidden="1">'4thFilm_4-A'!$D$88:$D$151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1" i="77" l="1"/>
  <c r="M68" i="68"/>
  <c r="M34" i="91" l="1"/>
  <c r="G81" i="94"/>
  <c r="D81" i="94"/>
  <c r="G80" i="94"/>
  <c r="D80" i="94"/>
  <c r="G79" i="94"/>
  <c r="D79" i="94"/>
  <c r="G78" i="94"/>
  <c r="D78" i="94"/>
  <c r="G77" i="94"/>
  <c r="D77" i="94"/>
  <c r="G76" i="94"/>
  <c r="D76" i="94"/>
  <c r="G75" i="94"/>
  <c r="D75" i="94"/>
  <c r="G74" i="94"/>
  <c r="D74" i="94"/>
  <c r="G73" i="94"/>
  <c r="D73" i="94"/>
  <c r="G72" i="94"/>
  <c r="D72" i="94"/>
  <c r="G71" i="94"/>
  <c r="D71" i="94"/>
  <c r="G70" i="94"/>
  <c r="D70" i="94"/>
  <c r="G69" i="94"/>
  <c r="D69" i="94"/>
  <c r="G68" i="94"/>
  <c r="D68" i="94"/>
  <c r="G67" i="94"/>
  <c r="D67" i="94"/>
  <c r="G66" i="94"/>
  <c r="D66" i="94"/>
  <c r="G65" i="94"/>
  <c r="D65" i="94"/>
  <c r="G64" i="94"/>
  <c r="D64" i="94"/>
  <c r="G63" i="94"/>
  <c r="D63" i="94"/>
  <c r="G62" i="94"/>
  <c r="D62" i="94"/>
  <c r="G61" i="94"/>
  <c r="D61" i="94"/>
  <c r="G60" i="94"/>
  <c r="D60" i="94"/>
  <c r="G59" i="94"/>
  <c r="D59" i="94"/>
  <c r="G58" i="94"/>
  <c r="D58" i="94"/>
  <c r="G57" i="94"/>
  <c r="D57" i="94"/>
  <c r="G56" i="94"/>
  <c r="D56" i="94"/>
  <c r="G55" i="94"/>
  <c r="D55" i="94"/>
  <c r="G54" i="94"/>
  <c r="D54" i="94"/>
  <c r="G53" i="94"/>
  <c r="D53" i="94"/>
  <c r="G52" i="94"/>
  <c r="D52" i="94"/>
  <c r="G51" i="94"/>
  <c r="D51" i="94"/>
  <c r="G50" i="94"/>
  <c r="D50" i="94"/>
  <c r="G18" i="94"/>
  <c r="G18" i="94" a="1"/>
  <c r="D18" i="94" a="1"/>
  <c r="D18" i="94" s="1"/>
  <c r="N16" i="94"/>
  <c r="T15" i="94"/>
  <c r="Z12" i="94" s="1" a="1"/>
  <c r="Z12" i="94" s="1"/>
  <c r="N15" i="94"/>
  <c r="R13" i="94"/>
  <c r="Q13" i="94"/>
  <c r="P13" i="94"/>
  <c r="O13" i="94"/>
  <c r="N13" i="94"/>
  <c r="M13" i="94"/>
  <c r="S13" i="94" s="1"/>
  <c r="L13" i="94"/>
  <c r="E13" i="94"/>
  <c r="D13" i="94"/>
  <c r="C13" i="94"/>
  <c r="N12" i="94"/>
  <c r="M12" i="94"/>
  <c r="K12" i="94"/>
  <c r="J12" i="94"/>
  <c r="Q12" i="94" s="1"/>
  <c r="I12" i="94"/>
  <c r="H12" i="94"/>
  <c r="P12" i="94" s="1"/>
  <c r="G12" i="94"/>
  <c r="F12" i="94"/>
  <c r="O12" i="94" s="1"/>
  <c r="S11" i="94"/>
  <c r="R11" i="94"/>
  <c r="Q11" i="94"/>
  <c r="P11" i="94"/>
  <c r="O11" i="94"/>
  <c r="N11" i="94"/>
  <c r="M11" i="94"/>
  <c r="L11" i="94"/>
  <c r="E11" i="94"/>
  <c r="D11" i="94"/>
  <c r="C11" i="94"/>
  <c r="Z10" i="94" a="1"/>
  <c r="Z10" i="94" s="1"/>
  <c r="Q10" i="94"/>
  <c r="N10" i="94"/>
  <c r="M10" i="94"/>
  <c r="K10" i="94"/>
  <c r="J10" i="94"/>
  <c r="I10" i="94"/>
  <c r="H10" i="94"/>
  <c r="P10" i="94" s="1"/>
  <c r="G10" i="94"/>
  <c r="F10" i="94"/>
  <c r="O10" i="94" s="1"/>
  <c r="Q9" i="94"/>
  <c r="P9" i="94"/>
  <c r="O9" i="94"/>
  <c r="N9" i="94"/>
  <c r="R9" i="94" s="1"/>
  <c r="M9" i="94"/>
  <c r="S9" i="94" s="1"/>
  <c r="L9" i="94"/>
  <c r="E9" i="94"/>
  <c r="D9" i="94"/>
  <c r="C9" i="94"/>
  <c r="Z8" i="94" a="1"/>
  <c r="Z8" i="94" s="1"/>
  <c r="Q8" i="94"/>
  <c r="N8" i="94"/>
  <c r="M8" i="94"/>
  <c r="K8" i="94"/>
  <c r="J8" i="94"/>
  <c r="I8" i="94"/>
  <c r="H8" i="94"/>
  <c r="P8" i="94" s="1"/>
  <c r="G8" i="94"/>
  <c r="F8" i="94"/>
  <c r="O8" i="94" s="1"/>
  <c r="S7" i="94"/>
  <c r="Q7" i="94"/>
  <c r="P7" i="94"/>
  <c r="O7" i="94"/>
  <c r="N7" i="94"/>
  <c r="R7" i="94" s="1"/>
  <c r="M7" i="94"/>
  <c r="L7" i="94"/>
  <c r="E7" i="94"/>
  <c r="D7" i="94"/>
  <c r="C7" i="94"/>
  <c r="Z6" i="94" a="1"/>
  <c r="Z6" i="94" s="1"/>
  <c r="P6" i="94"/>
  <c r="N6" i="94"/>
  <c r="R6" i="94" s="1"/>
  <c r="M6" i="94"/>
  <c r="K6" i="94"/>
  <c r="J6" i="94"/>
  <c r="Q6" i="94" s="1"/>
  <c r="I6" i="94"/>
  <c r="H6" i="94"/>
  <c r="G6" i="94"/>
  <c r="F6" i="94"/>
  <c r="O6" i="94" s="1"/>
  <c r="R5" i="94"/>
  <c r="Q5" i="94"/>
  <c r="P5" i="94"/>
  <c r="O5" i="94"/>
  <c r="N5" i="94"/>
  <c r="M5" i="94"/>
  <c r="S5" i="94" s="1"/>
  <c r="L5" i="94"/>
  <c r="E5" i="94"/>
  <c r="D5" i="94"/>
  <c r="C50" i="94" s="1" a="1"/>
  <c r="C50" i="94" s="1"/>
  <c r="C5" i="94"/>
  <c r="C18" i="94" s="1" a="1"/>
  <c r="C18" i="94" s="1"/>
  <c r="Z4" i="94" a="1"/>
  <c r="Z4" i="94" s="1"/>
  <c r="P4" i="94"/>
  <c r="N4" i="94"/>
  <c r="M4" i="94"/>
  <c r="K4" i="94"/>
  <c r="J4" i="94"/>
  <c r="Q4" i="94" s="1"/>
  <c r="I4" i="94"/>
  <c r="F50" i="94" s="1" a="1"/>
  <c r="F50" i="94" s="1"/>
  <c r="H4" i="94"/>
  <c r="F18" i="94" s="1" a="1"/>
  <c r="F18" i="94" s="1"/>
  <c r="G4" i="94"/>
  <c r="E50" i="94" s="1" a="1"/>
  <c r="E50" i="94" s="1"/>
  <c r="F4" i="94"/>
  <c r="O4" i="94" s="1"/>
  <c r="G81" i="93"/>
  <c r="D81" i="93"/>
  <c r="G80" i="93"/>
  <c r="D80" i="93"/>
  <c r="G79" i="93"/>
  <c r="D79" i="93"/>
  <c r="G78" i="93"/>
  <c r="D78" i="93"/>
  <c r="G77" i="93"/>
  <c r="D77" i="93"/>
  <c r="G76" i="93"/>
  <c r="D76" i="93"/>
  <c r="G75" i="93"/>
  <c r="D75" i="93"/>
  <c r="G74" i="93"/>
  <c r="D74" i="93"/>
  <c r="G73" i="93"/>
  <c r="D73" i="93"/>
  <c r="G72" i="93"/>
  <c r="D72" i="93"/>
  <c r="G71" i="93"/>
  <c r="D71" i="93"/>
  <c r="G70" i="93"/>
  <c r="D70" i="93"/>
  <c r="G69" i="93"/>
  <c r="D69" i="93"/>
  <c r="G68" i="93"/>
  <c r="D68" i="93"/>
  <c r="G67" i="93"/>
  <c r="D67" i="93"/>
  <c r="G66" i="93"/>
  <c r="D66" i="93"/>
  <c r="G65" i="93"/>
  <c r="D65" i="93"/>
  <c r="G64" i="93"/>
  <c r="D64" i="93"/>
  <c r="G63" i="93"/>
  <c r="D63" i="93"/>
  <c r="G62" i="93"/>
  <c r="D62" i="93"/>
  <c r="G61" i="93"/>
  <c r="D61" i="93"/>
  <c r="G60" i="93"/>
  <c r="D60" i="93"/>
  <c r="G59" i="93"/>
  <c r="D59" i="93"/>
  <c r="G58" i="93"/>
  <c r="D58" i="93"/>
  <c r="G57" i="93"/>
  <c r="D57" i="93"/>
  <c r="G56" i="93"/>
  <c r="D56" i="93"/>
  <c r="G55" i="93"/>
  <c r="D55" i="93"/>
  <c r="G54" i="93"/>
  <c r="D54" i="93"/>
  <c r="G53" i="93"/>
  <c r="D53" i="93"/>
  <c r="G52" i="93"/>
  <c r="D52" i="93"/>
  <c r="G51" i="93"/>
  <c r="D51" i="93"/>
  <c r="G50" i="93"/>
  <c r="E50" i="93" a="1"/>
  <c r="E50" i="93" s="1"/>
  <c r="D50" i="93"/>
  <c r="G18" i="93" a="1"/>
  <c r="G18" i="93" s="1"/>
  <c r="F18" i="93" a="1"/>
  <c r="F18" i="93" s="1"/>
  <c r="C18" i="93" a="1"/>
  <c r="C18" i="93" s="1"/>
  <c r="N16" i="93"/>
  <c r="T15" i="93"/>
  <c r="Z8" i="93" s="1" a="1"/>
  <c r="Z8" i="93" s="1"/>
  <c r="N15" i="93"/>
  <c r="Q13" i="93"/>
  <c r="P13" i="93"/>
  <c r="O13" i="93"/>
  <c r="N13" i="93"/>
  <c r="R13" i="93" s="1"/>
  <c r="M13" i="93"/>
  <c r="S13" i="93" s="1"/>
  <c r="L13" i="93"/>
  <c r="E13" i="93"/>
  <c r="D13" i="93"/>
  <c r="C13" i="93"/>
  <c r="N12" i="93"/>
  <c r="M12" i="93"/>
  <c r="K12" i="93"/>
  <c r="J12" i="93"/>
  <c r="Q12" i="93" s="1"/>
  <c r="I12" i="93"/>
  <c r="H12" i="93"/>
  <c r="P12" i="93" s="1"/>
  <c r="G12" i="93"/>
  <c r="F12" i="93"/>
  <c r="O12" i="93" s="1"/>
  <c r="Q11" i="93"/>
  <c r="P11" i="93"/>
  <c r="O11" i="93"/>
  <c r="N11" i="93"/>
  <c r="R11" i="93" s="1"/>
  <c r="M11" i="93"/>
  <c r="S11" i="93" s="1"/>
  <c r="L11" i="93"/>
  <c r="E11" i="93"/>
  <c r="D11" i="93"/>
  <c r="C11" i="93"/>
  <c r="N10" i="93"/>
  <c r="M10" i="93"/>
  <c r="K10" i="93"/>
  <c r="J10" i="93"/>
  <c r="Q10" i="93" s="1"/>
  <c r="I10" i="93"/>
  <c r="H10" i="93"/>
  <c r="P10" i="93" s="1"/>
  <c r="G10" i="93"/>
  <c r="F10" i="93"/>
  <c r="O10" i="93" s="1"/>
  <c r="S9" i="93"/>
  <c r="R9" i="93"/>
  <c r="Q9" i="93"/>
  <c r="P9" i="93"/>
  <c r="O9" i="93"/>
  <c r="N9" i="93"/>
  <c r="M9" i="93"/>
  <c r="L9" i="93"/>
  <c r="E9" i="93"/>
  <c r="D9" i="93"/>
  <c r="C9" i="93"/>
  <c r="P8" i="93"/>
  <c r="N8" i="93"/>
  <c r="M8" i="93"/>
  <c r="K8" i="93"/>
  <c r="J8" i="93"/>
  <c r="Q8" i="93" s="1"/>
  <c r="I8" i="93"/>
  <c r="H8" i="93"/>
  <c r="G8" i="93"/>
  <c r="F8" i="93"/>
  <c r="O8" i="93" s="1"/>
  <c r="S7" i="93"/>
  <c r="Q7" i="93"/>
  <c r="P7" i="93"/>
  <c r="O7" i="93"/>
  <c r="N7" i="93"/>
  <c r="M7" i="93"/>
  <c r="R7" i="93" s="1"/>
  <c r="L7" i="93"/>
  <c r="E7" i="93"/>
  <c r="D7" i="93"/>
  <c r="C7" i="93"/>
  <c r="Q6" i="93"/>
  <c r="P6" i="93"/>
  <c r="N6" i="93"/>
  <c r="M6" i="93"/>
  <c r="S6" i="93" s="1"/>
  <c r="K6" i="93"/>
  <c r="J6" i="93"/>
  <c r="I6" i="93"/>
  <c r="H6" i="93"/>
  <c r="G6" i="93"/>
  <c r="F6" i="93"/>
  <c r="O6" i="93" s="1"/>
  <c r="Q5" i="93"/>
  <c r="P5" i="93"/>
  <c r="O5" i="93"/>
  <c r="N5" i="93"/>
  <c r="R5" i="93" s="1"/>
  <c r="M5" i="93"/>
  <c r="S5" i="93" s="1"/>
  <c r="L5" i="93"/>
  <c r="E5" i="93"/>
  <c r="D18" i="93" s="1" a="1"/>
  <c r="D18" i="93" s="1"/>
  <c r="D5" i="93"/>
  <c r="C50" i="93" s="1" a="1"/>
  <c r="C50" i="93" s="1"/>
  <c r="C5" i="93"/>
  <c r="Z4" i="93" a="1"/>
  <c r="Z4" i="93" s="1"/>
  <c r="N4" i="93"/>
  <c r="M4" i="93"/>
  <c r="K4" i="93"/>
  <c r="J4" i="93"/>
  <c r="Q4" i="93" s="1"/>
  <c r="I4" i="93"/>
  <c r="F50" i="93" s="1" a="1"/>
  <c r="F50" i="93" s="1"/>
  <c r="H4" i="93"/>
  <c r="P4" i="93" s="1"/>
  <c r="G4" i="93"/>
  <c r="F4" i="93"/>
  <c r="E18" i="93" s="1" a="1"/>
  <c r="E18" i="93" s="1"/>
  <c r="G81" i="92"/>
  <c r="D81" i="92"/>
  <c r="G80" i="92"/>
  <c r="D80" i="92"/>
  <c r="G79" i="92"/>
  <c r="D79" i="92"/>
  <c r="G78" i="92"/>
  <c r="D78" i="92"/>
  <c r="G77" i="92"/>
  <c r="D77" i="92"/>
  <c r="G76" i="92"/>
  <c r="D76" i="92"/>
  <c r="G75" i="92"/>
  <c r="D75" i="92"/>
  <c r="G74" i="92"/>
  <c r="D74" i="92"/>
  <c r="G73" i="92"/>
  <c r="D73" i="92"/>
  <c r="G72" i="92"/>
  <c r="D72" i="92"/>
  <c r="G71" i="92"/>
  <c r="D71" i="92"/>
  <c r="G70" i="92"/>
  <c r="D70" i="92"/>
  <c r="G69" i="92"/>
  <c r="D69" i="92"/>
  <c r="G68" i="92"/>
  <c r="D68" i="92"/>
  <c r="G67" i="92"/>
  <c r="D67" i="92"/>
  <c r="G66" i="92"/>
  <c r="D66" i="92"/>
  <c r="G65" i="92"/>
  <c r="D65" i="92"/>
  <c r="G64" i="92"/>
  <c r="D64" i="92"/>
  <c r="G63" i="92"/>
  <c r="D63" i="92"/>
  <c r="G62" i="92"/>
  <c r="D62" i="92"/>
  <c r="G61" i="92"/>
  <c r="D61" i="92"/>
  <c r="G60" i="92"/>
  <c r="D60" i="92"/>
  <c r="G59" i="92"/>
  <c r="D59" i="92"/>
  <c r="G58" i="92"/>
  <c r="D58" i="92"/>
  <c r="G57" i="92"/>
  <c r="D57" i="92"/>
  <c r="G56" i="92"/>
  <c r="D56" i="92"/>
  <c r="G55" i="92"/>
  <c r="D55" i="92"/>
  <c r="G54" i="92"/>
  <c r="D54" i="92"/>
  <c r="G53" i="92"/>
  <c r="D53" i="92"/>
  <c r="G52" i="92"/>
  <c r="D52" i="92"/>
  <c r="G51" i="92"/>
  <c r="D51" i="92"/>
  <c r="G50" i="92"/>
  <c r="E50" i="92" a="1"/>
  <c r="E50" i="92" s="1"/>
  <c r="D50" i="92"/>
  <c r="G18" i="92" a="1"/>
  <c r="G18" i="92" s="1"/>
  <c r="N16" i="92"/>
  <c r="T15" i="92"/>
  <c r="Z8" i="92" s="1" a="1"/>
  <c r="Z8" i="92" s="1"/>
  <c r="N15" i="92"/>
  <c r="S13" i="92"/>
  <c r="R13" i="92"/>
  <c r="Q13" i="92"/>
  <c r="P13" i="92"/>
  <c r="O13" i="92"/>
  <c r="S12" i="92" s="1"/>
  <c r="N13" i="92"/>
  <c r="M13" i="92"/>
  <c r="L13" i="92"/>
  <c r="E13" i="92"/>
  <c r="D13" i="92"/>
  <c r="C13" i="92"/>
  <c r="Q12" i="92"/>
  <c r="N12" i="92"/>
  <c r="R12" i="92" s="1"/>
  <c r="M12" i="92"/>
  <c r="K12" i="92"/>
  <c r="J12" i="92"/>
  <c r="I12" i="92"/>
  <c r="H12" i="92"/>
  <c r="P12" i="92" s="1"/>
  <c r="G12" i="92"/>
  <c r="F12" i="92"/>
  <c r="O12" i="92" s="1"/>
  <c r="Q11" i="92"/>
  <c r="P11" i="92"/>
  <c r="O11" i="92"/>
  <c r="N11" i="92"/>
  <c r="R11" i="92" s="1"/>
  <c r="M11" i="92"/>
  <c r="S11" i="92" s="1"/>
  <c r="L11" i="92"/>
  <c r="E11" i="92"/>
  <c r="D11" i="92"/>
  <c r="C11" i="92"/>
  <c r="Z10" i="92" a="1"/>
  <c r="Z10" i="92" s="1"/>
  <c r="Q10" i="92"/>
  <c r="N10" i="92"/>
  <c r="M10" i="92"/>
  <c r="K10" i="92"/>
  <c r="J10" i="92"/>
  <c r="I10" i="92"/>
  <c r="H10" i="92"/>
  <c r="P10" i="92" s="1"/>
  <c r="G10" i="92"/>
  <c r="F10" i="92"/>
  <c r="O10" i="92" s="1"/>
  <c r="Q9" i="92"/>
  <c r="P9" i="92"/>
  <c r="O9" i="92"/>
  <c r="S8" i="92" s="1"/>
  <c r="N9" i="92"/>
  <c r="R9" i="92" s="1"/>
  <c r="M9" i="92"/>
  <c r="S9" i="92" s="1"/>
  <c r="L9" i="92"/>
  <c r="E9" i="92"/>
  <c r="D9" i="92"/>
  <c r="C9" i="92"/>
  <c r="P8" i="92"/>
  <c r="N8" i="92"/>
  <c r="M8" i="92"/>
  <c r="K8" i="92"/>
  <c r="J8" i="92"/>
  <c r="Q8" i="92" s="1"/>
  <c r="I8" i="92"/>
  <c r="H8" i="92"/>
  <c r="G8" i="92"/>
  <c r="F8" i="92"/>
  <c r="O8" i="92" s="1"/>
  <c r="R7" i="92"/>
  <c r="Q7" i="92"/>
  <c r="P7" i="92"/>
  <c r="O7" i="92"/>
  <c r="N7" i="92"/>
  <c r="M7" i="92"/>
  <c r="S7" i="92" s="1"/>
  <c r="L7" i="92"/>
  <c r="E7" i="92"/>
  <c r="D7" i="92"/>
  <c r="C7" i="92"/>
  <c r="P6" i="92"/>
  <c r="N6" i="92"/>
  <c r="M6" i="92"/>
  <c r="K6" i="92"/>
  <c r="J6" i="92"/>
  <c r="Q6" i="92" s="1"/>
  <c r="I6" i="92"/>
  <c r="H6" i="92"/>
  <c r="G6" i="92"/>
  <c r="F6" i="92"/>
  <c r="O6" i="92" s="1"/>
  <c r="S5" i="92"/>
  <c r="R5" i="92"/>
  <c r="Q5" i="92"/>
  <c r="P5" i="92"/>
  <c r="O5" i="92"/>
  <c r="N5" i="92"/>
  <c r="M5" i="92"/>
  <c r="L5" i="92"/>
  <c r="E5" i="92"/>
  <c r="D18" i="92" s="1" a="1"/>
  <c r="D18" i="92" s="1"/>
  <c r="D5" i="92"/>
  <c r="C50" i="92" s="1" a="1"/>
  <c r="C50" i="92" s="1"/>
  <c r="C5" i="92"/>
  <c r="C18" i="92" s="1" a="1"/>
  <c r="C18" i="92" s="1"/>
  <c r="Q4" i="92"/>
  <c r="N4" i="92"/>
  <c r="M4" i="92"/>
  <c r="K4" i="92"/>
  <c r="J4" i="92"/>
  <c r="I4" i="92"/>
  <c r="F50" i="92" s="1" a="1"/>
  <c r="F50" i="92" s="1"/>
  <c r="H4" i="92"/>
  <c r="F18" i="92" s="1" a="1"/>
  <c r="F18" i="92" s="1"/>
  <c r="G4" i="92"/>
  <c r="F4" i="92"/>
  <c r="E18" i="92" s="1" a="1"/>
  <c r="E18" i="92" s="1"/>
  <c r="J66" i="91"/>
  <c r="Q66" i="91" s="1"/>
  <c r="C5" i="91"/>
  <c r="R9" i="87"/>
  <c r="R11" i="87"/>
  <c r="R11" i="86"/>
  <c r="R9" i="69"/>
  <c r="H20" i="91"/>
  <c r="G151" i="91"/>
  <c r="D151" i="91"/>
  <c r="G150" i="91"/>
  <c r="D150" i="91"/>
  <c r="G149" i="91"/>
  <c r="D149" i="91"/>
  <c r="G148" i="91"/>
  <c r="D148" i="91"/>
  <c r="G147" i="91"/>
  <c r="D147" i="91"/>
  <c r="G146" i="91"/>
  <c r="D146" i="91"/>
  <c r="G145" i="91"/>
  <c r="D145" i="91"/>
  <c r="G144" i="91"/>
  <c r="D144" i="91"/>
  <c r="G143" i="91"/>
  <c r="D143" i="91"/>
  <c r="G142" i="91"/>
  <c r="D142" i="91"/>
  <c r="G141" i="91"/>
  <c r="D141" i="91"/>
  <c r="G140" i="91"/>
  <c r="D140" i="91"/>
  <c r="G139" i="91"/>
  <c r="D139" i="91"/>
  <c r="G138" i="91"/>
  <c r="D138" i="91"/>
  <c r="G137" i="91"/>
  <c r="D137" i="91"/>
  <c r="G136" i="91"/>
  <c r="D136" i="91"/>
  <c r="G135" i="91"/>
  <c r="D135" i="91"/>
  <c r="G134" i="91"/>
  <c r="D134" i="91"/>
  <c r="G133" i="91"/>
  <c r="D133" i="91"/>
  <c r="G132" i="91"/>
  <c r="D132" i="91"/>
  <c r="G131" i="91"/>
  <c r="D131" i="91"/>
  <c r="G130" i="91"/>
  <c r="D130" i="91"/>
  <c r="G129" i="91"/>
  <c r="D129" i="91"/>
  <c r="G128" i="91"/>
  <c r="D128" i="91"/>
  <c r="G127" i="91"/>
  <c r="D127" i="91"/>
  <c r="G126" i="91"/>
  <c r="D126" i="91"/>
  <c r="G125" i="91"/>
  <c r="D125" i="91"/>
  <c r="G124" i="91"/>
  <c r="D124" i="91"/>
  <c r="G123" i="91"/>
  <c r="D123" i="91"/>
  <c r="G122" i="91"/>
  <c r="D122" i="91"/>
  <c r="G121" i="91"/>
  <c r="D121" i="91"/>
  <c r="G120" i="91"/>
  <c r="D120" i="91"/>
  <c r="G88" i="91" a="1"/>
  <c r="G88" i="91" s="1"/>
  <c r="N86" i="91"/>
  <c r="T85" i="91"/>
  <c r="Z4" i="91" s="1" a="1"/>
  <c r="Z4" i="91" s="1"/>
  <c r="N85" i="91"/>
  <c r="Q83" i="91"/>
  <c r="P83" i="91"/>
  <c r="O83" i="91"/>
  <c r="N83" i="91"/>
  <c r="R83" i="91" s="1"/>
  <c r="M83" i="91"/>
  <c r="S83" i="91" s="1"/>
  <c r="L83" i="91"/>
  <c r="E83" i="91"/>
  <c r="D83" i="91"/>
  <c r="C83" i="91"/>
  <c r="Q82" i="91"/>
  <c r="N82" i="91"/>
  <c r="M82" i="91"/>
  <c r="K82" i="91"/>
  <c r="J82" i="91"/>
  <c r="I82" i="91"/>
  <c r="H82" i="91"/>
  <c r="P82" i="91" s="1"/>
  <c r="G82" i="91"/>
  <c r="F82" i="91"/>
  <c r="O82" i="91" s="1"/>
  <c r="Q81" i="91"/>
  <c r="P81" i="91"/>
  <c r="O81" i="91"/>
  <c r="N81" i="91"/>
  <c r="R81" i="91" s="1"/>
  <c r="M81" i="91"/>
  <c r="S81" i="91" s="1"/>
  <c r="L81" i="91"/>
  <c r="E81" i="91"/>
  <c r="D81" i="91"/>
  <c r="C81" i="91"/>
  <c r="Q80" i="91"/>
  <c r="N80" i="91"/>
  <c r="M80" i="91"/>
  <c r="K80" i="91"/>
  <c r="J80" i="91"/>
  <c r="I80" i="91"/>
  <c r="H80" i="91"/>
  <c r="P80" i="91" s="1"/>
  <c r="G80" i="91"/>
  <c r="F80" i="91"/>
  <c r="O80" i="91" s="1"/>
  <c r="Q79" i="91"/>
  <c r="P79" i="91"/>
  <c r="O79" i="91"/>
  <c r="N79" i="91"/>
  <c r="R79" i="91" s="1"/>
  <c r="M79" i="91"/>
  <c r="S79" i="91" s="1"/>
  <c r="L79" i="91"/>
  <c r="E79" i="91"/>
  <c r="D79" i="91"/>
  <c r="C79" i="91"/>
  <c r="Q78" i="91"/>
  <c r="N78" i="91"/>
  <c r="M78" i="91"/>
  <c r="K78" i="91"/>
  <c r="J78" i="91"/>
  <c r="I78" i="91"/>
  <c r="H78" i="91"/>
  <c r="P78" i="91" s="1"/>
  <c r="G78" i="91"/>
  <c r="F78" i="91"/>
  <c r="O78" i="91" s="1"/>
  <c r="Q77" i="91"/>
  <c r="P77" i="91"/>
  <c r="O77" i="91"/>
  <c r="N77" i="91"/>
  <c r="R77" i="91" s="1"/>
  <c r="M77" i="91"/>
  <c r="S77" i="91" s="1"/>
  <c r="L77" i="91"/>
  <c r="E77" i="91"/>
  <c r="D77" i="91"/>
  <c r="C77" i="91"/>
  <c r="Q76" i="91"/>
  <c r="N76" i="91"/>
  <c r="M76" i="91"/>
  <c r="R76" i="91" s="1"/>
  <c r="K76" i="91"/>
  <c r="J76" i="91"/>
  <c r="I76" i="91"/>
  <c r="H76" i="91"/>
  <c r="P76" i="91" s="1"/>
  <c r="G76" i="91"/>
  <c r="F76" i="91"/>
  <c r="O76" i="91" s="1"/>
  <c r="Q75" i="91"/>
  <c r="P75" i="91"/>
  <c r="O75" i="91"/>
  <c r="N75" i="91"/>
  <c r="R75" i="91" s="1"/>
  <c r="M75" i="91"/>
  <c r="S75" i="91" s="1"/>
  <c r="L75" i="91"/>
  <c r="E75" i="91"/>
  <c r="D75" i="91"/>
  <c r="C75" i="91"/>
  <c r="Q74" i="91"/>
  <c r="N74" i="91"/>
  <c r="M74" i="91"/>
  <c r="K74" i="91"/>
  <c r="J74" i="91"/>
  <c r="I74" i="91"/>
  <c r="H74" i="91"/>
  <c r="P74" i="91" s="1"/>
  <c r="G74" i="91"/>
  <c r="F74" i="91"/>
  <c r="O74" i="91" s="1"/>
  <c r="Q73" i="91"/>
  <c r="P73" i="91"/>
  <c r="O73" i="91"/>
  <c r="N73" i="91"/>
  <c r="R73" i="91" s="1"/>
  <c r="M73" i="91"/>
  <c r="S73" i="91" s="1"/>
  <c r="L73" i="91"/>
  <c r="E73" i="91"/>
  <c r="D73" i="91"/>
  <c r="C73" i="91"/>
  <c r="Q72" i="91"/>
  <c r="N72" i="91"/>
  <c r="R72" i="91" s="1"/>
  <c r="M72" i="91"/>
  <c r="K72" i="91"/>
  <c r="J72" i="91"/>
  <c r="I72" i="91"/>
  <c r="H72" i="91"/>
  <c r="P72" i="91" s="1"/>
  <c r="G72" i="91"/>
  <c r="F72" i="91"/>
  <c r="O72" i="91" s="1"/>
  <c r="Q71" i="91"/>
  <c r="P71" i="91"/>
  <c r="O71" i="91"/>
  <c r="N71" i="91"/>
  <c r="R71" i="91" s="1"/>
  <c r="M71" i="91"/>
  <c r="S71" i="91" s="1"/>
  <c r="L71" i="91"/>
  <c r="E71" i="91"/>
  <c r="D71" i="91"/>
  <c r="C71" i="91"/>
  <c r="Q70" i="91"/>
  <c r="N70" i="91"/>
  <c r="M70" i="91"/>
  <c r="K70" i="91"/>
  <c r="J70" i="91"/>
  <c r="I70" i="91"/>
  <c r="H70" i="91"/>
  <c r="P70" i="91" s="1"/>
  <c r="G70" i="91"/>
  <c r="F70" i="91"/>
  <c r="O70" i="91" s="1"/>
  <c r="Q69" i="91"/>
  <c r="P69" i="91"/>
  <c r="O69" i="91"/>
  <c r="N69" i="91"/>
  <c r="R69" i="91" s="1"/>
  <c r="M69" i="91"/>
  <c r="S69" i="91" s="1"/>
  <c r="L69" i="91"/>
  <c r="E69" i="91"/>
  <c r="D69" i="91"/>
  <c r="C69" i="91"/>
  <c r="Q68" i="91"/>
  <c r="N68" i="91"/>
  <c r="M68" i="91"/>
  <c r="R68" i="91" s="1"/>
  <c r="K68" i="91"/>
  <c r="J68" i="91"/>
  <c r="I68" i="91"/>
  <c r="H68" i="91"/>
  <c r="P68" i="91" s="1"/>
  <c r="G68" i="91"/>
  <c r="F68" i="91"/>
  <c r="O68" i="91" s="1"/>
  <c r="Q67" i="91"/>
  <c r="P67" i="91"/>
  <c r="O67" i="91"/>
  <c r="N67" i="91"/>
  <c r="R67" i="91" s="1"/>
  <c r="M67" i="91"/>
  <c r="L67" i="91"/>
  <c r="E67" i="91"/>
  <c r="D67" i="91"/>
  <c r="C67" i="91"/>
  <c r="N66" i="91"/>
  <c r="M66" i="91"/>
  <c r="K66" i="91"/>
  <c r="I66" i="91"/>
  <c r="H66" i="91"/>
  <c r="P66" i="91" s="1"/>
  <c r="G66" i="91"/>
  <c r="F66" i="91"/>
  <c r="O66" i="91" s="1"/>
  <c r="S61" i="91" s="1"/>
  <c r="Q65" i="91"/>
  <c r="P65" i="91"/>
  <c r="O65" i="91"/>
  <c r="N65" i="91"/>
  <c r="R65" i="91" s="1"/>
  <c r="M65" i="91"/>
  <c r="S65" i="91" s="1"/>
  <c r="L65" i="91"/>
  <c r="E65" i="91"/>
  <c r="D65" i="91"/>
  <c r="C65" i="91"/>
  <c r="Q64" i="91"/>
  <c r="N64" i="91"/>
  <c r="M64" i="91"/>
  <c r="K64" i="91"/>
  <c r="J64" i="91"/>
  <c r="I64" i="91"/>
  <c r="H64" i="91"/>
  <c r="P64" i="91" s="1"/>
  <c r="G64" i="91"/>
  <c r="F64" i="91"/>
  <c r="O64" i="91" s="1"/>
  <c r="S59" i="91" s="1"/>
  <c r="Q63" i="91"/>
  <c r="P63" i="91"/>
  <c r="O63" i="91"/>
  <c r="N63" i="91"/>
  <c r="R63" i="91" s="1"/>
  <c r="M63" i="91"/>
  <c r="L63" i="91"/>
  <c r="E63" i="91"/>
  <c r="D63" i="91"/>
  <c r="C63" i="91"/>
  <c r="Q62" i="91"/>
  <c r="N62" i="91"/>
  <c r="M62" i="91"/>
  <c r="K62" i="91"/>
  <c r="J62" i="91"/>
  <c r="I62" i="91"/>
  <c r="H62" i="91"/>
  <c r="P62" i="91" s="1"/>
  <c r="G62" i="91"/>
  <c r="F62" i="91"/>
  <c r="O62" i="91" s="1"/>
  <c r="Q61" i="91"/>
  <c r="P61" i="91"/>
  <c r="O61" i="91"/>
  <c r="N61" i="91"/>
  <c r="R61" i="91" s="1"/>
  <c r="M61" i="91"/>
  <c r="L61" i="91"/>
  <c r="E61" i="91"/>
  <c r="D61" i="91"/>
  <c r="C61" i="91"/>
  <c r="Q60" i="91"/>
  <c r="N60" i="91"/>
  <c r="M60" i="91"/>
  <c r="K60" i="91"/>
  <c r="J60" i="91"/>
  <c r="I60" i="91"/>
  <c r="H60" i="91"/>
  <c r="P60" i="91" s="1"/>
  <c r="G60" i="91"/>
  <c r="F60" i="91"/>
  <c r="O60" i="91" s="1"/>
  <c r="Q59" i="91"/>
  <c r="P59" i="91"/>
  <c r="O59" i="91"/>
  <c r="N59" i="91"/>
  <c r="R59" i="91" s="1"/>
  <c r="M59" i="91"/>
  <c r="L59" i="91"/>
  <c r="E59" i="91"/>
  <c r="D59" i="91"/>
  <c r="C59" i="91"/>
  <c r="Q58" i="91"/>
  <c r="N58" i="91"/>
  <c r="M58" i="91"/>
  <c r="R58" i="91" s="1"/>
  <c r="K58" i="91"/>
  <c r="J58" i="91"/>
  <c r="I58" i="91"/>
  <c r="H58" i="91"/>
  <c r="P58" i="91" s="1"/>
  <c r="G58" i="91"/>
  <c r="F58" i="91"/>
  <c r="O58" i="91" s="1"/>
  <c r="Q57" i="91"/>
  <c r="P57" i="91"/>
  <c r="O57" i="91"/>
  <c r="N57" i="91"/>
  <c r="R57" i="91" s="1"/>
  <c r="M57" i="91"/>
  <c r="L57" i="91"/>
  <c r="E57" i="91"/>
  <c r="D57" i="91"/>
  <c r="C57" i="91"/>
  <c r="Q56" i="91"/>
  <c r="N56" i="91"/>
  <c r="M56" i="91"/>
  <c r="K56" i="91"/>
  <c r="J56" i="91"/>
  <c r="I56" i="91"/>
  <c r="H56" i="91"/>
  <c r="P56" i="91" s="1"/>
  <c r="G56" i="91"/>
  <c r="F56" i="91"/>
  <c r="O56" i="91" s="1"/>
  <c r="Q55" i="91"/>
  <c r="P55" i="91"/>
  <c r="O55" i="91"/>
  <c r="N55" i="91"/>
  <c r="R55" i="91" s="1"/>
  <c r="M55" i="91"/>
  <c r="L55" i="91"/>
  <c r="E55" i="91"/>
  <c r="D55" i="91"/>
  <c r="C55" i="91"/>
  <c r="Q54" i="91"/>
  <c r="N54" i="91"/>
  <c r="M54" i="91"/>
  <c r="R54" i="91" s="1"/>
  <c r="K54" i="91"/>
  <c r="J54" i="91"/>
  <c r="I54" i="91"/>
  <c r="H54" i="91"/>
  <c r="P54" i="91" s="1"/>
  <c r="G54" i="91"/>
  <c r="F54" i="91"/>
  <c r="O54" i="91" s="1"/>
  <c r="Q53" i="91"/>
  <c r="P53" i="91"/>
  <c r="O53" i="91"/>
  <c r="N53" i="91"/>
  <c r="R53" i="91" s="1"/>
  <c r="M53" i="91"/>
  <c r="L53" i="91"/>
  <c r="E53" i="91"/>
  <c r="D53" i="91"/>
  <c r="C53" i="91"/>
  <c r="Q52" i="91"/>
  <c r="N52" i="91"/>
  <c r="M52" i="91"/>
  <c r="K52" i="91"/>
  <c r="J52" i="91"/>
  <c r="I52" i="91"/>
  <c r="H52" i="91"/>
  <c r="P52" i="91" s="1"/>
  <c r="G52" i="91"/>
  <c r="F52" i="91"/>
  <c r="O52" i="91" s="1"/>
  <c r="Q51" i="91"/>
  <c r="P51" i="91"/>
  <c r="O51" i="91"/>
  <c r="N51" i="91"/>
  <c r="R51" i="91" s="1"/>
  <c r="M51" i="91"/>
  <c r="L51" i="91"/>
  <c r="E51" i="91"/>
  <c r="D51" i="91"/>
  <c r="C51" i="91"/>
  <c r="Q50" i="91"/>
  <c r="N50" i="91"/>
  <c r="M50" i="91"/>
  <c r="K50" i="91"/>
  <c r="J50" i="91"/>
  <c r="I50" i="91"/>
  <c r="H50" i="91"/>
  <c r="P50" i="91" s="1"/>
  <c r="G50" i="91"/>
  <c r="F50" i="91"/>
  <c r="O50" i="91" s="1"/>
  <c r="Q49" i="91"/>
  <c r="P49" i="91"/>
  <c r="O49" i="91"/>
  <c r="S48" i="91" s="1"/>
  <c r="N49" i="91"/>
  <c r="R49" i="91" s="1"/>
  <c r="M49" i="91"/>
  <c r="L49" i="91"/>
  <c r="E49" i="91"/>
  <c r="D49" i="91"/>
  <c r="C49" i="91"/>
  <c r="Q48" i="91"/>
  <c r="N48" i="91"/>
  <c r="M48" i="91"/>
  <c r="K48" i="91"/>
  <c r="J48" i="91"/>
  <c r="I48" i="91"/>
  <c r="H48" i="91"/>
  <c r="P48" i="91" s="1"/>
  <c r="G48" i="91"/>
  <c r="F48" i="91"/>
  <c r="O48" i="91" s="1"/>
  <c r="Q47" i="91"/>
  <c r="P47" i="91"/>
  <c r="O47" i="91"/>
  <c r="N47" i="91"/>
  <c r="R47" i="91" s="1"/>
  <c r="M47" i="91"/>
  <c r="L47" i="91"/>
  <c r="E47" i="91"/>
  <c r="D47" i="91"/>
  <c r="C47" i="91"/>
  <c r="Q46" i="91"/>
  <c r="N46" i="91"/>
  <c r="M46" i="91"/>
  <c r="K46" i="91"/>
  <c r="J46" i="91"/>
  <c r="I46" i="91"/>
  <c r="H46" i="91"/>
  <c r="P46" i="91" s="1"/>
  <c r="G46" i="91"/>
  <c r="F46" i="91"/>
  <c r="O46" i="91" s="1"/>
  <c r="Q45" i="91"/>
  <c r="P45" i="91"/>
  <c r="O45" i="91"/>
  <c r="N45" i="91"/>
  <c r="R45" i="91" s="1"/>
  <c r="M45" i="91"/>
  <c r="L45" i="91"/>
  <c r="E45" i="91"/>
  <c r="D45" i="91"/>
  <c r="C45" i="91"/>
  <c r="Q44" i="91"/>
  <c r="N44" i="91"/>
  <c r="M44" i="91"/>
  <c r="K44" i="91"/>
  <c r="J44" i="91"/>
  <c r="I44" i="91"/>
  <c r="H44" i="91"/>
  <c r="P44" i="91" s="1"/>
  <c r="G44" i="91"/>
  <c r="F44" i="91"/>
  <c r="O44" i="91" s="1"/>
  <c r="Q43" i="91"/>
  <c r="P43" i="91"/>
  <c r="O43" i="91"/>
  <c r="N43" i="91"/>
  <c r="R43" i="91" s="1"/>
  <c r="M43" i="91"/>
  <c r="L43" i="91"/>
  <c r="E43" i="91"/>
  <c r="D43" i="91"/>
  <c r="C43" i="91"/>
  <c r="Q42" i="91"/>
  <c r="N42" i="91"/>
  <c r="M42" i="91"/>
  <c r="K42" i="91"/>
  <c r="J42" i="91"/>
  <c r="I42" i="91"/>
  <c r="H42" i="91"/>
  <c r="P42" i="91" s="1"/>
  <c r="G42" i="91"/>
  <c r="F42" i="91"/>
  <c r="O42" i="91" s="1"/>
  <c r="Q41" i="91"/>
  <c r="P41" i="91"/>
  <c r="O41" i="91"/>
  <c r="N41" i="91"/>
  <c r="R41" i="91" s="1"/>
  <c r="M41" i="91"/>
  <c r="L41" i="91"/>
  <c r="E41" i="91"/>
  <c r="D41" i="91"/>
  <c r="C41" i="91"/>
  <c r="Q40" i="91"/>
  <c r="N40" i="91"/>
  <c r="M40" i="91"/>
  <c r="K40" i="91"/>
  <c r="J40" i="91"/>
  <c r="I40" i="91"/>
  <c r="H40" i="91"/>
  <c r="P40" i="91" s="1"/>
  <c r="G40" i="91"/>
  <c r="F40" i="91"/>
  <c r="O40" i="91" s="1"/>
  <c r="Q39" i="91"/>
  <c r="P39" i="91"/>
  <c r="O39" i="91"/>
  <c r="N39" i="91"/>
  <c r="R39" i="91" s="1"/>
  <c r="M39" i="91"/>
  <c r="L39" i="91"/>
  <c r="C39" i="91"/>
  <c r="Q38" i="91"/>
  <c r="N38" i="91"/>
  <c r="M38" i="91"/>
  <c r="K38" i="91"/>
  <c r="J38" i="91"/>
  <c r="I38" i="91"/>
  <c r="H38" i="91"/>
  <c r="P38" i="91" s="1"/>
  <c r="G38" i="91"/>
  <c r="F38" i="91"/>
  <c r="O38" i="91" s="1"/>
  <c r="Q37" i="91"/>
  <c r="P37" i="91"/>
  <c r="O37" i="91"/>
  <c r="N37" i="91"/>
  <c r="R37" i="91" s="1"/>
  <c r="M37" i="91"/>
  <c r="L37" i="91"/>
  <c r="E37" i="91"/>
  <c r="D37" i="91"/>
  <c r="C37" i="91"/>
  <c r="Q36" i="91"/>
  <c r="N36" i="91"/>
  <c r="M36" i="91"/>
  <c r="K36" i="91"/>
  <c r="J36" i="91"/>
  <c r="I36" i="91"/>
  <c r="H36" i="91"/>
  <c r="P36" i="91" s="1"/>
  <c r="G36" i="91"/>
  <c r="F36" i="91"/>
  <c r="O36" i="91" s="1"/>
  <c r="Q35" i="91"/>
  <c r="P35" i="91"/>
  <c r="O35" i="91"/>
  <c r="N35" i="91"/>
  <c r="R35" i="91" s="1"/>
  <c r="M35" i="91"/>
  <c r="L35" i="91"/>
  <c r="E35" i="91"/>
  <c r="D35" i="91"/>
  <c r="C35" i="91"/>
  <c r="Q34" i="91"/>
  <c r="N34" i="91"/>
  <c r="K34" i="91"/>
  <c r="J34" i="91"/>
  <c r="I34" i="91"/>
  <c r="H34" i="91"/>
  <c r="P34" i="91" s="1"/>
  <c r="G34" i="91"/>
  <c r="F34" i="91"/>
  <c r="O34" i="91" s="1"/>
  <c r="Q33" i="91"/>
  <c r="P33" i="91"/>
  <c r="O33" i="91"/>
  <c r="N33" i="91"/>
  <c r="R33" i="91" s="1"/>
  <c r="M33" i="91"/>
  <c r="L33" i="91"/>
  <c r="E33" i="91"/>
  <c r="D33" i="91"/>
  <c r="C33" i="91"/>
  <c r="Q32" i="91"/>
  <c r="N32" i="91"/>
  <c r="M32" i="91"/>
  <c r="K32" i="91"/>
  <c r="J32" i="91"/>
  <c r="I32" i="91"/>
  <c r="H32" i="91"/>
  <c r="P32" i="91" s="1"/>
  <c r="G32" i="91"/>
  <c r="F32" i="91"/>
  <c r="O32" i="91" s="1"/>
  <c r="S23" i="91" s="1"/>
  <c r="Q31" i="91"/>
  <c r="P31" i="91"/>
  <c r="O31" i="91"/>
  <c r="N31" i="91"/>
  <c r="R31" i="91" s="1"/>
  <c r="M31" i="91"/>
  <c r="L31" i="91"/>
  <c r="E31" i="91"/>
  <c r="D31" i="91"/>
  <c r="C31" i="91"/>
  <c r="Q30" i="91"/>
  <c r="N30" i="91"/>
  <c r="M30" i="91"/>
  <c r="K30" i="91"/>
  <c r="J30" i="91"/>
  <c r="I30" i="91"/>
  <c r="H30" i="91"/>
  <c r="P30" i="91" s="1"/>
  <c r="G30" i="91"/>
  <c r="F30" i="91"/>
  <c r="O30" i="91" s="1"/>
  <c r="Q29" i="91"/>
  <c r="P29" i="91"/>
  <c r="O29" i="91"/>
  <c r="N29" i="91"/>
  <c r="R29" i="91" s="1"/>
  <c r="M29" i="91"/>
  <c r="L29" i="91"/>
  <c r="E29" i="91"/>
  <c r="D29" i="91"/>
  <c r="C29" i="91"/>
  <c r="Q28" i="91"/>
  <c r="N28" i="91"/>
  <c r="M28" i="91"/>
  <c r="K28" i="91"/>
  <c r="J28" i="91"/>
  <c r="I28" i="91"/>
  <c r="H28" i="91"/>
  <c r="P28" i="91" s="1"/>
  <c r="G28" i="91"/>
  <c r="F28" i="91"/>
  <c r="O28" i="91" s="1"/>
  <c r="Q27" i="91"/>
  <c r="P27" i="91"/>
  <c r="O27" i="91"/>
  <c r="N27" i="91"/>
  <c r="R27" i="91" s="1"/>
  <c r="M27" i="91"/>
  <c r="L27" i="91"/>
  <c r="E27" i="91"/>
  <c r="D27" i="91"/>
  <c r="C27" i="91"/>
  <c r="Q26" i="91"/>
  <c r="N26" i="91"/>
  <c r="M26" i="91"/>
  <c r="K26" i="91"/>
  <c r="J26" i="91"/>
  <c r="I26" i="91"/>
  <c r="H26" i="91"/>
  <c r="P26" i="91" s="1"/>
  <c r="G26" i="91"/>
  <c r="F26" i="91"/>
  <c r="O26" i="91" s="1"/>
  <c r="Q25" i="91"/>
  <c r="P25" i="91"/>
  <c r="O25" i="91"/>
  <c r="N25" i="91"/>
  <c r="R25" i="91" s="1"/>
  <c r="M25" i="91"/>
  <c r="L25" i="91"/>
  <c r="E25" i="91"/>
  <c r="D25" i="91"/>
  <c r="C25" i="91"/>
  <c r="Q24" i="91"/>
  <c r="N24" i="91"/>
  <c r="M24" i="91"/>
  <c r="K24" i="91"/>
  <c r="J24" i="91"/>
  <c r="I24" i="91"/>
  <c r="H24" i="91"/>
  <c r="P24" i="91" s="1"/>
  <c r="G24" i="91"/>
  <c r="F24" i="91"/>
  <c r="O24" i="91" s="1"/>
  <c r="Q23" i="91"/>
  <c r="P23" i="91"/>
  <c r="O23" i="91"/>
  <c r="S22" i="91" s="1"/>
  <c r="N23" i="91"/>
  <c r="R23" i="91" s="1"/>
  <c r="M23" i="91"/>
  <c r="L23" i="91"/>
  <c r="E23" i="91"/>
  <c r="D23" i="91"/>
  <c r="C23" i="91"/>
  <c r="Q22" i="91"/>
  <c r="N22" i="91"/>
  <c r="R22" i="91" s="1"/>
  <c r="M22" i="91"/>
  <c r="K22" i="91"/>
  <c r="J22" i="91"/>
  <c r="I22" i="91"/>
  <c r="H22" i="91"/>
  <c r="P22" i="91" s="1"/>
  <c r="G22" i="91"/>
  <c r="F22" i="91"/>
  <c r="O22" i="91" s="1"/>
  <c r="Q21" i="91"/>
  <c r="P21" i="91"/>
  <c r="O21" i="91"/>
  <c r="N21" i="91"/>
  <c r="R21" i="91" s="1"/>
  <c r="M21" i="91"/>
  <c r="L21" i="91"/>
  <c r="E21" i="91"/>
  <c r="D21" i="91"/>
  <c r="C21" i="91"/>
  <c r="Q20" i="91"/>
  <c r="N20" i="91"/>
  <c r="M20" i="91"/>
  <c r="R20" i="91" s="1"/>
  <c r="K20" i="91"/>
  <c r="J20" i="91"/>
  <c r="I20" i="91"/>
  <c r="P20" i="91"/>
  <c r="G20" i="91"/>
  <c r="F20" i="91"/>
  <c r="O20" i="91" s="1"/>
  <c r="Q19" i="91"/>
  <c r="P19" i="91"/>
  <c r="O19" i="91"/>
  <c r="N19" i="91"/>
  <c r="R19" i="91" s="1"/>
  <c r="M19" i="91"/>
  <c r="L19" i="91"/>
  <c r="E19" i="91"/>
  <c r="D19" i="91"/>
  <c r="C19" i="91"/>
  <c r="Q18" i="91"/>
  <c r="N18" i="91"/>
  <c r="M18" i="91"/>
  <c r="K18" i="91"/>
  <c r="J18" i="91"/>
  <c r="I18" i="91"/>
  <c r="H18" i="91"/>
  <c r="P18" i="91" s="1"/>
  <c r="G18" i="91"/>
  <c r="F18" i="91"/>
  <c r="O18" i="91" s="1"/>
  <c r="AN17" i="91"/>
  <c r="AM17" i="91"/>
  <c r="AL17" i="91"/>
  <c r="AK17" i="91"/>
  <c r="AO17" i="91" s="1"/>
  <c r="AJ17" i="91"/>
  <c r="AB17" i="91"/>
  <c r="AA17" i="91"/>
  <c r="Z17" i="91"/>
  <c r="Q17" i="91"/>
  <c r="P17" i="91"/>
  <c r="O17" i="91"/>
  <c r="N17" i="91"/>
  <c r="R17" i="91" s="1"/>
  <c r="M17" i="91"/>
  <c r="L17" i="91"/>
  <c r="E17" i="91"/>
  <c r="D17" i="91"/>
  <c r="C17" i="91"/>
  <c r="AK16" i="91"/>
  <c r="AH16" i="91"/>
  <c r="AG16" i="91"/>
  <c r="AN16" i="91" s="1"/>
  <c r="AF16" i="91"/>
  <c r="AE16" i="91"/>
  <c r="AM16" i="91" s="1"/>
  <c r="AD16" i="91"/>
  <c r="AC16" i="91"/>
  <c r="AL16" i="91" s="1"/>
  <c r="S25" i="91" s="1"/>
  <c r="Q16" i="91"/>
  <c r="P16" i="91"/>
  <c r="N16" i="91"/>
  <c r="M16" i="91"/>
  <c r="K16" i="91"/>
  <c r="J16" i="91"/>
  <c r="I16" i="91"/>
  <c r="H16" i="91"/>
  <c r="G16" i="91"/>
  <c r="F16" i="91"/>
  <c r="O16" i="91" s="1"/>
  <c r="Q15" i="91"/>
  <c r="P15" i="91"/>
  <c r="O15" i="91"/>
  <c r="N15" i="91"/>
  <c r="R15" i="91" s="1"/>
  <c r="M15" i="91"/>
  <c r="L15" i="91"/>
  <c r="E15" i="91"/>
  <c r="D15" i="91"/>
  <c r="C15" i="91"/>
  <c r="Q14" i="91"/>
  <c r="P14" i="91"/>
  <c r="N14" i="91"/>
  <c r="M14" i="91"/>
  <c r="K14" i="91"/>
  <c r="J14" i="91"/>
  <c r="I14" i="91"/>
  <c r="H14" i="91"/>
  <c r="G14" i="91"/>
  <c r="F14" i="91"/>
  <c r="O14" i="91" s="1"/>
  <c r="S5" i="91" s="1"/>
  <c r="Q13" i="91"/>
  <c r="P13" i="91"/>
  <c r="O13" i="91"/>
  <c r="N13" i="91"/>
  <c r="R13" i="91" s="1"/>
  <c r="M13" i="91"/>
  <c r="L13" i="91"/>
  <c r="E13" i="91"/>
  <c r="D13" i="91"/>
  <c r="C13" i="91"/>
  <c r="Q12" i="91"/>
  <c r="P12" i="91"/>
  <c r="N12" i="91"/>
  <c r="M12" i="91"/>
  <c r="K12" i="91"/>
  <c r="J12" i="91"/>
  <c r="I12" i="91"/>
  <c r="H12" i="91"/>
  <c r="G12" i="91"/>
  <c r="F12" i="91"/>
  <c r="O12" i="91" s="1"/>
  <c r="Q11" i="91"/>
  <c r="P11" i="91"/>
  <c r="O11" i="91"/>
  <c r="S10" i="91" s="1"/>
  <c r="N11" i="91"/>
  <c r="R11" i="91" s="1"/>
  <c r="M11" i="91"/>
  <c r="L11" i="91"/>
  <c r="E11" i="91"/>
  <c r="D11" i="91"/>
  <c r="C11" i="91"/>
  <c r="Q10" i="91"/>
  <c r="P10" i="91"/>
  <c r="N10" i="91"/>
  <c r="M10" i="91"/>
  <c r="K10" i="91"/>
  <c r="J10" i="91"/>
  <c r="I10" i="91"/>
  <c r="H10" i="91"/>
  <c r="G10" i="91"/>
  <c r="F10" i="91"/>
  <c r="O10" i="91" s="1"/>
  <c r="Q9" i="91"/>
  <c r="P9" i="91"/>
  <c r="O9" i="91"/>
  <c r="N9" i="91"/>
  <c r="R9" i="91" s="1"/>
  <c r="M9" i="91"/>
  <c r="L9" i="91"/>
  <c r="E9" i="91"/>
  <c r="D9" i="91"/>
  <c r="C9" i="91"/>
  <c r="Q8" i="91"/>
  <c r="P8" i="91"/>
  <c r="N8" i="91"/>
  <c r="M8" i="91"/>
  <c r="K8" i="91"/>
  <c r="J8" i="91"/>
  <c r="I8" i="91"/>
  <c r="H8" i="91"/>
  <c r="G8" i="91"/>
  <c r="F8" i="91"/>
  <c r="O8" i="91" s="1"/>
  <c r="Q7" i="91"/>
  <c r="P7" i="91"/>
  <c r="O7" i="91"/>
  <c r="N7" i="91"/>
  <c r="R7" i="91" s="1"/>
  <c r="M7" i="91"/>
  <c r="L7" i="91"/>
  <c r="E7" i="91"/>
  <c r="D7" i="91"/>
  <c r="C7" i="91"/>
  <c r="Q6" i="91"/>
  <c r="P6" i="91"/>
  <c r="N6" i="91"/>
  <c r="M6" i="91"/>
  <c r="K6" i="91"/>
  <c r="J6" i="91"/>
  <c r="I6" i="91"/>
  <c r="H6" i="91"/>
  <c r="G6" i="91"/>
  <c r="F6" i="91"/>
  <c r="O6" i="91" s="1"/>
  <c r="Q5" i="91"/>
  <c r="P5" i="91"/>
  <c r="O5" i="91"/>
  <c r="N5" i="91"/>
  <c r="R5" i="91" s="1"/>
  <c r="M5" i="91"/>
  <c r="L5" i="91"/>
  <c r="E5" i="91"/>
  <c r="D88" i="91" s="1" a="1"/>
  <c r="D88" i="91" s="1"/>
  <c r="D5" i="91"/>
  <c r="C120" i="91" s="1" a="1"/>
  <c r="C120" i="91" s="1"/>
  <c r="C88" i="91" a="1"/>
  <c r="C88" i="91" s="1"/>
  <c r="N4" i="91"/>
  <c r="M4" i="91"/>
  <c r="K4" i="91"/>
  <c r="J4" i="91"/>
  <c r="Q4" i="91" s="1"/>
  <c r="I4" i="91"/>
  <c r="F120" i="91" s="1" a="1"/>
  <c r="F120" i="91" s="1"/>
  <c r="H4" i="91"/>
  <c r="F88" i="91" s="1" a="1"/>
  <c r="F88" i="91" s="1"/>
  <c r="G4" i="91"/>
  <c r="E120" i="91" s="1" a="1"/>
  <c r="E120" i="91" s="1"/>
  <c r="F4" i="91"/>
  <c r="E88" i="91" s="1" a="1"/>
  <c r="E88" i="91" s="1"/>
  <c r="N42" i="68"/>
  <c r="O29" i="68"/>
  <c r="G81" i="87"/>
  <c r="D81" i="87"/>
  <c r="G80" i="87"/>
  <c r="D80" i="87"/>
  <c r="G79" i="87"/>
  <c r="D79" i="87"/>
  <c r="G78" i="87"/>
  <c r="D78" i="87"/>
  <c r="G77" i="87"/>
  <c r="D77" i="87"/>
  <c r="G76" i="87"/>
  <c r="D76" i="87"/>
  <c r="G75" i="87"/>
  <c r="D75" i="87"/>
  <c r="G74" i="87"/>
  <c r="D74" i="87"/>
  <c r="G73" i="87"/>
  <c r="D73" i="87"/>
  <c r="G72" i="87"/>
  <c r="D72" i="87"/>
  <c r="G71" i="87"/>
  <c r="D71" i="87"/>
  <c r="G70" i="87"/>
  <c r="D70" i="87"/>
  <c r="G69" i="87"/>
  <c r="D69" i="87"/>
  <c r="G68" i="87"/>
  <c r="D68" i="87"/>
  <c r="G67" i="87"/>
  <c r="D67" i="87"/>
  <c r="G66" i="87"/>
  <c r="D66" i="87"/>
  <c r="G65" i="87"/>
  <c r="D65" i="87"/>
  <c r="G64" i="87"/>
  <c r="D64" i="87"/>
  <c r="G63" i="87"/>
  <c r="D63" i="87"/>
  <c r="G62" i="87"/>
  <c r="D62" i="87"/>
  <c r="G61" i="87"/>
  <c r="D61" i="87"/>
  <c r="G60" i="87"/>
  <c r="D60" i="87"/>
  <c r="G59" i="87"/>
  <c r="D59" i="87"/>
  <c r="G58" i="87"/>
  <c r="D58" i="87"/>
  <c r="G57" i="87"/>
  <c r="D57" i="87"/>
  <c r="G56" i="87"/>
  <c r="D56" i="87"/>
  <c r="G55" i="87"/>
  <c r="D55" i="87"/>
  <c r="G54" i="87"/>
  <c r="D54" i="87"/>
  <c r="G53" i="87"/>
  <c r="D53" i="87"/>
  <c r="G52" i="87"/>
  <c r="D52" i="87"/>
  <c r="G51" i="87"/>
  <c r="D51" i="87"/>
  <c r="G50" i="87"/>
  <c r="D50" i="87"/>
  <c r="G18" i="87" a="1"/>
  <c r="G18" i="87" s="1"/>
  <c r="N16" i="87"/>
  <c r="T15" i="87"/>
  <c r="N15" i="87"/>
  <c r="Q13" i="87"/>
  <c r="P13" i="87"/>
  <c r="O13" i="87"/>
  <c r="N13" i="87"/>
  <c r="R13" i="87" s="1"/>
  <c r="M13" i="87"/>
  <c r="S13" i="87" s="1"/>
  <c r="L13" i="87"/>
  <c r="E13" i="87"/>
  <c r="D13" i="87"/>
  <c r="C13" i="87"/>
  <c r="N12" i="87"/>
  <c r="R12" i="87" s="1"/>
  <c r="M12" i="87"/>
  <c r="K12" i="87"/>
  <c r="J12" i="87"/>
  <c r="Q12" i="87" s="1"/>
  <c r="I12" i="87"/>
  <c r="H12" i="87"/>
  <c r="P12" i="87" s="1"/>
  <c r="G12" i="87"/>
  <c r="F12" i="87"/>
  <c r="O12" i="87" s="1"/>
  <c r="Q11" i="87"/>
  <c r="P11" i="87"/>
  <c r="O11" i="87"/>
  <c r="N11" i="87"/>
  <c r="M11" i="87"/>
  <c r="S11" i="87" s="1"/>
  <c r="L11" i="87"/>
  <c r="E11" i="87"/>
  <c r="D11" i="87"/>
  <c r="C11" i="87"/>
  <c r="N10" i="87"/>
  <c r="R10" i="87" s="1"/>
  <c r="M10" i="87"/>
  <c r="K10" i="87"/>
  <c r="J10" i="87"/>
  <c r="Q10" i="87" s="1"/>
  <c r="I10" i="87"/>
  <c r="H10" i="87"/>
  <c r="P10" i="87" s="1"/>
  <c r="G10" i="87"/>
  <c r="F10" i="87"/>
  <c r="O10" i="87" s="1"/>
  <c r="Q9" i="87"/>
  <c r="P9" i="87"/>
  <c r="O9" i="87"/>
  <c r="N9" i="87"/>
  <c r="M9" i="87"/>
  <c r="S9" i="87" s="1"/>
  <c r="L9" i="87"/>
  <c r="E9" i="87"/>
  <c r="D9" i="87"/>
  <c r="C9" i="87"/>
  <c r="P8" i="87"/>
  <c r="N8" i="87"/>
  <c r="R8" i="87" s="1"/>
  <c r="M8" i="87"/>
  <c r="K8" i="87"/>
  <c r="J8" i="87"/>
  <c r="Q8" i="87" s="1"/>
  <c r="I8" i="87"/>
  <c r="H8" i="87"/>
  <c r="G8" i="87"/>
  <c r="F8" i="87"/>
  <c r="O8" i="87" s="1"/>
  <c r="Q7" i="87"/>
  <c r="P7" i="87"/>
  <c r="O7" i="87"/>
  <c r="N7" i="87"/>
  <c r="R7" i="87" s="1"/>
  <c r="M7" i="87"/>
  <c r="S7" i="87" s="1"/>
  <c r="L7" i="87"/>
  <c r="E7" i="87"/>
  <c r="D7" i="87"/>
  <c r="C7" i="87"/>
  <c r="Q6" i="87"/>
  <c r="N6" i="87"/>
  <c r="R6" i="87" s="1"/>
  <c r="M6" i="87"/>
  <c r="K6" i="87"/>
  <c r="J6" i="87"/>
  <c r="I6" i="87"/>
  <c r="H6" i="87"/>
  <c r="P6" i="87" s="1"/>
  <c r="G6" i="87"/>
  <c r="F6" i="87"/>
  <c r="O6" i="87" s="1"/>
  <c r="Q5" i="87"/>
  <c r="P5" i="87"/>
  <c r="O5" i="87"/>
  <c r="N5" i="87"/>
  <c r="R5" i="87" s="1"/>
  <c r="M5" i="87"/>
  <c r="S5" i="87" s="1"/>
  <c r="L5" i="87"/>
  <c r="E5" i="87"/>
  <c r="D18" i="87" s="1" a="1"/>
  <c r="D18" i="87" s="1"/>
  <c r="D5" i="87"/>
  <c r="C50" i="87" s="1" a="1"/>
  <c r="C50" i="87" s="1"/>
  <c r="C5" i="87"/>
  <c r="C18" i="87" s="1" a="1"/>
  <c r="C18" i="87" s="1"/>
  <c r="N4" i="87"/>
  <c r="R4" i="87" s="1"/>
  <c r="M4" i="87"/>
  <c r="K4" i="87"/>
  <c r="J4" i="87"/>
  <c r="Q4" i="87" s="1"/>
  <c r="I4" i="87"/>
  <c r="F50" i="87" s="1" a="1"/>
  <c r="F50" i="87" s="1"/>
  <c r="H4" i="87"/>
  <c r="G4" i="87"/>
  <c r="E50" i="87" s="1" a="1"/>
  <c r="E50" i="87" s="1"/>
  <c r="F4" i="87"/>
  <c r="E18" i="87" s="1" a="1"/>
  <c r="E18" i="87" s="1"/>
  <c r="G81" i="86"/>
  <c r="D81" i="86"/>
  <c r="G80" i="86"/>
  <c r="D80" i="86"/>
  <c r="G79" i="86"/>
  <c r="D79" i="86"/>
  <c r="G78" i="86"/>
  <c r="D78" i="86"/>
  <c r="G77" i="86"/>
  <c r="D77" i="86"/>
  <c r="G76" i="86"/>
  <c r="D76" i="86"/>
  <c r="G75" i="86"/>
  <c r="D75" i="86"/>
  <c r="G74" i="86"/>
  <c r="D74" i="86"/>
  <c r="G73" i="86"/>
  <c r="D73" i="86"/>
  <c r="G72" i="86"/>
  <c r="D72" i="86"/>
  <c r="G71" i="86"/>
  <c r="D71" i="86"/>
  <c r="G70" i="86"/>
  <c r="D70" i="86"/>
  <c r="G69" i="86"/>
  <c r="D69" i="86"/>
  <c r="G68" i="86"/>
  <c r="D68" i="86"/>
  <c r="G67" i="86"/>
  <c r="D67" i="86"/>
  <c r="G66" i="86"/>
  <c r="D66" i="86"/>
  <c r="G65" i="86"/>
  <c r="D65" i="86"/>
  <c r="G64" i="86"/>
  <c r="D64" i="86"/>
  <c r="G63" i="86"/>
  <c r="D63" i="86"/>
  <c r="G62" i="86"/>
  <c r="D62" i="86"/>
  <c r="G61" i="86"/>
  <c r="D61" i="86"/>
  <c r="G60" i="86"/>
  <c r="D60" i="86"/>
  <c r="G59" i="86"/>
  <c r="D59" i="86"/>
  <c r="G58" i="86"/>
  <c r="D58" i="86"/>
  <c r="G57" i="86"/>
  <c r="D57" i="86"/>
  <c r="G56" i="86"/>
  <c r="D56" i="86"/>
  <c r="G55" i="86"/>
  <c r="D55" i="86"/>
  <c r="G54" i="86"/>
  <c r="D54" i="86"/>
  <c r="G53" i="86"/>
  <c r="D53" i="86"/>
  <c r="G52" i="86"/>
  <c r="D52" i="86"/>
  <c r="G51" i="86"/>
  <c r="D51" i="86"/>
  <c r="G50" i="86"/>
  <c r="D50" i="86"/>
  <c r="G18" i="86" a="1"/>
  <c r="G18" i="86" s="1"/>
  <c r="C18" i="86" a="1"/>
  <c r="C18" i="86" s="1"/>
  <c r="N16" i="86"/>
  <c r="T15" i="86"/>
  <c r="N15" i="86"/>
  <c r="Q13" i="86"/>
  <c r="P13" i="86"/>
  <c r="O13" i="86"/>
  <c r="N13" i="86"/>
  <c r="M13" i="86"/>
  <c r="S13" i="86" s="1"/>
  <c r="L13" i="86"/>
  <c r="E13" i="86"/>
  <c r="D13" i="86"/>
  <c r="C13" i="86"/>
  <c r="N12" i="86"/>
  <c r="R12" i="86" s="1"/>
  <c r="M12" i="86"/>
  <c r="K12" i="86"/>
  <c r="J12" i="86"/>
  <c r="Q12" i="86" s="1"/>
  <c r="I12" i="86"/>
  <c r="H12" i="86"/>
  <c r="P12" i="86" s="1"/>
  <c r="G12" i="86"/>
  <c r="F12" i="86"/>
  <c r="O12" i="86" s="1"/>
  <c r="Q11" i="86"/>
  <c r="P11" i="86"/>
  <c r="O11" i="86"/>
  <c r="S10" i="86" s="1"/>
  <c r="N11" i="86"/>
  <c r="M11" i="86"/>
  <c r="S11" i="86" s="1"/>
  <c r="L11" i="86"/>
  <c r="E11" i="86"/>
  <c r="D11" i="86"/>
  <c r="C11" i="86"/>
  <c r="Q10" i="86"/>
  <c r="N10" i="86"/>
  <c r="R10" i="86" s="1"/>
  <c r="M10" i="86"/>
  <c r="K10" i="86"/>
  <c r="J10" i="86"/>
  <c r="I10" i="86"/>
  <c r="H10" i="86"/>
  <c r="P10" i="86" s="1"/>
  <c r="G10" i="86"/>
  <c r="F10" i="86"/>
  <c r="O10" i="86" s="1"/>
  <c r="Q9" i="86"/>
  <c r="P9" i="86"/>
  <c r="O9" i="86"/>
  <c r="N9" i="86"/>
  <c r="M9" i="86"/>
  <c r="S9" i="86" s="1"/>
  <c r="L9" i="86"/>
  <c r="E9" i="86"/>
  <c r="D9" i="86"/>
  <c r="C9" i="86"/>
  <c r="N8" i="86"/>
  <c r="R8" i="86" s="1"/>
  <c r="M8" i="86"/>
  <c r="K8" i="86"/>
  <c r="J8" i="86"/>
  <c r="Q8" i="86" s="1"/>
  <c r="I8" i="86"/>
  <c r="H8" i="86"/>
  <c r="P8" i="86" s="1"/>
  <c r="G8" i="86"/>
  <c r="F8" i="86"/>
  <c r="O8" i="86" s="1"/>
  <c r="Q7" i="86"/>
  <c r="P7" i="86"/>
  <c r="O7" i="86"/>
  <c r="N7" i="86"/>
  <c r="R7" i="86" s="1"/>
  <c r="M7" i="86"/>
  <c r="S7" i="86" s="1"/>
  <c r="L7" i="86"/>
  <c r="E7" i="86"/>
  <c r="D7" i="86"/>
  <c r="C7" i="86"/>
  <c r="N6" i="86"/>
  <c r="R6" i="86" s="1"/>
  <c r="M6" i="86"/>
  <c r="K6" i="86"/>
  <c r="J6" i="86"/>
  <c r="Q6" i="86" s="1"/>
  <c r="I6" i="86"/>
  <c r="H6" i="86"/>
  <c r="P6" i="86" s="1"/>
  <c r="G6" i="86"/>
  <c r="F6" i="86"/>
  <c r="O6" i="86" s="1"/>
  <c r="Q5" i="86"/>
  <c r="P5" i="86"/>
  <c r="O5" i="86"/>
  <c r="N5" i="86"/>
  <c r="M5" i="86"/>
  <c r="S5" i="86" s="1"/>
  <c r="L5" i="86"/>
  <c r="E5" i="86"/>
  <c r="D18" i="86" s="1" a="1"/>
  <c r="D18" i="86" s="1"/>
  <c r="D5" i="86"/>
  <c r="C50" i="86" s="1" a="1"/>
  <c r="C50" i="86" s="1"/>
  <c r="C5" i="86"/>
  <c r="Z4" i="86" a="1"/>
  <c r="Z4" i="86" s="1"/>
  <c r="P4" i="86"/>
  <c r="N4" i="86"/>
  <c r="R4" i="86" s="1"/>
  <c r="M4" i="86"/>
  <c r="K4" i="86"/>
  <c r="J4" i="86"/>
  <c r="Q4" i="86" s="1"/>
  <c r="I4" i="86"/>
  <c r="F50" i="86" s="1" a="1"/>
  <c r="F50" i="86" s="1"/>
  <c r="H4" i="86"/>
  <c r="F18" i="86" s="1" a="1"/>
  <c r="F18" i="86" s="1"/>
  <c r="G4" i="86"/>
  <c r="E50" i="86" s="1" a="1"/>
  <c r="E50" i="86" s="1"/>
  <c r="F4" i="86"/>
  <c r="E18" i="86" s="1" a="1"/>
  <c r="E18" i="86" s="1"/>
  <c r="G81" i="85"/>
  <c r="D81" i="85"/>
  <c r="G80" i="85"/>
  <c r="D80" i="85"/>
  <c r="G79" i="85"/>
  <c r="D79" i="85"/>
  <c r="G78" i="85"/>
  <c r="D78" i="85"/>
  <c r="G77" i="85"/>
  <c r="D77" i="85"/>
  <c r="G76" i="85"/>
  <c r="D76" i="85"/>
  <c r="G75" i="85"/>
  <c r="D75" i="85"/>
  <c r="G74" i="85"/>
  <c r="D74" i="85"/>
  <c r="G73" i="85"/>
  <c r="D73" i="85"/>
  <c r="G72" i="85"/>
  <c r="D72" i="85"/>
  <c r="G71" i="85"/>
  <c r="D71" i="85"/>
  <c r="G70" i="85"/>
  <c r="D70" i="85"/>
  <c r="G69" i="85"/>
  <c r="D69" i="85"/>
  <c r="G68" i="85"/>
  <c r="D68" i="85"/>
  <c r="G67" i="85"/>
  <c r="D67" i="85"/>
  <c r="G66" i="85"/>
  <c r="D66" i="85"/>
  <c r="G65" i="85"/>
  <c r="D65" i="85"/>
  <c r="G64" i="85"/>
  <c r="D64" i="85"/>
  <c r="G63" i="85"/>
  <c r="D63" i="85"/>
  <c r="G62" i="85"/>
  <c r="D62" i="85"/>
  <c r="G61" i="85"/>
  <c r="D61" i="85"/>
  <c r="G60" i="85"/>
  <c r="D60" i="85"/>
  <c r="G59" i="85"/>
  <c r="D59" i="85"/>
  <c r="G58" i="85"/>
  <c r="D58" i="85"/>
  <c r="G57" i="85"/>
  <c r="D57" i="85"/>
  <c r="G56" i="85"/>
  <c r="D56" i="85"/>
  <c r="G55" i="85"/>
  <c r="D55" i="85"/>
  <c r="G54" i="85"/>
  <c r="D54" i="85"/>
  <c r="G53" i="85"/>
  <c r="D53" i="85"/>
  <c r="G52" i="85"/>
  <c r="D52" i="85"/>
  <c r="G51" i="85"/>
  <c r="D51" i="85"/>
  <c r="G50" i="85"/>
  <c r="D50" i="85"/>
  <c r="G18" i="85" a="1"/>
  <c r="G18" i="85" s="1"/>
  <c r="F18" i="85" a="1"/>
  <c r="F18" i="85" s="1"/>
  <c r="C18" i="85" a="1"/>
  <c r="C18" i="85" s="1"/>
  <c r="N16" i="85"/>
  <c r="S15" i="85"/>
  <c r="N15" i="85"/>
  <c r="Q13" i="85"/>
  <c r="P13" i="85"/>
  <c r="O13" i="85"/>
  <c r="N13" i="85"/>
  <c r="M13" i="85"/>
  <c r="R13" i="85" s="1"/>
  <c r="L13" i="85"/>
  <c r="E13" i="85"/>
  <c r="D13" i="85"/>
  <c r="C13" i="85"/>
  <c r="N12" i="85"/>
  <c r="M12" i="85"/>
  <c r="K12" i="85"/>
  <c r="J12" i="85"/>
  <c r="Q12" i="85" s="1"/>
  <c r="I12" i="85"/>
  <c r="H12" i="85"/>
  <c r="P12" i="85" s="1"/>
  <c r="G12" i="85"/>
  <c r="F12" i="85"/>
  <c r="O12" i="85" s="1"/>
  <c r="R11" i="85"/>
  <c r="Q11" i="85"/>
  <c r="P11" i="85"/>
  <c r="O11" i="85"/>
  <c r="N11" i="85"/>
  <c r="M11" i="85"/>
  <c r="L11" i="85"/>
  <c r="E11" i="85"/>
  <c r="D11" i="85"/>
  <c r="C11" i="85"/>
  <c r="Q10" i="85"/>
  <c r="P10" i="85"/>
  <c r="N10" i="85"/>
  <c r="M10" i="85"/>
  <c r="K10" i="85"/>
  <c r="J10" i="85"/>
  <c r="I10" i="85"/>
  <c r="H10" i="85"/>
  <c r="G10" i="85"/>
  <c r="F10" i="85"/>
  <c r="O10" i="85" s="1"/>
  <c r="R9" i="85"/>
  <c r="Q9" i="85"/>
  <c r="P9" i="85"/>
  <c r="O9" i="85"/>
  <c r="N9" i="85"/>
  <c r="M9" i="85"/>
  <c r="L9" i="85"/>
  <c r="E9" i="85"/>
  <c r="D9" i="85"/>
  <c r="C9" i="85"/>
  <c r="P8" i="85"/>
  <c r="N8" i="85"/>
  <c r="M8" i="85"/>
  <c r="K8" i="85"/>
  <c r="J8" i="85"/>
  <c r="Q8" i="85" s="1"/>
  <c r="I8" i="85"/>
  <c r="H8" i="85"/>
  <c r="G8" i="85"/>
  <c r="F8" i="85"/>
  <c r="O8" i="85" s="1"/>
  <c r="Q7" i="85"/>
  <c r="P7" i="85"/>
  <c r="O7" i="85"/>
  <c r="R6" i="85" s="1"/>
  <c r="N7" i="85"/>
  <c r="M7" i="85"/>
  <c r="R7" i="85" s="1"/>
  <c r="L7" i="85"/>
  <c r="E7" i="85"/>
  <c r="D7" i="85"/>
  <c r="C7" i="85"/>
  <c r="P6" i="85"/>
  <c r="N6" i="85"/>
  <c r="M6" i="85"/>
  <c r="K6" i="85"/>
  <c r="J6" i="85"/>
  <c r="Q6" i="85" s="1"/>
  <c r="I6" i="85"/>
  <c r="H6" i="85"/>
  <c r="G6" i="85"/>
  <c r="F6" i="85"/>
  <c r="O6" i="85" s="1"/>
  <c r="R5" i="85"/>
  <c r="Q5" i="85"/>
  <c r="P5" i="85"/>
  <c r="O5" i="85"/>
  <c r="R4" i="85" s="1"/>
  <c r="N5" i="85"/>
  <c r="M5" i="85"/>
  <c r="L5" i="85"/>
  <c r="E5" i="85"/>
  <c r="D18" i="85" s="1" a="1"/>
  <c r="D18" i="85" s="1"/>
  <c r="D5" i="85"/>
  <c r="C50" i="85" s="1" a="1"/>
  <c r="C50" i="85" s="1"/>
  <c r="C5" i="85"/>
  <c r="P4" i="85"/>
  <c r="N4" i="85"/>
  <c r="M4" i="85"/>
  <c r="K4" i="85"/>
  <c r="J4" i="85"/>
  <c r="Q4" i="85" s="1"/>
  <c r="I4" i="85"/>
  <c r="F50" i="85" s="1" a="1"/>
  <c r="F50" i="85" s="1"/>
  <c r="H4" i="85"/>
  <c r="G4" i="85"/>
  <c r="E50" i="85" s="1" a="1"/>
  <c r="E50" i="85" s="1"/>
  <c r="F4" i="85"/>
  <c r="O4" i="85" s="1"/>
  <c r="O57" i="68"/>
  <c r="F14" i="73"/>
  <c r="Q13" i="69"/>
  <c r="P13" i="69"/>
  <c r="O13" i="69"/>
  <c r="N13" i="69"/>
  <c r="R13" i="69" s="1"/>
  <c r="M13" i="69"/>
  <c r="S13" i="69" s="1"/>
  <c r="L13" i="69"/>
  <c r="E13" i="69"/>
  <c r="D13" i="69"/>
  <c r="C13" i="69"/>
  <c r="N12" i="69"/>
  <c r="R12" i="69" s="1"/>
  <c r="M12" i="69"/>
  <c r="S12" i="69" s="1"/>
  <c r="K12" i="69"/>
  <c r="J12" i="69"/>
  <c r="Q12" i="69" s="1"/>
  <c r="I12" i="69"/>
  <c r="H12" i="69"/>
  <c r="P12" i="69" s="1"/>
  <c r="G12" i="69"/>
  <c r="F12" i="69"/>
  <c r="O12" i="69" s="1"/>
  <c r="Q11" i="69"/>
  <c r="P11" i="69"/>
  <c r="O11" i="69"/>
  <c r="N11" i="69"/>
  <c r="M11" i="69"/>
  <c r="S11" i="69" s="1"/>
  <c r="L11" i="69"/>
  <c r="E11" i="69"/>
  <c r="D11" i="69"/>
  <c r="C11" i="69"/>
  <c r="Q10" i="69"/>
  <c r="N10" i="69"/>
  <c r="R10" i="69" s="1"/>
  <c r="M10" i="69"/>
  <c r="K10" i="69"/>
  <c r="J10" i="69"/>
  <c r="I10" i="69"/>
  <c r="H10" i="69"/>
  <c r="P10" i="69" s="1"/>
  <c r="G10" i="69"/>
  <c r="F10" i="69"/>
  <c r="O10" i="69" s="1"/>
  <c r="Q9" i="69"/>
  <c r="P9" i="69"/>
  <c r="O9" i="69"/>
  <c r="N9" i="69"/>
  <c r="M9" i="69"/>
  <c r="S9" i="69" s="1"/>
  <c r="L9" i="69"/>
  <c r="E9" i="69"/>
  <c r="D9" i="69"/>
  <c r="C9" i="69"/>
  <c r="N8" i="69"/>
  <c r="M8" i="69"/>
  <c r="R8" i="69" s="1"/>
  <c r="K8" i="69"/>
  <c r="J8" i="69"/>
  <c r="Q8" i="69" s="1"/>
  <c r="I8" i="69"/>
  <c r="H8" i="69"/>
  <c r="P8" i="69" s="1"/>
  <c r="G8" i="69"/>
  <c r="F8" i="69"/>
  <c r="O8" i="69" s="1"/>
  <c r="Q7" i="69"/>
  <c r="P7" i="69"/>
  <c r="O7" i="69"/>
  <c r="N7" i="69"/>
  <c r="R7" i="69" s="1"/>
  <c r="M7" i="69"/>
  <c r="S7" i="69" s="1"/>
  <c r="L7" i="69"/>
  <c r="E7" i="69"/>
  <c r="D7" i="69"/>
  <c r="C7" i="69"/>
  <c r="N6" i="69"/>
  <c r="R6" i="69" s="1"/>
  <c r="M6" i="69"/>
  <c r="K6" i="69"/>
  <c r="J6" i="69"/>
  <c r="Q6" i="69" s="1"/>
  <c r="I6" i="69"/>
  <c r="H6" i="69"/>
  <c r="P6" i="69" s="1"/>
  <c r="G6" i="69"/>
  <c r="F6" i="69"/>
  <c r="O6" i="69" s="1"/>
  <c r="C7" i="77"/>
  <c r="L5" i="80"/>
  <c r="L5" i="79"/>
  <c r="L5" i="78"/>
  <c r="L21" i="77"/>
  <c r="L19" i="77"/>
  <c r="L17" i="77"/>
  <c r="L15" i="77"/>
  <c r="L13" i="77"/>
  <c r="L11" i="77"/>
  <c r="L9" i="77"/>
  <c r="L7" i="77"/>
  <c r="L5" i="77"/>
  <c r="L5" i="76"/>
  <c r="L5" i="75"/>
  <c r="L5" i="74"/>
  <c r="L21" i="73"/>
  <c r="L19" i="73"/>
  <c r="L17" i="73"/>
  <c r="L15" i="73"/>
  <c r="L13" i="73"/>
  <c r="L11" i="73"/>
  <c r="L9" i="73"/>
  <c r="L7" i="73"/>
  <c r="L5" i="73"/>
  <c r="L21" i="5"/>
  <c r="R21" i="5" s="1"/>
  <c r="L19" i="5"/>
  <c r="L17" i="5"/>
  <c r="R17" i="5" s="1"/>
  <c r="L15" i="5"/>
  <c r="L13" i="5"/>
  <c r="L11" i="5"/>
  <c r="R11" i="5" s="1"/>
  <c r="L9" i="5"/>
  <c r="L7" i="5"/>
  <c r="L5" i="5"/>
  <c r="R5" i="5" s="1"/>
  <c r="R20" i="5"/>
  <c r="R19" i="5"/>
  <c r="R18" i="5"/>
  <c r="R16" i="5"/>
  <c r="R15" i="5"/>
  <c r="R14" i="5"/>
  <c r="R13" i="5"/>
  <c r="R12" i="5"/>
  <c r="R10" i="5"/>
  <c r="R9" i="5"/>
  <c r="R8" i="5"/>
  <c r="R7" i="5"/>
  <c r="R6" i="5"/>
  <c r="R4" i="5"/>
  <c r="L5" i="69"/>
  <c r="L83" i="68"/>
  <c r="L81" i="68"/>
  <c r="L79" i="68"/>
  <c r="L77" i="68"/>
  <c r="L75" i="68"/>
  <c r="L73" i="68"/>
  <c r="L71" i="68"/>
  <c r="L69" i="68"/>
  <c r="L67" i="68"/>
  <c r="L65" i="68"/>
  <c r="L63" i="68"/>
  <c r="L61" i="68"/>
  <c r="L59" i="68"/>
  <c r="L57" i="68"/>
  <c r="L55" i="68"/>
  <c r="L53" i="68"/>
  <c r="L51" i="68"/>
  <c r="L49" i="68"/>
  <c r="L47" i="68"/>
  <c r="L45" i="68"/>
  <c r="L43" i="68"/>
  <c r="L41" i="68"/>
  <c r="L39" i="68"/>
  <c r="L37" i="68"/>
  <c r="L35" i="68"/>
  <c r="L33" i="68"/>
  <c r="L31" i="68"/>
  <c r="L29" i="68"/>
  <c r="L27" i="68"/>
  <c r="L25" i="68"/>
  <c r="L23" i="68"/>
  <c r="L19" i="68"/>
  <c r="L21" i="68"/>
  <c r="L17" i="68"/>
  <c r="L15" i="68"/>
  <c r="L13" i="68"/>
  <c r="L11" i="68"/>
  <c r="L9" i="68"/>
  <c r="L7" i="68"/>
  <c r="L5" i="68"/>
  <c r="F22" i="72"/>
  <c r="A51" i="72" a="1"/>
  <c r="A152" i="72" a="1"/>
  <c r="A138" i="72" a="1"/>
  <c r="A12" i="72" a="1"/>
  <c r="A113" i="72" a="1"/>
  <c r="A200" i="72" a="1"/>
  <c r="A62" i="72" a="1"/>
  <c r="A349" i="72" a="1"/>
  <c r="A73" i="72" a="1"/>
  <c r="A323" i="72" a="1"/>
  <c r="A19" i="72" a="1"/>
  <c r="A393" i="72" a="1"/>
  <c r="A361" i="72" a="1"/>
  <c r="A310" i="72" a="1"/>
  <c r="A197" i="72" a="1"/>
  <c r="A273" i="72" a="1"/>
  <c r="A174" i="72" a="1"/>
  <c r="A161" i="72" a="1"/>
  <c r="A246" i="72" a="1"/>
  <c r="A211" i="72" a="1"/>
  <c r="A63" i="72" a="1"/>
  <c r="A366" i="72" a="1"/>
  <c r="A5" i="72" a="1"/>
  <c r="A319" i="72" a="1"/>
  <c r="A302" i="72" a="1"/>
  <c r="A311" i="72" a="1"/>
  <c r="A368" i="72" a="1"/>
  <c r="A37" i="72" a="1"/>
  <c r="A198" i="72" a="1"/>
  <c r="A76" i="72" a="1"/>
  <c r="A13" i="72" a="1"/>
  <c r="A270" i="72" a="1"/>
  <c r="A49" i="72" a="1"/>
  <c r="A84" i="72" a="1"/>
  <c r="A106" i="72" a="1"/>
  <c r="A125" i="72" a="1"/>
  <c r="A224" i="72" a="1"/>
  <c r="A181" i="72" a="1"/>
  <c r="A47" i="72" a="1"/>
  <c r="A75" i="72" a="1"/>
  <c r="A162" i="72" a="1"/>
  <c r="A378" i="72" a="1"/>
  <c r="A74" i="72" a="1"/>
  <c r="A365" i="72" a="1"/>
  <c r="A244" i="72" a="1"/>
  <c r="A9" i="72" a="1"/>
  <c r="A357" i="72" a="1"/>
  <c r="A21" i="72" a="1"/>
  <c r="A50" i="72" a="1"/>
  <c r="A1" i="72" a="1"/>
  <c r="A93" i="72" a="1"/>
  <c r="A344" i="72" a="1"/>
  <c r="A219" i="72" a="1"/>
  <c r="A280" i="72" a="1"/>
  <c r="A381" i="72" a="1"/>
  <c r="A149" i="72" a="1"/>
  <c r="A43" i="72" a="1"/>
  <c r="A332" i="72" a="1"/>
  <c r="A371" i="72" a="1"/>
  <c r="A42" i="72" a="1"/>
  <c r="A221" i="72" a="1"/>
  <c r="A269" i="72" a="1"/>
  <c r="A144" i="72" a="1"/>
  <c r="A337" i="72" a="1"/>
  <c r="A98" i="72" a="1"/>
  <c r="A65" i="72" a="1"/>
  <c r="A34" i="72" a="1"/>
  <c r="A232" i="72" a="1"/>
  <c r="A367" i="72" a="1"/>
  <c r="A256" i="72" a="1"/>
  <c r="A109" i="72" a="1"/>
  <c r="A304" i="72" a="1"/>
  <c r="A23" i="72" a="1"/>
  <c r="A55" i="72" a="1"/>
  <c r="A351" i="72" a="1"/>
  <c r="A398" i="72" a="1"/>
  <c r="A386" i="72" a="1"/>
  <c r="A39" i="72" a="1"/>
  <c r="A389" i="72" a="1"/>
  <c r="A321" i="72" a="1"/>
  <c r="A2" i="72" a="1"/>
  <c r="A296" i="72" a="1"/>
  <c r="A101" i="72" a="1"/>
  <c r="A297" i="72" a="1"/>
  <c r="A233" i="72" a="1"/>
  <c r="A212" i="72" a="1"/>
  <c r="A282" i="72" a="1"/>
  <c r="A129" i="72" a="1"/>
  <c r="A317" i="72" a="1"/>
  <c r="A29" i="72" a="1"/>
  <c r="A261" i="72" a="1"/>
  <c r="A127" i="72" a="1"/>
  <c r="A322" i="72" a="1"/>
  <c r="A241" i="72" a="1"/>
  <c r="A239" i="72" a="1"/>
  <c r="A362" i="72" a="1"/>
  <c r="A116" i="72" a="1"/>
  <c r="A392" i="72" a="1"/>
  <c r="A24" i="72" a="1"/>
  <c r="A400" i="72" a="1"/>
  <c r="A329" i="72" a="1"/>
  <c r="A145" i="72" a="1"/>
  <c r="A201" i="72" a="1"/>
  <c r="A266" i="72" a="1"/>
  <c r="A278" i="72" a="1"/>
  <c r="A119" i="72" a="1"/>
  <c r="A375" i="72" a="1"/>
  <c r="A111" i="72" a="1"/>
  <c r="A287" i="72" a="1"/>
  <c r="A139" i="72" a="1"/>
  <c r="A397" i="72" a="1"/>
  <c r="A234" i="72" a="1"/>
  <c r="A61" i="72" a="1"/>
  <c r="A364" i="72" a="1"/>
  <c r="A264" i="72" a="1"/>
  <c r="A359" i="72" a="1"/>
  <c r="A379" i="72" a="1"/>
  <c r="A391" i="72" a="1"/>
  <c r="A14" i="72" a="1"/>
  <c r="A22" i="72" a="1"/>
  <c r="A312" i="72" a="1"/>
  <c r="A333" i="72" a="1"/>
  <c r="A133" i="72" a="1"/>
  <c r="A165" i="72" a="1"/>
  <c r="A247" i="72" a="1"/>
  <c r="A159" i="72" a="1"/>
  <c r="A26" i="72" a="1"/>
  <c r="A328" i="72" a="1"/>
  <c r="A326" i="72" a="1"/>
  <c r="A173" i="72" a="1"/>
  <c r="A335" i="72" a="1"/>
  <c r="A265" i="72" a="1"/>
  <c r="A295" i="72" a="1"/>
  <c r="A155" i="72" a="1"/>
  <c r="A96" i="72" a="1"/>
  <c r="A203" i="72" a="1"/>
  <c r="A231" i="72" a="1"/>
  <c r="A315" i="72" a="1"/>
  <c r="A218" i="72" a="1"/>
  <c r="A274" i="72" a="1"/>
  <c r="A17" i="72" a="1"/>
  <c r="A10" i="72" a="1"/>
  <c r="A156" i="72" a="1"/>
  <c r="A142" i="72" a="1"/>
  <c r="A316" i="72" a="1"/>
  <c r="A97" i="72" a="1"/>
  <c r="A284" i="72" a="1"/>
  <c r="A91" i="72" a="1"/>
  <c r="A228" i="72" a="1"/>
  <c r="A230" i="72" a="1"/>
  <c r="A292" i="72" a="1"/>
  <c r="A260" i="72" a="1"/>
  <c r="A252" i="72" a="1"/>
  <c r="A259" i="72" a="1"/>
  <c r="A44" i="72" a="1"/>
  <c r="A279" i="72" a="1"/>
  <c r="A204" i="72" a="1"/>
  <c r="A216" i="72" a="1"/>
  <c r="A388" i="72" a="1"/>
  <c r="A176" i="72" a="1"/>
  <c r="A324" i="72" a="1"/>
  <c r="A193" i="72" a="1"/>
  <c r="A207" i="72" a="1"/>
  <c r="A262" i="72" a="1"/>
  <c r="A346" i="72" a="1"/>
  <c r="A128" i="72" a="1"/>
  <c r="A60" i="72" a="1"/>
  <c r="A283" i="72" a="1"/>
  <c r="A223" i="72" a="1"/>
  <c r="A213" i="72" a="1"/>
  <c r="A31" i="72" a="1"/>
  <c r="A196" i="72" a="1"/>
  <c r="A107" i="72" a="1"/>
  <c r="A199" i="72" a="1"/>
  <c r="A54" i="72" a="1"/>
  <c r="A222" i="72" a="1"/>
  <c r="A376" i="72" a="1"/>
  <c r="A131" i="72" a="1"/>
  <c r="A18" i="72" a="1"/>
  <c r="A305" i="72" a="1"/>
  <c r="A210" i="72" a="1"/>
  <c r="A380" i="72" a="1"/>
  <c r="A373" i="72" a="1"/>
  <c r="A99" i="72" a="1"/>
  <c r="A303" i="72" a="1"/>
  <c r="A309" i="72" a="1"/>
  <c r="A327" i="72" a="1"/>
  <c r="A377" i="72" a="1"/>
  <c r="A53" i="72" a="1"/>
  <c r="A48" i="72" a="1"/>
  <c r="A187" i="72" a="1"/>
  <c r="A325" i="72" a="1"/>
  <c r="A330" i="72" a="1"/>
  <c r="A120" i="72" a="1"/>
  <c r="A140" i="72" a="1"/>
  <c r="A390" i="72" a="1"/>
  <c r="A342" i="72" a="1"/>
  <c r="A236" i="72" a="1"/>
  <c r="A258" i="72" a="1"/>
  <c r="A135" i="72" a="1"/>
  <c r="A195" i="72" a="1"/>
  <c r="A271" i="72" a="1"/>
  <c r="A188" i="72" a="1"/>
  <c r="A126" i="72" a="1"/>
  <c r="A341" i="72" a="1"/>
  <c r="A124" i="72" a="1"/>
  <c r="A336" i="72" a="1"/>
  <c r="A85" i="72" a="1"/>
  <c r="A28" i="72" a="1"/>
  <c r="A298" i="72" a="1"/>
  <c r="A286" i="72" a="1"/>
  <c r="A382" i="72" a="1"/>
  <c r="A64" i="72" a="1"/>
  <c r="A257" i="72" a="1"/>
  <c r="A356" i="72" a="1"/>
  <c r="A132" i="72" a="1"/>
  <c r="A267" i="72" a="1"/>
  <c r="A16" i="72" a="1"/>
  <c r="A240" i="72" a="1"/>
  <c r="A348" i="72" a="1"/>
  <c r="A67" i="72" a="1"/>
  <c r="A308" i="72" a="1"/>
  <c r="A32" i="72" a="1"/>
  <c r="A7" i="72" a="1"/>
  <c r="A215" i="72" a="1"/>
  <c r="A141" i="72" a="1"/>
  <c r="A69" i="72" a="1"/>
  <c r="A70" i="72" a="1"/>
  <c r="A294" i="72" a="1"/>
  <c r="A151" i="72" a="1"/>
  <c r="A4" i="72" a="1"/>
  <c r="A56" i="72" a="1"/>
  <c r="A147" i="72" a="1"/>
  <c r="A112" i="72" a="1"/>
  <c r="A94" i="72" a="1"/>
  <c r="A52" i="72" a="1"/>
  <c r="A100" i="72" a="1"/>
  <c r="A272" i="72" a="1"/>
  <c r="A300" i="72" a="1"/>
  <c r="A118" i="72" a="1"/>
  <c r="A150" i="72" a="1"/>
  <c r="A281" i="72" a="1"/>
  <c r="A3" i="72" a="1"/>
  <c r="A299" i="72" a="1"/>
  <c r="A80" i="72" a="1"/>
  <c r="A87" i="72" a="1"/>
  <c r="A40" i="72" a="1"/>
  <c r="A355" i="72" a="1"/>
  <c r="A369" i="72" a="1"/>
  <c r="A347" i="72" a="1"/>
  <c r="A95" i="72" a="1"/>
  <c r="A186" i="72" a="1"/>
  <c r="A33" i="72" a="1"/>
  <c r="A148" i="72" a="1"/>
  <c r="A277" i="72" a="1"/>
  <c r="A103" i="72" a="1"/>
  <c r="A250" i="72" a="1"/>
  <c r="A180" i="72" a="1"/>
  <c r="A82" i="72" a="1"/>
  <c r="A226" i="72" a="1"/>
  <c r="A36" i="72" a="1"/>
  <c r="A38" i="72" a="1"/>
  <c r="A137" i="72" a="1"/>
  <c r="A374" i="72" a="1"/>
  <c r="A83" i="72" a="1"/>
  <c r="A115" i="72" a="1"/>
  <c r="A27" i="72" a="1"/>
  <c r="A350" i="72" a="1"/>
  <c r="A360" i="72" a="1"/>
  <c r="A86" i="72" a="1"/>
  <c r="A105" i="72" a="1"/>
  <c r="A313" i="72" a="1"/>
  <c r="A291" i="72" a="1"/>
  <c r="A372" i="72" a="1"/>
  <c r="A387" i="72" a="1"/>
  <c r="A89" i="72" a="1"/>
  <c r="A59" i="72" a="1"/>
  <c r="A11" i="72" a="1"/>
  <c r="A25" i="72" a="1"/>
  <c r="A358" i="72" a="1"/>
  <c r="A160" i="72" a="1"/>
  <c r="A243" i="72" a="1"/>
  <c r="A123" i="72" a="1"/>
  <c r="A68" i="72" a="1"/>
  <c r="A41" i="72" a="1"/>
  <c r="A301" i="72" a="1"/>
  <c r="A206" i="72" a="1"/>
  <c r="A237" i="72" a="1"/>
  <c r="A255" i="72" a="1"/>
  <c r="A122" i="72" a="1"/>
  <c r="A385" i="72" a="1"/>
  <c r="A110" i="72" a="1"/>
  <c r="A45" i="72" a="1"/>
  <c r="A318" i="72" a="1"/>
  <c r="A320" i="72" a="1"/>
  <c r="A214" i="72" a="1"/>
  <c r="A163" i="72" a="1"/>
  <c r="A79" i="72" a="1"/>
  <c r="A182" i="72" a="1"/>
  <c r="A146" i="72" a="1"/>
  <c r="A394" i="72" a="1"/>
  <c r="A172" i="72" a="1"/>
  <c r="A314" i="72" a="1"/>
  <c r="A35" i="72" a="1"/>
  <c r="A399" i="72" a="1"/>
  <c r="A306" i="72" a="1"/>
  <c r="A171" i="72" a="1"/>
  <c r="A58" i="72" a="1"/>
  <c r="A57" i="72" a="1"/>
  <c r="A235" i="72" a="1"/>
  <c r="A166" i="72" a="1"/>
  <c r="A154" i="72" a="1"/>
  <c r="A81" i="72" a="1"/>
  <c r="A185" i="72" a="1"/>
  <c r="A370" i="72" a="1"/>
  <c r="A158" i="72" a="1"/>
  <c r="A275" i="72" a="1"/>
  <c r="A92" i="72" a="1"/>
  <c r="A352" i="72" a="1"/>
  <c r="A104" i="72" a="1"/>
  <c r="A268" i="72" a="1"/>
  <c r="A354" i="72" a="1"/>
  <c r="A169" i="72" a="1"/>
  <c r="A245" i="72" a="1"/>
  <c r="A383" i="72" a="1"/>
  <c r="A108" i="72" a="1"/>
  <c r="A209" i="72" a="1"/>
  <c r="A30" i="72" a="1"/>
  <c r="A114" i="72" a="1"/>
  <c r="A102" i="72" a="1"/>
  <c r="A276" i="72" a="1"/>
  <c r="A229" i="72" a="1"/>
  <c r="A238" i="72" a="1"/>
  <c r="A175" i="72" a="1"/>
  <c r="A253" i="72" a="1"/>
  <c r="A285" i="72" a="1"/>
  <c r="A254" i="72" a="1"/>
  <c r="A190" i="72" a="1"/>
  <c r="A220" i="72" a="1"/>
  <c r="A227" i="72" a="1"/>
  <c r="A121" i="72" a="1"/>
  <c r="A167" i="72" a="1"/>
  <c r="A340" i="72" a="1"/>
  <c r="A249" i="72" a="1"/>
  <c r="A242" i="72" a="1"/>
  <c r="A178" i="72" a="1"/>
  <c r="A191" i="72" a="1"/>
  <c r="A217" i="72" a="1"/>
  <c r="A88" i="72" a="1"/>
  <c r="A90" i="72" a="1"/>
  <c r="A184" i="72" a="1"/>
  <c r="A46" i="72" a="1"/>
  <c r="A179" i="72" a="1"/>
  <c r="A136" i="72" a="1"/>
  <c r="A189" i="72" a="1"/>
  <c r="A396" i="72" a="1"/>
  <c r="A339" i="72" a="1"/>
  <c r="A331" i="72" a="1"/>
  <c r="A168" i="72" a="1"/>
  <c r="A177" i="72" a="1"/>
  <c r="A293" i="72" a="1"/>
  <c r="A157" i="72" a="1"/>
  <c r="A192" i="72" a="1"/>
  <c r="A334" i="72" a="1"/>
  <c r="A66" i="72" a="1"/>
  <c r="A289" i="72" a="1"/>
  <c r="A15" i="72" a="1"/>
  <c r="A8" i="72" a="1"/>
  <c r="A202" i="72" a="1"/>
  <c r="A363" i="72" a="1"/>
  <c r="A20" i="72" a="1"/>
  <c r="A290" i="72" a="1"/>
  <c r="A78" i="72" a="1"/>
  <c r="A205" i="72" a="1"/>
  <c r="A338" i="72" a="1"/>
  <c r="A134" i="72" a="1"/>
  <c r="A77" i="72" a="1"/>
  <c r="A251" i="72" a="1"/>
  <c r="A345" i="72" a="1"/>
  <c r="A194" i="72" a="1"/>
  <c r="A130" i="72" a="1"/>
  <c r="A183" i="72" a="1"/>
  <c r="A6" i="72" a="1"/>
  <c r="A343" i="72" a="1"/>
  <c r="A225" i="72" a="1"/>
  <c r="A248" i="72" a="1"/>
  <c r="A402" i="72" a="1"/>
  <c r="A263" i="72" a="1"/>
  <c r="A153" i="72" a="1"/>
  <c r="A143" i="72" a="1"/>
  <c r="A208" i="72" a="1"/>
  <c r="A401" i="72" a="1"/>
  <c r="A71" i="72" a="1"/>
  <c r="A395" i="72" a="1"/>
  <c r="A288" i="72" a="1"/>
  <c r="A72" i="72" a="1"/>
  <c r="A384" i="72" a="1"/>
  <c r="A353" i="72" a="1"/>
  <c r="A117" i="72" a="1"/>
  <c r="A170" i="72" a="1"/>
  <c r="A164" i="72" a="1"/>
  <c r="A307" i="72" a="1"/>
  <c r="S8" i="94" l="1"/>
  <c r="S6" i="94"/>
  <c r="R10" i="94"/>
  <c r="S10" i="94"/>
  <c r="S8" i="93"/>
  <c r="S12" i="93"/>
  <c r="R12" i="93"/>
  <c r="S10" i="93"/>
  <c r="R10" i="93"/>
  <c r="R6" i="93"/>
  <c r="R4" i="93"/>
  <c r="Z6" i="92" a="1"/>
  <c r="Z6" i="92" s="1"/>
  <c r="S10" i="92"/>
  <c r="R10" i="92"/>
  <c r="R6" i="92"/>
  <c r="S6" i="92"/>
  <c r="R4" i="94"/>
  <c r="S4" i="94"/>
  <c r="R8" i="94"/>
  <c r="R12" i="94"/>
  <c r="S12" i="94"/>
  <c r="R8" i="93"/>
  <c r="S4" i="93"/>
  <c r="Z10" i="93" a="1"/>
  <c r="Z10" i="93" s="1"/>
  <c r="Z4" i="92" a="1"/>
  <c r="Z4" i="92" s="1"/>
  <c r="Z12" i="92" a="1"/>
  <c r="Z12" i="92" s="1"/>
  <c r="R4" i="92"/>
  <c r="R8" i="92"/>
  <c r="S4" i="92"/>
  <c r="O4" i="92"/>
  <c r="P4" i="92"/>
  <c r="Z12" i="93" a="1"/>
  <c r="Z12" i="93" s="1"/>
  <c r="E18" i="94" a="1"/>
  <c r="E18" i="94" s="1"/>
  <c r="Z6" i="93" a="1"/>
  <c r="Z6" i="93" s="1"/>
  <c r="O4" i="93"/>
  <c r="R52" i="91"/>
  <c r="R48" i="91"/>
  <c r="R46" i="91"/>
  <c r="S46" i="91"/>
  <c r="R44" i="91"/>
  <c r="S44" i="91"/>
  <c r="R80" i="91"/>
  <c r="R78" i="91"/>
  <c r="S76" i="91"/>
  <c r="R70" i="91"/>
  <c r="R66" i="91"/>
  <c r="R56" i="91"/>
  <c r="R62" i="91"/>
  <c r="S62" i="91"/>
  <c r="R60" i="91"/>
  <c r="S60" i="91"/>
  <c r="R42" i="91"/>
  <c r="R40" i="91"/>
  <c r="R38" i="91"/>
  <c r="R36" i="91"/>
  <c r="R30" i="91"/>
  <c r="R28" i="91"/>
  <c r="S28" i="91"/>
  <c r="R26" i="91"/>
  <c r="R24" i="91"/>
  <c r="R74" i="91"/>
  <c r="S80" i="91"/>
  <c r="S54" i="91"/>
  <c r="S68" i="91"/>
  <c r="S24" i="91"/>
  <c r="R32" i="91"/>
  <c r="S32" i="91"/>
  <c r="R82" i="91"/>
  <c r="S82" i="91"/>
  <c r="R34" i="91"/>
  <c r="S34" i="91"/>
  <c r="R50" i="91"/>
  <c r="R64" i="91"/>
  <c r="S64" i="91"/>
  <c r="R18" i="91"/>
  <c r="R16" i="91"/>
  <c r="S16" i="91"/>
  <c r="S14" i="91"/>
  <c r="S4" i="91"/>
  <c r="S12" i="91"/>
  <c r="R12" i="91"/>
  <c r="R8" i="91"/>
  <c r="S8" i="91"/>
  <c r="S6" i="91"/>
  <c r="R4" i="91"/>
  <c r="R9" i="86"/>
  <c r="R5" i="86"/>
  <c r="R13" i="86"/>
  <c r="S12" i="86"/>
  <c r="R11" i="69"/>
  <c r="A359" i="72"/>
  <c r="A363" i="72"/>
  <c r="A367" i="72"/>
  <c r="A371" i="72"/>
  <c r="A375" i="72"/>
  <c r="A379" i="72"/>
  <c r="A383" i="72"/>
  <c r="A387" i="72"/>
  <c r="A391" i="72"/>
  <c r="A395" i="72"/>
  <c r="A399" i="72"/>
  <c r="A360" i="72"/>
  <c r="A364" i="72"/>
  <c r="A368" i="72"/>
  <c r="A372" i="72"/>
  <c r="A376" i="72"/>
  <c r="A380" i="72"/>
  <c r="A384" i="72"/>
  <c r="A388" i="72"/>
  <c r="A392" i="72"/>
  <c r="A396" i="72"/>
  <c r="A400" i="72"/>
  <c r="A361" i="72"/>
  <c r="A365" i="72"/>
  <c r="A369" i="72"/>
  <c r="A373" i="72"/>
  <c r="A377" i="72"/>
  <c r="A381" i="72"/>
  <c r="A385" i="72"/>
  <c r="A389" i="72"/>
  <c r="A393" i="72"/>
  <c r="A397" i="72"/>
  <c r="A401" i="72"/>
  <c r="A358" i="72"/>
  <c r="A362" i="72"/>
  <c r="A366" i="72"/>
  <c r="A370" i="72"/>
  <c r="A374" i="72"/>
  <c r="A378" i="72"/>
  <c r="A382" i="72"/>
  <c r="A386" i="72"/>
  <c r="A390" i="72"/>
  <c r="A394" i="72"/>
  <c r="A398" i="72"/>
  <c r="A402" i="72"/>
  <c r="A140" i="72"/>
  <c r="A16" i="72"/>
  <c r="A60" i="72"/>
  <c r="A163" i="72"/>
  <c r="A159" i="72"/>
  <c r="A155" i="72"/>
  <c r="A151" i="72"/>
  <c r="A147" i="72"/>
  <c r="A143" i="72"/>
  <c r="A139" i="72"/>
  <c r="A135" i="72"/>
  <c r="A131" i="72"/>
  <c r="A127" i="72"/>
  <c r="A123" i="72"/>
  <c r="A119" i="72"/>
  <c r="A115" i="72"/>
  <c r="A111" i="72"/>
  <c r="A107" i="72"/>
  <c r="A103" i="72"/>
  <c r="A99" i="72"/>
  <c r="A95" i="72"/>
  <c r="A91" i="72"/>
  <c r="A87" i="72"/>
  <c r="A83" i="72"/>
  <c r="A79" i="72"/>
  <c r="A75" i="72"/>
  <c r="A71" i="72"/>
  <c r="A67" i="72"/>
  <c r="A63" i="72"/>
  <c r="A59" i="72"/>
  <c r="A55" i="72"/>
  <c r="A51" i="72"/>
  <c r="A47" i="72"/>
  <c r="A43" i="72"/>
  <c r="A39" i="72"/>
  <c r="A35" i="72"/>
  <c r="A31" i="72"/>
  <c r="A27" i="72"/>
  <c r="A23" i="72"/>
  <c r="A19" i="72"/>
  <c r="A15" i="72"/>
  <c r="A11" i="72"/>
  <c r="A7" i="72"/>
  <c r="A3" i="72"/>
  <c r="A148" i="72"/>
  <c r="A12" i="72"/>
  <c r="A20" i="72"/>
  <c r="A162" i="72"/>
  <c r="A158" i="72"/>
  <c r="A154" i="72"/>
  <c r="A150" i="72"/>
  <c r="A146" i="72"/>
  <c r="A142" i="72"/>
  <c r="A138" i="72"/>
  <c r="A134" i="72"/>
  <c r="A130" i="72"/>
  <c r="A126" i="72"/>
  <c r="A122" i="72"/>
  <c r="A118" i="72"/>
  <c r="A114" i="72"/>
  <c r="A110" i="72"/>
  <c r="A106" i="72"/>
  <c r="A102" i="72"/>
  <c r="A98" i="72"/>
  <c r="A94" i="72"/>
  <c r="A90" i="72"/>
  <c r="A86" i="72"/>
  <c r="A82" i="72"/>
  <c r="A78" i="72"/>
  <c r="A74" i="72"/>
  <c r="A70" i="72"/>
  <c r="A66" i="72"/>
  <c r="A62" i="72"/>
  <c r="A58" i="72"/>
  <c r="A54" i="72"/>
  <c r="A50" i="72"/>
  <c r="A46" i="72"/>
  <c r="A42" i="72"/>
  <c r="A38" i="72"/>
  <c r="A34" i="72"/>
  <c r="A30" i="72"/>
  <c r="A26" i="72"/>
  <c r="A22" i="72"/>
  <c r="A18" i="72"/>
  <c r="A14" i="72"/>
  <c r="A10" i="72"/>
  <c r="A6" i="72"/>
  <c r="A2" i="72"/>
  <c r="A164" i="72"/>
  <c r="A156" i="72"/>
  <c r="A144" i="72"/>
  <c r="A132" i="72"/>
  <c r="A124" i="72"/>
  <c r="A116" i="72"/>
  <c r="A108" i="72"/>
  <c r="A96" i="72"/>
  <c r="A88" i="72"/>
  <c r="A80" i="72"/>
  <c r="A72" i="72"/>
  <c r="A64" i="72"/>
  <c r="A48" i="72"/>
  <c r="A8" i="72"/>
  <c r="A160" i="72"/>
  <c r="A152" i="72"/>
  <c r="A136" i="72"/>
  <c r="A128" i="72"/>
  <c r="A120" i="72"/>
  <c r="A112" i="72"/>
  <c r="A104" i="72"/>
  <c r="A100" i="72"/>
  <c r="A92" i="72"/>
  <c r="A84" i="72"/>
  <c r="A76" i="72"/>
  <c r="A68" i="72"/>
  <c r="A56" i="72"/>
  <c r="A52" i="72"/>
  <c r="A44" i="72"/>
  <c r="A40" i="72"/>
  <c r="A36" i="72"/>
  <c r="A32" i="72"/>
  <c r="A28" i="72"/>
  <c r="A24" i="72"/>
  <c r="A4" i="72"/>
  <c r="A165" i="72"/>
  <c r="A161" i="72"/>
  <c r="A157" i="72"/>
  <c r="A153" i="72"/>
  <c r="A149" i="72"/>
  <c r="A145" i="72"/>
  <c r="A141" i="72"/>
  <c r="A137" i="72"/>
  <c r="A133" i="72"/>
  <c r="A129" i="72"/>
  <c r="A125" i="72"/>
  <c r="A121" i="72"/>
  <c r="A117" i="72"/>
  <c r="A113" i="72"/>
  <c r="A109" i="72"/>
  <c r="A105" i="72"/>
  <c r="A101" i="72"/>
  <c r="A97" i="72"/>
  <c r="A93" i="72"/>
  <c r="A89" i="72"/>
  <c r="A85" i="72"/>
  <c r="A81" i="72"/>
  <c r="A77" i="72"/>
  <c r="A73" i="72"/>
  <c r="A69" i="72"/>
  <c r="A65" i="72"/>
  <c r="A61" i="72"/>
  <c r="A57" i="72"/>
  <c r="A53" i="72"/>
  <c r="A49" i="72"/>
  <c r="A45" i="72"/>
  <c r="A41" i="72"/>
  <c r="A37" i="72"/>
  <c r="A33" i="72"/>
  <c r="A29" i="72"/>
  <c r="A25" i="72"/>
  <c r="A21" i="72"/>
  <c r="A17" i="72"/>
  <c r="A13" i="72"/>
  <c r="A9" i="72"/>
  <c r="A5" i="72"/>
  <c r="A1" i="72"/>
  <c r="S78" i="91"/>
  <c r="S72" i="91"/>
  <c r="S74" i="91"/>
  <c r="S70" i="91"/>
  <c r="S66" i="91"/>
  <c r="S56" i="91"/>
  <c r="S52" i="91"/>
  <c r="S58" i="91"/>
  <c r="S50" i="91"/>
  <c r="S42" i="91"/>
  <c r="S40" i="91"/>
  <c r="S30" i="91"/>
  <c r="S36" i="91"/>
  <c r="S38" i="91"/>
  <c r="S18" i="91"/>
  <c r="S20" i="91"/>
  <c r="S26" i="91"/>
  <c r="R6" i="91"/>
  <c r="R10" i="91"/>
  <c r="R14" i="91"/>
  <c r="S15" i="91"/>
  <c r="S7" i="91"/>
  <c r="S47" i="91"/>
  <c r="S39" i="91"/>
  <c r="S31" i="91"/>
  <c r="S11" i="91"/>
  <c r="S19" i="91"/>
  <c r="S55" i="91"/>
  <c r="S51" i="91"/>
  <c r="S43" i="91"/>
  <c r="S67" i="91"/>
  <c r="S63" i="91"/>
  <c r="S13" i="91"/>
  <c r="S21" i="91"/>
  <c r="S57" i="91"/>
  <c r="S53" i="91"/>
  <c r="S35" i="91"/>
  <c r="S27" i="91"/>
  <c r="AP17" i="91"/>
  <c r="S9" i="91"/>
  <c r="S17" i="91"/>
  <c r="S49" i="91"/>
  <c r="S41" i="91"/>
  <c r="S33" i="91"/>
  <c r="S45" i="91"/>
  <c r="S37" i="91"/>
  <c r="S29" i="91"/>
  <c r="AJ16" i="91"/>
  <c r="AP16" i="91" s="1"/>
  <c r="O4" i="91"/>
  <c r="P4" i="91"/>
  <c r="A265" i="72"/>
  <c r="A353" i="72"/>
  <c r="A304" i="72"/>
  <c r="A307" i="72"/>
  <c r="A234" i="72"/>
  <c r="A226" i="72"/>
  <c r="A300" i="72"/>
  <c r="A302" i="72"/>
  <c r="A305" i="72"/>
  <c r="A189" i="72"/>
  <c r="A199" i="72"/>
  <c r="A268" i="72"/>
  <c r="A260" i="72"/>
  <c r="A192" i="72"/>
  <c r="A172" i="72"/>
  <c r="A205" i="72"/>
  <c r="A241" i="72"/>
  <c r="A274" i="72"/>
  <c r="A197" i="72"/>
  <c r="A207" i="72"/>
  <c r="A258" i="72"/>
  <c r="A321" i="72"/>
  <c r="A178" i="72"/>
  <c r="A208" i="72"/>
  <c r="A280" i="72"/>
  <c r="A215" i="72"/>
  <c r="A263" i="72"/>
  <c r="A329" i="72"/>
  <c r="A273" i="72"/>
  <c r="A181" i="72"/>
  <c r="A214" i="72"/>
  <c r="A250" i="72"/>
  <c r="A331" i="72"/>
  <c r="A218" i="72"/>
  <c r="A278" i="72"/>
  <c r="A216" i="72"/>
  <c r="A276" i="72"/>
  <c r="A242" i="72"/>
  <c r="A166" i="72"/>
  <c r="A238" i="72"/>
  <c r="A310" i="72"/>
  <c r="A355" i="72"/>
  <c r="A194" i="72"/>
  <c r="A334" i="72"/>
  <c r="A221" i="72"/>
  <c r="A284" i="72"/>
  <c r="A231" i="72"/>
  <c r="A342" i="72"/>
  <c r="A184" i="72"/>
  <c r="A223" i="72"/>
  <c r="A259" i="72"/>
  <c r="A292" i="72"/>
  <c r="A236" i="72"/>
  <c r="A287" i="72"/>
  <c r="A347" i="72"/>
  <c r="A171" i="72"/>
  <c r="A297" i="72"/>
  <c r="A337" i="72"/>
  <c r="A179" i="72"/>
  <c r="A311" i="72"/>
  <c r="A332" i="72"/>
  <c r="A356" i="72"/>
  <c r="A174" i="72"/>
  <c r="A240" i="72"/>
  <c r="A303" i="72"/>
  <c r="A327" i="72"/>
  <c r="A169" i="72"/>
  <c r="A232" i="72"/>
  <c r="A253" i="72"/>
  <c r="A277" i="72"/>
  <c r="A295" i="72"/>
  <c r="A319" i="72"/>
  <c r="A224" i="72"/>
  <c r="A248" i="72"/>
  <c r="A290" i="72"/>
  <c r="A314" i="72"/>
  <c r="A198" i="72"/>
  <c r="A219" i="72"/>
  <c r="A243" i="72"/>
  <c r="A261" i="72"/>
  <c r="A285" i="72"/>
  <c r="A211" i="72"/>
  <c r="A235" i="72"/>
  <c r="A301" i="72"/>
  <c r="A322" i="72"/>
  <c r="A346" i="72"/>
  <c r="A182" i="72"/>
  <c r="A206" i="72"/>
  <c r="A293" i="72"/>
  <c r="A317" i="72"/>
  <c r="A338" i="72"/>
  <c r="A177" i="72"/>
  <c r="A201" i="72"/>
  <c r="A267" i="72"/>
  <c r="A288" i="72"/>
  <c r="A312" i="72"/>
  <c r="A330" i="72"/>
  <c r="A354" i="72"/>
  <c r="A188" i="72"/>
  <c r="A209" i="72"/>
  <c r="A233" i="72"/>
  <c r="A251" i="72"/>
  <c r="A275" i="72"/>
  <c r="A180" i="72"/>
  <c r="A204" i="72"/>
  <c r="A225" i="72"/>
  <c r="A246" i="72"/>
  <c r="A270" i="72"/>
  <c r="A336" i="72"/>
  <c r="A196" i="72"/>
  <c r="A328" i="72"/>
  <c r="A349" i="72"/>
  <c r="A167" i="72"/>
  <c r="A191" i="72"/>
  <c r="A257" i="72"/>
  <c r="A320" i="72"/>
  <c r="A344" i="72"/>
  <c r="A294" i="72"/>
  <c r="A315" i="72"/>
  <c r="A339" i="72"/>
  <c r="A357" i="72"/>
  <c r="A175" i="72"/>
  <c r="A187" i="72"/>
  <c r="A202" i="72"/>
  <c r="A229" i="72"/>
  <c r="A256" i="72"/>
  <c r="A283" i="72"/>
  <c r="A298" i="72"/>
  <c r="A325" i="72"/>
  <c r="A352" i="72"/>
  <c r="A170" i="72"/>
  <c r="A185" i="72"/>
  <c r="A212" i="72"/>
  <c r="A239" i="72"/>
  <c r="A266" i="72"/>
  <c r="A281" i="72"/>
  <c r="A308" i="72"/>
  <c r="A335" i="72"/>
  <c r="A168" i="72"/>
  <c r="A195" i="72"/>
  <c r="A222" i="72"/>
  <c r="A249" i="72"/>
  <c r="A264" i="72"/>
  <c r="A291" i="72"/>
  <c r="A318" i="72"/>
  <c r="A345" i="72"/>
  <c r="A190" i="72"/>
  <c r="A217" i="72"/>
  <c r="A244" i="72"/>
  <c r="A271" i="72"/>
  <c r="A286" i="72"/>
  <c r="A313" i="72"/>
  <c r="A340" i="72"/>
  <c r="A173" i="72"/>
  <c r="A200" i="72"/>
  <c r="A227" i="72"/>
  <c r="A254" i="72"/>
  <c r="A269" i="72"/>
  <c r="A296" i="72"/>
  <c r="A323" i="72"/>
  <c r="A350" i="72"/>
  <c r="A183" i="72"/>
  <c r="A210" i="72"/>
  <c r="A237" i="72"/>
  <c r="A252" i="72"/>
  <c r="A279" i="72"/>
  <c r="A306" i="72"/>
  <c r="A333" i="72"/>
  <c r="A348" i="72"/>
  <c r="A193" i="72"/>
  <c r="A220" i="72"/>
  <c r="A247" i="72"/>
  <c r="A262" i="72"/>
  <c r="A289" i="72"/>
  <c r="A316" i="72"/>
  <c r="A343" i="72"/>
  <c r="A176" i="72"/>
  <c r="A203" i="72"/>
  <c r="A230" i="72"/>
  <c r="A245" i="72"/>
  <c r="A272" i="72"/>
  <c r="A299" i="72"/>
  <c r="A326" i="72"/>
  <c r="A341" i="72"/>
  <c r="A186" i="72"/>
  <c r="A213" i="72"/>
  <c r="A228" i="72"/>
  <c r="A255" i="72"/>
  <c r="A282" i="72"/>
  <c r="A309" i="72"/>
  <c r="A324" i="72"/>
  <c r="A351" i="72"/>
  <c r="Z8" i="86" a="1"/>
  <c r="Z8" i="86" s="1"/>
  <c r="Z12" i="86" a="1"/>
  <c r="Z12" i="86" s="1"/>
  <c r="Z6" i="86" a="1"/>
  <c r="Z6" i="86" s="1"/>
  <c r="Z10" i="86" a="1"/>
  <c r="Z10" i="86" s="1"/>
  <c r="Y8" i="85" a="1"/>
  <c r="Y8" i="85" s="1"/>
  <c r="Y10" i="85" a="1"/>
  <c r="Y10" i="85" s="1"/>
  <c r="Y6" i="85" a="1"/>
  <c r="Y6" i="85" s="1"/>
  <c r="Y4" i="85" a="1"/>
  <c r="Y4" i="85" s="1"/>
  <c r="Y12" i="85" a="1"/>
  <c r="Y12" i="85" s="1"/>
  <c r="Z6" i="87" a="1"/>
  <c r="Z6" i="87" s="1"/>
  <c r="Z8" i="87" a="1"/>
  <c r="Z8" i="87" s="1"/>
  <c r="Z12" i="87" a="1"/>
  <c r="Z12" i="87" s="1"/>
  <c r="Z10" i="87" a="1"/>
  <c r="Z10" i="87" s="1"/>
  <c r="Z4" i="87" a="1"/>
  <c r="Z4" i="87" s="1"/>
  <c r="S10" i="87"/>
  <c r="S8" i="69"/>
  <c r="O4" i="86"/>
  <c r="R8" i="85"/>
  <c r="P4" i="87"/>
  <c r="F18" i="87" a="1"/>
  <c r="F18" i="87" s="1"/>
  <c r="S4" i="87"/>
  <c r="S12" i="87"/>
  <c r="S8" i="87"/>
  <c r="S6" i="87"/>
  <c r="S8" i="86"/>
  <c r="S6" i="86"/>
  <c r="S4" i="86"/>
  <c r="O4" i="87"/>
  <c r="R10" i="85"/>
  <c r="R12" i="85"/>
  <c r="E18" i="85" a="1"/>
  <c r="E18" i="85" s="1"/>
  <c r="S10" i="69"/>
  <c r="S6" i="69"/>
  <c r="N82" i="68"/>
  <c r="M82" i="68"/>
  <c r="N80" i="68"/>
  <c r="M80" i="68"/>
  <c r="P83" i="68"/>
  <c r="P81" i="68"/>
  <c r="O83" i="68"/>
  <c r="O81" i="68"/>
  <c r="Q53" i="68"/>
  <c r="P53" i="68"/>
  <c r="O53" i="68"/>
  <c r="N53" i="68"/>
  <c r="M53" i="68"/>
  <c r="E53" i="68"/>
  <c r="D53" i="68"/>
  <c r="C53" i="68"/>
  <c r="N52" i="68"/>
  <c r="M52" i="68"/>
  <c r="K52" i="68"/>
  <c r="J52" i="68"/>
  <c r="Q52" i="68" s="1"/>
  <c r="I52" i="68"/>
  <c r="H52" i="68"/>
  <c r="P52" i="68" s="1"/>
  <c r="G52" i="68"/>
  <c r="F52" i="68"/>
  <c r="O52" i="68" s="1"/>
  <c r="Q51" i="68"/>
  <c r="P51" i="68"/>
  <c r="O51" i="68"/>
  <c r="N51" i="68"/>
  <c r="M51" i="68"/>
  <c r="E51" i="68"/>
  <c r="D51" i="68"/>
  <c r="C51" i="68"/>
  <c r="N50" i="68"/>
  <c r="M50" i="68"/>
  <c r="K50" i="68"/>
  <c r="J50" i="68"/>
  <c r="Q50" i="68" s="1"/>
  <c r="I50" i="68"/>
  <c r="H50" i="68"/>
  <c r="P50" i="68" s="1"/>
  <c r="G50" i="68"/>
  <c r="F50" i="68"/>
  <c r="O50" i="68" s="1"/>
  <c r="Q49" i="68"/>
  <c r="P49" i="68"/>
  <c r="O49" i="68"/>
  <c r="N49" i="68"/>
  <c r="M49" i="68"/>
  <c r="E49" i="68"/>
  <c r="D49" i="68"/>
  <c r="C49" i="68"/>
  <c r="N48" i="68"/>
  <c r="M48" i="68"/>
  <c r="K48" i="68"/>
  <c r="J48" i="68"/>
  <c r="Q48" i="68" s="1"/>
  <c r="I48" i="68"/>
  <c r="H48" i="68"/>
  <c r="P48" i="68" s="1"/>
  <c r="G48" i="68"/>
  <c r="F48" i="68"/>
  <c r="O48" i="68" s="1"/>
  <c r="Q47" i="68"/>
  <c r="P47" i="68"/>
  <c r="O47" i="68"/>
  <c r="N47" i="68"/>
  <c r="M47" i="68"/>
  <c r="E47" i="68"/>
  <c r="D47" i="68"/>
  <c r="C47" i="68"/>
  <c r="N46" i="68"/>
  <c r="M46" i="68"/>
  <c r="K46" i="68"/>
  <c r="J46" i="68"/>
  <c r="Q46" i="68" s="1"/>
  <c r="I46" i="68"/>
  <c r="H46" i="68"/>
  <c r="P46" i="68" s="1"/>
  <c r="G46" i="68"/>
  <c r="F46" i="68"/>
  <c r="O46" i="68" s="1"/>
  <c r="Q83" i="68"/>
  <c r="N83" i="68"/>
  <c r="M83" i="68"/>
  <c r="S83" i="68" s="1"/>
  <c r="E83" i="68"/>
  <c r="D83" i="68"/>
  <c r="C83" i="68"/>
  <c r="K82" i="68"/>
  <c r="J82" i="68"/>
  <c r="Q82" i="68" s="1"/>
  <c r="I82" i="68"/>
  <c r="H82" i="68"/>
  <c r="P82" i="68" s="1"/>
  <c r="G82" i="68"/>
  <c r="F82" i="68"/>
  <c r="O82" i="68" s="1"/>
  <c r="Q81" i="68"/>
  <c r="N81" i="68"/>
  <c r="M81" i="68"/>
  <c r="S81" i="68" s="1"/>
  <c r="E81" i="68"/>
  <c r="D81" i="68"/>
  <c r="C81" i="68"/>
  <c r="K80" i="68"/>
  <c r="J80" i="68"/>
  <c r="Q80" i="68" s="1"/>
  <c r="I80" i="68"/>
  <c r="H80" i="68"/>
  <c r="P80" i="68" s="1"/>
  <c r="G80" i="68"/>
  <c r="F80" i="68"/>
  <c r="O80" i="68" s="1"/>
  <c r="Q79" i="68"/>
  <c r="P79" i="68"/>
  <c r="O79" i="68"/>
  <c r="N79" i="68"/>
  <c r="M79" i="68"/>
  <c r="S79" i="68" s="1"/>
  <c r="E79" i="68"/>
  <c r="D79" i="68"/>
  <c r="C79" i="68"/>
  <c r="N78" i="68"/>
  <c r="M78" i="68"/>
  <c r="K78" i="68"/>
  <c r="J78" i="68"/>
  <c r="Q78" i="68" s="1"/>
  <c r="I78" i="68"/>
  <c r="H78" i="68"/>
  <c r="P78" i="68" s="1"/>
  <c r="G78" i="68"/>
  <c r="F78" i="68"/>
  <c r="O78" i="68" s="1"/>
  <c r="Q75" i="68"/>
  <c r="P75" i="68"/>
  <c r="O75" i="68"/>
  <c r="N75" i="68"/>
  <c r="M75" i="68"/>
  <c r="S75" i="68" s="1"/>
  <c r="E75" i="68"/>
  <c r="D75" i="68"/>
  <c r="C75" i="68"/>
  <c r="N74" i="68"/>
  <c r="M74" i="68"/>
  <c r="K74" i="68"/>
  <c r="J74" i="68"/>
  <c r="Q74" i="68" s="1"/>
  <c r="I74" i="68"/>
  <c r="H74" i="68"/>
  <c r="P74" i="68" s="1"/>
  <c r="G74" i="68"/>
  <c r="F74" i="68"/>
  <c r="O74" i="68" s="1"/>
  <c r="Q73" i="68"/>
  <c r="P73" i="68"/>
  <c r="O73" i="68"/>
  <c r="N73" i="68"/>
  <c r="M73" i="68"/>
  <c r="S73" i="68" s="1"/>
  <c r="E73" i="68"/>
  <c r="D73" i="68"/>
  <c r="C73" i="68"/>
  <c r="N72" i="68"/>
  <c r="M72" i="68"/>
  <c r="K72" i="68"/>
  <c r="J72" i="68"/>
  <c r="Q72" i="68" s="1"/>
  <c r="I72" i="68"/>
  <c r="H72" i="68"/>
  <c r="P72" i="68" s="1"/>
  <c r="G72" i="68"/>
  <c r="F72" i="68"/>
  <c r="O72" i="68" s="1"/>
  <c r="Q71" i="68"/>
  <c r="P71" i="68"/>
  <c r="O71" i="68"/>
  <c r="N71" i="68"/>
  <c r="M71" i="68"/>
  <c r="S71" i="68" s="1"/>
  <c r="E71" i="68"/>
  <c r="D71" i="68"/>
  <c r="C71" i="68"/>
  <c r="N70" i="68"/>
  <c r="M70" i="68"/>
  <c r="K70" i="68"/>
  <c r="J70" i="68"/>
  <c r="Q70" i="68" s="1"/>
  <c r="I70" i="68"/>
  <c r="H70" i="68"/>
  <c r="P70" i="68" s="1"/>
  <c r="G70" i="68"/>
  <c r="F70" i="68"/>
  <c r="O70" i="68" s="1"/>
  <c r="Q69" i="68"/>
  <c r="P69" i="68"/>
  <c r="O69" i="68"/>
  <c r="N69" i="68"/>
  <c r="M69" i="68"/>
  <c r="S69" i="68" s="1"/>
  <c r="E69" i="68"/>
  <c r="D69" i="68"/>
  <c r="C69" i="68"/>
  <c r="N68" i="68"/>
  <c r="K68" i="68"/>
  <c r="J68" i="68"/>
  <c r="Q68" i="68" s="1"/>
  <c r="I68" i="68"/>
  <c r="H68" i="68"/>
  <c r="P68" i="68" s="1"/>
  <c r="G68" i="68"/>
  <c r="F68" i="68"/>
  <c r="O68" i="68" s="1"/>
  <c r="Q43" i="68"/>
  <c r="P43" i="68"/>
  <c r="O43" i="68"/>
  <c r="N43" i="68"/>
  <c r="M43" i="68"/>
  <c r="E43" i="68"/>
  <c r="D43" i="68"/>
  <c r="C43" i="68"/>
  <c r="M42" i="68"/>
  <c r="K42" i="68"/>
  <c r="J42" i="68"/>
  <c r="Q42" i="68" s="1"/>
  <c r="I42" i="68"/>
  <c r="H42" i="68"/>
  <c r="P42" i="68" s="1"/>
  <c r="G42" i="68"/>
  <c r="F42" i="68"/>
  <c r="O42" i="68" s="1"/>
  <c r="Q41" i="68"/>
  <c r="P41" i="68"/>
  <c r="O41" i="68"/>
  <c r="N41" i="68"/>
  <c r="M41" i="68"/>
  <c r="E41" i="68"/>
  <c r="D41" i="68"/>
  <c r="C41" i="68"/>
  <c r="N40" i="68"/>
  <c r="M40" i="68"/>
  <c r="K40" i="68"/>
  <c r="J40" i="68"/>
  <c r="Q40" i="68" s="1"/>
  <c r="I40" i="68"/>
  <c r="H40" i="68"/>
  <c r="P40" i="68" s="1"/>
  <c r="G40" i="68"/>
  <c r="F40" i="68"/>
  <c r="O40" i="68" s="1"/>
  <c r="Q39" i="68"/>
  <c r="P39" i="68"/>
  <c r="O39" i="68"/>
  <c r="N39" i="68"/>
  <c r="M39" i="68"/>
  <c r="E39" i="68"/>
  <c r="D39" i="68"/>
  <c r="C39" i="68"/>
  <c r="N38" i="68"/>
  <c r="M38" i="68"/>
  <c r="K38" i="68"/>
  <c r="J38" i="68"/>
  <c r="Q38" i="68" s="1"/>
  <c r="I38" i="68"/>
  <c r="H38" i="68"/>
  <c r="P38" i="68" s="1"/>
  <c r="G38" i="68"/>
  <c r="F38" i="68"/>
  <c r="O38" i="68" s="1"/>
  <c r="Q37" i="68"/>
  <c r="P37" i="68"/>
  <c r="O37" i="68"/>
  <c r="N37" i="68"/>
  <c r="M37" i="68"/>
  <c r="E37" i="68"/>
  <c r="D37" i="68"/>
  <c r="C37" i="68"/>
  <c r="N36" i="68"/>
  <c r="M36" i="68"/>
  <c r="K36" i="68"/>
  <c r="J36" i="68"/>
  <c r="Q36" i="68" s="1"/>
  <c r="I36" i="68"/>
  <c r="H36" i="68"/>
  <c r="P36" i="68" s="1"/>
  <c r="G36" i="68"/>
  <c r="F36" i="68"/>
  <c r="O36" i="68" s="1"/>
  <c r="Q35" i="68"/>
  <c r="P35" i="68"/>
  <c r="O35" i="68"/>
  <c r="N35" i="68"/>
  <c r="M35" i="68"/>
  <c r="E35" i="68"/>
  <c r="D35" i="68"/>
  <c r="C35" i="68"/>
  <c r="N34" i="68"/>
  <c r="M34" i="68"/>
  <c r="K34" i="68"/>
  <c r="J34" i="68"/>
  <c r="Q34" i="68" s="1"/>
  <c r="I34" i="68"/>
  <c r="H34" i="68"/>
  <c r="P34" i="68" s="1"/>
  <c r="G34" i="68"/>
  <c r="F34" i="68"/>
  <c r="O34" i="68" s="1"/>
  <c r="K2" i="72" l="1"/>
  <c r="AO16" i="91"/>
  <c r="R49" i="68"/>
  <c r="R51" i="68"/>
  <c r="R53" i="68"/>
  <c r="S52" i="68"/>
  <c r="R52" i="68"/>
  <c r="S50" i="68"/>
  <c r="R48" i="68"/>
  <c r="S46" i="68"/>
  <c r="R50" i="68"/>
  <c r="R83" i="68"/>
  <c r="R81" i="68"/>
  <c r="R47" i="68"/>
  <c r="R46" i="68"/>
  <c r="S48" i="68"/>
  <c r="S82" i="68"/>
  <c r="R82" i="68"/>
  <c r="S80" i="68"/>
  <c r="R80" i="68"/>
  <c r="S78" i="68"/>
  <c r="R78" i="68"/>
  <c r="R75" i="68"/>
  <c r="R79" i="68"/>
  <c r="R73" i="68"/>
  <c r="R69" i="68"/>
  <c r="R71" i="68"/>
  <c r="S74" i="68"/>
  <c r="R74" i="68"/>
  <c r="S72" i="68"/>
  <c r="R72" i="68"/>
  <c r="S70" i="68"/>
  <c r="R68" i="68"/>
  <c r="R70" i="68"/>
  <c r="S68" i="68"/>
  <c r="R43" i="68"/>
  <c r="R39" i="68"/>
  <c r="S42" i="68"/>
  <c r="R42" i="68"/>
  <c r="R40" i="68"/>
  <c r="S38" i="68"/>
  <c r="R38" i="68"/>
  <c r="R41" i="68"/>
  <c r="S40" i="68"/>
  <c r="R35" i="68"/>
  <c r="S34" i="68"/>
  <c r="R37" i="68"/>
  <c r="R36" i="68"/>
  <c r="R34" i="68"/>
  <c r="S36" i="68"/>
  <c r="F22" i="68"/>
  <c r="O22" i="68" s="1"/>
  <c r="G22" i="68"/>
  <c r="H22" i="68"/>
  <c r="P22" i="68" s="1"/>
  <c r="I22" i="68"/>
  <c r="J22" i="68"/>
  <c r="Q22" i="68" s="1"/>
  <c r="K22" i="68"/>
  <c r="M22" i="68"/>
  <c r="N22" i="68"/>
  <c r="C23" i="68"/>
  <c r="D23" i="68"/>
  <c r="E23" i="68"/>
  <c r="M23" i="68"/>
  <c r="N23" i="68"/>
  <c r="O23" i="68"/>
  <c r="P23" i="68"/>
  <c r="Q23" i="68"/>
  <c r="F20" i="68"/>
  <c r="O20" i="68" s="1"/>
  <c r="G20" i="68"/>
  <c r="H20" i="68"/>
  <c r="P20" i="68" s="1"/>
  <c r="I20" i="68"/>
  <c r="J20" i="68"/>
  <c r="Q20" i="68" s="1"/>
  <c r="K20" i="68"/>
  <c r="M20" i="68"/>
  <c r="N20" i="68"/>
  <c r="C21" i="68"/>
  <c r="D21" i="68"/>
  <c r="E21" i="68"/>
  <c r="M21" i="68"/>
  <c r="N21" i="68"/>
  <c r="O21" i="68"/>
  <c r="P21" i="68"/>
  <c r="Q21" i="68"/>
  <c r="F18" i="68"/>
  <c r="O18" i="68" s="1"/>
  <c r="G18" i="68"/>
  <c r="H18" i="68"/>
  <c r="P18" i="68" s="1"/>
  <c r="I18" i="68"/>
  <c r="J18" i="68"/>
  <c r="Q18" i="68" s="1"/>
  <c r="K18" i="68"/>
  <c r="M18" i="68"/>
  <c r="N18" i="68"/>
  <c r="C19" i="68"/>
  <c r="D19" i="68"/>
  <c r="E19" i="68"/>
  <c r="M19" i="68"/>
  <c r="N19" i="68"/>
  <c r="O19" i="68"/>
  <c r="P19" i="68"/>
  <c r="Q19" i="68"/>
  <c r="F16" i="68"/>
  <c r="G16" i="68"/>
  <c r="H16" i="68"/>
  <c r="P16" i="68" s="1"/>
  <c r="I16" i="68"/>
  <c r="J16" i="68"/>
  <c r="Q16" i="68" s="1"/>
  <c r="K16" i="68"/>
  <c r="M16" i="68"/>
  <c r="N16" i="68"/>
  <c r="O16" i="68"/>
  <c r="C17" i="68"/>
  <c r="D17" i="68"/>
  <c r="E17" i="68"/>
  <c r="M17" i="68"/>
  <c r="N17" i="68"/>
  <c r="O17" i="68"/>
  <c r="S16" i="68" s="1"/>
  <c r="P17" i="68"/>
  <c r="Q17" i="68"/>
  <c r="F12" i="68"/>
  <c r="O12" i="68" s="1"/>
  <c r="G12" i="68"/>
  <c r="H12" i="68"/>
  <c r="P12" i="68" s="1"/>
  <c r="I12" i="68"/>
  <c r="J12" i="68"/>
  <c r="Q12" i="68" s="1"/>
  <c r="K12" i="68"/>
  <c r="M12" i="68"/>
  <c r="N12" i="68"/>
  <c r="C13" i="68"/>
  <c r="D13" i="68"/>
  <c r="E13" i="68"/>
  <c r="M13" i="68"/>
  <c r="N13" i="68"/>
  <c r="O13" i="68"/>
  <c r="P13" i="68"/>
  <c r="Q13" i="68"/>
  <c r="F10" i="68"/>
  <c r="O10" i="68" s="1"/>
  <c r="G10" i="68"/>
  <c r="H10" i="68"/>
  <c r="P10" i="68" s="1"/>
  <c r="I10" i="68"/>
  <c r="J10" i="68"/>
  <c r="Q10" i="68" s="1"/>
  <c r="K10" i="68"/>
  <c r="M10" i="68"/>
  <c r="N10" i="68"/>
  <c r="C11" i="68"/>
  <c r="D11" i="68"/>
  <c r="E11" i="68"/>
  <c r="M11" i="68"/>
  <c r="N11" i="68"/>
  <c r="O11" i="68"/>
  <c r="P11" i="68"/>
  <c r="Q11" i="68"/>
  <c r="F8" i="68"/>
  <c r="G8" i="68"/>
  <c r="H8" i="68"/>
  <c r="P8" i="68" s="1"/>
  <c r="I8" i="68"/>
  <c r="J8" i="68"/>
  <c r="Q8" i="68" s="1"/>
  <c r="K8" i="68"/>
  <c r="M8" i="68"/>
  <c r="N8" i="68"/>
  <c r="O8" i="68"/>
  <c r="C9" i="68"/>
  <c r="D9" i="68"/>
  <c r="E9" i="68"/>
  <c r="M9" i="68"/>
  <c r="N9" i="68"/>
  <c r="O9" i="68"/>
  <c r="P9" i="68"/>
  <c r="Q9" i="68"/>
  <c r="F6" i="68"/>
  <c r="G6" i="68"/>
  <c r="H6" i="68"/>
  <c r="P6" i="68" s="1"/>
  <c r="I6" i="68"/>
  <c r="J6" i="68"/>
  <c r="Q6" i="68" s="1"/>
  <c r="K6" i="68"/>
  <c r="M6" i="68"/>
  <c r="N6" i="68"/>
  <c r="O6" i="68"/>
  <c r="C7" i="68"/>
  <c r="D7" i="68"/>
  <c r="E7" i="68"/>
  <c r="M7" i="68"/>
  <c r="N7" i="68"/>
  <c r="O7" i="68"/>
  <c r="P7" i="68"/>
  <c r="Q7" i="68"/>
  <c r="J44" i="68"/>
  <c r="Q44" i="68" s="1"/>
  <c r="F32" i="68"/>
  <c r="O32" i="68" s="1"/>
  <c r="G32" i="68"/>
  <c r="H32" i="68"/>
  <c r="P32" i="68" s="1"/>
  <c r="I32" i="68"/>
  <c r="J32" i="68"/>
  <c r="Q32" i="68" s="1"/>
  <c r="K32" i="68"/>
  <c r="M32" i="68"/>
  <c r="N32" i="68"/>
  <c r="C33" i="68"/>
  <c r="D33" i="68"/>
  <c r="E33" i="68"/>
  <c r="M33" i="68"/>
  <c r="N33" i="68"/>
  <c r="O33" i="68"/>
  <c r="P33" i="68"/>
  <c r="Q33" i="68"/>
  <c r="F30" i="68"/>
  <c r="O30" i="68" s="1"/>
  <c r="G30" i="68"/>
  <c r="H30" i="68"/>
  <c r="P30" i="68" s="1"/>
  <c r="I30" i="68"/>
  <c r="J30" i="68"/>
  <c r="Q30" i="68" s="1"/>
  <c r="K30" i="68"/>
  <c r="M30" i="68"/>
  <c r="N30" i="68"/>
  <c r="C31" i="68"/>
  <c r="D31" i="68"/>
  <c r="E31" i="68"/>
  <c r="M31" i="68"/>
  <c r="N31" i="68"/>
  <c r="O31" i="68"/>
  <c r="P31" i="68"/>
  <c r="Q31" i="68"/>
  <c r="F28" i="68"/>
  <c r="O28" i="68" s="1"/>
  <c r="G28" i="68"/>
  <c r="H28" i="68"/>
  <c r="P28" i="68" s="1"/>
  <c r="I28" i="68"/>
  <c r="J28" i="68"/>
  <c r="Q28" i="68" s="1"/>
  <c r="K28" i="68"/>
  <c r="M28" i="68"/>
  <c r="N28" i="68"/>
  <c r="C29" i="68"/>
  <c r="D29" i="68"/>
  <c r="E29" i="68"/>
  <c r="M29" i="68"/>
  <c r="N29" i="68"/>
  <c r="P29" i="68"/>
  <c r="Q29" i="68"/>
  <c r="F26" i="68"/>
  <c r="O26" i="68" s="1"/>
  <c r="G26" i="68"/>
  <c r="H26" i="68"/>
  <c r="P26" i="68" s="1"/>
  <c r="I26" i="68"/>
  <c r="J26" i="68"/>
  <c r="Q26" i="68" s="1"/>
  <c r="K26" i="68"/>
  <c r="M26" i="68"/>
  <c r="N26" i="68"/>
  <c r="C27" i="68"/>
  <c r="D27" i="68"/>
  <c r="E27" i="68"/>
  <c r="M27" i="68"/>
  <c r="N27" i="68"/>
  <c r="O27" i="68"/>
  <c r="P27" i="68"/>
  <c r="Q27" i="68"/>
  <c r="F58" i="68"/>
  <c r="O58" i="68" s="1"/>
  <c r="G58" i="68"/>
  <c r="H58" i="68"/>
  <c r="P58" i="68" s="1"/>
  <c r="I58" i="68"/>
  <c r="J58" i="68"/>
  <c r="Q58" i="68" s="1"/>
  <c r="K58" i="68"/>
  <c r="M58" i="68"/>
  <c r="N58" i="68"/>
  <c r="C59" i="68"/>
  <c r="D59" i="68"/>
  <c r="E59" i="68"/>
  <c r="M59" i="68"/>
  <c r="N59" i="68"/>
  <c r="O59" i="68"/>
  <c r="P59" i="68"/>
  <c r="Q59" i="68"/>
  <c r="F56" i="68"/>
  <c r="O56" i="68" s="1"/>
  <c r="G56" i="68"/>
  <c r="H56" i="68"/>
  <c r="P56" i="68" s="1"/>
  <c r="I56" i="68"/>
  <c r="J56" i="68"/>
  <c r="Q56" i="68" s="1"/>
  <c r="K56" i="68"/>
  <c r="M56" i="68"/>
  <c r="N56" i="68"/>
  <c r="C57" i="68"/>
  <c r="D57" i="68"/>
  <c r="E57" i="68"/>
  <c r="M57" i="68"/>
  <c r="N57" i="68"/>
  <c r="P57" i="68"/>
  <c r="Q57" i="68"/>
  <c r="F64" i="68"/>
  <c r="G64" i="68"/>
  <c r="H64" i="68"/>
  <c r="P64" i="68" s="1"/>
  <c r="I64" i="68"/>
  <c r="J64" i="68"/>
  <c r="Q64" i="68" s="1"/>
  <c r="K64" i="68"/>
  <c r="M64" i="68"/>
  <c r="N64" i="68"/>
  <c r="O64" i="68"/>
  <c r="C65" i="68"/>
  <c r="D65" i="68"/>
  <c r="E65" i="68"/>
  <c r="M65" i="68"/>
  <c r="N65" i="68"/>
  <c r="O65" i="68"/>
  <c r="P65" i="68"/>
  <c r="Q65" i="68"/>
  <c r="F62" i="68"/>
  <c r="O62" i="68" s="1"/>
  <c r="S53" i="68" s="1"/>
  <c r="G62" i="68"/>
  <c r="H62" i="68"/>
  <c r="P62" i="68" s="1"/>
  <c r="I62" i="68"/>
  <c r="J62" i="68"/>
  <c r="Q62" i="68" s="1"/>
  <c r="K62" i="68"/>
  <c r="M62" i="68"/>
  <c r="N62" i="68"/>
  <c r="C63" i="68"/>
  <c r="D63" i="68"/>
  <c r="E63" i="68"/>
  <c r="M63" i="68"/>
  <c r="N63" i="68"/>
  <c r="O63" i="68"/>
  <c r="P63" i="68"/>
  <c r="Q63" i="68"/>
  <c r="G73" i="80"/>
  <c r="D73" i="80"/>
  <c r="G72" i="80"/>
  <c r="D72" i="80"/>
  <c r="G71" i="80"/>
  <c r="D71" i="80"/>
  <c r="G70" i="80"/>
  <c r="D70" i="80"/>
  <c r="G69" i="80"/>
  <c r="D69" i="80"/>
  <c r="G68" i="80"/>
  <c r="D68" i="80"/>
  <c r="G67" i="80"/>
  <c r="D67" i="80"/>
  <c r="G66" i="80"/>
  <c r="D66" i="80"/>
  <c r="G65" i="80"/>
  <c r="D65" i="80"/>
  <c r="G64" i="80"/>
  <c r="D64" i="80"/>
  <c r="G63" i="80"/>
  <c r="D63" i="80"/>
  <c r="G62" i="80"/>
  <c r="D62" i="80"/>
  <c r="G61" i="80"/>
  <c r="D61" i="80"/>
  <c r="G60" i="80"/>
  <c r="D60" i="80"/>
  <c r="G59" i="80"/>
  <c r="D59" i="80"/>
  <c r="G58" i="80"/>
  <c r="D58" i="80"/>
  <c r="G57" i="80"/>
  <c r="D57" i="80"/>
  <c r="G56" i="80"/>
  <c r="D56" i="80"/>
  <c r="G55" i="80"/>
  <c r="D55" i="80"/>
  <c r="G54" i="80"/>
  <c r="D54" i="80"/>
  <c r="G53" i="80"/>
  <c r="D53" i="80"/>
  <c r="G52" i="80"/>
  <c r="D52" i="80"/>
  <c r="G51" i="80"/>
  <c r="D51" i="80"/>
  <c r="G50" i="80"/>
  <c r="D50" i="80"/>
  <c r="G49" i="80"/>
  <c r="D49" i="80"/>
  <c r="G48" i="80"/>
  <c r="D48" i="80"/>
  <c r="G47" i="80"/>
  <c r="D47" i="80"/>
  <c r="G46" i="80"/>
  <c r="D46" i="80"/>
  <c r="G45" i="80"/>
  <c r="D45" i="80"/>
  <c r="G44" i="80"/>
  <c r="D44" i="80"/>
  <c r="G43" i="80"/>
  <c r="D43" i="80"/>
  <c r="G42" i="80"/>
  <c r="D42" i="80"/>
  <c r="G10" i="80" a="1"/>
  <c r="G10" i="80" s="1"/>
  <c r="C10" i="80" a="1"/>
  <c r="C10" i="80" s="1"/>
  <c r="N8" i="80"/>
  <c r="T7" i="80"/>
  <c r="N7" i="80"/>
  <c r="Q5" i="80"/>
  <c r="P5" i="80"/>
  <c r="O5" i="80"/>
  <c r="N5" i="80"/>
  <c r="M5" i="80"/>
  <c r="S5" i="80" s="1"/>
  <c r="E5" i="80"/>
  <c r="D10" i="80" s="1" a="1"/>
  <c r="D10" i="80" s="1"/>
  <c r="D5" i="80"/>
  <c r="C42" i="80" s="1" a="1"/>
  <c r="C42" i="80" s="1"/>
  <c r="C5" i="80"/>
  <c r="N4" i="80"/>
  <c r="M4" i="80"/>
  <c r="K4" i="80"/>
  <c r="J4" i="80"/>
  <c r="Q4" i="80" s="1"/>
  <c r="I4" i="80"/>
  <c r="F42" i="80" s="1" a="1"/>
  <c r="F42" i="80" s="1"/>
  <c r="H4" i="80"/>
  <c r="P4" i="80" s="1"/>
  <c r="G4" i="80"/>
  <c r="E42" i="80" s="1" a="1"/>
  <c r="E42" i="80" s="1"/>
  <c r="F4" i="80"/>
  <c r="O4" i="80" s="1"/>
  <c r="G73" i="79"/>
  <c r="D73" i="79"/>
  <c r="G72" i="79"/>
  <c r="D72" i="79"/>
  <c r="G71" i="79"/>
  <c r="D71" i="79"/>
  <c r="G70" i="79"/>
  <c r="D70" i="79"/>
  <c r="G69" i="79"/>
  <c r="D69" i="79"/>
  <c r="G68" i="79"/>
  <c r="D68" i="79"/>
  <c r="G67" i="79"/>
  <c r="D67" i="79"/>
  <c r="G66" i="79"/>
  <c r="D66" i="79"/>
  <c r="G65" i="79"/>
  <c r="D65" i="79"/>
  <c r="G64" i="79"/>
  <c r="D64" i="79"/>
  <c r="G63" i="79"/>
  <c r="D63" i="79"/>
  <c r="G62" i="79"/>
  <c r="D62" i="79"/>
  <c r="G61" i="79"/>
  <c r="D61" i="79"/>
  <c r="G60" i="79"/>
  <c r="D60" i="79"/>
  <c r="G59" i="79"/>
  <c r="D59" i="79"/>
  <c r="G58" i="79"/>
  <c r="D58" i="79"/>
  <c r="G57" i="79"/>
  <c r="D57" i="79"/>
  <c r="G56" i="79"/>
  <c r="D56" i="79"/>
  <c r="G55" i="79"/>
  <c r="D55" i="79"/>
  <c r="G54" i="79"/>
  <c r="D54" i="79"/>
  <c r="G53" i="79"/>
  <c r="D53" i="79"/>
  <c r="G52" i="79"/>
  <c r="D52" i="79"/>
  <c r="G51" i="79"/>
  <c r="D51" i="79"/>
  <c r="G50" i="79"/>
  <c r="D50" i="79"/>
  <c r="G49" i="79"/>
  <c r="D49" i="79"/>
  <c r="G48" i="79"/>
  <c r="D48" i="79"/>
  <c r="G47" i="79"/>
  <c r="D47" i="79"/>
  <c r="G46" i="79"/>
  <c r="D46" i="79"/>
  <c r="G45" i="79"/>
  <c r="D45" i="79"/>
  <c r="G44" i="79"/>
  <c r="D44" i="79"/>
  <c r="G43" i="79"/>
  <c r="D43" i="79"/>
  <c r="G42" i="79"/>
  <c r="D42" i="79"/>
  <c r="C42" i="79" a="1"/>
  <c r="C42" i="79" s="1"/>
  <c r="G10" i="79" a="1"/>
  <c r="G10" i="79" s="1"/>
  <c r="N8" i="79"/>
  <c r="T7" i="79"/>
  <c r="N7" i="79"/>
  <c r="Q5" i="79"/>
  <c r="P5" i="79"/>
  <c r="O5" i="79"/>
  <c r="N5" i="79"/>
  <c r="R5" i="79" s="1"/>
  <c r="M5" i="79"/>
  <c r="S5" i="79" s="1"/>
  <c r="E5" i="79"/>
  <c r="D10" i="79" s="1" a="1"/>
  <c r="D10" i="79" s="1"/>
  <c r="D5" i="79"/>
  <c r="C5" i="79"/>
  <c r="C10" i="79" s="1" a="1"/>
  <c r="C10" i="79" s="1"/>
  <c r="N4" i="79"/>
  <c r="M4" i="79"/>
  <c r="K4" i="79"/>
  <c r="J4" i="79"/>
  <c r="Q4" i="79" s="1"/>
  <c r="I4" i="79"/>
  <c r="F42" i="79" s="1" a="1"/>
  <c r="F42" i="79" s="1"/>
  <c r="H4" i="79"/>
  <c r="P4" i="79" s="1"/>
  <c r="G4" i="79"/>
  <c r="E42" i="79" s="1" a="1"/>
  <c r="E42" i="79" s="1"/>
  <c r="F4" i="79"/>
  <c r="O4" i="79" s="1"/>
  <c r="G73" i="78"/>
  <c r="D73" i="78"/>
  <c r="G72" i="78"/>
  <c r="D72" i="78"/>
  <c r="G71" i="78"/>
  <c r="D71" i="78"/>
  <c r="G70" i="78"/>
  <c r="D70" i="78"/>
  <c r="G69" i="78"/>
  <c r="D69" i="78"/>
  <c r="G68" i="78"/>
  <c r="D68" i="78"/>
  <c r="G67" i="78"/>
  <c r="D67" i="78"/>
  <c r="G66" i="78"/>
  <c r="D66" i="78"/>
  <c r="G65" i="78"/>
  <c r="D65" i="78"/>
  <c r="G64" i="78"/>
  <c r="D64" i="78"/>
  <c r="G63" i="78"/>
  <c r="D63" i="78"/>
  <c r="G62" i="78"/>
  <c r="D62" i="78"/>
  <c r="G61" i="78"/>
  <c r="D61" i="78"/>
  <c r="G60" i="78"/>
  <c r="D60" i="78"/>
  <c r="G59" i="78"/>
  <c r="D59" i="78"/>
  <c r="G58" i="78"/>
  <c r="D58" i="78"/>
  <c r="G57" i="78"/>
  <c r="D57" i="78"/>
  <c r="G56" i="78"/>
  <c r="D56" i="78"/>
  <c r="G55" i="78"/>
  <c r="D55" i="78"/>
  <c r="G54" i="78"/>
  <c r="D54" i="78"/>
  <c r="G53" i="78"/>
  <c r="D53" i="78"/>
  <c r="G52" i="78"/>
  <c r="D52" i="78"/>
  <c r="G51" i="78"/>
  <c r="D51" i="78"/>
  <c r="G50" i="78"/>
  <c r="D50" i="78"/>
  <c r="G49" i="78"/>
  <c r="D49" i="78"/>
  <c r="G48" i="78"/>
  <c r="D48" i="78"/>
  <c r="G47" i="78"/>
  <c r="D47" i="78"/>
  <c r="G46" i="78"/>
  <c r="D46" i="78"/>
  <c r="G45" i="78"/>
  <c r="D45" i="78"/>
  <c r="G44" i="78"/>
  <c r="D44" i="78"/>
  <c r="G43" i="78"/>
  <c r="D43" i="78"/>
  <c r="G42" i="78"/>
  <c r="D42" i="78"/>
  <c r="G10" i="78" a="1"/>
  <c r="G10" i="78" s="1"/>
  <c r="N8" i="78"/>
  <c r="T7" i="78"/>
  <c r="Z4" i="78" s="1" a="1"/>
  <c r="Z4" i="78" s="1"/>
  <c r="N7" i="78"/>
  <c r="Q5" i="78"/>
  <c r="P5" i="78"/>
  <c r="O5" i="78"/>
  <c r="N5" i="78"/>
  <c r="M5" i="78"/>
  <c r="S5" i="78" s="1"/>
  <c r="E5" i="78"/>
  <c r="D10" i="78" s="1" a="1"/>
  <c r="D10" i="78" s="1"/>
  <c r="D5" i="78"/>
  <c r="C42" i="78" s="1" a="1"/>
  <c r="C42" i="78" s="1"/>
  <c r="C5" i="78"/>
  <c r="C10" i="78" s="1" a="1"/>
  <c r="C10" i="78" s="1"/>
  <c r="P4" i="78"/>
  <c r="N4" i="78"/>
  <c r="M4" i="78"/>
  <c r="K4" i="78"/>
  <c r="J4" i="78"/>
  <c r="Q4" i="78" s="1"/>
  <c r="I4" i="78"/>
  <c r="F42" i="78" s="1" a="1"/>
  <c r="F42" i="78" s="1"/>
  <c r="H4" i="78"/>
  <c r="F10" i="78" s="1" a="1"/>
  <c r="F10" i="78" s="1"/>
  <c r="G4" i="78"/>
  <c r="E42" i="78" s="1" a="1"/>
  <c r="E42" i="78" s="1"/>
  <c r="F4" i="78"/>
  <c r="E10" i="78" s="1" a="1"/>
  <c r="E10" i="78" s="1"/>
  <c r="G89" i="77"/>
  <c r="D89" i="77"/>
  <c r="G88" i="77"/>
  <c r="D88" i="77"/>
  <c r="G87" i="77"/>
  <c r="D87" i="77"/>
  <c r="G86" i="77"/>
  <c r="D86" i="77"/>
  <c r="G85" i="77"/>
  <c r="D85" i="77"/>
  <c r="G84" i="77"/>
  <c r="D84" i="77"/>
  <c r="G83" i="77"/>
  <c r="D83" i="77"/>
  <c r="G82" i="77"/>
  <c r="D82" i="77"/>
  <c r="G81" i="77"/>
  <c r="D81" i="77"/>
  <c r="G80" i="77"/>
  <c r="D80" i="77"/>
  <c r="G79" i="77"/>
  <c r="D79" i="77"/>
  <c r="G78" i="77"/>
  <c r="D78" i="77"/>
  <c r="G77" i="77"/>
  <c r="D77" i="77"/>
  <c r="G76" i="77"/>
  <c r="D76" i="77"/>
  <c r="G75" i="77"/>
  <c r="D75" i="77"/>
  <c r="G74" i="77"/>
  <c r="D74" i="77"/>
  <c r="G73" i="77"/>
  <c r="D73" i="77"/>
  <c r="G72" i="77"/>
  <c r="D72" i="77"/>
  <c r="G71" i="77"/>
  <c r="D71" i="77"/>
  <c r="G70" i="77"/>
  <c r="D70" i="77"/>
  <c r="G69" i="77"/>
  <c r="D69" i="77"/>
  <c r="G68" i="77"/>
  <c r="D68" i="77"/>
  <c r="G67" i="77"/>
  <c r="D67" i="77"/>
  <c r="G66" i="77"/>
  <c r="D66" i="77"/>
  <c r="G65" i="77"/>
  <c r="D65" i="77"/>
  <c r="G64" i="77"/>
  <c r="D64" i="77"/>
  <c r="G63" i="77"/>
  <c r="D63" i="77"/>
  <c r="G62" i="77"/>
  <c r="D62" i="77"/>
  <c r="G61" i="77"/>
  <c r="D61" i="77"/>
  <c r="G60" i="77"/>
  <c r="D60" i="77"/>
  <c r="G59" i="77"/>
  <c r="D59" i="77"/>
  <c r="G58" i="77"/>
  <c r="D58" i="77"/>
  <c r="G26" i="77" a="1"/>
  <c r="G26" i="77" s="1"/>
  <c r="N24" i="77"/>
  <c r="T23" i="77"/>
  <c r="Z4" i="77" s="1" a="1"/>
  <c r="Z4" i="77" s="1"/>
  <c r="N23" i="77"/>
  <c r="Q21" i="77"/>
  <c r="P21" i="77"/>
  <c r="N21" i="77"/>
  <c r="M21" i="77"/>
  <c r="S21" i="77" s="1"/>
  <c r="E21" i="77"/>
  <c r="D21" i="77"/>
  <c r="C21" i="77"/>
  <c r="Q20" i="77"/>
  <c r="N20" i="77"/>
  <c r="M20" i="77"/>
  <c r="K20" i="77"/>
  <c r="J20" i="77"/>
  <c r="I20" i="77"/>
  <c r="H20" i="77"/>
  <c r="P20" i="77" s="1"/>
  <c r="G20" i="77"/>
  <c r="F20" i="77"/>
  <c r="O20" i="77" s="1"/>
  <c r="Q19" i="77"/>
  <c r="P19" i="77"/>
  <c r="O19" i="77"/>
  <c r="N19" i="77"/>
  <c r="M19" i="77"/>
  <c r="E19" i="77"/>
  <c r="D19" i="77"/>
  <c r="C19" i="77"/>
  <c r="N18" i="77"/>
  <c r="M18" i="77"/>
  <c r="K18" i="77"/>
  <c r="J18" i="77"/>
  <c r="Q18" i="77" s="1"/>
  <c r="I18" i="77"/>
  <c r="H18" i="77"/>
  <c r="P18" i="77" s="1"/>
  <c r="G18" i="77"/>
  <c r="F18" i="77"/>
  <c r="O18" i="77" s="1"/>
  <c r="Q17" i="77"/>
  <c r="P17" i="77"/>
  <c r="O17" i="77"/>
  <c r="N17" i="77"/>
  <c r="M17" i="77"/>
  <c r="E17" i="77"/>
  <c r="D17" i="77"/>
  <c r="C17" i="77"/>
  <c r="N16" i="77"/>
  <c r="M16" i="77"/>
  <c r="K16" i="77"/>
  <c r="J16" i="77"/>
  <c r="Q16" i="77" s="1"/>
  <c r="I16" i="77"/>
  <c r="H16" i="77"/>
  <c r="P16" i="77" s="1"/>
  <c r="G16" i="77"/>
  <c r="F16" i="77"/>
  <c r="O16" i="77" s="1"/>
  <c r="S15" i="77" s="1"/>
  <c r="Q15" i="77"/>
  <c r="P15" i="77"/>
  <c r="O15" i="77"/>
  <c r="N15" i="77"/>
  <c r="M15" i="77"/>
  <c r="E15" i="77"/>
  <c r="D15" i="77"/>
  <c r="C15" i="77"/>
  <c r="N14" i="77"/>
  <c r="M14" i="77"/>
  <c r="K14" i="77"/>
  <c r="J14" i="77"/>
  <c r="Q14" i="77" s="1"/>
  <c r="I14" i="77"/>
  <c r="H14" i="77"/>
  <c r="P14" i="77" s="1"/>
  <c r="G14" i="77"/>
  <c r="F14" i="77"/>
  <c r="O14" i="77" s="1"/>
  <c r="Q13" i="77"/>
  <c r="P13" i="77"/>
  <c r="O13" i="77"/>
  <c r="N13" i="77"/>
  <c r="M13" i="77"/>
  <c r="E13" i="77"/>
  <c r="D13" i="77"/>
  <c r="C13" i="77"/>
  <c r="N12" i="77"/>
  <c r="M12" i="77"/>
  <c r="K12" i="77"/>
  <c r="J12" i="77"/>
  <c r="Q12" i="77" s="1"/>
  <c r="I12" i="77"/>
  <c r="H12" i="77"/>
  <c r="P12" i="77" s="1"/>
  <c r="G12" i="77"/>
  <c r="F12" i="77"/>
  <c r="O12" i="77" s="1"/>
  <c r="Q11" i="77"/>
  <c r="P11" i="77"/>
  <c r="O11" i="77"/>
  <c r="N11" i="77"/>
  <c r="R11" i="77" s="1"/>
  <c r="M11" i="77"/>
  <c r="E11" i="77"/>
  <c r="D11" i="77"/>
  <c r="C11" i="77"/>
  <c r="N10" i="77"/>
  <c r="M10" i="77"/>
  <c r="K10" i="77"/>
  <c r="J10" i="77"/>
  <c r="Q10" i="77" s="1"/>
  <c r="I10" i="77"/>
  <c r="H10" i="77"/>
  <c r="P10" i="77" s="1"/>
  <c r="G10" i="77"/>
  <c r="F10" i="77"/>
  <c r="O10" i="77" s="1"/>
  <c r="Q9" i="77"/>
  <c r="P9" i="77"/>
  <c r="O9" i="77"/>
  <c r="N9" i="77"/>
  <c r="R9" i="77" s="1"/>
  <c r="M9" i="77"/>
  <c r="E9" i="77"/>
  <c r="D9" i="77"/>
  <c r="C9" i="77"/>
  <c r="P8" i="77"/>
  <c r="N8" i="77"/>
  <c r="M8" i="77"/>
  <c r="K8" i="77"/>
  <c r="J8" i="77"/>
  <c r="Q8" i="77" s="1"/>
  <c r="I8" i="77"/>
  <c r="H8" i="77"/>
  <c r="G8" i="77"/>
  <c r="F8" i="77"/>
  <c r="O8" i="77" s="1"/>
  <c r="Q7" i="77"/>
  <c r="P7" i="77"/>
  <c r="O7" i="77"/>
  <c r="N7" i="77"/>
  <c r="M7" i="77"/>
  <c r="E7" i="77"/>
  <c r="D7" i="77"/>
  <c r="N6" i="77"/>
  <c r="M6" i="77"/>
  <c r="K6" i="77"/>
  <c r="J6" i="77"/>
  <c r="Q6" i="77" s="1"/>
  <c r="I6" i="77"/>
  <c r="H6" i="77"/>
  <c r="P6" i="77" s="1"/>
  <c r="G6" i="77"/>
  <c r="F6" i="77"/>
  <c r="O6" i="77" s="1"/>
  <c r="Q5" i="77"/>
  <c r="P5" i="77"/>
  <c r="O5" i="77"/>
  <c r="N5" i="77"/>
  <c r="M5" i="77"/>
  <c r="E5" i="77"/>
  <c r="D26" i="77" s="1" a="1"/>
  <c r="D26" i="77" s="1"/>
  <c r="D5" i="77"/>
  <c r="C5" i="77"/>
  <c r="N4" i="77"/>
  <c r="M4" i="77"/>
  <c r="K4" i="77"/>
  <c r="J4" i="77"/>
  <c r="Q4" i="77" s="1"/>
  <c r="I4" i="77"/>
  <c r="F58" i="77" s="1" a="1"/>
  <c r="F58" i="77" s="1"/>
  <c r="H4" i="77"/>
  <c r="G4" i="77"/>
  <c r="F4" i="77"/>
  <c r="G73" i="76"/>
  <c r="D73" i="76"/>
  <c r="G72" i="76"/>
  <c r="D72" i="76"/>
  <c r="G71" i="76"/>
  <c r="D71" i="76"/>
  <c r="G70" i="76"/>
  <c r="D70" i="76"/>
  <c r="G69" i="76"/>
  <c r="D69" i="76"/>
  <c r="G68" i="76"/>
  <c r="D68" i="76"/>
  <c r="G67" i="76"/>
  <c r="D67" i="76"/>
  <c r="G66" i="76"/>
  <c r="D66" i="76"/>
  <c r="G65" i="76"/>
  <c r="D65" i="76"/>
  <c r="G64" i="76"/>
  <c r="D64" i="76"/>
  <c r="G63" i="76"/>
  <c r="D63" i="76"/>
  <c r="G62" i="76"/>
  <c r="D62" i="76"/>
  <c r="G61" i="76"/>
  <c r="D61" i="76"/>
  <c r="G60" i="76"/>
  <c r="D60" i="76"/>
  <c r="G59" i="76"/>
  <c r="D59" i="76"/>
  <c r="G58" i="76"/>
  <c r="D58" i="76"/>
  <c r="G57" i="76"/>
  <c r="D57" i="76"/>
  <c r="G56" i="76"/>
  <c r="D56" i="76"/>
  <c r="G55" i="76"/>
  <c r="D55" i="76"/>
  <c r="G54" i="76"/>
  <c r="D54" i="76"/>
  <c r="G53" i="76"/>
  <c r="D53" i="76"/>
  <c r="G52" i="76"/>
  <c r="D52" i="76"/>
  <c r="G51" i="76"/>
  <c r="D51" i="76"/>
  <c r="G50" i="76"/>
  <c r="D50" i="76"/>
  <c r="G49" i="76"/>
  <c r="D49" i="76"/>
  <c r="G48" i="76"/>
  <c r="D48" i="76"/>
  <c r="G47" i="76"/>
  <c r="D47" i="76"/>
  <c r="G46" i="76"/>
  <c r="D46" i="76"/>
  <c r="G45" i="76"/>
  <c r="D45" i="76"/>
  <c r="G44" i="76"/>
  <c r="D44" i="76"/>
  <c r="G43" i="76"/>
  <c r="D43" i="76"/>
  <c r="G42" i="76"/>
  <c r="D42" i="76"/>
  <c r="G10" i="76" a="1"/>
  <c r="G10" i="76" s="1"/>
  <c r="D10" i="76" a="1"/>
  <c r="D10" i="76" s="1"/>
  <c r="N8" i="76"/>
  <c r="T7" i="76"/>
  <c r="N7" i="76"/>
  <c r="Q5" i="76"/>
  <c r="P5" i="76"/>
  <c r="O5" i="76"/>
  <c r="N5" i="76"/>
  <c r="R5" i="76" s="1"/>
  <c r="M5" i="76"/>
  <c r="S5" i="76" s="1"/>
  <c r="E5" i="76"/>
  <c r="D5" i="76"/>
  <c r="C42" i="76" s="1" a="1"/>
  <c r="C42" i="76" s="1"/>
  <c r="C5" i="76"/>
  <c r="C10" i="76" s="1" a="1"/>
  <c r="C10" i="76" s="1"/>
  <c r="N4" i="76"/>
  <c r="M4" i="76"/>
  <c r="K4" i="76"/>
  <c r="J4" i="76"/>
  <c r="Q4" i="76" s="1"/>
  <c r="I4" i="76"/>
  <c r="F42" i="76" s="1" a="1"/>
  <c r="F42" i="76" s="1"/>
  <c r="H4" i="76"/>
  <c r="P4" i="76" s="1"/>
  <c r="G4" i="76"/>
  <c r="E42" i="76" s="1" a="1"/>
  <c r="E42" i="76" s="1"/>
  <c r="F4" i="76"/>
  <c r="O4" i="76" s="1"/>
  <c r="G73" i="75"/>
  <c r="D73" i="75"/>
  <c r="G72" i="75"/>
  <c r="D72" i="75"/>
  <c r="G71" i="75"/>
  <c r="D71" i="75"/>
  <c r="G70" i="75"/>
  <c r="D70" i="75"/>
  <c r="G69" i="75"/>
  <c r="D69" i="75"/>
  <c r="G68" i="75"/>
  <c r="D68" i="75"/>
  <c r="G67" i="75"/>
  <c r="D67" i="75"/>
  <c r="G66" i="75"/>
  <c r="D66" i="75"/>
  <c r="G65" i="75"/>
  <c r="D65" i="75"/>
  <c r="G64" i="75"/>
  <c r="D64" i="75"/>
  <c r="G63" i="75"/>
  <c r="D63" i="75"/>
  <c r="G62" i="75"/>
  <c r="D62" i="75"/>
  <c r="G61" i="75"/>
  <c r="D61" i="75"/>
  <c r="G60" i="75"/>
  <c r="D60" i="75"/>
  <c r="G59" i="75"/>
  <c r="D59" i="75"/>
  <c r="G58" i="75"/>
  <c r="D58" i="75"/>
  <c r="G57" i="75"/>
  <c r="D57" i="75"/>
  <c r="G56" i="75"/>
  <c r="D56" i="75"/>
  <c r="G55" i="75"/>
  <c r="D55" i="75"/>
  <c r="G54" i="75"/>
  <c r="D54" i="75"/>
  <c r="G53" i="75"/>
  <c r="D53" i="75"/>
  <c r="G52" i="75"/>
  <c r="D52" i="75"/>
  <c r="G51" i="75"/>
  <c r="D51" i="75"/>
  <c r="G50" i="75"/>
  <c r="D50" i="75"/>
  <c r="G49" i="75"/>
  <c r="D49" i="75"/>
  <c r="G48" i="75"/>
  <c r="D48" i="75"/>
  <c r="G47" i="75"/>
  <c r="D47" i="75"/>
  <c r="G46" i="75"/>
  <c r="D46" i="75"/>
  <c r="G45" i="75"/>
  <c r="D45" i="75"/>
  <c r="G44" i="75"/>
  <c r="D44" i="75"/>
  <c r="G43" i="75"/>
  <c r="D43" i="75"/>
  <c r="G42" i="75"/>
  <c r="D42" i="75"/>
  <c r="G10" i="75" a="1"/>
  <c r="G10" i="75" s="1"/>
  <c r="N8" i="75"/>
  <c r="T7" i="75"/>
  <c r="N7" i="75"/>
  <c r="Q5" i="75"/>
  <c r="P5" i="75"/>
  <c r="O5" i="75"/>
  <c r="S4" i="75" s="1"/>
  <c r="N5" i="75"/>
  <c r="M5" i="75"/>
  <c r="S5" i="75" s="1"/>
  <c r="E5" i="75"/>
  <c r="D10" i="75" s="1" a="1"/>
  <c r="D10" i="75" s="1"/>
  <c r="D5" i="75"/>
  <c r="C42" i="75" s="1" a="1"/>
  <c r="C42" i="75" s="1"/>
  <c r="C5" i="75"/>
  <c r="C10" i="75" s="1" a="1"/>
  <c r="C10" i="75" s="1"/>
  <c r="N4" i="75"/>
  <c r="M4" i="75"/>
  <c r="K4" i="75"/>
  <c r="J4" i="75"/>
  <c r="Q4" i="75" s="1"/>
  <c r="I4" i="75"/>
  <c r="F42" i="75" s="1" a="1"/>
  <c r="F42" i="75" s="1"/>
  <c r="H4" i="75"/>
  <c r="P4" i="75" s="1"/>
  <c r="G4" i="75"/>
  <c r="E42" i="75" s="1" a="1"/>
  <c r="E42" i="75" s="1"/>
  <c r="F4" i="75"/>
  <c r="O4" i="75" s="1"/>
  <c r="G73" i="74"/>
  <c r="D73" i="74"/>
  <c r="G72" i="74"/>
  <c r="D72" i="74"/>
  <c r="G71" i="74"/>
  <c r="D71" i="74"/>
  <c r="G70" i="74"/>
  <c r="D70" i="74"/>
  <c r="G69" i="74"/>
  <c r="D69" i="74"/>
  <c r="G68" i="74"/>
  <c r="D68" i="74"/>
  <c r="G67" i="74"/>
  <c r="D67" i="74"/>
  <c r="G66" i="74"/>
  <c r="D66" i="74"/>
  <c r="G65" i="74"/>
  <c r="D65" i="74"/>
  <c r="G64" i="74"/>
  <c r="D64" i="74"/>
  <c r="G63" i="74"/>
  <c r="D63" i="74"/>
  <c r="G62" i="74"/>
  <c r="D62" i="74"/>
  <c r="G61" i="74"/>
  <c r="D61" i="74"/>
  <c r="G60" i="74"/>
  <c r="D60" i="74"/>
  <c r="G59" i="74"/>
  <c r="D59" i="74"/>
  <c r="G58" i="74"/>
  <c r="D58" i="74"/>
  <c r="G57" i="74"/>
  <c r="D57" i="74"/>
  <c r="G56" i="74"/>
  <c r="D56" i="74"/>
  <c r="G55" i="74"/>
  <c r="D55" i="74"/>
  <c r="G54" i="74"/>
  <c r="D54" i="74"/>
  <c r="G53" i="74"/>
  <c r="D53" i="74"/>
  <c r="G52" i="74"/>
  <c r="D52" i="74"/>
  <c r="G51" i="74"/>
  <c r="D51" i="74"/>
  <c r="G50" i="74"/>
  <c r="D50" i="74"/>
  <c r="G49" i="74"/>
  <c r="D49" i="74"/>
  <c r="G48" i="74"/>
  <c r="D48" i="74"/>
  <c r="G47" i="74"/>
  <c r="D47" i="74"/>
  <c r="G46" i="74"/>
  <c r="D46" i="74"/>
  <c r="G45" i="74"/>
  <c r="D45" i="74"/>
  <c r="G44" i="74"/>
  <c r="D44" i="74"/>
  <c r="G43" i="74"/>
  <c r="D43" i="74"/>
  <c r="G42" i="74"/>
  <c r="D42" i="74"/>
  <c r="G10" i="74" a="1"/>
  <c r="G10" i="74" s="1"/>
  <c r="N8" i="74"/>
  <c r="T7" i="74"/>
  <c r="Z4" i="74" s="1" a="1"/>
  <c r="Z4" i="74" s="1"/>
  <c r="N7" i="74"/>
  <c r="S5" i="74"/>
  <c r="Q5" i="74"/>
  <c r="P5" i="74"/>
  <c r="O5" i="74"/>
  <c r="N5" i="74"/>
  <c r="R5" i="74" s="1"/>
  <c r="M5" i="74"/>
  <c r="E5" i="74"/>
  <c r="D10" i="74" s="1" a="1"/>
  <c r="D10" i="74" s="1"/>
  <c r="D5" i="74"/>
  <c r="C42" i="74" s="1" a="1"/>
  <c r="C42" i="74" s="1"/>
  <c r="C5" i="74"/>
  <c r="C10" i="74" s="1" a="1"/>
  <c r="C10" i="74" s="1"/>
  <c r="N4" i="74"/>
  <c r="M4" i="74"/>
  <c r="K4" i="74"/>
  <c r="J4" i="74"/>
  <c r="Q4" i="74" s="1"/>
  <c r="I4" i="74"/>
  <c r="F42" i="74" s="1" a="1"/>
  <c r="F42" i="74" s="1"/>
  <c r="H4" i="74"/>
  <c r="F10" i="74" s="1" a="1"/>
  <c r="F10" i="74" s="1"/>
  <c r="G4" i="74"/>
  <c r="E42" i="74" s="1" a="1"/>
  <c r="E42" i="74" s="1"/>
  <c r="F4" i="74"/>
  <c r="O4" i="74" s="1"/>
  <c r="G89" i="73"/>
  <c r="D89" i="73"/>
  <c r="G88" i="73"/>
  <c r="D88" i="73"/>
  <c r="G87" i="73"/>
  <c r="D87" i="73"/>
  <c r="G86" i="73"/>
  <c r="D86" i="73"/>
  <c r="G85" i="73"/>
  <c r="D85" i="73"/>
  <c r="G84" i="73"/>
  <c r="D84" i="73"/>
  <c r="G83" i="73"/>
  <c r="D83" i="73"/>
  <c r="G82" i="73"/>
  <c r="D82" i="73"/>
  <c r="G81" i="73"/>
  <c r="D81" i="73"/>
  <c r="G80" i="73"/>
  <c r="D80" i="73"/>
  <c r="G79" i="73"/>
  <c r="D79" i="73"/>
  <c r="G78" i="73"/>
  <c r="D78" i="73"/>
  <c r="G77" i="73"/>
  <c r="D77" i="73"/>
  <c r="G76" i="73"/>
  <c r="D76" i="73"/>
  <c r="G75" i="73"/>
  <c r="D75" i="73"/>
  <c r="G74" i="73"/>
  <c r="D74" i="73"/>
  <c r="G73" i="73"/>
  <c r="D73" i="73"/>
  <c r="G72" i="73"/>
  <c r="D72" i="73"/>
  <c r="G71" i="73"/>
  <c r="D71" i="73"/>
  <c r="G70" i="73"/>
  <c r="D70" i="73"/>
  <c r="G69" i="73"/>
  <c r="D69" i="73"/>
  <c r="G68" i="73"/>
  <c r="D68" i="73"/>
  <c r="G67" i="73"/>
  <c r="D67" i="73"/>
  <c r="G66" i="73"/>
  <c r="D66" i="73"/>
  <c r="G65" i="73"/>
  <c r="D65" i="73"/>
  <c r="G64" i="73"/>
  <c r="D64" i="73"/>
  <c r="G63" i="73"/>
  <c r="D63" i="73"/>
  <c r="G62" i="73"/>
  <c r="D62" i="73"/>
  <c r="G61" i="73"/>
  <c r="D61" i="73"/>
  <c r="G60" i="73"/>
  <c r="D60" i="73"/>
  <c r="G59" i="73"/>
  <c r="D59" i="73"/>
  <c r="G58" i="73"/>
  <c r="D58" i="73"/>
  <c r="G26" i="73" a="1"/>
  <c r="G26" i="73" s="1"/>
  <c r="N24" i="73"/>
  <c r="T23" i="73"/>
  <c r="Z4" i="73" s="1" a="1"/>
  <c r="Z4" i="73" s="1"/>
  <c r="N23" i="73"/>
  <c r="Q21" i="73"/>
  <c r="P21" i="73"/>
  <c r="O21" i="73"/>
  <c r="N21" i="73"/>
  <c r="M21" i="73"/>
  <c r="S21" i="73" s="1"/>
  <c r="E21" i="73"/>
  <c r="D21" i="73"/>
  <c r="C21" i="73"/>
  <c r="N20" i="73"/>
  <c r="M20" i="73"/>
  <c r="K20" i="73"/>
  <c r="J20" i="73"/>
  <c r="Q20" i="73" s="1"/>
  <c r="I20" i="73"/>
  <c r="H20" i="73"/>
  <c r="P20" i="73" s="1"/>
  <c r="G20" i="73"/>
  <c r="F20" i="73"/>
  <c r="O20" i="73" s="1"/>
  <c r="S19" i="73" s="1"/>
  <c r="Q19" i="73"/>
  <c r="P19" i="73"/>
  <c r="O19" i="73"/>
  <c r="N19" i="73"/>
  <c r="R19" i="73" s="1"/>
  <c r="M19" i="73"/>
  <c r="E19" i="73"/>
  <c r="D19" i="73"/>
  <c r="C19" i="73"/>
  <c r="Q18" i="73"/>
  <c r="P18" i="73"/>
  <c r="N18" i="73"/>
  <c r="M18" i="73"/>
  <c r="K18" i="73"/>
  <c r="J18" i="73"/>
  <c r="I18" i="73"/>
  <c r="H18" i="73"/>
  <c r="G18" i="73"/>
  <c r="F18" i="73"/>
  <c r="O18" i="73" s="1"/>
  <c r="Q17" i="73"/>
  <c r="P17" i="73"/>
  <c r="O17" i="73"/>
  <c r="N17" i="73"/>
  <c r="M17" i="73"/>
  <c r="E17" i="73"/>
  <c r="D17" i="73"/>
  <c r="C17" i="73"/>
  <c r="N16" i="73"/>
  <c r="M16" i="73"/>
  <c r="K16" i="73"/>
  <c r="J16" i="73"/>
  <c r="Q16" i="73" s="1"/>
  <c r="I16" i="73"/>
  <c r="H16" i="73"/>
  <c r="P16" i="73" s="1"/>
  <c r="G16" i="73"/>
  <c r="F16" i="73"/>
  <c r="O16" i="73" s="1"/>
  <c r="Q15" i="73"/>
  <c r="P15" i="73"/>
  <c r="O15" i="73"/>
  <c r="N15" i="73"/>
  <c r="M15" i="73"/>
  <c r="E15" i="73"/>
  <c r="D15" i="73"/>
  <c r="C15" i="73"/>
  <c r="Q14" i="73"/>
  <c r="N14" i="73"/>
  <c r="M14" i="73"/>
  <c r="K14" i="73"/>
  <c r="J14" i="73"/>
  <c r="I14" i="73"/>
  <c r="H14" i="73"/>
  <c r="P14" i="73" s="1"/>
  <c r="G14" i="73"/>
  <c r="O14" i="73"/>
  <c r="Q13" i="73"/>
  <c r="P13" i="73"/>
  <c r="O13" i="73"/>
  <c r="N13" i="73"/>
  <c r="M13" i="73"/>
  <c r="E13" i="73"/>
  <c r="D13" i="73"/>
  <c r="C13" i="73"/>
  <c r="N12" i="73"/>
  <c r="M12" i="73"/>
  <c r="K12" i="73"/>
  <c r="J12" i="73"/>
  <c r="Q12" i="73" s="1"/>
  <c r="I12" i="73"/>
  <c r="H12" i="73"/>
  <c r="P12" i="73" s="1"/>
  <c r="G12" i="73"/>
  <c r="F12" i="73"/>
  <c r="O12" i="73" s="1"/>
  <c r="Q11" i="73"/>
  <c r="P11" i="73"/>
  <c r="O11" i="73"/>
  <c r="N11" i="73"/>
  <c r="M11" i="73"/>
  <c r="E11" i="73"/>
  <c r="D11" i="73"/>
  <c r="C11" i="73"/>
  <c r="N10" i="73"/>
  <c r="M10" i="73"/>
  <c r="S10" i="73" s="1"/>
  <c r="K10" i="73"/>
  <c r="J10" i="73"/>
  <c r="Q10" i="73" s="1"/>
  <c r="I10" i="73"/>
  <c r="H10" i="73"/>
  <c r="P10" i="73" s="1"/>
  <c r="G10" i="73"/>
  <c r="F10" i="73"/>
  <c r="O10" i="73" s="1"/>
  <c r="S9" i="73" s="1"/>
  <c r="Q9" i="73"/>
  <c r="P9" i="73"/>
  <c r="O9" i="73"/>
  <c r="N9" i="73"/>
  <c r="R9" i="73" s="1"/>
  <c r="M9" i="73"/>
  <c r="E9" i="73"/>
  <c r="D9" i="73"/>
  <c r="C9" i="73"/>
  <c r="N8" i="73"/>
  <c r="M8" i="73"/>
  <c r="K8" i="73"/>
  <c r="J8" i="73"/>
  <c r="Q8" i="73" s="1"/>
  <c r="I8" i="73"/>
  <c r="H8" i="73"/>
  <c r="P8" i="73" s="1"/>
  <c r="G8" i="73"/>
  <c r="F8" i="73"/>
  <c r="O8" i="73" s="1"/>
  <c r="Q7" i="73"/>
  <c r="P7" i="73"/>
  <c r="O7" i="73"/>
  <c r="N7" i="73"/>
  <c r="R7" i="73" s="1"/>
  <c r="M7" i="73"/>
  <c r="E7" i="73"/>
  <c r="D7" i="73"/>
  <c r="C7" i="73"/>
  <c r="N6" i="73"/>
  <c r="M6" i="73"/>
  <c r="K6" i="73"/>
  <c r="J6" i="73"/>
  <c r="Q6" i="73" s="1"/>
  <c r="I6" i="73"/>
  <c r="H6" i="73"/>
  <c r="P6" i="73" s="1"/>
  <c r="G6" i="73"/>
  <c r="F6" i="73"/>
  <c r="O6" i="73" s="1"/>
  <c r="Q5" i="73"/>
  <c r="P5" i="73"/>
  <c r="O5" i="73"/>
  <c r="N5" i="73"/>
  <c r="R5" i="73" s="1"/>
  <c r="M5" i="73"/>
  <c r="E5" i="73"/>
  <c r="D5" i="73"/>
  <c r="C5" i="73"/>
  <c r="N4" i="73"/>
  <c r="M4" i="73"/>
  <c r="K4" i="73"/>
  <c r="J4" i="73"/>
  <c r="Q4" i="73" s="1"/>
  <c r="I4" i="73"/>
  <c r="H4" i="73"/>
  <c r="F26" i="73" s="1" a="1"/>
  <c r="F26" i="73" s="1"/>
  <c r="G4" i="73"/>
  <c r="F4" i="73"/>
  <c r="G81" i="69"/>
  <c r="D81" i="69"/>
  <c r="G80" i="69"/>
  <c r="D80" i="69"/>
  <c r="G79" i="69"/>
  <c r="D79" i="69"/>
  <c r="G78" i="69"/>
  <c r="D78" i="69"/>
  <c r="G77" i="69"/>
  <c r="D77" i="69"/>
  <c r="G76" i="69"/>
  <c r="D76" i="69"/>
  <c r="G75" i="69"/>
  <c r="D75" i="69"/>
  <c r="G74" i="69"/>
  <c r="D74" i="69"/>
  <c r="G73" i="69"/>
  <c r="D73" i="69"/>
  <c r="G72" i="69"/>
  <c r="D72" i="69"/>
  <c r="G71" i="69"/>
  <c r="D71" i="69"/>
  <c r="G70" i="69"/>
  <c r="D70" i="69"/>
  <c r="G69" i="69"/>
  <c r="D69" i="69"/>
  <c r="G68" i="69"/>
  <c r="D68" i="69"/>
  <c r="G67" i="69"/>
  <c r="D67" i="69"/>
  <c r="G66" i="69"/>
  <c r="D66" i="69"/>
  <c r="G65" i="69"/>
  <c r="D65" i="69"/>
  <c r="G64" i="69"/>
  <c r="D64" i="69"/>
  <c r="G63" i="69"/>
  <c r="D63" i="69"/>
  <c r="G62" i="69"/>
  <c r="D62" i="69"/>
  <c r="G61" i="69"/>
  <c r="D61" i="69"/>
  <c r="G60" i="69"/>
  <c r="D60" i="69"/>
  <c r="G59" i="69"/>
  <c r="D59" i="69"/>
  <c r="G58" i="69"/>
  <c r="D58" i="69"/>
  <c r="G57" i="69"/>
  <c r="D57" i="69"/>
  <c r="G56" i="69"/>
  <c r="D56" i="69"/>
  <c r="G55" i="69"/>
  <c r="D55" i="69"/>
  <c r="G54" i="69"/>
  <c r="D54" i="69"/>
  <c r="G53" i="69"/>
  <c r="D53" i="69"/>
  <c r="G52" i="69"/>
  <c r="D52" i="69"/>
  <c r="G51" i="69"/>
  <c r="D51" i="69"/>
  <c r="G50" i="69"/>
  <c r="D50" i="69"/>
  <c r="G18" i="69" a="1"/>
  <c r="G18" i="69" s="1"/>
  <c r="N16" i="69"/>
  <c r="T15" i="69"/>
  <c r="Z4" i="69" s="1" a="1"/>
  <c r="Z4" i="69" s="1"/>
  <c r="N15" i="69"/>
  <c r="Q5" i="69"/>
  <c r="P5" i="69"/>
  <c r="O5" i="69"/>
  <c r="N5" i="69"/>
  <c r="M5" i="69"/>
  <c r="S5" i="69" s="1"/>
  <c r="E5" i="69"/>
  <c r="D18" i="69" s="1" a="1"/>
  <c r="D18" i="69" s="1"/>
  <c r="D5" i="69"/>
  <c r="C50" i="69" s="1" a="1"/>
  <c r="C50" i="69" s="1"/>
  <c r="C5" i="69"/>
  <c r="C18" i="69" s="1" a="1"/>
  <c r="C18" i="69" s="1"/>
  <c r="N4" i="69"/>
  <c r="R4" i="69" s="1"/>
  <c r="M4" i="69"/>
  <c r="K4" i="69"/>
  <c r="J4" i="69"/>
  <c r="Q4" i="69" s="1"/>
  <c r="I4" i="69"/>
  <c r="F50" i="69" s="1" a="1"/>
  <c r="F50" i="69" s="1"/>
  <c r="H4" i="69"/>
  <c r="F18" i="69" s="1" a="1"/>
  <c r="F18" i="69" s="1"/>
  <c r="G4" i="69"/>
  <c r="E50" i="69" s="1" a="1"/>
  <c r="E50" i="69" s="1"/>
  <c r="F4" i="69"/>
  <c r="O4" i="69" s="1"/>
  <c r="G151" i="68"/>
  <c r="D151" i="68"/>
  <c r="G150" i="68"/>
  <c r="D150" i="68"/>
  <c r="G149" i="68"/>
  <c r="D149" i="68"/>
  <c r="G148" i="68"/>
  <c r="D148" i="68"/>
  <c r="G147" i="68"/>
  <c r="D147" i="68"/>
  <c r="G146" i="68"/>
  <c r="D146" i="68"/>
  <c r="G145" i="68"/>
  <c r="D145" i="68"/>
  <c r="G144" i="68"/>
  <c r="D144" i="68"/>
  <c r="G143" i="68"/>
  <c r="D143" i="68"/>
  <c r="G142" i="68"/>
  <c r="D142" i="68"/>
  <c r="G141" i="68"/>
  <c r="D141" i="68"/>
  <c r="G140" i="68"/>
  <c r="D140" i="68"/>
  <c r="G139" i="68"/>
  <c r="D139" i="68"/>
  <c r="G138" i="68"/>
  <c r="D138" i="68"/>
  <c r="G137" i="68"/>
  <c r="D137" i="68"/>
  <c r="G136" i="68"/>
  <c r="D136" i="68"/>
  <c r="G135" i="68"/>
  <c r="D135" i="68"/>
  <c r="G134" i="68"/>
  <c r="D134" i="68"/>
  <c r="G133" i="68"/>
  <c r="D133" i="68"/>
  <c r="G132" i="68"/>
  <c r="D132" i="68"/>
  <c r="G131" i="68"/>
  <c r="D131" i="68"/>
  <c r="G130" i="68"/>
  <c r="D130" i="68"/>
  <c r="G129" i="68"/>
  <c r="D129" i="68"/>
  <c r="G128" i="68"/>
  <c r="D128" i="68"/>
  <c r="G127" i="68"/>
  <c r="D127" i="68"/>
  <c r="G126" i="68"/>
  <c r="D126" i="68"/>
  <c r="G125" i="68"/>
  <c r="D125" i="68"/>
  <c r="G124" i="68"/>
  <c r="D124" i="68"/>
  <c r="G123" i="68"/>
  <c r="D123" i="68"/>
  <c r="G122" i="68"/>
  <c r="D122" i="68"/>
  <c r="G121" i="68"/>
  <c r="D121" i="68"/>
  <c r="G120" i="68"/>
  <c r="D120" i="68"/>
  <c r="G88" i="68" a="1"/>
  <c r="G88" i="68" s="1"/>
  <c r="N86" i="68"/>
  <c r="T85" i="68"/>
  <c r="Z4" i="68" s="1" a="1"/>
  <c r="Z4" i="68" s="1"/>
  <c r="N85" i="68"/>
  <c r="Q77" i="68"/>
  <c r="P77" i="68"/>
  <c r="O77" i="68"/>
  <c r="N77" i="68"/>
  <c r="M77" i="68"/>
  <c r="S77" i="68" s="1"/>
  <c r="E77" i="68"/>
  <c r="D77" i="68"/>
  <c r="C77" i="68"/>
  <c r="N76" i="68"/>
  <c r="M76" i="68"/>
  <c r="K76" i="68"/>
  <c r="J76" i="68"/>
  <c r="Q76" i="68" s="1"/>
  <c r="I76" i="68"/>
  <c r="H76" i="68"/>
  <c r="P76" i="68" s="1"/>
  <c r="G76" i="68"/>
  <c r="F76" i="68"/>
  <c r="O76" i="68" s="1"/>
  <c r="Q67" i="68"/>
  <c r="P67" i="68"/>
  <c r="O67" i="68"/>
  <c r="N67" i="68"/>
  <c r="M67" i="68"/>
  <c r="E67" i="68"/>
  <c r="D67" i="68"/>
  <c r="C67" i="68"/>
  <c r="N66" i="68"/>
  <c r="M66" i="68"/>
  <c r="K66" i="68"/>
  <c r="J66" i="68"/>
  <c r="Q66" i="68" s="1"/>
  <c r="I66" i="68"/>
  <c r="H66" i="68"/>
  <c r="P66" i="68" s="1"/>
  <c r="G66" i="68"/>
  <c r="F66" i="68"/>
  <c r="O66" i="68" s="1"/>
  <c r="Q61" i="68"/>
  <c r="P61" i="68"/>
  <c r="O61" i="68"/>
  <c r="N61" i="68"/>
  <c r="M61" i="68"/>
  <c r="E61" i="68"/>
  <c r="D61" i="68"/>
  <c r="C61" i="68"/>
  <c r="N60" i="68"/>
  <c r="M60" i="68"/>
  <c r="K60" i="68"/>
  <c r="J60" i="68"/>
  <c r="Q60" i="68" s="1"/>
  <c r="I60" i="68"/>
  <c r="H60" i="68"/>
  <c r="P60" i="68" s="1"/>
  <c r="G60" i="68"/>
  <c r="F60" i="68"/>
  <c r="O60" i="68" s="1"/>
  <c r="Q55" i="68"/>
  <c r="P55" i="68"/>
  <c r="O55" i="68"/>
  <c r="N55" i="68"/>
  <c r="M55" i="68"/>
  <c r="E55" i="68"/>
  <c r="D55" i="68"/>
  <c r="C55" i="68"/>
  <c r="N54" i="68"/>
  <c r="M54" i="68"/>
  <c r="K54" i="68"/>
  <c r="J54" i="68"/>
  <c r="Q54" i="68" s="1"/>
  <c r="I54" i="68"/>
  <c r="H54" i="68"/>
  <c r="P54" i="68" s="1"/>
  <c r="G54" i="68"/>
  <c r="F54" i="68"/>
  <c r="O54" i="68" s="1"/>
  <c r="S37" i="68" s="1"/>
  <c r="Q45" i="68"/>
  <c r="P45" i="68"/>
  <c r="O45" i="68"/>
  <c r="N45" i="68"/>
  <c r="M45" i="68"/>
  <c r="E45" i="68"/>
  <c r="D45" i="68"/>
  <c r="C45" i="68"/>
  <c r="N44" i="68"/>
  <c r="M44" i="68"/>
  <c r="K44" i="68"/>
  <c r="I44" i="68"/>
  <c r="H44" i="68"/>
  <c r="P44" i="68" s="1"/>
  <c r="G44" i="68"/>
  <c r="F44" i="68"/>
  <c r="O44" i="68" s="1"/>
  <c r="AN17" i="68"/>
  <c r="AM17" i="68"/>
  <c r="AL17" i="68"/>
  <c r="AK17" i="68"/>
  <c r="AJ17" i="68"/>
  <c r="AB17" i="68"/>
  <c r="AA17" i="68"/>
  <c r="Z17" i="68"/>
  <c r="AK16" i="68"/>
  <c r="AH16" i="68"/>
  <c r="AG16" i="68"/>
  <c r="AN16" i="68" s="1"/>
  <c r="AF16" i="68"/>
  <c r="AE16" i="68"/>
  <c r="AM16" i="68" s="1"/>
  <c r="AD16" i="68"/>
  <c r="AC16" i="68"/>
  <c r="AL16" i="68" s="1"/>
  <c r="Q25" i="68"/>
  <c r="P25" i="68"/>
  <c r="O25" i="68"/>
  <c r="N25" i="68"/>
  <c r="M25" i="68"/>
  <c r="E25" i="68"/>
  <c r="D25" i="68"/>
  <c r="C25" i="68"/>
  <c r="N24" i="68"/>
  <c r="M24" i="68"/>
  <c r="K24" i="68"/>
  <c r="J24" i="68"/>
  <c r="Q24" i="68" s="1"/>
  <c r="I24" i="68"/>
  <c r="H24" i="68"/>
  <c r="P24" i="68" s="1"/>
  <c r="G24" i="68"/>
  <c r="F24" i="68"/>
  <c r="O24" i="68" s="1"/>
  <c r="Q15" i="68"/>
  <c r="P15" i="68"/>
  <c r="O15" i="68"/>
  <c r="N15" i="68"/>
  <c r="M15" i="68"/>
  <c r="E15" i="68"/>
  <c r="D15" i="68"/>
  <c r="C15" i="68"/>
  <c r="N14" i="68"/>
  <c r="M14" i="68"/>
  <c r="K14" i="68"/>
  <c r="J14" i="68"/>
  <c r="Q14" i="68" s="1"/>
  <c r="I14" i="68"/>
  <c r="H14" i="68"/>
  <c r="P14" i="68" s="1"/>
  <c r="G14" i="68"/>
  <c r="F14" i="68"/>
  <c r="O14" i="68" s="1"/>
  <c r="Q5" i="68"/>
  <c r="P5" i="68"/>
  <c r="O5" i="68"/>
  <c r="N5" i="68"/>
  <c r="M5" i="68"/>
  <c r="E5" i="68"/>
  <c r="D5" i="68"/>
  <c r="C5" i="68"/>
  <c r="N4" i="68"/>
  <c r="M4" i="68"/>
  <c r="K4" i="68"/>
  <c r="J4" i="68"/>
  <c r="Q4" i="68" s="1"/>
  <c r="I4" i="68"/>
  <c r="H4" i="68"/>
  <c r="G4" i="68"/>
  <c r="F4" i="68"/>
  <c r="Q21" i="5"/>
  <c r="P21" i="5"/>
  <c r="O21" i="5"/>
  <c r="N21" i="5"/>
  <c r="S21" i="5" s="1"/>
  <c r="M21" i="5"/>
  <c r="T21" i="5" s="1"/>
  <c r="E21" i="5"/>
  <c r="D21" i="5"/>
  <c r="C21" i="5"/>
  <c r="P20" i="5"/>
  <c r="N20" i="5"/>
  <c r="S20" i="5" s="1"/>
  <c r="M20" i="5"/>
  <c r="K20" i="5"/>
  <c r="J20" i="5"/>
  <c r="Q20" i="5" s="1"/>
  <c r="I20" i="5"/>
  <c r="H20" i="5"/>
  <c r="G20" i="5"/>
  <c r="F20" i="5"/>
  <c r="O20" i="5" s="1"/>
  <c r="U23" i="5"/>
  <c r="O7" i="5"/>
  <c r="P7" i="5"/>
  <c r="Q7" i="5"/>
  <c r="O9" i="5"/>
  <c r="P9" i="5"/>
  <c r="Q9" i="5"/>
  <c r="O11" i="5"/>
  <c r="P11" i="5"/>
  <c r="Q11" i="5"/>
  <c r="O13" i="5"/>
  <c r="P13" i="5"/>
  <c r="Q13" i="5"/>
  <c r="O15" i="5"/>
  <c r="P15" i="5"/>
  <c r="Q15" i="5"/>
  <c r="O17" i="5"/>
  <c r="P17" i="5"/>
  <c r="Q17" i="5"/>
  <c r="O19" i="5"/>
  <c r="P19" i="5"/>
  <c r="Q19" i="5"/>
  <c r="R4" i="80" l="1"/>
  <c r="R4" i="75"/>
  <c r="S4" i="74"/>
  <c r="R4" i="74"/>
  <c r="R5" i="69"/>
  <c r="R11" i="73"/>
  <c r="R13" i="73"/>
  <c r="R17" i="77"/>
  <c r="S4" i="78"/>
  <c r="R5" i="78"/>
  <c r="R4" i="79"/>
  <c r="E10" i="75" a="1"/>
  <c r="E10" i="75" s="1"/>
  <c r="R4" i="76"/>
  <c r="R6" i="77"/>
  <c r="E58" i="77" a="1"/>
  <c r="E58" i="77" s="1"/>
  <c r="S4" i="76"/>
  <c r="E26" i="77" a="1"/>
  <c r="E26" i="77" s="1"/>
  <c r="S7" i="77"/>
  <c r="F26" i="77" a="1"/>
  <c r="F26" i="77" s="1"/>
  <c r="C58" i="77" a="1"/>
  <c r="C58" i="77" s="1"/>
  <c r="S17" i="77"/>
  <c r="D26" i="73" a="1"/>
  <c r="D26" i="73" s="1"/>
  <c r="S15" i="73"/>
  <c r="R18" i="73"/>
  <c r="R21" i="73"/>
  <c r="P4" i="74"/>
  <c r="R5" i="77"/>
  <c r="R7" i="77"/>
  <c r="R13" i="77"/>
  <c r="R15" i="77"/>
  <c r="S4" i="79"/>
  <c r="R20" i="73"/>
  <c r="S6" i="73"/>
  <c r="R6" i="73"/>
  <c r="S4" i="73"/>
  <c r="R10" i="73"/>
  <c r="R8" i="73"/>
  <c r="S14" i="73"/>
  <c r="R14" i="73"/>
  <c r="S16" i="73"/>
  <c r="R16" i="73"/>
  <c r="Z10" i="69" a="1"/>
  <c r="Z10" i="69" s="1"/>
  <c r="Z12" i="69" a="1"/>
  <c r="Z12" i="69" s="1"/>
  <c r="P4" i="69"/>
  <c r="Z6" i="69" a="1"/>
  <c r="Z6" i="69" s="1"/>
  <c r="Z8" i="69" a="1"/>
  <c r="Z8" i="69" s="1"/>
  <c r="R20" i="77"/>
  <c r="S18" i="77"/>
  <c r="R18" i="77"/>
  <c r="R16" i="77"/>
  <c r="S14" i="77"/>
  <c r="R10" i="77"/>
  <c r="S8" i="77"/>
  <c r="R8" i="77"/>
  <c r="S6" i="77"/>
  <c r="AJ16" i="68"/>
  <c r="AO16" i="68" s="1"/>
  <c r="R5" i="80"/>
  <c r="S4" i="80"/>
  <c r="R4" i="78"/>
  <c r="C26" i="77" a="1"/>
  <c r="C26" i="77" s="1"/>
  <c r="R12" i="77"/>
  <c r="R14" i="77"/>
  <c r="S5" i="77"/>
  <c r="S11" i="77"/>
  <c r="S13" i="77"/>
  <c r="S16" i="77"/>
  <c r="R19" i="77"/>
  <c r="S10" i="77"/>
  <c r="R21" i="77"/>
  <c r="S20" i="77"/>
  <c r="P4" i="77"/>
  <c r="S9" i="77"/>
  <c r="S12" i="77"/>
  <c r="S19" i="77"/>
  <c r="R5" i="75"/>
  <c r="S13" i="73"/>
  <c r="R17" i="73"/>
  <c r="R4" i="73"/>
  <c r="S7" i="73"/>
  <c r="S8" i="73"/>
  <c r="E26" i="73" a="1"/>
  <c r="E26" i="73" s="1"/>
  <c r="P4" i="73"/>
  <c r="E58" i="73" a="1"/>
  <c r="E58" i="73" s="1"/>
  <c r="C58" i="73" a="1"/>
  <c r="C58" i="73" s="1"/>
  <c r="S17" i="73"/>
  <c r="S18" i="73"/>
  <c r="C26" i="73" a="1"/>
  <c r="C26" i="73" s="1"/>
  <c r="R12" i="73"/>
  <c r="S12" i="73"/>
  <c r="F58" i="73" a="1"/>
  <c r="F58" i="73" s="1"/>
  <c r="S5" i="73"/>
  <c r="S11" i="73"/>
  <c r="R15" i="73"/>
  <c r="S20" i="73"/>
  <c r="S4" i="77"/>
  <c r="R4" i="77"/>
  <c r="S43" i="68"/>
  <c r="S51" i="68"/>
  <c r="S41" i="68"/>
  <c r="S49" i="68"/>
  <c r="S39" i="68"/>
  <c r="S47" i="68"/>
  <c r="R23" i="68"/>
  <c r="S23" i="68"/>
  <c r="S20" i="68"/>
  <c r="R22" i="68"/>
  <c r="S10" i="68"/>
  <c r="S33" i="68"/>
  <c r="S21" i="68"/>
  <c r="S27" i="68"/>
  <c r="S35" i="68"/>
  <c r="S29" i="68"/>
  <c r="R21" i="68"/>
  <c r="S22" i="68"/>
  <c r="R20" i="68"/>
  <c r="S18" i="68"/>
  <c r="R18" i="68"/>
  <c r="S19" i="68"/>
  <c r="R19" i="68"/>
  <c r="S32" i="68"/>
  <c r="S17" i="68"/>
  <c r="S13" i="68"/>
  <c r="R13" i="68"/>
  <c r="R17" i="68"/>
  <c r="R16" i="68"/>
  <c r="R32" i="68"/>
  <c r="R10" i="68"/>
  <c r="S11" i="68"/>
  <c r="R11" i="68"/>
  <c r="S12" i="68"/>
  <c r="R12" i="68"/>
  <c r="R31" i="68"/>
  <c r="R9" i="68"/>
  <c r="S7" i="68"/>
  <c r="S8" i="68"/>
  <c r="R8" i="68"/>
  <c r="R33" i="68"/>
  <c r="S9" i="68"/>
  <c r="R7" i="68"/>
  <c r="S6" i="68"/>
  <c r="R6" i="68"/>
  <c r="R27" i="68"/>
  <c r="R29" i="68"/>
  <c r="S30" i="68"/>
  <c r="R30" i="68"/>
  <c r="S31" i="68"/>
  <c r="R64" i="68"/>
  <c r="S28" i="68"/>
  <c r="R28" i="68"/>
  <c r="S59" i="68"/>
  <c r="R59" i="68"/>
  <c r="S26" i="68"/>
  <c r="R26" i="68"/>
  <c r="R67" i="68"/>
  <c r="R66" i="68"/>
  <c r="R65" i="68"/>
  <c r="R57" i="68"/>
  <c r="R45" i="68"/>
  <c r="S57" i="68"/>
  <c r="S66" i="68"/>
  <c r="S15" i="68"/>
  <c r="S58" i="68"/>
  <c r="R58" i="68"/>
  <c r="R56" i="68"/>
  <c r="S56" i="68"/>
  <c r="R54" i="68"/>
  <c r="AP17" i="68"/>
  <c r="S62" i="68"/>
  <c r="R5" i="68"/>
  <c r="R25" i="68"/>
  <c r="S67" i="68"/>
  <c r="S4" i="68"/>
  <c r="S64" i="68"/>
  <c r="R60" i="68"/>
  <c r="R44" i="68"/>
  <c r="R63" i="68"/>
  <c r="R62" i="68"/>
  <c r="S65" i="68"/>
  <c r="S44" i="68"/>
  <c r="R15" i="68"/>
  <c r="S45" i="68"/>
  <c r="R77" i="68"/>
  <c r="E120" i="68" a="1"/>
  <c r="E120" i="68" s="1"/>
  <c r="S61" i="68"/>
  <c r="R76" i="68"/>
  <c r="C120" i="68" a="1"/>
  <c r="C120" i="68" s="1"/>
  <c r="S5" i="68"/>
  <c r="F88" i="68" a="1"/>
  <c r="F88" i="68" s="1"/>
  <c r="S14" i="68"/>
  <c r="C88" i="68" a="1"/>
  <c r="C88" i="68" s="1"/>
  <c r="R55" i="68"/>
  <c r="D88" i="68" a="1"/>
  <c r="D88" i="68" s="1"/>
  <c r="S54" i="68"/>
  <c r="S24" i="68"/>
  <c r="AO17" i="68"/>
  <c r="S60" i="68"/>
  <c r="F120" i="68" a="1"/>
  <c r="F120" i="68" s="1"/>
  <c r="R14" i="68"/>
  <c r="S76" i="68"/>
  <c r="R4" i="68"/>
  <c r="S55" i="68"/>
  <c r="S63" i="68"/>
  <c r="R24" i="68"/>
  <c r="E88" i="68" a="1"/>
  <c r="E88" i="68" s="1"/>
  <c r="P4" i="68"/>
  <c r="S25" i="68"/>
  <c r="R61" i="68"/>
  <c r="E10" i="79" a="1"/>
  <c r="E10" i="79" s="1"/>
  <c r="O4" i="77"/>
  <c r="F10" i="79" a="1"/>
  <c r="F10" i="79" s="1"/>
  <c r="E10" i="80" a="1"/>
  <c r="E10" i="80" s="1"/>
  <c r="O4" i="78"/>
  <c r="F10" i="80" a="1"/>
  <c r="F10" i="80" s="1"/>
  <c r="E10" i="74" a="1"/>
  <c r="E10" i="74" s="1"/>
  <c r="O4" i="73"/>
  <c r="F10" i="75" a="1"/>
  <c r="F10" i="75" s="1"/>
  <c r="E10" i="76" a="1"/>
  <c r="E10" i="76" s="1"/>
  <c r="F10" i="76" a="1"/>
  <c r="F10" i="76" s="1"/>
  <c r="S4" i="69"/>
  <c r="E18" i="69" a="1"/>
  <c r="E18" i="69" s="1"/>
  <c r="O4" i="68"/>
  <c r="T20" i="5"/>
  <c r="N19" i="5"/>
  <c r="M19" i="5"/>
  <c r="T19" i="5" s="1"/>
  <c r="N18" i="5"/>
  <c r="M18" i="5"/>
  <c r="T18" i="5" s="1"/>
  <c r="N17" i="5"/>
  <c r="M17" i="5"/>
  <c r="N16" i="5"/>
  <c r="M16" i="5"/>
  <c r="T16" i="5" s="1"/>
  <c r="N15" i="5"/>
  <c r="M15" i="5"/>
  <c r="N14" i="5"/>
  <c r="M14" i="5"/>
  <c r="T14" i="5" s="1"/>
  <c r="N13" i="5"/>
  <c r="M13" i="5"/>
  <c r="N12" i="5"/>
  <c r="M12" i="5"/>
  <c r="T12" i="5" s="1"/>
  <c r="N11" i="5"/>
  <c r="M11" i="5"/>
  <c r="N10" i="5"/>
  <c r="M10" i="5"/>
  <c r="T10" i="5" s="1"/>
  <c r="N9" i="5"/>
  <c r="M9" i="5"/>
  <c r="N8" i="5"/>
  <c r="M8" i="5"/>
  <c r="T8" i="5" s="1"/>
  <c r="N7" i="5"/>
  <c r="M7" i="5"/>
  <c r="N6" i="5"/>
  <c r="M6" i="5"/>
  <c r="T6" i="5" s="1"/>
  <c r="Q5" i="5"/>
  <c r="P5" i="5"/>
  <c r="O5" i="5"/>
  <c r="N5" i="5"/>
  <c r="S5" i="5" s="1"/>
  <c r="M5" i="5"/>
  <c r="M4" i="5"/>
  <c r="K18" i="5"/>
  <c r="J18" i="5"/>
  <c r="Q18" i="5" s="1"/>
  <c r="K16" i="5"/>
  <c r="J16" i="5"/>
  <c r="Q16" i="5" s="1"/>
  <c r="K14" i="5"/>
  <c r="J14" i="5"/>
  <c r="Q14" i="5" s="1"/>
  <c r="K12" i="5"/>
  <c r="J12" i="5"/>
  <c r="Q12" i="5" s="1"/>
  <c r="K10" i="5"/>
  <c r="J10" i="5"/>
  <c r="Q10" i="5" s="1"/>
  <c r="K8" i="5"/>
  <c r="J8" i="5"/>
  <c r="Q8" i="5" s="1"/>
  <c r="K6" i="5"/>
  <c r="J6" i="5"/>
  <c r="Q6" i="5" s="1"/>
  <c r="K4" i="5"/>
  <c r="J4" i="5"/>
  <c r="Q4" i="5" s="1"/>
  <c r="E19" i="5"/>
  <c r="D19" i="5"/>
  <c r="C19" i="5"/>
  <c r="I18" i="5"/>
  <c r="H18" i="5"/>
  <c r="P18" i="5" s="1"/>
  <c r="G18" i="5"/>
  <c r="F18" i="5"/>
  <c r="O18" i="5" s="1"/>
  <c r="E17" i="5"/>
  <c r="D17" i="5"/>
  <c r="C17" i="5"/>
  <c r="I16" i="5"/>
  <c r="H16" i="5"/>
  <c r="P16" i="5" s="1"/>
  <c r="G16" i="5"/>
  <c r="F16" i="5"/>
  <c r="O16" i="5" s="1"/>
  <c r="E15" i="5"/>
  <c r="D15" i="5"/>
  <c r="C15" i="5"/>
  <c r="I14" i="5"/>
  <c r="H14" i="5"/>
  <c r="P14" i="5" s="1"/>
  <c r="G14" i="5"/>
  <c r="F14" i="5"/>
  <c r="O14" i="5" s="1"/>
  <c r="I12" i="5"/>
  <c r="H12" i="5"/>
  <c r="P12" i="5" s="1"/>
  <c r="G12" i="5"/>
  <c r="F12" i="5"/>
  <c r="O12" i="5" s="1"/>
  <c r="I10" i="5"/>
  <c r="H10" i="5"/>
  <c r="P10" i="5" s="1"/>
  <c r="G10" i="5"/>
  <c r="F10" i="5"/>
  <c r="O10" i="5" s="1"/>
  <c r="E13" i="5"/>
  <c r="D13" i="5"/>
  <c r="C13" i="5"/>
  <c r="E11" i="5"/>
  <c r="D11" i="5"/>
  <c r="C11" i="5"/>
  <c r="E9" i="5"/>
  <c r="D9" i="5"/>
  <c r="C9" i="5"/>
  <c r="E7" i="5"/>
  <c r="D7" i="5"/>
  <c r="C7" i="5"/>
  <c r="E5" i="5"/>
  <c r="D5" i="5"/>
  <c r="C5" i="5"/>
  <c r="G89" i="5"/>
  <c r="D89" i="5"/>
  <c r="G88" i="5"/>
  <c r="D88" i="5"/>
  <c r="G87" i="5"/>
  <c r="D87" i="5"/>
  <c r="G86" i="5"/>
  <c r="D86" i="5"/>
  <c r="G85" i="5"/>
  <c r="D85" i="5"/>
  <c r="G84" i="5"/>
  <c r="D84" i="5"/>
  <c r="G83" i="5"/>
  <c r="D83" i="5"/>
  <c r="G82" i="5"/>
  <c r="D82" i="5"/>
  <c r="G81" i="5"/>
  <c r="D81" i="5"/>
  <c r="G80" i="5"/>
  <c r="D80" i="5"/>
  <c r="G79" i="5"/>
  <c r="D79" i="5"/>
  <c r="G78" i="5"/>
  <c r="D78" i="5"/>
  <c r="G77" i="5"/>
  <c r="D77" i="5"/>
  <c r="G76" i="5"/>
  <c r="D76" i="5"/>
  <c r="G75" i="5"/>
  <c r="D75" i="5"/>
  <c r="G74" i="5"/>
  <c r="D74" i="5"/>
  <c r="G73" i="5"/>
  <c r="D73" i="5"/>
  <c r="G72" i="5"/>
  <c r="D72" i="5"/>
  <c r="G71" i="5"/>
  <c r="D71" i="5"/>
  <c r="G70" i="5"/>
  <c r="D70" i="5"/>
  <c r="G69" i="5"/>
  <c r="D69" i="5"/>
  <c r="G68" i="5"/>
  <c r="D68" i="5"/>
  <c r="G67" i="5"/>
  <c r="D67" i="5"/>
  <c r="G66" i="5"/>
  <c r="D66" i="5"/>
  <c r="G65" i="5"/>
  <c r="D65" i="5"/>
  <c r="G64" i="5"/>
  <c r="D64" i="5"/>
  <c r="G63" i="5"/>
  <c r="D63" i="5"/>
  <c r="G62" i="5"/>
  <c r="D62" i="5"/>
  <c r="G61" i="5"/>
  <c r="D61" i="5"/>
  <c r="G60" i="5"/>
  <c r="D60" i="5"/>
  <c r="G59" i="5"/>
  <c r="D59" i="5"/>
  <c r="G58" i="5"/>
  <c r="D58" i="5"/>
  <c r="N24" i="5"/>
  <c r="N23" i="5"/>
  <c r="I8" i="5"/>
  <c r="H8" i="5"/>
  <c r="P8" i="5" s="1"/>
  <c r="G8" i="5"/>
  <c r="F8" i="5"/>
  <c r="O8" i="5" s="1"/>
  <c r="I6" i="5"/>
  <c r="H6" i="5"/>
  <c r="P6" i="5" s="1"/>
  <c r="G6" i="5"/>
  <c r="F6" i="5"/>
  <c r="O6" i="5" s="1"/>
  <c r="N4" i="5"/>
  <c r="I4" i="5"/>
  <c r="H4" i="5"/>
  <c r="G4" i="5"/>
  <c r="F4" i="5"/>
  <c r="AP16" i="68" l="1"/>
  <c r="S6" i="5"/>
  <c r="S10" i="5"/>
  <c r="S14" i="5"/>
  <c r="S18" i="5"/>
  <c r="S4" i="5"/>
  <c r="S7" i="5"/>
  <c r="S11" i="5"/>
  <c r="S15" i="5"/>
  <c r="S19" i="5"/>
  <c r="S8" i="5"/>
  <c r="S12" i="5"/>
  <c r="S16" i="5"/>
  <c r="S9" i="5"/>
  <c r="S13" i="5"/>
  <c r="S17" i="5"/>
  <c r="T17" i="5"/>
  <c r="T13" i="5"/>
  <c r="T5" i="5"/>
  <c r="T15" i="5"/>
  <c r="T7" i="5"/>
  <c r="T9" i="5"/>
  <c r="T11" i="5"/>
  <c r="T4" i="5"/>
  <c r="F26" i="5" a="1"/>
  <c r="F26" i="5" s="1"/>
  <c r="E58" i="5" a="1"/>
  <c r="E58" i="5" s="1"/>
  <c r="D26" i="5" a="1"/>
  <c r="D26" i="5" s="1"/>
  <c r="F58" i="5" a="1"/>
  <c r="F58" i="5" s="1"/>
  <c r="G26" i="5" a="1"/>
  <c r="G26" i="5" s="1"/>
  <c r="E26" i="5" a="1"/>
  <c r="E26" i="5" s="1"/>
  <c r="C58" i="5" a="1"/>
  <c r="C58" i="5" s="1"/>
  <c r="O4" i="5"/>
  <c r="C26" i="5" a="1"/>
  <c r="C26" i="5" s="1"/>
  <c r="P4" i="5"/>
  <c r="AA4" i="5" a="1"/>
  <c r="AA4" i="5" s="1"/>
  <c r="E2" i="72" l="1"/>
  <c r="F2" i="72" s="1"/>
  <c r="H2" i="7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<sst xmlns="http://schemas.openxmlformats.org/spreadsheetml/2006/main" count="1545" uniqueCount="249">
  <si>
    <t>block-surf番号 or ワーク識別名</t>
    <rPh sb="10" eb="12">
      <t>バンゴウ</t>
    </rPh>
    <rPh sb="19" eb="21">
      <t>シキベツ</t>
    </rPh>
    <rPh sb="21" eb="22">
      <t>メイ</t>
    </rPh>
    <phoneticPr fontId="3"/>
  </si>
  <si>
    <t>加工開始日</t>
    <rPh sb="0" eb="2">
      <t>カコウ</t>
    </rPh>
    <rPh sb="2" eb="4">
      <t>カイシ</t>
    </rPh>
    <rPh sb="4" eb="5">
      <t>ビ</t>
    </rPh>
    <phoneticPr fontId="3"/>
  </si>
  <si>
    <t>計測・解析ステータス</t>
    <rPh sb="0" eb="2">
      <t>ケイソク</t>
    </rPh>
    <rPh sb="3" eb="5">
      <t>カイセキ</t>
    </rPh>
    <phoneticPr fontId="3"/>
  </si>
  <si>
    <t>備考</t>
    <rPh sb="0" eb="2">
      <t>ビコウ</t>
    </rPh>
    <phoneticPr fontId="3"/>
  </si>
  <si>
    <t>1stFilm_1-A</t>
    <phoneticPr fontId="3"/>
  </si>
  <si>
    <t>解析完了</t>
    <phoneticPr fontId="3"/>
  </si>
  <si>
    <t>1stFilm_1-B</t>
    <phoneticPr fontId="3"/>
  </si>
  <si>
    <t>解析完了</t>
  </si>
  <si>
    <t>1stFilm_1-C</t>
    <phoneticPr fontId="3"/>
  </si>
  <si>
    <t>1stFilm_1-D</t>
    <phoneticPr fontId="3"/>
  </si>
  <si>
    <t>2ndFilm_2-A</t>
    <phoneticPr fontId="3"/>
  </si>
  <si>
    <t>2ndFilm_2-B</t>
    <phoneticPr fontId="3"/>
  </si>
  <si>
    <t>2ndFilm_2-C</t>
    <phoneticPr fontId="3"/>
  </si>
  <si>
    <t>2ndFilm_2-D</t>
    <phoneticPr fontId="3"/>
  </si>
  <si>
    <t>3rdFilm_3-A</t>
    <phoneticPr fontId="3"/>
  </si>
  <si>
    <t>3rdFilm_3-B</t>
    <phoneticPr fontId="3"/>
  </si>
  <si>
    <t>3rdFilm_3-C</t>
    <phoneticPr fontId="3"/>
  </si>
  <si>
    <t>3rdFilm_3-D</t>
    <phoneticPr fontId="3"/>
  </si>
  <si>
    <t>4thFilm_4-A</t>
    <phoneticPr fontId="3"/>
  </si>
  <si>
    <t>4thFilm_4-B</t>
    <phoneticPr fontId="3"/>
  </si>
  <si>
    <t>4thFilm_4-C</t>
    <phoneticPr fontId="3"/>
  </si>
  <si>
    <t>4thFilm_4-D</t>
    <phoneticPr fontId="3"/>
  </si>
  <si>
    <t>※本加工前ゲートより</t>
    <rPh sb="1" eb="5">
      <t>ホンカコウマエ</t>
    </rPh>
    <phoneticPr fontId="3"/>
  </si>
  <si>
    <t>1-A</t>
    <phoneticPr fontId="3"/>
  </si>
  <si>
    <t>75ct15</t>
    <phoneticPr fontId="3"/>
  </si>
  <si>
    <t>行数</t>
    <rPh sb="0" eb="2">
      <t>ギョウスウ</t>
    </rPh>
    <phoneticPr fontId="3"/>
  </si>
  <si>
    <t>計測点数</t>
    <rPh sb="0" eb="4">
      <t>ケイソクテンスウ</t>
    </rPh>
    <phoneticPr fontId="3"/>
  </si>
  <si>
    <t>75ct17</t>
    <phoneticPr fontId="3"/>
  </si>
  <si>
    <t>DR最悪値</t>
    <rPh sb="2" eb="4">
      <t>サイアク</t>
    </rPh>
    <rPh sb="4" eb="5">
      <t>チ</t>
    </rPh>
    <phoneticPr fontId="3"/>
  </si>
  <si>
    <t>75ct19</t>
    <phoneticPr fontId="3"/>
  </si>
  <si>
    <t>75lt15</t>
    <phoneticPr fontId="3"/>
  </si>
  <si>
    <t>75lt17</t>
    <phoneticPr fontId="3"/>
  </si>
  <si>
    <t>75lt19</t>
    <phoneticPr fontId="3"/>
  </si>
  <si>
    <t>75rt15</t>
    <phoneticPr fontId="3"/>
  </si>
  <si>
    <t>1-B</t>
    <phoneticPr fontId="3"/>
  </si>
  <si>
    <t>75rt17</t>
    <phoneticPr fontId="3"/>
  </si>
  <si>
    <t>1-C</t>
    <phoneticPr fontId="3"/>
  </si>
  <si>
    <t>75rt19</t>
    <phoneticPr fontId="3"/>
  </si>
  <si>
    <t>1-D</t>
    <phoneticPr fontId="3"/>
  </si>
  <si>
    <t>75lb15</t>
    <phoneticPr fontId="3"/>
  </si>
  <si>
    <t>2-A</t>
    <phoneticPr fontId="3"/>
  </si>
  <si>
    <t>75lb17</t>
    <phoneticPr fontId="3"/>
  </si>
  <si>
    <t>2-B</t>
    <phoneticPr fontId="3"/>
  </si>
  <si>
    <t>75lb19</t>
    <phoneticPr fontId="3"/>
  </si>
  <si>
    <t>2-C</t>
    <phoneticPr fontId="3"/>
  </si>
  <si>
    <t>75rb15</t>
    <phoneticPr fontId="3"/>
  </si>
  <si>
    <t>2-D</t>
    <phoneticPr fontId="3"/>
  </si>
  <si>
    <t>75rb17</t>
    <phoneticPr fontId="3"/>
  </si>
  <si>
    <t>3-A</t>
    <phoneticPr fontId="3"/>
  </si>
  <si>
    <t>75rb19</t>
    <phoneticPr fontId="3"/>
  </si>
  <si>
    <t>3-B</t>
    <phoneticPr fontId="3"/>
  </si>
  <si>
    <t>85ct15</t>
  </si>
  <si>
    <t>3-C</t>
    <phoneticPr fontId="3"/>
  </si>
  <si>
    <t>85ct17</t>
  </si>
  <si>
    <t>3-D</t>
    <phoneticPr fontId="3"/>
  </si>
  <si>
    <t>85ct19</t>
  </si>
  <si>
    <t>4-A</t>
    <phoneticPr fontId="3"/>
  </si>
  <si>
    <t>85lt15</t>
  </si>
  <si>
    <t>4-B</t>
    <phoneticPr fontId="3"/>
  </si>
  <si>
    <t>85lt17</t>
  </si>
  <si>
    <t>4-C</t>
    <phoneticPr fontId="3"/>
  </si>
  <si>
    <t>85lt19</t>
  </si>
  <si>
    <t>4-D</t>
    <phoneticPr fontId="3"/>
  </si>
  <si>
    <t>85rt15</t>
  </si>
  <si>
    <t>85rt17</t>
  </si>
  <si>
    <t>85rt19</t>
  </si>
  <si>
    <t>85lb15</t>
  </si>
  <si>
    <t>85lb17</t>
  </si>
  <si>
    <t>85lb19</t>
  </si>
  <si>
    <t>85rb15</t>
  </si>
  <si>
    <t>85rb17</t>
  </si>
  <si>
    <t>85rb19</t>
  </si>
  <si>
    <t>100ct15</t>
  </si>
  <si>
    <t>100ct17</t>
  </si>
  <si>
    <t>100ct19</t>
  </si>
  <si>
    <t>100lt15</t>
  </si>
  <si>
    <t>100lt17</t>
  </si>
  <si>
    <t>100lt19</t>
  </si>
  <si>
    <t>100rt15</t>
  </si>
  <si>
    <t>100rt17</t>
  </si>
  <si>
    <t>100rt19</t>
  </si>
  <si>
    <t>100lb15</t>
  </si>
  <si>
    <t>100lb17</t>
  </si>
  <si>
    <t>100lb19</t>
  </si>
  <si>
    <t>100rb15</t>
  </si>
  <si>
    <t>100rb17</t>
  </si>
  <si>
    <t>100rb19</t>
  </si>
  <si>
    <t>120ct15</t>
  </si>
  <si>
    <t>120ct17</t>
  </si>
  <si>
    <t>120ct19</t>
  </si>
  <si>
    <t>120lt15</t>
  </si>
  <si>
    <t>120lt17</t>
  </si>
  <si>
    <t>120lt19</t>
  </si>
  <si>
    <t>120rt15</t>
  </si>
  <si>
    <t>120rt17</t>
  </si>
  <si>
    <t>120rt19</t>
  </si>
  <si>
    <t>120lb15</t>
  </si>
  <si>
    <t>120lb17</t>
  </si>
  <si>
    <t>120lb19</t>
  </si>
  <si>
    <t>120rb15</t>
  </si>
  <si>
    <t>120rb17</t>
  </si>
  <si>
    <t>120rb19</t>
  </si>
  <si>
    <t>140ct15</t>
  </si>
  <si>
    <t>140ct17</t>
  </si>
  <si>
    <t>140ct19</t>
  </si>
  <si>
    <t>140lt15</t>
  </si>
  <si>
    <t>140lt17</t>
  </si>
  <si>
    <t>140lt19</t>
  </si>
  <si>
    <t>140rt15</t>
  </si>
  <si>
    <t>140rt17</t>
  </si>
  <si>
    <t>140rt19</t>
  </si>
  <si>
    <t>140lb15</t>
  </si>
  <si>
    <t>140lb17</t>
  </si>
  <si>
    <t>140lb19</t>
  </si>
  <si>
    <t>140rb15</t>
  </si>
  <si>
    <t>140rb17</t>
  </si>
  <si>
    <t>140rb19</t>
  </si>
  <si>
    <t>165ct15</t>
  </si>
  <si>
    <t>165ct17</t>
  </si>
  <si>
    <t>165ct19</t>
  </si>
  <si>
    <t>165lt15</t>
  </si>
  <si>
    <t>165lt17</t>
  </si>
  <si>
    <t>165lt19</t>
  </si>
  <si>
    <t>165lb15</t>
  </si>
  <si>
    <t>165lb17</t>
  </si>
  <si>
    <t>165lb19</t>
  </si>
  <si>
    <t>200ct15</t>
  </si>
  <si>
    <t>200ct17</t>
  </si>
  <si>
    <t>200ct19</t>
  </si>
  <si>
    <t>200rt15</t>
  </si>
  <si>
    <t>200rt17</t>
  </si>
  <si>
    <t>200rt19</t>
  </si>
  <si>
    <t>200rb15</t>
  </si>
  <si>
    <t>200rb17</t>
  </si>
  <si>
    <t>200rb19</t>
  </si>
  <si>
    <t>240ct15</t>
  </si>
  <si>
    <t>240ct17</t>
  </si>
  <si>
    <t>240ct19</t>
  </si>
  <si>
    <t>240lt15</t>
  </si>
  <si>
    <t>240lt17</t>
  </si>
  <si>
    <t>240lt19</t>
  </si>
  <si>
    <t>240rt15</t>
  </si>
  <si>
    <t>240rt17</t>
  </si>
  <si>
    <t>240rt19</t>
  </si>
  <si>
    <t>240lb15</t>
  </si>
  <si>
    <t>240lb17</t>
  </si>
  <si>
    <t>240lb19</t>
  </si>
  <si>
    <t>240rb15</t>
  </si>
  <si>
    <t>240rb17</t>
  </si>
  <si>
    <t>240rb19</t>
  </si>
  <si>
    <t>280ct15</t>
  </si>
  <si>
    <t>280ct17</t>
  </si>
  <si>
    <t>280ct19</t>
  </si>
  <si>
    <t>280lt15</t>
  </si>
  <si>
    <t>280lt17</t>
  </si>
  <si>
    <t>280lt19</t>
  </si>
  <si>
    <t>280lb15</t>
  </si>
  <si>
    <t>280lb17</t>
  </si>
  <si>
    <t>280lb19</t>
  </si>
  <si>
    <t>280rb15</t>
  </si>
  <si>
    <t>280rb17</t>
  </si>
  <si>
    <t>280rb19</t>
  </si>
  <si>
    <t>85lt15</t>
    <phoneticPr fontId="3"/>
  </si>
  <si>
    <t>85lt17</t>
    <phoneticPr fontId="3"/>
  </si>
  <si>
    <t>85lt19</t>
    <phoneticPr fontId="3"/>
  </si>
  <si>
    <t>85rt15</t>
    <phoneticPr fontId="3"/>
  </si>
  <si>
    <t>85rt17</t>
    <phoneticPr fontId="3"/>
  </si>
  <si>
    <t>85rt19</t>
    <phoneticPr fontId="3"/>
  </si>
  <si>
    <t>85lb15</t>
    <phoneticPr fontId="3"/>
  </si>
  <si>
    <t>85lb17</t>
    <phoneticPr fontId="3"/>
  </si>
  <si>
    <t>85lb19</t>
    <phoneticPr fontId="3"/>
  </si>
  <si>
    <t>85rb15</t>
    <phoneticPr fontId="3"/>
  </si>
  <si>
    <t>85rb17</t>
    <phoneticPr fontId="3"/>
  </si>
  <si>
    <t>85rb19</t>
    <phoneticPr fontId="3"/>
  </si>
  <si>
    <t>100lt15</t>
    <phoneticPr fontId="3"/>
  </si>
  <si>
    <t>100lt17</t>
    <phoneticPr fontId="3"/>
  </si>
  <si>
    <t>100lt19</t>
    <phoneticPr fontId="3"/>
  </si>
  <si>
    <t>100rt15</t>
    <phoneticPr fontId="3"/>
  </si>
  <si>
    <t>100rt17</t>
    <phoneticPr fontId="3"/>
  </si>
  <si>
    <t>100rt19</t>
    <phoneticPr fontId="3"/>
  </si>
  <si>
    <t>100lb15</t>
    <phoneticPr fontId="3"/>
  </si>
  <si>
    <t>100lb17</t>
    <phoneticPr fontId="3"/>
  </si>
  <si>
    <t>100lb19</t>
    <phoneticPr fontId="3"/>
  </si>
  <si>
    <t>100rb15</t>
    <phoneticPr fontId="3"/>
  </si>
  <si>
    <t>100rb17</t>
    <phoneticPr fontId="3"/>
  </si>
  <si>
    <t>100rb19</t>
    <phoneticPr fontId="3"/>
  </si>
  <si>
    <t>Block0-Surf0</t>
    <phoneticPr fontId="3"/>
  </si>
  <si>
    <t>DR計算用</t>
    <rPh sb="2" eb="4">
      <t>ケイサン</t>
    </rPh>
    <rPh sb="4" eb="5">
      <t>ヨウ</t>
    </rPh>
    <phoneticPr fontId="4"/>
  </si>
  <si>
    <t>DR集計用</t>
    <rPh sb="2" eb="4">
      <t>シュウケイ</t>
    </rPh>
    <rPh sb="4" eb="5">
      <t>ヨウ</t>
    </rPh>
    <phoneticPr fontId="4"/>
  </si>
  <si>
    <t>SFID No</t>
    <phoneticPr fontId="4"/>
  </si>
  <si>
    <t>ピッチ1
[um]</t>
    <phoneticPr fontId="4"/>
  </si>
  <si>
    <t>ピッチ2
[um]</t>
    <phoneticPr fontId="4"/>
  </si>
  <si>
    <t>嶺高さ
[um]</t>
    <rPh sb="0" eb="2">
      <t>ミネタカ</t>
    </rPh>
    <phoneticPr fontId="4"/>
  </si>
  <si>
    <t>先端R1
[um]</t>
    <rPh sb="0" eb="2">
      <t>センタン</t>
    </rPh>
    <phoneticPr fontId="4"/>
  </si>
  <si>
    <t>先端R2
[um]</t>
    <rPh sb="0" eb="2">
      <t>センタン</t>
    </rPh>
    <phoneticPr fontId="4"/>
  </si>
  <si>
    <t>嶺角度1
[°]</t>
    <rPh sb="0" eb="3">
      <t>ミネカクド</t>
    </rPh>
    <phoneticPr fontId="4"/>
  </si>
  <si>
    <t>嶺角度2
[°]</t>
    <rPh sb="0" eb="3">
      <t>ミネカクド</t>
    </rPh>
    <phoneticPr fontId="4"/>
  </si>
  <si>
    <t>嶺線粗さ1
[um]</t>
    <rPh sb="0" eb="1">
      <t>ミネ</t>
    </rPh>
    <rPh sb="1" eb="3">
      <t>センアラ</t>
    </rPh>
    <phoneticPr fontId="4"/>
  </si>
  <si>
    <t>嶺線粗さ2
[um]</t>
    <rPh sb="0" eb="1">
      <t>ミネ</t>
    </rPh>
    <rPh sb="1" eb="2">
      <t>セン</t>
    </rPh>
    <rPh sb="2" eb="3">
      <t>アラ</t>
    </rPh>
    <phoneticPr fontId="4"/>
  </si>
  <si>
    <t>谷底振幅
[um]</t>
    <rPh sb="0" eb="4">
      <t>タニゾコシンプク</t>
    </rPh>
    <phoneticPr fontId="3"/>
  </si>
  <si>
    <t>平均ピッチ
[um]</t>
    <rPh sb="0" eb="2">
      <t>ヘイキン</t>
    </rPh>
    <phoneticPr fontId="4"/>
  </si>
  <si>
    <t>平均先端R
[um]</t>
    <rPh sb="0" eb="2">
      <t>ヘイキン</t>
    </rPh>
    <rPh sb="2" eb="4">
      <t>センタン</t>
    </rPh>
    <phoneticPr fontId="4"/>
  </si>
  <si>
    <t>平均嶺角度
[°]</t>
    <rPh sb="0" eb="2">
      <t>ヘイキン</t>
    </rPh>
    <rPh sb="2" eb="5">
      <t>ミネカクド</t>
    </rPh>
    <phoneticPr fontId="4"/>
  </si>
  <si>
    <t>平均嶺線粗さ
[um]</t>
    <rPh sb="0" eb="2">
      <t>ヘイキン</t>
    </rPh>
    <rPh sb="2" eb="3">
      <t>ミネ</t>
    </rPh>
    <rPh sb="3" eb="4">
      <t>セン</t>
    </rPh>
    <rPh sb="4" eb="5">
      <t>アラ</t>
    </rPh>
    <phoneticPr fontId="4"/>
  </si>
  <si>
    <t>谷底振幅
[um](計測値÷2)</t>
    <rPh sb="10" eb="13">
      <t>ケイソクチ</t>
    </rPh>
    <phoneticPr fontId="3"/>
  </si>
  <si>
    <t>h/s[-]</t>
    <phoneticPr fontId="4"/>
  </si>
  <si>
    <t>R/s[-]</t>
    <phoneticPr fontId="4"/>
  </si>
  <si>
    <t>DR[%]
S+15</t>
    <phoneticPr fontId="4"/>
  </si>
  <si>
    <t>DR[%]
S+17</t>
    <phoneticPr fontId="4"/>
  </si>
  <si>
    <t>DR[%]
S+19</t>
    <phoneticPr fontId="4"/>
  </si>
  <si>
    <t>備考(計測作業用)</t>
    <rPh sb="0" eb="2">
      <t>ビコウ</t>
    </rPh>
    <rPh sb="3" eb="8">
      <t>ケイソクサギョウヨウ</t>
    </rPh>
    <phoneticPr fontId="4"/>
  </si>
  <si>
    <t>データ区間</t>
    <phoneticPr fontId="4"/>
  </si>
  <si>
    <t>個数</t>
    <rPh sb="0" eb="2">
      <t>コスウ</t>
    </rPh>
    <phoneticPr fontId="4"/>
  </si>
  <si>
    <t>75umP
sub59</t>
    <phoneticPr fontId="3"/>
  </si>
  <si>
    <t>center(X20)</t>
    <phoneticPr fontId="4"/>
  </si>
  <si>
    <t>center(X50)</t>
    <phoneticPr fontId="3"/>
  </si>
  <si>
    <t>85umP
sub60</t>
    <phoneticPr fontId="3"/>
  </si>
  <si>
    <t>top left(X20)</t>
    <phoneticPr fontId="4"/>
  </si>
  <si>
    <t>top left(X50)</t>
    <phoneticPr fontId="3"/>
  </si>
  <si>
    <t>100umP
sub21</t>
    <phoneticPr fontId="3"/>
  </si>
  <si>
    <t>top right(X20)</t>
    <phoneticPr fontId="4"/>
  </si>
  <si>
    <t>top right(X50)</t>
    <phoneticPr fontId="3"/>
  </si>
  <si>
    <t>120umP
sub22</t>
    <phoneticPr fontId="3"/>
  </si>
  <si>
    <t>bottom left(X20)</t>
    <phoneticPr fontId="3"/>
  </si>
  <si>
    <t>bottom left(X50)</t>
    <phoneticPr fontId="3"/>
  </si>
  <si>
    <t>140umP
sub84</t>
    <phoneticPr fontId="3"/>
  </si>
  <si>
    <t>bottom right(X20)</t>
    <phoneticPr fontId="4"/>
  </si>
  <si>
    <t>bottom right(X50)</t>
    <phoneticPr fontId="3"/>
  </si>
  <si>
    <t>165umP
sub10</t>
    <phoneticPr fontId="3"/>
  </si>
  <si>
    <t>200umP
sub3</t>
    <phoneticPr fontId="3"/>
  </si>
  <si>
    <t>240umP
sub63</t>
    <phoneticPr fontId="3"/>
  </si>
  <si>
    <t>280umP
sub64</t>
    <phoneticPr fontId="3"/>
  </si>
  <si>
    <t>平均DR</t>
    <rPh sb="0" eb="2">
      <t>ヘイキン</t>
    </rPh>
    <phoneticPr fontId="4"/>
  </si>
  <si>
    <t>推定DR小</t>
    <rPh sb="0" eb="2">
      <t>スイテイ</t>
    </rPh>
    <rPh sb="4" eb="5">
      <t>ショウ</t>
    </rPh>
    <phoneticPr fontId="4"/>
  </si>
  <si>
    <t>ヒストグラム作成用(編集する際は白智までご連絡ください)</t>
    <rPh sb="6" eb="8">
      <t>サクセイ</t>
    </rPh>
    <rPh sb="8" eb="9">
      <t>ヨウ</t>
    </rPh>
    <rPh sb="10" eb="12">
      <t>ヘンシュウ</t>
    </rPh>
    <rPh sb="14" eb="15">
      <t>サイ</t>
    </rPh>
    <rPh sb="16" eb="18">
      <t>シラトモ</t>
    </rPh>
    <rPh sb="21" eb="23">
      <t>レンラク</t>
    </rPh>
    <phoneticPr fontId="4"/>
  </si>
  <si>
    <t>推定DR大</t>
    <rPh sb="0" eb="2">
      <t>スイテイ</t>
    </rPh>
    <rPh sb="4" eb="5">
      <t>ダイ</t>
    </rPh>
    <phoneticPr fontId="4"/>
  </si>
  <si>
    <t>ピッチ
[um]</t>
    <phoneticPr fontId="4"/>
  </si>
  <si>
    <t>先端R
[um]</t>
    <rPh sb="0" eb="2">
      <t>センタン</t>
    </rPh>
    <phoneticPr fontId="4"/>
  </si>
  <si>
    <t>嶺角度
[°]</t>
    <rPh sb="0" eb="3">
      <t>ミネカクド</t>
    </rPh>
    <phoneticPr fontId="4"/>
  </si>
  <si>
    <t>スロープ
[um]</t>
    <phoneticPr fontId="4"/>
  </si>
  <si>
    <t>left top(X20)</t>
    <phoneticPr fontId="4"/>
  </si>
  <si>
    <t>left top(X50)</t>
    <phoneticPr fontId="3"/>
  </si>
  <si>
    <t>right top(X20)</t>
    <phoneticPr fontId="4"/>
  </si>
  <si>
    <t>right top(X50)</t>
    <phoneticPr fontId="3"/>
  </si>
  <si>
    <t>left bottom(X20)</t>
    <phoneticPr fontId="4"/>
  </si>
  <si>
    <t>left bottom(X50)</t>
    <phoneticPr fontId="3"/>
  </si>
  <si>
    <t>right bottom(X20)</t>
    <phoneticPr fontId="4"/>
  </si>
  <si>
    <t>right bottom(X50)</t>
    <phoneticPr fontId="3"/>
  </si>
  <si>
    <t>left topX50)</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</si>
</sst>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
    <numFmt numFmtId="177" formatCode="0.00_ "/>
  </numFmts>
  <fonts count="11">
    <font>
      <sz val="11"/>
      <color theme="1"/>
      <name val="Yu Gothic"/>
      <family val="2"/>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6"/>
      <name val="Yu Gothic"/>
      <family val="2"/>
      <charset val="128"/>
      <scheme val="minor"/>
    </font>
    <font>
      <b/>
      <sz val="11"/>
      <color theme="1"/>
      <name val="Yu Gothic"/>
      <family val="3"/>
      <charset val="128"/>
      <scheme val="minor"/>
    </font>
    <font>
      <sz val="11"/>
      <color theme="1"/>
      <name val="Yu Gothic"/>
      <family val="3"/>
      <charset val="128"/>
      <scheme val="minor"/>
    </font>
    <font>
      <sz val="14"/>
      <color rgb="FF000000"/>
      <name val="Meiryo"/>
      <family val="3"/>
      <charset val="128"/>
    </font>
    <font>
      <sz val="9"/>
      <color rgb="FF212529"/>
      <name val="System-Ui"/>
      <family val="3"/>
      <charset val="128"/>
    </font>
    <font>
      <sz val="11"/>
      <color rgb="FF212529"/>
      <name val="Yu Gothic"/>
      <family val="3"/>
      <charset val="128"/>
      <scheme val="minor"/>
    </font>
    <font>
      <sz val="12"/>
      <color rgb="FF212529"/>
      <name val="Yu Gothic"/>
      <family val="3"/>
      <charset val="128"/>
      <scheme val="minor"/>
    </font>
  </fonts>
  <fills count="16">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CCFF"/>
        <bgColor indexed="64"/>
      </patternFill>
    </fill>
    <fill>
      <patternFill patternType="solid">
        <fgColor rgb="FFCCFFFF"/>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0" tint="-0.34998626667073579"/>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A6A6A6"/>
        <bgColor indexed="64"/>
      </patternFill>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medium">
        <color indexed="64"/>
      </left>
      <right style="medium">
        <color indexed="64"/>
      </right>
      <top/>
      <bottom/>
      <diagonal/>
    </border>
    <border>
      <left style="thin">
        <color rgb="FFDDDDDD"/>
      </left>
      <right style="thin">
        <color rgb="FFDDDDDD"/>
      </right>
      <top style="thin">
        <color rgb="FFDDDDDD"/>
      </top>
      <bottom style="thin">
        <color rgb="FFDDDDDD"/>
      </bottom>
      <diagonal/>
    </border>
    <border>
      <left/>
      <right/>
      <top/>
      <bottom style="double">
        <color indexed="64"/>
      </bottom>
      <diagonal/>
    </border>
  </borders>
  <cellStyleXfs count="2">
    <xf numFmtId="0" fontId="0" fillId="0" borderId="0"/>
    <xf numFmtId="0" fontId="2" fillId="0" borderId="0">
      <alignment vertical="center"/>
    </xf>
  </cellStyleXfs>
  <cellXfs count="109">
    <xf numFmtId="0" fontId="0" fillId="0" borderId="0" xfId="0"/>
    <xf numFmtId="0" fontId="2" fillId="0" borderId="0" xfId="1">
      <alignment vertical="center"/>
    </xf>
    <xf numFmtId="0" fontId="2" fillId="0" borderId="1" xfId="1" applyBorder="1">
      <alignment vertical="center"/>
    </xf>
    <xf numFmtId="0" fontId="2" fillId="2" borderId="1" xfId="1" applyFill="1" applyBorder="1" applyAlignment="1">
      <alignment horizontal="center" vertical="center" wrapText="1"/>
    </xf>
    <xf numFmtId="2" fontId="2" fillId="0" borderId="0" xfId="1" applyNumberFormat="1">
      <alignment vertical="center"/>
    </xf>
    <xf numFmtId="2" fontId="2" fillId="0" borderId="2" xfId="1" applyNumberFormat="1" applyBorder="1" applyAlignment="1">
      <alignment horizontal="center" vertical="center"/>
    </xf>
    <xf numFmtId="176" fontId="2" fillId="2" borderId="0" xfId="1" applyNumberFormat="1" applyFill="1">
      <alignment vertical="center"/>
    </xf>
    <xf numFmtId="0" fontId="2" fillId="0" borderId="3" xfId="1" applyBorder="1" applyAlignment="1">
      <alignment horizontal="center" vertical="center"/>
    </xf>
    <xf numFmtId="0" fontId="6" fillId="0" borderId="1" xfId="1" applyFont="1" applyBorder="1">
      <alignment vertical="center"/>
    </xf>
    <xf numFmtId="2" fontId="2" fillId="3" borderId="1" xfId="1" applyNumberFormat="1" applyFill="1" applyBorder="1">
      <alignment vertical="center"/>
    </xf>
    <xf numFmtId="2" fontId="2" fillId="4" borderId="1" xfId="1" applyNumberFormat="1" applyFill="1" applyBorder="1">
      <alignment vertical="center"/>
    </xf>
    <xf numFmtId="176" fontId="2" fillId="2" borderId="1" xfId="1" applyNumberFormat="1" applyFill="1" applyBorder="1">
      <alignment vertical="center"/>
    </xf>
    <xf numFmtId="0" fontId="2" fillId="0" borderId="1" xfId="1" applyBorder="1" applyAlignment="1">
      <alignment horizontal="center" vertical="center"/>
    </xf>
    <xf numFmtId="0" fontId="2" fillId="3" borderId="1" xfId="1" applyFill="1" applyBorder="1" applyAlignment="1">
      <alignment horizontal="center" vertical="center"/>
    </xf>
    <xf numFmtId="0" fontId="2" fillId="4" borderId="1" xfId="1" applyFill="1" applyBorder="1" applyAlignment="1">
      <alignment horizontal="center" vertical="center"/>
    </xf>
    <xf numFmtId="0" fontId="2" fillId="0" borderId="1" xfId="1" applyBorder="1" applyAlignment="1">
      <alignment horizontal="center" vertical="center" wrapText="1"/>
    </xf>
    <xf numFmtId="0" fontId="5" fillId="0" borderId="0" xfId="1" applyFont="1">
      <alignment vertical="center"/>
    </xf>
    <xf numFmtId="0" fontId="5" fillId="2" borderId="7" xfId="1" applyFont="1" applyFill="1" applyBorder="1" applyAlignment="1">
      <alignment horizontal="center" vertical="center"/>
    </xf>
    <xf numFmtId="0" fontId="0" fillId="0" borderId="1" xfId="0" applyBorder="1"/>
    <xf numFmtId="0" fontId="0" fillId="7" borderId="1" xfId="0" applyFill="1" applyBorder="1"/>
    <xf numFmtId="0" fontId="0" fillId="8" borderId="1" xfId="0" applyFill="1" applyBorder="1"/>
    <xf numFmtId="14" fontId="0" fillId="0" borderId="1" xfId="0" applyNumberFormat="1" applyBorder="1"/>
    <xf numFmtId="0" fontId="2" fillId="0" borderId="4" xfId="1" applyBorder="1">
      <alignment vertical="center"/>
    </xf>
    <xf numFmtId="176" fontId="2" fillId="0" borderId="4" xfId="1" applyNumberFormat="1" applyBorder="1">
      <alignment vertical="center"/>
    </xf>
    <xf numFmtId="0" fontId="2" fillId="9" borderId="4" xfId="1" applyFill="1" applyBorder="1">
      <alignment vertical="center"/>
    </xf>
    <xf numFmtId="176" fontId="2" fillId="9" borderId="1" xfId="1" applyNumberFormat="1" applyFill="1" applyBorder="1">
      <alignment vertical="center"/>
    </xf>
    <xf numFmtId="0" fontId="5" fillId="0" borderId="8" xfId="1" applyFont="1" applyBorder="1" applyAlignment="1">
      <alignment horizontal="center" vertical="center"/>
    </xf>
    <xf numFmtId="0" fontId="0" fillId="0" borderId="1" xfId="0" applyBorder="1" applyAlignment="1">
      <alignment horizontal="center"/>
    </xf>
    <xf numFmtId="14" fontId="0" fillId="0" borderId="0" xfId="0" applyNumberFormat="1"/>
    <xf numFmtId="0" fontId="0" fillId="0" borderId="0" xfId="0" applyAlignment="1">
      <alignment horizontal="center"/>
    </xf>
    <xf numFmtId="0" fontId="0" fillId="0" borderId="0" xfId="0" applyProtection="1">
      <protection locked="0"/>
    </xf>
    <xf numFmtId="0" fontId="5" fillId="0" borderId="1" xfId="1" applyFont="1" applyBorder="1" applyAlignment="1">
      <alignment horizontal="center" vertical="center" wrapText="1"/>
    </xf>
    <xf numFmtId="0" fontId="5" fillId="0" borderId="0" xfId="1" applyFont="1" applyAlignment="1">
      <alignment horizontal="center" vertical="center"/>
    </xf>
    <xf numFmtId="2" fontId="2" fillId="0" borderId="0" xfId="1" applyNumberFormat="1" applyAlignment="1">
      <alignment horizontal="center" vertical="center"/>
    </xf>
    <xf numFmtId="0" fontId="7" fillId="0" borderId="0" xfId="0" applyFont="1"/>
    <xf numFmtId="0" fontId="0" fillId="0" borderId="0" xfId="0" applyAlignment="1">
      <alignment vertical="center" wrapText="1"/>
    </xf>
    <xf numFmtId="0" fontId="0" fillId="0" borderId="0" xfId="0" applyAlignment="1">
      <alignment vertical="center"/>
    </xf>
    <xf numFmtId="0" fontId="0" fillId="0" borderId="6" xfId="1" applyFont="1" applyBorder="1" applyAlignment="1">
      <alignment horizontal="center" vertical="center"/>
    </xf>
    <xf numFmtId="0" fontId="0" fillId="0" borderId="4" xfId="1" applyFont="1" applyBorder="1">
      <alignment vertical="center"/>
    </xf>
    <xf numFmtId="0" fontId="0" fillId="9" borderId="4" xfId="1" applyFont="1" applyFill="1" applyBorder="1">
      <alignment vertical="center"/>
    </xf>
    <xf numFmtId="176" fontId="0" fillId="2" borderId="1" xfId="1" applyNumberFormat="1" applyFont="1" applyFill="1" applyBorder="1">
      <alignment vertical="center"/>
    </xf>
    <xf numFmtId="176" fontId="0" fillId="9" borderId="1" xfId="1" applyNumberFormat="1" applyFont="1" applyFill="1" applyBorder="1">
      <alignment vertical="center"/>
    </xf>
    <xf numFmtId="2" fontId="0" fillId="4" borderId="1" xfId="1" applyNumberFormat="1" applyFont="1" applyFill="1" applyBorder="1">
      <alignment vertical="center"/>
    </xf>
    <xf numFmtId="2" fontId="0" fillId="3" borderId="1" xfId="1" applyNumberFormat="1" applyFont="1" applyFill="1" applyBorder="1">
      <alignment vertical="center"/>
    </xf>
    <xf numFmtId="0" fontId="0" fillId="0" borderId="1" xfId="1" applyFont="1" applyBorder="1">
      <alignment vertical="center"/>
    </xf>
    <xf numFmtId="0" fontId="0" fillId="0" borderId="0" xfId="1" applyFont="1">
      <alignment vertical="center"/>
    </xf>
    <xf numFmtId="176" fontId="0" fillId="0" borderId="4" xfId="1" applyNumberFormat="1" applyFont="1" applyBorder="1">
      <alignment vertical="center"/>
    </xf>
    <xf numFmtId="0" fontId="0" fillId="0" borderId="1" xfId="1" applyFont="1" applyBorder="1" applyAlignment="1">
      <alignment horizontal="center" vertical="center"/>
    </xf>
    <xf numFmtId="0" fontId="5" fillId="2" borderId="0" xfId="1" applyFont="1" applyFill="1" applyAlignment="1">
      <alignment horizontal="center" vertical="center"/>
    </xf>
    <xf numFmtId="176" fontId="0" fillId="14" borderId="1" xfId="1" applyNumberFormat="1" applyFont="1" applyFill="1" applyBorder="1">
      <alignment vertical="center"/>
    </xf>
    <xf numFmtId="176" fontId="2" fillId="0" borderId="0" xfId="1" applyNumberFormat="1">
      <alignment vertical="center"/>
    </xf>
    <xf numFmtId="0" fontId="0" fillId="4" borderId="1" xfId="1" applyFont="1" applyFill="1" applyBorder="1" applyAlignment="1">
      <alignment horizontal="center" vertical="center"/>
    </xf>
    <xf numFmtId="0" fontId="1" fillId="0" borderId="4" xfId="1" applyFont="1" applyBorder="1">
      <alignment vertical="center"/>
    </xf>
    <xf numFmtId="2" fontId="0" fillId="0" borderId="0" xfId="0" applyNumberFormat="1"/>
    <xf numFmtId="2" fontId="0" fillId="0" borderId="0" xfId="1" applyNumberFormat="1" applyFont="1">
      <alignment vertical="center"/>
    </xf>
    <xf numFmtId="2" fontId="0" fillId="0" borderId="10" xfId="0" applyNumberFormat="1" applyBorder="1"/>
    <xf numFmtId="0" fontId="1" fillId="0" borderId="0" xfId="1" applyFont="1">
      <alignment vertical="center"/>
    </xf>
    <xf numFmtId="0" fontId="1" fillId="0" borderId="1" xfId="1" applyFont="1" applyBorder="1" applyAlignment="1">
      <alignment horizontal="center" vertical="center"/>
    </xf>
    <xf numFmtId="0" fontId="1" fillId="0" borderId="1" xfId="1" applyFont="1" applyBorder="1" applyAlignment="1">
      <alignment horizontal="center" vertical="center" wrapText="1"/>
    </xf>
    <xf numFmtId="0" fontId="1" fillId="2" borderId="1" xfId="1" applyFont="1" applyFill="1" applyBorder="1" applyAlignment="1">
      <alignment horizontal="center" vertical="center" wrapText="1"/>
    </xf>
    <xf numFmtId="0" fontId="1" fillId="0" borderId="6" xfId="1" applyFont="1" applyBorder="1" applyAlignment="1">
      <alignment horizontal="center" vertical="center"/>
    </xf>
    <xf numFmtId="2" fontId="1" fillId="0" borderId="6" xfId="1" applyNumberFormat="1" applyFont="1" applyBorder="1" applyAlignment="1">
      <alignment horizontal="center" vertical="center" wrapText="1"/>
    </xf>
    <xf numFmtId="2" fontId="1" fillId="0" borderId="5" xfId="1" applyNumberFormat="1" applyFont="1" applyBorder="1" applyAlignment="1">
      <alignment horizontal="center" vertical="center" wrapText="1"/>
    </xf>
    <xf numFmtId="0" fontId="1" fillId="0" borderId="6" xfId="1" applyFont="1" applyBorder="1" applyAlignment="1">
      <alignment horizontal="center" vertical="center" wrapText="1"/>
    </xf>
    <xf numFmtId="0" fontId="1" fillId="0" borderId="5" xfId="1" applyFont="1" applyBorder="1" applyAlignment="1">
      <alignment horizontal="center" vertical="center" wrapText="1"/>
    </xf>
    <xf numFmtId="0" fontId="2" fillId="0" borderId="5" xfId="1" applyBorder="1" applyAlignment="1">
      <alignment horizontal="center" vertical="center"/>
    </xf>
    <xf numFmtId="2" fontId="6" fillId="0" borderId="6" xfId="1" applyNumberFormat="1" applyFont="1" applyBorder="1" applyAlignment="1">
      <alignment horizontal="center" vertical="center" wrapText="1"/>
    </xf>
    <xf numFmtId="2" fontId="6" fillId="0" borderId="5" xfId="1" applyNumberFormat="1" applyFont="1" applyBorder="1" applyAlignment="1">
      <alignment horizontal="center" vertical="center"/>
    </xf>
    <xf numFmtId="2" fontId="6" fillId="0" borderId="5" xfId="1" applyNumberFormat="1" applyFont="1" applyBorder="1" applyAlignment="1">
      <alignment horizontal="center" vertical="center" wrapText="1"/>
    </xf>
    <xf numFmtId="0" fontId="5" fillId="2" borderId="7" xfId="1" applyFont="1" applyFill="1" applyBorder="1" applyAlignment="1">
      <alignment horizontal="center" vertical="center"/>
    </xf>
    <xf numFmtId="0" fontId="1" fillId="12" borderId="1" xfId="1" applyFont="1" applyFill="1" applyBorder="1" applyAlignment="1">
      <alignment horizontal="center" vertical="center" wrapText="1"/>
    </xf>
    <xf numFmtId="0" fontId="2" fillId="12" borderId="1" xfId="1" applyFill="1" applyBorder="1" applyAlignment="1">
      <alignment horizontal="center" vertical="center"/>
    </xf>
    <xf numFmtId="0" fontId="1" fillId="13" borderId="1" xfId="1" applyFont="1" applyFill="1" applyBorder="1" applyAlignment="1">
      <alignment horizontal="center" vertical="center" wrapText="1"/>
    </xf>
    <xf numFmtId="0" fontId="2" fillId="13" borderId="1" xfId="1" applyFill="1" applyBorder="1" applyAlignment="1">
      <alignment horizontal="center" vertical="center"/>
    </xf>
    <xf numFmtId="0" fontId="1" fillId="4" borderId="6" xfId="1" applyFont="1" applyFill="1" applyBorder="1" applyAlignment="1">
      <alignment horizontal="center" vertical="center" wrapText="1"/>
    </xf>
    <xf numFmtId="0" fontId="1" fillId="4" borderId="5" xfId="1" applyFont="1" applyFill="1" applyBorder="1" applyAlignment="1">
      <alignment horizontal="center" vertical="center"/>
    </xf>
    <xf numFmtId="0" fontId="1" fillId="5" borderId="6" xfId="1" applyFont="1" applyFill="1" applyBorder="1" applyAlignment="1">
      <alignment horizontal="center" vertical="center" wrapText="1"/>
    </xf>
    <xf numFmtId="0" fontId="1" fillId="5" borderId="5" xfId="1" applyFont="1" applyFill="1" applyBorder="1" applyAlignment="1">
      <alignment horizontal="center" vertical="center"/>
    </xf>
    <xf numFmtId="0" fontId="1" fillId="6" borderId="1" xfId="1" applyFont="1" applyFill="1" applyBorder="1" applyAlignment="1">
      <alignment horizontal="center" vertical="center" wrapText="1"/>
    </xf>
    <xf numFmtId="0" fontId="1" fillId="6" borderId="1" xfId="1" applyFont="1" applyFill="1" applyBorder="1" applyAlignment="1">
      <alignment horizontal="center" vertical="center"/>
    </xf>
    <xf numFmtId="0" fontId="1" fillId="3" borderId="6" xfId="1" applyFont="1" applyFill="1" applyBorder="1" applyAlignment="1">
      <alignment horizontal="center" vertical="center" wrapText="1"/>
    </xf>
    <xf numFmtId="0" fontId="1" fillId="3" borderId="5" xfId="1" applyFont="1" applyFill="1" applyBorder="1" applyAlignment="1">
      <alignment horizontal="center" vertical="center"/>
    </xf>
    <xf numFmtId="0" fontId="1" fillId="10" borderId="6" xfId="1" applyFont="1" applyFill="1" applyBorder="1" applyAlignment="1">
      <alignment horizontal="center" vertical="center" wrapText="1"/>
    </xf>
    <xf numFmtId="0" fontId="1" fillId="10" borderId="5" xfId="1" applyFont="1" applyFill="1" applyBorder="1" applyAlignment="1">
      <alignment horizontal="center" vertical="center"/>
    </xf>
    <xf numFmtId="0" fontId="1" fillId="11" borderId="6" xfId="1" applyFont="1" applyFill="1" applyBorder="1" applyAlignment="1">
      <alignment horizontal="center" vertical="center" wrapText="1"/>
    </xf>
    <xf numFmtId="0" fontId="1" fillId="11" borderId="5" xfId="1" applyFont="1" applyFill="1" applyBorder="1" applyAlignment="1">
      <alignment horizontal="center" vertical="center"/>
    </xf>
    <xf numFmtId="0" fontId="1" fillId="2" borderId="6" xfId="1" applyFont="1" applyFill="1" applyBorder="1" applyAlignment="1">
      <alignment horizontal="center" vertical="center" wrapText="1"/>
    </xf>
    <xf numFmtId="0" fontId="1" fillId="2" borderId="5" xfId="1" applyFont="1" applyFill="1" applyBorder="1" applyAlignment="1">
      <alignment horizontal="center" vertical="center"/>
    </xf>
    <xf numFmtId="2" fontId="2" fillId="0" borderId="5" xfId="1" applyNumberFormat="1" applyBorder="1" applyAlignment="1">
      <alignment horizontal="center" vertical="center"/>
    </xf>
    <xf numFmtId="0" fontId="1" fillId="3" borderId="3" xfId="1" applyFont="1" applyFill="1" applyBorder="1" applyAlignment="1">
      <alignment horizontal="center" vertical="center" wrapText="1"/>
    </xf>
    <xf numFmtId="0" fontId="1" fillId="3" borderId="5" xfId="1" applyFont="1" applyFill="1" applyBorder="1" applyAlignment="1">
      <alignment horizontal="center" vertical="center" wrapText="1"/>
    </xf>
    <xf numFmtId="0" fontId="0" fillId="3" borderId="6" xfId="1" applyFont="1" applyFill="1" applyBorder="1" applyAlignment="1">
      <alignment horizontal="center" vertical="center" wrapText="1"/>
    </xf>
    <xf numFmtId="177" fontId="6" fillId="0" borderId="6" xfId="1" applyNumberFormat="1" applyFont="1" applyBorder="1" applyAlignment="1">
      <alignment horizontal="center" vertical="center" wrapText="1"/>
    </xf>
    <xf numFmtId="177" fontId="6" fillId="0" borderId="5" xfId="1" applyNumberFormat="1" applyFont="1" applyBorder="1" applyAlignment="1">
      <alignment horizontal="center" vertical="center"/>
    </xf>
    <xf numFmtId="177" fontId="6" fillId="0" borderId="5" xfId="1" applyNumberFormat="1" applyFont="1" applyBorder="1" applyAlignment="1">
      <alignment horizontal="center" vertical="center" wrapText="1"/>
    </xf>
    <xf numFmtId="0" fontId="0" fillId="6" borderId="1" xfId="1" applyFont="1" applyFill="1" applyBorder="1" applyAlignment="1">
      <alignment horizontal="center" vertical="center" wrapText="1"/>
    </xf>
    <xf numFmtId="0" fontId="0" fillId="10" borderId="6" xfId="1" applyFont="1" applyFill="1" applyBorder="1" applyAlignment="1">
      <alignment horizontal="center" vertical="center" wrapText="1"/>
    </xf>
    <xf numFmtId="0" fontId="0" fillId="5" borderId="6" xfId="1" applyFont="1" applyFill="1" applyBorder="1" applyAlignment="1">
      <alignment horizontal="center" vertical="center" wrapText="1"/>
    </xf>
    <xf numFmtId="0" fontId="0" fillId="4" borderId="6" xfId="1" applyFont="1" applyFill="1" applyBorder="1" applyAlignment="1">
      <alignment horizontal="center" vertical="center" wrapText="1"/>
    </xf>
    <xf numFmtId="177" fontId="9" fillId="15" borderId="9" xfId="1" applyNumberFormat="1" applyFont="1" applyFill="1" applyBorder="1" applyAlignment="1">
      <alignment horizontal="center" vertical="center" wrapText="1"/>
    </xf>
    <xf numFmtId="177" fontId="10" fillId="15" borderId="9" xfId="1" applyNumberFormat="1" applyFont="1" applyFill="1" applyBorder="1" applyAlignment="1">
      <alignment horizontal="center" vertical="center" wrapText="1"/>
    </xf>
    <xf numFmtId="0" fontId="1" fillId="6" borderId="6" xfId="1" applyFont="1" applyFill="1" applyBorder="1" applyAlignment="1">
      <alignment horizontal="center" vertical="center" wrapText="1"/>
    </xf>
    <xf numFmtId="0" fontId="1" fillId="6" borderId="3" xfId="1" applyFont="1" applyFill="1" applyBorder="1" applyAlignment="1">
      <alignment horizontal="center" vertical="center" wrapText="1"/>
    </xf>
    <xf numFmtId="0" fontId="1" fillId="10" borderId="3" xfId="1" applyFont="1" applyFill="1" applyBorder="1" applyAlignment="1">
      <alignment horizontal="center" vertical="center" wrapText="1"/>
    </xf>
    <xf numFmtId="0" fontId="1" fillId="10" borderId="5" xfId="1" applyFont="1" applyFill="1" applyBorder="1" applyAlignment="1">
      <alignment horizontal="center" vertical="center" wrapText="1"/>
    </xf>
    <xf numFmtId="2" fontId="8" fillId="0" borderId="6" xfId="1" applyNumberFormat="1" applyFont="1" applyBorder="1" applyAlignment="1">
      <alignment horizontal="center" vertical="center" wrapText="1"/>
    </xf>
    <xf numFmtId="177" fontId="1" fillId="0" borderId="6" xfId="1" applyNumberFormat="1" applyFont="1" applyBorder="1" applyAlignment="1">
      <alignment horizontal="center" vertical="center" wrapText="1"/>
    </xf>
    <xf numFmtId="177" fontId="2" fillId="0" borderId="5" xfId="1" applyNumberFormat="1" applyBorder="1" applyAlignment="1">
      <alignment horizontal="center" vertical="center"/>
    </xf>
    <xf numFmtId="177" fontId="1" fillId="0" borderId="5" xfId="1" applyNumberFormat="1" applyFont="1" applyBorder="1" applyAlignment="1">
      <alignment horizontal="center" vertical="center" wrapText="1"/>
    </xf>
  </cellXfs>
  <cellStyles count="2">
    <cellStyle name="標準" xfId="0" builtinId="0"/>
    <cellStyle name="標準 2" xfId="1" xr:uid="{036FB211-D163-473E-9DFD-2E5A7D6CA989}"/>
  </cellStyles>
  <dxfs count="471">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34998626667073579"/>
        </patternFill>
      </fill>
    </dxf>
    <dxf>
      <fill>
        <patternFill>
          <bgColor theme="0" tint="-0.14996795556505021"/>
        </patternFill>
      </fill>
    </dxf>
    <dxf>
      <fill>
        <patternFill>
          <bgColor theme="0" tint="-0.34998626667073579"/>
        </patternFill>
      </fill>
    </dxf>
    <dxf>
      <fill>
        <patternFill>
          <bgColor theme="0" tint="-0.34998626667073579"/>
        </patternFill>
      </fill>
    </dxf>
    <dxf>
      <font>
        <b/>
        <i val="0"/>
        <color rgb="FFFF0000"/>
      </font>
    </dxf>
    <dxf>
      <font>
        <b/>
        <i val="0"/>
        <color rgb="FFFF0000"/>
      </font>
    </dxf>
    <dxf>
      <fill>
        <patternFill>
          <bgColor theme="0" tint="-0.34998626667073579"/>
        </patternFill>
      </fill>
    </dxf>
    <dxf>
      <font>
        <b/>
        <i val="0"/>
        <color rgb="FFFF0000"/>
      </font>
    </dxf>
    <dxf>
      <font>
        <b/>
        <i val="0"/>
        <color rgb="FFFF0000"/>
      </font>
    </dxf>
    <dxf>
      <fill>
        <patternFill>
          <bgColor theme="0" tint="-0.34998626667073579"/>
        </patternFill>
      </fill>
    </dxf>
    <dxf>
      <font>
        <b/>
        <i val="0"/>
        <color rgb="FFFF0000"/>
      </font>
    </dxf>
    <dxf>
      <font>
        <b/>
        <i val="0"/>
        <color rgb="FFFF0000"/>
      </font>
    </dxf>
    <dxf>
      <fill>
        <patternFill>
          <bgColor theme="0" tint="-0.34998626667073579"/>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rgb="FFFF0000"/>
      </font>
    </dxf>
    <dxf>
      <font>
        <b/>
        <i val="0"/>
        <color rgb="FFFF0000"/>
      </font>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14996795556505021"/>
        </patternFill>
      </fill>
    </dxf>
    <dxf>
      <fill>
        <patternFill>
          <bgColor theme="0" tint="-0.34998626667073579"/>
        </patternFill>
      </fill>
    </dxf>
    <dxf>
      <fill>
        <patternFill>
          <bgColor theme="0" tint="-0.34998626667073579"/>
        </patternFill>
      </fill>
    </dxf>
    <dxf>
      <font>
        <b/>
        <i val="0"/>
        <color rgb="FFFF0000"/>
      </font>
    </dxf>
    <dxf>
      <font>
        <b/>
        <i val="0"/>
        <color rgb="FFFF0000"/>
      </font>
    </dxf>
    <dxf>
      <fill>
        <patternFill>
          <bgColor theme="0" tint="-0.34998626667073579"/>
        </patternFill>
      </fill>
    </dxf>
    <dxf>
      <font>
        <b/>
        <i val="0"/>
        <color rgb="FFFF0000"/>
      </font>
    </dxf>
    <dxf>
      <font>
        <b/>
        <i val="0"/>
        <color rgb="FFFF0000"/>
      </font>
    </dxf>
    <dxf>
      <fill>
        <patternFill>
          <bgColor theme="0" tint="-0.34998626667073579"/>
        </patternFill>
      </fill>
    </dxf>
    <dxf>
      <font>
        <b/>
        <i val="0"/>
        <color rgb="FFFF0000"/>
      </font>
    </dxf>
    <dxf>
      <font>
        <b/>
        <i val="0"/>
        <color rgb="FFFF0000"/>
      </font>
    </dxf>
    <dxf>
      <fill>
        <patternFill>
          <bgColor theme="0" tint="-0.34998626667073579"/>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14996795556505021"/>
        </patternFill>
      </fill>
    </dxf>
    <dxf>
      <font>
        <b/>
        <i val="0"/>
        <color rgb="FFFF0000"/>
      </font>
    </dxf>
    <dxf>
      <fill>
        <patternFill>
          <bgColor theme="0" tint="-0.34998626667073579"/>
        </patternFill>
      </fill>
    </dxf>
    <dxf>
      <fill>
        <patternFill>
          <bgColor theme="0" tint="-0.34998626667073579"/>
        </patternFill>
      </fill>
    </dxf>
    <dxf>
      <fill>
        <patternFill>
          <bgColor theme="0" tint="-0.14996795556505021"/>
        </patternFill>
      </fill>
    </dxf>
    <dxf>
      <font>
        <b/>
        <i val="0"/>
        <color rgb="FFFF0000"/>
      </font>
    </dxf>
    <dxf>
      <font>
        <b/>
        <i val="0"/>
        <color rgb="FFFF0000"/>
      </font>
    </dxf>
    <dxf>
      <fill>
        <patternFill>
          <bgColor theme="0" tint="-0.34998626667073579"/>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rgb="FFFF0000"/>
      </font>
    </dxf>
    <dxf>
      <font>
        <b/>
        <i val="0"/>
        <color rgb="FFFF0000"/>
      </font>
    </dxf>
    <dxf>
      <fill>
        <patternFill>
          <bgColor rgb="FFFF0000"/>
        </patternFill>
      </fill>
    </dxf>
    <dxf>
      <fill>
        <patternFill>
          <bgColor rgb="FFFF0000"/>
        </patternFill>
      </fill>
    </dxf>
    <dxf>
      <fill>
        <patternFill>
          <bgColor rgb="FF92D050"/>
        </patternFill>
      </fill>
    </dxf>
    <dxf>
      <fill>
        <patternFill>
          <bgColor rgb="FFFFC000"/>
        </patternFill>
      </fill>
    </dxf>
    <dxf>
      <fill>
        <patternFill>
          <bgColor theme="4" tint="0.59996337778862885"/>
        </patternFill>
      </fill>
    </dxf>
    <dxf>
      <fill>
        <patternFill>
          <bgColor rgb="FFFFC000"/>
        </patternFill>
      </fill>
    </dxf>
    <dxf>
      <fill>
        <patternFill>
          <bgColor theme="4" tint="0.59996337778862885"/>
        </patternFill>
      </fill>
    </dxf>
    <dxf>
      <fill>
        <patternFill>
          <bgColor rgb="FFFFC000"/>
        </patternFill>
      </fill>
    </dxf>
    <dxf>
      <fill>
        <patternFill>
          <bgColor theme="4" tint="0.59996337778862885"/>
        </patternFill>
      </fill>
    </dxf>
    <dxf>
      <fill>
        <patternFill>
          <bgColor rgb="FFFFC000"/>
        </patternFill>
      </fill>
    </dxf>
    <dxf>
      <fill>
        <patternFill>
          <bgColor theme="4" tint="0.59996337778862885"/>
        </patternFill>
      </fill>
    </dxf>
    <dxf>
      <fill>
        <patternFill>
          <bgColor rgb="FFFFFF00"/>
        </patternFill>
      </fill>
    </dxf>
    <dxf>
      <fill>
        <patternFill>
          <bgColor rgb="FF92D050"/>
        </patternFill>
      </fill>
    </dxf>
    <dxf>
      <fill>
        <patternFill>
          <bgColor rgb="FFFFFF00"/>
        </patternFill>
      </fill>
    </dxf>
    <dxf>
      <fill>
        <patternFill>
          <bgColor rgb="FFFF6464"/>
        </patternFill>
      </fill>
    </dxf>
    <dxf>
      <fill>
        <patternFill>
          <bgColor rgb="FFFFFF00"/>
        </patternFill>
      </fill>
    </dxf>
  </dxfs>
  <tableStyles count="0" defaultTableStyle="TableStyleMedium2" defaultPivotStyle="PivotStyleLight16"/>
  <colors>
    <mruColors>
      <color rgb="FFA6A6A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microsoft.com/office/2017/06/relationships/rdRichValueStructure" Target="richData/rdrichvaluestructure.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5.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8.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9.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1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11.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12.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13.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4.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5.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6.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7.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8.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2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3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33.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34.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35.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Ex36.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Ex37.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Ex38.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Ex39.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40.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41.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Ex42.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Ex4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Ex4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Ex4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Ex4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Ex47.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Ex48.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Ex49.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Ex50.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Ex51.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Ex52.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Ex53.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Ex54.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Ex5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Ex56.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Ex57.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Ex58.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Ex59.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Ex60.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Ex61.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Ex62.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Ex63.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Ex64.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Ex65.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Ex66.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Ex67.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Ex68.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Ex69.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Ex70.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Ex7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Ex7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Ex7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Ex7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Ex7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Ex7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Ex7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Ex78.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Ex79.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Ex80.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Ex81.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Ex82.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Ex83.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Ex84.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Ex85.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Ex86.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Ex87.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Ex88.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Ex89.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Ex90.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Ex91.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Ex92.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Ex93.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Ex94.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Ex95.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Ex96.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Ex97.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Ex98.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Ex99.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Ex100.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Ex101.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Ex102.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Ex103.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Ex104.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Ex105.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Ex106.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Ex107.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Ex108.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Ex109.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Ex110.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Ex111.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Ex112.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Ex113.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Ex114.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Ex115.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Ex116.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Ex117.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Ex118.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Ex119.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Ex120.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Ex121.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Ex122.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Ex123.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Ex124.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Ex125.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Ex126.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template!$Z$4:$Z$17</c:f>
              <c:numCache>
                <c:formatCode>General</c:formatCode>
                <c:ptCount val="14"/>
                <c:pt idx="0">
                  <c:v>-7.5</c:v>
                </c:pt>
                <c:pt idx="1">
                  <c:v>-7.4</c:v>
                </c:pt>
                <c:pt idx="2">
                  <c:v>-7.3</c:v>
                </c:pt>
                <c:pt idx="3">
                  <c:v>-7.2</c:v>
                </c:pt>
                <c:pt idx="4">
                  <c:v>-7.1</c:v>
                </c:pt>
                <c:pt idx="5">
                  <c:v>-7</c:v>
                </c:pt>
                <c:pt idx="6">
                  <c:v>-6.9</c:v>
                </c:pt>
                <c:pt idx="7">
                  <c:v>-6.8</c:v>
                </c:pt>
                <c:pt idx="8">
                  <c:v>-6.7</c:v>
                </c:pt>
                <c:pt idx="9">
                  <c:v>-6.6</c:v>
                </c:pt>
                <c:pt idx="10">
                  <c:v>-6.5</c:v>
                </c:pt>
                <c:pt idx="11">
                  <c:v>-6.4</c:v>
                </c:pt>
                <c:pt idx="12">
                  <c:v>-6.3</c:v>
                </c:pt>
                <c:pt idx="13">
                  <c:v>-6.2</c:v>
                </c:pt>
              </c:numCache>
            </c:numRef>
          </c:cat>
          <c:val>
            <c:numRef>
              <c:f>template!$AA$4:$AA$17</c:f>
              <c:numCache>
                <c:formatCode>General</c:formatCode>
                <c:ptCount val="14"/>
                <c:pt idx="0">
                  <c:v>0</c:v>
                </c:pt>
              </c:numCache>
            </c:numRef>
          </c:val>
          <c:extLst>
            <c:ext xmlns:c16="http://schemas.microsoft.com/office/drawing/2014/chart" uri="{C3380CC4-5D6E-409C-BE32-E72D297353CC}">
              <c16:uniqueId val="{00000000-5738-4B97-9828-ACEF105F91E4}"/>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template2!$X$4:$X$5</c:f>
              <c:numCache>
                <c:formatCode>General</c:formatCode>
                <c:ptCount val="2"/>
                <c:pt idx="0">
                  <c:v>-7.5</c:v>
                </c:pt>
                <c:pt idx="1">
                  <c:v>-7.4</c:v>
                </c:pt>
              </c:numCache>
            </c:numRef>
          </c:cat>
          <c:val>
            <c:numRef>
              <c:f>template2!$Y$4:$Y$5</c:f>
              <c:numCache>
                <c:formatCode>General</c:formatCode>
                <c:ptCount val="2"/>
                <c:pt idx="0">
                  <c:v>0</c:v>
                </c:pt>
              </c:numCache>
            </c:numRef>
          </c:val>
          <c:extLst>
            <c:ext xmlns:c16="http://schemas.microsoft.com/office/drawing/2014/chart" uri="{C3380CC4-5D6E-409C-BE32-E72D297353CC}">
              <c16:uniqueId val="{00000000-EF0A-4AA4-AC5D-C7B5EA098303}"/>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'1stFilm_1-A'!$Y$4:$Y$17</c:f>
              <c:strCache>
                <c:ptCount val="14"/>
                <c:pt idx="0">
                  <c:v>-7.5</c:v>
                </c:pt>
                <c:pt idx="1">
                  <c:v>-7.4</c:v>
                </c:pt>
                <c:pt idx="2">
                  <c:v>-7.3</c:v>
                </c:pt>
                <c:pt idx="3">
                  <c:v>-7.2</c:v>
                </c:pt>
                <c:pt idx="4">
                  <c:v>-7.1</c:v>
                </c:pt>
                <c:pt idx="5">
                  <c:v>-7</c:v>
                </c:pt>
                <c:pt idx="6">
                  <c:v>-6.9</c:v>
                </c:pt>
                <c:pt idx="7">
                  <c:v>-6.8</c:v>
                </c:pt>
                <c:pt idx="8">
                  <c:v>-6.7</c:v>
                </c:pt>
                <c:pt idx="9">
                  <c:v>-6.6</c:v>
                </c:pt>
                <c:pt idx="10">
                  <c:v>-6.5</c:v>
                </c:pt>
                <c:pt idx="11">
                  <c:v>-6.4</c:v>
                </c:pt>
                <c:pt idx="12">
                  <c:v>bottom left(X20)</c:v>
                </c:pt>
                <c:pt idx="13">
                  <c:v>bottom left(X50)</c:v>
                </c:pt>
              </c:strCache>
            </c:strRef>
          </c:cat>
          <c:val>
            <c:numRef>
              <c:f>'1stFilm_1-A'!$Z$4:$Z$17</c:f>
              <c:numCache>
                <c:formatCode>General</c:formatCode>
                <c:ptCount val="14"/>
                <c:pt idx="0">
                  <c:v>0</c:v>
                </c:pt>
                <c:pt idx="1">
                  <c:v>0</c:v>
                </c:pt>
                <c:pt idx="2">
                  <c:v>0</c:v>
                </c:pt>
                <c:pt idx="3">
                  <c:v>0</c:v>
                </c:pt>
                <c:pt idx="4">
                  <c:v>0</c:v>
                </c:pt>
                <c:pt idx="5">
                  <c:v>1</c:v>
                </c:pt>
                <c:pt idx="6">
                  <c:v>2</c:v>
                </c:pt>
                <c:pt idx="7">
                  <c:v>1</c:v>
                </c:pt>
                <c:pt idx="8">
                  <c:v>2</c:v>
                </c:pt>
                <c:pt idx="9">
                  <c:v>0</c:v>
                </c:pt>
                <c:pt idx="10">
                  <c:v>2</c:v>
                </c:pt>
                <c:pt idx="11">
                  <c:v>1</c:v>
                </c:pt>
                <c:pt idx="12">
                  <c:v>32</c:v>
                </c:pt>
                <c:pt idx="13" formatCode="0.0">
                  <c:v>#N/A</c:v>
                </c:pt>
              </c:numCache>
            </c:numRef>
          </c:val>
          <c:extLst>
            <c:ext xmlns:c16="http://schemas.microsoft.com/office/drawing/2014/chart" uri="{C3380CC4-5D6E-409C-BE32-E72D297353CC}">
              <c16:uniqueId val="{00000000-031F-48CE-8B41-7C04E577BF00}"/>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'1stFilm_1-B'!$Y$4:$Y$5</c:f>
              <c:numCache>
                <c:formatCode>General</c:formatCode>
                <c:ptCount val="2"/>
                <c:pt idx="0">
                  <c:v>-7.5</c:v>
                </c:pt>
                <c:pt idx="1">
                  <c:v>-7.4</c:v>
                </c:pt>
              </c:numCache>
            </c:numRef>
          </c:cat>
          <c:val>
            <c:numRef>
              <c:f>'1stFilm_1-B'!$Z$4:$Z$5</c:f>
              <c:numCache>
                <c:formatCode>General</c:formatCode>
                <c:ptCount val="2"/>
                <c:pt idx="0">
                  <c:v>0</c:v>
                </c:pt>
              </c:numCache>
            </c:numRef>
          </c:val>
          <c:extLst>
            <c:ext xmlns:c16="http://schemas.microsoft.com/office/drawing/2014/chart" uri="{C3380CC4-5D6E-409C-BE32-E72D297353CC}">
              <c16:uniqueId val="{00000000-EBAC-4013-8708-E377CC331B26}"/>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'1stFilm_1-C'!$Y$4:$Y$5</c:f>
              <c:numCache>
                <c:formatCode>General</c:formatCode>
                <c:ptCount val="2"/>
                <c:pt idx="0">
                  <c:v>-7.5</c:v>
                </c:pt>
                <c:pt idx="1">
                  <c:v>-7.4</c:v>
                </c:pt>
              </c:numCache>
            </c:numRef>
          </c:cat>
          <c:val>
            <c:numRef>
              <c:f>'1stFilm_1-C'!$Z$4:$Z$5</c:f>
              <c:numCache>
                <c:formatCode>General</c:formatCode>
                <c:ptCount val="2"/>
                <c:pt idx="0">
                  <c:v>0</c:v>
                </c:pt>
              </c:numCache>
            </c:numRef>
          </c:val>
          <c:extLst>
            <c:ext xmlns:c16="http://schemas.microsoft.com/office/drawing/2014/chart" uri="{C3380CC4-5D6E-409C-BE32-E72D297353CC}">
              <c16:uniqueId val="{00000000-9542-4503-A126-A422EC976F95}"/>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'1stFilm_1-D'!$Y$4:$Y$5</c:f>
              <c:numCache>
                <c:formatCode>General</c:formatCode>
                <c:ptCount val="2"/>
                <c:pt idx="0">
                  <c:v>-7.5</c:v>
                </c:pt>
                <c:pt idx="1">
                  <c:v>-7.4</c:v>
                </c:pt>
              </c:numCache>
            </c:numRef>
          </c:cat>
          <c:val>
            <c:numRef>
              <c:f>'1stFilm_1-D'!$Z$4:$Z$5</c:f>
              <c:numCache>
                <c:formatCode>General</c:formatCode>
                <c:ptCount val="2"/>
                <c:pt idx="0">
                  <c:v>0</c:v>
                </c:pt>
              </c:numCache>
            </c:numRef>
          </c:val>
          <c:extLst>
            <c:ext xmlns:c16="http://schemas.microsoft.com/office/drawing/2014/chart" uri="{C3380CC4-5D6E-409C-BE32-E72D297353CC}">
              <c16:uniqueId val="{00000000-E62D-466C-9795-18A4F446E97E}"/>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'2ndFilm_2-A'!$Y$4:$Y$17</c:f>
              <c:numCache>
                <c:formatCode>General</c:formatCode>
                <c:ptCount val="14"/>
                <c:pt idx="0">
                  <c:v>-7.5</c:v>
                </c:pt>
                <c:pt idx="1">
                  <c:v>-7.4</c:v>
                </c:pt>
                <c:pt idx="2">
                  <c:v>-7.3</c:v>
                </c:pt>
                <c:pt idx="3">
                  <c:v>-7.2</c:v>
                </c:pt>
                <c:pt idx="4">
                  <c:v>-7.1</c:v>
                </c:pt>
                <c:pt idx="5">
                  <c:v>-7</c:v>
                </c:pt>
                <c:pt idx="6">
                  <c:v>-6.9</c:v>
                </c:pt>
                <c:pt idx="7">
                  <c:v>-6.8</c:v>
                </c:pt>
                <c:pt idx="8">
                  <c:v>-6.7</c:v>
                </c:pt>
                <c:pt idx="9">
                  <c:v>-6.6</c:v>
                </c:pt>
                <c:pt idx="10">
                  <c:v>-6.5</c:v>
                </c:pt>
                <c:pt idx="11">
                  <c:v>-6.4</c:v>
                </c:pt>
                <c:pt idx="12">
                  <c:v>-6.3</c:v>
                </c:pt>
                <c:pt idx="13">
                  <c:v>-6.2</c:v>
                </c:pt>
              </c:numCache>
            </c:numRef>
          </c:cat>
          <c:val>
            <c:numRef>
              <c:f>'2ndFilm_2-A'!$Z$4:$Z$17</c:f>
              <c:numCache>
                <c:formatCode>General</c:formatCode>
                <c:ptCount val="14"/>
                <c:pt idx="0">
                  <c:v>0</c:v>
                </c:pt>
                <c:pt idx="1">
                  <c:v>0</c:v>
                </c:pt>
                <c:pt idx="2">
                  <c:v>0</c:v>
                </c:pt>
                <c:pt idx="3">
                  <c:v>0</c:v>
                </c:pt>
                <c:pt idx="4">
                  <c:v>0</c:v>
                </c:pt>
                <c:pt idx="5">
                  <c:v>0</c:v>
                </c:pt>
                <c:pt idx="6">
                  <c:v>1</c:v>
                </c:pt>
                <c:pt idx="7">
                  <c:v>0</c:v>
                </c:pt>
                <c:pt idx="8">
                  <c:v>0</c:v>
                </c:pt>
                <c:pt idx="9">
                  <c:v>0</c:v>
                </c:pt>
                <c:pt idx="10">
                  <c:v>0</c:v>
                </c:pt>
                <c:pt idx="11">
                  <c:v>0</c:v>
                </c:pt>
                <c:pt idx="12">
                  <c:v>1</c:v>
                </c:pt>
                <c:pt idx="13">
                  <c:v>0</c:v>
                </c:pt>
              </c:numCache>
            </c:numRef>
          </c:val>
          <c:extLst>
            <c:ext xmlns:c16="http://schemas.microsoft.com/office/drawing/2014/chart" uri="{C3380CC4-5D6E-409C-BE32-E72D297353CC}">
              <c16:uniqueId val="{00000000-D39E-4E03-9587-1CFE553308CB}"/>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'2ndFilm_2-B'!$Y$4:$Y$5</c:f>
              <c:numCache>
                <c:formatCode>General</c:formatCode>
                <c:ptCount val="2"/>
                <c:pt idx="0">
                  <c:v>-7.5</c:v>
                </c:pt>
                <c:pt idx="1">
                  <c:v>-7.4</c:v>
                </c:pt>
              </c:numCache>
            </c:numRef>
          </c:cat>
          <c:val>
            <c:numRef>
              <c:f>'2ndFilm_2-B'!$Z$4:$Z$5</c:f>
              <c:numCache>
                <c:formatCode>General</c:formatCode>
                <c:ptCount val="2"/>
                <c:pt idx="0">
                  <c:v>0</c:v>
                </c:pt>
                <c:pt idx="1">
                  <c:v>0</c:v>
                </c:pt>
              </c:numCache>
            </c:numRef>
          </c:val>
          <c:extLst>
            <c:ext xmlns:c16="http://schemas.microsoft.com/office/drawing/2014/chart" uri="{C3380CC4-5D6E-409C-BE32-E72D297353CC}">
              <c16:uniqueId val="{00000000-F9DF-4374-AE8E-B85AC4FCE54E}"/>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'2ndFilm_2-C'!$Y$4:$Y$5</c:f>
              <c:numCache>
                <c:formatCode>General</c:formatCode>
                <c:ptCount val="2"/>
                <c:pt idx="0">
                  <c:v>-7.3</c:v>
                </c:pt>
                <c:pt idx="1">
                  <c:v>-7.2</c:v>
                </c:pt>
              </c:numCache>
            </c:numRef>
          </c:cat>
          <c:val>
            <c:numRef>
              <c:f>'2ndFilm_2-C'!$Z$4:$Z$5</c:f>
              <c:numCache>
                <c:formatCode>General</c:formatCode>
                <c:ptCount val="2"/>
              </c:numCache>
            </c:numRef>
          </c:val>
          <c:extLst>
            <c:ext xmlns:c16="http://schemas.microsoft.com/office/drawing/2014/chart" uri="{C3380CC4-5D6E-409C-BE32-E72D297353CC}">
              <c16:uniqueId val="{00000000-D08D-4F3D-B571-4D882265E78B}"/>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'2ndFilm_2-D'!$Y$4:$Y$5</c:f>
              <c:numCache>
                <c:formatCode>General</c:formatCode>
                <c:ptCount val="2"/>
                <c:pt idx="0">
                  <c:v>-7.1</c:v>
                </c:pt>
                <c:pt idx="1">
                  <c:v>-7</c:v>
                </c:pt>
              </c:numCache>
            </c:numRef>
          </c:cat>
          <c:val>
            <c:numRef>
              <c:f>'2ndFilm_2-D'!$Z$4:$Z$5</c:f>
              <c:numCache>
                <c:formatCode>General</c:formatCode>
                <c:ptCount val="2"/>
              </c:numCache>
            </c:numRef>
          </c:val>
          <c:extLst>
            <c:ext xmlns:c16="http://schemas.microsoft.com/office/drawing/2014/chart" uri="{C3380CC4-5D6E-409C-BE32-E72D297353CC}">
              <c16:uniqueId val="{00000000-6C96-463C-9A29-D0AF78A94FC7}"/>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'3rdFilm_3-A'!$Y$4:$Y$17</c:f>
              <c:numCache>
                <c:formatCode>General</c:formatCode>
                <c:ptCount val="14"/>
                <c:pt idx="0">
                  <c:v>-7.5</c:v>
                </c:pt>
                <c:pt idx="1">
                  <c:v>-7.4</c:v>
                </c:pt>
                <c:pt idx="2">
                  <c:v>-7.3</c:v>
                </c:pt>
                <c:pt idx="3">
                  <c:v>-7.2</c:v>
                </c:pt>
                <c:pt idx="4">
                  <c:v>-7.1</c:v>
                </c:pt>
                <c:pt idx="5">
                  <c:v>-7</c:v>
                </c:pt>
                <c:pt idx="6">
                  <c:v>-6.9</c:v>
                </c:pt>
                <c:pt idx="7">
                  <c:v>-6.8</c:v>
                </c:pt>
                <c:pt idx="8">
                  <c:v>-6.7</c:v>
                </c:pt>
                <c:pt idx="9">
                  <c:v>-6.6</c:v>
                </c:pt>
                <c:pt idx="10">
                  <c:v>-6.5</c:v>
                </c:pt>
                <c:pt idx="11">
                  <c:v>-6.4</c:v>
                </c:pt>
                <c:pt idx="12">
                  <c:v>-6.3</c:v>
                </c:pt>
                <c:pt idx="13">
                  <c:v>-6.2</c:v>
                </c:pt>
              </c:numCache>
            </c:numRef>
          </c:cat>
          <c:val>
            <c:numRef>
              <c:f>'3rdFilm_3-A'!$Z$4:$Z$17</c:f>
              <c:numCache>
                <c:formatCode>General</c:formatCode>
                <c:ptCount val="14"/>
                <c:pt idx="0">
                  <c:v>0</c:v>
                </c:pt>
                <c:pt idx="1">
                  <c:v>0</c:v>
                </c:pt>
                <c:pt idx="2">
                  <c:v>0</c:v>
                </c:pt>
                <c:pt idx="3">
                  <c:v>0</c:v>
                </c:pt>
                <c:pt idx="4">
                  <c:v>0</c:v>
                </c:pt>
                <c:pt idx="5">
                  <c:v>0</c:v>
                </c:pt>
                <c:pt idx="6">
                  <c:v>0</c:v>
                </c:pt>
                <c:pt idx="7">
                  <c:v>0</c:v>
                </c:pt>
                <c:pt idx="8">
                  <c:v>0</c:v>
                </c:pt>
                <c:pt idx="9">
                  <c:v>0</c:v>
                </c:pt>
                <c:pt idx="10">
                  <c:v>0</c:v>
                </c:pt>
                <c:pt idx="11">
                  <c:v>0</c:v>
                </c:pt>
                <c:pt idx="12">
                  <c:v>1</c:v>
                </c:pt>
                <c:pt idx="13">
                  <c:v>1</c:v>
                </c:pt>
              </c:numCache>
            </c:numRef>
          </c:val>
          <c:extLst>
            <c:ext xmlns:c16="http://schemas.microsoft.com/office/drawing/2014/chart" uri="{C3380CC4-5D6E-409C-BE32-E72D297353CC}">
              <c16:uniqueId val="{00000000-B4BF-4730-BF19-8B55233A2CEA}"/>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'3rdFilm_3-B'!$Y$4:$Y$5</c:f>
              <c:numCache>
                <c:formatCode>General</c:formatCode>
                <c:ptCount val="2"/>
                <c:pt idx="0">
                  <c:v>-7.5</c:v>
                </c:pt>
                <c:pt idx="1">
                  <c:v>-7.4</c:v>
                </c:pt>
              </c:numCache>
            </c:numRef>
          </c:cat>
          <c:val>
            <c:numRef>
              <c:f>'3rdFilm_3-B'!$Z$4:$Z$5</c:f>
              <c:numCache>
                <c:formatCode>General</c:formatCode>
                <c:ptCount val="2"/>
                <c:pt idx="0">
                  <c:v>0</c:v>
                </c:pt>
                <c:pt idx="1">
                  <c:v>0</c:v>
                </c:pt>
              </c:numCache>
            </c:numRef>
          </c:val>
          <c:extLst>
            <c:ext xmlns:c16="http://schemas.microsoft.com/office/drawing/2014/chart" uri="{C3380CC4-5D6E-409C-BE32-E72D297353CC}">
              <c16:uniqueId val="{00000000-EDCC-464A-A655-A48066B799A6}"/>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'3rdFilm_3-C'!$Y$4:$Y$5</c:f>
              <c:numCache>
                <c:formatCode>General</c:formatCode>
                <c:ptCount val="2"/>
                <c:pt idx="0">
                  <c:v>-7.3</c:v>
                </c:pt>
                <c:pt idx="1">
                  <c:v>-7.2</c:v>
                </c:pt>
              </c:numCache>
            </c:numRef>
          </c:cat>
          <c:val>
            <c:numRef>
              <c:f>'3rdFilm_3-C'!$Z$4:$Z$5</c:f>
              <c:numCache>
                <c:formatCode>General</c:formatCode>
                <c:ptCount val="2"/>
              </c:numCache>
            </c:numRef>
          </c:val>
          <c:extLst>
            <c:ext xmlns:c16="http://schemas.microsoft.com/office/drawing/2014/chart" uri="{C3380CC4-5D6E-409C-BE32-E72D297353CC}">
              <c16:uniqueId val="{00000000-C986-4382-94D2-903A5F77BEEB}"/>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'3rdFilm_3-D'!$Y$4:$Y$5</c:f>
              <c:numCache>
                <c:formatCode>General</c:formatCode>
                <c:ptCount val="2"/>
                <c:pt idx="0">
                  <c:v>-7.1</c:v>
                </c:pt>
                <c:pt idx="1">
                  <c:v>-7</c:v>
                </c:pt>
              </c:numCache>
            </c:numRef>
          </c:cat>
          <c:val>
            <c:numRef>
              <c:f>'3rdFilm_3-D'!$Z$4:$Z$5</c:f>
              <c:numCache>
                <c:formatCode>General</c:formatCode>
                <c:ptCount val="2"/>
              </c:numCache>
            </c:numRef>
          </c:val>
          <c:extLst>
            <c:ext xmlns:c16="http://schemas.microsoft.com/office/drawing/2014/chart" uri="{C3380CC4-5D6E-409C-BE32-E72D297353CC}">
              <c16:uniqueId val="{00000000-40BC-486F-9284-81527D9E2A14}"/>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'4thFilm_4-A'!$Y$4:$Y$17</c:f>
              <c:strCache>
                <c:ptCount val="14"/>
                <c:pt idx="0">
                  <c:v>-7.5</c:v>
                </c:pt>
                <c:pt idx="1">
                  <c:v>-7.4</c:v>
                </c:pt>
                <c:pt idx="2">
                  <c:v>-7.3</c:v>
                </c:pt>
                <c:pt idx="3">
                  <c:v>-7.2</c:v>
                </c:pt>
                <c:pt idx="4">
                  <c:v>-7.1</c:v>
                </c:pt>
                <c:pt idx="5">
                  <c:v>-7</c:v>
                </c:pt>
                <c:pt idx="6">
                  <c:v>-6.9</c:v>
                </c:pt>
                <c:pt idx="7">
                  <c:v>-6.8</c:v>
                </c:pt>
                <c:pt idx="8">
                  <c:v>-6.7</c:v>
                </c:pt>
                <c:pt idx="9">
                  <c:v>-6.6</c:v>
                </c:pt>
                <c:pt idx="10">
                  <c:v>-6.5</c:v>
                </c:pt>
                <c:pt idx="11">
                  <c:v>-6.4</c:v>
                </c:pt>
                <c:pt idx="12">
                  <c:v>bottom left(X20)</c:v>
                </c:pt>
                <c:pt idx="13">
                  <c:v>bottom left(X50)</c:v>
                </c:pt>
              </c:strCache>
            </c:strRef>
          </c:cat>
          <c:val>
            <c:numRef>
              <c:f>'4thFilm_4-A'!$Z$4:$Z$17</c:f>
              <c:numCache>
                <c:formatCode>General</c:formatCode>
                <c:ptCount val="14"/>
                <c:pt idx="0">
                  <c:v>0</c:v>
                </c:pt>
                <c:pt idx="1">
                  <c:v>0</c:v>
                </c:pt>
                <c:pt idx="2">
                  <c:v>0</c:v>
                </c:pt>
                <c:pt idx="3">
                  <c:v>0</c:v>
                </c:pt>
                <c:pt idx="4">
                  <c:v>1</c:v>
                </c:pt>
                <c:pt idx="5">
                  <c:v>0</c:v>
                </c:pt>
                <c:pt idx="6">
                  <c:v>1</c:v>
                </c:pt>
                <c:pt idx="7">
                  <c:v>0</c:v>
                </c:pt>
                <c:pt idx="8">
                  <c:v>0</c:v>
                </c:pt>
                <c:pt idx="9">
                  <c:v>3</c:v>
                </c:pt>
                <c:pt idx="10">
                  <c:v>2</c:v>
                </c:pt>
                <c:pt idx="11">
                  <c:v>1</c:v>
                </c:pt>
                <c:pt idx="12">
                  <c:v>33</c:v>
                </c:pt>
                <c:pt idx="13" formatCode="0.0">
                  <c:v>#N/A</c:v>
                </c:pt>
              </c:numCache>
            </c:numRef>
          </c:val>
          <c:extLst>
            <c:ext xmlns:c16="http://schemas.microsoft.com/office/drawing/2014/chart" uri="{C3380CC4-5D6E-409C-BE32-E72D297353CC}">
              <c16:uniqueId val="{00000000-19E7-4BFA-8D31-F56E13E3862E}"/>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'4thFilm_4-B'!$Y$4:$Y$5</c:f>
              <c:numCache>
                <c:formatCode>General</c:formatCode>
                <c:ptCount val="2"/>
                <c:pt idx="0">
                  <c:v>-7.5</c:v>
                </c:pt>
                <c:pt idx="1">
                  <c:v>-7.4</c:v>
                </c:pt>
              </c:numCache>
            </c:numRef>
          </c:cat>
          <c:val>
            <c:numRef>
              <c:f>'4thFilm_4-B'!$Z$4:$Z$5</c:f>
              <c:numCache>
                <c:formatCode>General</c:formatCode>
                <c:ptCount val="2"/>
                <c:pt idx="0">
                  <c:v>0</c:v>
                </c:pt>
              </c:numCache>
            </c:numRef>
          </c:val>
          <c:extLst>
            <c:ext xmlns:c16="http://schemas.microsoft.com/office/drawing/2014/chart" uri="{C3380CC4-5D6E-409C-BE32-E72D297353CC}">
              <c16:uniqueId val="{00000000-94F4-456E-9FA4-5F54DB848ED0}"/>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'4thFilm_4-C'!$Y$4:$Y$5</c:f>
              <c:numCache>
                <c:formatCode>General</c:formatCode>
                <c:ptCount val="2"/>
                <c:pt idx="0">
                  <c:v>-7.5</c:v>
                </c:pt>
                <c:pt idx="1">
                  <c:v>-7.4</c:v>
                </c:pt>
              </c:numCache>
            </c:numRef>
          </c:cat>
          <c:val>
            <c:numRef>
              <c:f>'4thFilm_4-C'!$Z$4:$Z$5</c:f>
              <c:numCache>
                <c:formatCode>General</c:formatCode>
                <c:ptCount val="2"/>
                <c:pt idx="0">
                  <c:v>0</c:v>
                </c:pt>
              </c:numCache>
            </c:numRef>
          </c:val>
          <c:extLst>
            <c:ext xmlns:c16="http://schemas.microsoft.com/office/drawing/2014/chart" uri="{C3380CC4-5D6E-409C-BE32-E72D297353CC}">
              <c16:uniqueId val="{00000000-B813-4C3F-AEC2-AB358F6525DE}"/>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r>
              <a:rPr lang="en-US" altLang="ja-JP"/>
              <a:t>DR</a:t>
            </a:r>
            <a:r>
              <a:rPr lang="ja-JP" altLang="en-US"/>
              <a:t>分布</a:t>
            </a:r>
          </a:p>
        </c:rich>
      </c:tx>
      <c:overlay val="0"/>
      <c:spPr>
        <a:noFill/>
        <a:ln>
          <a:noFill/>
        </a:ln>
        <a:effectLst/>
      </c:spPr>
      <c:txPr>
        <a:bodyPr rot="0" spcFirstLastPara="1" vertOverflow="ellipsis" vert="horz" wrap="square" anchor="ctr" anchorCtr="1"/>
        <a:lstStyle/>
        <a:p>
          <a:pPr>
            <a:defRPr lang="ja-JP"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'4thFilm_4-D'!$Y$4:$Y$5</c:f>
              <c:numCache>
                <c:formatCode>General</c:formatCode>
                <c:ptCount val="2"/>
                <c:pt idx="0">
                  <c:v>-7.5</c:v>
                </c:pt>
                <c:pt idx="1">
                  <c:v>-7.4</c:v>
                </c:pt>
              </c:numCache>
            </c:numRef>
          </c:cat>
          <c:val>
            <c:numRef>
              <c:f>'4thFilm_4-D'!$Z$4:$Z$5</c:f>
              <c:numCache>
                <c:formatCode>General</c:formatCode>
                <c:ptCount val="2"/>
                <c:pt idx="0">
                  <c:v>0</c:v>
                </c:pt>
              </c:numCache>
            </c:numRef>
          </c:val>
          <c:extLst>
            <c:ext xmlns:c16="http://schemas.microsoft.com/office/drawing/2014/chart" uri="{C3380CC4-5D6E-409C-BE32-E72D297353CC}">
              <c16:uniqueId val="{00000000-44E8-44A5-84BF-008E3EF3F951}"/>
            </c:ext>
          </c:extLst>
        </c:ser>
        <c:dLbls>
          <c:showLegendKey val="0"/>
          <c:showVal val="0"/>
          <c:showCatName val="0"/>
          <c:showSerName val="0"/>
          <c:showPercent val="0"/>
          <c:showBubbleSize val="0"/>
        </c:dLbls>
        <c:gapWidth val="219"/>
        <c:overlap val="-27"/>
        <c:axId val="1070374112"/>
        <c:axId val="1070378704"/>
      </c:barChart>
      <c:catAx>
        <c:axId val="1070374112"/>
        <c:scaling>
          <c:orientation val="minMax"/>
        </c:scaling>
        <c:delete val="0"/>
        <c:axPos val="b"/>
        <c:title>
          <c:overlay val="0"/>
          <c:spPr>
            <a:noFill/>
            <a:ln>
              <a:noFill/>
            </a:ln>
            <a:effectLst/>
          </c:spPr>
          <c:txPr>
            <a:bodyPr rot="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8704"/>
        <c:crosses val="autoZero"/>
        <c:auto val="1"/>
        <c:lblAlgn val="ctr"/>
        <c:lblOffset val="100"/>
        <c:noMultiLvlLbl val="0"/>
      </c:catAx>
      <c:valAx>
        <c:axId val="10703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r>
                  <a:rPr lang="ja-JP" altLang="en-US"/>
                  <a:t>個数</a:t>
                </a:r>
              </a:p>
            </c:rich>
          </c:tx>
          <c:overlay val="0"/>
          <c:spPr>
            <a:noFill/>
            <a:ln>
              <a:noFill/>
            </a:ln>
            <a:effectLst/>
          </c:spPr>
          <c:txPr>
            <a:bodyPr rot="-5400000" spcFirstLastPara="1" vertOverflow="ellipsis" vert="horz" wrap="square" anchor="ctr" anchorCtr="1"/>
            <a:lstStyle/>
            <a:p>
              <a:pPr>
                <a:defRPr lang="ja-JP"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ja-JP" sz="900" b="0" i="0" u="none" strike="noStrike" kern="1200" baseline="0">
                <a:solidFill>
                  <a:schemeClr val="tx1">
                    <a:lumMod val="65000"/>
                    <a:lumOff val="35000"/>
                  </a:schemeClr>
                </a:solidFill>
                <a:latin typeface="+mn-lt"/>
                <a:ea typeface="+mn-ea"/>
                <a:cs typeface="+mn-cs"/>
              </a:defRPr>
            </a:pPr>
            <a:endParaRPr lang="en-US"/>
          </a:p>
        </c:txPr>
        <c:crossAx val="10703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_xlchart.v1.16</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numDim type="val">
        <cx:f>_xlchart.v1.18</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numDim type="val">
        <cx:f>_xlchart.v1.20</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numDim type="val">
        <cx:f>_xlchart.v1.22</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5.xml><?xml version="1.0" encoding="utf-8"?>
<cx:chartSpace xmlns:a="http://schemas.openxmlformats.org/drawingml/2006/main" xmlns:r="http://schemas.openxmlformats.org/officeDocument/2006/relationships" xmlns:cx="http://schemas.microsoft.com/office/drawing/2014/chartex">
  <cx:chartData>
    <cx:data id="0">
      <cx:numDim type="val">
        <cx:f>_xlchart.v1.24</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6.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7.xml><?xml version="1.0" encoding="utf-8"?>
<cx:chartSpace xmlns:a="http://schemas.openxmlformats.org/drawingml/2006/main" xmlns:r="http://schemas.openxmlformats.org/officeDocument/2006/relationships" xmlns:cx="http://schemas.microsoft.com/office/drawing/2014/chartex">
  <cx:chartData>
    <cx:data id="0">
      <cx:numDim type="val">
        <cx:f>_xlchart.v1.26</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8.xml><?xml version="1.0" encoding="utf-8"?>
<cx:chartSpace xmlns:a="http://schemas.openxmlformats.org/drawingml/2006/main" xmlns:r="http://schemas.openxmlformats.org/officeDocument/2006/relationships" xmlns:cx="http://schemas.microsoft.com/office/drawing/2014/chartex">
  <cx:chartData>
    <cx:data id="0">
      <cx:numDim type="val">
        <cx:f>_xlchart.v1.27</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9.xml><?xml version="1.0" encoding="utf-8"?>
<cx:chartSpace xmlns:a="http://schemas.openxmlformats.org/drawingml/2006/main" xmlns:r="http://schemas.openxmlformats.org/officeDocument/2006/relationships" xmlns:cx="http://schemas.microsoft.com/office/drawing/2014/chartex">
  <cx:chartData>
    <cx:data id="0">
      <cx:numDim type="val">
        <cx:f>_xlchart.v1.28</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0.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1.xml><?xml version="1.0" encoding="utf-8"?>
<cx:chartSpace xmlns:a="http://schemas.openxmlformats.org/drawingml/2006/main" xmlns:r="http://schemas.openxmlformats.org/officeDocument/2006/relationships" xmlns:cx="http://schemas.microsoft.com/office/drawing/2014/chartex">
  <cx:chartData>
    <cx:data id="0">
      <cx:numDim type="val">
        <cx:f>_xlchart.v1.30</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2.xml><?xml version="1.0" encoding="utf-8"?>
<cx:chartSpace xmlns:a="http://schemas.openxmlformats.org/drawingml/2006/main" xmlns:r="http://schemas.openxmlformats.org/officeDocument/2006/relationships" xmlns:cx="http://schemas.microsoft.com/office/drawing/2014/chartex">
  <cx:chartData>
    <cx:data id="0">
      <cx:numDim type="val">
        <cx:f>_xlchart.v1.31</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3.xml><?xml version="1.0" encoding="utf-8"?>
<cx:chartSpace xmlns:a="http://schemas.openxmlformats.org/drawingml/2006/main" xmlns:r="http://schemas.openxmlformats.org/officeDocument/2006/relationships" xmlns:cx="http://schemas.microsoft.com/office/drawing/2014/chartex">
  <cx:chartData>
    <cx:data id="0">
      <cx:numDim type="val">
        <cx:f>_xlchart.v1.32</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4.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5.xml><?xml version="1.0" encoding="utf-8"?>
<cx:chartSpace xmlns:a="http://schemas.openxmlformats.org/drawingml/2006/main" xmlns:r="http://schemas.openxmlformats.org/officeDocument/2006/relationships" xmlns:cx="http://schemas.microsoft.com/office/drawing/2014/chartex">
  <cx:chartData>
    <cx:data id="0">
      <cx:numDim type="val">
        <cx:f>_xlchart.v1.34</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6.xml><?xml version="1.0" encoding="utf-8"?>
<cx:chartSpace xmlns:a="http://schemas.openxmlformats.org/drawingml/2006/main" xmlns:r="http://schemas.openxmlformats.org/officeDocument/2006/relationships" xmlns:cx="http://schemas.microsoft.com/office/drawing/2014/chartex">
  <cx:chartData>
    <cx:data id="0">
      <cx:numDim type="val">
        <cx:f>_xlchart.v1.35</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7.xml><?xml version="1.0" encoding="utf-8"?>
<cx:chartSpace xmlns:a="http://schemas.openxmlformats.org/drawingml/2006/main" xmlns:r="http://schemas.openxmlformats.org/officeDocument/2006/relationships" xmlns:cx="http://schemas.microsoft.com/office/drawing/2014/chartex">
  <cx:chartData>
    <cx:data id="0">
      <cx:numDim type="val">
        <cx:f>_xlchart.v1.36</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8.xml><?xml version="1.0" encoding="utf-8"?>
<cx:chartSpace xmlns:a="http://schemas.openxmlformats.org/drawingml/2006/main" xmlns:r="http://schemas.openxmlformats.org/officeDocument/2006/relationships" xmlns:cx="http://schemas.microsoft.com/office/drawing/2014/chartex">
  <cx:chartData>
    <cx:data id="0">
      <cx:numDim type="val">
        <cx:f>_xlchart.v1.37</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9.xml><?xml version="1.0" encoding="utf-8"?>
<cx:chartSpace xmlns:a="http://schemas.openxmlformats.org/drawingml/2006/main" xmlns:r="http://schemas.openxmlformats.org/officeDocument/2006/relationships" xmlns:cx="http://schemas.microsoft.com/office/drawing/2014/chartex">
  <cx:chartData>
    <cx:data id="0">
      <cx:numDim type="val">
        <cx:f>_xlchart.v1.38</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0.xml><?xml version="1.0" encoding="utf-8"?>
<cx:chartSpace xmlns:a="http://schemas.openxmlformats.org/drawingml/2006/main" xmlns:r="http://schemas.openxmlformats.org/officeDocument/2006/relationships" xmlns:cx="http://schemas.microsoft.com/office/drawing/2014/chartex">
  <cx:chartData>
    <cx:data id="0">
      <cx:numDim type="val">
        <cx:f>_xlchart.v1.39</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1.xml><?xml version="1.0" encoding="utf-8"?>
<cx:chartSpace xmlns:a="http://schemas.openxmlformats.org/drawingml/2006/main" xmlns:r="http://schemas.openxmlformats.org/officeDocument/2006/relationships" xmlns:cx="http://schemas.microsoft.com/office/drawing/2014/chartex">
  <cx:chartData>
    <cx:data id="0">
      <cx:numDim type="val">
        <cx:f>_xlchart.v1.40</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2.xml><?xml version="1.0" encoding="utf-8"?>
<cx:chartSpace xmlns:a="http://schemas.openxmlformats.org/drawingml/2006/main" xmlns:r="http://schemas.openxmlformats.org/officeDocument/2006/relationships" xmlns:cx="http://schemas.microsoft.com/office/drawing/2014/chartex">
  <cx:chartData>
    <cx:data id="0">
      <cx:numDim type="val">
        <cx:f>_xlchart.v1.41</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3.xml><?xml version="1.0" encoding="utf-8"?>
<cx:chartSpace xmlns:a="http://schemas.openxmlformats.org/drawingml/2006/main" xmlns:r="http://schemas.openxmlformats.org/officeDocument/2006/relationships" xmlns:cx="http://schemas.microsoft.com/office/drawing/2014/chartex">
  <cx:chartData>
    <cx:data id="0">
      <cx:numDim type="val">
        <cx:f>_xlchart.v1.42</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4.xml><?xml version="1.0" encoding="utf-8"?>
<cx:chartSpace xmlns:a="http://schemas.openxmlformats.org/drawingml/2006/main" xmlns:r="http://schemas.openxmlformats.org/officeDocument/2006/relationships" xmlns:cx="http://schemas.microsoft.com/office/drawing/2014/chartex">
  <cx:chartData>
    <cx:data id="0">
      <cx:numDim type="val">
        <cx:f>_xlchart.v1.43</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5.xml><?xml version="1.0" encoding="utf-8"?>
<cx:chartSpace xmlns:a="http://schemas.openxmlformats.org/drawingml/2006/main" xmlns:r="http://schemas.openxmlformats.org/officeDocument/2006/relationships" xmlns:cx="http://schemas.microsoft.com/office/drawing/2014/chartex">
  <cx:chartData>
    <cx:data id="0">
      <cx:numDim type="val">
        <cx:f>_xlchart.v1.44</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6.xml><?xml version="1.0" encoding="utf-8"?>
<cx:chartSpace xmlns:a="http://schemas.openxmlformats.org/drawingml/2006/main" xmlns:r="http://schemas.openxmlformats.org/officeDocument/2006/relationships" xmlns:cx="http://schemas.microsoft.com/office/drawing/2014/chartex">
  <cx:chartData>
    <cx:data id="0">
      <cx:numDim type="val">
        <cx:f>_xlchart.v1.45</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7.xml><?xml version="1.0" encoding="utf-8"?>
<cx:chartSpace xmlns:a="http://schemas.openxmlformats.org/drawingml/2006/main" xmlns:r="http://schemas.openxmlformats.org/officeDocument/2006/relationships" xmlns:cx="http://schemas.microsoft.com/office/drawing/2014/chartex">
  <cx:chartData>
    <cx:data id="0">
      <cx:numDim type="val">
        <cx:f>_xlchart.v1.46</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8.xml><?xml version="1.0" encoding="utf-8"?>
<cx:chartSpace xmlns:a="http://schemas.openxmlformats.org/drawingml/2006/main" xmlns:r="http://schemas.openxmlformats.org/officeDocument/2006/relationships" xmlns:cx="http://schemas.microsoft.com/office/drawing/2014/chartex">
  <cx:chartData>
    <cx:data id="0">
      <cx:numDim type="val">
        <cx:f>_xlchart.v1.47</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9.xml><?xml version="1.0" encoding="utf-8"?>
<cx:chartSpace xmlns:a="http://schemas.openxmlformats.org/drawingml/2006/main" xmlns:r="http://schemas.openxmlformats.org/officeDocument/2006/relationships" xmlns:cx="http://schemas.microsoft.com/office/drawing/2014/chartex">
  <cx:chartData>
    <cx:data id="0">
      <cx:numDim type="val">
        <cx:f>_xlchart.v1.48</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0.xml><?xml version="1.0" encoding="utf-8"?>
<cx:chartSpace xmlns:a="http://schemas.openxmlformats.org/drawingml/2006/main" xmlns:r="http://schemas.openxmlformats.org/officeDocument/2006/relationships" xmlns:cx="http://schemas.microsoft.com/office/drawing/2014/chartex">
  <cx:chartData>
    <cx:data id="0">
      <cx:numDim type="val">
        <cx:f>_xlchart.v1.55</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1.xml><?xml version="1.0" encoding="utf-8"?>
<cx:chartSpace xmlns:a="http://schemas.openxmlformats.org/drawingml/2006/main" xmlns:r="http://schemas.openxmlformats.org/officeDocument/2006/relationships" xmlns:cx="http://schemas.microsoft.com/office/drawing/2014/chartex">
  <cx:chartData>
    <cx:data id="0">
      <cx:numDim type="val">
        <cx:f>_xlchart.v1.49</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2.xml><?xml version="1.0" encoding="utf-8"?>
<cx:chartSpace xmlns:a="http://schemas.openxmlformats.org/drawingml/2006/main" xmlns:r="http://schemas.openxmlformats.org/officeDocument/2006/relationships" xmlns:cx="http://schemas.microsoft.com/office/drawing/2014/chartex">
  <cx:chartData>
    <cx:data id="0">
      <cx:numDim type="val">
        <cx:f>_xlchart.v1.50</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3.xml><?xml version="1.0" encoding="utf-8"?>
<cx:chartSpace xmlns:a="http://schemas.openxmlformats.org/drawingml/2006/main" xmlns:r="http://schemas.openxmlformats.org/officeDocument/2006/relationships" xmlns:cx="http://schemas.microsoft.com/office/drawing/2014/chartex">
  <cx:chartData>
    <cx:data id="0">
      <cx:numDim type="val">
        <cx:f>_xlchart.v1.51</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4.xml><?xml version="1.0" encoding="utf-8"?>
<cx:chartSpace xmlns:a="http://schemas.openxmlformats.org/drawingml/2006/main" xmlns:r="http://schemas.openxmlformats.org/officeDocument/2006/relationships" xmlns:cx="http://schemas.microsoft.com/office/drawing/2014/chartex">
  <cx:chartData>
    <cx:data id="0">
      <cx:numDim type="val">
        <cx:f>_xlchart.v1.52</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5.xml><?xml version="1.0" encoding="utf-8"?>
<cx:chartSpace xmlns:a="http://schemas.openxmlformats.org/drawingml/2006/main" xmlns:r="http://schemas.openxmlformats.org/officeDocument/2006/relationships" xmlns:cx="http://schemas.microsoft.com/office/drawing/2014/chartex">
  <cx:chartData>
    <cx:data id="0">
      <cx:numDim type="val">
        <cx:f>_xlchart.v1.53</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6.xml><?xml version="1.0" encoding="utf-8"?>
<cx:chartSpace xmlns:a="http://schemas.openxmlformats.org/drawingml/2006/main" xmlns:r="http://schemas.openxmlformats.org/officeDocument/2006/relationships" xmlns:cx="http://schemas.microsoft.com/office/drawing/2014/chartex">
  <cx:chartData>
    <cx:data id="0">
      <cx:numDim type="val">
        <cx:f>_xlchart.v1.54</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7.xml><?xml version="1.0" encoding="utf-8"?>
<cx:chartSpace xmlns:a="http://schemas.openxmlformats.org/drawingml/2006/main" xmlns:r="http://schemas.openxmlformats.org/officeDocument/2006/relationships" xmlns:cx="http://schemas.microsoft.com/office/drawing/2014/chartex">
  <cx:chartData>
    <cx:data id="0">
      <cx:numDim type="val">
        <cx:f>_xlchart.v1.56</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8.xml><?xml version="1.0" encoding="utf-8"?>
<cx:chartSpace xmlns:a="http://schemas.openxmlformats.org/drawingml/2006/main" xmlns:r="http://schemas.openxmlformats.org/officeDocument/2006/relationships" xmlns:cx="http://schemas.microsoft.com/office/drawing/2014/chartex">
  <cx:chartData>
    <cx:data id="0">
      <cx:numDim type="val">
        <cx:f>_xlchart.v1.57</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9.xml><?xml version="1.0" encoding="utf-8"?>
<cx:chartSpace xmlns:a="http://schemas.openxmlformats.org/drawingml/2006/main" xmlns:r="http://schemas.openxmlformats.org/officeDocument/2006/relationships" xmlns:cx="http://schemas.microsoft.com/office/drawing/2014/chartex">
  <cx:chartData>
    <cx:data id="0">
      <cx:numDim type="val">
        <cx:f>_xlchart.v1.58</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0.xml><?xml version="1.0" encoding="utf-8"?>
<cx:chartSpace xmlns:a="http://schemas.openxmlformats.org/drawingml/2006/main" xmlns:r="http://schemas.openxmlformats.org/officeDocument/2006/relationships" xmlns:cx="http://schemas.microsoft.com/office/drawing/2014/chartex">
  <cx:chartData>
    <cx:data id="0">
      <cx:numDim type="val">
        <cx:f>_xlchart.v1.59</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1.xml><?xml version="1.0" encoding="utf-8"?>
<cx:chartSpace xmlns:a="http://schemas.openxmlformats.org/drawingml/2006/main" xmlns:r="http://schemas.openxmlformats.org/officeDocument/2006/relationships" xmlns:cx="http://schemas.microsoft.com/office/drawing/2014/chartex">
  <cx:chartData>
    <cx:data id="0">
      <cx:numDim type="val">
        <cx:f>_xlchart.v1.60</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2.xml><?xml version="1.0" encoding="utf-8"?>
<cx:chartSpace xmlns:a="http://schemas.openxmlformats.org/drawingml/2006/main" xmlns:r="http://schemas.openxmlformats.org/officeDocument/2006/relationships" xmlns:cx="http://schemas.microsoft.com/office/drawing/2014/chartex">
  <cx:chartData>
    <cx:data id="0">
      <cx:numDim type="val">
        <cx:f>_xlchart.v1.61</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3.xml><?xml version="1.0" encoding="utf-8"?>
<cx:chartSpace xmlns:a="http://schemas.openxmlformats.org/drawingml/2006/main" xmlns:r="http://schemas.openxmlformats.org/officeDocument/2006/relationships" xmlns:cx="http://schemas.microsoft.com/office/drawing/2014/chartex">
  <cx:chartData>
    <cx:data id="0">
      <cx:numDim type="val">
        <cx:f>_xlchart.v1.62</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4.xml><?xml version="1.0" encoding="utf-8"?>
<cx:chartSpace xmlns:a="http://schemas.openxmlformats.org/drawingml/2006/main" xmlns:r="http://schemas.openxmlformats.org/officeDocument/2006/relationships" xmlns:cx="http://schemas.microsoft.com/office/drawing/2014/chartex">
  <cx:chartData>
    <cx:data id="0">
      <cx:numDim type="val">
        <cx:f>_xlchart.v1.63</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5.xml><?xml version="1.0" encoding="utf-8"?>
<cx:chartSpace xmlns:a="http://schemas.openxmlformats.org/drawingml/2006/main" xmlns:r="http://schemas.openxmlformats.org/officeDocument/2006/relationships" xmlns:cx="http://schemas.microsoft.com/office/drawing/2014/chartex">
  <cx:chartData>
    <cx:data id="0">
      <cx:numDim type="val">
        <cx:f>_xlchart.v1.64</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6.xml><?xml version="1.0" encoding="utf-8"?>
<cx:chartSpace xmlns:a="http://schemas.openxmlformats.org/drawingml/2006/main" xmlns:r="http://schemas.openxmlformats.org/officeDocument/2006/relationships" xmlns:cx="http://schemas.microsoft.com/office/drawing/2014/chartex">
  <cx:chartData>
    <cx:data id="0">
      <cx:numDim type="val">
        <cx:f>_xlchart.v1.65</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7.xml><?xml version="1.0" encoding="utf-8"?>
<cx:chartSpace xmlns:a="http://schemas.openxmlformats.org/drawingml/2006/main" xmlns:r="http://schemas.openxmlformats.org/officeDocument/2006/relationships" xmlns:cx="http://schemas.microsoft.com/office/drawing/2014/chartex">
  <cx:chartData>
    <cx:data id="0">
      <cx:numDim type="val">
        <cx:f>_xlchart.v1.66</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8.xml><?xml version="1.0" encoding="utf-8"?>
<cx:chartSpace xmlns:a="http://schemas.openxmlformats.org/drawingml/2006/main" xmlns:r="http://schemas.openxmlformats.org/officeDocument/2006/relationships" xmlns:cx="http://schemas.microsoft.com/office/drawing/2014/chartex">
  <cx:chartData>
    <cx:data id="0">
      <cx:numDim type="val">
        <cx:f>_xlchart.v1.67</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9.xml><?xml version="1.0" encoding="utf-8"?>
<cx:chartSpace xmlns:a="http://schemas.openxmlformats.org/drawingml/2006/main" xmlns:r="http://schemas.openxmlformats.org/officeDocument/2006/relationships" xmlns:cx="http://schemas.microsoft.com/office/drawing/2014/chartex">
  <cx:chartData>
    <cx:data id="0">
      <cx:numDim type="val">
        <cx:f>_xlchart.v1.68</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0.xml><?xml version="1.0" encoding="utf-8"?>
<cx:chartSpace xmlns:a="http://schemas.openxmlformats.org/drawingml/2006/main" xmlns:r="http://schemas.openxmlformats.org/officeDocument/2006/relationships" xmlns:cx="http://schemas.microsoft.com/office/drawing/2014/chartex">
  <cx:chartData>
    <cx:data id="0">
      <cx:numDim type="val">
        <cx:f>_xlchart.v1.69</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1.xml><?xml version="1.0" encoding="utf-8"?>
<cx:chartSpace xmlns:a="http://schemas.openxmlformats.org/drawingml/2006/main" xmlns:r="http://schemas.openxmlformats.org/officeDocument/2006/relationships" xmlns:cx="http://schemas.microsoft.com/office/drawing/2014/chartex">
  <cx:chartData>
    <cx:data id="0">
      <cx:numDim type="val">
        <cx:f>_xlchart.v1.70</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2.xml><?xml version="1.0" encoding="utf-8"?>
<cx:chartSpace xmlns:a="http://schemas.openxmlformats.org/drawingml/2006/main" xmlns:r="http://schemas.openxmlformats.org/officeDocument/2006/relationships" xmlns:cx="http://schemas.microsoft.com/office/drawing/2014/chartex">
  <cx:chartData>
    <cx:data id="0">
      <cx:numDim type="val">
        <cx:f>_xlchart.v1.71</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3.xml><?xml version="1.0" encoding="utf-8"?>
<cx:chartSpace xmlns:a="http://schemas.openxmlformats.org/drawingml/2006/main" xmlns:r="http://schemas.openxmlformats.org/officeDocument/2006/relationships" xmlns:cx="http://schemas.microsoft.com/office/drawing/2014/chartex">
  <cx:chartData>
    <cx:data id="0">
      <cx:numDim type="val">
        <cx:f>_xlchart.v1.72</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4.xml><?xml version="1.0" encoding="utf-8"?>
<cx:chartSpace xmlns:a="http://schemas.openxmlformats.org/drawingml/2006/main" xmlns:r="http://schemas.openxmlformats.org/officeDocument/2006/relationships" xmlns:cx="http://schemas.microsoft.com/office/drawing/2014/chartex">
  <cx:chartData>
    <cx:data id="0">
      <cx:numDim type="val">
        <cx:f>_xlchart.v1.73</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5.xml><?xml version="1.0" encoding="utf-8"?>
<cx:chartSpace xmlns:a="http://schemas.openxmlformats.org/drawingml/2006/main" xmlns:r="http://schemas.openxmlformats.org/officeDocument/2006/relationships" xmlns:cx="http://schemas.microsoft.com/office/drawing/2014/chartex">
  <cx:chartData>
    <cx:data id="0">
      <cx:numDim type="val">
        <cx:f>_xlchart.v1.74</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6.xml><?xml version="1.0" encoding="utf-8"?>
<cx:chartSpace xmlns:a="http://schemas.openxmlformats.org/drawingml/2006/main" xmlns:r="http://schemas.openxmlformats.org/officeDocument/2006/relationships" xmlns:cx="http://schemas.microsoft.com/office/drawing/2014/chartex">
  <cx:chartData>
    <cx:data id="0">
      <cx:numDim type="val">
        <cx:f>_xlchart.v1.75</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7.xml><?xml version="1.0" encoding="utf-8"?>
<cx:chartSpace xmlns:a="http://schemas.openxmlformats.org/drawingml/2006/main" xmlns:r="http://schemas.openxmlformats.org/officeDocument/2006/relationships" xmlns:cx="http://schemas.microsoft.com/office/drawing/2014/chartex">
  <cx:chartData>
    <cx:data id="0">
      <cx:numDim type="val">
        <cx:f>_xlchart.v1.76</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8.xml><?xml version="1.0" encoding="utf-8"?>
<cx:chartSpace xmlns:a="http://schemas.openxmlformats.org/drawingml/2006/main" xmlns:r="http://schemas.openxmlformats.org/officeDocument/2006/relationships" xmlns:cx="http://schemas.microsoft.com/office/drawing/2014/chartex">
  <cx:chartData>
    <cx:data id="0">
      <cx:numDim type="val">
        <cx:f>_xlchart.v1.77</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9.xml><?xml version="1.0" encoding="utf-8"?>
<cx:chartSpace xmlns:a="http://schemas.openxmlformats.org/drawingml/2006/main" xmlns:r="http://schemas.openxmlformats.org/officeDocument/2006/relationships" xmlns:cx="http://schemas.microsoft.com/office/drawing/2014/chartex">
  <cx:chartData>
    <cx:data id="0">
      <cx:numDim type="val">
        <cx:f>_xlchart.v1.80</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80.xml><?xml version="1.0" encoding="utf-8"?>
<cx:chartSpace xmlns:a="http://schemas.openxmlformats.org/drawingml/2006/main" xmlns:r="http://schemas.openxmlformats.org/officeDocument/2006/relationships" xmlns:cx="http://schemas.microsoft.com/office/drawing/2014/chartex">
  <cx:chartData>
    <cx:data id="0">
      <cx:numDim type="val">
        <cx:f>_xlchart.v1.81</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81.xml><?xml version="1.0" encoding="utf-8"?>
<cx:chartSpace xmlns:a="http://schemas.openxmlformats.org/drawingml/2006/main" xmlns:r="http://schemas.openxmlformats.org/officeDocument/2006/relationships" xmlns:cx="http://schemas.microsoft.com/office/drawing/2014/chartex">
  <cx:chartData>
    <cx:data id="0">
      <cx:numDim type="val">
        <cx:f>_xlchart.v1.82</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82.xml><?xml version="1.0" encoding="utf-8"?>
<cx:chartSpace xmlns:a="http://schemas.openxmlformats.org/drawingml/2006/main" xmlns:r="http://schemas.openxmlformats.org/officeDocument/2006/relationships" xmlns:cx="http://schemas.microsoft.com/office/drawing/2014/chartex">
  <cx:chartData>
    <cx:data id="0">
      <cx:numDim type="val">
        <cx:f>_xlchart.v1.83</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83.xml><?xml version="1.0" encoding="utf-8"?>
<cx:chartSpace xmlns:a="http://schemas.openxmlformats.org/drawingml/2006/main" xmlns:r="http://schemas.openxmlformats.org/officeDocument/2006/relationships" xmlns:cx="http://schemas.microsoft.com/office/drawing/2014/chartex">
  <cx:chartData>
    <cx:data id="0">
      <cx:numDim type="val">
        <cx:f>_xlchart.v1.78</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84.xml><?xml version="1.0" encoding="utf-8"?>
<cx:chartSpace xmlns:a="http://schemas.openxmlformats.org/drawingml/2006/main" xmlns:r="http://schemas.openxmlformats.org/officeDocument/2006/relationships" xmlns:cx="http://schemas.microsoft.com/office/drawing/2014/chartex">
  <cx:chartData>
    <cx:data id="0">
      <cx:numDim type="val">
        <cx:f>_xlchart.v1.79</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85.xml><?xml version="1.0" encoding="utf-8"?>
<cx:chartSpace xmlns:a="http://schemas.openxmlformats.org/drawingml/2006/main" xmlns:r="http://schemas.openxmlformats.org/officeDocument/2006/relationships" xmlns:cx="http://schemas.microsoft.com/office/drawing/2014/chartex">
  <cx:chartData>
    <cx:data id="0">
      <cx:numDim type="val">
        <cx:f>_xlchart.v1.84</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86.xml><?xml version="1.0" encoding="utf-8"?>
<cx:chartSpace xmlns:a="http://schemas.openxmlformats.org/drawingml/2006/main" xmlns:r="http://schemas.openxmlformats.org/officeDocument/2006/relationships" xmlns:cx="http://schemas.microsoft.com/office/drawing/2014/chartex">
  <cx:chartData>
    <cx:data id="0">
      <cx:numDim type="val">
        <cx:f>_xlchart.v1.85</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87.xml><?xml version="1.0" encoding="utf-8"?>
<cx:chartSpace xmlns:a="http://schemas.openxmlformats.org/drawingml/2006/main" xmlns:r="http://schemas.openxmlformats.org/officeDocument/2006/relationships" xmlns:cx="http://schemas.microsoft.com/office/drawing/2014/chartex">
  <cx:chartData>
    <cx:data id="0">
      <cx:numDim type="val">
        <cx:f>_xlchart.v1.86</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88.xml><?xml version="1.0" encoding="utf-8"?>
<cx:chartSpace xmlns:a="http://schemas.openxmlformats.org/drawingml/2006/main" xmlns:r="http://schemas.openxmlformats.org/officeDocument/2006/relationships" xmlns:cx="http://schemas.microsoft.com/office/drawing/2014/chartex">
  <cx:chartData>
    <cx:data id="0">
      <cx:numDim type="val">
        <cx:f>_xlchart.v1.87</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89.xml><?xml version="1.0" encoding="utf-8"?>
<cx:chartSpace xmlns:a="http://schemas.openxmlformats.org/drawingml/2006/main" xmlns:r="http://schemas.openxmlformats.org/officeDocument/2006/relationships" xmlns:cx="http://schemas.microsoft.com/office/drawing/2014/chartex">
  <cx:chartData>
    <cx:data id="0">
      <cx:numDim type="val">
        <cx:f>_xlchart.v1.88</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90.xml><?xml version="1.0" encoding="utf-8"?>
<cx:chartSpace xmlns:a="http://schemas.openxmlformats.org/drawingml/2006/main" xmlns:r="http://schemas.openxmlformats.org/officeDocument/2006/relationships" xmlns:cx="http://schemas.microsoft.com/office/drawing/2014/chartex">
  <cx:chartData>
    <cx:data id="0">
      <cx:numDim type="val">
        <cx:f>_xlchart.v1.89</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91.xml><?xml version="1.0" encoding="utf-8"?>
<cx:chartSpace xmlns:a="http://schemas.openxmlformats.org/drawingml/2006/main" xmlns:r="http://schemas.openxmlformats.org/officeDocument/2006/relationships" xmlns:cx="http://schemas.microsoft.com/office/drawing/2014/chartex">
  <cx:chartData>
    <cx:data id="0">
      <cx:numDim type="val">
        <cx:f>_xlchart.v1.90</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92.xml><?xml version="1.0" encoding="utf-8"?>
<cx:chartSpace xmlns:a="http://schemas.openxmlformats.org/drawingml/2006/main" xmlns:r="http://schemas.openxmlformats.org/officeDocument/2006/relationships" xmlns:cx="http://schemas.microsoft.com/office/drawing/2014/chartex">
  <cx:chartData>
    <cx:data id="0">
      <cx:numDim type="val">
        <cx:f>_xlchart.v1.91</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93.xml><?xml version="1.0" encoding="utf-8"?>
<cx:chartSpace xmlns:a="http://schemas.openxmlformats.org/drawingml/2006/main" xmlns:r="http://schemas.openxmlformats.org/officeDocument/2006/relationships" xmlns:cx="http://schemas.microsoft.com/office/drawing/2014/chartex">
  <cx:chartData>
    <cx:data id="0">
      <cx:numDim type="val">
        <cx:f>_xlchart.v1.92</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94.xml><?xml version="1.0" encoding="utf-8"?>
<cx:chartSpace xmlns:a="http://schemas.openxmlformats.org/drawingml/2006/main" xmlns:r="http://schemas.openxmlformats.org/officeDocument/2006/relationships" xmlns:cx="http://schemas.microsoft.com/office/drawing/2014/chartex">
  <cx:chartData>
    <cx:data id="0">
      <cx:numDim type="val">
        <cx:f>_xlchart.v1.93</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95.xml><?xml version="1.0" encoding="utf-8"?>
<cx:chartSpace xmlns:a="http://schemas.openxmlformats.org/drawingml/2006/main" xmlns:r="http://schemas.openxmlformats.org/officeDocument/2006/relationships" xmlns:cx="http://schemas.microsoft.com/office/drawing/2014/chartex">
  <cx:chartData>
    <cx:data id="0">
      <cx:numDim type="val">
        <cx:f>_xlchart.v1.94</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96.xml><?xml version="1.0" encoding="utf-8"?>
<cx:chartSpace xmlns:a="http://schemas.openxmlformats.org/drawingml/2006/main" xmlns:r="http://schemas.openxmlformats.org/officeDocument/2006/relationships" xmlns:cx="http://schemas.microsoft.com/office/drawing/2014/chartex">
  <cx:chartData>
    <cx:data id="0">
      <cx:numDim type="val">
        <cx:f>_xlchart.v1.95</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97.xml><?xml version="1.0" encoding="utf-8"?>
<cx:chartSpace xmlns:a="http://schemas.openxmlformats.org/drawingml/2006/main" xmlns:r="http://schemas.openxmlformats.org/officeDocument/2006/relationships" xmlns:cx="http://schemas.microsoft.com/office/drawing/2014/chartex">
  <cx:chartData>
    <cx:data id="0">
      <cx:numDim type="val">
        <cx:f>_xlchart.v1.96</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98.xml><?xml version="1.0" encoding="utf-8"?>
<cx:chartSpace xmlns:a="http://schemas.openxmlformats.org/drawingml/2006/main" xmlns:r="http://schemas.openxmlformats.org/officeDocument/2006/relationships" xmlns:cx="http://schemas.microsoft.com/office/drawing/2014/chartex">
  <cx:chartData>
    <cx:data id="0">
      <cx:numDim type="val">
        <cx:f>_xlchart.v1.97</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99.xml><?xml version="1.0" encoding="utf-8"?>
<cx:chartSpace xmlns:a="http://schemas.openxmlformats.org/drawingml/2006/main" xmlns:r="http://schemas.openxmlformats.org/officeDocument/2006/relationships" xmlns:cx="http://schemas.microsoft.com/office/drawing/2014/chartex">
  <cx:chartData>
    <cx:data id="0">
      <cx:numDim type="val">
        <cx:f>_xlchart.v1.98</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00.xml><?xml version="1.0" encoding="utf-8"?>
<cx:chartSpace xmlns:a="http://schemas.openxmlformats.org/drawingml/2006/main" xmlns:r="http://schemas.openxmlformats.org/officeDocument/2006/relationships" xmlns:cx="http://schemas.microsoft.com/office/drawing/2014/chartex">
  <cx:chartData>
    <cx:data id="0">
      <cx:numDim type="val">
        <cx:f>_xlchart.v1.99</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01.xml><?xml version="1.0" encoding="utf-8"?>
<cx:chartSpace xmlns:a="http://schemas.openxmlformats.org/drawingml/2006/main" xmlns:r="http://schemas.openxmlformats.org/officeDocument/2006/relationships" xmlns:cx="http://schemas.microsoft.com/office/drawing/2014/chartex">
  <cx:chartData>
    <cx:data id="0">
      <cx:numDim type="val">
        <cx:f>_xlchart.v1.100</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02.xml><?xml version="1.0" encoding="utf-8"?>
<cx:chartSpace xmlns:a="http://schemas.openxmlformats.org/drawingml/2006/main" xmlns:r="http://schemas.openxmlformats.org/officeDocument/2006/relationships" xmlns:cx="http://schemas.microsoft.com/office/drawing/2014/chartex">
  <cx:chartData>
    <cx:data id="0">
      <cx:numDim type="val">
        <cx:f>_xlchart.v1.101</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03.xml><?xml version="1.0" encoding="utf-8"?>
<cx:chartSpace xmlns:a="http://schemas.openxmlformats.org/drawingml/2006/main" xmlns:r="http://schemas.openxmlformats.org/officeDocument/2006/relationships" xmlns:cx="http://schemas.microsoft.com/office/drawing/2014/chartex">
  <cx:chartData>
    <cx:data id="0">
      <cx:numDim type="val">
        <cx:f>_xlchart.v1.102</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04.xml><?xml version="1.0" encoding="utf-8"?>
<cx:chartSpace xmlns:a="http://schemas.openxmlformats.org/drawingml/2006/main" xmlns:r="http://schemas.openxmlformats.org/officeDocument/2006/relationships" xmlns:cx="http://schemas.microsoft.com/office/drawing/2014/chartex">
  <cx:chartData>
    <cx:data id="0">
      <cx:numDim type="val">
        <cx:f>_xlchart.v1.103</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05.xml><?xml version="1.0" encoding="utf-8"?>
<cx:chartSpace xmlns:a="http://schemas.openxmlformats.org/drawingml/2006/main" xmlns:r="http://schemas.openxmlformats.org/officeDocument/2006/relationships" xmlns:cx="http://schemas.microsoft.com/office/drawing/2014/chartex">
  <cx:chartData>
    <cx:data id="0">
      <cx:numDim type="val">
        <cx:f>_xlchart.v1.104</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06.xml><?xml version="1.0" encoding="utf-8"?>
<cx:chartSpace xmlns:a="http://schemas.openxmlformats.org/drawingml/2006/main" xmlns:r="http://schemas.openxmlformats.org/officeDocument/2006/relationships" xmlns:cx="http://schemas.microsoft.com/office/drawing/2014/chartex">
  <cx:chartData>
    <cx:data id="0">
      <cx:numDim type="val">
        <cx:f>_xlchart.v1.105</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07.xml><?xml version="1.0" encoding="utf-8"?>
<cx:chartSpace xmlns:a="http://schemas.openxmlformats.org/drawingml/2006/main" xmlns:r="http://schemas.openxmlformats.org/officeDocument/2006/relationships" xmlns:cx="http://schemas.microsoft.com/office/drawing/2014/chartex">
  <cx:chartData>
    <cx:data id="0">
      <cx:numDim type="val">
        <cx:f>_xlchart.v1.106</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08.xml><?xml version="1.0" encoding="utf-8"?>
<cx:chartSpace xmlns:a="http://schemas.openxmlformats.org/drawingml/2006/main" xmlns:r="http://schemas.openxmlformats.org/officeDocument/2006/relationships" xmlns:cx="http://schemas.microsoft.com/office/drawing/2014/chartex">
  <cx:chartData>
    <cx:data id="0">
      <cx:numDim type="val">
        <cx:f>_xlchart.v1.107</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09.xml><?xml version="1.0" encoding="utf-8"?>
<cx:chartSpace xmlns:a="http://schemas.openxmlformats.org/drawingml/2006/main" xmlns:r="http://schemas.openxmlformats.org/officeDocument/2006/relationships" xmlns:cx="http://schemas.microsoft.com/office/drawing/2014/chartex">
  <cx:chartData>
    <cx:data id="0">
      <cx:numDim type="val">
        <cx:f>_xlchart.v1.108</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10.xml><?xml version="1.0" encoding="utf-8"?>
<cx:chartSpace xmlns:a="http://schemas.openxmlformats.org/drawingml/2006/main" xmlns:r="http://schemas.openxmlformats.org/officeDocument/2006/relationships" xmlns:cx="http://schemas.microsoft.com/office/drawing/2014/chartex">
  <cx:chartData>
    <cx:data id="0">
      <cx:numDim type="val">
        <cx:f>_xlchart.v1.109</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11.xml><?xml version="1.0" encoding="utf-8"?>
<cx:chartSpace xmlns:a="http://schemas.openxmlformats.org/drawingml/2006/main" xmlns:r="http://schemas.openxmlformats.org/officeDocument/2006/relationships" xmlns:cx="http://schemas.microsoft.com/office/drawing/2014/chartex">
  <cx:chartData>
    <cx:data id="0">
      <cx:numDim type="val">
        <cx:f>_xlchart.v1.110</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12.xml><?xml version="1.0" encoding="utf-8"?>
<cx:chartSpace xmlns:a="http://schemas.openxmlformats.org/drawingml/2006/main" xmlns:r="http://schemas.openxmlformats.org/officeDocument/2006/relationships" xmlns:cx="http://schemas.microsoft.com/office/drawing/2014/chartex">
  <cx:chartData>
    <cx:data id="0">
      <cx:numDim type="val">
        <cx:f>_xlchart.v1.111</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13.xml><?xml version="1.0" encoding="utf-8"?>
<cx:chartSpace xmlns:a="http://schemas.openxmlformats.org/drawingml/2006/main" xmlns:r="http://schemas.openxmlformats.org/officeDocument/2006/relationships" xmlns:cx="http://schemas.microsoft.com/office/drawing/2014/chartex">
  <cx:chartData>
    <cx:data id="0">
      <cx:numDim type="val">
        <cx:f>_xlchart.v1.112</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14.xml><?xml version="1.0" encoding="utf-8"?>
<cx:chartSpace xmlns:a="http://schemas.openxmlformats.org/drawingml/2006/main" xmlns:r="http://schemas.openxmlformats.org/officeDocument/2006/relationships" xmlns:cx="http://schemas.microsoft.com/office/drawing/2014/chartex">
  <cx:chartData>
    <cx:data id="0">
      <cx:numDim type="val">
        <cx:f>_xlchart.v1.113</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15.xml><?xml version="1.0" encoding="utf-8"?>
<cx:chartSpace xmlns:a="http://schemas.openxmlformats.org/drawingml/2006/main" xmlns:r="http://schemas.openxmlformats.org/officeDocument/2006/relationships" xmlns:cx="http://schemas.microsoft.com/office/drawing/2014/chartex">
  <cx:chartData>
    <cx:data id="0">
      <cx:numDim type="val">
        <cx:f>_xlchart.v1.114</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16.xml><?xml version="1.0" encoding="utf-8"?>
<cx:chartSpace xmlns:a="http://schemas.openxmlformats.org/drawingml/2006/main" xmlns:r="http://schemas.openxmlformats.org/officeDocument/2006/relationships" xmlns:cx="http://schemas.microsoft.com/office/drawing/2014/chartex">
  <cx:chartData>
    <cx:data id="0">
      <cx:numDim type="val">
        <cx:f>_xlchart.v1.115</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17.xml><?xml version="1.0" encoding="utf-8"?>
<cx:chartSpace xmlns:a="http://schemas.openxmlformats.org/drawingml/2006/main" xmlns:r="http://schemas.openxmlformats.org/officeDocument/2006/relationships" xmlns:cx="http://schemas.microsoft.com/office/drawing/2014/chartex">
  <cx:chartData>
    <cx:data id="0">
      <cx:numDim type="val">
        <cx:f>_xlchart.v1.116</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18.xml><?xml version="1.0" encoding="utf-8"?>
<cx:chartSpace xmlns:a="http://schemas.openxmlformats.org/drawingml/2006/main" xmlns:r="http://schemas.openxmlformats.org/officeDocument/2006/relationships" xmlns:cx="http://schemas.microsoft.com/office/drawing/2014/chartex">
  <cx:chartData>
    <cx:data id="0">
      <cx:numDim type="val">
        <cx:f>_xlchart.v1.117</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19.xml><?xml version="1.0" encoding="utf-8"?>
<cx:chartSpace xmlns:a="http://schemas.openxmlformats.org/drawingml/2006/main" xmlns:r="http://schemas.openxmlformats.org/officeDocument/2006/relationships" xmlns:cx="http://schemas.microsoft.com/office/drawing/2014/chartex">
  <cx:chartData>
    <cx:data id="0">
      <cx:numDim type="val">
        <cx:f>_xlchart.v1.118</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20.xml><?xml version="1.0" encoding="utf-8"?>
<cx:chartSpace xmlns:a="http://schemas.openxmlformats.org/drawingml/2006/main" xmlns:r="http://schemas.openxmlformats.org/officeDocument/2006/relationships" xmlns:cx="http://schemas.microsoft.com/office/drawing/2014/chartex">
  <cx:chartData>
    <cx:data id="0">
      <cx:numDim type="val">
        <cx:f>_xlchart.v1.119</cx:f>
      </cx:numDim>
    </cx:data>
  </cx:chartData>
  <cx:chart>
    <cx:title pos="t" align="ctr" overlay="0">
      <cx:tx>
        <cx:txData>
          <cx:v>ピッチ分布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ピッチ分布</a:t>
          </a:r>
        </a:p>
      </cx:txPr>
    </cx:title>
    <cx:plotArea>
      <cx:plotAreaRegion>
        <cx:series layoutId="clusteredColumn" uniqueId="{7E69E023-5539-4478-B160-684389A0DC90}">
          <cx:dataId val="0"/>
          <cx:layoutPr>
            <cx:binning intervalClosed="r" underflow="80" overflow="140">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21.xml><?xml version="1.0" encoding="utf-8"?>
<cx:chartSpace xmlns:a="http://schemas.openxmlformats.org/drawingml/2006/main" xmlns:r="http://schemas.openxmlformats.org/officeDocument/2006/relationships" xmlns:cx="http://schemas.microsoft.com/office/drawing/2014/chartex">
  <cx:chartData>
    <cx:data id="0">
      <cx:numDim type="val">
        <cx:f>_xlchart.v1.120</cx:f>
      </cx:numDim>
    </cx:data>
  </cx:chartData>
  <cx:chart>
    <cx:title pos="t" align="ctr" overlay="0">
      <cx:tx>
        <cx:txData>
          <cx:v>嶺高さ分布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嶺高さ分布</a:t>
          </a:r>
        </a:p>
      </cx:txPr>
    </cx:title>
    <cx:plotArea>
      <cx:plotAreaRegion>
        <cx:series layoutId="clusteredColumn" uniqueId="{434CBD09-48E7-4FDC-AC5E-B928AFF2EB1F}">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22.xml><?xml version="1.0" encoding="utf-8"?>
<cx:chartSpace xmlns:a="http://schemas.openxmlformats.org/drawingml/2006/main" xmlns:r="http://schemas.openxmlformats.org/officeDocument/2006/relationships" xmlns:cx="http://schemas.microsoft.com/office/drawing/2014/chartex">
  <cx:chartData>
    <cx:data id="0">
      <cx:numDim type="val">
        <cx:f>_xlchart.v1.121</cx:f>
      </cx:numDim>
    </cx:data>
  </cx:chartData>
  <cx:chart>
    <cx:title pos="t" align="ctr" overlay="0">
      <cx:tx>
        <cx:rich>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先端</a:t>
            </a: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a:t>
            </a: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分布</a:t>
            </a:r>
          </a:p>
        </cx:rich>
      </cx:tx>
    </cx:title>
    <cx:plotArea>
      <cx:plotAreaRegion>
        <cx:series layoutId="clusteredColumn" uniqueId="{75B1E3C4-9DC2-405E-81A8-CEE252889B78}">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23.xml><?xml version="1.0" encoding="utf-8"?>
<cx:chartSpace xmlns:a="http://schemas.openxmlformats.org/drawingml/2006/main" xmlns:r="http://schemas.openxmlformats.org/officeDocument/2006/relationships" xmlns:cx="http://schemas.microsoft.com/office/drawing/2014/chartex">
  <cx:chartData>
    <cx:data id="0">
      <cx:numDim type="val">
        <cx:f>_xlchart.v1.122</cx:f>
      </cx:numDim>
    </cx:data>
  </cx:chartData>
  <cx:chart>
    <cx:title pos="t" align="ctr" overlay="0">
      <cx:tx>
        <cx:txData>
          <cx:v>嶺角度分布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嶺角度分布</a:t>
          </a:r>
        </a:p>
      </cx:txPr>
    </cx:title>
    <cx:plotArea>
      <cx:plotAreaRegion>
        <cx:series layoutId="clusteredColumn" uniqueId="{B79A627D-F200-40C2-9E22-46C718A3F3F3}">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24.xml><?xml version="1.0" encoding="utf-8"?>
<cx:chartSpace xmlns:a="http://schemas.openxmlformats.org/drawingml/2006/main" xmlns:r="http://schemas.openxmlformats.org/officeDocument/2006/relationships" xmlns:cx="http://schemas.microsoft.com/office/drawing/2014/chartex">
  <cx:chartData>
    <cx:data id="0">
      <cx:numDim type="val">
        <cx:f>_xlchart.v1.123</cx:f>
      </cx:numDim>
    </cx:data>
  </cx:chartData>
  <cx:chart>
    <cx:title pos="t" align="ctr" overlay="0">
      <cx:tx>
        <cx:txData>
          <cx:v>スロープ分布</cx:v>
        </cx:txData>
      </cx:tx>
      <cx:txPr>
        <a:bodyPr spcFirstLastPara="1" vertOverflow="ellipsis" horzOverflow="overflow" wrap="square" lIns="0" tIns="0" rIns="0" bIns="0" anchor="ctr" anchorCtr="1"/>
        <a:lstStyle/>
        <a:p>
          <a:pPr algn="ctr" rtl="0">
            <a:defRPr/>
          </a:pPr>
          <a:r>
            <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スロープ分布</a:t>
          </a:r>
        </a:p>
      </cx:txPr>
    </cx:title>
    <cx:plotArea>
      <cx:plotAreaRegion>
        <cx:series layoutId="clusteredColumn" uniqueId="{919563C7-A15B-4FD4-B876-6F1B424FEDC4}">
          <cx:dataId val="0"/>
          <cx:layoutPr>
            <cx:binning intervalClosed="r">
              <cx:binCount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25.xml><?xml version="1.0" encoding="utf-8"?>
<cx:chartSpace xmlns:a="http://schemas.openxmlformats.org/drawingml/2006/main" xmlns:r="http://schemas.openxmlformats.org/officeDocument/2006/relationships" xmlns:cx="http://schemas.microsoft.com/office/drawing/2014/chartex">
  <cx:chartData>
    <cx:data id="0">
      <cx:numDim type="val">
        <cx:f>_xlchart.v1.124</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h/s[-]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FA25E09F-6300-45B7-939B-F2A39E6D99F4}">
          <cx:dataId val="0"/>
          <cx:layoutPr>
            <cx:binning intervalClosed="r" underflow="0.30000000000000004" overflow="0.90000000000000002">
              <cx:binSize val="0.1000000000000000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26.xml><?xml version="1.0" encoding="utf-8"?>
<cx:chartSpace xmlns:a="http://schemas.openxmlformats.org/drawingml/2006/main" xmlns:r="http://schemas.openxmlformats.org/officeDocument/2006/relationships" xmlns:cx="http://schemas.microsoft.com/office/drawing/2014/chartex">
  <cx:chartData>
    <cx:data id="0">
      <cx:numDim type="val">
        <cx:f>_xlchart.v1.125</cx:f>
      </cx:numDim>
    </cx:data>
  </cx:chartData>
  <cx:chart>
    <cx:title pos="t" align="ctr" overlay="0">
      <cx:tx>
        <cx:rich>
          <a:bodyPr spcFirstLastPara="1" vertOverflow="ellipsis" horzOverflow="overflow" wrap="square" lIns="0" tIns="0" rIns="0" bIns="0" anchor="ctr" anchorCtr="1"/>
          <a:lstStyle/>
          <a:p>
            <a:pPr algn="ctr" rtl="0">
              <a:defRPr/>
            </a:pPr>
            <a:r>
              <a:rPr lang="en-US" altLang="ja-JP" sz="1400" b="0" i="0" u="none" strike="noStrike" baseline="0">
                <a:solidFill>
                  <a:sysClr val="windowText" lastClr="000000">
                    <a:lumMod val="65000"/>
                    <a:lumOff val="35000"/>
                  </a:sysClr>
                </a:solidFill>
                <a:latin typeface="Calibri" panose="020F0502020204030204"/>
                <a:ea typeface="游ゴシック" panose="020B0400000000000000" pitchFamily="50" charset="-128"/>
              </a:rPr>
              <a:t>R/s[-]</a:t>
            </a:r>
            <a:endParaRPr lang="ja-JP" altLang="en-US" sz="1400" b="0" i="0" u="none" strike="noStrike" baseline="0">
              <a:solidFill>
                <a:sysClr val="windowText" lastClr="000000">
                  <a:lumMod val="65000"/>
                  <a:lumOff val="35000"/>
                </a:sysClr>
              </a:solidFill>
              <a:latin typeface="Calibri" panose="020F0502020204030204"/>
              <a:ea typeface="游ゴシック" panose="020B0400000000000000" pitchFamily="50" charset="-128"/>
            </a:endParaRPr>
          </a:p>
        </cx:rich>
      </cx:tx>
    </cx:title>
    <cx:plotArea>
      <cx:plotAreaRegion>
        <cx:series layoutId="clusteredColumn" uniqueId="{D8782D73-0F5A-45FA-99A1-FACA5729EB75}">
          <cx:dataId val="0"/>
          <cx:layoutPr>
            <cx:binning intervalClosed="r">
              <cx:binSize val="0.030000000000000006"/>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xml"/><Relationship Id="rId3" Type="http://schemas.microsoft.com/office/2014/relationships/chartEx" Target="../charts/chartEx3.xml"/><Relationship Id="rId7" Type="http://schemas.microsoft.com/office/2014/relationships/chartEx" Target="../charts/chartEx7.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xml"/><Relationship Id="rId3" Type="http://schemas.microsoft.com/office/2014/relationships/chartEx" Target="../charts/chartEx10.xml"/><Relationship Id="rId7" Type="http://schemas.microsoft.com/office/2014/relationships/chartEx" Target="../charts/chartEx14.xml"/><Relationship Id="rId2" Type="http://schemas.microsoft.com/office/2014/relationships/chartEx" Target="../charts/chartEx9.xml"/><Relationship Id="rId1" Type="http://schemas.microsoft.com/office/2014/relationships/chartEx" Target="../charts/chartEx8.xml"/><Relationship Id="rId6" Type="http://schemas.microsoft.com/office/2014/relationships/chartEx" Target="../charts/chartEx13.xml"/><Relationship Id="rId5" Type="http://schemas.microsoft.com/office/2014/relationships/chartEx" Target="../charts/chartEx12.xml"/><Relationship Id="rId4" Type="http://schemas.microsoft.com/office/2014/relationships/chartEx" Target="../charts/chartEx1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xml"/><Relationship Id="rId3" Type="http://schemas.microsoft.com/office/2014/relationships/chartEx" Target="../charts/chartEx17.xml"/><Relationship Id="rId7" Type="http://schemas.microsoft.com/office/2014/relationships/chartEx" Target="../charts/chartEx21.xml"/><Relationship Id="rId2" Type="http://schemas.microsoft.com/office/2014/relationships/chartEx" Target="../charts/chartEx16.xml"/><Relationship Id="rId1" Type="http://schemas.microsoft.com/office/2014/relationships/chartEx" Target="../charts/chartEx15.xml"/><Relationship Id="rId6" Type="http://schemas.microsoft.com/office/2014/relationships/chartEx" Target="../charts/chartEx20.xml"/><Relationship Id="rId5" Type="http://schemas.microsoft.com/office/2014/relationships/chartEx" Target="../charts/chartEx19.xml"/><Relationship Id="rId4" Type="http://schemas.microsoft.com/office/2014/relationships/chartEx" Target="../charts/chartEx1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24.xml"/><Relationship Id="rId7" Type="http://schemas.microsoft.com/office/2014/relationships/chartEx" Target="../charts/chartEx28.xml"/><Relationship Id="rId2" Type="http://schemas.microsoft.com/office/2014/relationships/chartEx" Target="../charts/chartEx23.xml"/><Relationship Id="rId1" Type="http://schemas.microsoft.com/office/2014/relationships/chartEx" Target="../charts/chartEx22.xml"/><Relationship Id="rId6" Type="http://schemas.microsoft.com/office/2014/relationships/chartEx" Target="../charts/chartEx27.xml"/><Relationship Id="rId5" Type="http://schemas.microsoft.com/office/2014/relationships/chartEx" Target="../charts/chartEx26.xml"/><Relationship Id="rId4" Type="http://schemas.microsoft.com/office/2014/relationships/chartEx" Target="../charts/chartEx25.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31.xml"/><Relationship Id="rId7" Type="http://schemas.microsoft.com/office/2014/relationships/chartEx" Target="../charts/chartEx35.xml"/><Relationship Id="rId2" Type="http://schemas.microsoft.com/office/2014/relationships/chartEx" Target="../charts/chartEx30.xml"/><Relationship Id="rId1" Type="http://schemas.microsoft.com/office/2014/relationships/chartEx" Target="../charts/chartEx29.xml"/><Relationship Id="rId6" Type="http://schemas.microsoft.com/office/2014/relationships/chartEx" Target="../charts/chartEx34.xml"/><Relationship Id="rId5" Type="http://schemas.microsoft.com/office/2014/relationships/chartEx" Target="../charts/chartEx33.xml"/><Relationship Id="rId4" Type="http://schemas.microsoft.com/office/2014/relationships/chartEx" Target="../charts/chartEx3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38.xml"/><Relationship Id="rId7" Type="http://schemas.microsoft.com/office/2014/relationships/chartEx" Target="../charts/chartEx42.xml"/><Relationship Id="rId2" Type="http://schemas.microsoft.com/office/2014/relationships/chartEx" Target="../charts/chartEx37.xml"/><Relationship Id="rId1" Type="http://schemas.microsoft.com/office/2014/relationships/chartEx" Target="../charts/chartEx36.xml"/><Relationship Id="rId6" Type="http://schemas.microsoft.com/office/2014/relationships/chartEx" Target="../charts/chartEx41.xml"/><Relationship Id="rId5" Type="http://schemas.microsoft.com/office/2014/relationships/chartEx" Target="../charts/chartEx40.xml"/><Relationship Id="rId4" Type="http://schemas.microsoft.com/office/2014/relationships/chartEx" Target="../charts/chartEx39.xml"/></Relationships>
</file>

<file path=xl/drawings/_rels/drawing8.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45.xml"/><Relationship Id="rId7" Type="http://schemas.microsoft.com/office/2014/relationships/chartEx" Target="../charts/chartEx49.xml"/><Relationship Id="rId2" Type="http://schemas.microsoft.com/office/2014/relationships/chartEx" Target="../charts/chartEx44.xml"/><Relationship Id="rId1" Type="http://schemas.microsoft.com/office/2014/relationships/chartEx" Target="../charts/chartEx43.xml"/><Relationship Id="rId6" Type="http://schemas.microsoft.com/office/2014/relationships/chartEx" Target="../charts/chartEx48.xml"/><Relationship Id="rId5" Type="http://schemas.microsoft.com/office/2014/relationships/chartEx" Target="../charts/chartEx47.xml"/><Relationship Id="rId4" Type="http://schemas.microsoft.com/office/2014/relationships/chartEx" Target="../charts/chartEx4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52.xml"/><Relationship Id="rId7" Type="http://schemas.microsoft.com/office/2014/relationships/chartEx" Target="../charts/chartEx56.xml"/><Relationship Id="rId2" Type="http://schemas.microsoft.com/office/2014/relationships/chartEx" Target="../charts/chartEx51.xml"/><Relationship Id="rId1" Type="http://schemas.microsoft.com/office/2014/relationships/chartEx" Target="../charts/chartEx50.xml"/><Relationship Id="rId6" Type="http://schemas.microsoft.com/office/2014/relationships/chartEx" Target="../charts/chartEx55.xml"/><Relationship Id="rId5" Type="http://schemas.microsoft.com/office/2014/relationships/chartEx" Target="../charts/chartEx54.xml"/><Relationship Id="rId4" Type="http://schemas.microsoft.com/office/2014/relationships/chartEx" Target="../charts/chartEx53.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xml"/><Relationship Id="rId3" Type="http://schemas.microsoft.com/office/2014/relationships/chartEx" Target="../charts/chartEx59.xml"/><Relationship Id="rId7" Type="http://schemas.microsoft.com/office/2014/relationships/chartEx" Target="../charts/chartEx63.xml"/><Relationship Id="rId2" Type="http://schemas.microsoft.com/office/2014/relationships/chartEx" Target="../charts/chartEx58.xml"/><Relationship Id="rId1" Type="http://schemas.microsoft.com/office/2014/relationships/chartEx" Target="../charts/chartEx57.xml"/><Relationship Id="rId6" Type="http://schemas.microsoft.com/office/2014/relationships/chartEx" Target="../charts/chartEx62.xml"/><Relationship Id="rId5" Type="http://schemas.microsoft.com/office/2014/relationships/chartEx" Target="../charts/chartEx61.xml"/><Relationship Id="rId4" Type="http://schemas.microsoft.com/office/2014/relationships/chartEx" Target="../charts/chartEx6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xml"/><Relationship Id="rId3" Type="http://schemas.microsoft.com/office/2014/relationships/chartEx" Target="../charts/chartEx66.xml"/><Relationship Id="rId7" Type="http://schemas.microsoft.com/office/2014/relationships/chartEx" Target="../charts/chartEx70.xml"/><Relationship Id="rId2" Type="http://schemas.microsoft.com/office/2014/relationships/chartEx" Target="../charts/chartEx65.xml"/><Relationship Id="rId1" Type="http://schemas.microsoft.com/office/2014/relationships/chartEx" Target="../charts/chartEx64.xml"/><Relationship Id="rId6" Type="http://schemas.microsoft.com/office/2014/relationships/chartEx" Target="../charts/chartEx69.xml"/><Relationship Id="rId5" Type="http://schemas.microsoft.com/office/2014/relationships/chartEx" Target="../charts/chartEx68.xml"/><Relationship Id="rId4" Type="http://schemas.microsoft.com/office/2014/relationships/chartEx" Target="../charts/chartEx67.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xml"/><Relationship Id="rId3" Type="http://schemas.microsoft.com/office/2014/relationships/chartEx" Target="../charts/chartEx73.xml"/><Relationship Id="rId7" Type="http://schemas.microsoft.com/office/2014/relationships/chartEx" Target="../charts/chartEx77.xml"/><Relationship Id="rId2" Type="http://schemas.microsoft.com/office/2014/relationships/chartEx" Target="../charts/chartEx72.xml"/><Relationship Id="rId1" Type="http://schemas.microsoft.com/office/2014/relationships/chartEx" Target="../charts/chartEx71.xml"/><Relationship Id="rId6" Type="http://schemas.microsoft.com/office/2014/relationships/chartEx" Target="../charts/chartEx76.xml"/><Relationship Id="rId5" Type="http://schemas.microsoft.com/office/2014/relationships/chartEx" Target="../charts/chartEx75.xml"/><Relationship Id="rId4" Type="http://schemas.microsoft.com/office/2014/relationships/chartEx" Target="../charts/chartEx74.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2.xml"/><Relationship Id="rId3" Type="http://schemas.microsoft.com/office/2014/relationships/chartEx" Target="../charts/chartEx80.xml"/><Relationship Id="rId7" Type="http://schemas.microsoft.com/office/2014/relationships/chartEx" Target="../charts/chartEx84.xml"/><Relationship Id="rId2" Type="http://schemas.microsoft.com/office/2014/relationships/chartEx" Target="../charts/chartEx79.xml"/><Relationship Id="rId1" Type="http://schemas.microsoft.com/office/2014/relationships/chartEx" Target="../charts/chartEx78.xml"/><Relationship Id="rId6" Type="http://schemas.microsoft.com/office/2014/relationships/chartEx" Target="../charts/chartEx83.xml"/><Relationship Id="rId5" Type="http://schemas.microsoft.com/office/2014/relationships/chartEx" Target="../charts/chartEx82.xml"/><Relationship Id="rId4" Type="http://schemas.microsoft.com/office/2014/relationships/chartEx" Target="../charts/chartEx81.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3.xml"/><Relationship Id="rId3" Type="http://schemas.microsoft.com/office/2014/relationships/chartEx" Target="../charts/chartEx87.xml"/><Relationship Id="rId7" Type="http://schemas.microsoft.com/office/2014/relationships/chartEx" Target="../charts/chartEx91.xml"/><Relationship Id="rId2" Type="http://schemas.microsoft.com/office/2014/relationships/chartEx" Target="../charts/chartEx86.xml"/><Relationship Id="rId1" Type="http://schemas.microsoft.com/office/2014/relationships/chartEx" Target="../charts/chartEx85.xml"/><Relationship Id="rId6" Type="http://schemas.microsoft.com/office/2014/relationships/chartEx" Target="../charts/chartEx90.xml"/><Relationship Id="rId5" Type="http://schemas.microsoft.com/office/2014/relationships/chartEx" Target="../charts/chartEx89.xml"/><Relationship Id="rId4" Type="http://schemas.microsoft.com/office/2014/relationships/chartEx" Target="../charts/chartEx8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14.xml"/><Relationship Id="rId3" Type="http://schemas.microsoft.com/office/2014/relationships/chartEx" Target="../charts/chartEx94.xml"/><Relationship Id="rId7" Type="http://schemas.microsoft.com/office/2014/relationships/chartEx" Target="../charts/chartEx98.xml"/><Relationship Id="rId2" Type="http://schemas.microsoft.com/office/2014/relationships/chartEx" Target="../charts/chartEx93.xml"/><Relationship Id="rId1" Type="http://schemas.microsoft.com/office/2014/relationships/chartEx" Target="../charts/chartEx92.xml"/><Relationship Id="rId6" Type="http://schemas.microsoft.com/office/2014/relationships/chartEx" Target="../charts/chartEx97.xml"/><Relationship Id="rId5" Type="http://schemas.microsoft.com/office/2014/relationships/chartEx" Target="../charts/chartEx96.xml"/><Relationship Id="rId4" Type="http://schemas.microsoft.com/office/2014/relationships/chartEx" Target="../charts/chartEx95.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15.xml"/><Relationship Id="rId3" Type="http://schemas.microsoft.com/office/2014/relationships/chartEx" Target="../charts/chartEx101.xml"/><Relationship Id="rId7" Type="http://schemas.microsoft.com/office/2014/relationships/chartEx" Target="../charts/chartEx105.xml"/><Relationship Id="rId2" Type="http://schemas.microsoft.com/office/2014/relationships/chartEx" Target="../charts/chartEx100.xml"/><Relationship Id="rId1" Type="http://schemas.microsoft.com/office/2014/relationships/chartEx" Target="../charts/chartEx99.xml"/><Relationship Id="rId6" Type="http://schemas.microsoft.com/office/2014/relationships/chartEx" Target="../charts/chartEx104.xml"/><Relationship Id="rId5" Type="http://schemas.microsoft.com/office/2014/relationships/chartEx" Target="../charts/chartEx103.xml"/><Relationship Id="rId4" Type="http://schemas.microsoft.com/office/2014/relationships/chartEx" Target="../charts/chartEx102.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16.xml"/><Relationship Id="rId3" Type="http://schemas.microsoft.com/office/2014/relationships/chartEx" Target="../charts/chartEx108.xml"/><Relationship Id="rId7" Type="http://schemas.microsoft.com/office/2014/relationships/chartEx" Target="../charts/chartEx112.xml"/><Relationship Id="rId2" Type="http://schemas.microsoft.com/office/2014/relationships/chartEx" Target="../charts/chartEx107.xml"/><Relationship Id="rId1" Type="http://schemas.microsoft.com/office/2014/relationships/chartEx" Target="../charts/chartEx106.xml"/><Relationship Id="rId6" Type="http://schemas.microsoft.com/office/2014/relationships/chartEx" Target="../charts/chartEx111.xml"/><Relationship Id="rId5" Type="http://schemas.microsoft.com/office/2014/relationships/chartEx" Target="../charts/chartEx110.xml"/><Relationship Id="rId4" Type="http://schemas.microsoft.com/office/2014/relationships/chartEx" Target="../charts/chartEx109.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17.xml"/><Relationship Id="rId3" Type="http://schemas.microsoft.com/office/2014/relationships/chartEx" Target="../charts/chartEx115.xml"/><Relationship Id="rId7" Type="http://schemas.microsoft.com/office/2014/relationships/chartEx" Target="../charts/chartEx119.xml"/><Relationship Id="rId2" Type="http://schemas.microsoft.com/office/2014/relationships/chartEx" Target="../charts/chartEx114.xml"/><Relationship Id="rId1" Type="http://schemas.microsoft.com/office/2014/relationships/chartEx" Target="../charts/chartEx113.xml"/><Relationship Id="rId6" Type="http://schemas.microsoft.com/office/2014/relationships/chartEx" Target="../charts/chartEx118.xml"/><Relationship Id="rId5" Type="http://schemas.microsoft.com/office/2014/relationships/chartEx" Target="../charts/chartEx117.xml"/><Relationship Id="rId4" Type="http://schemas.microsoft.com/office/2014/relationships/chartEx" Target="../charts/chartEx116.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18.xml"/><Relationship Id="rId3" Type="http://schemas.microsoft.com/office/2014/relationships/chartEx" Target="../charts/chartEx122.xml"/><Relationship Id="rId7" Type="http://schemas.microsoft.com/office/2014/relationships/chartEx" Target="../charts/chartEx126.xml"/><Relationship Id="rId2" Type="http://schemas.microsoft.com/office/2014/relationships/chartEx" Target="../charts/chartEx121.xml"/><Relationship Id="rId1" Type="http://schemas.microsoft.com/office/2014/relationships/chartEx" Target="../charts/chartEx120.xml"/><Relationship Id="rId6" Type="http://schemas.microsoft.com/office/2014/relationships/chartEx" Target="../charts/chartEx125.xml"/><Relationship Id="rId5" Type="http://schemas.microsoft.com/office/2014/relationships/chartEx" Target="../charts/chartEx124.xml"/><Relationship Id="rId4" Type="http://schemas.microsoft.com/office/2014/relationships/chartEx" Target="../charts/chartEx123.xml"/></Relationships>
</file>

<file path=xl/drawings/drawing1.xml><?xml version="1.0" encoding="utf-8"?>
<xdr:wsDr xmlns:xdr="http://schemas.openxmlformats.org/drawingml/2006/spreadsheetDrawing" xmlns:a="http://schemas.openxmlformats.org/drawingml/2006/main">
  <xdr:twoCellAnchor editAs="oneCell">
    <xdr:from>
      <xdr:col>12</xdr:col>
      <xdr:colOff>428625</xdr:colOff>
      <xdr:row>7</xdr:row>
      <xdr:rowOff>11906</xdr:rowOff>
    </xdr:from>
    <xdr:to>
      <xdr:col>26</xdr:col>
      <xdr:colOff>152400</xdr:colOff>
      <xdr:row>30</xdr:row>
      <xdr:rowOff>21431</xdr:rowOff>
    </xdr:to>
    <xdr:pic>
      <xdr:nvPicPr>
        <xdr:cNvPr id="6" name="ClipboardAsImage">
          <a:extLst>
            <a:ext uri="{FF2B5EF4-FFF2-40B4-BE49-F238E27FC236}">
              <a16:creationId xmlns:a16="http://schemas.microsoft.com/office/drawing/2014/main" id="{EC44531A-51D0-6435-6AF3-37248E088D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35766" y="1726406"/>
          <a:ext cx="9736931"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50800</xdr:colOff>
      <xdr:row>5</xdr:row>
      <xdr:rowOff>189623</xdr:rowOff>
    </xdr:from>
    <xdr:to>
      <xdr:col>12</xdr:col>
      <xdr:colOff>257175</xdr:colOff>
      <xdr:row>28</xdr:row>
      <xdr:rowOff>153277</xdr:rowOff>
    </xdr:to>
    <xdr:pic>
      <xdr:nvPicPr>
        <xdr:cNvPr id="23" name="グラフィックス 2">
          <a:extLst>
            <a:ext uri="{FF2B5EF4-FFF2-40B4-BE49-F238E27FC236}">
              <a16:creationId xmlns:a16="http://schemas.microsoft.com/office/drawing/2014/main" id="{284D0F14-2FFE-F946-3680-808ECF38FE65}"/>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36600" y="1380248"/>
          <a:ext cx="9036050" cy="54881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420219</xdr:colOff>
      <xdr:row>23</xdr:row>
      <xdr:rowOff>81091</xdr:rowOff>
    </xdr:from>
    <xdr:to>
      <xdr:col>15</xdr:col>
      <xdr:colOff>129666</xdr:colOff>
      <xdr:row>33</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BCAD5032-0B0D-444E-9AC8-47CC949A16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24</xdr:row>
      <xdr:rowOff>36266</xdr:rowOff>
    </xdr:from>
    <xdr:to>
      <xdr:col>23</xdr:col>
      <xdr:colOff>1587231</xdr:colOff>
      <xdr:row>34</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A1FCB63A-C2FF-4D6D-876A-C4A99C3E90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35</xdr:row>
      <xdr:rowOff>13856</xdr:rowOff>
    </xdr:from>
    <xdr:to>
      <xdr:col>14</xdr:col>
      <xdr:colOff>873329</xdr:colOff>
      <xdr:row>46</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172DD8B7-C91E-4C8B-95C6-05E70315EC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35</xdr:row>
      <xdr:rowOff>13856</xdr:rowOff>
    </xdr:from>
    <xdr:to>
      <xdr:col>23</xdr:col>
      <xdr:colOff>1564820</xdr:colOff>
      <xdr:row>46</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45AD5FE6-7287-4309-A739-62223BBADE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47</xdr:row>
      <xdr:rowOff>221674</xdr:rowOff>
    </xdr:from>
    <xdr:to>
      <xdr:col>14</xdr:col>
      <xdr:colOff>873329</xdr:colOff>
      <xdr:row>59</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E11AB73A-392B-4E1D-B206-4E98196291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60</xdr:row>
      <xdr:rowOff>208067</xdr:rowOff>
    </xdr:from>
    <xdr:to>
      <xdr:col>15</xdr:col>
      <xdr:colOff>112567</xdr:colOff>
      <xdr:row>72</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2A27B115-BE7E-4839-A8BA-13B73E0C9F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60</xdr:row>
      <xdr:rowOff>208067</xdr:rowOff>
    </xdr:from>
    <xdr:to>
      <xdr:col>25</xdr:col>
      <xdr:colOff>371103</xdr:colOff>
      <xdr:row>72</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48E2D527-0542-46B1-89ED-1BE33C6204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27</xdr:col>
      <xdr:colOff>0</xdr:colOff>
      <xdr:row>11</xdr:row>
      <xdr:rowOff>0</xdr:rowOff>
    </xdr:from>
    <xdr:to>
      <xdr:col>34</xdr:col>
      <xdr:colOff>607358</xdr:colOff>
      <xdr:row>25</xdr:row>
      <xdr:rowOff>67235</xdr:rowOff>
    </xdr:to>
    <xdr:graphicFrame macro="">
      <xdr:nvGraphicFramePr>
        <xdr:cNvPr id="9" name="グラフ 8">
          <a:extLst>
            <a:ext uri="{FF2B5EF4-FFF2-40B4-BE49-F238E27FC236}">
              <a16:creationId xmlns:a16="http://schemas.microsoft.com/office/drawing/2014/main" id="{0C794AB2-0CA0-42BF-8767-90F8A1F21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420219</xdr:colOff>
      <xdr:row>15</xdr:row>
      <xdr:rowOff>81091</xdr:rowOff>
    </xdr:from>
    <xdr:to>
      <xdr:col>15</xdr:col>
      <xdr:colOff>129666</xdr:colOff>
      <xdr:row>25</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706F4660-34EE-4EA4-8624-F898E16393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16</xdr:row>
      <xdr:rowOff>36266</xdr:rowOff>
    </xdr:from>
    <xdr:to>
      <xdr:col>21</xdr:col>
      <xdr:colOff>1587231</xdr:colOff>
      <xdr:row>26</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5E302337-DA0A-4FD7-9886-E2E7801A9D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27</xdr:row>
      <xdr:rowOff>13856</xdr:rowOff>
    </xdr:from>
    <xdr:to>
      <xdr:col>14</xdr:col>
      <xdr:colOff>873329</xdr:colOff>
      <xdr:row>38</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13E691F1-C452-4A10-A9CA-C237497D67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27</xdr:row>
      <xdr:rowOff>13856</xdr:rowOff>
    </xdr:from>
    <xdr:to>
      <xdr:col>21</xdr:col>
      <xdr:colOff>1564820</xdr:colOff>
      <xdr:row>38</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BC8AFFCA-479C-46A0-BF06-4D096590A9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39</xdr:row>
      <xdr:rowOff>221674</xdr:rowOff>
    </xdr:from>
    <xdr:to>
      <xdr:col>14</xdr:col>
      <xdr:colOff>873329</xdr:colOff>
      <xdr:row>51</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C937DBB9-1A62-48A4-A407-B495D12C4E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52</xdr:row>
      <xdr:rowOff>208067</xdr:rowOff>
    </xdr:from>
    <xdr:to>
      <xdr:col>15</xdr:col>
      <xdr:colOff>112567</xdr:colOff>
      <xdr:row>64</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4B457C7D-CC1B-487C-AC2E-422F19BAE0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52</xdr:row>
      <xdr:rowOff>208067</xdr:rowOff>
    </xdr:from>
    <xdr:to>
      <xdr:col>23</xdr:col>
      <xdr:colOff>371103</xdr:colOff>
      <xdr:row>64</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67CC737C-8A3F-4CF9-9455-8B2AC5783D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25</xdr:col>
      <xdr:colOff>0</xdr:colOff>
      <xdr:row>13</xdr:row>
      <xdr:rowOff>0</xdr:rowOff>
    </xdr:from>
    <xdr:to>
      <xdr:col>32</xdr:col>
      <xdr:colOff>607358</xdr:colOff>
      <xdr:row>17</xdr:row>
      <xdr:rowOff>67235</xdr:rowOff>
    </xdr:to>
    <xdr:graphicFrame macro="">
      <xdr:nvGraphicFramePr>
        <xdr:cNvPr id="9" name="グラフ 8">
          <a:extLst>
            <a:ext uri="{FF2B5EF4-FFF2-40B4-BE49-F238E27FC236}">
              <a16:creationId xmlns:a16="http://schemas.microsoft.com/office/drawing/2014/main" id="{1F9456E2-0233-4FE7-BC5C-7DF562E66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534519</xdr:colOff>
      <xdr:row>88</xdr:row>
      <xdr:rowOff>138241</xdr:rowOff>
    </xdr:from>
    <xdr:to>
      <xdr:col>15</xdr:col>
      <xdr:colOff>243966</xdr:colOff>
      <xdr:row>99</xdr:row>
      <xdr:rowOff>214440</xdr:rowOff>
    </xdr:to>
    <mc:AlternateContent xmlns:mc="http://schemas.openxmlformats.org/markup-compatibility/2006">
      <mc:Choice xmlns:cx1="http://schemas.microsoft.com/office/drawing/2015/9/8/chartex" Requires="cx1">
        <xdr:graphicFrame macro="">
          <xdr:nvGraphicFramePr>
            <xdr:cNvPr id="12" name="グラフ 2">
              <a:extLst>
                <a:ext uri="{FF2B5EF4-FFF2-40B4-BE49-F238E27FC236}">
                  <a16:creationId xmlns:a16="http://schemas.microsoft.com/office/drawing/2014/main" id="{7E19970E-8DFB-45B2-BE1D-10240DF82E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86</xdr:row>
      <xdr:rowOff>36266</xdr:rowOff>
    </xdr:from>
    <xdr:to>
      <xdr:col>22</xdr:col>
      <xdr:colOff>1587231</xdr:colOff>
      <xdr:row>96</xdr:row>
      <xdr:rowOff>112466</xdr:rowOff>
    </xdr:to>
    <mc:AlternateContent xmlns:mc="http://schemas.openxmlformats.org/markup-compatibility/2006">
      <mc:Choice xmlns:cx1="http://schemas.microsoft.com/office/drawing/2015/9/8/chartex" Requires="cx1">
        <xdr:graphicFrame macro="">
          <xdr:nvGraphicFramePr>
            <xdr:cNvPr id="16" name="グラフ 3">
              <a:extLst>
                <a:ext uri="{FF2B5EF4-FFF2-40B4-BE49-F238E27FC236}">
                  <a16:creationId xmlns:a16="http://schemas.microsoft.com/office/drawing/2014/main" id="{32E92FD7-67C0-4AFD-8C3A-0579B875BE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97</xdr:row>
      <xdr:rowOff>13856</xdr:rowOff>
    </xdr:from>
    <xdr:to>
      <xdr:col>14</xdr:col>
      <xdr:colOff>873329</xdr:colOff>
      <xdr:row>108</xdr:row>
      <xdr:rowOff>90056</xdr:rowOff>
    </xdr:to>
    <mc:AlternateContent xmlns:mc="http://schemas.openxmlformats.org/markup-compatibility/2006">
      <mc:Choice xmlns:cx1="http://schemas.microsoft.com/office/drawing/2015/9/8/chartex" Requires="cx1">
        <xdr:graphicFrame macro="">
          <xdr:nvGraphicFramePr>
            <xdr:cNvPr id="15" name="グラフ 4">
              <a:extLst>
                <a:ext uri="{FF2B5EF4-FFF2-40B4-BE49-F238E27FC236}">
                  <a16:creationId xmlns:a16="http://schemas.microsoft.com/office/drawing/2014/main" id="{29575F50-6E35-46F4-9994-19214B80C9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97</xdr:row>
      <xdr:rowOff>13856</xdr:rowOff>
    </xdr:from>
    <xdr:to>
      <xdr:col>22</xdr:col>
      <xdr:colOff>1564820</xdr:colOff>
      <xdr:row>108</xdr:row>
      <xdr:rowOff>90056</xdr:rowOff>
    </xdr:to>
    <mc:AlternateContent xmlns:mc="http://schemas.openxmlformats.org/markup-compatibility/2006">
      <mc:Choice xmlns:cx1="http://schemas.microsoft.com/office/drawing/2015/9/8/chartex" Requires="cx1">
        <xdr:graphicFrame macro="">
          <xdr:nvGraphicFramePr>
            <xdr:cNvPr id="10" name="グラフ 5">
              <a:extLst>
                <a:ext uri="{FF2B5EF4-FFF2-40B4-BE49-F238E27FC236}">
                  <a16:creationId xmlns:a16="http://schemas.microsoft.com/office/drawing/2014/main" id="{F16D3E87-883F-4B68-A7B8-72D30DB4E0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109</xdr:row>
      <xdr:rowOff>221674</xdr:rowOff>
    </xdr:from>
    <xdr:to>
      <xdr:col>14</xdr:col>
      <xdr:colOff>873329</xdr:colOff>
      <xdr:row>121</xdr:row>
      <xdr:rowOff>55420</xdr:rowOff>
    </xdr:to>
    <mc:AlternateContent xmlns:mc="http://schemas.openxmlformats.org/markup-compatibility/2006">
      <mc:Choice xmlns:cx1="http://schemas.microsoft.com/office/drawing/2015/9/8/chartex" Requires="cx1">
        <xdr:graphicFrame macro="">
          <xdr:nvGraphicFramePr>
            <xdr:cNvPr id="14" name="グラフ 8">
              <a:extLst>
                <a:ext uri="{FF2B5EF4-FFF2-40B4-BE49-F238E27FC236}">
                  <a16:creationId xmlns:a16="http://schemas.microsoft.com/office/drawing/2014/main" id="{477051C9-17AC-42E6-9E84-17CA705B85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122</xdr:row>
      <xdr:rowOff>208067</xdr:rowOff>
    </xdr:from>
    <xdr:to>
      <xdr:col>15</xdr:col>
      <xdr:colOff>112567</xdr:colOff>
      <xdr:row>134</xdr:row>
      <xdr:rowOff>41814</xdr:rowOff>
    </xdr:to>
    <mc:AlternateContent xmlns:mc="http://schemas.openxmlformats.org/markup-compatibility/2006">
      <mc:Choice xmlns:cx1="http://schemas.microsoft.com/office/drawing/2015/9/8/chartex" Requires="cx1">
        <xdr:graphicFrame macro="">
          <xdr:nvGraphicFramePr>
            <xdr:cNvPr id="13" name="グラフ 1">
              <a:extLst>
                <a:ext uri="{FF2B5EF4-FFF2-40B4-BE49-F238E27FC236}">
                  <a16:creationId xmlns:a16="http://schemas.microsoft.com/office/drawing/2014/main" id="{02B451C5-4053-473D-8FAB-478CDCCA25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18</xdr:col>
      <xdr:colOff>173922</xdr:colOff>
      <xdr:row>84</xdr:row>
      <xdr:rowOff>112817</xdr:rowOff>
    </xdr:from>
    <xdr:to>
      <xdr:col>27</xdr:col>
      <xdr:colOff>113928</xdr:colOff>
      <xdr:row>96</xdr:row>
      <xdr:rowOff>194214</xdr:rowOff>
    </xdr:to>
    <mc:AlternateContent xmlns:mc="http://schemas.openxmlformats.org/markup-compatibility/2006">
      <mc:Choice xmlns:cx1="http://schemas.microsoft.com/office/drawing/2015/9/8/chartex" Requires="cx1">
        <xdr:graphicFrame macro="">
          <xdr:nvGraphicFramePr>
            <xdr:cNvPr id="11" name="グラフ 7">
              <a:extLst>
                <a:ext uri="{FF2B5EF4-FFF2-40B4-BE49-F238E27FC236}">
                  <a16:creationId xmlns:a16="http://schemas.microsoft.com/office/drawing/2014/main" id="{07005EA2-0EE0-43E1-B96A-9DBC2E3E7B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11</xdr:row>
      <xdr:rowOff>0</xdr:rowOff>
    </xdr:from>
    <xdr:to>
      <xdr:col>33</xdr:col>
      <xdr:colOff>607358</xdr:colOff>
      <xdr:row>27</xdr:row>
      <xdr:rowOff>67235</xdr:rowOff>
    </xdr:to>
    <xdr:graphicFrame macro="">
      <xdr:nvGraphicFramePr>
        <xdr:cNvPr id="9" name="グラフ 8">
          <a:extLst>
            <a:ext uri="{FF2B5EF4-FFF2-40B4-BE49-F238E27FC236}">
              <a16:creationId xmlns:a16="http://schemas.microsoft.com/office/drawing/2014/main" id="{1015237B-066A-43B7-A051-CD0FBF22D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420219</xdr:colOff>
      <xdr:row>15</xdr:row>
      <xdr:rowOff>81091</xdr:rowOff>
    </xdr:from>
    <xdr:to>
      <xdr:col>15</xdr:col>
      <xdr:colOff>129666</xdr:colOff>
      <xdr:row>25</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C550F253-5050-484A-9CAB-C5C909F5E5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16</xdr:row>
      <xdr:rowOff>36266</xdr:rowOff>
    </xdr:from>
    <xdr:to>
      <xdr:col>22</xdr:col>
      <xdr:colOff>1587231</xdr:colOff>
      <xdr:row>26</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6ACA9E8E-373E-43FD-BB0C-68D5445DD4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27</xdr:row>
      <xdr:rowOff>13856</xdr:rowOff>
    </xdr:from>
    <xdr:to>
      <xdr:col>14</xdr:col>
      <xdr:colOff>873329</xdr:colOff>
      <xdr:row>38</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49176782-AA50-4634-AE9C-F4CAF0229D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27</xdr:row>
      <xdr:rowOff>13856</xdr:rowOff>
    </xdr:from>
    <xdr:to>
      <xdr:col>22</xdr:col>
      <xdr:colOff>1564820</xdr:colOff>
      <xdr:row>38</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DFE96205-F274-4E0D-978E-6B87D18217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39</xdr:row>
      <xdr:rowOff>221674</xdr:rowOff>
    </xdr:from>
    <xdr:to>
      <xdr:col>14</xdr:col>
      <xdr:colOff>873329</xdr:colOff>
      <xdr:row>51</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91595055-1215-431C-A829-03812FBACF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52</xdr:row>
      <xdr:rowOff>208067</xdr:rowOff>
    </xdr:from>
    <xdr:to>
      <xdr:col>15</xdr:col>
      <xdr:colOff>112567</xdr:colOff>
      <xdr:row>64</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56741A41-2952-4CBE-8B80-8CF7A73CD0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52</xdr:row>
      <xdr:rowOff>208067</xdr:rowOff>
    </xdr:from>
    <xdr:to>
      <xdr:col>24</xdr:col>
      <xdr:colOff>371103</xdr:colOff>
      <xdr:row>64</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03E11F00-1729-4857-82A6-4C22011621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13</xdr:row>
      <xdr:rowOff>0</xdr:rowOff>
    </xdr:from>
    <xdr:to>
      <xdr:col>33</xdr:col>
      <xdr:colOff>607358</xdr:colOff>
      <xdr:row>17</xdr:row>
      <xdr:rowOff>67235</xdr:rowOff>
    </xdr:to>
    <xdr:graphicFrame macro="">
      <xdr:nvGraphicFramePr>
        <xdr:cNvPr id="9" name="グラフ 8">
          <a:extLst>
            <a:ext uri="{FF2B5EF4-FFF2-40B4-BE49-F238E27FC236}">
              <a16:creationId xmlns:a16="http://schemas.microsoft.com/office/drawing/2014/main" id="{741B8FD1-EEC2-4602-A161-73D52EDF7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420219</xdr:colOff>
      <xdr:row>15</xdr:row>
      <xdr:rowOff>81091</xdr:rowOff>
    </xdr:from>
    <xdr:to>
      <xdr:col>15</xdr:col>
      <xdr:colOff>129666</xdr:colOff>
      <xdr:row>25</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270519D0-FAC3-434A-81F5-25465382C6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16</xdr:row>
      <xdr:rowOff>36266</xdr:rowOff>
    </xdr:from>
    <xdr:to>
      <xdr:col>22</xdr:col>
      <xdr:colOff>1587231</xdr:colOff>
      <xdr:row>26</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7C145CE9-07D4-4D8D-A627-931C673E9C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27</xdr:row>
      <xdr:rowOff>13856</xdr:rowOff>
    </xdr:from>
    <xdr:to>
      <xdr:col>14</xdr:col>
      <xdr:colOff>873329</xdr:colOff>
      <xdr:row>38</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4B2E6D74-08CA-435E-95AF-FD3ABA431E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27</xdr:row>
      <xdr:rowOff>13856</xdr:rowOff>
    </xdr:from>
    <xdr:to>
      <xdr:col>22</xdr:col>
      <xdr:colOff>1564820</xdr:colOff>
      <xdr:row>38</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23195361-4388-4933-9D3B-D63C84181A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39</xdr:row>
      <xdr:rowOff>221674</xdr:rowOff>
    </xdr:from>
    <xdr:to>
      <xdr:col>14</xdr:col>
      <xdr:colOff>873329</xdr:colOff>
      <xdr:row>51</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0897347A-AB09-4C8C-8FE6-1CA86628D2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52</xdr:row>
      <xdr:rowOff>208067</xdr:rowOff>
    </xdr:from>
    <xdr:to>
      <xdr:col>15</xdr:col>
      <xdr:colOff>112567</xdr:colOff>
      <xdr:row>64</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377703BE-08F8-416F-8DA3-2FBC53E293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52</xdr:row>
      <xdr:rowOff>208067</xdr:rowOff>
    </xdr:from>
    <xdr:to>
      <xdr:col>24</xdr:col>
      <xdr:colOff>371103</xdr:colOff>
      <xdr:row>64</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034315BB-16A7-4EB4-B5C5-FCCC11A5D9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13</xdr:row>
      <xdr:rowOff>0</xdr:rowOff>
    </xdr:from>
    <xdr:to>
      <xdr:col>33</xdr:col>
      <xdr:colOff>607358</xdr:colOff>
      <xdr:row>17</xdr:row>
      <xdr:rowOff>67235</xdr:rowOff>
    </xdr:to>
    <xdr:graphicFrame macro="">
      <xdr:nvGraphicFramePr>
        <xdr:cNvPr id="9" name="グラフ 8">
          <a:extLst>
            <a:ext uri="{FF2B5EF4-FFF2-40B4-BE49-F238E27FC236}">
              <a16:creationId xmlns:a16="http://schemas.microsoft.com/office/drawing/2014/main" id="{3055213B-556D-49D2-B701-A0A68ACB3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420219</xdr:colOff>
      <xdr:row>15</xdr:row>
      <xdr:rowOff>81091</xdr:rowOff>
    </xdr:from>
    <xdr:to>
      <xdr:col>15</xdr:col>
      <xdr:colOff>129666</xdr:colOff>
      <xdr:row>25</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566089A2-0B80-43E2-B0EA-4F49AA37A0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16</xdr:row>
      <xdr:rowOff>36266</xdr:rowOff>
    </xdr:from>
    <xdr:to>
      <xdr:col>22</xdr:col>
      <xdr:colOff>1587231</xdr:colOff>
      <xdr:row>26</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38069664-861D-48B3-995F-6A2A06A196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27</xdr:row>
      <xdr:rowOff>13856</xdr:rowOff>
    </xdr:from>
    <xdr:to>
      <xdr:col>14</xdr:col>
      <xdr:colOff>873329</xdr:colOff>
      <xdr:row>38</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4B6EC531-B9FA-4298-9863-4608A7A01C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27</xdr:row>
      <xdr:rowOff>13856</xdr:rowOff>
    </xdr:from>
    <xdr:to>
      <xdr:col>22</xdr:col>
      <xdr:colOff>1564820</xdr:colOff>
      <xdr:row>38</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4CC88A63-2CF9-487D-B540-E43FA16B58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39</xdr:row>
      <xdr:rowOff>221674</xdr:rowOff>
    </xdr:from>
    <xdr:to>
      <xdr:col>14</xdr:col>
      <xdr:colOff>873329</xdr:colOff>
      <xdr:row>51</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19CA67F1-D230-458F-953D-FC30C5450C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52</xdr:row>
      <xdr:rowOff>208067</xdr:rowOff>
    </xdr:from>
    <xdr:to>
      <xdr:col>15</xdr:col>
      <xdr:colOff>112567</xdr:colOff>
      <xdr:row>64</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728B2756-C564-4894-94D4-E414DDDE5D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52</xdr:row>
      <xdr:rowOff>208067</xdr:rowOff>
    </xdr:from>
    <xdr:to>
      <xdr:col>24</xdr:col>
      <xdr:colOff>371103</xdr:colOff>
      <xdr:row>64</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E0DE01C1-B7DC-460C-8779-F9FC3C283D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13</xdr:row>
      <xdr:rowOff>0</xdr:rowOff>
    </xdr:from>
    <xdr:to>
      <xdr:col>33</xdr:col>
      <xdr:colOff>607358</xdr:colOff>
      <xdr:row>17</xdr:row>
      <xdr:rowOff>67235</xdr:rowOff>
    </xdr:to>
    <xdr:graphicFrame macro="">
      <xdr:nvGraphicFramePr>
        <xdr:cNvPr id="9" name="グラフ 8">
          <a:extLst>
            <a:ext uri="{FF2B5EF4-FFF2-40B4-BE49-F238E27FC236}">
              <a16:creationId xmlns:a16="http://schemas.microsoft.com/office/drawing/2014/main" id="{74EB4E1D-9EC7-4C99-9C8C-E3F6324872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420219</xdr:colOff>
      <xdr:row>23</xdr:row>
      <xdr:rowOff>81091</xdr:rowOff>
    </xdr:from>
    <xdr:to>
      <xdr:col>15</xdr:col>
      <xdr:colOff>129666</xdr:colOff>
      <xdr:row>33</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54EBF42E-7549-473D-B5D0-5253D721DF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24</xdr:row>
      <xdr:rowOff>36266</xdr:rowOff>
    </xdr:from>
    <xdr:to>
      <xdr:col>22</xdr:col>
      <xdr:colOff>1587231</xdr:colOff>
      <xdr:row>34</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F90B6AD0-4F9D-469C-B22D-286CD2FD89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35</xdr:row>
      <xdr:rowOff>13856</xdr:rowOff>
    </xdr:from>
    <xdr:to>
      <xdr:col>14</xdr:col>
      <xdr:colOff>873329</xdr:colOff>
      <xdr:row>46</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3C678791-0670-486A-BC95-077A56DFEF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35</xdr:row>
      <xdr:rowOff>13856</xdr:rowOff>
    </xdr:from>
    <xdr:to>
      <xdr:col>22</xdr:col>
      <xdr:colOff>1564820</xdr:colOff>
      <xdr:row>46</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3C81B945-CAF8-4224-9296-8992247043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47</xdr:row>
      <xdr:rowOff>221674</xdr:rowOff>
    </xdr:from>
    <xdr:to>
      <xdr:col>14</xdr:col>
      <xdr:colOff>873329</xdr:colOff>
      <xdr:row>59</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BB7C0F23-F9F3-4C7B-AE71-7583A5FE7E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60</xdr:row>
      <xdr:rowOff>208067</xdr:rowOff>
    </xdr:from>
    <xdr:to>
      <xdr:col>15</xdr:col>
      <xdr:colOff>112567</xdr:colOff>
      <xdr:row>72</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AA603307-F921-4C21-8134-DA2EEBE2B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60</xdr:row>
      <xdr:rowOff>208067</xdr:rowOff>
    </xdr:from>
    <xdr:to>
      <xdr:col>24</xdr:col>
      <xdr:colOff>371103</xdr:colOff>
      <xdr:row>72</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F057ABFC-DF95-4E01-808A-7808C584A0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11</xdr:row>
      <xdr:rowOff>0</xdr:rowOff>
    </xdr:from>
    <xdr:to>
      <xdr:col>33</xdr:col>
      <xdr:colOff>607358</xdr:colOff>
      <xdr:row>25</xdr:row>
      <xdr:rowOff>67235</xdr:rowOff>
    </xdr:to>
    <xdr:graphicFrame macro="">
      <xdr:nvGraphicFramePr>
        <xdr:cNvPr id="9" name="グラフ 8">
          <a:extLst>
            <a:ext uri="{FF2B5EF4-FFF2-40B4-BE49-F238E27FC236}">
              <a16:creationId xmlns:a16="http://schemas.microsoft.com/office/drawing/2014/main" id="{6FE3F729-28C3-4B66-BAB6-09820BA0E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420219</xdr:colOff>
      <xdr:row>7</xdr:row>
      <xdr:rowOff>81091</xdr:rowOff>
    </xdr:from>
    <xdr:to>
      <xdr:col>15</xdr:col>
      <xdr:colOff>129666</xdr:colOff>
      <xdr:row>17</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A453A8AA-F9AA-4A80-8FC6-1EC44BAC24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8</xdr:row>
      <xdr:rowOff>36266</xdr:rowOff>
    </xdr:from>
    <xdr:to>
      <xdr:col>22</xdr:col>
      <xdr:colOff>1587231</xdr:colOff>
      <xdr:row>18</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58F06719-51AB-491E-9E6A-2F6F7A3354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19</xdr:row>
      <xdr:rowOff>13856</xdr:rowOff>
    </xdr:from>
    <xdr:to>
      <xdr:col>14</xdr:col>
      <xdr:colOff>873329</xdr:colOff>
      <xdr:row>30</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1FF8084E-D521-4303-B51C-5A3C2D0044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19</xdr:row>
      <xdr:rowOff>13856</xdr:rowOff>
    </xdr:from>
    <xdr:to>
      <xdr:col>22</xdr:col>
      <xdr:colOff>1564820</xdr:colOff>
      <xdr:row>30</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822427DD-6FAC-4BBF-93C8-D2A9AD6429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31</xdr:row>
      <xdr:rowOff>221674</xdr:rowOff>
    </xdr:from>
    <xdr:to>
      <xdr:col>14</xdr:col>
      <xdr:colOff>873329</xdr:colOff>
      <xdr:row>43</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E32EBD9E-FEAE-4BB5-B197-2DD207EFF2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44</xdr:row>
      <xdr:rowOff>208067</xdr:rowOff>
    </xdr:from>
    <xdr:to>
      <xdr:col>15</xdr:col>
      <xdr:colOff>112567</xdr:colOff>
      <xdr:row>56</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E55DC59E-7058-4B4C-8D59-02345783E9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44</xdr:row>
      <xdr:rowOff>208067</xdr:rowOff>
    </xdr:from>
    <xdr:to>
      <xdr:col>24</xdr:col>
      <xdr:colOff>371103</xdr:colOff>
      <xdr:row>56</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3C333653-32EE-4EEE-9500-8E489C9A39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5</xdr:row>
      <xdr:rowOff>0</xdr:rowOff>
    </xdr:from>
    <xdr:to>
      <xdr:col>33</xdr:col>
      <xdr:colOff>607358</xdr:colOff>
      <xdr:row>9</xdr:row>
      <xdr:rowOff>67235</xdr:rowOff>
    </xdr:to>
    <xdr:graphicFrame macro="">
      <xdr:nvGraphicFramePr>
        <xdr:cNvPr id="9" name="グラフ 8">
          <a:extLst>
            <a:ext uri="{FF2B5EF4-FFF2-40B4-BE49-F238E27FC236}">
              <a16:creationId xmlns:a16="http://schemas.microsoft.com/office/drawing/2014/main" id="{8BA9B8FA-1744-48AE-A881-25AC2EDF5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420219</xdr:colOff>
      <xdr:row>7</xdr:row>
      <xdr:rowOff>81091</xdr:rowOff>
    </xdr:from>
    <xdr:to>
      <xdr:col>15</xdr:col>
      <xdr:colOff>129666</xdr:colOff>
      <xdr:row>17</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7D9D3724-B374-4594-A762-F19A485CF0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8</xdr:row>
      <xdr:rowOff>36266</xdr:rowOff>
    </xdr:from>
    <xdr:to>
      <xdr:col>22</xdr:col>
      <xdr:colOff>1587231</xdr:colOff>
      <xdr:row>18</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AC089586-7426-4A13-8E2A-D63557C759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19</xdr:row>
      <xdr:rowOff>13856</xdr:rowOff>
    </xdr:from>
    <xdr:to>
      <xdr:col>14</xdr:col>
      <xdr:colOff>873329</xdr:colOff>
      <xdr:row>30</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D57176A1-22EF-48E8-99AE-F16CA22F7C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19</xdr:row>
      <xdr:rowOff>13856</xdr:rowOff>
    </xdr:from>
    <xdr:to>
      <xdr:col>22</xdr:col>
      <xdr:colOff>1564820</xdr:colOff>
      <xdr:row>30</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DDFA2BFE-1B4A-4B97-A941-95B7F1F84D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31</xdr:row>
      <xdr:rowOff>221674</xdr:rowOff>
    </xdr:from>
    <xdr:to>
      <xdr:col>14</xdr:col>
      <xdr:colOff>873329</xdr:colOff>
      <xdr:row>43</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62FECF32-E559-4FAE-85D5-698B76A224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44</xdr:row>
      <xdr:rowOff>208067</xdr:rowOff>
    </xdr:from>
    <xdr:to>
      <xdr:col>15</xdr:col>
      <xdr:colOff>112567</xdr:colOff>
      <xdr:row>56</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A94B6DA0-F247-4A2C-A53B-C437042981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44</xdr:row>
      <xdr:rowOff>208067</xdr:rowOff>
    </xdr:from>
    <xdr:to>
      <xdr:col>24</xdr:col>
      <xdr:colOff>371103</xdr:colOff>
      <xdr:row>56</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B6BAED68-A007-49A4-A96D-DE289EDCB3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5</xdr:row>
      <xdr:rowOff>0</xdr:rowOff>
    </xdr:from>
    <xdr:to>
      <xdr:col>33</xdr:col>
      <xdr:colOff>607358</xdr:colOff>
      <xdr:row>9</xdr:row>
      <xdr:rowOff>67235</xdr:rowOff>
    </xdr:to>
    <xdr:graphicFrame macro="">
      <xdr:nvGraphicFramePr>
        <xdr:cNvPr id="9" name="グラフ 8">
          <a:extLst>
            <a:ext uri="{FF2B5EF4-FFF2-40B4-BE49-F238E27FC236}">
              <a16:creationId xmlns:a16="http://schemas.microsoft.com/office/drawing/2014/main" id="{1C678CAC-4E33-4C44-B4B2-1B9BF3A1C4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420219</xdr:colOff>
      <xdr:row>7</xdr:row>
      <xdr:rowOff>81091</xdr:rowOff>
    </xdr:from>
    <xdr:to>
      <xdr:col>15</xdr:col>
      <xdr:colOff>129666</xdr:colOff>
      <xdr:row>17</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4AAB09C7-6DE6-45D2-974C-FBB2937A16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8</xdr:row>
      <xdr:rowOff>36266</xdr:rowOff>
    </xdr:from>
    <xdr:to>
      <xdr:col>22</xdr:col>
      <xdr:colOff>1587231</xdr:colOff>
      <xdr:row>18</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8341D3CE-3876-40BD-96E4-AF19B0B890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19</xdr:row>
      <xdr:rowOff>13856</xdr:rowOff>
    </xdr:from>
    <xdr:to>
      <xdr:col>14</xdr:col>
      <xdr:colOff>873329</xdr:colOff>
      <xdr:row>30</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6D5CA674-E965-4DA4-A819-D3001C9030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19</xdr:row>
      <xdr:rowOff>13856</xdr:rowOff>
    </xdr:from>
    <xdr:to>
      <xdr:col>22</xdr:col>
      <xdr:colOff>1564820</xdr:colOff>
      <xdr:row>30</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8D6AB548-4044-4863-BFB2-BF68B54A31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31</xdr:row>
      <xdr:rowOff>221674</xdr:rowOff>
    </xdr:from>
    <xdr:to>
      <xdr:col>14</xdr:col>
      <xdr:colOff>873329</xdr:colOff>
      <xdr:row>43</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B2740C54-D7D0-4CE5-AD7B-0F0918649D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44</xdr:row>
      <xdr:rowOff>208067</xdr:rowOff>
    </xdr:from>
    <xdr:to>
      <xdr:col>15</xdr:col>
      <xdr:colOff>112567</xdr:colOff>
      <xdr:row>56</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9019C350-6038-492C-BA1B-C54466B1AB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44</xdr:row>
      <xdr:rowOff>208067</xdr:rowOff>
    </xdr:from>
    <xdr:to>
      <xdr:col>24</xdr:col>
      <xdr:colOff>371103</xdr:colOff>
      <xdr:row>56</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E93A9D5B-1708-441C-8B7E-225E26ED56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5</xdr:row>
      <xdr:rowOff>0</xdr:rowOff>
    </xdr:from>
    <xdr:to>
      <xdr:col>33</xdr:col>
      <xdr:colOff>607358</xdr:colOff>
      <xdr:row>9</xdr:row>
      <xdr:rowOff>67235</xdr:rowOff>
    </xdr:to>
    <xdr:graphicFrame macro="">
      <xdr:nvGraphicFramePr>
        <xdr:cNvPr id="9" name="グラフ 8">
          <a:extLst>
            <a:ext uri="{FF2B5EF4-FFF2-40B4-BE49-F238E27FC236}">
              <a16:creationId xmlns:a16="http://schemas.microsoft.com/office/drawing/2014/main" id="{7E239D56-EC89-4946-BE83-F663519C3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420219</xdr:colOff>
      <xdr:row>23</xdr:row>
      <xdr:rowOff>81091</xdr:rowOff>
    </xdr:from>
    <xdr:to>
      <xdr:col>15</xdr:col>
      <xdr:colOff>129666</xdr:colOff>
      <xdr:row>33</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F24C86E7-0A28-4D6A-8F90-F36E21AA8E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24</xdr:row>
      <xdr:rowOff>36266</xdr:rowOff>
    </xdr:from>
    <xdr:to>
      <xdr:col>22</xdr:col>
      <xdr:colOff>1587231</xdr:colOff>
      <xdr:row>34</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DE5ABE9C-023E-40F7-AF08-A3DE0E4235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35</xdr:row>
      <xdr:rowOff>13856</xdr:rowOff>
    </xdr:from>
    <xdr:to>
      <xdr:col>14</xdr:col>
      <xdr:colOff>873329</xdr:colOff>
      <xdr:row>46</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CDBB6C6B-3DCA-4721-AA48-4D9ABB6EBC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35</xdr:row>
      <xdr:rowOff>13856</xdr:rowOff>
    </xdr:from>
    <xdr:to>
      <xdr:col>22</xdr:col>
      <xdr:colOff>1564820</xdr:colOff>
      <xdr:row>46</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44EF5DBD-3E6F-49F9-88DF-BA13BDA6ED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47</xdr:row>
      <xdr:rowOff>221674</xdr:rowOff>
    </xdr:from>
    <xdr:to>
      <xdr:col>14</xdr:col>
      <xdr:colOff>873329</xdr:colOff>
      <xdr:row>59</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24551A08-4315-4C24-A6BE-7B48EE218F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60</xdr:row>
      <xdr:rowOff>208067</xdr:rowOff>
    </xdr:from>
    <xdr:to>
      <xdr:col>15</xdr:col>
      <xdr:colOff>112567</xdr:colOff>
      <xdr:row>72</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69D416F5-289B-421F-9B68-5474C3A578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60</xdr:row>
      <xdr:rowOff>208067</xdr:rowOff>
    </xdr:from>
    <xdr:to>
      <xdr:col>24</xdr:col>
      <xdr:colOff>371103</xdr:colOff>
      <xdr:row>72</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C38AD6FD-F8F2-4848-915C-8A281AB091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11</xdr:row>
      <xdr:rowOff>0</xdr:rowOff>
    </xdr:from>
    <xdr:to>
      <xdr:col>33</xdr:col>
      <xdr:colOff>607358</xdr:colOff>
      <xdr:row>25</xdr:row>
      <xdr:rowOff>67235</xdr:rowOff>
    </xdr:to>
    <xdr:graphicFrame macro="">
      <xdr:nvGraphicFramePr>
        <xdr:cNvPr id="9" name="グラフ 8">
          <a:extLst>
            <a:ext uri="{FF2B5EF4-FFF2-40B4-BE49-F238E27FC236}">
              <a16:creationId xmlns:a16="http://schemas.microsoft.com/office/drawing/2014/main" id="{4A2DA6D3-D28F-48A7-BDB5-9F46B5179F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8</xdr:col>
      <xdr:colOff>420219</xdr:colOff>
      <xdr:row>7</xdr:row>
      <xdr:rowOff>81091</xdr:rowOff>
    </xdr:from>
    <xdr:to>
      <xdr:col>15</xdr:col>
      <xdr:colOff>129666</xdr:colOff>
      <xdr:row>17</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E98E1CB6-300E-443C-82D7-3E4668F58F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8</xdr:row>
      <xdr:rowOff>36266</xdr:rowOff>
    </xdr:from>
    <xdr:to>
      <xdr:col>22</xdr:col>
      <xdr:colOff>1587231</xdr:colOff>
      <xdr:row>18</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09C3C0AB-0652-46FC-B7A3-0C8D0F1724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19</xdr:row>
      <xdr:rowOff>13856</xdr:rowOff>
    </xdr:from>
    <xdr:to>
      <xdr:col>14</xdr:col>
      <xdr:colOff>873329</xdr:colOff>
      <xdr:row>30</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E67363DC-C2A9-46D0-8AEE-8F9C7A9D02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19</xdr:row>
      <xdr:rowOff>13856</xdr:rowOff>
    </xdr:from>
    <xdr:to>
      <xdr:col>22</xdr:col>
      <xdr:colOff>1564820</xdr:colOff>
      <xdr:row>30</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6F5EFF1E-AF52-4C29-A65C-75E06D1227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31</xdr:row>
      <xdr:rowOff>221674</xdr:rowOff>
    </xdr:from>
    <xdr:to>
      <xdr:col>14</xdr:col>
      <xdr:colOff>873329</xdr:colOff>
      <xdr:row>43</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6F654EDB-1B53-499E-99CC-156806B74E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44</xdr:row>
      <xdr:rowOff>208067</xdr:rowOff>
    </xdr:from>
    <xdr:to>
      <xdr:col>15</xdr:col>
      <xdr:colOff>112567</xdr:colOff>
      <xdr:row>56</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3562606C-23B4-4707-A2EA-5CF282F68F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44</xdr:row>
      <xdr:rowOff>208067</xdr:rowOff>
    </xdr:from>
    <xdr:to>
      <xdr:col>24</xdr:col>
      <xdr:colOff>371103</xdr:colOff>
      <xdr:row>56</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69323C34-D135-4F55-A8D1-6BB9B58D6C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5</xdr:row>
      <xdr:rowOff>0</xdr:rowOff>
    </xdr:from>
    <xdr:to>
      <xdr:col>33</xdr:col>
      <xdr:colOff>607358</xdr:colOff>
      <xdr:row>9</xdr:row>
      <xdr:rowOff>67235</xdr:rowOff>
    </xdr:to>
    <xdr:graphicFrame macro="">
      <xdr:nvGraphicFramePr>
        <xdr:cNvPr id="9" name="グラフ 8">
          <a:extLst>
            <a:ext uri="{FF2B5EF4-FFF2-40B4-BE49-F238E27FC236}">
              <a16:creationId xmlns:a16="http://schemas.microsoft.com/office/drawing/2014/main" id="{5496A51E-0F8B-47D7-8CD1-371242674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8</xdr:col>
      <xdr:colOff>420219</xdr:colOff>
      <xdr:row>7</xdr:row>
      <xdr:rowOff>81091</xdr:rowOff>
    </xdr:from>
    <xdr:to>
      <xdr:col>15</xdr:col>
      <xdr:colOff>129666</xdr:colOff>
      <xdr:row>17</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680D4614-3532-4180-9435-401AF94F2C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8</xdr:row>
      <xdr:rowOff>36266</xdr:rowOff>
    </xdr:from>
    <xdr:to>
      <xdr:col>22</xdr:col>
      <xdr:colOff>1587231</xdr:colOff>
      <xdr:row>18</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D7428E2D-9002-4143-B06E-C0CC494F9B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19</xdr:row>
      <xdr:rowOff>13856</xdr:rowOff>
    </xdr:from>
    <xdr:to>
      <xdr:col>14</xdr:col>
      <xdr:colOff>873329</xdr:colOff>
      <xdr:row>30</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6887DE07-7328-4BAE-A8B2-D2E4C05BDA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19</xdr:row>
      <xdr:rowOff>13856</xdr:rowOff>
    </xdr:from>
    <xdr:to>
      <xdr:col>22</xdr:col>
      <xdr:colOff>1564820</xdr:colOff>
      <xdr:row>30</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45C1ECDA-80D9-464E-9F7A-B950C9A4C6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31</xdr:row>
      <xdr:rowOff>221674</xdr:rowOff>
    </xdr:from>
    <xdr:to>
      <xdr:col>14</xdr:col>
      <xdr:colOff>873329</xdr:colOff>
      <xdr:row>43</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00FB244E-343B-4735-95AB-FF771D3317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44</xdr:row>
      <xdr:rowOff>208067</xdr:rowOff>
    </xdr:from>
    <xdr:to>
      <xdr:col>15</xdr:col>
      <xdr:colOff>112567</xdr:colOff>
      <xdr:row>56</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FD45384E-00F1-477D-AE69-72AB90C191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44</xdr:row>
      <xdr:rowOff>208067</xdr:rowOff>
    </xdr:from>
    <xdr:to>
      <xdr:col>24</xdr:col>
      <xdr:colOff>371103</xdr:colOff>
      <xdr:row>56</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708663CB-1CA2-4917-990D-2C604F9890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5</xdr:row>
      <xdr:rowOff>0</xdr:rowOff>
    </xdr:from>
    <xdr:to>
      <xdr:col>33</xdr:col>
      <xdr:colOff>607358</xdr:colOff>
      <xdr:row>9</xdr:row>
      <xdr:rowOff>67235</xdr:rowOff>
    </xdr:to>
    <xdr:graphicFrame macro="">
      <xdr:nvGraphicFramePr>
        <xdr:cNvPr id="9" name="グラフ 8">
          <a:extLst>
            <a:ext uri="{FF2B5EF4-FFF2-40B4-BE49-F238E27FC236}">
              <a16:creationId xmlns:a16="http://schemas.microsoft.com/office/drawing/2014/main" id="{1A5CB870-807B-4FFD-A5C1-BCCCC9C18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8</xdr:col>
      <xdr:colOff>420219</xdr:colOff>
      <xdr:row>7</xdr:row>
      <xdr:rowOff>81091</xdr:rowOff>
    </xdr:from>
    <xdr:to>
      <xdr:col>15</xdr:col>
      <xdr:colOff>129666</xdr:colOff>
      <xdr:row>17</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B7B82260-5485-4E2E-8E3B-6308EE71F2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8</xdr:row>
      <xdr:rowOff>36266</xdr:rowOff>
    </xdr:from>
    <xdr:to>
      <xdr:col>22</xdr:col>
      <xdr:colOff>1587231</xdr:colOff>
      <xdr:row>18</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E9E35C1E-4978-40E7-8B30-310A49BA6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19</xdr:row>
      <xdr:rowOff>13856</xdr:rowOff>
    </xdr:from>
    <xdr:to>
      <xdr:col>14</xdr:col>
      <xdr:colOff>873329</xdr:colOff>
      <xdr:row>30</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13B45649-E9BE-4F04-AC0A-587E54A39F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19</xdr:row>
      <xdr:rowOff>13856</xdr:rowOff>
    </xdr:from>
    <xdr:to>
      <xdr:col>22</xdr:col>
      <xdr:colOff>1564820</xdr:colOff>
      <xdr:row>30</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0818E1A1-D932-417F-A4B8-EA745762BD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31</xdr:row>
      <xdr:rowOff>221674</xdr:rowOff>
    </xdr:from>
    <xdr:to>
      <xdr:col>14</xdr:col>
      <xdr:colOff>873329</xdr:colOff>
      <xdr:row>43</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313150F0-5EA7-40FC-A27E-FA33F72BEF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44</xdr:row>
      <xdr:rowOff>208067</xdr:rowOff>
    </xdr:from>
    <xdr:to>
      <xdr:col>15</xdr:col>
      <xdr:colOff>112567</xdr:colOff>
      <xdr:row>56</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40E490B3-7326-420B-8A54-39A172C758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44</xdr:row>
      <xdr:rowOff>208067</xdr:rowOff>
    </xdr:from>
    <xdr:to>
      <xdr:col>24</xdr:col>
      <xdr:colOff>371103</xdr:colOff>
      <xdr:row>56</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622EAC7D-8080-4922-B2B4-0A3D4EFC6F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5</xdr:row>
      <xdr:rowOff>0</xdr:rowOff>
    </xdr:from>
    <xdr:to>
      <xdr:col>33</xdr:col>
      <xdr:colOff>607358</xdr:colOff>
      <xdr:row>9</xdr:row>
      <xdr:rowOff>67235</xdr:rowOff>
    </xdr:to>
    <xdr:graphicFrame macro="">
      <xdr:nvGraphicFramePr>
        <xdr:cNvPr id="9" name="グラフ 8">
          <a:extLst>
            <a:ext uri="{FF2B5EF4-FFF2-40B4-BE49-F238E27FC236}">
              <a16:creationId xmlns:a16="http://schemas.microsoft.com/office/drawing/2014/main" id="{86F63DDA-9D77-41B3-934D-21DD4EDB28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8</xdr:col>
      <xdr:colOff>534519</xdr:colOff>
      <xdr:row>88</xdr:row>
      <xdr:rowOff>138241</xdr:rowOff>
    </xdr:from>
    <xdr:to>
      <xdr:col>15</xdr:col>
      <xdr:colOff>243966</xdr:colOff>
      <xdr:row>99</xdr:row>
      <xdr:rowOff>214440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7482ECA2-A043-40AA-B6D3-3718BCBA3B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86</xdr:row>
      <xdr:rowOff>36266</xdr:rowOff>
    </xdr:from>
    <xdr:to>
      <xdr:col>22</xdr:col>
      <xdr:colOff>1587231</xdr:colOff>
      <xdr:row>96</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44362ED0-85C9-40A7-8E42-719B1D41F1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97</xdr:row>
      <xdr:rowOff>13856</xdr:rowOff>
    </xdr:from>
    <xdr:to>
      <xdr:col>14</xdr:col>
      <xdr:colOff>873329</xdr:colOff>
      <xdr:row>108</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0E101AA9-26B9-420D-9FAD-CA5074130C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97</xdr:row>
      <xdr:rowOff>13856</xdr:rowOff>
    </xdr:from>
    <xdr:to>
      <xdr:col>22</xdr:col>
      <xdr:colOff>1564820</xdr:colOff>
      <xdr:row>108</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B4EAD1AA-D5EE-46CA-9A93-BF8203430E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109</xdr:row>
      <xdr:rowOff>221674</xdr:rowOff>
    </xdr:from>
    <xdr:to>
      <xdr:col>14</xdr:col>
      <xdr:colOff>873329</xdr:colOff>
      <xdr:row>121</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C03DCCAF-C203-43BE-9750-124FD18B2C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122</xdr:row>
      <xdr:rowOff>208067</xdr:rowOff>
    </xdr:from>
    <xdr:to>
      <xdr:col>15</xdr:col>
      <xdr:colOff>112567</xdr:colOff>
      <xdr:row>134</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C3AC2051-715D-4693-A2F0-3B29A9E51A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18</xdr:col>
      <xdr:colOff>173922</xdr:colOff>
      <xdr:row>84</xdr:row>
      <xdr:rowOff>112817</xdr:rowOff>
    </xdr:from>
    <xdr:to>
      <xdr:col>27</xdr:col>
      <xdr:colOff>113928</xdr:colOff>
      <xdr:row>96</xdr:row>
      <xdr:rowOff>194214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0E95511C-F446-46D5-A4D9-C41FF907D9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11</xdr:row>
      <xdr:rowOff>0</xdr:rowOff>
    </xdr:from>
    <xdr:to>
      <xdr:col>33</xdr:col>
      <xdr:colOff>607358</xdr:colOff>
      <xdr:row>27</xdr:row>
      <xdr:rowOff>67235</xdr:rowOff>
    </xdr:to>
    <xdr:graphicFrame macro="">
      <xdr:nvGraphicFramePr>
        <xdr:cNvPr id="9" name="グラフ 8">
          <a:extLst>
            <a:ext uri="{FF2B5EF4-FFF2-40B4-BE49-F238E27FC236}">
              <a16:creationId xmlns:a16="http://schemas.microsoft.com/office/drawing/2014/main" id="{A08596E5-AF94-4DA7-8D06-09CFE143F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8</xdr:col>
      <xdr:colOff>420219</xdr:colOff>
      <xdr:row>15</xdr:row>
      <xdr:rowOff>81091</xdr:rowOff>
    </xdr:from>
    <xdr:to>
      <xdr:col>15</xdr:col>
      <xdr:colOff>129666</xdr:colOff>
      <xdr:row>25</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592911B3-CE39-4FAE-BF32-93DE81FD56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16</xdr:row>
      <xdr:rowOff>36266</xdr:rowOff>
    </xdr:from>
    <xdr:to>
      <xdr:col>22</xdr:col>
      <xdr:colOff>1587231</xdr:colOff>
      <xdr:row>26</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4236F814-854A-4EE8-BF6E-C9D06E77F5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27</xdr:row>
      <xdr:rowOff>13856</xdr:rowOff>
    </xdr:from>
    <xdr:to>
      <xdr:col>14</xdr:col>
      <xdr:colOff>873329</xdr:colOff>
      <xdr:row>38</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1F287D09-2BB2-4AA2-9285-674667DE34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27</xdr:row>
      <xdr:rowOff>13856</xdr:rowOff>
    </xdr:from>
    <xdr:to>
      <xdr:col>22</xdr:col>
      <xdr:colOff>1564820</xdr:colOff>
      <xdr:row>38</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D8518741-4C99-45A7-ADD2-47956122BB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39</xdr:row>
      <xdr:rowOff>221674</xdr:rowOff>
    </xdr:from>
    <xdr:to>
      <xdr:col>14</xdr:col>
      <xdr:colOff>873329</xdr:colOff>
      <xdr:row>51</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A99CC025-E3B3-4EAE-95EF-60B36F1851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52</xdr:row>
      <xdr:rowOff>208067</xdr:rowOff>
    </xdr:from>
    <xdr:to>
      <xdr:col>15</xdr:col>
      <xdr:colOff>112567</xdr:colOff>
      <xdr:row>64</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6A891FDE-AE0F-4616-81BE-77DCB11456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52</xdr:row>
      <xdr:rowOff>208067</xdr:rowOff>
    </xdr:from>
    <xdr:to>
      <xdr:col>24</xdr:col>
      <xdr:colOff>371103</xdr:colOff>
      <xdr:row>64</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09A09239-FEA5-441F-ADB4-257CCB23A3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13</xdr:row>
      <xdr:rowOff>0</xdr:rowOff>
    </xdr:from>
    <xdr:to>
      <xdr:col>33</xdr:col>
      <xdr:colOff>607358</xdr:colOff>
      <xdr:row>17</xdr:row>
      <xdr:rowOff>67235</xdr:rowOff>
    </xdr:to>
    <xdr:graphicFrame macro="">
      <xdr:nvGraphicFramePr>
        <xdr:cNvPr id="9" name="グラフ 8">
          <a:extLst>
            <a:ext uri="{FF2B5EF4-FFF2-40B4-BE49-F238E27FC236}">
              <a16:creationId xmlns:a16="http://schemas.microsoft.com/office/drawing/2014/main" id="{13F579CE-926D-4067-A572-C52A6EAE0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8</xdr:col>
      <xdr:colOff>420219</xdr:colOff>
      <xdr:row>15</xdr:row>
      <xdr:rowOff>81091</xdr:rowOff>
    </xdr:from>
    <xdr:to>
      <xdr:col>15</xdr:col>
      <xdr:colOff>129666</xdr:colOff>
      <xdr:row>25</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192235A4-0EBB-4229-B542-AA48F6914B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16</xdr:row>
      <xdr:rowOff>36266</xdr:rowOff>
    </xdr:from>
    <xdr:to>
      <xdr:col>22</xdr:col>
      <xdr:colOff>1587231</xdr:colOff>
      <xdr:row>26</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81566E31-C2D8-43D1-8B41-52DCC0DFF4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27</xdr:row>
      <xdr:rowOff>13856</xdr:rowOff>
    </xdr:from>
    <xdr:to>
      <xdr:col>14</xdr:col>
      <xdr:colOff>873329</xdr:colOff>
      <xdr:row>38</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CFA5508D-A887-4B98-BE3F-4370117287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27</xdr:row>
      <xdr:rowOff>13856</xdr:rowOff>
    </xdr:from>
    <xdr:to>
      <xdr:col>22</xdr:col>
      <xdr:colOff>1564820</xdr:colOff>
      <xdr:row>38</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E377E873-122D-4758-9BF3-A0EB4BAED6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39</xdr:row>
      <xdr:rowOff>221674</xdr:rowOff>
    </xdr:from>
    <xdr:to>
      <xdr:col>14</xdr:col>
      <xdr:colOff>873329</xdr:colOff>
      <xdr:row>51</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3E6BF5DD-BC94-4729-8E4A-B9CFC3BD2C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52</xdr:row>
      <xdr:rowOff>208067</xdr:rowOff>
    </xdr:from>
    <xdr:to>
      <xdr:col>15</xdr:col>
      <xdr:colOff>112567</xdr:colOff>
      <xdr:row>64</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596BA8B3-437C-4C04-9CD1-1B9B3426EF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52</xdr:row>
      <xdr:rowOff>208067</xdr:rowOff>
    </xdr:from>
    <xdr:to>
      <xdr:col>24</xdr:col>
      <xdr:colOff>371103</xdr:colOff>
      <xdr:row>64</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26CD314E-A6F1-45C6-BA60-F41FB28956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13</xdr:row>
      <xdr:rowOff>0</xdr:rowOff>
    </xdr:from>
    <xdr:to>
      <xdr:col>33</xdr:col>
      <xdr:colOff>607358</xdr:colOff>
      <xdr:row>17</xdr:row>
      <xdr:rowOff>67235</xdr:rowOff>
    </xdr:to>
    <xdr:graphicFrame macro="">
      <xdr:nvGraphicFramePr>
        <xdr:cNvPr id="9" name="グラフ 8">
          <a:extLst>
            <a:ext uri="{FF2B5EF4-FFF2-40B4-BE49-F238E27FC236}">
              <a16:creationId xmlns:a16="http://schemas.microsoft.com/office/drawing/2014/main" id="{EB3C9B55-7E83-4F14-B546-BC8F0376A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8</xdr:col>
      <xdr:colOff>420219</xdr:colOff>
      <xdr:row>15</xdr:row>
      <xdr:rowOff>81091</xdr:rowOff>
    </xdr:from>
    <xdr:to>
      <xdr:col>15</xdr:col>
      <xdr:colOff>129666</xdr:colOff>
      <xdr:row>25</xdr:row>
      <xdr:rowOff>157290</xdr:rowOff>
    </xdr:to>
    <mc:AlternateContent xmlns:mc="http://schemas.openxmlformats.org/markup-compatibility/2006">
      <mc:Choice xmlns:cx1="http://schemas.microsoft.com/office/drawing/2015/9/8/chartex" Requires="cx1">
        <xdr:graphicFrame macro="">
          <xdr:nvGraphicFramePr>
            <xdr:cNvPr id="2" name="グラフ 2">
              <a:extLst>
                <a:ext uri="{FF2B5EF4-FFF2-40B4-BE49-F238E27FC236}">
                  <a16:creationId xmlns:a16="http://schemas.microsoft.com/office/drawing/2014/main" id="{C2D88BA7-CEEF-4E0A-93B6-70C0574429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689159</xdr:colOff>
      <xdr:row>16</xdr:row>
      <xdr:rowOff>36266</xdr:rowOff>
    </xdr:from>
    <xdr:to>
      <xdr:col>22</xdr:col>
      <xdr:colOff>1587231</xdr:colOff>
      <xdr:row>26</xdr:row>
      <xdr:rowOff>112466</xdr:rowOff>
    </xdr:to>
    <mc:AlternateContent xmlns:mc="http://schemas.openxmlformats.org/markup-compatibility/2006">
      <mc:Choice xmlns:cx1="http://schemas.microsoft.com/office/drawing/2015/9/8/chartex" Requires="cx1">
        <xdr:graphicFrame macro="">
          <xdr:nvGraphicFramePr>
            <xdr:cNvPr id="3" name="グラフ 3">
              <a:extLst>
                <a:ext uri="{FF2B5EF4-FFF2-40B4-BE49-F238E27FC236}">
                  <a16:creationId xmlns:a16="http://schemas.microsoft.com/office/drawing/2014/main" id="{B203A8DE-D935-4169-8624-865A1D0FB9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27</xdr:row>
      <xdr:rowOff>13856</xdr:rowOff>
    </xdr:from>
    <xdr:to>
      <xdr:col>14</xdr:col>
      <xdr:colOff>873329</xdr:colOff>
      <xdr:row>38</xdr:row>
      <xdr:rowOff>90056</xdr:rowOff>
    </xdr:to>
    <mc:AlternateContent xmlns:mc="http://schemas.openxmlformats.org/markup-compatibility/2006">
      <mc:Choice xmlns:cx1="http://schemas.microsoft.com/office/drawing/2015/9/8/chartex" Requires="cx1">
        <xdr:graphicFrame macro="">
          <xdr:nvGraphicFramePr>
            <xdr:cNvPr id="4" name="グラフ 4">
              <a:extLst>
                <a:ext uri="{FF2B5EF4-FFF2-40B4-BE49-F238E27FC236}">
                  <a16:creationId xmlns:a16="http://schemas.microsoft.com/office/drawing/2014/main" id="{F2F5BC6C-C46A-404B-B514-05A09CFF38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666748</xdr:colOff>
      <xdr:row>27</xdr:row>
      <xdr:rowOff>13856</xdr:rowOff>
    </xdr:from>
    <xdr:to>
      <xdr:col>22</xdr:col>
      <xdr:colOff>1564820</xdr:colOff>
      <xdr:row>38</xdr:row>
      <xdr:rowOff>90056</xdr:rowOff>
    </xdr:to>
    <mc:AlternateContent xmlns:mc="http://schemas.openxmlformats.org/markup-compatibility/2006">
      <mc:Choice xmlns:cx1="http://schemas.microsoft.com/office/drawing/2015/9/8/chartex" Requires="cx1">
        <xdr:graphicFrame macro="">
          <xdr:nvGraphicFramePr>
            <xdr:cNvPr id="5" name="グラフ 5">
              <a:extLst>
                <a:ext uri="{FF2B5EF4-FFF2-40B4-BE49-F238E27FC236}">
                  <a16:creationId xmlns:a16="http://schemas.microsoft.com/office/drawing/2014/main" id="{E6FF05FC-2FD1-4586-AD8A-2F94C24F8F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39</xdr:row>
      <xdr:rowOff>221674</xdr:rowOff>
    </xdr:from>
    <xdr:to>
      <xdr:col>14</xdr:col>
      <xdr:colOff>873329</xdr:colOff>
      <xdr:row>51</xdr:row>
      <xdr:rowOff>55420</xdr:rowOff>
    </xdr:to>
    <mc:AlternateContent xmlns:mc="http://schemas.openxmlformats.org/markup-compatibility/2006">
      <mc:Choice xmlns:cx1="http://schemas.microsoft.com/office/drawing/2015/9/8/chartex" Requires="cx1">
        <xdr:graphicFrame macro="">
          <xdr:nvGraphicFramePr>
            <xdr:cNvPr id="6" name="グラフ 8">
              <a:extLst>
                <a:ext uri="{FF2B5EF4-FFF2-40B4-BE49-F238E27FC236}">
                  <a16:creationId xmlns:a16="http://schemas.microsoft.com/office/drawing/2014/main" id="{BB6E39FD-722B-4FEF-8127-A4ED3EF305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8</xdr:col>
      <xdr:colOff>233794</xdr:colOff>
      <xdr:row>52</xdr:row>
      <xdr:rowOff>208067</xdr:rowOff>
    </xdr:from>
    <xdr:to>
      <xdr:col>15</xdr:col>
      <xdr:colOff>112567</xdr:colOff>
      <xdr:row>64</xdr:row>
      <xdr:rowOff>41814</xdr:rowOff>
    </xdr:to>
    <mc:AlternateContent xmlns:mc="http://schemas.openxmlformats.org/markup-compatibility/2006">
      <mc:Choice xmlns:cx1="http://schemas.microsoft.com/office/drawing/2015/9/8/chartex" Requires="cx1">
        <xdr:graphicFrame macro="">
          <xdr:nvGraphicFramePr>
            <xdr:cNvPr id="7" name="グラフ 1">
              <a:extLst>
                <a:ext uri="{FF2B5EF4-FFF2-40B4-BE49-F238E27FC236}">
                  <a16:creationId xmlns:a16="http://schemas.microsoft.com/office/drawing/2014/main" id="{1F4FF746-A01D-41D0-B175-671F145852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15</xdr:col>
      <xdr:colOff>669222</xdr:colOff>
      <xdr:row>52</xdr:row>
      <xdr:rowOff>208067</xdr:rowOff>
    </xdr:from>
    <xdr:to>
      <xdr:col>24</xdr:col>
      <xdr:colOff>371103</xdr:colOff>
      <xdr:row>64</xdr:row>
      <xdr:rowOff>41814</xdr:rowOff>
    </xdr:to>
    <mc:AlternateContent xmlns:mc="http://schemas.openxmlformats.org/markup-compatibility/2006">
      <mc:Choice xmlns:cx1="http://schemas.microsoft.com/office/drawing/2015/9/8/chartex" Requires="cx1">
        <xdr:graphicFrame macro="">
          <xdr:nvGraphicFramePr>
            <xdr:cNvPr id="8" name="グラフ 7">
              <a:extLst>
                <a:ext uri="{FF2B5EF4-FFF2-40B4-BE49-F238E27FC236}">
                  <a16:creationId xmlns:a16="http://schemas.microsoft.com/office/drawing/2014/main" id="{978EA009-926D-4E46-9D0C-B8F2B40136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この図は、お使いのバージョンの Excel では利用できません。
この図形を編集するか、このブックを異なるファイル形式に保存すると、グラフが恒久的に壊れます。</a:t>
              </a:r>
            </a:p>
          </xdr:txBody>
        </xdr:sp>
      </mc:Fallback>
    </mc:AlternateContent>
    <xdr:clientData/>
  </xdr:twoCellAnchor>
  <xdr:twoCellAnchor>
    <xdr:from>
      <xdr:col>26</xdr:col>
      <xdr:colOff>0</xdr:colOff>
      <xdr:row>13</xdr:row>
      <xdr:rowOff>0</xdr:rowOff>
    </xdr:from>
    <xdr:to>
      <xdr:col>33</xdr:col>
      <xdr:colOff>607358</xdr:colOff>
      <xdr:row>17</xdr:row>
      <xdr:rowOff>67235</xdr:rowOff>
    </xdr:to>
    <xdr:graphicFrame macro="">
      <xdr:nvGraphicFramePr>
        <xdr:cNvPr id="9" name="グラフ 8">
          <a:extLst>
            <a:ext uri="{FF2B5EF4-FFF2-40B4-BE49-F238E27FC236}">
              <a16:creationId xmlns:a16="http://schemas.microsoft.com/office/drawing/2014/main" id="{8BE0ED33-18F6-4547-89F4-3E0BEFA73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73</v>
    <v>1</v>
  </rv>
  <rv s="0">
    <v>0</v>
    <v>8</v>
    <v>2</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E25"/>
  <sheetViews>
    <sheetView zoomScaleNormal="100" workbookViewId="0">
      <selection activeCell="D23" sqref="D23"/>
    </sheetView>
  </sheetViews>
  <sheetFormatPr defaultRowHeight="18.75"/>
  <cols>
    <col min="2" max="2" width="30" bestFit="1" customWidth="1"/>
    <col min="3" max="3" width="13.5" customWidth="1"/>
    <col min="4" max="4" width="21.375" bestFit="1" customWidth="1"/>
    <col min="5" max="5" width="114.125" customWidth="1"/>
  </cols>
  <sheetData>
    <row r="3" spans="2:5">
      <c r="B3" s="20" t="s">
        <v>0</v>
      </c>
      <c r="C3" s="19" t="s">
        <v>1</v>
      </c>
      <c r="D3" s="20" t="s">
        <v>2</v>
      </c>
      <c r="E3" s="19" t="s">
        <v>3</v>
      </c>
    </row>
    <row r="4" spans="2:5">
      <c r="B4" s="18" t="s">
        <v>4</v>
      </c>
      <c r="C4" s="21">
        <v>45392</v>
      </c>
      <c r="D4" s="27" t="s">
        <v>5</v>
      </c>
      <c r="E4" s="18"/>
    </row>
    <row r="5" spans="2:5">
      <c r="B5" s="18" t="s">
        <v>6</v>
      </c>
      <c r="C5" s="21">
        <v>45392</v>
      </c>
      <c r="D5" s="27" t="s">
        <v>7</v>
      </c>
      <c r="E5" s="18"/>
    </row>
    <row r="6" spans="2:5">
      <c r="B6" s="18" t="s">
        <v>8</v>
      </c>
      <c r="C6" s="21">
        <v>45392</v>
      </c>
      <c r="D6" s="27" t="s">
        <v>7</v>
      </c>
      <c r="E6" s="18"/>
    </row>
    <row r="7" spans="2:5">
      <c r="B7" s="18" t="s">
        <v>9</v>
      </c>
      <c r="C7" s="21">
        <v>45392</v>
      </c>
      <c r="D7" s="27" t="s">
        <v>7</v>
      </c>
      <c r="E7" s="18"/>
    </row>
    <row r="8" spans="2:5">
      <c r="B8" s="18" t="s">
        <v>10</v>
      </c>
      <c r="C8" s="21">
        <v>45393</v>
      </c>
      <c r="D8" s="27" t="s">
        <v>7</v>
      </c>
      <c r="E8" s="18"/>
    </row>
    <row r="9" spans="2:5">
      <c r="B9" s="18" t="s">
        <v>11</v>
      </c>
      <c r="C9" s="21">
        <v>45393</v>
      </c>
      <c r="D9" s="27" t="s">
        <v>7</v>
      </c>
      <c r="E9" s="18"/>
    </row>
    <row r="10" spans="2:5">
      <c r="B10" s="18" t="s">
        <v>12</v>
      </c>
      <c r="C10" s="21">
        <v>45393</v>
      </c>
      <c r="D10" s="27" t="s">
        <v>7</v>
      </c>
      <c r="E10" s="18"/>
    </row>
    <row r="11" spans="2:5">
      <c r="B11" s="18" t="s">
        <v>13</v>
      </c>
      <c r="C11" s="21">
        <v>45393</v>
      </c>
      <c r="D11" s="27" t="s">
        <v>7</v>
      </c>
      <c r="E11" s="18"/>
    </row>
    <row r="12" spans="2:5">
      <c r="B12" s="18" t="s">
        <v>14</v>
      </c>
      <c r="C12" s="21">
        <v>45394</v>
      </c>
      <c r="D12" s="27" t="s">
        <v>7</v>
      </c>
      <c r="E12" s="18"/>
    </row>
    <row r="13" spans="2:5">
      <c r="B13" s="18" t="s">
        <v>15</v>
      </c>
      <c r="C13" s="21">
        <v>45394</v>
      </c>
      <c r="D13" s="27" t="s">
        <v>7</v>
      </c>
      <c r="E13" s="18"/>
    </row>
    <row r="14" spans="2:5">
      <c r="B14" s="18" t="s">
        <v>16</v>
      </c>
      <c r="C14" s="21">
        <v>45394</v>
      </c>
      <c r="D14" s="27" t="s">
        <v>7</v>
      </c>
      <c r="E14" s="18"/>
    </row>
    <row r="15" spans="2:5">
      <c r="B15" s="18" t="s">
        <v>17</v>
      </c>
      <c r="C15" s="21">
        <v>45394</v>
      </c>
      <c r="D15" s="27" t="s">
        <v>7</v>
      </c>
      <c r="E15" s="18"/>
    </row>
    <row r="16" spans="2:5">
      <c r="B16" s="18" t="s">
        <v>18</v>
      </c>
      <c r="C16" s="21">
        <v>45395</v>
      </c>
      <c r="D16" s="27" t="s">
        <v>7</v>
      </c>
      <c r="E16" s="18"/>
    </row>
    <row r="17" spans="2:5">
      <c r="B17" s="18" t="s">
        <v>19</v>
      </c>
      <c r="C17" s="21">
        <v>45395</v>
      </c>
      <c r="D17" s="27" t="s">
        <v>7</v>
      </c>
      <c r="E17" s="18"/>
    </row>
    <row r="18" spans="2:5">
      <c r="B18" s="18" t="s">
        <v>20</v>
      </c>
      <c r="C18" s="21">
        <v>45395</v>
      </c>
      <c r="D18" s="27" t="s">
        <v>7</v>
      </c>
      <c r="E18" s="18"/>
    </row>
    <row r="19" spans="2:5">
      <c r="B19" s="18" t="s">
        <v>21</v>
      </c>
      <c r="C19" s="21">
        <v>45395</v>
      </c>
      <c r="D19" s="27" t="s">
        <v>7</v>
      </c>
      <c r="E19" s="18"/>
    </row>
    <row r="20" spans="2:5">
      <c r="C20" s="28"/>
      <c r="D20" s="29"/>
    </row>
    <row r="21" spans="2:5">
      <c r="C21" s="28"/>
      <c r="D21" s="29"/>
    </row>
    <row r="22" spans="2:5">
      <c r="C22" s="28"/>
      <c r="D22" s="29"/>
    </row>
    <row r="23" spans="2:5">
      <c r="C23" s="28"/>
      <c r="D23" s="29"/>
    </row>
    <row r="24" spans="2:5">
      <c r="C24" s="28"/>
      <c r="D24" s="29"/>
    </row>
    <row r="25" spans="2:5">
      <c r="C25" s="28"/>
      <c r="D25" s="29"/>
    </row>
  </sheetData>
  <sheetProtection pivotTables="0"/>
  <phoneticPr fontId="3"/>
  <conditionalFormatting sqref="D1:D1048576">
    <cfRule type="containsText" dxfId="470" priority="2" operator="containsText" text="解析中">
      <formula>NOT(ISERROR(SEARCH("解析中",D1)))</formula>
    </cfRule>
    <cfRule type="containsText" dxfId="469" priority="3" operator="containsText" text="未着手">
      <formula>NOT(ISERROR(SEARCH("未着手",D1)))</formula>
    </cfRule>
    <cfRule type="containsText" dxfId="468" priority="4" operator="containsText" text="計測中">
      <formula>NOT(ISERROR(SEARCH("計測中",D1)))</formula>
    </cfRule>
    <cfRule type="containsText" dxfId="467" priority="5" operator="containsText" text="解析完了">
      <formula>NOT(ISERROR(SEARCH("解析完了",D1)))</formula>
    </cfRule>
  </conditionalFormatting>
  <conditionalFormatting sqref="D4:D19">
    <cfRule type="containsText" dxfId="466" priority="1" operator="containsText" text="計測完了">
      <formula>NOT(ISERROR(SEARCH("計測完了",D4)))</formula>
    </cfRule>
  </conditionalFormatting>
  <dataValidations count="1">
    <dataValidation type="list" allowBlank="1" showInputMessage="1" showErrorMessage="1" sqref="D4:D25" xr:uid="{8361667E-4FAA-45F1-B71A-FE5D8B11C15C}">
      <formula1>"未着手,計測中,計測完了,解析中,解析完了"</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DF736-5259-4024-8FCE-CAAB2327CBED}">
  <sheetPr codeName="Sheet2"/>
  <dimension ref="B4:R27"/>
  <sheetViews>
    <sheetView topLeftCell="F5" zoomScale="130" zoomScaleNormal="130" workbookViewId="0">
      <selection activeCell="M4" sqref="M4"/>
    </sheetView>
  </sheetViews>
  <sheetFormatPr defaultRowHeight="18.75"/>
  <cols>
    <col min="2" max="2" width="14.625" bestFit="1" customWidth="1"/>
    <col min="3" max="3" width="8.5" bestFit="1" customWidth="1"/>
    <col min="4" max="4" width="9" bestFit="1" customWidth="1"/>
    <col min="5" max="5" width="9.5" bestFit="1" customWidth="1"/>
    <col min="7" max="7" width="14.625" bestFit="1" customWidth="1"/>
    <col min="12" max="12" width="14.625" bestFit="1" customWidth="1"/>
    <col min="17" max="17" width="14.625" bestFit="1" customWidth="1"/>
  </cols>
  <sheetData>
    <row r="4" spans="2:18">
      <c r="C4" s="30"/>
      <c r="H4" s="30"/>
      <c r="M4" s="30"/>
      <c r="R4" s="30"/>
    </row>
    <row r="5" spans="2:18">
      <c r="B5" t="s">
        <v>22</v>
      </c>
      <c r="C5" s="30"/>
      <c r="H5" s="30"/>
      <c r="M5" s="30"/>
      <c r="R5" s="30"/>
    </row>
    <row r="6" spans="2:18">
      <c r="C6" s="30"/>
      <c r="H6" s="30"/>
      <c r="M6" s="30"/>
      <c r="R6" s="30"/>
    </row>
    <row r="7" spans="2:18" ht="22.5">
      <c r="C7" s="30"/>
      <c r="H7" s="30"/>
      <c r="M7" s="30"/>
      <c r="N7" s="34"/>
      <c r="R7" s="30"/>
    </row>
    <row r="9" spans="2:18">
      <c r="C9" s="30"/>
      <c r="H9" s="30"/>
      <c r="M9" s="30"/>
      <c r="R9" s="30"/>
    </row>
    <row r="10" spans="2:18">
      <c r="C10" s="30"/>
      <c r="H10" s="30"/>
      <c r="M10" s="30"/>
      <c r="R10" s="30"/>
    </row>
    <row r="11" spans="2:18">
      <c r="C11" s="30"/>
      <c r="H11" s="30"/>
      <c r="M11" s="30"/>
      <c r="R11" s="30"/>
    </row>
    <row r="12" spans="2:18">
      <c r="C12" s="30"/>
      <c r="H12" s="30"/>
      <c r="M12" s="30"/>
      <c r="R12" s="30"/>
    </row>
    <row r="14" spans="2:18">
      <c r="C14" s="30"/>
      <c r="H14" s="30"/>
      <c r="M14" s="30"/>
      <c r="R14" s="30"/>
    </row>
    <row r="15" spans="2:18">
      <c r="C15" s="30"/>
      <c r="H15" s="30"/>
      <c r="M15" s="30"/>
      <c r="R15" s="30"/>
    </row>
    <row r="16" spans="2:18">
      <c r="C16" s="30"/>
      <c r="H16" s="30"/>
      <c r="M16" s="30"/>
      <c r="R16" s="30"/>
    </row>
    <row r="17" spans="3:18">
      <c r="C17" s="30"/>
      <c r="H17" s="30"/>
      <c r="M17" s="30"/>
      <c r="R17" s="30"/>
    </row>
    <row r="19" spans="3:18">
      <c r="C19" s="30"/>
      <c r="H19" s="30"/>
      <c r="M19" s="30"/>
      <c r="R19" s="30"/>
    </row>
    <row r="20" spans="3:18">
      <c r="C20" s="30"/>
      <c r="H20" s="30"/>
      <c r="M20" s="30"/>
      <c r="R20" s="30"/>
    </row>
    <row r="21" spans="3:18">
      <c r="C21" s="30"/>
      <c r="H21" s="30"/>
      <c r="M21" s="30"/>
      <c r="R21" s="30"/>
    </row>
    <row r="22" spans="3:18">
      <c r="C22" s="30"/>
      <c r="H22" s="30"/>
      <c r="M22" s="30"/>
      <c r="R22" s="30"/>
    </row>
    <row r="24" spans="3:18">
      <c r="C24" s="30"/>
      <c r="H24" s="30"/>
      <c r="M24" s="30"/>
      <c r="R24" s="30"/>
    </row>
    <row r="25" spans="3:18">
      <c r="C25" s="30"/>
      <c r="H25" s="30"/>
      <c r="M25" s="30"/>
      <c r="R25" s="30"/>
    </row>
    <row r="26" spans="3:18">
      <c r="C26" s="30"/>
      <c r="H26" s="30"/>
      <c r="M26" s="30"/>
      <c r="R26" s="30"/>
    </row>
    <row r="27" spans="3:18">
      <c r="C27" s="30"/>
      <c r="H27" s="30"/>
      <c r="M27" s="30"/>
      <c r="R27" s="30"/>
    </row>
  </sheetData>
  <sheetProtection pivotTables="0"/>
  <phoneticPr fontId="3"/>
  <conditionalFormatting sqref="D3:E3">
    <cfRule type="cellIs" dxfId="465" priority="9" operator="equal">
      <formula>"β"</formula>
    </cfRule>
    <cfRule type="cellIs" dxfId="464" priority="10" operator="equal">
      <formula>"α"</formula>
    </cfRule>
  </conditionalFormatting>
  <conditionalFormatting sqref="I3:J3">
    <cfRule type="cellIs" dxfId="463" priority="5" operator="equal">
      <formula>"β"</formula>
    </cfRule>
    <cfRule type="cellIs" dxfId="462" priority="6" operator="equal">
      <formula>"α"</formula>
    </cfRule>
  </conditionalFormatting>
  <conditionalFormatting sqref="N3:O3">
    <cfRule type="cellIs" dxfId="461" priority="3" operator="equal">
      <formula>"β"</formula>
    </cfRule>
    <cfRule type="cellIs" dxfId="460" priority="4" operator="equal">
      <formula>"α"</formula>
    </cfRule>
  </conditionalFormatting>
  <conditionalFormatting sqref="S3:T3">
    <cfRule type="cellIs" dxfId="459" priority="1" operator="equal">
      <formula>"β"</formula>
    </cfRule>
    <cfRule type="cellIs" dxfId="458" priority="2" operator="equal">
      <formula>"α"</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CE3DB-8AD1-4EB2-9A2B-3C327B9FBA61}">
  <dimension ref="A1:K411"/>
  <sheetViews>
    <sheetView topLeftCell="A142" zoomScaleNormal="100" workbookViewId="0">
      <selection activeCell="A229" sqref="A229:A231"/>
    </sheetView>
  </sheetViews>
  <sheetFormatPr defaultRowHeight="18.75"/>
  <cols>
    <col min="1" max="1" width="9" style="53"/>
    <col min="8" max="8" width="15.125" bestFit="1" customWidth="1"/>
    <col min="10" max="10" width="9.75" bestFit="1" customWidth="1"/>
  </cols>
  <sheetData>
    <row r="1" spans="1:11">
      <c r="A1" s="53" cm="1">
        <f t="array" aca="1" ref="A1" ca="1">INDIRECT("'1stFilm_1-A'!T4")</f>
        <v>-6.2379530000000001</v>
      </c>
      <c r="B1" t="s">
        <v>23</v>
      </c>
      <c r="C1" s="35" t="s">
        <v>24</v>
      </c>
      <c r="E1" t="s">
        <v>25</v>
      </c>
      <c r="F1" t="s">
        <v>26</v>
      </c>
    </row>
    <row r="2" spans="1:11" ht="19.5" thickBot="1">
      <c r="A2" s="53" cm="1">
        <f t="array" aca="1" ref="A2" ca="1">INDIRECT("'1stFilm_1-A'!U4")</f>
        <v>-6.6721269999999997</v>
      </c>
      <c r="C2" s="36" t="s">
        <v>27</v>
      </c>
      <c r="E2">
        <f ca="1">(COUNTA(A1:A402))</f>
        <v>402</v>
      </c>
      <c r="F2">
        <f ca="1">E2/3</f>
        <v>134</v>
      </c>
      <c r="H2" t="str">
        <f ca="1">IF(F2=F22,"計測点数一致","計測点数不一致")</f>
        <v>計測点数一致</v>
      </c>
      <c r="J2" t="s">
        <v>28</v>
      </c>
      <c r="K2" s="55">
        <f ca="1">MAX(A1:A402)</f>
        <v>-4.5178649999999996</v>
      </c>
    </row>
    <row r="3" spans="1:11" ht="19.5" thickTop="1">
      <c r="A3" s="53" cm="1">
        <f t="array" aca="1" ref="A3" ca="1">INDIRECT("'1stFilm_1-A'!V4")</f>
        <v>-6.3318599999999998</v>
      </c>
      <c r="C3" s="36" t="s">
        <v>29</v>
      </c>
    </row>
    <row r="4" spans="1:11">
      <c r="A4" s="53" cm="1">
        <f t="array" aca="1" ref="A4" ca="1">INDIRECT("'1stFilm_1-A'!T6")</f>
        <v>-6.0693099999999998</v>
      </c>
      <c r="C4" s="35" t="s">
        <v>30</v>
      </c>
    </row>
    <row r="5" spans="1:11">
      <c r="A5" s="53" cm="1">
        <f t="array" aca="1" ref="A5" ca="1">INDIRECT("'1stFilm_1-A'!U6")</f>
        <v>-6.4399670000000002</v>
      </c>
      <c r="C5" s="36" t="s">
        <v>31</v>
      </c>
      <c r="F5" t="s">
        <v>26</v>
      </c>
    </row>
    <row r="6" spans="1:11">
      <c r="A6" s="53" cm="1">
        <f t="array" aca="1" ref="A6" ca="1">INDIRECT("'1stFilm_1-A'!V6")</f>
        <v>-5.9631080000000001</v>
      </c>
      <c r="C6" s="36" t="s">
        <v>32</v>
      </c>
      <c r="E6" t="s">
        <v>23</v>
      </c>
      <c r="F6">
        <v>40</v>
      </c>
    </row>
    <row r="7" spans="1:11">
      <c r="A7" s="53" cm="1">
        <f t="array" aca="1" ref="A7" ca="1">INDIRECT("'1stFilm_1-A'!T8")</f>
        <v>-5.8000509999999998</v>
      </c>
      <c r="C7" s="35" t="s">
        <v>33</v>
      </c>
      <c r="E7" t="s">
        <v>34</v>
      </c>
      <c r="F7">
        <v>5</v>
      </c>
    </row>
    <row r="8" spans="1:11">
      <c r="A8" s="53" cm="1">
        <f t="array" aca="1" ref="A8" ca="1">INDIRECT("'1stFilm_1-A'!U8")</f>
        <v>-6.1141569999999996</v>
      </c>
      <c r="C8" s="36" t="s">
        <v>35</v>
      </c>
      <c r="E8" t="s">
        <v>36</v>
      </c>
      <c r="F8">
        <v>5</v>
      </c>
    </row>
    <row r="9" spans="1:11">
      <c r="A9" s="53" cm="1">
        <f t="array" aca="1" ref="A9" ca="1">INDIRECT("'1stFilm_1-A'!V8")</f>
        <v>-5.5651580000000003</v>
      </c>
      <c r="C9" s="36" t="s">
        <v>37</v>
      </c>
      <c r="E9" t="s">
        <v>38</v>
      </c>
      <c r="F9">
        <v>5</v>
      </c>
    </row>
    <row r="10" spans="1:11">
      <c r="A10" s="53" cm="1">
        <f t="array" aca="1" ref="A10" ca="1">INDIRECT("'1stFilm_1-A'!T10")</f>
        <v>-5.8247020000000003</v>
      </c>
      <c r="C10" s="35" t="s">
        <v>39</v>
      </c>
      <c r="E10" t="s">
        <v>40</v>
      </c>
      <c r="F10">
        <v>9</v>
      </c>
    </row>
    <row r="11" spans="1:11">
      <c r="A11" s="53" cm="1">
        <f t="array" aca="1" ref="A11" ca="1">INDIRECT("'1stFilm_1-A'!U10")</f>
        <v>-6.3060830000000001</v>
      </c>
      <c r="C11" s="36" t="s">
        <v>41</v>
      </c>
      <c r="E11" t="s">
        <v>42</v>
      </c>
      <c r="F11">
        <v>1</v>
      </c>
    </row>
    <row r="12" spans="1:11">
      <c r="A12" s="53" cm="1">
        <f t="array" aca="1" ref="A12" ca="1">INDIRECT("'1stFilm_1-A'!V10")</f>
        <v>-5.9881469999999997</v>
      </c>
      <c r="C12" s="36" t="s">
        <v>43</v>
      </c>
      <c r="E12" t="s">
        <v>44</v>
      </c>
      <c r="F12">
        <v>1</v>
      </c>
    </row>
    <row r="13" spans="1:11">
      <c r="A13" s="53" cm="1">
        <f t="array" aca="1" ref="A13" ca="1">INDIRECT("'1stFilm_1-A'!T12")</f>
        <v>-6.277196</v>
      </c>
      <c r="C13" s="35" t="s">
        <v>45</v>
      </c>
      <c r="E13" t="s">
        <v>46</v>
      </c>
      <c r="F13">
        <v>1</v>
      </c>
    </row>
    <row r="14" spans="1:11">
      <c r="A14" s="53" cm="1">
        <f t="array" aca="1" ref="A14" ca="1">INDIRECT("'1stFilm_1-A'!U12")</f>
        <v>-6.6683380000000003</v>
      </c>
      <c r="C14" s="36" t="s">
        <v>47</v>
      </c>
      <c r="E14" t="s">
        <v>48</v>
      </c>
      <c r="F14">
        <v>9</v>
      </c>
    </row>
    <row r="15" spans="1:11">
      <c r="A15" s="53" cm="1">
        <f t="array" aca="1" ref="A15" ca="1">INDIRECT("'1stFilm_1-A'!V12")</f>
        <v>-6.2718489999999996</v>
      </c>
      <c r="C15" s="36" t="s">
        <v>49</v>
      </c>
      <c r="E15" t="s">
        <v>50</v>
      </c>
      <c r="F15">
        <v>1</v>
      </c>
    </row>
    <row r="16" spans="1:11">
      <c r="A16" s="53" cm="1">
        <f t="array" aca="1" ref="A16" ca="1">INDIRECT("'1stFilm_1-A'!T14")</f>
        <v>-5.5042249999999999</v>
      </c>
      <c r="C16" s="35" t="s">
        <v>51</v>
      </c>
      <c r="E16" t="s">
        <v>52</v>
      </c>
      <c r="F16">
        <v>1</v>
      </c>
    </row>
    <row r="17" spans="1:6">
      <c r="A17" s="53" cm="1">
        <f t="array" aca="1" ref="A17" ca="1">INDIRECT("'1stFilm_1-A'!U14")</f>
        <v>-6.0251029999999997</v>
      </c>
      <c r="C17" s="36" t="s">
        <v>53</v>
      </c>
      <c r="E17" t="s">
        <v>54</v>
      </c>
      <c r="F17">
        <v>1</v>
      </c>
    </row>
    <row r="18" spans="1:6">
      <c r="A18" s="53" cm="1">
        <f t="array" aca="1" ref="A18" ca="1">INDIRECT("'1stFilm_1-A'!V14")</f>
        <v>-5.9204350000000003</v>
      </c>
      <c r="C18" s="36" t="s">
        <v>55</v>
      </c>
      <c r="E18" t="s">
        <v>56</v>
      </c>
      <c r="F18">
        <v>40</v>
      </c>
    </row>
    <row r="19" spans="1:6">
      <c r="A19" s="53" cm="1">
        <f t="array" aca="1" ref="A19" ca="1">INDIRECT("'1stFilm_1-A'!T16")</f>
        <v>-5.3973750000000003</v>
      </c>
      <c r="C19" s="35" t="s">
        <v>57</v>
      </c>
      <c r="E19" t="s">
        <v>58</v>
      </c>
      <c r="F19">
        <v>5</v>
      </c>
    </row>
    <row r="20" spans="1:6">
      <c r="A20" s="53" cm="1">
        <f t="array" aca="1" ref="A20" ca="1">INDIRECT("'1stFilm_1-A'!U16")</f>
        <v>-5.9094160000000002</v>
      </c>
      <c r="C20" s="36" t="s">
        <v>59</v>
      </c>
      <c r="E20" t="s">
        <v>60</v>
      </c>
      <c r="F20">
        <v>5</v>
      </c>
    </row>
    <row r="21" spans="1:6">
      <c r="A21" s="53" cm="1">
        <f t="array" aca="1" ref="A21" ca="1">INDIRECT("'1stFilm_1-A'!V16")</f>
        <v>-5.5866210000000001</v>
      </c>
      <c r="C21" s="36" t="s">
        <v>61</v>
      </c>
      <c r="E21" t="s">
        <v>62</v>
      </c>
      <c r="F21">
        <v>5</v>
      </c>
    </row>
    <row r="22" spans="1:6">
      <c r="A22" s="53" cm="1">
        <f t="array" aca="1" ref="A22" ca="1">INDIRECT("'1stFilm_1-A'!T18")</f>
        <v>-5.3900180000000004</v>
      </c>
      <c r="C22" s="35" t="s">
        <v>63</v>
      </c>
      <c r="E22" t="s">
        <v>26</v>
      </c>
      <c r="F22">
        <f>SUM(F6:F21)</f>
        <v>134</v>
      </c>
    </row>
    <row r="23" spans="1:6">
      <c r="A23" s="53" cm="1">
        <f t="array" aca="1" ref="A23" ca="1">INDIRECT("'1stFilm_1-A'!U18")</f>
        <v>-5.8212010000000003</v>
      </c>
      <c r="C23" s="36" t="s">
        <v>64</v>
      </c>
    </row>
    <row r="24" spans="1:6">
      <c r="A24" s="53" cm="1">
        <f t="array" aca="1" ref="A24" ca="1">INDIRECT("'1stFilm_1-A'!V18")</f>
        <v>-5.5870420000000003</v>
      </c>
      <c r="C24" s="36" t="s">
        <v>65</v>
      </c>
    </row>
    <row r="25" spans="1:6">
      <c r="A25" s="53" cm="1">
        <f t="array" aca="1" ref="A25" ca="1">INDIRECT("'1stFilm_1-A'!T20")</f>
        <v>-5.4554689999999999</v>
      </c>
      <c r="C25" s="35" t="s">
        <v>66</v>
      </c>
    </row>
    <row r="26" spans="1:6">
      <c r="A26" s="53" cm="1">
        <f t="array" aca="1" ref="A26" ca="1">INDIRECT("'1stFilm_1-A'!U20")</f>
        <v>-5.9391759999999998</v>
      </c>
      <c r="C26" s="36" t="s">
        <v>67</v>
      </c>
    </row>
    <row r="27" spans="1:6">
      <c r="A27" s="53" cm="1">
        <f t="array" aca="1" ref="A27" ca="1">INDIRECT("'1stFilm_1-A'!V20")</f>
        <v>-5.640612</v>
      </c>
      <c r="C27" s="36" t="s">
        <v>68</v>
      </c>
    </row>
    <row r="28" spans="1:6">
      <c r="A28" s="53" cm="1">
        <f t="array" aca="1" ref="A28" ca="1">INDIRECT("'1stFilm_1-A'!T22")</f>
        <v>-5.947641</v>
      </c>
      <c r="C28" s="35" t="s">
        <v>69</v>
      </c>
    </row>
    <row r="29" spans="1:6">
      <c r="A29" s="53" cm="1">
        <f t="array" aca="1" ref="A29" ca="1">INDIRECT("'1stFilm_1-A'!U22")</f>
        <v>-6.2863889999999998</v>
      </c>
      <c r="C29" s="36" t="s">
        <v>70</v>
      </c>
    </row>
    <row r="30" spans="1:6">
      <c r="A30" s="53" cm="1">
        <f t="array" aca="1" ref="A30" ca="1">INDIRECT("'1stFilm_1-A'!V22")</f>
        <v>-5.79453</v>
      </c>
      <c r="C30" s="36" t="s">
        <v>71</v>
      </c>
    </row>
    <row r="31" spans="1:6">
      <c r="A31" s="53" cm="1">
        <f t="array" aca="1" ref="A31" ca="1">INDIRECT("'1stFilm_1-A'!T24")</f>
        <v>-5.0363280000000001</v>
      </c>
      <c r="C31" s="35" t="s">
        <v>72</v>
      </c>
    </row>
    <row r="32" spans="1:6">
      <c r="A32" s="53" cm="1">
        <f t="array" aca="1" ref="A32" ca="1">INDIRECT("'1stFilm_1-A'!U24")</f>
        <v>-5.5347189999999999</v>
      </c>
      <c r="C32" s="36" t="s">
        <v>73</v>
      </c>
    </row>
    <row r="33" spans="1:3">
      <c r="A33" s="53" cm="1">
        <f t="array" aca="1" ref="A33" ca="1">INDIRECT("'1stFilm_1-A'!V24")</f>
        <v>-4.9338930000000003</v>
      </c>
      <c r="C33" s="36" t="s">
        <v>74</v>
      </c>
    </row>
    <row r="34" spans="1:3">
      <c r="A34" s="53" cm="1">
        <f t="array" aca="1" ref="A34" ca="1">INDIRECT("'1stFilm_1-A'!T26")</f>
        <v>-5.5922580000000002</v>
      </c>
      <c r="C34" s="35" t="s">
        <v>75</v>
      </c>
    </row>
    <row r="35" spans="1:3">
      <c r="A35" s="53" cm="1">
        <f t="array" aca="1" ref="A35" ca="1">INDIRECT("'1stFilm_1-A'!U26")</f>
        <v>-5.9015919999999999</v>
      </c>
      <c r="C35" s="36" t="s">
        <v>76</v>
      </c>
    </row>
    <row r="36" spans="1:3">
      <c r="A36" s="53" cm="1">
        <f t="array" aca="1" ref="A36" ca="1">INDIRECT("'1stFilm_1-A'!V26")</f>
        <v>-5.154928</v>
      </c>
      <c r="C36" s="36" t="s">
        <v>77</v>
      </c>
    </row>
    <row r="37" spans="1:3">
      <c r="A37" s="53" cm="1">
        <f t="array" aca="1" ref="A37" ca="1">INDIRECT("'1stFilm_1-A'!T28")</f>
        <v>-5.5066350000000002</v>
      </c>
      <c r="C37" s="35" t="s">
        <v>78</v>
      </c>
    </row>
    <row r="38" spans="1:3">
      <c r="A38" s="53" cm="1">
        <f t="array" aca="1" ref="A38" ca="1">INDIRECT("'1stFilm_1-A'!U28")</f>
        <v>-5.9303100000000004</v>
      </c>
      <c r="C38" s="36" t="s">
        <v>79</v>
      </c>
    </row>
    <row r="39" spans="1:3">
      <c r="A39" s="53" cm="1">
        <f t="array" aca="1" ref="A39" ca="1">INDIRECT("'1stFilm_1-A'!V28")</f>
        <v>-5.2922120000000001</v>
      </c>
      <c r="C39" s="36" t="s">
        <v>80</v>
      </c>
    </row>
    <row r="40" spans="1:3">
      <c r="A40" s="53" cm="1">
        <f t="array" aca="1" ref="A40" ca="1">INDIRECT("'1stFilm_1-A'!T30")</f>
        <v>-5.608695</v>
      </c>
      <c r="C40" s="35" t="s">
        <v>81</v>
      </c>
    </row>
    <row r="41" spans="1:3">
      <c r="A41" s="53" cm="1">
        <f t="array" aca="1" ref="A41" ca="1">INDIRECT("'1stFilm_1-A'!U30")</f>
        <v>-5.8729810000000002</v>
      </c>
      <c r="C41" s="36" t="s">
        <v>82</v>
      </c>
    </row>
    <row r="42" spans="1:3">
      <c r="A42" s="53" cm="1">
        <f t="array" aca="1" ref="A42" ca="1">INDIRECT("'1stFilm_1-A'!V30")</f>
        <v>-5.1383460000000003</v>
      </c>
      <c r="C42" s="36" t="s">
        <v>83</v>
      </c>
    </row>
    <row r="43" spans="1:3">
      <c r="A43" s="53" cm="1">
        <f t="array" aca="1" ref="A43" ca="1">INDIRECT("'1stFilm_1-A'!T32")</f>
        <v>-5.2035929999999997</v>
      </c>
      <c r="C43" s="35" t="s">
        <v>84</v>
      </c>
    </row>
    <row r="44" spans="1:3">
      <c r="A44" s="53" cm="1">
        <f t="array" aca="1" ref="A44" ca="1">INDIRECT("'1stFilm_1-A'!U32")</f>
        <v>-5.7279369999999998</v>
      </c>
      <c r="C44" s="36" t="s">
        <v>85</v>
      </c>
    </row>
    <row r="45" spans="1:3">
      <c r="A45" s="53" cm="1">
        <f t="array" aca="1" ref="A45" ca="1">INDIRECT("'1stFilm_1-A'!V32")</f>
        <v>-5.1664250000000003</v>
      </c>
      <c r="C45" s="36" t="s">
        <v>86</v>
      </c>
    </row>
    <row r="46" spans="1:3">
      <c r="A46" s="53" cm="1">
        <f t="array" aca="1" ref="A46" ca="1">INDIRECT("'1stFilm_1-A'!T34")</f>
        <v>-5.3466829999999996</v>
      </c>
      <c r="C46" s="35" t="s">
        <v>87</v>
      </c>
    </row>
    <row r="47" spans="1:3">
      <c r="A47" s="53" cm="1">
        <f t="array" aca="1" ref="A47" ca="1">INDIRECT("'1stFilm_1-A'!U34")</f>
        <v>-5.9064969999999999</v>
      </c>
      <c r="C47" s="36" t="s">
        <v>88</v>
      </c>
    </row>
    <row r="48" spans="1:3">
      <c r="A48" s="53" cm="1">
        <f t="array" aca="1" ref="A48" ca="1">INDIRECT("'1stFilm_1-A'!V34")</f>
        <v>-5.4479470000000001</v>
      </c>
      <c r="C48" s="36" t="s">
        <v>89</v>
      </c>
    </row>
    <row r="49" spans="1:3">
      <c r="A49" s="53" cm="1">
        <f t="array" aca="1" ref="A49" ca="1">INDIRECT("'1stFilm_1-A'!T36")</f>
        <v>-5.348789</v>
      </c>
      <c r="C49" s="35" t="s">
        <v>90</v>
      </c>
    </row>
    <row r="50" spans="1:3">
      <c r="A50" s="53" cm="1">
        <f t="array" aca="1" ref="A50" ca="1">INDIRECT("'1stFilm_1-A'!U36")</f>
        <v>-5.9103019999999997</v>
      </c>
      <c r="C50" s="36" t="s">
        <v>91</v>
      </c>
    </row>
    <row r="51" spans="1:3">
      <c r="A51" s="53" cm="1">
        <f t="array" aca="1" ref="A51" ca="1">INDIRECT("'1stFilm_1-A'!V36")</f>
        <v>-5.4572430000000001</v>
      </c>
      <c r="C51" s="36" t="s">
        <v>92</v>
      </c>
    </row>
    <row r="52" spans="1:3">
      <c r="A52" s="53" cm="1">
        <f t="array" aca="1" ref="A52" ca="1">INDIRECT("'1stFilm_1-A'!T38")</f>
        <v>-5.6083429999999996</v>
      </c>
      <c r="C52" s="35" t="s">
        <v>93</v>
      </c>
    </row>
    <row r="53" spans="1:3">
      <c r="A53" s="53" cm="1">
        <f t="array" aca="1" ref="A53" ca="1">INDIRECT("'1stFilm_1-A'!U38")</f>
        <v>-6.064546</v>
      </c>
      <c r="C53" s="36" t="s">
        <v>94</v>
      </c>
    </row>
    <row r="54" spans="1:3">
      <c r="A54" s="53" cm="1">
        <f t="array" aca="1" ref="A54" ca="1">INDIRECT("'1stFilm_1-A'!V38")</f>
        <v>-5.5500670000000003</v>
      </c>
      <c r="C54" s="36" t="s">
        <v>95</v>
      </c>
    </row>
    <row r="55" spans="1:3">
      <c r="A55" s="53" cm="1">
        <f t="array" aca="1" ref="A55" ca="1">INDIRECT("'1stFilm_1-A'!T40")</f>
        <v>-5.5456289999999999</v>
      </c>
      <c r="C55" s="35" t="s">
        <v>96</v>
      </c>
    </row>
    <row r="56" spans="1:3">
      <c r="A56" s="53" cm="1">
        <f t="array" aca="1" ref="A56" ca="1">INDIRECT("'1stFilm_1-A'!U40")</f>
        <v>-6.1252740000000001</v>
      </c>
      <c r="C56" s="36" t="s">
        <v>97</v>
      </c>
    </row>
    <row r="57" spans="1:3">
      <c r="A57" s="53" cm="1">
        <f t="array" aca="1" ref="A57" ca="1">INDIRECT("'1stFilm_1-A'!V40")</f>
        <v>-5.7636960000000004</v>
      </c>
      <c r="C57" s="36" t="s">
        <v>98</v>
      </c>
    </row>
    <row r="58" spans="1:3">
      <c r="A58" s="53" cm="1">
        <f t="array" aca="1" ref="A58" ca="1">INDIRECT("'1stFilm_1-A'!T42")</f>
        <v>-6.039987</v>
      </c>
      <c r="C58" s="35" t="s">
        <v>99</v>
      </c>
    </row>
    <row r="59" spans="1:3">
      <c r="A59" s="53" cm="1">
        <f t="array" aca="1" ref="A59" ca="1">INDIRECT("'1stFilm_1-A'!U42")</f>
        <v>-6.411988</v>
      </c>
      <c r="C59" s="36" t="s">
        <v>100</v>
      </c>
    </row>
    <row r="60" spans="1:3">
      <c r="A60" s="53" cm="1">
        <f t="array" aca="1" ref="A60" ca="1">INDIRECT("'1stFilm_1-A'!V42")</f>
        <v>-5.8404259999999999</v>
      </c>
      <c r="C60" s="36" t="s">
        <v>101</v>
      </c>
    </row>
    <row r="61" spans="1:3">
      <c r="A61" s="53" cm="1">
        <f t="array" aca="1" ref="A61" ca="1">INDIRECT("'1stFilm_1-A'!T44")</f>
        <v>-4.7453070000000004</v>
      </c>
      <c r="C61" s="35" t="s">
        <v>102</v>
      </c>
    </row>
    <row r="62" spans="1:3">
      <c r="A62" s="53" cm="1">
        <f t="array" aca="1" ref="A62" ca="1">INDIRECT("'1stFilm_1-A'!U44")</f>
        <v>-5.2982699999999996</v>
      </c>
      <c r="C62" s="36" t="s">
        <v>103</v>
      </c>
    </row>
    <row r="63" spans="1:3">
      <c r="A63" s="53" cm="1">
        <f t="array" aca="1" ref="A63" ca="1">INDIRECT("'1stFilm_1-A'!V44")</f>
        <v>-4.69191</v>
      </c>
      <c r="C63" s="36" t="s">
        <v>104</v>
      </c>
    </row>
    <row r="64" spans="1:3">
      <c r="A64" s="53" cm="1">
        <f t="array" aca="1" ref="A64" ca="1">INDIRECT("'1stFilm_1-A'!T46")</f>
        <v>-4.9339950000000004</v>
      </c>
      <c r="C64" s="35" t="s">
        <v>105</v>
      </c>
    </row>
    <row r="65" spans="1:3">
      <c r="A65" s="53" cm="1">
        <f t="array" aca="1" ref="A65" ca="1">INDIRECT("'1stFilm_1-A'!U46")</f>
        <v>-5.4382210000000004</v>
      </c>
      <c r="C65" s="36" t="s">
        <v>106</v>
      </c>
    </row>
    <row r="66" spans="1:3">
      <c r="A66" s="53" cm="1">
        <f t="array" aca="1" ref="A66" ca="1">INDIRECT("'1stFilm_1-A'!V46")</f>
        <v>-4.7829579999999998</v>
      </c>
      <c r="C66" s="36" t="s">
        <v>107</v>
      </c>
    </row>
    <row r="67" spans="1:3">
      <c r="A67" s="53" cm="1">
        <f t="array" aca="1" ref="A67" ca="1">INDIRECT("'1stFilm_1-A'!T48")</f>
        <v>-5.1677980000000003</v>
      </c>
      <c r="C67" s="35" t="s">
        <v>108</v>
      </c>
    </row>
    <row r="68" spans="1:3">
      <c r="A68" s="53" cm="1">
        <f t="array" aca="1" ref="A68" ca="1">INDIRECT("'1stFilm_1-A'!U48")</f>
        <v>-5.673108</v>
      </c>
      <c r="C68" s="36" t="s">
        <v>109</v>
      </c>
    </row>
    <row r="69" spans="1:3">
      <c r="A69" s="53" cm="1">
        <f t="array" aca="1" ref="A69" ca="1">INDIRECT("'1stFilm_1-A'!V48")</f>
        <v>-5.0722550000000002</v>
      </c>
      <c r="C69" s="36" t="s">
        <v>110</v>
      </c>
    </row>
    <row r="70" spans="1:3">
      <c r="A70" s="53" cm="1">
        <f t="array" aca="1" ref="A70" ca="1">INDIRECT("'1stFilm_1-A'!T50")</f>
        <v>-5.2129950000000003</v>
      </c>
      <c r="C70" s="35" t="s">
        <v>111</v>
      </c>
    </row>
    <row r="71" spans="1:3">
      <c r="A71" s="53" cm="1">
        <f t="array" aca="1" ref="A71" ca="1">INDIRECT("'1stFilm_1-A'!U50")</f>
        <v>-5.7073369999999999</v>
      </c>
      <c r="C71" s="36" t="s">
        <v>112</v>
      </c>
    </row>
    <row r="72" spans="1:3">
      <c r="A72" s="53" cm="1">
        <f t="array" aca="1" ref="A72" ca="1">INDIRECT("'1stFilm_1-A'!V50")</f>
        <v>-5.0871120000000003</v>
      </c>
      <c r="C72" s="36" t="s">
        <v>113</v>
      </c>
    </row>
    <row r="73" spans="1:3">
      <c r="A73" s="53" cm="1">
        <f t="array" aca="1" ref="A73" ca="1">INDIRECT("'1stFilm_1-A'!T52")</f>
        <v>-5.3081849999999999</v>
      </c>
      <c r="C73" s="35" t="s">
        <v>114</v>
      </c>
    </row>
    <row r="74" spans="1:3">
      <c r="A74" s="53" cm="1">
        <f t="array" aca="1" ref="A74" ca="1">INDIRECT("'1stFilm_1-A'!U52")</f>
        <v>-5.7800409999999998</v>
      </c>
      <c r="C74" s="36" t="s">
        <v>115</v>
      </c>
    </row>
    <row r="75" spans="1:3">
      <c r="A75" s="53" cm="1">
        <f t="array" aca="1" ref="A75" ca="1">INDIRECT("'1stFilm_1-A'!V52")</f>
        <v>-5.1905409999999996</v>
      </c>
      <c r="C75" s="36" t="s">
        <v>116</v>
      </c>
    </row>
    <row r="76" spans="1:3">
      <c r="A76" s="53" cm="1">
        <f t="array" aca="1" ref="A76" ca="1">INDIRECT("'1stFilm_1-A'!T54")</f>
        <v>-5.72797</v>
      </c>
      <c r="C76" s="35" t="s">
        <v>117</v>
      </c>
    </row>
    <row r="77" spans="1:3">
      <c r="A77" s="53" cm="1">
        <f t="array" aca="1" ref="A77" ca="1">INDIRECT("'1stFilm_1-A'!U54")</f>
        <v>-6.2193909999999999</v>
      </c>
      <c r="C77" s="36" t="s">
        <v>118</v>
      </c>
    </row>
    <row r="78" spans="1:3">
      <c r="A78" s="53" cm="1">
        <f t="array" aca="1" ref="A78" ca="1">INDIRECT("'1stFilm_1-A'!V54")</f>
        <v>-5.7552130000000004</v>
      </c>
      <c r="C78" s="36" t="s">
        <v>119</v>
      </c>
    </row>
    <row r="79" spans="1:3">
      <c r="A79" s="53" cm="1">
        <f t="array" aca="1" ref="A79" ca="1">INDIRECT("'1stFilm_1-A'!T56")</f>
        <v>-5.7635990000000001</v>
      </c>
      <c r="C79" s="35" t="s">
        <v>120</v>
      </c>
    </row>
    <row r="80" spans="1:3">
      <c r="A80" s="53" cm="1">
        <f t="array" aca="1" ref="A80" ca="1">INDIRECT("'1stFilm_1-A'!U56")</f>
        <v>-6.221476</v>
      </c>
      <c r="C80" s="36" t="s">
        <v>121</v>
      </c>
    </row>
    <row r="81" spans="1:3">
      <c r="A81" s="53" cm="1">
        <f t="array" aca="1" ref="A81" ca="1">INDIRECT("'1stFilm_1-A'!V56")</f>
        <v>-5.7321840000000002</v>
      </c>
      <c r="C81" s="36" t="s">
        <v>122</v>
      </c>
    </row>
    <row r="82" spans="1:3">
      <c r="A82" s="53" cm="1">
        <f t="array" aca="1" ref="A82" ca="1">INDIRECT("'1stFilm_1-A'!T58")</f>
        <v>-6.0842330000000002</v>
      </c>
      <c r="C82" s="35" t="s">
        <v>123</v>
      </c>
    </row>
    <row r="83" spans="1:3">
      <c r="A83" s="53" cm="1">
        <f t="array" aca="1" ref="A83" ca="1">INDIRECT("'1stFilm_1-A'!U58")</f>
        <v>-6.5333040000000002</v>
      </c>
      <c r="C83" s="36" t="s">
        <v>124</v>
      </c>
    </row>
    <row r="84" spans="1:3">
      <c r="A84" s="53" cm="1">
        <f t="array" aca="1" ref="A84" ca="1">INDIRECT("'1stFilm_1-A'!V58")</f>
        <v>-6.0884119999999999</v>
      </c>
      <c r="C84" s="36" t="s">
        <v>125</v>
      </c>
    </row>
    <row r="85" spans="1:3">
      <c r="A85" s="53" cm="1">
        <f t="array" aca="1" ref="A85" ca="1">INDIRECT("'1stFilm_1-A'!T60")</f>
        <v>-5.4524379999999999</v>
      </c>
      <c r="C85" s="35" t="s">
        <v>126</v>
      </c>
    </row>
    <row r="86" spans="1:3">
      <c r="A86" s="53" cm="1">
        <f t="array" aca="1" ref="A86" ca="1">INDIRECT("'1stFilm_1-A'!U60")</f>
        <v>-6.0411169999999998</v>
      </c>
      <c r="C86" s="36" t="s">
        <v>127</v>
      </c>
    </row>
    <row r="87" spans="1:3">
      <c r="A87" s="53" cm="1">
        <f t="array" aca="1" ref="A87" ca="1">INDIRECT("'1stFilm_1-A'!V60")</f>
        <v>-5.6952439999999998</v>
      </c>
      <c r="C87" s="36" t="s">
        <v>128</v>
      </c>
    </row>
    <row r="88" spans="1:3">
      <c r="A88" s="53" cm="1">
        <f t="array" aca="1" ref="A88" ca="1">INDIRECT("'1stFilm_1-A'!T62")</f>
        <v>-6.1018549999999996</v>
      </c>
      <c r="C88" s="35" t="s">
        <v>129</v>
      </c>
    </row>
    <row r="89" spans="1:3">
      <c r="A89" s="53" cm="1">
        <f t="array" aca="1" ref="A89" ca="1">INDIRECT("'1stFilm_1-A'!U62")</f>
        <v>-6.6458890000000004</v>
      </c>
      <c r="C89" s="36" t="s">
        <v>130</v>
      </c>
    </row>
    <row r="90" spans="1:3">
      <c r="A90" s="53" cm="1">
        <f t="array" aca="1" ref="A90" ca="1">INDIRECT("'1stFilm_1-A'!V62")</f>
        <v>-6.3474659999999998</v>
      </c>
      <c r="C90" s="36" t="s">
        <v>131</v>
      </c>
    </row>
    <row r="91" spans="1:3">
      <c r="A91" s="53" cm="1">
        <f t="array" aca="1" ref="A91" ca="1">INDIRECT("'1stFilm_1-A'!T64")</f>
        <v>-5.9701909999999998</v>
      </c>
      <c r="C91" s="35" t="s">
        <v>132</v>
      </c>
    </row>
    <row r="92" spans="1:3">
      <c r="A92" s="53" cm="1">
        <f t="array" aca="1" ref="A92" ca="1">INDIRECT("'1stFilm_1-A'!U64")</f>
        <v>-6.4753939999999997</v>
      </c>
      <c r="C92" s="36" t="s">
        <v>133</v>
      </c>
    </row>
    <row r="93" spans="1:3">
      <c r="A93" s="53" cm="1">
        <f t="array" aca="1" ref="A93" ca="1">INDIRECT("'1stFilm_1-A'!V64")</f>
        <v>-6.0756030000000001</v>
      </c>
      <c r="C93" s="36" t="s">
        <v>134</v>
      </c>
    </row>
    <row r="94" spans="1:3">
      <c r="A94" s="53" cm="1">
        <f t="array" aca="1" ref="A94" ca="1">INDIRECT("'1stFilm_1-A'!T66")</f>
        <v>-6.5052969999999997</v>
      </c>
      <c r="C94" s="35" t="s">
        <v>135</v>
      </c>
    </row>
    <row r="95" spans="1:3">
      <c r="A95" s="53" cm="1">
        <f t="array" aca="1" ref="A95" ca="1">INDIRECT("'1stFilm_1-A'!U66")</f>
        <v>-6.7297279999999997</v>
      </c>
      <c r="C95" s="36" t="s">
        <v>136</v>
      </c>
    </row>
    <row r="96" spans="1:3">
      <c r="A96" s="53" cm="1">
        <f t="array" aca="1" ref="A96" ca="1">INDIRECT("'1stFilm_1-A'!V66")</f>
        <v>-6.0307760000000004</v>
      </c>
      <c r="C96" s="36" t="s">
        <v>137</v>
      </c>
    </row>
    <row r="97" spans="1:3">
      <c r="A97" s="53" cm="1">
        <f t="array" aca="1" ref="A97" ca="1">INDIRECT("'1stFilm_1-A'!T68")</f>
        <v>-6.4633520000000004</v>
      </c>
      <c r="C97" s="35" t="s">
        <v>138</v>
      </c>
    </row>
    <row r="98" spans="1:3">
      <c r="A98" s="53" cm="1">
        <f t="array" aca="1" ref="A98" ca="1">INDIRECT("'1stFilm_1-A'!U68")</f>
        <v>-6.7211030000000003</v>
      </c>
      <c r="C98" s="36" t="s">
        <v>139</v>
      </c>
    </row>
    <row r="99" spans="1:3">
      <c r="A99" s="53" cm="1">
        <f t="array" aca="1" ref="A99" ca="1">INDIRECT("'1stFilm_1-A'!V68")</f>
        <v>-6.0688529999999998</v>
      </c>
      <c r="C99" s="36" t="s">
        <v>140</v>
      </c>
    </row>
    <row r="100" spans="1:3">
      <c r="A100" s="53" cm="1">
        <f t="array" aca="1" ref="A100" ca="1">INDIRECT("'1stFilm_1-A'!T70")</f>
        <v>-6.5673019999999998</v>
      </c>
      <c r="C100" s="35" t="s">
        <v>141</v>
      </c>
    </row>
    <row r="101" spans="1:3">
      <c r="A101" s="53" cm="1">
        <f t="array" aca="1" ref="A101" ca="1">INDIRECT("'1stFilm_1-A'!U70")</f>
        <v>-6.8286829999999998</v>
      </c>
      <c r="C101" s="36" t="s">
        <v>142</v>
      </c>
    </row>
    <row r="102" spans="1:3">
      <c r="A102" s="53" cm="1">
        <f t="array" aca="1" ref="A102" ca="1">INDIRECT("'1stFilm_1-A'!V70")</f>
        <v>-6.1961139999999997</v>
      </c>
      <c r="C102" s="36" t="s">
        <v>143</v>
      </c>
    </row>
    <row r="103" spans="1:3">
      <c r="A103" s="53" cm="1">
        <f t="array" aca="1" ref="A103" ca="1">INDIRECT("'1stFilm_1-A'!T72")</f>
        <v>-6.9021809999999997</v>
      </c>
      <c r="C103" s="35" t="s">
        <v>144</v>
      </c>
    </row>
    <row r="104" spans="1:3">
      <c r="A104" s="53" cm="1">
        <f t="array" aca="1" ref="A104" ca="1">INDIRECT("'1stFilm_1-A'!U72")</f>
        <v>-7.2013480000000003</v>
      </c>
      <c r="C104" s="36" t="s">
        <v>145</v>
      </c>
    </row>
    <row r="105" spans="1:3">
      <c r="A105" s="53" cm="1">
        <f t="array" aca="1" ref="A105" ca="1">INDIRECT("'1stFilm_1-A'!V72")</f>
        <v>-6.6709699999999996</v>
      </c>
      <c r="C105" s="36" t="s">
        <v>146</v>
      </c>
    </row>
    <row r="106" spans="1:3">
      <c r="A106" s="53" cm="1">
        <f t="array" aca="1" ref="A106" ca="1">INDIRECT("'1stFilm_1-A'!T74")</f>
        <v>-6.9122019999999997</v>
      </c>
      <c r="C106" s="35" t="s">
        <v>147</v>
      </c>
    </row>
    <row r="107" spans="1:3">
      <c r="A107" s="53" cm="1">
        <f t="array" aca="1" ref="A107" ca="1">INDIRECT("'1stFilm_1-A'!U74")</f>
        <v>-7.1661489999999999</v>
      </c>
      <c r="C107" s="36" t="s">
        <v>148</v>
      </c>
    </row>
    <row r="108" spans="1:3">
      <c r="A108" s="53" cm="1">
        <f t="array" aca="1" ref="A108" ca="1">INDIRECT("'1stFilm_1-A'!V74")</f>
        <v>-6.5637280000000002</v>
      </c>
      <c r="C108" s="36" t="s">
        <v>149</v>
      </c>
    </row>
    <row r="109" spans="1:3">
      <c r="A109" s="53" cm="1">
        <f t="array" aca="1" ref="A109" ca="1">INDIRECT("'1stFilm_1-A'!T76")</f>
        <v>-6.8352170000000001</v>
      </c>
      <c r="C109" s="35" t="s">
        <v>150</v>
      </c>
    </row>
    <row r="110" spans="1:3">
      <c r="A110" s="53" cm="1">
        <f t="array" aca="1" ref="A110" ca="1">INDIRECT("'1stFilm_1-A'!U76")</f>
        <v>-7.3654809999999999</v>
      </c>
      <c r="C110" s="36" t="s">
        <v>151</v>
      </c>
    </row>
    <row r="111" spans="1:3">
      <c r="A111" s="53" cm="1">
        <f t="array" aca="1" ref="A111" ca="1">INDIRECT("'1stFilm_1-A'!V76")</f>
        <v>-7.219595</v>
      </c>
      <c r="C111" s="36" t="s">
        <v>152</v>
      </c>
    </row>
    <row r="112" spans="1:3">
      <c r="A112" s="53" cm="1">
        <f t="array" aca="1" ref="A112" ca="1">INDIRECT("'1stFilm_1-A'!T78")</f>
        <v>-6.7464459999999997</v>
      </c>
      <c r="C112" s="35" t="s">
        <v>153</v>
      </c>
    </row>
    <row r="113" spans="1:4">
      <c r="A113" s="53" cm="1">
        <f t="array" aca="1" ref="A113" ca="1">INDIRECT("'1stFilm_1-A'!U78")</f>
        <v>-7.2956289999999999</v>
      </c>
      <c r="C113" s="36" t="s">
        <v>154</v>
      </c>
    </row>
    <row r="114" spans="1:4">
      <c r="A114" s="53" cm="1">
        <f t="array" aca="1" ref="A114" ca="1">INDIRECT("'1stFilm_1-A'!V78")</f>
        <v>-7.1713360000000002</v>
      </c>
      <c r="C114" s="36" t="s">
        <v>155</v>
      </c>
    </row>
    <row r="115" spans="1:4">
      <c r="A115" s="53" cm="1">
        <f t="array" aca="1" ref="A115" ca="1">INDIRECT("'1stFilm_1-A'!T80")</f>
        <v>-6.7703660000000001</v>
      </c>
      <c r="C115" s="35" t="s">
        <v>156</v>
      </c>
    </row>
    <row r="116" spans="1:4">
      <c r="A116" s="53" cm="1">
        <f t="array" aca="1" ref="A116" ca="1">INDIRECT("'1stFilm_1-A'!U80")</f>
        <v>-7.3206550000000004</v>
      </c>
      <c r="C116" s="36" t="s">
        <v>157</v>
      </c>
    </row>
    <row r="117" spans="1:4">
      <c r="A117" s="53" cm="1">
        <f t="array" aca="1" ref="A117" ca="1">INDIRECT("'1stFilm_1-A'!V80")</f>
        <v>-7.2433050000000003</v>
      </c>
      <c r="C117" s="36" t="s">
        <v>158</v>
      </c>
    </row>
    <row r="118" spans="1:4">
      <c r="A118" s="53" cm="1">
        <f t="array" aca="1" ref="A118" ca="1">INDIRECT("'1stFilm_1-A'!T82")</f>
        <v>-7.04223</v>
      </c>
      <c r="C118" s="35" t="s">
        <v>159</v>
      </c>
    </row>
    <row r="119" spans="1:4">
      <c r="A119" s="53" cm="1">
        <f t="array" aca="1" ref="A119" ca="1">INDIRECT("'1stFilm_1-A'!U82")</f>
        <v>-7.4529540000000001</v>
      </c>
      <c r="C119" s="36" t="s">
        <v>160</v>
      </c>
    </row>
    <row r="120" spans="1:4">
      <c r="A120" s="53" cm="1">
        <f t="array" aca="1" ref="A120" ca="1">INDIRECT("'1stFilm_1-A'!V82")</f>
        <v>-7.1746220000000003</v>
      </c>
      <c r="C120" s="36" t="s">
        <v>161</v>
      </c>
    </row>
    <row r="121" spans="1:4" ht="18" customHeight="1">
      <c r="A121" s="53" cm="1">
        <f t="array" aca="1" ref="A121" ca="1">INDIRECT("'1stFilm_1-B'!T4")</f>
        <v>-6.245457</v>
      </c>
      <c r="B121" s="36" t="s">
        <v>34</v>
      </c>
      <c r="C121" s="35" t="s">
        <v>24</v>
      </c>
      <c r="D121" s="36"/>
    </row>
    <row r="122" spans="1:4">
      <c r="A122" s="53" cm="1">
        <f t="array" aca="1" ref="A122" ca="1">INDIRECT("'1stFilm_1-B'!U4")</f>
        <v>-6.6291209999999996</v>
      </c>
      <c r="B122" s="36"/>
      <c r="C122" s="36" t="s">
        <v>27</v>
      </c>
      <c r="D122" s="36"/>
    </row>
    <row r="123" spans="1:4">
      <c r="A123" s="53" cm="1">
        <f t="array" aca="1" ref="A123" ca="1">INDIRECT("'1stFilm_1-B'!V4")</f>
        <v>-6.3113419999999998</v>
      </c>
      <c r="B123" s="36"/>
      <c r="C123" s="36" t="s">
        <v>29</v>
      </c>
      <c r="D123" s="36"/>
    </row>
    <row r="124" spans="1:4" ht="18" customHeight="1">
      <c r="A124" s="53" cm="1">
        <f t="array" aca="1" ref="A124" ca="1">INDIRECT("'1stFilm_1-B'!T6")</f>
        <v>-6.2468599999999999</v>
      </c>
      <c r="B124" s="36"/>
      <c r="C124" s="35" t="s">
        <v>30</v>
      </c>
      <c r="D124" s="36"/>
    </row>
    <row r="125" spans="1:4">
      <c r="A125" s="53" cm="1">
        <f t="array" aca="1" ref="A125" ca="1">INDIRECT("'1stFilm_1-B'!U6")</f>
        <v>-6.5871120000000003</v>
      </c>
      <c r="B125" s="36"/>
      <c r="C125" s="36" t="s">
        <v>31</v>
      </c>
      <c r="D125" s="36"/>
    </row>
    <row r="126" spans="1:4">
      <c r="A126" s="53" cm="1">
        <f t="array" aca="1" ref="A126" ca="1">INDIRECT("'1stFilm_1-B'!V6")</f>
        <v>-6.1773639999999999</v>
      </c>
      <c r="B126" s="36"/>
      <c r="C126" s="36" t="s">
        <v>32</v>
      </c>
      <c r="D126" s="36"/>
    </row>
    <row r="127" spans="1:4" ht="18" customHeight="1">
      <c r="A127" s="53" cm="1">
        <f t="array" aca="1" ref="A127" ca="1">INDIRECT("'1stFilm_1-B'!T8")</f>
        <v>-5.8767050000000003</v>
      </c>
      <c r="B127" s="36"/>
      <c r="C127" s="35" t="s">
        <v>33</v>
      </c>
      <c r="D127" s="36"/>
    </row>
    <row r="128" spans="1:4">
      <c r="A128" s="53" cm="1">
        <f t="array" aca="1" ref="A128" ca="1">INDIRECT("'1stFilm_1-B'!U8")</f>
        <v>-6.2446979999999996</v>
      </c>
      <c r="B128" s="36"/>
      <c r="C128" s="36" t="s">
        <v>35</v>
      </c>
      <c r="D128" s="36"/>
    </row>
    <row r="129" spans="1:4">
      <c r="A129" s="53" cm="1">
        <f t="array" aca="1" ref="A129" ca="1">INDIRECT("'1stFilm_1-B'!V8")</f>
        <v>-5.8399530000000004</v>
      </c>
      <c r="B129" s="36"/>
      <c r="C129" s="36" t="s">
        <v>37</v>
      </c>
      <c r="D129" s="36"/>
    </row>
    <row r="130" spans="1:4" ht="18" customHeight="1">
      <c r="A130" s="53" cm="1">
        <f t="array" aca="1" ref="A130" ca="1">INDIRECT("'1stFilm_1-B'!T10")</f>
        <v>-6.1760669999999998</v>
      </c>
      <c r="B130" s="36"/>
      <c r="C130" s="35" t="s">
        <v>39</v>
      </c>
      <c r="D130" s="36"/>
    </row>
    <row r="131" spans="1:4">
      <c r="A131" s="53" cm="1">
        <f t="array" aca="1" ref="A131" ca="1">INDIRECT("'1stFilm_1-B'!U10")</f>
        <v>-6.5510429999999999</v>
      </c>
      <c r="B131" s="36"/>
      <c r="C131" s="36" t="s">
        <v>41</v>
      </c>
      <c r="D131" s="36"/>
    </row>
    <row r="132" spans="1:4">
      <c r="A132" s="53" cm="1">
        <f t="array" aca="1" ref="A132" ca="1">INDIRECT("'1stFilm_1-B'!V10")</f>
        <v>-6.2389479999999997</v>
      </c>
      <c r="B132" s="36"/>
      <c r="C132" s="36" t="s">
        <v>43</v>
      </c>
      <c r="D132" s="36"/>
    </row>
    <row r="133" spans="1:4" ht="18" customHeight="1">
      <c r="A133" s="53" cm="1">
        <f t="array" aca="1" ref="A133" ca="1">INDIRECT("'1stFilm_1-B'!T12")</f>
        <v>-6.2391759999999996</v>
      </c>
      <c r="B133" s="36"/>
      <c r="C133" s="35" t="s">
        <v>45</v>
      </c>
      <c r="D133" s="36"/>
    </row>
    <row r="134" spans="1:4">
      <c r="A134" s="53" cm="1">
        <f t="array" aca="1" ref="A134" ca="1">INDIRECT("'1stFilm_1-B'!U12")</f>
        <v>-6.5851040000000003</v>
      </c>
      <c r="B134" s="36"/>
      <c r="C134" s="36" t="s">
        <v>47</v>
      </c>
      <c r="D134" s="36"/>
    </row>
    <row r="135" spans="1:4">
      <c r="A135" s="53" cm="1">
        <f t="array" aca="1" ref="A135" ca="1">INDIRECT("'1stFilm_1-B'!V12")</f>
        <v>-6.2319149999999999</v>
      </c>
      <c r="B135" s="36"/>
      <c r="C135" s="36" t="s">
        <v>49</v>
      </c>
      <c r="D135" s="36"/>
    </row>
    <row r="136" spans="1:4">
      <c r="A136" s="53" cm="1">
        <f t="array" aca="1" ref="A136" ca="1">INDIRECT("'1stFilm_1-C'!T4")</f>
        <v>-5.4178889999999997</v>
      </c>
      <c r="B136" s="36" t="s">
        <v>36</v>
      </c>
      <c r="C136" s="35" t="s">
        <v>51</v>
      </c>
      <c r="D136" s="36"/>
    </row>
    <row r="137" spans="1:4">
      <c r="A137" s="53" cm="1">
        <f t="array" aca="1" ref="A137" ca="1">INDIRECT("'1stFilm_1-C'!U4")</f>
        <v>-5.8366210000000001</v>
      </c>
      <c r="B137" s="36"/>
      <c r="C137" s="36" t="s">
        <v>53</v>
      </c>
      <c r="D137" s="36"/>
    </row>
    <row r="138" spans="1:4">
      <c r="A138" s="53" cm="1">
        <f t="array" aca="1" ref="A138" ca="1">INDIRECT("'1stFilm_1-C'!V4")</f>
        <v>-5.682766</v>
      </c>
      <c r="B138" s="36"/>
      <c r="C138" s="36" t="s">
        <v>55</v>
      </c>
      <c r="D138" s="36"/>
    </row>
    <row r="139" spans="1:4">
      <c r="A139" s="53" cm="1">
        <f t="array" aca="1" ref="A139" ca="1">INDIRECT("'1stFilm_1-C'!T4")</f>
        <v>-5.4178889999999997</v>
      </c>
      <c r="B139" s="36"/>
      <c r="C139" s="35" t="s">
        <v>162</v>
      </c>
      <c r="D139" s="36"/>
    </row>
    <row r="140" spans="1:4">
      <c r="A140" s="53" cm="1">
        <f t="array" aca="1" ref="A140" ca="1">INDIRECT("'1stFilm_1-C'!U4")</f>
        <v>-5.8366210000000001</v>
      </c>
      <c r="B140" s="36"/>
      <c r="C140" s="36" t="s">
        <v>163</v>
      </c>
      <c r="D140" s="36"/>
    </row>
    <row r="141" spans="1:4">
      <c r="A141" s="53" cm="1">
        <f t="array" aca="1" ref="A141" ca="1">INDIRECT("'1stFilm_1-C'!V4")</f>
        <v>-5.682766</v>
      </c>
      <c r="B141" s="36"/>
      <c r="C141" s="36" t="s">
        <v>164</v>
      </c>
      <c r="D141" s="36"/>
    </row>
    <row r="142" spans="1:4">
      <c r="A142" s="53" cm="1">
        <f t="array" aca="1" ref="A142" ca="1">INDIRECT("'1stFilm_1-C'!T4")</f>
        <v>-5.4178889999999997</v>
      </c>
      <c r="B142" s="36"/>
      <c r="C142" s="35" t="s">
        <v>165</v>
      </c>
      <c r="D142" s="36"/>
    </row>
    <row r="143" spans="1:4">
      <c r="A143" s="53" cm="1">
        <f t="array" aca="1" ref="A143" ca="1">INDIRECT("'1stFilm_1-C'!U4")</f>
        <v>-5.8366210000000001</v>
      </c>
      <c r="B143" s="36"/>
      <c r="C143" s="36" t="s">
        <v>166</v>
      </c>
      <c r="D143" s="36"/>
    </row>
    <row r="144" spans="1:4">
      <c r="A144" s="53" cm="1">
        <f t="array" aca="1" ref="A144" ca="1">INDIRECT("'1stFilm_1-C'!V4")</f>
        <v>-5.682766</v>
      </c>
      <c r="B144" s="36"/>
      <c r="C144" s="36" t="s">
        <v>167</v>
      </c>
      <c r="D144" s="36"/>
    </row>
    <row r="145" spans="1:4">
      <c r="A145" s="53" cm="1">
        <f t="array" aca="1" ref="A145" ca="1">INDIRECT("'1stFilm_1-C'!T4")</f>
        <v>-5.4178889999999997</v>
      </c>
      <c r="B145" s="36"/>
      <c r="C145" s="35" t="s">
        <v>168</v>
      </c>
      <c r="D145" s="36"/>
    </row>
    <row r="146" spans="1:4">
      <c r="A146" s="53" cm="1">
        <f t="array" aca="1" ref="A146" ca="1">INDIRECT("'1stFilm_1-C'!U4")</f>
        <v>-5.8366210000000001</v>
      </c>
      <c r="B146" s="36"/>
      <c r="C146" s="36" t="s">
        <v>169</v>
      </c>
      <c r="D146" s="36"/>
    </row>
    <row r="147" spans="1:4">
      <c r="A147" s="53" cm="1">
        <f t="array" aca="1" ref="A147" ca="1">INDIRECT("'1stFilm_1-C'!V4")</f>
        <v>-5.682766</v>
      </c>
      <c r="B147" s="36"/>
      <c r="C147" s="36" t="s">
        <v>170</v>
      </c>
      <c r="D147" s="36"/>
    </row>
    <row r="148" spans="1:4">
      <c r="A148" s="53" cm="1">
        <f t="array" aca="1" ref="A148" ca="1">INDIRECT("'1stFilm_1-C'!T4")</f>
        <v>-5.4178889999999997</v>
      </c>
      <c r="B148" s="36"/>
      <c r="C148" s="35" t="s">
        <v>171</v>
      </c>
      <c r="D148" s="36"/>
    </row>
    <row r="149" spans="1:4">
      <c r="A149" s="53" cm="1">
        <f t="array" aca="1" ref="A149" ca="1">INDIRECT("'1stFilm_1-C'!U4")</f>
        <v>-5.8366210000000001</v>
      </c>
      <c r="B149" s="36"/>
      <c r="C149" s="36" t="s">
        <v>172</v>
      </c>
      <c r="D149" s="36"/>
    </row>
    <row r="150" spans="1:4">
      <c r="A150" s="53" cm="1">
        <f t="array" aca="1" ref="A150" ca="1">INDIRECT("'1stFilm_1-C'!V4")</f>
        <v>-5.682766</v>
      </c>
      <c r="B150" s="36"/>
      <c r="C150" s="36" t="s">
        <v>173</v>
      </c>
      <c r="D150" s="36"/>
    </row>
    <row r="151" spans="1:4">
      <c r="A151" s="53" cm="1">
        <f t="array" aca="1" ref="A151" ca="1">INDIRECT("'1stFilm_1-D'!T4")</f>
        <v>-5.2679020000000003</v>
      </c>
      <c r="B151" s="36" t="s">
        <v>38</v>
      </c>
      <c r="C151" s="35" t="s">
        <v>72</v>
      </c>
      <c r="D151" s="36"/>
    </row>
    <row r="152" spans="1:4">
      <c r="A152" s="53" cm="1">
        <f t="array" aca="1" ref="A152" ca="1">INDIRECT("'1stFilm_1-D'!U4")</f>
        <v>-5.5829190000000004</v>
      </c>
      <c r="C152" s="36" t="s">
        <v>73</v>
      </c>
      <c r="D152" s="36"/>
    </row>
    <row r="153" spans="1:4">
      <c r="A153" s="53" cm="1">
        <f t="array" aca="1" ref="A153" ca="1">INDIRECT("'1stFilm_1-D'!V4")</f>
        <v>-4.8253680000000001</v>
      </c>
      <c r="C153" s="36" t="s">
        <v>74</v>
      </c>
    </row>
    <row r="154" spans="1:4">
      <c r="A154" s="53" cm="1">
        <f t="array" aca="1" ref="A154" ca="1">INDIRECT("'1stFilm_1-D'!T4")</f>
        <v>-5.2679020000000003</v>
      </c>
      <c r="B154" s="36"/>
      <c r="C154" s="35" t="s">
        <v>174</v>
      </c>
      <c r="D154" s="36"/>
    </row>
    <row r="155" spans="1:4">
      <c r="A155" s="53" cm="1">
        <f t="array" aca="1" ref="A155" ca="1">INDIRECT("'1stFilm_1-D'!U4")</f>
        <v>-5.5829190000000004</v>
      </c>
      <c r="C155" s="36" t="s">
        <v>175</v>
      </c>
      <c r="D155" s="36"/>
    </row>
    <row r="156" spans="1:4">
      <c r="A156" s="53" cm="1">
        <f t="array" aca="1" ref="A156" ca="1">INDIRECT("'1stFilm_1-D'!V4")</f>
        <v>-4.8253680000000001</v>
      </c>
      <c r="C156" s="36" t="s">
        <v>176</v>
      </c>
    </row>
    <row r="157" spans="1:4">
      <c r="A157" s="53" cm="1">
        <f t="array" aca="1" ref="A157" ca="1">INDIRECT("'1stFilm_1-D'!T4")</f>
        <v>-5.2679020000000003</v>
      </c>
      <c r="B157" s="36"/>
      <c r="C157" s="35" t="s">
        <v>177</v>
      </c>
      <c r="D157" s="36"/>
    </row>
    <row r="158" spans="1:4">
      <c r="A158" s="53" cm="1">
        <f t="array" aca="1" ref="A158" ca="1">INDIRECT("'1stFilm_1-D'!U4")</f>
        <v>-5.5829190000000004</v>
      </c>
      <c r="C158" s="36" t="s">
        <v>178</v>
      </c>
      <c r="D158" s="36"/>
    </row>
    <row r="159" spans="1:4">
      <c r="A159" s="53" cm="1">
        <f t="array" aca="1" ref="A159" ca="1">INDIRECT("'1stFilm_1-D'!V4")</f>
        <v>-4.8253680000000001</v>
      </c>
      <c r="C159" s="36" t="s">
        <v>179</v>
      </c>
    </row>
    <row r="160" spans="1:4">
      <c r="A160" s="53" cm="1">
        <f t="array" aca="1" ref="A160" ca="1">INDIRECT("'1stFilm_1-D'!T4")</f>
        <v>-5.2679020000000003</v>
      </c>
      <c r="B160" s="36"/>
      <c r="C160" s="35" t="s">
        <v>180</v>
      </c>
      <c r="D160" s="36"/>
    </row>
    <row r="161" spans="1:4">
      <c r="A161" s="53" cm="1">
        <f t="array" aca="1" ref="A161" ca="1">INDIRECT("'1stFilm_1-D'!U4")</f>
        <v>-5.5829190000000004</v>
      </c>
      <c r="C161" s="36" t="s">
        <v>181</v>
      </c>
      <c r="D161" s="36"/>
    </row>
    <row r="162" spans="1:4">
      <c r="A162" s="53" cm="1">
        <f t="array" aca="1" ref="A162" ca="1">INDIRECT("'1stFilm_1-D'!V4")</f>
        <v>-4.8253680000000001</v>
      </c>
      <c r="C162" s="36" t="s">
        <v>182</v>
      </c>
    </row>
    <row r="163" spans="1:4">
      <c r="A163" s="53" cm="1">
        <f t="array" aca="1" ref="A163" ca="1">INDIRECT("'1stFilm_1-D'!T4")</f>
        <v>-5.2679020000000003</v>
      </c>
      <c r="B163" s="36"/>
      <c r="C163" s="35" t="s">
        <v>183</v>
      </c>
      <c r="D163" s="36"/>
    </row>
    <row r="164" spans="1:4">
      <c r="A164" s="53" cm="1">
        <f t="array" aca="1" ref="A164" ca="1">INDIRECT("'1stFilm_1-D'!U4")</f>
        <v>-5.5829190000000004</v>
      </c>
      <c r="C164" s="36" t="s">
        <v>184</v>
      </c>
      <c r="D164" s="36"/>
    </row>
    <row r="165" spans="1:4">
      <c r="A165" s="53" cm="1">
        <f t="array" aca="1" ref="A165" ca="1">INDIRECT("'1stFilm_1-D'!V4")</f>
        <v>-4.8253680000000001</v>
      </c>
      <c r="C165" s="36" t="s">
        <v>185</v>
      </c>
    </row>
    <row r="166" spans="1:4">
      <c r="A166" s="53" cm="1">
        <f t="array" aca="1" ref="A166" ca="1">INDIRECT("'2ndFilm_2-A'!T4")</f>
        <v>-6.0303909999999998</v>
      </c>
      <c r="B166" t="s">
        <v>40</v>
      </c>
      <c r="C166" s="35" t="s">
        <v>24</v>
      </c>
    </row>
    <row r="167" spans="1:4">
      <c r="A167" s="53" cm="1">
        <f t="array" aca="1" ref="A167" ca="1">INDIRECT("'2ndFilm_2-A'!U4")</f>
        <v>-6.3830819999999999</v>
      </c>
      <c r="C167" s="36" t="s">
        <v>27</v>
      </c>
    </row>
    <row r="168" spans="1:4">
      <c r="A168" s="53" cm="1">
        <f t="array" aca="1" ref="A168" ca="1">INDIRECT("'2ndFilm_2-A'!V4")</f>
        <v>-5.9517980000000001</v>
      </c>
      <c r="C168" s="36" t="s">
        <v>29</v>
      </c>
    </row>
    <row r="169" spans="1:4">
      <c r="A169" s="53" cm="1">
        <f t="array" aca="1" ref="A169" ca="1">INDIRECT("'2ndFilm_2-A'!T6")</f>
        <v>-5.6213090000000001</v>
      </c>
      <c r="C169" s="35" t="s">
        <v>51</v>
      </c>
    </row>
    <row r="170" spans="1:4">
      <c r="A170" s="53" cm="1">
        <f t="array" aca="1" ref="A170" ca="1">INDIRECT("'2ndFilm_2-A'!U6")</f>
        <v>-6.0763749999999996</v>
      </c>
      <c r="C170" s="36" t="s">
        <v>53</v>
      </c>
    </row>
    <row r="171" spans="1:4">
      <c r="A171" s="53" cm="1">
        <f t="array" aca="1" ref="A171" ca="1">INDIRECT("'2ndFilm_2-A'!V6")</f>
        <v>-5.694051</v>
      </c>
      <c r="C171" s="36" t="s">
        <v>55</v>
      </c>
    </row>
    <row r="172" spans="1:4">
      <c r="A172" s="53" cm="1">
        <f t="array" aca="1" ref="A172" ca="1">INDIRECT("'2ndFilm_2-A'!T8")</f>
        <v>-5.1067689999999999</v>
      </c>
      <c r="C172" s="35" t="s">
        <v>72</v>
      </c>
    </row>
    <row r="173" spans="1:4">
      <c r="A173" s="53" cm="1">
        <f t="array" aca="1" ref="A173" ca="1">INDIRECT("'2ndFilm_2-A'!U8")</f>
        <v>-5.4437350000000002</v>
      </c>
      <c r="C173" s="36" t="s">
        <v>73</v>
      </c>
    </row>
    <row r="174" spans="1:4">
      <c r="A174" s="53" cm="1">
        <f t="array" aca="1" ref="A174" ca="1">INDIRECT("'2ndFilm_2-A'!V8")</f>
        <v>-4.6228800000000003</v>
      </c>
      <c r="C174" s="36" t="s">
        <v>74</v>
      </c>
    </row>
    <row r="175" spans="1:4">
      <c r="A175" s="53" cm="1">
        <f t="array" aca="1" ref="A175" ca="1">INDIRECT("'2ndFilm_2-A'!T10")</f>
        <v>-5.3427340000000001</v>
      </c>
      <c r="C175" s="35" t="s">
        <v>87</v>
      </c>
    </row>
    <row r="176" spans="1:4">
      <c r="A176" s="53" cm="1">
        <f t="array" aca="1" ref="A176" ca="1">INDIRECT("'2ndFilm_2-A'!U10")</f>
        <v>-5.8099660000000002</v>
      </c>
      <c r="C176" s="36" t="s">
        <v>88</v>
      </c>
    </row>
    <row r="177" spans="1:3">
      <c r="A177" s="53" cm="1">
        <f t="array" aca="1" ref="A177" ca="1">INDIRECT("'2ndFilm_2-A'!V10")</f>
        <v>-5.2066439999999998</v>
      </c>
      <c r="C177" s="36" t="s">
        <v>89</v>
      </c>
    </row>
    <row r="178" spans="1:3">
      <c r="A178" s="53" cm="1">
        <f t="array" aca="1" ref="A178" ca="1">INDIRECT("'2ndFilm_2-A'!T12")</f>
        <v>-5.1417330000000003</v>
      </c>
      <c r="C178" s="35" t="s">
        <v>102</v>
      </c>
    </row>
    <row r="179" spans="1:3">
      <c r="A179" s="53" cm="1">
        <f t="array" aca="1" ref="A179" ca="1">INDIRECT("'2ndFilm_2-A'!U12")</f>
        <v>-5.5193450000000004</v>
      </c>
      <c r="C179" s="36" t="s">
        <v>103</v>
      </c>
    </row>
    <row r="180" spans="1:3">
      <c r="A180" s="53" cm="1">
        <f t="array" aca="1" ref="A180" ca="1">INDIRECT("'2ndFilm_2-A'!V12")</f>
        <v>-4.7615540000000003</v>
      </c>
      <c r="C180" s="36" t="s">
        <v>104</v>
      </c>
    </row>
    <row r="181" spans="1:3">
      <c r="A181" s="53" cm="1">
        <f t="array" aca="1" ref="A181" ca="1">INDIRECT("'2ndFilm_2-A'!T14")</f>
        <v>-5.8039630000000004</v>
      </c>
      <c r="C181" s="35" t="s">
        <v>117</v>
      </c>
    </row>
    <row r="182" spans="1:3">
      <c r="A182" s="53" cm="1">
        <f t="array" aca="1" ref="A182" ca="1">INDIRECT("'2ndFilm_2-A'!U14")</f>
        <v>-6.2624029999999999</v>
      </c>
      <c r="C182" s="36" t="s">
        <v>118</v>
      </c>
    </row>
    <row r="183" spans="1:3">
      <c r="A183" s="53" cm="1">
        <f t="array" aca="1" ref="A183" ca="1">INDIRECT("'2ndFilm_2-A'!V14")</f>
        <v>-5.7314480000000003</v>
      </c>
      <c r="C183" s="36" t="s">
        <v>119</v>
      </c>
    </row>
    <row r="184" spans="1:3">
      <c r="A184" s="53" cm="1">
        <f t="array" aca="1" ref="A184" ca="1">INDIRECT("'2ndFilm_2-A'!T16")</f>
        <v>-5.7271479999999997</v>
      </c>
      <c r="C184" s="35" t="s">
        <v>126</v>
      </c>
    </row>
    <row r="185" spans="1:3">
      <c r="A185" s="53" cm="1">
        <f t="array" aca="1" ref="A185" ca="1">INDIRECT("'2ndFilm_2-A'!U16")</f>
        <v>-6.2784940000000002</v>
      </c>
      <c r="C185" s="36" t="s">
        <v>127</v>
      </c>
    </row>
    <row r="186" spans="1:3">
      <c r="A186" s="53" cm="1">
        <f t="array" aca="1" ref="A186" ca="1">INDIRECT("'2ndFilm_2-A'!V16")</f>
        <v>-5.8879109999999999</v>
      </c>
      <c r="C186" s="36" t="s">
        <v>128</v>
      </c>
    </row>
    <row r="187" spans="1:3">
      <c r="A187" s="53" cm="1">
        <f t="array" aca="1" ref="A187" ca="1">INDIRECT("'2ndFilm_2-A'!T18")</f>
        <v>-6.3785049999999996</v>
      </c>
      <c r="C187" s="35" t="s">
        <v>135</v>
      </c>
    </row>
    <row r="188" spans="1:3">
      <c r="A188" s="53" cm="1">
        <f t="array" aca="1" ref="A188" ca="1">INDIRECT("'2ndFilm_2-A'!U18")</f>
        <v>-6.4659589999999998</v>
      </c>
      <c r="C188" s="36" t="s">
        <v>136</v>
      </c>
    </row>
    <row r="189" spans="1:3">
      <c r="A189" s="53" cm="1">
        <f t="array" aca="1" ref="A189" ca="1">INDIRECT("'2ndFilm_2-A'!V18")</f>
        <v>-5.5951040000000001</v>
      </c>
      <c r="C189" s="36" t="s">
        <v>137</v>
      </c>
    </row>
    <row r="190" spans="1:3">
      <c r="A190" s="53" cm="1">
        <f t="array" aca="1" ref="A190" ca="1">INDIRECT("'2ndFilm_2-A'!T20")</f>
        <v>-6.9835370000000001</v>
      </c>
      <c r="C190" s="35" t="s">
        <v>150</v>
      </c>
    </row>
    <row r="191" spans="1:3">
      <c r="A191" s="53" cm="1">
        <f t="array" aca="1" ref="A191" ca="1">INDIRECT("'2ndFilm_2-A'!U20")</f>
        <v>-7.323156</v>
      </c>
      <c r="C191" s="36" t="s">
        <v>151</v>
      </c>
    </row>
    <row r="192" spans="1:3">
      <c r="A192" s="53" cm="1">
        <f t="array" aca="1" ref="A192" ca="1">INDIRECT("'2ndFilm_2-A'!V20")</f>
        <v>-6.980378</v>
      </c>
      <c r="C192" s="36" t="s">
        <v>152</v>
      </c>
    </row>
    <row r="193" spans="1:3">
      <c r="A193" s="53" cm="1">
        <f t="array" aca="1" ref="A193" ca="1">INDIRECT("'2ndFilm_2-B'!T4")</f>
        <v>-6.4630400000000003</v>
      </c>
      <c r="B193" s="36" t="s">
        <v>42</v>
      </c>
      <c r="C193" s="35" t="s">
        <v>24</v>
      </c>
    </row>
    <row r="194" spans="1:3">
      <c r="A194" s="53" cm="1">
        <f t="array" aca="1" ref="A194" ca="1">INDIRECT("'2ndFilm_2-B'!U4")</f>
        <v>-6.8065199999999999</v>
      </c>
      <c r="B194" s="36"/>
      <c r="C194" s="36" t="s">
        <v>27</v>
      </c>
    </row>
    <row r="195" spans="1:3">
      <c r="A195" s="53" cm="1">
        <f t="array" aca="1" ref="A195" ca="1">INDIRECT("'2ndFilm_2-B'!V4")</f>
        <v>-6.3814330000000004</v>
      </c>
      <c r="B195" s="36"/>
      <c r="C195" s="36" t="s">
        <v>29</v>
      </c>
    </row>
    <row r="196" spans="1:3">
      <c r="A196" s="53" cm="1">
        <f t="array" aca="1" ref="A196" ca="1">INDIRECT("'2ndFilm_2-C'!T4")</f>
        <v>-5.5272319999999997</v>
      </c>
      <c r="B196" s="36" t="s">
        <v>44</v>
      </c>
      <c r="C196" s="35" t="s">
        <v>51</v>
      </c>
    </row>
    <row r="197" spans="1:3">
      <c r="A197" s="53" cm="1">
        <f t="array" aca="1" ref="A197" ca="1">INDIRECT("'2ndFilm_2-C'!U4")</f>
        <v>-6.0798290000000001</v>
      </c>
      <c r="B197" s="36"/>
      <c r="C197" s="36" t="s">
        <v>53</v>
      </c>
    </row>
    <row r="198" spans="1:3">
      <c r="A198" s="53" cm="1">
        <f t="array" aca="1" ref="A198" ca="1">INDIRECT("'2ndFilm_2-C'!V4")</f>
        <v>-5.9112809999999998</v>
      </c>
      <c r="B198" s="36"/>
      <c r="C198" s="36" t="s">
        <v>55</v>
      </c>
    </row>
    <row r="199" spans="1:3">
      <c r="A199" s="53" cm="1">
        <f t="array" aca="1" ref="A199" ca="1">INDIRECT("'2ndFilm_2-D'!T4")</f>
        <v>-5.1030189999999997</v>
      </c>
      <c r="B199" s="36" t="s">
        <v>46</v>
      </c>
      <c r="C199" s="35" t="s">
        <v>72</v>
      </c>
    </row>
    <row r="200" spans="1:3">
      <c r="A200" s="53" cm="1">
        <f t="array" aca="1" ref="A200" ca="1">INDIRECT("'2ndFilm_2-D'!U4")</f>
        <v>-5.3995240000000004</v>
      </c>
      <c r="C200" s="36" t="s">
        <v>73</v>
      </c>
    </row>
    <row r="201" spans="1:3">
      <c r="A201" s="53" cm="1">
        <f t="array" aca="1" ref="A201" ca="1">INDIRECT("'2ndFilm_2-D'!V4")</f>
        <v>-4.5178649999999996</v>
      </c>
      <c r="C201" s="36" t="s">
        <v>74</v>
      </c>
    </row>
    <row r="202" spans="1:3">
      <c r="A202" s="53" cm="1">
        <f t="array" aca="1" ref="A202" ca="1">INDIRECT("'3rdFilm_3-A'!T4")</f>
        <v>-6.0881939999999997</v>
      </c>
      <c r="B202" t="s">
        <v>48</v>
      </c>
      <c r="C202" s="35" t="s">
        <v>24</v>
      </c>
    </row>
    <row r="203" spans="1:3">
      <c r="A203" s="53" cm="1">
        <f t="array" aca="1" ref="A203" ca="1">INDIRECT("'3rdFilm_3-A'!U4")</f>
        <v>-6.491314</v>
      </c>
      <c r="C203" s="36" t="s">
        <v>27</v>
      </c>
    </row>
    <row r="204" spans="1:3">
      <c r="A204" s="53" cm="1">
        <f t="array" aca="1" ref="A204" ca="1">INDIRECT("'3rdFilm_3-A'!V4")</f>
        <v>-6.2109560000000004</v>
      </c>
      <c r="C204" s="36" t="s">
        <v>29</v>
      </c>
    </row>
    <row r="205" spans="1:3">
      <c r="A205" s="53" cm="1">
        <f t="array" aca="1" ref="A205" ca="1">INDIRECT("'3rdFilm_3-A'!T6")</f>
        <v>-5.1465880000000004</v>
      </c>
      <c r="C205" s="35" t="s">
        <v>51</v>
      </c>
    </row>
    <row r="206" spans="1:3">
      <c r="A206" s="53" cm="1">
        <f t="array" aca="1" ref="A206" ca="1">INDIRECT("'3rdFilm_3-A'!U6")</f>
        <v>-5.6126120000000004</v>
      </c>
      <c r="C206" s="36" t="s">
        <v>53</v>
      </c>
    </row>
    <row r="207" spans="1:3">
      <c r="A207" s="53" cm="1">
        <f t="array" aca="1" ref="A207" ca="1">INDIRECT("'3rdFilm_3-A'!V6")</f>
        <v>-5.2925890000000004</v>
      </c>
      <c r="C207" s="36" t="s">
        <v>55</v>
      </c>
    </row>
    <row r="208" spans="1:3">
      <c r="A208" s="53" cm="1">
        <f t="array" aca="1" ref="A208" ca="1">INDIRECT("'3rdFilm_3-A'!T8")</f>
        <v>-5.2889369999999998</v>
      </c>
      <c r="C208" s="35" t="s">
        <v>72</v>
      </c>
    </row>
    <row r="209" spans="1:3">
      <c r="A209" s="53" cm="1">
        <f t="array" aca="1" ref="A209" ca="1">INDIRECT("'3rdFilm_3-A'!U8")</f>
        <v>-5.681209</v>
      </c>
      <c r="C209" s="36" t="s">
        <v>73</v>
      </c>
    </row>
    <row r="210" spans="1:3">
      <c r="A210" s="53" cm="1">
        <f t="array" aca="1" ref="A210" ca="1">INDIRECT("'3rdFilm_3-A'!V8")</f>
        <v>-5.024756</v>
      </c>
      <c r="C210" s="36" t="s">
        <v>74</v>
      </c>
    </row>
    <row r="211" spans="1:3">
      <c r="A211" s="53" cm="1">
        <f t="array" aca="1" ref="A211" ca="1">INDIRECT("'3rdFilm_3-A'!T10")</f>
        <v>-5.4225079999999997</v>
      </c>
      <c r="C211" s="35" t="s">
        <v>87</v>
      </c>
    </row>
    <row r="212" spans="1:3">
      <c r="A212" s="53" cm="1">
        <f t="array" aca="1" ref="A212" ca="1">INDIRECT("'3rdFilm_3-A'!U10")</f>
        <v>-5.8957990000000002</v>
      </c>
      <c r="C212" s="36" t="s">
        <v>88</v>
      </c>
    </row>
    <row r="213" spans="1:3">
      <c r="A213" s="53" cm="1">
        <f t="array" aca="1" ref="A213" ca="1">INDIRECT("'3rdFilm_3-A'!V10")</f>
        <v>-5.4404680000000001</v>
      </c>
      <c r="C213" s="36" t="s">
        <v>89</v>
      </c>
    </row>
    <row r="214" spans="1:3">
      <c r="A214" s="53" cm="1">
        <f t="array" aca="1" ref="A214" ca="1">INDIRECT("'3rdFilm_3-A'!T12")</f>
        <v>-5.2283520000000001</v>
      </c>
      <c r="C214" s="35" t="s">
        <v>102</v>
      </c>
    </row>
    <row r="215" spans="1:3">
      <c r="A215" s="53" cm="1">
        <f t="array" aca="1" ref="A215" ca="1">INDIRECT("'3rdFilm_3-A'!U12")</f>
        <v>-5.5987400000000003</v>
      </c>
      <c r="C215" s="36" t="s">
        <v>103</v>
      </c>
    </row>
    <row r="216" spans="1:3">
      <c r="A216" s="53" cm="1">
        <f t="array" aca="1" ref="A216" ca="1">INDIRECT("'3rdFilm_3-A'!V12")</f>
        <v>-4.9075280000000001</v>
      </c>
      <c r="C216" s="36" t="s">
        <v>104</v>
      </c>
    </row>
    <row r="217" spans="1:3">
      <c r="A217" s="53" cm="1">
        <f t="array" aca="1" ref="A217" ca="1">INDIRECT("'3rdFilm_3-A'!T14")</f>
        <v>-5.5332689999999998</v>
      </c>
      <c r="C217" s="35" t="s">
        <v>117</v>
      </c>
    </row>
    <row r="218" spans="1:3">
      <c r="A218" s="53" cm="1">
        <f t="array" aca="1" ref="A218" ca="1">INDIRECT("'3rdFilm_3-A'!U14")</f>
        <v>-5.9840840000000002</v>
      </c>
      <c r="C218" s="36" t="s">
        <v>118</v>
      </c>
    </row>
    <row r="219" spans="1:3">
      <c r="A219" s="53" cm="1">
        <f t="array" aca="1" ref="A219" ca="1">INDIRECT("'3rdFilm_3-A'!V14")</f>
        <v>-5.5741170000000002</v>
      </c>
      <c r="C219" s="36" t="s">
        <v>119</v>
      </c>
    </row>
    <row r="220" spans="1:3">
      <c r="A220" s="53" cm="1">
        <f t="array" aca="1" ref="A220" ca="1">INDIRECT("'3rdFilm_3-A'!T16")</f>
        <v>-5.3395159999999997</v>
      </c>
      <c r="C220" s="35" t="s">
        <v>126</v>
      </c>
    </row>
    <row r="221" spans="1:3">
      <c r="A221" s="53" cm="1">
        <f t="array" aca="1" ref="A221" ca="1">INDIRECT("'3rdFilm_3-A'!U16")</f>
        <v>-5.832503</v>
      </c>
      <c r="C221" s="36" t="s">
        <v>127</v>
      </c>
    </row>
    <row r="222" spans="1:3">
      <c r="A222" s="53" cm="1">
        <f t="array" aca="1" ref="A222" ca="1">INDIRECT("'3rdFilm_3-A'!V16")</f>
        <v>-5.384493</v>
      </c>
      <c r="C222" s="36" t="s">
        <v>128</v>
      </c>
    </row>
    <row r="223" spans="1:3">
      <c r="A223" s="53" cm="1">
        <f t="array" aca="1" ref="A223" ca="1">INDIRECT("'3rdFilm_3-A'!T18")</f>
        <v>-6.2805549999999997</v>
      </c>
      <c r="C223" s="35" t="s">
        <v>135</v>
      </c>
    </row>
    <row r="224" spans="1:3">
      <c r="A224" s="53" cm="1">
        <f t="array" aca="1" ref="A224" ca="1">INDIRECT("'3rdFilm_3-A'!U18")</f>
        <v>-6.4328830000000004</v>
      </c>
      <c r="C224" s="36" t="s">
        <v>136</v>
      </c>
    </row>
    <row r="225" spans="1:3">
      <c r="A225" s="53" cm="1">
        <f t="array" aca="1" ref="A225" ca="1">INDIRECT("'3rdFilm_3-A'!V18")</f>
        <v>-5.7970879999999996</v>
      </c>
      <c r="C225" s="36" t="s">
        <v>137</v>
      </c>
    </row>
    <row r="226" spans="1:3">
      <c r="A226" s="53" cm="1">
        <f t="array" aca="1" ref="A226" ca="1">INDIRECT("'3rdFilm_3-A'!T20")</f>
        <v>-6.3375450000000004</v>
      </c>
      <c r="C226" s="35" t="s">
        <v>150</v>
      </c>
    </row>
    <row r="227" spans="1:3">
      <c r="A227" s="53" cm="1">
        <f t="array" aca="1" ref="A227" ca="1">INDIRECT("'3rdFilm_3-A'!U20")</f>
        <v>-6.816935</v>
      </c>
      <c r="C227" s="36" t="s">
        <v>151</v>
      </c>
    </row>
    <row r="228" spans="1:3">
      <c r="A228" s="53" cm="1">
        <f t="array" aca="1" ref="A228" ca="1">INDIRECT("'3rdFilm_3-A'!V20")</f>
        <v>-6.7536560000000003</v>
      </c>
      <c r="C228" s="36" t="s">
        <v>152</v>
      </c>
    </row>
    <row r="229" spans="1:3">
      <c r="A229" s="53" cm="1">
        <f t="array" aca="1" ref="A229" ca="1">INDIRECT("'3rdFilm_3-B'!T4")</f>
        <v>-5.54</v>
      </c>
      <c r="B229" s="36" t="s">
        <v>50</v>
      </c>
      <c r="C229" s="35" t="s">
        <v>24</v>
      </c>
    </row>
    <row r="230" spans="1:3">
      <c r="A230" s="53" cm="1">
        <f t="array" aca="1" ref="A230" ca="1">INDIRECT("'3rdFilm_3-B'!U4")</f>
        <v>-5.97</v>
      </c>
      <c r="B230" s="36"/>
      <c r="C230" s="36" t="s">
        <v>27</v>
      </c>
    </row>
    <row r="231" spans="1:3">
      <c r="A231" s="53" cm="1">
        <f t="array" aca="1" ref="A231" ca="1">INDIRECT("'3rdFilm_3-B'!V4")</f>
        <v>-5.65</v>
      </c>
      <c r="B231" s="36"/>
      <c r="C231" s="36" t="s">
        <v>29</v>
      </c>
    </row>
    <row r="232" spans="1:3">
      <c r="A232" s="53" cm="1">
        <f t="array" aca="1" ref="A232" ca="1">INDIRECT("'3rdFilm_3-C'!T4")</f>
        <v>-5.3770720000000001</v>
      </c>
      <c r="B232" s="36" t="s">
        <v>52</v>
      </c>
      <c r="C232" s="35" t="s">
        <v>51</v>
      </c>
    </row>
    <row r="233" spans="1:3">
      <c r="A233" s="53" cm="1">
        <f t="array" aca="1" ref="A233" ca="1">INDIRECT("'3rdFilm_3-C'!U4")</f>
        <v>-5.9359330000000003</v>
      </c>
      <c r="B233" s="36"/>
      <c r="C233" s="36" t="s">
        <v>53</v>
      </c>
    </row>
    <row r="234" spans="1:3">
      <c r="A234" s="53" cm="1">
        <f t="array" aca="1" ref="A234" ca="1">INDIRECT("'3rdFilm_3-C'!V4")</f>
        <v>-5.781936</v>
      </c>
      <c r="B234" s="36"/>
      <c r="C234" s="36" t="s">
        <v>55</v>
      </c>
    </row>
    <row r="235" spans="1:3">
      <c r="A235" s="53" cm="1">
        <f t="array" aca="1" ref="A235" ca="1">INDIRECT("'3rdFilm_3-D'!T4")</f>
        <v>-5.3774940000000004</v>
      </c>
      <c r="B235" s="36" t="s">
        <v>54</v>
      </c>
      <c r="C235" s="35" t="s">
        <v>72</v>
      </c>
    </row>
    <row r="236" spans="1:3">
      <c r="A236" s="53" cm="1">
        <f t="array" aca="1" ref="A236" ca="1">INDIRECT("'3rdFilm_3-D'!U4")</f>
        <v>-5.3774940000000004</v>
      </c>
      <c r="C236" s="36" t="s">
        <v>73</v>
      </c>
    </row>
    <row r="237" spans="1:3">
      <c r="A237" s="53" cm="1">
        <f t="array" aca="1" ref="A237" ca="1">INDIRECT("'3rdFilm_3-D'!V4")</f>
        <v>-5.3774940000000004</v>
      </c>
      <c r="C237" s="36" t="s">
        <v>74</v>
      </c>
    </row>
    <row r="238" spans="1:3">
      <c r="A238" s="53" cm="1">
        <f t="array" aca="1" ref="A238" ca="1">INDIRECT("'4thFilm_4-A'!T4")</f>
        <v>-6.11</v>
      </c>
      <c r="B238" t="s">
        <v>56</v>
      </c>
      <c r="C238" s="35" t="s">
        <v>24</v>
      </c>
    </row>
    <row r="239" spans="1:3">
      <c r="A239" s="53" cm="1">
        <f t="array" aca="1" ref="A239" ca="1">INDIRECT("'4thFilm_4-A'!U4")</f>
        <v>-6.39</v>
      </c>
      <c r="C239" s="36" t="s">
        <v>27</v>
      </c>
    </row>
    <row r="240" spans="1:3">
      <c r="A240" s="53" cm="1">
        <f t="array" aca="1" ref="A240" ca="1">INDIRECT("'4thFilm_4-A'!V4")</f>
        <v>-5.86</v>
      </c>
      <c r="C240" s="36" t="s">
        <v>29</v>
      </c>
    </row>
    <row r="241" spans="1:3">
      <c r="A241" s="53" cm="1">
        <f t="array" aca="1" ref="A241" ca="1">INDIRECT("'4thFilm_4-A'!T6")</f>
        <v>-5.96</v>
      </c>
      <c r="C241" s="35" t="s">
        <v>30</v>
      </c>
    </row>
    <row r="242" spans="1:3">
      <c r="A242" s="53" cm="1">
        <f t="array" aca="1" ref="A242" ca="1">INDIRECT("'4thFilm_4-A'!U6")</f>
        <v>-6.17</v>
      </c>
      <c r="C242" s="36" t="s">
        <v>31</v>
      </c>
    </row>
    <row r="243" spans="1:3">
      <c r="A243" s="53" cm="1">
        <f t="array" aca="1" ref="A243" ca="1">INDIRECT("'4thFilm_4-A'!V6")</f>
        <v>-5.52</v>
      </c>
      <c r="C243" s="36" t="s">
        <v>32</v>
      </c>
    </row>
    <row r="244" spans="1:3">
      <c r="A244" s="53" cm="1">
        <f t="array" aca="1" ref="A244" ca="1">INDIRECT("'4thFilm_4-A'!T8")</f>
        <v>-6</v>
      </c>
      <c r="C244" s="35" t="s">
        <v>33</v>
      </c>
    </row>
    <row r="245" spans="1:3">
      <c r="A245" s="53" cm="1">
        <f t="array" aca="1" ref="A245" ca="1">INDIRECT("'4thFilm_4-A'!U8")</f>
        <v>-6.38</v>
      </c>
      <c r="C245" s="36" t="s">
        <v>35</v>
      </c>
    </row>
    <row r="246" spans="1:3">
      <c r="A246" s="53" cm="1">
        <f t="array" aca="1" ref="A246" ca="1">INDIRECT("'4thFilm_4-A'!V8")</f>
        <v>-5.96</v>
      </c>
      <c r="C246" s="36" t="s">
        <v>37</v>
      </c>
    </row>
    <row r="247" spans="1:3">
      <c r="A247" s="53" cm="1">
        <f t="array" aca="1" ref="A247" ca="1">INDIRECT("'4thFilm_4-A'!T10")</f>
        <v>-5.93</v>
      </c>
      <c r="C247" s="35" t="s">
        <v>39</v>
      </c>
    </row>
    <row r="248" spans="1:3">
      <c r="A248" s="53" cm="1">
        <f t="array" aca="1" ref="A248" ca="1">INDIRECT("'4thFilm_4-A'!U10")</f>
        <v>-6.25</v>
      </c>
      <c r="C248" s="36" t="s">
        <v>41</v>
      </c>
    </row>
    <row r="249" spans="1:3">
      <c r="A249" s="53" cm="1">
        <f t="array" aca="1" ref="A249" ca="1">INDIRECT("'4thFilm_4-A'!V10")</f>
        <v>-5.73</v>
      </c>
      <c r="C249" s="36" t="s">
        <v>43</v>
      </c>
    </row>
    <row r="250" spans="1:3">
      <c r="A250" s="53" cm="1">
        <f t="array" aca="1" ref="A250" ca="1">INDIRECT("'4thFilm_4-A'!T12")</f>
        <v>-5.43</v>
      </c>
      <c r="C250" s="35" t="s">
        <v>45</v>
      </c>
    </row>
    <row r="251" spans="1:3">
      <c r="A251" s="53" cm="1">
        <f t="array" aca="1" ref="A251" ca="1">INDIRECT("'4thFilm_4-A'!U12")</f>
        <v>-5.84</v>
      </c>
      <c r="C251" s="36" t="s">
        <v>47</v>
      </c>
    </row>
    <row r="252" spans="1:3">
      <c r="A252" s="53" cm="1">
        <f t="array" aca="1" ref="A252" ca="1">INDIRECT("'4thFilm_4-A'!V12")</f>
        <v>-5.48</v>
      </c>
      <c r="C252" s="36" t="s">
        <v>49</v>
      </c>
    </row>
    <row r="253" spans="1:3">
      <c r="A253" s="53" cm="1">
        <f t="array" aca="1" ref="A253" ca="1">INDIRECT("'4thFilm_4-A'!T14")</f>
        <v>-5.27</v>
      </c>
      <c r="C253" s="35" t="s">
        <v>51</v>
      </c>
    </row>
    <row r="254" spans="1:3">
      <c r="A254" s="53" cm="1">
        <f t="array" aca="1" ref="A254" ca="1">INDIRECT("'4thFilm_4-A'!U14")</f>
        <v>-5.75</v>
      </c>
      <c r="C254" s="36" t="s">
        <v>53</v>
      </c>
    </row>
    <row r="255" spans="1:3">
      <c r="A255" s="53" cm="1">
        <f t="array" aca="1" ref="A255" ca="1">INDIRECT("'4thFilm_4-A'!V14")</f>
        <v>-5.51</v>
      </c>
      <c r="C255" s="36" t="s">
        <v>55</v>
      </c>
    </row>
    <row r="256" spans="1:3">
      <c r="A256" s="53" cm="1">
        <f t="array" aca="1" ref="A256" ca="1">INDIRECT("'4thFilm_4-A'!T16")</f>
        <v>-5.88</v>
      </c>
      <c r="C256" s="35" t="s">
        <v>57</v>
      </c>
    </row>
    <row r="257" spans="1:3">
      <c r="A257" s="53" cm="1">
        <f t="array" aca="1" ref="A257" ca="1">INDIRECT("'4thFilm_4-A'!U16")</f>
        <v>-6.27</v>
      </c>
      <c r="C257" s="36" t="s">
        <v>59</v>
      </c>
    </row>
    <row r="258" spans="1:3">
      <c r="A258" s="53" cm="1">
        <f t="array" aca="1" ref="A258" ca="1">INDIRECT("'4thFilm_4-A'!V16")</f>
        <v>-5.88</v>
      </c>
      <c r="C258" s="36" t="s">
        <v>61</v>
      </c>
    </row>
    <row r="259" spans="1:3">
      <c r="A259" s="53" cm="1">
        <f t="array" aca="1" ref="A259" ca="1">INDIRECT("'4thFilm_4-A'!T18")</f>
        <v>-5.5430000000000001</v>
      </c>
      <c r="C259" s="35" t="s">
        <v>63</v>
      </c>
    </row>
    <row r="260" spans="1:3">
      <c r="A260" s="53" cm="1">
        <f t="array" aca="1" ref="A260" ca="1">INDIRECT("'4thFilm_4-A'!U18")</f>
        <v>-5.87</v>
      </c>
      <c r="C260" s="36" t="s">
        <v>64</v>
      </c>
    </row>
    <row r="261" spans="1:3">
      <c r="A261" s="53" cm="1">
        <f t="array" aca="1" ref="A261" ca="1">INDIRECT("'4thFilm_4-A'!V18")</f>
        <v>-5.47</v>
      </c>
      <c r="C261" s="36" t="s">
        <v>65</v>
      </c>
    </row>
    <row r="262" spans="1:3">
      <c r="A262" s="53" cm="1">
        <f t="array" aca="1" ref="A262" ca="1">INDIRECT("'4thFilm_4-A'!T20")</f>
        <v>-5.64</v>
      </c>
      <c r="C262" s="35" t="s">
        <v>66</v>
      </c>
    </row>
    <row r="263" spans="1:3">
      <c r="A263" s="53" cm="1">
        <f t="array" aca="1" ref="A263" ca="1">INDIRECT("'4thFilm_4-A'!U20")</f>
        <v>-6.12</v>
      </c>
      <c r="C263" s="36" t="s">
        <v>67</v>
      </c>
    </row>
    <row r="264" spans="1:3">
      <c r="A264" s="53" cm="1">
        <f t="array" aca="1" ref="A264" ca="1">INDIRECT("'4thFilm_4-A'!V20")</f>
        <v>-5.82</v>
      </c>
      <c r="C264" s="36" t="s">
        <v>68</v>
      </c>
    </row>
    <row r="265" spans="1:3">
      <c r="A265" s="53" cm="1">
        <f t="array" aca="1" ref="A265" ca="1">INDIRECT("'4thFilm_4-A'!T22")</f>
        <v>-5.94</v>
      </c>
      <c r="C265" s="35" t="s">
        <v>69</v>
      </c>
    </row>
    <row r="266" spans="1:3">
      <c r="A266" s="53" cm="1">
        <f t="array" aca="1" ref="A266" ca="1">INDIRECT("'4thFilm_4-A'!U22")</f>
        <v>-6.18</v>
      </c>
      <c r="C266" s="36" t="s">
        <v>70</v>
      </c>
    </row>
    <row r="267" spans="1:3">
      <c r="A267" s="53" cm="1">
        <f t="array" aca="1" ref="A267" ca="1">INDIRECT("'4thFilm_4-A'!V22")</f>
        <v>-5.56</v>
      </c>
      <c r="C267" s="36" t="s">
        <v>71</v>
      </c>
    </row>
    <row r="268" spans="1:3">
      <c r="A268" s="53" cm="1">
        <f t="array" aca="1" ref="A268" ca="1">INDIRECT("'4thFilm_4-A'!T24")</f>
        <v>-5.08</v>
      </c>
      <c r="C268" s="35" t="s">
        <v>72</v>
      </c>
    </row>
    <row r="269" spans="1:3">
      <c r="A269" s="53" cm="1">
        <f t="array" aca="1" ref="A269" ca="1">INDIRECT("'4thFilm_4-A'!U24")</f>
        <v>-5.6</v>
      </c>
      <c r="C269" s="36" t="s">
        <v>73</v>
      </c>
    </row>
    <row r="270" spans="1:3">
      <c r="A270" s="53" cm="1">
        <f t="array" aca="1" ref="A270" ca="1">INDIRECT("'4thFilm_4-A'!V24")</f>
        <v>-4.99</v>
      </c>
      <c r="C270" s="36" t="s">
        <v>74</v>
      </c>
    </row>
    <row r="271" spans="1:3">
      <c r="A271" s="53" cm="1">
        <f t="array" aca="1" ref="A271" ca="1">INDIRECT("'4thFilm_4-A'!T26")</f>
        <v>-5.52</v>
      </c>
      <c r="C271" s="35" t="s">
        <v>75</v>
      </c>
    </row>
    <row r="272" spans="1:3">
      <c r="A272" s="53" cm="1">
        <f t="array" aca="1" ref="A272" ca="1">INDIRECT("'4thFilm_4-A'!U26")</f>
        <v>-5.79</v>
      </c>
      <c r="C272" s="36" t="s">
        <v>76</v>
      </c>
    </row>
    <row r="273" spans="1:3">
      <c r="A273" s="53" cm="1">
        <f t="array" aca="1" ref="A273" ca="1">INDIRECT("'4thFilm_4-A'!V26")</f>
        <v>-5.0199999999999996</v>
      </c>
      <c r="C273" s="36" t="s">
        <v>77</v>
      </c>
    </row>
    <row r="274" spans="1:3">
      <c r="A274" s="53" cm="1">
        <f t="array" aca="1" ref="A274" ca="1">INDIRECT("'4thFilm_4-A'!T28")</f>
        <v>-5.13</v>
      </c>
      <c r="C274" s="35" t="s">
        <v>78</v>
      </c>
    </row>
    <row r="275" spans="1:3">
      <c r="A275" s="53" cm="1">
        <f t="array" aca="1" ref="A275" ca="1">INDIRECT("'4thFilm_4-A'!U28")</f>
        <v>-5.68</v>
      </c>
      <c r="C275" s="36" t="s">
        <v>79</v>
      </c>
    </row>
    <row r="276" spans="1:3">
      <c r="A276" s="53" cm="1">
        <f t="array" aca="1" ref="A276" ca="1">INDIRECT("'4thFilm_4-A'!V28")</f>
        <v>-5.14</v>
      </c>
      <c r="C276" s="36" t="s">
        <v>80</v>
      </c>
    </row>
    <row r="277" spans="1:3">
      <c r="A277" s="53" cm="1">
        <f t="array" aca="1" ref="A277" ca="1">INDIRECT("'4thFilm_4-A'!T30")</f>
        <v>-5.57</v>
      </c>
      <c r="C277" s="35" t="s">
        <v>81</v>
      </c>
    </row>
    <row r="278" spans="1:3">
      <c r="A278" s="53" cm="1">
        <f t="array" aca="1" ref="A278" ca="1">INDIRECT("'4thFilm_4-A'!U30")</f>
        <v>-5.78</v>
      </c>
      <c r="C278" s="36" t="s">
        <v>82</v>
      </c>
    </row>
    <row r="279" spans="1:3">
      <c r="A279" s="53" cm="1">
        <f t="array" aca="1" ref="A279" ca="1">INDIRECT("'4thFilm_4-A'!V30")</f>
        <v>-4.9800000000000004</v>
      </c>
      <c r="C279" s="36" t="s">
        <v>83</v>
      </c>
    </row>
    <row r="280" spans="1:3">
      <c r="A280" s="53" cm="1">
        <f t="array" aca="1" ref="A280" ca="1">INDIRECT("'4thFilm_4-A'!T32")</f>
        <v>-5.28</v>
      </c>
      <c r="C280" s="35" t="s">
        <v>84</v>
      </c>
    </row>
    <row r="281" spans="1:3">
      <c r="A281" s="53" cm="1">
        <f t="array" aca="1" ref="A281" ca="1">INDIRECT("'4thFilm_4-A'!U32")</f>
        <v>-5.83</v>
      </c>
      <c r="C281" s="36" t="s">
        <v>85</v>
      </c>
    </row>
    <row r="282" spans="1:3">
      <c r="A282" s="53" cm="1">
        <f t="array" aca="1" ref="A282" ca="1">INDIRECT("'4thFilm_4-A'!V32")</f>
        <v>-5.34</v>
      </c>
      <c r="C282" s="36" t="s">
        <v>86</v>
      </c>
    </row>
    <row r="283" spans="1:3">
      <c r="A283" s="53" cm="1">
        <f t="array" aca="1" ref="A283" ca="1">INDIRECT("'4thFilm_4-A'!T34")</f>
        <v>-5.25</v>
      </c>
      <c r="C283" s="35" t="s">
        <v>87</v>
      </c>
    </row>
    <row r="284" spans="1:3">
      <c r="A284" s="53" cm="1">
        <f t="array" aca="1" ref="A284" ca="1">INDIRECT("'4thFilm_4-A'!U34")</f>
        <v>-5.88</v>
      </c>
      <c r="C284" s="36" t="s">
        <v>88</v>
      </c>
    </row>
    <row r="285" spans="1:3">
      <c r="A285" s="53" cm="1">
        <f t="array" aca="1" ref="A285" ca="1">INDIRECT("'4thFilm_4-A'!V34")</f>
        <v>-5.55</v>
      </c>
      <c r="C285" s="36" t="s">
        <v>89</v>
      </c>
    </row>
    <row r="286" spans="1:3">
      <c r="A286" s="53" cm="1">
        <f t="array" aca="1" ref="A286" ca="1">INDIRECT("'4thFilm_4-A'!T36")</f>
        <v>-5.37</v>
      </c>
      <c r="C286" s="35" t="s">
        <v>90</v>
      </c>
    </row>
    <row r="287" spans="1:3">
      <c r="A287" s="53" cm="1">
        <f t="array" aca="1" ref="A287" ca="1">INDIRECT("'4thFilm_4-A'!U36")</f>
        <v>-5.97</v>
      </c>
      <c r="C287" s="36" t="s">
        <v>91</v>
      </c>
    </row>
    <row r="288" spans="1:3">
      <c r="A288" s="53" cm="1">
        <f t="array" aca="1" ref="A288" ca="1">INDIRECT("'4thFilm_4-A'!V36")</f>
        <v>-5.64</v>
      </c>
      <c r="C288" s="36" t="s">
        <v>92</v>
      </c>
    </row>
    <row r="289" spans="1:3">
      <c r="A289" s="53" cm="1">
        <f t="array" aca="1" ref="A289" ca="1">INDIRECT("'4thFilm_4-A'!T38")</f>
        <v>-5.48</v>
      </c>
      <c r="C289" s="35" t="s">
        <v>93</v>
      </c>
    </row>
    <row r="290" spans="1:3">
      <c r="A290" s="53" cm="1">
        <f t="array" aca="1" ref="A290" ca="1">INDIRECT("'4thFilm_4-A'!U38")</f>
        <v>-5.99</v>
      </c>
      <c r="C290" s="36" t="s">
        <v>94</v>
      </c>
    </row>
    <row r="291" spans="1:3">
      <c r="A291" s="53" cm="1">
        <f t="array" aca="1" ref="A291" ca="1">INDIRECT("'4thFilm_4-A'!V38")</f>
        <v>-5.56</v>
      </c>
      <c r="C291" s="36" t="s">
        <v>95</v>
      </c>
    </row>
    <row r="292" spans="1:3">
      <c r="A292" s="53" cm="1">
        <f t="array" aca="1" ref="A292" ca="1">INDIRECT("'4thFilm_4-A'!T40")</f>
        <v>-5.3</v>
      </c>
      <c r="C292" s="35" t="s">
        <v>96</v>
      </c>
    </row>
    <row r="293" spans="1:3">
      <c r="A293" s="53" cm="1">
        <f t="array" aca="1" ref="A293" ca="1">INDIRECT("'4thFilm_4-A'!U40")</f>
        <v>-5.93</v>
      </c>
      <c r="C293" s="36" t="s">
        <v>97</v>
      </c>
    </row>
    <row r="294" spans="1:3">
      <c r="A294" s="53" cm="1">
        <f t="array" aca="1" ref="A294" ca="1">INDIRECT("'4thFilm_4-A'!V40")</f>
        <v>-5.63</v>
      </c>
      <c r="C294" s="36" t="s">
        <v>98</v>
      </c>
    </row>
    <row r="295" spans="1:3">
      <c r="A295" s="53" cm="1">
        <f t="array" aca="1" ref="A295" ca="1">INDIRECT("'4thFilm_4-A'!T42")</f>
        <v>-5.79</v>
      </c>
      <c r="C295" s="35" t="s">
        <v>99</v>
      </c>
    </row>
    <row r="296" spans="1:3">
      <c r="A296" s="53" cm="1">
        <f t="array" aca="1" ref="A296" ca="1">INDIRECT("'4thFilm_4-A'!U42")</f>
        <v>-6.31</v>
      </c>
      <c r="C296" s="36" t="s">
        <v>100</v>
      </c>
    </row>
    <row r="297" spans="1:3">
      <c r="A297" s="53" cm="1">
        <f t="array" aca="1" ref="A297" ca="1">INDIRECT("'4thFilm_4-A'!V42")</f>
        <v>-5.95</v>
      </c>
      <c r="C297" s="36" t="s">
        <v>101</v>
      </c>
    </row>
    <row r="298" spans="1:3">
      <c r="A298" s="53" cm="1">
        <f t="array" aca="1" ref="A298" ca="1">INDIRECT("'4thFilm_4-A'!T44")</f>
        <v>-4.8099999999999996</v>
      </c>
      <c r="C298" s="35" t="s">
        <v>102</v>
      </c>
    </row>
    <row r="299" spans="1:3">
      <c r="A299" s="53" cm="1">
        <f t="array" aca="1" ref="A299" ca="1">INDIRECT("'4thFilm_4-A'!U44")</f>
        <v>-5.28</v>
      </c>
      <c r="C299" s="36" t="s">
        <v>103</v>
      </c>
    </row>
    <row r="300" spans="1:3">
      <c r="A300" s="53" cm="1">
        <f t="array" aca="1" ref="A300" ca="1">INDIRECT("'4thFilm_4-A'!V44")</f>
        <v>-4.59</v>
      </c>
      <c r="C300" s="36" t="s">
        <v>104</v>
      </c>
    </row>
    <row r="301" spans="1:3">
      <c r="A301" s="53" cm="1">
        <f t="array" aca="1" ref="A301" ca="1">INDIRECT("'4thFilm_4-A'!T46")</f>
        <v>-5.37</v>
      </c>
      <c r="C301" s="35" t="s">
        <v>105</v>
      </c>
    </row>
    <row r="302" spans="1:3">
      <c r="A302" s="53" cm="1">
        <f t="array" aca="1" ref="A302" ca="1">INDIRECT("'4thFilm_4-A'!U46")</f>
        <v>-5.92</v>
      </c>
      <c r="C302" s="36" t="s">
        <v>106</v>
      </c>
    </row>
    <row r="303" spans="1:3">
      <c r="A303" s="53" cm="1">
        <f t="array" aca="1" ref="A303" ca="1">INDIRECT("'4thFilm_4-A'!V46")</f>
        <v>-5.41</v>
      </c>
      <c r="C303" s="36" t="s">
        <v>107</v>
      </c>
    </row>
    <row r="304" spans="1:3">
      <c r="A304" s="53" cm="1">
        <f t="array" aca="1" ref="A304" ca="1">INDIRECT("'4thFilm_4-A'!T48")</f>
        <v>-5.34</v>
      </c>
      <c r="C304" s="35" t="s">
        <v>108</v>
      </c>
    </row>
    <row r="305" spans="1:3">
      <c r="A305" s="53" cm="1">
        <f t="array" aca="1" ref="A305" ca="1">INDIRECT("'4thFilm_4-A'!U48")</f>
        <v>-5.87</v>
      </c>
      <c r="C305" s="36" t="s">
        <v>109</v>
      </c>
    </row>
    <row r="306" spans="1:3">
      <c r="A306" s="53" cm="1">
        <f t="array" aca="1" ref="A306" ca="1">INDIRECT("'4thFilm_4-A'!V48")</f>
        <v>-5.34</v>
      </c>
      <c r="C306" s="36" t="s">
        <v>110</v>
      </c>
    </row>
    <row r="307" spans="1:3">
      <c r="A307" s="53" cm="1">
        <f t="array" aca="1" ref="A307" ca="1">INDIRECT("'4thFilm_4-A'!T50")</f>
        <v>-5.51</v>
      </c>
      <c r="C307" s="35" t="s">
        <v>111</v>
      </c>
    </row>
    <row r="308" spans="1:3">
      <c r="A308" s="53" cm="1">
        <f t="array" aca="1" ref="A308" ca="1">INDIRECT("'4thFilm_4-A'!U50")</f>
        <v>-5.99</v>
      </c>
      <c r="C308" s="36" t="s">
        <v>112</v>
      </c>
    </row>
    <row r="309" spans="1:3">
      <c r="A309" s="53" cm="1">
        <f t="array" aca="1" ref="A309" ca="1">INDIRECT("'4thFilm_4-A'!V50")</f>
        <v>-5.43</v>
      </c>
      <c r="C309" s="36" t="s">
        <v>113</v>
      </c>
    </row>
    <row r="310" spans="1:3">
      <c r="A310" s="53" cm="1">
        <f t="array" aca="1" ref="A310" ca="1">INDIRECT("'4thFilm_4-A'!T52")</f>
        <v>-5.2</v>
      </c>
      <c r="C310" s="35" t="s">
        <v>114</v>
      </c>
    </row>
    <row r="311" spans="1:3">
      <c r="A311" s="53" cm="1">
        <f t="array" aca="1" ref="A311" ca="1">INDIRECT("'4thFilm_4-A'!U52")</f>
        <v>-5.68</v>
      </c>
      <c r="C311" s="36" t="s">
        <v>115</v>
      </c>
    </row>
    <row r="312" spans="1:3">
      <c r="A312" s="53" cm="1">
        <f t="array" aca="1" ref="A312" ca="1">INDIRECT("'4thFilm_4-A'!V52")</f>
        <v>-5.07</v>
      </c>
      <c r="C312" s="36" t="s">
        <v>116</v>
      </c>
    </row>
    <row r="313" spans="1:3">
      <c r="A313" s="53" cm="1">
        <f t="array" aca="1" ref="A313" ca="1">INDIRECT("'4thFilm_4-A'!T54")</f>
        <v>-5.39</v>
      </c>
      <c r="C313" s="35" t="s">
        <v>117</v>
      </c>
    </row>
    <row r="314" spans="1:3">
      <c r="A314" s="53" cm="1">
        <f t="array" aca="1" ref="A314" ca="1">INDIRECT("'4thFilm_4-A'!U54")</f>
        <v>-5.96</v>
      </c>
      <c r="C314" s="36" t="s">
        <v>118</v>
      </c>
    </row>
    <row r="315" spans="1:3">
      <c r="A315" s="53" cm="1">
        <f t="array" aca="1" ref="A315" ca="1">INDIRECT("'4thFilm_4-A'!V54")</f>
        <v>-5.57</v>
      </c>
      <c r="C315" s="36" t="s">
        <v>119</v>
      </c>
    </row>
    <row r="316" spans="1:3">
      <c r="A316" s="53" cm="1">
        <f t="array" aca="1" ref="A316" ca="1">INDIRECT("'4thFilm_4-A'!T56")</f>
        <v>-6.19</v>
      </c>
      <c r="C316" s="35" t="s">
        <v>120</v>
      </c>
    </row>
    <row r="317" spans="1:3">
      <c r="A317" s="53" cm="1">
        <f t="array" aca="1" ref="A317" ca="1">INDIRECT("'4thFilm_4-A'!U56")</f>
        <v>-6.65</v>
      </c>
      <c r="C317" s="36" t="s">
        <v>121</v>
      </c>
    </row>
    <row r="318" spans="1:3">
      <c r="A318" s="53" cm="1">
        <f t="array" aca="1" ref="A318" ca="1">INDIRECT("'4thFilm_4-A'!V56")</f>
        <v>-6.22</v>
      </c>
      <c r="C318" s="36" t="s">
        <v>122</v>
      </c>
    </row>
    <row r="319" spans="1:3">
      <c r="A319" s="53" cm="1">
        <f t="array" aca="1" ref="A319" ca="1">INDIRECT("'4thFilm_4-A'!T58")</f>
        <v>-5.61</v>
      </c>
      <c r="C319" s="35" t="s">
        <v>123</v>
      </c>
    </row>
    <row r="320" spans="1:3">
      <c r="A320" s="53" cm="1">
        <f t="array" aca="1" ref="A320" ca="1">INDIRECT("'4thFilm_4-A'!U58")</f>
        <v>-6.09</v>
      </c>
      <c r="C320" s="36" t="s">
        <v>124</v>
      </c>
    </row>
    <row r="321" spans="1:3">
      <c r="A321" s="53" cm="1">
        <f t="array" aca="1" ref="A321" ca="1">INDIRECT("'4thFilm_4-A'!V58")</f>
        <v>-5.61</v>
      </c>
      <c r="C321" s="36" t="s">
        <v>125</v>
      </c>
    </row>
    <row r="322" spans="1:3">
      <c r="A322" s="53" cm="1">
        <f t="array" aca="1" ref="A322" ca="1">INDIRECT("'4thFilm_4-A'!T60")</f>
        <v>-5.31</v>
      </c>
      <c r="C322" s="35" t="s">
        <v>126</v>
      </c>
    </row>
    <row r="323" spans="1:3">
      <c r="A323" s="53" cm="1">
        <f t="array" aca="1" ref="A323" ca="1">INDIRECT("'4thFilm_4-A'!U60")</f>
        <v>-5.92</v>
      </c>
      <c r="C323" s="36" t="s">
        <v>127</v>
      </c>
    </row>
    <row r="324" spans="1:3">
      <c r="A324" s="53" cm="1">
        <f t="array" aca="1" ref="A324" ca="1">INDIRECT("'4thFilm_4-A'!V60")</f>
        <v>-5.55</v>
      </c>
      <c r="C324" s="36" t="s">
        <v>128</v>
      </c>
    </row>
    <row r="325" spans="1:3">
      <c r="A325" s="53" cm="1">
        <f t="array" aca="1" ref="A325" ca="1">INDIRECT("'4thFilm_4-A'!T62")</f>
        <v>-5.9</v>
      </c>
      <c r="C325" s="35" t="s">
        <v>129</v>
      </c>
    </row>
    <row r="326" spans="1:3">
      <c r="A326" s="53" cm="1">
        <f t="array" aca="1" ref="A326" ca="1">INDIRECT("'4thFilm_4-A'!U62")</f>
        <v>-6.45</v>
      </c>
      <c r="C326" s="36" t="s">
        <v>130</v>
      </c>
    </row>
    <row r="327" spans="1:3">
      <c r="A327" s="53" cm="1">
        <f t="array" aca="1" ref="A327" ca="1">INDIRECT("'4thFilm_4-A'!V62")</f>
        <v>-6.12</v>
      </c>
      <c r="C327" s="36" t="s">
        <v>131</v>
      </c>
    </row>
    <row r="328" spans="1:3">
      <c r="A328" s="53" cm="1">
        <f t="array" aca="1" ref="A328" ca="1">INDIRECT("'4thFilm_4-A'!T64")</f>
        <v>-6.18</v>
      </c>
      <c r="C328" s="35" t="s">
        <v>132</v>
      </c>
    </row>
    <row r="329" spans="1:3">
      <c r="A329" s="53" cm="1">
        <f t="array" aca="1" ref="A329" ca="1">INDIRECT("'4thFilm_4-A'!U64")</f>
        <v>-6.72</v>
      </c>
      <c r="C329" s="36" t="s">
        <v>133</v>
      </c>
    </row>
    <row r="330" spans="1:3">
      <c r="A330" s="53" cm="1">
        <f t="array" aca="1" ref="A330" ca="1">INDIRECT("'4thFilm_4-A'!V64")</f>
        <v>-6.4</v>
      </c>
      <c r="C330" s="36" t="s">
        <v>134</v>
      </c>
    </row>
    <row r="331" spans="1:3">
      <c r="A331" s="53" cm="1">
        <f t="array" aca="1" ref="A331" ca="1">INDIRECT("'4thFilm_4-A'!T66")</f>
        <v>-6.64</v>
      </c>
      <c r="C331" s="35" t="s">
        <v>135</v>
      </c>
    </row>
    <row r="332" spans="1:3">
      <c r="A332" s="53" cm="1">
        <f t="array" aca="1" ref="A332" ca="1">INDIRECT("'4thFilm_4-A'!U66")</f>
        <v>-6.91</v>
      </c>
      <c r="C332" s="36" t="s">
        <v>136</v>
      </c>
    </row>
    <row r="333" spans="1:3">
      <c r="A333" s="53" cm="1">
        <f t="array" aca="1" ref="A333" ca="1">INDIRECT("'4thFilm_4-A'!V66")</f>
        <v>-6.35</v>
      </c>
      <c r="C333" s="36" t="s">
        <v>137</v>
      </c>
    </row>
    <row r="334" spans="1:3">
      <c r="A334" s="53" cm="1">
        <f t="array" aca="1" ref="A334" ca="1">INDIRECT("'4thFilm_4-A'!T68")</f>
        <v>-6.67</v>
      </c>
      <c r="C334" s="35" t="s">
        <v>138</v>
      </c>
    </row>
    <row r="335" spans="1:3">
      <c r="A335" s="53" cm="1">
        <f t="array" aca="1" ref="A335" ca="1">INDIRECT("'4thFilm_4-A'!U68")</f>
        <v>-6.98</v>
      </c>
      <c r="C335" s="36" t="s">
        <v>139</v>
      </c>
    </row>
    <row r="336" spans="1:3">
      <c r="A336" s="53" cm="1">
        <f t="array" aca="1" ref="A336" ca="1">INDIRECT("'4thFilm_4-A'!V68")</f>
        <v>-6.45</v>
      </c>
      <c r="C336" s="36" t="s">
        <v>140</v>
      </c>
    </row>
    <row r="337" spans="1:3">
      <c r="A337" s="53" cm="1">
        <f t="array" aca="1" ref="A337" ca="1">INDIRECT("'4thFilm_4-A'!T70")</f>
        <v>-6.57</v>
      </c>
      <c r="C337" s="35" t="s">
        <v>141</v>
      </c>
    </row>
    <row r="338" spans="1:3">
      <c r="A338" s="53" cm="1">
        <f t="array" aca="1" ref="A338" ca="1">INDIRECT("'4thFilm_4-A'!U70")</f>
        <v>-6.87</v>
      </c>
      <c r="C338" s="36" t="s">
        <v>142</v>
      </c>
    </row>
    <row r="339" spans="1:3">
      <c r="A339" s="53" cm="1">
        <f t="array" aca="1" ref="A339" ca="1">INDIRECT("'4thFilm_4-A'!V70")</f>
        <v>-6.3</v>
      </c>
      <c r="C339" s="36" t="s">
        <v>143</v>
      </c>
    </row>
    <row r="340" spans="1:3">
      <c r="A340" s="53" cm="1">
        <f t="array" aca="1" ref="A340" ca="1">INDIRECT("'4thFilm_4-A'!T72")</f>
        <v>-6.93</v>
      </c>
      <c r="C340" s="35" t="s">
        <v>144</v>
      </c>
    </row>
    <row r="341" spans="1:3">
      <c r="A341" s="53" cm="1">
        <f t="array" aca="1" ref="A341" ca="1">INDIRECT("'4thFilm_4-A'!U72")</f>
        <v>-7.26</v>
      </c>
      <c r="C341" s="36" t="s">
        <v>145</v>
      </c>
    </row>
    <row r="342" spans="1:3">
      <c r="A342" s="53" cm="1">
        <f t="array" aca="1" ref="A342" ca="1">INDIRECT("'4thFilm_4-A'!V72")</f>
        <v>-6.76</v>
      </c>
      <c r="C342" s="36" t="s">
        <v>146</v>
      </c>
    </row>
    <row r="343" spans="1:3">
      <c r="A343" s="53" cm="1">
        <f t="array" aca="1" ref="A343" ca="1">INDIRECT("'4thFilm_4-A'!T74")</f>
        <v>-7.1</v>
      </c>
      <c r="C343" s="35" t="s">
        <v>147</v>
      </c>
    </row>
    <row r="344" spans="1:3">
      <c r="A344" s="53" cm="1">
        <f t="array" aca="1" ref="A344" ca="1">INDIRECT("'4thFilm_4-A'!U74")</f>
        <v>-7.38</v>
      </c>
      <c r="C344" s="36" t="s">
        <v>148</v>
      </c>
    </row>
    <row r="345" spans="1:3">
      <c r="A345" s="53" cm="1">
        <f t="array" aca="1" ref="A345" ca="1">INDIRECT("'4thFilm_4-A'!V74")</f>
        <v>-6.87</v>
      </c>
      <c r="C345" s="36" t="s">
        <v>149</v>
      </c>
    </row>
    <row r="346" spans="1:3">
      <c r="A346" s="53" cm="1">
        <f t="array" aca="1" ref="A346" ca="1">INDIRECT("'4thFilm_4-A'!T76")</f>
        <v>-6.61</v>
      </c>
      <c r="C346" s="35" t="s">
        <v>150</v>
      </c>
    </row>
    <row r="347" spans="1:3">
      <c r="A347" s="53" cm="1">
        <f t="array" aca="1" ref="A347" ca="1">INDIRECT("'4thFilm_4-A'!U76")</f>
        <v>-7.03</v>
      </c>
      <c r="C347" s="36" t="s">
        <v>151</v>
      </c>
    </row>
    <row r="348" spans="1:3">
      <c r="A348" s="53" cm="1">
        <f t="array" aca="1" ref="A348" ca="1">INDIRECT("'4thFilm_4-A'!V76")</f>
        <v>-6.73</v>
      </c>
      <c r="C348" s="36" t="s">
        <v>152</v>
      </c>
    </row>
    <row r="349" spans="1:3">
      <c r="A349" s="53" cm="1">
        <f t="array" aca="1" ref="A349" ca="1">INDIRECT("'4thFilm_4-A'!T78")</f>
        <v>-6.35</v>
      </c>
      <c r="C349" s="35" t="s">
        <v>153</v>
      </c>
    </row>
    <row r="350" spans="1:3">
      <c r="A350" s="53" cm="1">
        <f t="array" aca="1" ref="A350" ca="1">INDIRECT("'4thFilm_4-A'!U78")</f>
        <v>-6.88</v>
      </c>
      <c r="C350" s="36" t="s">
        <v>154</v>
      </c>
    </row>
    <row r="351" spans="1:3">
      <c r="A351" s="53" cm="1">
        <f t="array" aca="1" ref="A351" ca="1">INDIRECT("'4thFilm_4-A'!V78")</f>
        <v>-6.76</v>
      </c>
      <c r="C351" s="36" t="s">
        <v>155</v>
      </c>
    </row>
    <row r="352" spans="1:3">
      <c r="A352" s="53" cm="1">
        <f t="array" aca="1" ref="A352" ca="1">INDIRECT("'4thFilm_4-A'!T80")</f>
        <v>-6.46</v>
      </c>
      <c r="C352" s="35" t="s">
        <v>156</v>
      </c>
    </row>
    <row r="353" spans="1:4">
      <c r="A353" s="53" cm="1">
        <f t="array" aca="1" ref="A353" ca="1">INDIRECT("'4thFilm_4-A'!U80")</f>
        <v>-6.75</v>
      </c>
      <c r="C353" s="36" t="s">
        <v>157</v>
      </c>
    </row>
    <row r="354" spans="1:4">
      <c r="A354" s="53" cm="1">
        <f t="array" aca="1" ref="A354" ca="1">INDIRECT("'4thFilm_4-A'!V80")</f>
        <v>-6.43</v>
      </c>
      <c r="C354" s="36" t="s">
        <v>158</v>
      </c>
    </row>
    <row r="355" spans="1:4">
      <c r="A355" s="53" cm="1">
        <f t="array" aca="1" ref="A355" ca="1">INDIRECT("'4thFilm_4-A'!T82")</f>
        <v>-6.57</v>
      </c>
      <c r="C355" s="35" t="s">
        <v>159</v>
      </c>
    </row>
    <row r="356" spans="1:4">
      <c r="A356" s="53" cm="1">
        <f t="array" aca="1" ref="A356" ca="1">INDIRECT("'4thFilm_4-A'!U82")</f>
        <v>-7.07</v>
      </c>
      <c r="C356" s="36" t="s">
        <v>160</v>
      </c>
    </row>
    <row r="357" spans="1:4">
      <c r="A357" s="53" cm="1">
        <f t="array" aca="1" ref="A357" ca="1">INDIRECT("'4thFilm_4-A'!V82")</f>
        <v>-6.92</v>
      </c>
      <c r="C357" s="36" t="s">
        <v>161</v>
      </c>
    </row>
    <row r="358" spans="1:4" ht="18" customHeight="1">
      <c r="A358" s="53" cm="1">
        <f t="array" aca="1" ref="A358" ca="1">INDIRECT("'4thFilm_4-B'!T4")</f>
        <v>-5.83</v>
      </c>
      <c r="B358" s="36" t="s">
        <v>58</v>
      </c>
      <c r="C358" s="35" t="s">
        <v>24</v>
      </c>
      <c r="D358" s="36"/>
    </row>
    <row r="359" spans="1:4">
      <c r="A359" s="53" cm="1">
        <f t="array" aca="1" ref="A359" ca="1">INDIRECT("'4thFilm_4-B'!U4")</f>
        <v>-6.26</v>
      </c>
      <c r="B359" s="36"/>
      <c r="C359" s="36" t="s">
        <v>27</v>
      </c>
      <c r="D359" s="36"/>
    </row>
    <row r="360" spans="1:4">
      <c r="A360" s="53" cm="1">
        <f t="array" aca="1" ref="A360" ca="1">INDIRECT("'4thFilm_4-B'!V4")</f>
        <v>-5.86</v>
      </c>
      <c r="B360" s="36"/>
      <c r="C360" s="36" t="s">
        <v>29</v>
      </c>
      <c r="D360" s="36"/>
    </row>
    <row r="361" spans="1:4" ht="18" customHeight="1">
      <c r="A361" s="53" cm="1">
        <f t="array" aca="1" ref="A361" ca="1">INDIRECT("'4thFilm_4-B'!T6")</f>
        <v>-5.87</v>
      </c>
      <c r="B361" s="36"/>
      <c r="C361" s="35" t="s">
        <v>30</v>
      </c>
      <c r="D361" s="36"/>
    </row>
    <row r="362" spans="1:4">
      <c r="A362" s="53" cm="1">
        <f t="array" aca="1" ref="A362" ca="1">INDIRECT("'4thFilm_4-B'!U6")</f>
        <v>-6.15</v>
      </c>
      <c r="B362" s="36"/>
      <c r="C362" s="36" t="s">
        <v>31</v>
      </c>
      <c r="D362" s="36"/>
    </row>
    <row r="363" spans="1:4">
      <c r="A363" s="53" cm="1">
        <f t="array" aca="1" ref="A363" ca="1">INDIRECT("'4thFilm_4-B'!V6")</f>
        <v>-5.64</v>
      </c>
      <c r="B363" s="36"/>
      <c r="C363" s="36" t="s">
        <v>32</v>
      </c>
      <c r="D363" s="36"/>
    </row>
    <row r="364" spans="1:4" ht="18" customHeight="1">
      <c r="A364" s="53" cm="1">
        <f t="array" aca="1" ref="A364" ca="1">INDIRECT("'4thFilm_4-B'!T8")</f>
        <v>-6.05</v>
      </c>
      <c r="B364" s="36"/>
      <c r="C364" s="35" t="s">
        <v>33</v>
      </c>
      <c r="D364" s="36"/>
    </row>
    <row r="365" spans="1:4">
      <c r="A365" s="53" cm="1">
        <f t="array" aca="1" ref="A365" ca="1">INDIRECT("'4thFilm_4-B'!U8")</f>
        <v>-6.22</v>
      </c>
      <c r="B365" s="36"/>
      <c r="C365" s="36" t="s">
        <v>35</v>
      </c>
      <c r="D365" s="36"/>
    </row>
    <row r="366" spans="1:4">
      <c r="A366" s="53" cm="1">
        <f t="array" aca="1" ref="A366" ca="1">INDIRECT("'4thFilm_4-B'!V8")</f>
        <v>-5.53</v>
      </c>
      <c r="B366" s="36"/>
      <c r="C366" s="36" t="s">
        <v>37</v>
      </c>
      <c r="D366" s="36"/>
    </row>
    <row r="367" spans="1:4" ht="18" customHeight="1">
      <c r="A367" s="53" cm="1">
        <f t="array" aca="1" ref="A367" ca="1">INDIRECT("'4thFilm_4-B'!T10")</f>
        <v>-5.58</v>
      </c>
      <c r="B367" s="36"/>
      <c r="C367" s="35" t="s">
        <v>39</v>
      </c>
      <c r="D367" s="36"/>
    </row>
    <row r="368" spans="1:4">
      <c r="A368" s="53" cm="1">
        <f t="array" aca="1" ref="A368" ca="1">INDIRECT("'4thFilm_4-B'!U10")</f>
        <v>-6.08</v>
      </c>
      <c r="B368" s="36"/>
      <c r="C368" s="36" t="s">
        <v>41</v>
      </c>
      <c r="D368" s="36"/>
    </row>
    <row r="369" spans="1:4">
      <c r="A369" s="53" cm="1">
        <f t="array" aca="1" ref="A369" ca="1">INDIRECT("'4thFilm_4-B'!V10")</f>
        <v>-5.81</v>
      </c>
      <c r="B369" s="36"/>
      <c r="C369" s="36" t="s">
        <v>43</v>
      </c>
      <c r="D369" s="36"/>
    </row>
    <row r="370" spans="1:4" ht="18" customHeight="1">
      <c r="A370" s="53" cm="1">
        <f t="array" aca="1" ref="A370" ca="1">INDIRECT("'4thFilm_4-B'!T12")</f>
        <v>-6.09</v>
      </c>
      <c r="B370" s="36"/>
      <c r="C370" s="35" t="s">
        <v>45</v>
      </c>
      <c r="D370" s="36"/>
    </row>
    <row r="371" spans="1:4">
      <c r="A371" s="53" cm="1">
        <f t="array" aca="1" ref="A371" ca="1">INDIRECT("'4thFilm_4-B'!U12")</f>
        <v>-6.36</v>
      </c>
      <c r="B371" s="36"/>
      <c r="C371" s="36" t="s">
        <v>47</v>
      </c>
      <c r="D371" s="36"/>
    </row>
    <row r="372" spans="1:4">
      <c r="A372" s="53" cm="1">
        <f t="array" aca="1" ref="A372" ca="1">INDIRECT("'4thFilm_4-B'!V12")</f>
        <v>-5.76</v>
      </c>
      <c r="B372" s="36"/>
      <c r="C372" s="36" t="s">
        <v>49</v>
      </c>
      <c r="D372" s="36"/>
    </row>
    <row r="373" spans="1:4">
      <c r="A373" s="53" cm="1">
        <f t="array" aca="1" ref="A373" ca="1">INDIRECT("'4thFilm_4-C'!T4")</f>
        <v>-4.93</v>
      </c>
      <c r="B373" s="36" t="s">
        <v>60</v>
      </c>
      <c r="C373" s="35" t="s">
        <v>51</v>
      </c>
      <c r="D373" s="36"/>
    </row>
    <row r="374" spans="1:4">
      <c r="A374" s="53" cm="1">
        <f t="array" aca="1" ref="A374" ca="1">INDIRECT("'4thFilm_4-C'!U4")</f>
        <v>-5.25</v>
      </c>
      <c r="B374" s="36"/>
      <c r="C374" s="36" t="s">
        <v>53</v>
      </c>
      <c r="D374" s="36"/>
    </row>
    <row r="375" spans="1:4">
      <c r="A375" s="53" cm="1">
        <f t="array" aca="1" ref="A375" ca="1">INDIRECT("'4thFilm_4-C'!V4")</f>
        <v>-4.88</v>
      </c>
      <c r="B375" s="36"/>
      <c r="C375" s="36" t="s">
        <v>55</v>
      </c>
      <c r="D375" s="36"/>
    </row>
    <row r="376" spans="1:4">
      <c r="A376" s="53" cm="1">
        <f t="array" aca="1" ref="A376" ca="1">INDIRECT("'4thFilm_4-C'!T4")</f>
        <v>-4.93</v>
      </c>
      <c r="B376" s="36"/>
      <c r="C376" s="35" t="s">
        <v>162</v>
      </c>
      <c r="D376" s="36"/>
    </row>
    <row r="377" spans="1:4">
      <c r="A377" s="53" cm="1">
        <f t="array" aca="1" ref="A377" ca="1">INDIRECT("'4thFilm_4-C'!U4")</f>
        <v>-5.25</v>
      </c>
      <c r="B377" s="36"/>
      <c r="C377" s="36" t="s">
        <v>163</v>
      </c>
      <c r="D377" s="36"/>
    </row>
    <row r="378" spans="1:4">
      <c r="A378" s="53" cm="1">
        <f t="array" aca="1" ref="A378" ca="1">INDIRECT("'4thFilm_4-C'!V4")</f>
        <v>-4.88</v>
      </c>
      <c r="B378" s="36"/>
      <c r="C378" s="36" t="s">
        <v>164</v>
      </c>
      <c r="D378" s="36"/>
    </row>
    <row r="379" spans="1:4">
      <c r="A379" s="53" cm="1">
        <f t="array" aca="1" ref="A379" ca="1">INDIRECT("'4thFilm_4-C'!T4")</f>
        <v>-4.93</v>
      </c>
      <c r="B379" s="36"/>
      <c r="C379" s="35" t="s">
        <v>165</v>
      </c>
      <c r="D379" s="36"/>
    </row>
    <row r="380" spans="1:4">
      <c r="A380" s="53" cm="1">
        <f t="array" aca="1" ref="A380" ca="1">INDIRECT("'4thFilm_4-C'!U4")</f>
        <v>-5.25</v>
      </c>
      <c r="B380" s="36"/>
      <c r="C380" s="36" t="s">
        <v>166</v>
      </c>
      <c r="D380" s="36"/>
    </row>
    <row r="381" spans="1:4">
      <c r="A381" s="53" cm="1">
        <f t="array" aca="1" ref="A381" ca="1">INDIRECT("'4thFilm_4-C'!V4")</f>
        <v>-4.88</v>
      </c>
      <c r="B381" s="36"/>
      <c r="C381" s="36" t="s">
        <v>167</v>
      </c>
      <c r="D381" s="36"/>
    </row>
    <row r="382" spans="1:4">
      <c r="A382" s="53" cm="1">
        <f t="array" aca="1" ref="A382" ca="1">INDIRECT("'4thFilm_4-C'!T4")</f>
        <v>-4.93</v>
      </c>
      <c r="B382" s="36"/>
      <c r="C382" s="35" t="s">
        <v>168</v>
      </c>
      <c r="D382" s="36"/>
    </row>
    <row r="383" spans="1:4">
      <c r="A383" s="53" cm="1">
        <f t="array" aca="1" ref="A383" ca="1">INDIRECT("'4thFilm_4-C'!U4")</f>
        <v>-5.25</v>
      </c>
      <c r="B383" s="36"/>
      <c r="C383" s="36" t="s">
        <v>169</v>
      </c>
      <c r="D383" s="36"/>
    </row>
    <row r="384" spans="1:4">
      <c r="A384" s="53" cm="1">
        <f t="array" aca="1" ref="A384" ca="1">INDIRECT("'4thFilm_4-C'!V4")</f>
        <v>-4.88</v>
      </c>
      <c r="B384" s="36"/>
      <c r="C384" s="36" t="s">
        <v>170</v>
      </c>
      <c r="D384" s="36"/>
    </row>
    <row r="385" spans="1:4">
      <c r="A385" s="53" cm="1">
        <f t="array" aca="1" ref="A385" ca="1">INDIRECT("'4thFilm_4-C'!T4")</f>
        <v>-4.93</v>
      </c>
      <c r="B385" s="36"/>
      <c r="C385" s="35" t="s">
        <v>171</v>
      </c>
      <c r="D385" s="36"/>
    </row>
    <row r="386" spans="1:4">
      <c r="A386" s="53" cm="1">
        <f t="array" aca="1" ref="A386" ca="1">INDIRECT("'4thFilm_4-C'!U4")</f>
        <v>-5.25</v>
      </c>
      <c r="B386" s="36"/>
      <c r="C386" s="36" t="s">
        <v>172</v>
      </c>
      <c r="D386" s="36"/>
    </row>
    <row r="387" spans="1:4">
      <c r="A387" s="53" cm="1">
        <f t="array" aca="1" ref="A387" ca="1">INDIRECT("'4thFilm_4-C'!V4")</f>
        <v>-4.88</v>
      </c>
      <c r="B387" s="36"/>
      <c r="C387" s="36" t="s">
        <v>173</v>
      </c>
      <c r="D387" s="36"/>
    </row>
    <row r="388" spans="1:4">
      <c r="A388" s="53" cm="1">
        <f t="array" aca="1" ref="A388" ca="1">INDIRECT("'4thFilm_4-D'!T4")</f>
        <v>-5.21</v>
      </c>
      <c r="B388" s="36" t="s">
        <v>62</v>
      </c>
      <c r="C388" s="35" t="s">
        <v>72</v>
      </c>
      <c r="D388" s="36"/>
    </row>
    <row r="389" spans="1:4">
      <c r="A389" s="53" cm="1">
        <f t="array" aca="1" ref="A389" ca="1">INDIRECT("'4thFilm_4-D'!U4")</f>
        <v>-5.62</v>
      </c>
      <c r="C389" s="36" t="s">
        <v>73</v>
      </c>
      <c r="D389" s="36"/>
    </row>
    <row r="390" spans="1:4">
      <c r="A390" s="53" cm="1">
        <f t="array" aca="1" ref="A390" ca="1">INDIRECT("'4thFilm_4-D'!V4")</f>
        <v>-4.8899999999999997</v>
      </c>
      <c r="C390" s="36" t="s">
        <v>74</v>
      </c>
    </row>
    <row r="391" spans="1:4">
      <c r="A391" s="53" cm="1">
        <f t="array" aca="1" ref="A391" ca="1">INDIRECT("'4thFilm_4-D'!T4")</f>
        <v>-5.21</v>
      </c>
      <c r="B391" s="36"/>
      <c r="C391" s="35" t="s">
        <v>174</v>
      </c>
      <c r="D391" s="36"/>
    </row>
    <row r="392" spans="1:4">
      <c r="A392" s="53" cm="1">
        <f t="array" aca="1" ref="A392" ca="1">INDIRECT("'4thFilm_4-D'!U4")</f>
        <v>-5.62</v>
      </c>
      <c r="C392" s="36" t="s">
        <v>175</v>
      </c>
      <c r="D392" s="36"/>
    </row>
    <row r="393" spans="1:4">
      <c r="A393" s="53" cm="1">
        <f t="array" aca="1" ref="A393" ca="1">INDIRECT("'4thFilm_4-D'!V4")</f>
        <v>-4.8899999999999997</v>
      </c>
      <c r="C393" s="36" t="s">
        <v>176</v>
      </c>
    </row>
    <row r="394" spans="1:4">
      <c r="A394" s="53" cm="1">
        <f t="array" aca="1" ref="A394" ca="1">INDIRECT("'4thFilm_4-D'!T4")</f>
        <v>-5.21</v>
      </c>
      <c r="B394" s="36"/>
      <c r="C394" s="35" t="s">
        <v>177</v>
      </c>
      <c r="D394" s="36"/>
    </row>
    <row r="395" spans="1:4">
      <c r="A395" s="53" cm="1">
        <f t="array" aca="1" ref="A395" ca="1">INDIRECT("'4thFilm_4-D'!U4")</f>
        <v>-5.62</v>
      </c>
      <c r="C395" s="36" t="s">
        <v>178</v>
      </c>
      <c r="D395" s="36"/>
    </row>
    <row r="396" spans="1:4">
      <c r="A396" s="53" cm="1">
        <f t="array" aca="1" ref="A396" ca="1">INDIRECT("'4thFilm_4-D'!V4")</f>
        <v>-4.8899999999999997</v>
      </c>
      <c r="C396" s="36" t="s">
        <v>179</v>
      </c>
    </row>
    <row r="397" spans="1:4">
      <c r="A397" s="53" cm="1">
        <f t="array" aca="1" ref="A397" ca="1">INDIRECT("'4thFilm_4-D'!T4")</f>
        <v>-5.21</v>
      </c>
      <c r="B397" s="36"/>
      <c r="C397" s="35" t="s">
        <v>180</v>
      </c>
      <c r="D397" s="36"/>
    </row>
    <row r="398" spans="1:4">
      <c r="A398" s="53" cm="1">
        <f t="array" aca="1" ref="A398" ca="1">INDIRECT("'4thFilm_4-D'!U4")</f>
        <v>-5.62</v>
      </c>
      <c r="C398" s="36" t="s">
        <v>181</v>
      </c>
      <c r="D398" s="36"/>
    </row>
    <row r="399" spans="1:4">
      <c r="A399" s="53" cm="1">
        <f t="array" aca="1" ref="A399" ca="1">INDIRECT("'4thFilm_4-D'!V4")</f>
        <v>-4.8899999999999997</v>
      </c>
      <c r="C399" s="36" t="s">
        <v>182</v>
      </c>
    </row>
    <row r="400" spans="1:4">
      <c r="A400" s="53" cm="1">
        <f t="array" aca="1" ref="A400" ca="1">INDIRECT("'4thFilm_4-D'!T4")</f>
        <v>-5.21</v>
      </c>
      <c r="B400" s="36"/>
      <c r="C400" s="35" t="s">
        <v>183</v>
      </c>
      <c r="D400" s="36"/>
    </row>
    <row r="401" spans="1:4">
      <c r="A401" s="53" cm="1">
        <f t="array" aca="1" ref="A401" ca="1">INDIRECT("'4thFilm_4-D'!U4")</f>
        <v>-5.62</v>
      </c>
      <c r="C401" s="36" t="s">
        <v>184</v>
      </c>
      <c r="D401" s="36"/>
    </row>
    <row r="402" spans="1:4">
      <c r="A402" s="53" cm="1">
        <f t="array" aca="1" ref="A402" ca="1">INDIRECT("'4thFilm_4-D'!V4")</f>
        <v>-4.8899999999999997</v>
      </c>
      <c r="C402" s="36" t="s">
        <v>185</v>
      </c>
    </row>
    <row r="403" spans="1:4">
      <c r="B403" s="36"/>
      <c r="C403" s="35"/>
      <c r="D403" s="36"/>
    </row>
    <row r="404" spans="1:4">
      <c r="B404" s="36"/>
      <c r="C404" s="36"/>
      <c r="D404" s="36"/>
    </row>
    <row r="405" spans="1:4">
      <c r="B405" s="36"/>
      <c r="C405" s="36"/>
      <c r="D405" s="36"/>
    </row>
    <row r="406" spans="1:4">
      <c r="B406" s="36"/>
      <c r="C406" s="35"/>
      <c r="D406" s="36"/>
    </row>
    <row r="407" spans="1:4">
      <c r="B407" s="36"/>
      <c r="C407" s="36"/>
      <c r="D407" s="36"/>
    </row>
    <row r="408" spans="1:4">
      <c r="B408" s="36"/>
      <c r="C408" s="36"/>
      <c r="D408" s="36"/>
    </row>
    <row r="409" spans="1:4">
      <c r="B409" s="36"/>
      <c r="C409" s="35"/>
      <c r="D409" s="36"/>
    </row>
    <row r="410" spans="1:4">
      <c r="B410" s="36"/>
      <c r="C410" s="36"/>
      <c r="D410" s="36"/>
    </row>
    <row r="411" spans="1:4">
      <c r="C411" s="36"/>
    </row>
  </sheetData>
  <phoneticPr fontId="3"/>
  <conditionalFormatting sqref="H2">
    <cfRule type="cellIs" dxfId="457" priority="2" operator="equal">
      <formula>"計測点数一致"</formula>
    </cfRule>
    <cfRule type="cellIs" dxfId="456" priority="3" operator="equal">
      <formula>"計測点数不一致"</formula>
    </cfRule>
  </conditionalFormatting>
  <conditionalFormatting sqref="A1:A402">
    <cfRule type="cellIs" dxfId="455" priority="1" operator="greaterThan">
      <formula>-4</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FC372-3C33-45D1-AE0F-ED640C7D77C0}">
  <sheetPr codeName="Sheet3">
    <tabColor theme="9" tint="0.79998168889431442"/>
  </sheetPr>
  <dimension ref="A1:AA89"/>
  <sheetViews>
    <sheetView zoomScale="85" zoomScaleNormal="85" workbookViewId="0">
      <pane xSplit="2" ySplit="3" topLeftCell="C4" activePane="bottomRight" state="frozen"/>
      <selection pane="bottomRight" activeCell="L21" activeCellId="8" sqref="L5 L7 L9 L11 L13 L15 L17 L19 L21"/>
      <selection pane="bottomLeft"/>
      <selection pane="topRight"/>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16.5" style="1" customWidth="1"/>
    <col min="19" max="19" width="9" style="1"/>
    <col min="20" max="20" width="10.5" style="1" customWidth="1"/>
    <col min="21" max="23" width="12.625" style="1" customWidth="1"/>
    <col min="24" max="24" width="44" style="1" customWidth="1"/>
    <col min="25" max="25" width="9" style="1"/>
    <col min="26" max="26" width="11" style="1" bestFit="1" customWidth="1"/>
    <col min="27" max="16384" width="9" style="1"/>
  </cols>
  <sheetData>
    <row r="1" spans="1:27">
      <c r="A1" s="56" t="s">
        <v>186</v>
      </c>
      <c r="M1" s="69" t="s">
        <v>187</v>
      </c>
      <c r="N1" s="69"/>
      <c r="O1" s="69"/>
      <c r="P1" s="69"/>
      <c r="Q1" s="69"/>
      <c r="R1" s="69"/>
      <c r="Z1" s="16" t="s">
        <v>188</v>
      </c>
    </row>
    <row r="2" spans="1:27">
      <c r="M2" s="17"/>
      <c r="N2" s="17"/>
      <c r="O2" s="17"/>
      <c r="P2" s="17"/>
      <c r="Q2" s="17"/>
      <c r="R2" s="48"/>
      <c r="Z2" s="16"/>
    </row>
    <row r="3" spans="1:27"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59" t="s">
        <v>204</v>
      </c>
      <c r="S3" s="14" t="s">
        <v>205</v>
      </c>
      <c r="T3" s="13" t="s">
        <v>206</v>
      </c>
      <c r="U3" s="31" t="s">
        <v>207</v>
      </c>
      <c r="V3" s="31" t="s">
        <v>208</v>
      </c>
      <c r="W3" s="31" t="s">
        <v>209</v>
      </c>
      <c r="X3" s="2" t="s">
        <v>210</v>
      </c>
      <c r="Z3" s="1" t="s">
        <v>211</v>
      </c>
      <c r="AA3" s="1" t="s">
        <v>212</v>
      </c>
    </row>
    <row r="4" spans="1:27" ht="30" customHeight="1">
      <c r="A4" s="78" t="s">
        <v>213</v>
      </c>
      <c r="B4" s="60" t="s">
        <v>214</v>
      </c>
      <c r="C4" s="22"/>
      <c r="D4" s="22"/>
      <c r="E4" s="22"/>
      <c r="F4" s="24" t="e">
        <f>NA()</f>
        <v>#N/A</v>
      </c>
      <c r="G4" s="24" t="e">
        <f>NA()</f>
        <v>#N/A</v>
      </c>
      <c r="H4" s="24" t="e">
        <f>NA()</f>
        <v>#N/A</v>
      </c>
      <c r="I4" s="24" t="e">
        <f>NA()</f>
        <v>#N/A</v>
      </c>
      <c r="J4" s="24" t="e">
        <f>NA()</f>
        <v>#N/A</v>
      </c>
      <c r="K4" s="24" t="e">
        <f>NA()</f>
        <v>#N/A</v>
      </c>
      <c r="L4" s="22"/>
      <c r="M4" s="11" t="e">
        <f>AVERAGE(C4:D4)</f>
        <v>#DIV/0!</v>
      </c>
      <c r="N4" s="11">
        <f>E4</f>
        <v>0</v>
      </c>
      <c r="O4" s="25" t="e">
        <f t="shared" ref="O4:O19" si="0">AVERAGE(F4:G4)</f>
        <v>#N/A</v>
      </c>
      <c r="P4" s="25" t="e">
        <f t="shared" ref="P4:P19" si="1">AVERAGE(H4:I4)</f>
        <v>#N/A</v>
      </c>
      <c r="Q4" s="25" t="e">
        <f t="shared" ref="Q4:Q19" si="2">AVERAGE(J4:K4)</f>
        <v>#N/A</v>
      </c>
      <c r="R4" s="11">
        <f>L4/2</f>
        <v>0</v>
      </c>
      <c r="S4" s="10" t="e">
        <f t="shared" ref="S4:S19" si="3">N4/M4</f>
        <v>#DIV/0!</v>
      </c>
      <c r="T4" s="9" t="e">
        <f t="shared" ref="T4:T19" si="4">O5/M4</f>
        <v>#DIV/0!</v>
      </c>
      <c r="U4" s="61"/>
      <c r="V4" s="61"/>
      <c r="W4" s="61"/>
      <c r="X4" s="8"/>
      <c r="Z4" s="1">
        <v>-7.5</v>
      </c>
      <c r="AA4" s="1" t="e" cm="1">
        <f t="array" ref="AA4">FREQUENCY(U4:U23,Z4:Z17)</f>
        <v>#DIV/0!</v>
      </c>
    </row>
    <row r="5" spans="1:27" ht="30" customHeight="1">
      <c r="A5" s="79"/>
      <c r="B5" s="60" t="s">
        <v>215</v>
      </c>
      <c r="C5" s="25" t="e">
        <f>NA()</f>
        <v>#N/A</v>
      </c>
      <c r="D5" s="25" t="e">
        <f>NA()</f>
        <v>#N/A</v>
      </c>
      <c r="E5" s="25" t="e">
        <f>NA()</f>
        <v>#N/A</v>
      </c>
      <c r="F5" s="22"/>
      <c r="G5" s="22"/>
      <c r="H5" s="22"/>
      <c r="I5" s="22"/>
      <c r="J5" s="23"/>
      <c r="K5" s="23"/>
      <c r="L5" s="25" t="e">
        <f>NA()</f>
        <v>#N/A</v>
      </c>
      <c r="M5" s="25" t="e">
        <f>NA()</f>
        <v>#N/A</v>
      </c>
      <c r="N5" s="25" t="e">
        <f>NA()</f>
        <v>#N/A</v>
      </c>
      <c r="O5" s="11" t="e">
        <f t="shared" si="0"/>
        <v>#DIV/0!</v>
      </c>
      <c r="P5" s="11" t="e">
        <f t="shared" si="1"/>
        <v>#DIV/0!</v>
      </c>
      <c r="Q5" s="11" t="e">
        <f t="shared" si="2"/>
        <v>#DIV/0!</v>
      </c>
      <c r="R5" s="25" t="e">
        <f t="shared" ref="R5:R21" si="5">L5/2</f>
        <v>#N/A</v>
      </c>
      <c r="S5" s="10" t="e">
        <f t="shared" si="3"/>
        <v>#N/A</v>
      </c>
      <c r="T5" s="9" t="e">
        <f>O6/M5</f>
        <v>#N/A</v>
      </c>
      <c r="U5" s="88"/>
      <c r="V5" s="62"/>
      <c r="W5" s="62"/>
      <c r="X5" s="8"/>
      <c r="Z5" s="1">
        <v>-7.4</v>
      </c>
    </row>
    <row r="6" spans="1:27" ht="30" customHeight="1">
      <c r="A6" s="80" t="s">
        <v>216</v>
      </c>
      <c r="B6" s="60" t="s">
        <v>217</v>
      </c>
      <c r="C6" s="22"/>
      <c r="D6" s="22"/>
      <c r="E6" s="22"/>
      <c r="F6" s="24" t="e">
        <f>NA()</f>
        <v>#N/A</v>
      </c>
      <c r="G6" s="24" t="e">
        <f>NA()</f>
        <v>#N/A</v>
      </c>
      <c r="H6" s="24" t="e">
        <f>NA()</f>
        <v>#N/A</v>
      </c>
      <c r="I6" s="24" t="e">
        <f>NA()</f>
        <v>#N/A</v>
      </c>
      <c r="J6" s="24" t="e">
        <f>NA()</f>
        <v>#N/A</v>
      </c>
      <c r="K6" s="24" t="e">
        <f>NA()</f>
        <v>#N/A</v>
      </c>
      <c r="L6" s="22"/>
      <c r="M6" s="11" t="e">
        <f>AVERAGE(C6:D6)</f>
        <v>#DIV/0!</v>
      </c>
      <c r="N6" s="11">
        <f>E6</f>
        <v>0</v>
      </c>
      <c r="O6" s="25" t="e">
        <f t="shared" si="0"/>
        <v>#N/A</v>
      </c>
      <c r="P6" s="25" t="e">
        <f t="shared" si="1"/>
        <v>#N/A</v>
      </c>
      <c r="Q6" s="25" t="e">
        <f t="shared" si="2"/>
        <v>#N/A</v>
      </c>
      <c r="R6" s="11">
        <f t="shared" si="5"/>
        <v>0</v>
      </c>
      <c r="S6" s="10" t="e">
        <f t="shared" si="3"/>
        <v>#DIV/0!</v>
      </c>
      <c r="T6" s="9" t="e">
        <f t="shared" si="4"/>
        <v>#DIV/0!</v>
      </c>
      <c r="U6" s="63"/>
      <c r="V6" s="63"/>
      <c r="W6" s="63"/>
      <c r="X6" s="8"/>
      <c r="Z6" s="1">
        <v>-7.3</v>
      </c>
    </row>
    <row r="7" spans="1:27" ht="30" customHeight="1">
      <c r="A7" s="81"/>
      <c r="B7" s="60" t="s">
        <v>218</v>
      </c>
      <c r="C7" s="25" t="e">
        <f>NA()</f>
        <v>#N/A</v>
      </c>
      <c r="D7" s="25" t="e">
        <f>NA()</f>
        <v>#N/A</v>
      </c>
      <c r="E7" s="25" t="e">
        <f>NA()</f>
        <v>#N/A</v>
      </c>
      <c r="F7" s="22"/>
      <c r="G7" s="52"/>
      <c r="H7" s="22"/>
      <c r="I7" s="22"/>
      <c r="J7" s="23"/>
      <c r="K7" s="23"/>
      <c r="L7" s="25" t="e">
        <f>NA()</f>
        <v>#N/A</v>
      </c>
      <c r="M7" s="25" t="e">
        <f>NA()</f>
        <v>#N/A</v>
      </c>
      <c r="N7" s="25" t="e">
        <f>NA()</f>
        <v>#N/A</v>
      </c>
      <c r="O7" s="11" t="e">
        <f t="shared" si="0"/>
        <v>#DIV/0!</v>
      </c>
      <c r="P7" s="11" t="e">
        <f t="shared" si="1"/>
        <v>#DIV/0!</v>
      </c>
      <c r="Q7" s="11" t="e">
        <f t="shared" si="2"/>
        <v>#DIV/0!</v>
      </c>
      <c r="R7" s="25" t="e">
        <f t="shared" si="5"/>
        <v>#N/A</v>
      </c>
      <c r="S7" s="10" t="e">
        <f t="shared" si="3"/>
        <v>#N/A</v>
      </c>
      <c r="T7" s="9" t="e">
        <f t="shared" si="4"/>
        <v>#N/A</v>
      </c>
      <c r="U7" s="65"/>
      <c r="V7" s="64"/>
      <c r="W7" s="64"/>
      <c r="X7" s="8"/>
      <c r="Z7" s="1">
        <v>-7.2</v>
      </c>
    </row>
    <row r="8" spans="1:27" ht="30" customHeight="1">
      <c r="A8" s="82" t="s">
        <v>219</v>
      </c>
      <c r="B8" s="57" t="s">
        <v>220</v>
      </c>
      <c r="C8" s="22"/>
      <c r="D8" s="22"/>
      <c r="E8" s="22"/>
      <c r="F8" s="24" t="e">
        <f>NA()</f>
        <v>#N/A</v>
      </c>
      <c r="G8" s="24" t="e">
        <f>NA()</f>
        <v>#N/A</v>
      </c>
      <c r="H8" s="24" t="e">
        <f>NA()</f>
        <v>#N/A</v>
      </c>
      <c r="I8" s="24" t="e">
        <f>NA()</f>
        <v>#N/A</v>
      </c>
      <c r="J8" s="24" t="e">
        <f>NA()</f>
        <v>#N/A</v>
      </c>
      <c r="K8" s="24" t="e">
        <f>NA()</f>
        <v>#N/A</v>
      </c>
      <c r="L8" s="22"/>
      <c r="M8" s="11" t="e">
        <f>AVERAGE(C8:D8)</f>
        <v>#DIV/0!</v>
      </c>
      <c r="N8" s="11">
        <f>E8</f>
        <v>0</v>
      </c>
      <c r="O8" s="25" t="e">
        <f t="shared" si="0"/>
        <v>#N/A</v>
      </c>
      <c r="P8" s="25" t="e">
        <f t="shared" si="1"/>
        <v>#N/A</v>
      </c>
      <c r="Q8" s="25" t="e">
        <f t="shared" si="2"/>
        <v>#N/A</v>
      </c>
      <c r="R8" s="11">
        <f t="shared" si="5"/>
        <v>0</v>
      </c>
      <c r="S8" s="10" t="e">
        <f t="shared" si="3"/>
        <v>#DIV/0!</v>
      </c>
      <c r="T8" s="9" t="e">
        <f t="shared" si="4"/>
        <v>#DIV/0!</v>
      </c>
      <c r="U8" s="63"/>
      <c r="V8" s="63"/>
      <c r="W8" s="63"/>
      <c r="X8" s="8"/>
      <c r="Z8" s="1">
        <v>-7.1</v>
      </c>
    </row>
    <row r="9" spans="1:27" ht="30" customHeight="1">
      <c r="A9" s="83"/>
      <c r="B9" s="57" t="s">
        <v>221</v>
      </c>
      <c r="C9" s="25" t="e">
        <f>NA()</f>
        <v>#N/A</v>
      </c>
      <c r="D9" s="25" t="e">
        <f>NA()</f>
        <v>#N/A</v>
      </c>
      <c r="E9" s="25" t="e">
        <f>NA()</f>
        <v>#N/A</v>
      </c>
      <c r="F9" s="22"/>
      <c r="G9" s="22"/>
      <c r="H9" s="22"/>
      <c r="I9" s="22"/>
      <c r="J9" s="23"/>
      <c r="K9" s="23"/>
      <c r="L9" s="25" t="e">
        <f>NA()</f>
        <v>#N/A</v>
      </c>
      <c r="M9" s="25" t="e">
        <f>NA()</f>
        <v>#N/A</v>
      </c>
      <c r="N9" s="25" t="e">
        <f>NA()</f>
        <v>#N/A</v>
      </c>
      <c r="O9" s="11" t="e">
        <f t="shared" si="0"/>
        <v>#DIV/0!</v>
      </c>
      <c r="P9" s="11" t="e">
        <f t="shared" si="1"/>
        <v>#DIV/0!</v>
      </c>
      <c r="Q9" s="11" t="e">
        <f t="shared" si="2"/>
        <v>#DIV/0!</v>
      </c>
      <c r="R9" s="25" t="e">
        <f t="shared" si="5"/>
        <v>#N/A</v>
      </c>
      <c r="S9" s="10" t="e">
        <f t="shared" si="3"/>
        <v>#N/A</v>
      </c>
      <c r="T9" s="9" t="e">
        <f t="shared" si="4"/>
        <v>#N/A</v>
      </c>
      <c r="U9" s="65"/>
      <c r="V9" s="64"/>
      <c r="W9" s="64"/>
      <c r="X9" s="8"/>
      <c r="Z9" s="1">
        <v>-7</v>
      </c>
    </row>
    <row r="10" spans="1:27" ht="30" customHeight="1">
      <c r="A10" s="84" t="s">
        <v>222</v>
      </c>
      <c r="B10" s="57" t="s">
        <v>223</v>
      </c>
      <c r="C10" s="22"/>
      <c r="D10" s="22"/>
      <c r="E10" s="22"/>
      <c r="F10" s="24" t="e">
        <f>NA()</f>
        <v>#N/A</v>
      </c>
      <c r="G10" s="24" t="e">
        <f>NA()</f>
        <v>#N/A</v>
      </c>
      <c r="H10" s="24" t="e">
        <f>NA()</f>
        <v>#N/A</v>
      </c>
      <c r="I10" s="24" t="e">
        <f>NA()</f>
        <v>#N/A</v>
      </c>
      <c r="J10" s="24" t="e">
        <f>NA()</f>
        <v>#N/A</v>
      </c>
      <c r="K10" s="24" t="e">
        <f>NA()</f>
        <v>#N/A</v>
      </c>
      <c r="L10" s="23"/>
      <c r="M10" s="11" t="e">
        <f>AVERAGE(C10:D10)</f>
        <v>#DIV/0!</v>
      </c>
      <c r="N10" s="11">
        <f>E10</f>
        <v>0</v>
      </c>
      <c r="O10" s="25" t="e">
        <f t="shared" si="0"/>
        <v>#N/A</v>
      </c>
      <c r="P10" s="25" t="e">
        <f t="shared" si="1"/>
        <v>#N/A</v>
      </c>
      <c r="Q10" s="25" t="e">
        <f t="shared" si="2"/>
        <v>#N/A</v>
      </c>
      <c r="R10" s="11">
        <f t="shared" si="5"/>
        <v>0</v>
      </c>
      <c r="S10" s="10" t="e">
        <f t="shared" si="3"/>
        <v>#DIV/0!</v>
      </c>
      <c r="T10" s="9" t="e">
        <f t="shared" si="4"/>
        <v>#DIV/0!</v>
      </c>
      <c r="U10" s="63"/>
      <c r="V10" s="63"/>
      <c r="W10" s="63"/>
      <c r="X10" s="8"/>
      <c r="Z10" s="1">
        <v>-6.9</v>
      </c>
    </row>
    <row r="11" spans="1:27" ht="30" customHeight="1">
      <c r="A11" s="85"/>
      <c r="B11" s="57" t="s">
        <v>224</v>
      </c>
      <c r="C11" s="25" t="e">
        <f>NA()</f>
        <v>#N/A</v>
      </c>
      <c r="D11" s="25" t="e">
        <f>NA()</f>
        <v>#N/A</v>
      </c>
      <c r="E11" s="25" t="e">
        <f>NA()</f>
        <v>#N/A</v>
      </c>
      <c r="F11" s="22"/>
      <c r="G11" s="22"/>
      <c r="H11" s="22"/>
      <c r="I11" s="22"/>
      <c r="J11" s="23"/>
      <c r="K11" s="23"/>
      <c r="L11" s="25" t="e">
        <f>NA()</f>
        <v>#N/A</v>
      </c>
      <c r="M11" s="25" t="e">
        <f>NA()</f>
        <v>#N/A</v>
      </c>
      <c r="N11" s="25" t="e">
        <f>NA()</f>
        <v>#N/A</v>
      </c>
      <c r="O11" s="11" t="e">
        <f t="shared" si="0"/>
        <v>#DIV/0!</v>
      </c>
      <c r="P11" s="11" t="e">
        <f t="shared" si="1"/>
        <v>#DIV/0!</v>
      </c>
      <c r="Q11" s="11" t="e">
        <f t="shared" si="2"/>
        <v>#DIV/0!</v>
      </c>
      <c r="R11" s="25" t="e">
        <f t="shared" si="5"/>
        <v>#N/A</v>
      </c>
      <c r="S11" s="10" t="e">
        <f t="shared" si="3"/>
        <v>#N/A</v>
      </c>
      <c r="T11" s="9" t="e">
        <f t="shared" si="4"/>
        <v>#N/A</v>
      </c>
      <c r="U11" s="65"/>
      <c r="V11" s="64"/>
      <c r="W11" s="64"/>
      <c r="X11" s="8"/>
      <c r="Z11" s="1">
        <v>-6.8</v>
      </c>
    </row>
    <row r="12" spans="1:27" ht="30" customHeight="1">
      <c r="A12" s="86" t="s">
        <v>225</v>
      </c>
      <c r="B12" s="57" t="s">
        <v>226</v>
      </c>
      <c r="C12" s="22"/>
      <c r="D12" s="22"/>
      <c r="E12" s="22"/>
      <c r="F12" s="24" t="e">
        <f>NA()</f>
        <v>#N/A</v>
      </c>
      <c r="G12" s="24" t="e">
        <f>NA()</f>
        <v>#N/A</v>
      </c>
      <c r="H12" s="24" t="e">
        <f>NA()</f>
        <v>#N/A</v>
      </c>
      <c r="I12" s="24" t="e">
        <f>NA()</f>
        <v>#N/A</v>
      </c>
      <c r="J12" s="24" t="e">
        <f>NA()</f>
        <v>#N/A</v>
      </c>
      <c r="K12" s="24" t="e">
        <f>NA()</f>
        <v>#N/A</v>
      </c>
      <c r="L12" s="22"/>
      <c r="M12" s="11" t="e">
        <f>AVERAGE(C12:D12)</f>
        <v>#DIV/0!</v>
      </c>
      <c r="N12" s="11">
        <f>E12</f>
        <v>0</v>
      </c>
      <c r="O12" s="25" t="e">
        <f t="shared" si="0"/>
        <v>#N/A</v>
      </c>
      <c r="P12" s="25" t="e">
        <f t="shared" si="1"/>
        <v>#N/A</v>
      </c>
      <c r="Q12" s="25" t="e">
        <f t="shared" si="2"/>
        <v>#N/A</v>
      </c>
      <c r="R12" s="11">
        <f t="shared" si="5"/>
        <v>0</v>
      </c>
      <c r="S12" s="10" t="e">
        <f t="shared" si="3"/>
        <v>#DIV/0!</v>
      </c>
      <c r="T12" s="9" t="e">
        <f t="shared" si="4"/>
        <v>#DIV/0!</v>
      </c>
      <c r="U12" s="66"/>
      <c r="V12" s="66"/>
      <c r="W12" s="66"/>
      <c r="X12" s="8"/>
      <c r="Z12" s="1">
        <v>-6.7</v>
      </c>
    </row>
    <row r="13" spans="1:27" ht="30" customHeight="1">
      <c r="A13" s="87"/>
      <c r="B13" s="57" t="s">
        <v>227</v>
      </c>
      <c r="C13" s="25" t="e">
        <f>NA()</f>
        <v>#N/A</v>
      </c>
      <c r="D13" s="25" t="e">
        <f>NA()</f>
        <v>#N/A</v>
      </c>
      <c r="E13" s="25" t="e">
        <f>NA()</f>
        <v>#N/A</v>
      </c>
      <c r="F13" s="22"/>
      <c r="G13" s="22"/>
      <c r="H13" s="22"/>
      <c r="I13" s="22"/>
      <c r="J13" s="23"/>
      <c r="K13" s="23"/>
      <c r="L13" s="25" t="e">
        <f>NA()</f>
        <v>#N/A</v>
      </c>
      <c r="M13" s="25" t="e">
        <f>NA()</f>
        <v>#N/A</v>
      </c>
      <c r="N13" s="25" t="e">
        <f>NA()</f>
        <v>#N/A</v>
      </c>
      <c r="O13" s="11" t="e">
        <f t="shared" si="0"/>
        <v>#DIV/0!</v>
      </c>
      <c r="P13" s="11" t="e">
        <f t="shared" si="1"/>
        <v>#DIV/0!</v>
      </c>
      <c r="Q13" s="11" t="e">
        <f t="shared" si="2"/>
        <v>#DIV/0!</v>
      </c>
      <c r="R13" s="25" t="e">
        <f t="shared" si="5"/>
        <v>#N/A</v>
      </c>
      <c r="S13" s="10" t="e">
        <f t="shared" si="3"/>
        <v>#N/A</v>
      </c>
      <c r="T13" s="9" t="e">
        <f t="shared" si="4"/>
        <v>#N/A</v>
      </c>
      <c r="U13" s="67"/>
      <c r="V13" s="68"/>
      <c r="W13" s="68"/>
      <c r="X13" s="8"/>
      <c r="Z13" s="1">
        <v>-6.6</v>
      </c>
    </row>
    <row r="14" spans="1:27" ht="30" customHeight="1">
      <c r="A14" s="74" t="s">
        <v>228</v>
      </c>
      <c r="B14" s="60" t="s">
        <v>214</v>
      </c>
      <c r="C14" s="22"/>
      <c r="D14" s="22"/>
      <c r="E14" s="22"/>
      <c r="F14" s="24" t="e">
        <f>NA()</f>
        <v>#N/A</v>
      </c>
      <c r="G14" s="24" t="e">
        <f>NA()</f>
        <v>#N/A</v>
      </c>
      <c r="H14" s="24" t="e">
        <f>NA()</f>
        <v>#N/A</v>
      </c>
      <c r="I14" s="24" t="e">
        <f>NA()</f>
        <v>#N/A</v>
      </c>
      <c r="J14" s="24" t="e">
        <f>NA()</f>
        <v>#N/A</v>
      </c>
      <c r="K14" s="24" t="e">
        <f>NA()</f>
        <v>#N/A</v>
      </c>
      <c r="L14" s="23"/>
      <c r="M14" s="11" t="e">
        <f>AVERAGE(C14:D14)</f>
        <v>#DIV/0!</v>
      </c>
      <c r="N14" s="11">
        <f>E14</f>
        <v>0</v>
      </c>
      <c r="O14" s="25" t="e">
        <f t="shared" si="0"/>
        <v>#N/A</v>
      </c>
      <c r="P14" s="25" t="e">
        <f t="shared" si="1"/>
        <v>#N/A</v>
      </c>
      <c r="Q14" s="25" t="e">
        <f t="shared" si="2"/>
        <v>#N/A</v>
      </c>
      <c r="R14" s="11">
        <f t="shared" si="5"/>
        <v>0</v>
      </c>
      <c r="S14" s="10" t="e">
        <f t="shared" si="3"/>
        <v>#DIV/0!</v>
      </c>
      <c r="T14" s="9" t="e">
        <f t="shared" si="4"/>
        <v>#DIV/0!</v>
      </c>
      <c r="U14" s="61"/>
      <c r="V14" s="61"/>
      <c r="W14" s="61"/>
      <c r="X14" s="8"/>
      <c r="Z14" s="1">
        <v>-6.5</v>
      </c>
    </row>
    <row r="15" spans="1:27" ht="30" customHeight="1">
      <c r="A15" s="75"/>
      <c r="B15" s="60" t="s">
        <v>215</v>
      </c>
      <c r="C15" s="25" t="e">
        <f>NA()</f>
        <v>#N/A</v>
      </c>
      <c r="D15" s="25" t="e">
        <f>NA()</f>
        <v>#N/A</v>
      </c>
      <c r="E15" s="25" t="e">
        <f>NA()</f>
        <v>#N/A</v>
      </c>
      <c r="F15" s="22"/>
      <c r="G15" s="22"/>
      <c r="H15" s="22"/>
      <c r="I15" s="22"/>
      <c r="J15" s="23"/>
      <c r="K15" s="23"/>
      <c r="L15" s="25" t="e">
        <f>NA()</f>
        <v>#N/A</v>
      </c>
      <c r="M15" s="25" t="e">
        <f>NA()</f>
        <v>#N/A</v>
      </c>
      <c r="N15" s="25" t="e">
        <f>NA()</f>
        <v>#N/A</v>
      </c>
      <c r="O15" s="11" t="e">
        <f t="shared" si="0"/>
        <v>#DIV/0!</v>
      </c>
      <c r="P15" s="11" t="e">
        <f t="shared" si="1"/>
        <v>#DIV/0!</v>
      </c>
      <c r="Q15" s="11" t="e">
        <f t="shared" si="2"/>
        <v>#DIV/0!</v>
      </c>
      <c r="R15" s="25" t="e">
        <f t="shared" si="5"/>
        <v>#N/A</v>
      </c>
      <c r="S15" s="10" t="e">
        <f t="shared" si="3"/>
        <v>#N/A</v>
      </c>
      <c r="T15" s="9" t="e">
        <f t="shared" si="4"/>
        <v>#N/A</v>
      </c>
      <c r="U15" s="88"/>
      <c r="V15" s="62"/>
      <c r="W15" s="62"/>
      <c r="X15" s="8"/>
      <c r="Z15" s="1">
        <v>-6.4</v>
      </c>
    </row>
    <row r="16" spans="1:27" ht="30" customHeight="1">
      <c r="A16" s="76" t="s">
        <v>229</v>
      </c>
      <c r="B16" s="60" t="s">
        <v>214</v>
      </c>
      <c r="C16" s="22"/>
      <c r="D16" s="22"/>
      <c r="E16" s="22"/>
      <c r="F16" s="24" t="e">
        <f>NA()</f>
        <v>#N/A</v>
      </c>
      <c r="G16" s="24" t="e">
        <f>NA()</f>
        <v>#N/A</v>
      </c>
      <c r="H16" s="24" t="e">
        <f>NA()</f>
        <v>#N/A</v>
      </c>
      <c r="I16" s="24" t="e">
        <f>NA()</f>
        <v>#N/A</v>
      </c>
      <c r="J16" s="24" t="e">
        <f>NA()</f>
        <v>#N/A</v>
      </c>
      <c r="K16" s="24" t="e">
        <f>NA()</f>
        <v>#N/A</v>
      </c>
      <c r="L16" s="22"/>
      <c r="M16" s="11" t="e">
        <f>AVERAGE(C16:D16)</f>
        <v>#DIV/0!</v>
      </c>
      <c r="N16" s="11">
        <f>E16</f>
        <v>0</v>
      </c>
      <c r="O16" s="25" t="e">
        <f t="shared" si="0"/>
        <v>#N/A</v>
      </c>
      <c r="P16" s="25" t="e">
        <f t="shared" si="1"/>
        <v>#N/A</v>
      </c>
      <c r="Q16" s="25" t="e">
        <f t="shared" si="2"/>
        <v>#N/A</v>
      </c>
      <c r="R16" s="11">
        <f t="shared" si="5"/>
        <v>0</v>
      </c>
      <c r="S16" s="10" t="e">
        <f t="shared" si="3"/>
        <v>#DIV/0!</v>
      </c>
      <c r="T16" s="9" t="e">
        <f t="shared" si="4"/>
        <v>#DIV/0!</v>
      </c>
      <c r="U16" s="63"/>
      <c r="V16" s="63"/>
      <c r="W16" s="63"/>
      <c r="X16" s="8"/>
      <c r="Z16" s="1">
        <v>-6.3</v>
      </c>
    </row>
    <row r="17" spans="1:26" ht="30" customHeight="1">
      <c r="A17" s="77"/>
      <c r="B17" s="60" t="s">
        <v>215</v>
      </c>
      <c r="C17" s="25" t="e">
        <f>NA()</f>
        <v>#N/A</v>
      </c>
      <c r="D17" s="25" t="e">
        <f>NA()</f>
        <v>#N/A</v>
      </c>
      <c r="E17" s="25" t="e">
        <f>NA()</f>
        <v>#N/A</v>
      </c>
      <c r="F17" s="22"/>
      <c r="G17" s="22"/>
      <c r="H17" s="22"/>
      <c r="I17" s="22"/>
      <c r="J17" s="23"/>
      <c r="K17" s="23"/>
      <c r="L17" s="25" t="e">
        <f>NA()</f>
        <v>#N/A</v>
      </c>
      <c r="M17" s="25" t="e">
        <f>NA()</f>
        <v>#N/A</v>
      </c>
      <c r="N17" s="25" t="e">
        <f>NA()</f>
        <v>#N/A</v>
      </c>
      <c r="O17" s="11" t="e">
        <f t="shared" si="0"/>
        <v>#DIV/0!</v>
      </c>
      <c r="P17" s="11" t="e">
        <f t="shared" si="1"/>
        <v>#DIV/0!</v>
      </c>
      <c r="Q17" s="11" t="e">
        <f t="shared" si="2"/>
        <v>#DIV/0!</v>
      </c>
      <c r="R17" s="25" t="e">
        <f t="shared" si="5"/>
        <v>#N/A</v>
      </c>
      <c r="S17" s="10" t="e">
        <f t="shared" si="3"/>
        <v>#N/A</v>
      </c>
      <c r="T17" s="9" t="e">
        <f t="shared" si="4"/>
        <v>#N/A</v>
      </c>
      <c r="U17" s="65"/>
      <c r="V17" s="64"/>
      <c r="W17" s="64"/>
      <c r="X17" s="8"/>
      <c r="Z17" s="1">
        <v>-6.2</v>
      </c>
    </row>
    <row r="18" spans="1:26" ht="30" customHeight="1">
      <c r="A18" s="70" t="s">
        <v>230</v>
      </c>
      <c r="B18" s="60" t="s">
        <v>214</v>
      </c>
      <c r="C18" s="22"/>
      <c r="D18" s="22"/>
      <c r="E18" s="22"/>
      <c r="F18" s="24" t="e">
        <f>NA()</f>
        <v>#N/A</v>
      </c>
      <c r="G18" s="24" t="e">
        <f>NA()</f>
        <v>#N/A</v>
      </c>
      <c r="H18" s="24" t="e">
        <f>NA()</f>
        <v>#N/A</v>
      </c>
      <c r="I18" s="24" t="e">
        <f>NA()</f>
        <v>#N/A</v>
      </c>
      <c r="J18" s="24" t="e">
        <f>NA()</f>
        <v>#N/A</v>
      </c>
      <c r="K18" s="24" t="e">
        <f>NA()</f>
        <v>#N/A</v>
      </c>
      <c r="L18" s="22"/>
      <c r="M18" s="11" t="e">
        <f>AVERAGE(C18:D18)</f>
        <v>#DIV/0!</v>
      </c>
      <c r="N18" s="11">
        <f>E18</f>
        <v>0</v>
      </c>
      <c r="O18" s="25" t="e">
        <f t="shared" si="0"/>
        <v>#N/A</v>
      </c>
      <c r="P18" s="25" t="e">
        <f t="shared" si="1"/>
        <v>#N/A</v>
      </c>
      <c r="Q18" s="25" t="e">
        <f t="shared" si="2"/>
        <v>#N/A</v>
      </c>
      <c r="R18" s="11">
        <f t="shared" si="5"/>
        <v>0</v>
      </c>
      <c r="S18" s="10" t="e">
        <f t="shared" si="3"/>
        <v>#DIV/0!</v>
      </c>
      <c r="T18" s="9" t="e">
        <f t="shared" si="4"/>
        <v>#DIV/0!</v>
      </c>
      <c r="U18" s="63"/>
      <c r="V18" s="63"/>
      <c r="W18" s="63"/>
      <c r="X18" s="8"/>
      <c r="Z18" s="1">
        <v>-6.1</v>
      </c>
    </row>
    <row r="19" spans="1:26" ht="30" customHeight="1">
      <c r="A19" s="71"/>
      <c r="B19" s="57" t="s">
        <v>215</v>
      </c>
      <c r="C19" s="25" t="e">
        <f>NA()</f>
        <v>#N/A</v>
      </c>
      <c r="D19" s="25" t="e">
        <f>NA()</f>
        <v>#N/A</v>
      </c>
      <c r="E19" s="25" t="e">
        <f>NA()</f>
        <v>#N/A</v>
      </c>
      <c r="F19" s="22"/>
      <c r="G19" s="22"/>
      <c r="H19" s="22"/>
      <c r="I19" s="22"/>
      <c r="J19" s="23"/>
      <c r="K19" s="23"/>
      <c r="L19" s="25" t="e">
        <f>NA()</f>
        <v>#N/A</v>
      </c>
      <c r="M19" s="25" t="e">
        <f>NA()</f>
        <v>#N/A</v>
      </c>
      <c r="N19" s="25" t="e">
        <f>NA()</f>
        <v>#N/A</v>
      </c>
      <c r="O19" s="11" t="e">
        <f t="shared" si="0"/>
        <v>#DIV/0!</v>
      </c>
      <c r="P19" s="11" t="e">
        <f t="shared" si="1"/>
        <v>#DIV/0!</v>
      </c>
      <c r="Q19" s="11" t="e">
        <f t="shared" si="2"/>
        <v>#DIV/0!</v>
      </c>
      <c r="R19" s="25" t="e">
        <f t="shared" si="5"/>
        <v>#N/A</v>
      </c>
      <c r="S19" s="10" t="e">
        <f t="shared" si="3"/>
        <v>#N/A</v>
      </c>
      <c r="T19" s="9" t="e">
        <f t="shared" si="4"/>
        <v>#N/A</v>
      </c>
      <c r="U19" s="65"/>
      <c r="V19" s="64"/>
      <c r="W19" s="64"/>
      <c r="X19" s="8"/>
    </row>
    <row r="20" spans="1:26" ht="30" customHeight="1">
      <c r="A20" s="72" t="s">
        <v>231</v>
      </c>
      <c r="B20" s="60" t="s">
        <v>214</v>
      </c>
      <c r="C20" s="22"/>
      <c r="D20" s="22"/>
      <c r="E20" s="22"/>
      <c r="F20" s="24" t="e">
        <f>NA()</f>
        <v>#N/A</v>
      </c>
      <c r="G20" s="24" t="e">
        <f>NA()</f>
        <v>#N/A</v>
      </c>
      <c r="H20" s="24" t="e">
        <f>NA()</f>
        <v>#N/A</v>
      </c>
      <c r="I20" s="24" t="e">
        <f>NA()</f>
        <v>#N/A</v>
      </c>
      <c r="J20" s="24" t="e">
        <f>NA()</f>
        <v>#N/A</v>
      </c>
      <c r="K20" s="24" t="e">
        <f>NA()</f>
        <v>#N/A</v>
      </c>
      <c r="L20" s="22"/>
      <c r="M20" s="11" t="e">
        <f>AVERAGE(C20:D20)</f>
        <v>#DIV/0!</v>
      </c>
      <c r="N20" s="11">
        <f>E20</f>
        <v>0</v>
      </c>
      <c r="O20" s="25" t="e">
        <f t="shared" ref="O20:O21" si="6">AVERAGE(F20:G20)</f>
        <v>#N/A</v>
      </c>
      <c r="P20" s="25" t="e">
        <f t="shared" ref="P20:P21" si="7">AVERAGE(H20:I20)</f>
        <v>#N/A</v>
      </c>
      <c r="Q20" s="25" t="e">
        <f t="shared" ref="Q20:Q21" si="8">AVERAGE(J20:K20)</f>
        <v>#N/A</v>
      </c>
      <c r="R20" s="11">
        <f t="shared" si="5"/>
        <v>0</v>
      </c>
      <c r="S20" s="10" t="e">
        <f t="shared" ref="S20:S21" si="9">N20/M20</f>
        <v>#DIV/0!</v>
      </c>
      <c r="T20" s="9" t="e">
        <f t="shared" ref="T20:T21" si="10">O21/M20</f>
        <v>#DIV/0!</v>
      </c>
      <c r="U20" s="63"/>
      <c r="V20" s="63"/>
      <c r="W20" s="63"/>
      <c r="X20" s="8"/>
    </row>
    <row r="21" spans="1:26" ht="30" customHeight="1">
      <c r="A21" s="73"/>
      <c r="B21" s="57" t="s">
        <v>215</v>
      </c>
      <c r="C21" s="25" t="e">
        <f>NA()</f>
        <v>#N/A</v>
      </c>
      <c r="D21" s="25" t="e">
        <f>NA()</f>
        <v>#N/A</v>
      </c>
      <c r="E21" s="25" t="e">
        <f>NA()</f>
        <v>#N/A</v>
      </c>
      <c r="F21" s="22"/>
      <c r="G21" s="22"/>
      <c r="H21" s="22"/>
      <c r="I21" s="22"/>
      <c r="J21" s="23"/>
      <c r="K21" s="23"/>
      <c r="L21" s="25" t="e">
        <f>NA()</f>
        <v>#N/A</v>
      </c>
      <c r="M21" s="25" t="e">
        <f>NA()</f>
        <v>#N/A</v>
      </c>
      <c r="N21" s="25" t="e">
        <f>NA()</f>
        <v>#N/A</v>
      </c>
      <c r="O21" s="11" t="e">
        <f t="shared" si="6"/>
        <v>#DIV/0!</v>
      </c>
      <c r="P21" s="11" t="e">
        <f t="shared" si="7"/>
        <v>#DIV/0!</v>
      </c>
      <c r="Q21" s="11" t="e">
        <f t="shared" si="8"/>
        <v>#DIV/0!</v>
      </c>
      <c r="R21" s="25" t="e">
        <f t="shared" si="5"/>
        <v>#N/A</v>
      </c>
      <c r="S21" s="10" t="e">
        <f t="shared" si="9"/>
        <v>#N/A</v>
      </c>
      <c r="T21" s="9" t="e">
        <f t="shared" si="10"/>
        <v>#N/A</v>
      </c>
      <c r="U21" s="65"/>
      <c r="V21" s="64"/>
      <c r="W21" s="64"/>
      <c r="X21" s="8"/>
    </row>
    <row r="22" spans="1:26">
      <c r="B22" s="7"/>
      <c r="R22" s="50"/>
      <c r="U22" s="26" t="s">
        <v>232</v>
      </c>
      <c r="V22" s="32"/>
      <c r="W22" s="32"/>
    </row>
    <row r="23" spans="1:26" ht="19.5" thickBot="1">
      <c r="M23" s="1" t="s">
        <v>233</v>
      </c>
      <c r="N23" s="6" t="e">
        <f>MAX(U12,#REF!,#REF!,#REF!,#REF!,#REF!,#REF!,#REF!,#REF!)</f>
        <v>#REF!</v>
      </c>
      <c r="R23" s="50"/>
      <c r="U23" s="5" t="e">
        <f>_xlfn.AGGREGATE(1,6,U4:U18)</f>
        <v>#DIV/0!</v>
      </c>
      <c r="V23" s="33"/>
      <c r="W23" s="33"/>
    </row>
    <row r="24" spans="1:26">
      <c r="C24" s="1" t="s">
        <v>234</v>
      </c>
      <c r="M24" s="1" t="s">
        <v>235</v>
      </c>
      <c r="N24" s="4" t="e">
        <f>MIN(U12,#REF!,#REF!,#REF!,#REF!,#REF!,#REF!,#REF!,#REF!)</f>
        <v>#REF!</v>
      </c>
      <c r="R24" s="50"/>
    </row>
    <row r="25" spans="1:26" ht="37.5">
      <c r="C25" s="3" t="s">
        <v>236</v>
      </c>
      <c r="D25" s="3" t="s">
        <v>192</v>
      </c>
      <c r="E25" s="3" t="s">
        <v>237</v>
      </c>
      <c r="F25" s="3" t="s">
        <v>238</v>
      </c>
      <c r="G25" s="3" t="s">
        <v>239</v>
      </c>
      <c r="R25" s="50"/>
    </row>
    <row r="26" spans="1:26">
      <c r="C26" s="2" cm="1">
        <f t="array" ref="C26:C43">C4:C21</f>
        <v>0</v>
      </c>
      <c r="D26" s="2" cm="1">
        <f t="array" ref="D26:D43">E4:E21</f>
        <v>0</v>
      </c>
      <c r="E26" s="2" t="e" cm="1">
        <f t="array" ref="E26:E43">F4:F21</f>
        <v>#N/A</v>
      </c>
      <c r="F26" s="2" t="e" cm="1">
        <f t="array" ref="F26:F43">H4:H21</f>
        <v>#N/A</v>
      </c>
      <c r="G26" s="2" t="e" cm="1">
        <f t="array" ref="G26">#REF!</f>
        <v>#REF!</v>
      </c>
      <c r="R26" s="50"/>
    </row>
    <row r="27" spans="1:26">
      <c r="C27" s="2" t="e">
        <v>#N/A</v>
      </c>
      <c r="D27" s="2" t="e">
        <v>#N/A</v>
      </c>
      <c r="E27" s="2">
        <v>0</v>
      </c>
      <c r="F27" s="2">
        <v>0</v>
      </c>
      <c r="G27" s="2"/>
      <c r="R27" s="50"/>
    </row>
    <row r="28" spans="1:26">
      <c r="C28" s="2">
        <v>0</v>
      </c>
      <c r="D28" s="2">
        <v>0</v>
      </c>
      <c r="E28" s="2" t="e">
        <v>#N/A</v>
      </c>
      <c r="F28" s="2" t="e">
        <v>#N/A</v>
      </c>
      <c r="G28" s="2"/>
      <c r="R28" s="50"/>
    </row>
    <row r="29" spans="1:26">
      <c r="C29" s="2" t="e">
        <v>#N/A</v>
      </c>
      <c r="D29" s="2" t="e">
        <v>#N/A</v>
      </c>
      <c r="E29" s="2">
        <v>0</v>
      </c>
      <c r="F29" s="2">
        <v>0</v>
      </c>
      <c r="G29" s="2"/>
      <c r="R29" s="50"/>
    </row>
    <row r="30" spans="1:26">
      <c r="C30" s="2">
        <v>0</v>
      </c>
      <c r="D30" s="2">
        <v>0</v>
      </c>
      <c r="E30" s="2" t="e">
        <v>#N/A</v>
      </c>
      <c r="F30" s="2" t="e">
        <v>#N/A</v>
      </c>
      <c r="G30" s="2"/>
      <c r="R30" s="50"/>
    </row>
    <row r="31" spans="1:26">
      <c r="C31" s="2" t="e">
        <v>#N/A</v>
      </c>
      <c r="D31" s="2" t="e">
        <v>#N/A</v>
      </c>
      <c r="E31" s="2">
        <v>0</v>
      </c>
      <c r="F31" s="2">
        <v>0</v>
      </c>
      <c r="G31" s="2"/>
      <c r="R31" s="50"/>
    </row>
    <row r="32" spans="1:26">
      <c r="C32" s="2">
        <v>0</v>
      </c>
      <c r="D32" s="2">
        <v>0</v>
      </c>
      <c r="E32" s="2" t="e">
        <v>#N/A</v>
      </c>
      <c r="F32" s="2" t="e">
        <v>#N/A</v>
      </c>
      <c r="G32" s="2"/>
      <c r="R32" s="50"/>
    </row>
    <row r="33" spans="3:18">
      <c r="C33" s="2" t="e">
        <v>#N/A</v>
      </c>
      <c r="D33" s="2" t="e">
        <v>#N/A</v>
      </c>
      <c r="E33" s="2">
        <v>0</v>
      </c>
      <c r="F33" s="2">
        <v>0</v>
      </c>
      <c r="G33" s="2"/>
      <c r="R33" s="50"/>
    </row>
    <row r="34" spans="3:18">
      <c r="C34" s="2">
        <v>0</v>
      </c>
      <c r="D34" s="2">
        <v>0</v>
      </c>
      <c r="E34" s="2" t="e">
        <v>#N/A</v>
      </c>
      <c r="F34" s="2" t="e">
        <v>#N/A</v>
      </c>
      <c r="G34" s="2"/>
      <c r="R34" s="50"/>
    </row>
    <row r="35" spans="3:18">
      <c r="C35" s="2" t="e">
        <v>#N/A</v>
      </c>
      <c r="D35" s="2" t="e">
        <v>#N/A</v>
      </c>
      <c r="E35" s="2">
        <v>0</v>
      </c>
      <c r="F35" s="2">
        <v>0</v>
      </c>
      <c r="G35" s="2"/>
      <c r="R35" s="50"/>
    </row>
    <row r="36" spans="3:18">
      <c r="C36" s="2">
        <v>0</v>
      </c>
      <c r="D36" s="2">
        <v>0</v>
      </c>
      <c r="E36" s="2" t="e">
        <v>#N/A</v>
      </c>
      <c r="F36" s="2" t="e">
        <v>#N/A</v>
      </c>
      <c r="G36" s="2"/>
      <c r="R36" s="50"/>
    </row>
    <row r="37" spans="3:18">
      <c r="C37" s="2" t="e">
        <v>#N/A</v>
      </c>
      <c r="D37" s="2" t="e">
        <v>#N/A</v>
      </c>
      <c r="E37" s="2">
        <v>0</v>
      </c>
      <c r="F37" s="2">
        <v>0</v>
      </c>
      <c r="G37" s="2"/>
      <c r="R37" s="50"/>
    </row>
    <row r="38" spans="3:18">
      <c r="C38" s="2">
        <v>0</v>
      </c>
      <c r="D38" s="2">
        <v>0</v>
      </c>
      <c r="E38" s="2" t="e">
        <v>#N/A</v>
      </c>
      <c r="F38" s="2" t="e">
        <v>#N/A</v>
      </c>
      <c r="G38" s="2"/>
      <c r="R38" s="50"/>
    </row>
    <row r="39" spans="3:18">
      <c r="C39" s="2" t="e">
        <v>#N/A</v>
      </c>
      <c r="D39" s="2" t="e">
        <v>#N/A</v>
      </c>
      <c r="E39" s="2">
        <v>0</v>
      </c>
      <c r="F39" s="2">
        <v>0</v>
      </c>
      <c r="G39" s="2"/>
      <c r="R39" s="50"/>
    </row>
    <row r="40" spans="3:18">
      <c r="C40" s="2">
        <v>0</v>
      </c>
      <c r="D40" s="2">
        <v>0</v>
      </c>
      <c r="E40" s="2" t="e">
        <v>#N/A</v>
      </c>
      <c r="F40" s="2" t="e">
        <v>#N/A</v>
      </c>
      <c r="G40" s="2"/>
      <c r="R40" s="50"/>
    </row>
    <row r="41" spans="3:18">
      <c r="C41" s="2" t="e">
        <v>#N/A</v>
      </c>
      <c r="D41" s="2" t="e">
        <v>#N/A</v>
      </c>
      <c r="E41" s="2">
        <v>0</v>
      </c>
      <c r="F41" s="2">
        <v>0</v>
      </c>
      <c r="G41" s="2"/>
      <c r="R41" s="50"/>
    </row>
    <row r="42" spans="3:18">
      <c r="C42" s="2">
        <v>0</v>
      </c>
      <c r="D42" s="2">
        <v>0</v>
      </c>
      <c r="E42" s="2" t="e">
        <v>#N/A</v>
      </c>
      <c r="F42" s="2" t="e">
        <v>#N/A</v>
      </c>
      <c r="G42" s="2"/>
      <c r="R42" s="50"/>
    </row>
    <row r="43" spans="3:18">
      <c r="C43" s="2" t="e">
        <v>#N/A</v>
      </c>
      <c r="D43" s="2" t="e">
        <v>#N/A</v>
      </c>
      <c r="E43" s="2">
        <v>0</v>
      </c>
      <c r="F43" s="2">
        <v>0</v>
      </c>
      <c r="G43" s="2"/>
      <c r="R43" s="50"/>
    </row>
    <row r="44" spans="3:18">
      <c r="C44" s="2"/>
      <c r="D44" s="2"/>
      <c r="E44" s="2"/>
      <c r="F44" s="2"/>
      <c r="G44" s="2"/>
      <c r="R44" s="50"/>
    </row>
    <row r="45" spans="3:18">
      <c r="C45" s="2"/>
      <c r="D45" s="2"/>
      <c r="E45" s="2"/>
      <c r="F45" s="2"/>
      <c r="G45" s="2"/>
      <c r="R45" s="50"/>
    </row>
    <row r="46" spans="3:18">
      <c r="C46" s="2"/>
      <c r="D46" s="2"/>
      <c r="E46" s="2"/>
      <c r="F46" s="2"/>
      <c r="G46" s="2"/>
      <c r="R46" s="50"/>
    </row>
    <row r="47" spans="3:18">
      <c r="C47" s="2"/>
      <c r="D47" s="2"/>
      <c r="E47" s="2"/>
      <c r="F47" s="2"/>
      <c r="G47" s="2"/>
      <c r="R47" s="50"/>
    </row>
    <row r="48" spans="3:18">
      <c r="C48" s="2"/>
      <c r="D48" s="2"/>
      <c r="E48" s="2"/>
      <c r="F48" s="2"/>
      <c r="G48" s="2"/>
      <c r="R48" s="50"/>
    </row>
    <row r="49" spans="3:18">
      <c r="C49" s="2"/>
      <c r="D49" s="2"/>
      <c r="E49" s="2"/>
      <c r="F49" s="2"/>
      <c r="G49" s="2"/>
      <c r="R49" s="50"/>
    </row>
    <row r="50" spans="3:18">
      <c r="C50" s="2"/>
      <c r="D50" s="2"/>
      <c r="E50" s="2"/>
      <c r="F50" s="2"/>
      <c r="G50" s="2"/>
      <c r="R50" s="50"/>
    </row>
    <row r="51" spans="3:18">
      <c r="C51" s="2"/>
      <c r="D51" s="2"/>
      <c r="E51" s="2"/>
      <c r="F51" s="2"/>
      <c r="G51" s="2"/>
      <c r="R51" s="50"/>
    </row>
    <row r="52" spans="3:18">
      <c r="C52" s="2"/>
      <c r="D52" s="2"/>
      <c r="E52" s="2"/>
      <c r="F52" s="2"/>
      <c r="G52" s="2"/>
      <c r="R52" s="50"/>
    </row>
    <row r="53" spans="3:18">
      <c r="C53" s="2"/>
      <c r="D53" s="2"/>
      <c r="E53" s="2"/>
      <c r="F53" s="2"/>
      <c r="G53" s="2"/>
      <c r="R53" s="50"/>
    </row>
    <row r="54" spans="3:18">
      <c r="C54" s="2"/>
      <c r="D54" s="2"/>
      <c r="E54" s="2"/>
      <c r="F54" s="2"/>
      <c r="G54" s="2"/>
      <c r="R54" s="50"/>
    </row>
    <row r="55" spans="3:18">
      <c r="C55" s="2"/>
      <c r="D55" s="2"/>
      <c r="E55" s="2"/>
      <c r="F55" s="2"/>
      <c r="G55" s="2"/>
      <c r="R55" s="50"/>
    </row>
    <row r="56" spans="3:18">
      <c r="C56" s="2"/>
      <c r="D56" s="2"/>
      <c r="E56" s="2"/>
      <c r="F56" s="2"/>
      <c r="G56" s="2"/>
      <c r="R56" s="50"/>
    </row>
    <row r="57" spans="3:18">
      <c r="C57" s="2"/>
      <c r="D57" s="2"/>
      <c r="E57" s="2"/>
      <c r="F57" s="2"/>
      <c r="G57" s="2"/>
      <c r="R57" s="50"/>
    </row>
    <row r="58" spans="3:18">
      <c r="C58" s="2" cm="1">
        <f t="array" ref="C58:C75">D4:D21</f>
        <v>0</v>
      </c>
      <c r="D58" s="2" t="e">
        <f>NA()</f>
        <v>#N/A</v>
      </c>
      <c r="E58" s="2" t="e" cm="1">
        <f t="array" ref="E58:E75">G4:G21</f>
        <v>#N/A</v>
      </c>
      <c r="F58" s="2" t="e" cm="1">
        <f t="array" ref="F58:F75">I4:I21</f>
        <v>#N/A</v>
      </c>
      <c r="G58" s="2" t="e">
        <f>NA()</f>
        <v>#N/A</v>
      </c>
      <c r="R58" s="50"/>
    </row>
    <row r="59" spans="3:18">
      <c r="C59" s="2" t="e">
        <v>#N/A</v>
      </c>
      <c r="D59" s="2" t="e">
        <f>NA()</f>
        <v>#N/A</v>
      </c>
      <c r="E59" s="2">
        <v>0</v>
      </c>
      <c r="F59" s="2">
        <v>0</v>
      </c>
      <c r="G59" s="2" t="e">
        <f>NA()</f>
        <v>#N/A</v>
      </c>
      <c r="R59" s="50"/>
    </row>
    <row r="60" spans="3:18">
      <c r="C60" s="2">
        <v>0</v>
      </c>
      <c r="D60" s="2" t="e">
        <f>NA()</f>
        <v>#N/A</v>
      </c>
      <c r="E60" s="2" t="e">
        <v>#N/A</v>
      </c>
      <c r="F60" s="2" t="e">
        <v>#N/A</v>
      </c>
      <c r="G60" s="2" t="e">
        <f>NA()</f>
        <v>#N/A</v>
      </c>
      <c r="R60" s="50"/>
    </row>
    <row r="61" spans="3:18">
      <c r="C61" s="2" t="e">
        <v>#N/A</v>
      </c>
      <c r="D61" s="2" t="e">
        <f>NA()</f>
        <v>#N/A</v>
      </c>
      <c r="E61" s="2">
        <v>0</v>
      </c>
      <c r="F61" s="2">
        <v>0</v>
      </c>
      <c r="G61" s="2" t="e">
        <f>NA()</f>
        <v>#N/A</v>
      </c>
      <c r="R61" s="50"/>
    </row>
    <row r="62" spans="3:18">
      <c r="C62" s="2">
        <v>0</v>
      </c>
      <c r="D62" s="2" t="e">
        <f>NA()</f>
        <v>#N/A</v>
      </c>
      <c r="E62" s="2" t="e">
        <v>#N/A</v>
      </c>
      <c r="F62" s="2" t="e">
        <v>#N/A</v>
      </c>
      <c r="G62" s="2" t="e">
        <f>NA()</f>
        <v>#N/A</v>
      </c>
      <c r="R62" s="50"/>
    </row>
    <row r="63" spans="3:18">
      <c r="C63" s="2" t="e">
        <v>#N/A</v>
      </c>
      <c r="D63" s="2" t="e">
        <f>NA()</f>
        <v>#N/A</v>
      </c>
      <c r="E63" s="2">
        <v>0</v>
      </c>
      <c r="F63" s="2">
        <v>0</v>
      </c>
      <c r="G63" s="2" t="e">
        <f>NA()</f>
        <v>#N/A</v>
      </c>
      <c r="R63" s="50"/>
    </row>
    <row r="64" spans="3:18">
      <c r="C64" s="2">
        <v>0</v>
      </c>
      <c r="D64" s="2" t="e">
        <f>NA()</f>
        <v>#N/A</v>
      </c>
      <c r="E64" s="2" t="e">
        <v>#N/A</v>
      </c>
      <c r="F64" s="2" t="e">
        <v>#N/A</v>
      </c>
      <c r="G64" s="2" t="e">
        <f>NA()</f>
        <v>#N/A</v>
      </c>
      <c r="R64" s="50"/>
    </row>
    <row r="65" spans="3:18">
      <c r="C65" s="2" t="e">
        <v>#N/A</v>
      </c>
      <c r="D65" s="2" t="e">
        <f>NA()</f>
        <v>#N/A</v>
      </c>
      <c r="E65" s="2">
        <v>0</v>
      </c>
      <c r="F65" s="2">
        <v>0</v>
      </c>
      <c r="G65" s="2" t="e">
        <f>NA()</f>
        <v>#N/A</v>
      </c>
      <c r="R65" s="50"/>
    </row>
    <row r="66" spans="3:18">
      <c r="C66" s="2">
        <v>0</v>
      </c>
      <c r="D66" s="2" t="e">
        <f>NA()</f>
        <v>#N/A</v>
      </c>
      <c r="E66" s="2" t="e">
        <v>#N/A</v>
      </c>
      <c r="F66" s="2" t="e">
        <v>#N/A</v>
      </c>
      <c r="G66" s="2" t="e">
        <f>NA()</f>
        <v>#N/A</v>
      </c>
      <c r="R66" s="50"/>
    </row>
    <row r="67" spans="3:18">
      <c r="C67" s="2" t="e">
        <v>#N/A</v>
      </c>
      <c r="D67" s="2" t="e">
        <f>NA()</f>
        <v>#N/A</v>
      </c>
      <c r="E67" s="2">
        <v>0</v>
      </c>
      <c r="F67" s="2">
        <v>0</v>
      </c>
      <c r="G67" s="2" t="e">
        <f>NA()</f>
        <v>#N/A</v>
      </c>
      <c r="R67" s="50"/>
    </row>
    <row r="68" spans="3:18">
      <c r="C68" s="2">
        <v>0</v>
      </c>
      <c r="D68" s="2" t="e">
        <f>NA()</f>
        <v>#N/A</v>
      </c>
      <c r="E68" s="2" t="e">
        <v>#N/A</v>
      </c>
      <c r="F68" s="2" t="e">
        <v>#N/A</v>
      </c>
      <c r="G68" s="2" t="e">
        <f>NA()</f>
        <v>#N/A</v>
      </c>
      <c r="R68" s="50"/>
    </row>
    <row r="69" spans="3:18">
      <c r="C69" s="2" t="e">
        <v>#N/A</v>
      </c>
      <c r="D69" s="2" t="e">
        <f>NA()</f>
        <v>#N/A</v>
      </c>
      <c r="E69" s="2">
        <v>0</v>
      </c>
      <c r="F69" s="2">
        <v>0</v>
      </c>
      <c r="G69" s="2" t="e">
        <f>NA()</f>
        <v>#N/A</v>
      </c>
      <c r="R69" s="50"/>
    </row>
    <row r="70" spans="3:18">
      <c r="C70" s="2">
        <v>0</v>
      </c>
      <c r="D70" s="2" t="e">
        <f>NA()</f>
        <v>#N/A</v>
      </c>
      <c r="E70" s="2" t="e">
        <v>#N/A</v>
      </c>
      <c r="F70" s="2" t="e">
        <v>#N/A</v>
      </c>
      <c r="G70" s="2" t="e">
        <f>NA()</f>
        <v>#N/A</v>
      </c>
      <c r="R70" s="50"/>
    </row>
    <row r="71" spans="3:18">
      <c r="C71" s="2" t="e">
        <v>#N/A</v>
      </c>
      <c r="D71" s="2" t="e">
        <f>NA()</f>
        <v>#N/A</v>
      </c>
      <c r="E71" s="2">
        <v>0</v>
      </c>
      <c r="F71" s="2">
        <v>0</v>
      </c>
      <c r="G71" s="2" t="e">
        <f>NA()</f>
        <v>#N/A</v>
      </c>
      <c r="R71" s="50"/>
    </row>
    <row r="72" spans="3:18">
      <c r="C72" s="2">
        <v>0</v>
      </c>
      <c r="D72" s="2" t="e">
        <f>NA()</f>
        <v>#N/A</v>
      </c>
      <c r="E72" s="2" t="e">
        <v>#N/A</v>
      </c>
      <c r="F72" s="2" t="e">
        <v>#N/A</v>
      </c>
      <c r="G72" s="2" t="e">
        <f>NA()</f>
        <v>#N/A</v>
      </c>
      <c r="R72" s="50"/>
    </row>
    <row r="73" spans="3:18">
      <c r="C73" s="2" t="e">
        <v>#N/A</v>
      </c>
      <c r="D73" s="2" t="e">
        <f>NA()</f>
        <v>#N/A</v>
      </c>
      <c r="E73" s="2">
        <v>0</v>
      </c>
      <c r="F73" s="2">
        <v>0</v>
      </c>
      <c r="G73" s="2" t="e">
        <f>NA()</f>
        <v>#N/A</v>
      </c>
      <c r="R73" s="50"/>
    </row>
    <row r="74" spans="3:18">
      <c r="C74" s="2">
        <v>0</v>
      </c>
      <c r="D74" s="2" t="e">
        <f>NA()</f>
        <v>#N/A</v>
      </c>
      <c r="E74" s="2" t="e">
        <v>#N/A</v>
      </c>
      <c r="F74" s="2" t="e">
        <v>#N/A</v>
      </c>
      <c r="G74" s="2" t="e">
        <f>NA()</f>
        <v>#N/A</v>
      </c>
      <c r="R74" s="50"/>
    </row>
    <row r="75" spans="3:18">
      <c r="C75" s="2" t="e">
        <v>#N/A</v>
      </c>
      <c r="D75" s="2" t="e">
        <f>NA()</f>
        <v>#N/A</v>
      </c>
      <c r="E75" s="2">
        <v>0</v>
      </c>
      <c r="F75" s="2">
        <v>0</v>
      </c>
      <c r="G75" s="2" t="e">
        <f>NA()</f>
        <v>#N/A</v>
      </c>
      <c r="R75" s="50"/>
    </row>
    <row r="76" spans="3:18">
      <c r="C76" s="2"/>
      <c r="D76" s="2" t="e">
        <f>NA()</f>
        <v>#N/A</v>
      </c>
      <c r="E76" s="2"/>
      <c r="F76" s="2"/>
      <c r="G76" s="2" t="e">
        <f>NA()</f>
        <v>#N/A</v>
      </c>
      <c r="R76" s="50"/>
    </row>
    <row r="77" spans="3:18">
      <c r="C77" s="2"/>
      <c r="D77" s="2" t="e">
        <f>NA()</f>
        <v>#N/A</v>
      </c>
      <c r="E77" s="2"/>
      <c r="F77" s="2"/>
      <c r="G77" s="2" t="e">
        <f>NA()</f>
        <v>#N/A</v>
      </c>
      <c r="R77" s="50"/>
    </row>
    <row r="78" spans="3:18">
      <c r="C78" s="2"/>
      <c r="D78" s="2" t="e">
        <f>NA()</f>
        <v>#N/A</v>
      </c>
      <c r="E78" s="2"/>
      <c r="F78" s="2"/>
      <c r="G78" s="2" t="e">
        <f>NA()</f>
        <v>#N/A</v>
      </c>
      <c r="R78" s="50"/>
    </row>
    <row r="79" spans="3:18">
      <c r="C79" s="2"/>
      <c r="D79" s="2" t="e">
        <f>NA()</f>
        <v>#N/A</v>
      </c>
      <c r="E79" s="2"/>
      <c r="F79" s="2"/>
      <c r="G79" s="2" t="e">
        <f>NA()</f>
        <v>#N/A</v>
      </c>
      <c r="R79" s="50"/>
    </row>
    <row r="80" spans="3:18">
      <c r="C80" s="2"/>
      <c r="D80" s="2" t="e">
        <f>NA()</f>
        <v>#N/A</v>
      </c>
      <c r="E80" s="2"/>
      <c r="F80" s="2"/>
      <c r="G80" s="2" t="e">
        <f>NA()</f>
        <v>#N/A</v>
      </c>
      <c r="R80" s="50"/>
    </row>
    <row r="81" spans="3:18">
      <c r="C81" s="2"/>
      <c r="D81" s="2" t="e">
        <f>NA()</f>
        <v>#N/A</v>
      </c>
      <c r="E81" s="2"/>
      <c r="F81" s="2"/>
      <c r="G81" s="2" t="e">
        <f>NA()</f>
        <v>#N/A</v>
      </c>
      <c r="R81" s="50"/>
    </row>
    <row r="82" spans="3:18">
      <c r="C82" s="2"/>
      <c r="D82" s="2" t="e">
        <f>NA()</f>
        <v>#N/A</v>
      </c>
      <c r="E82" s="2"/>
      <c r="F82" s="2"/>
      <c r="G82" s="2" t="e">
        <f>NA()</f>
        <v>#N/A</v>
      </c>
      <c r="R82" s="50"/>
    </row>
    <row r="83" spans="3:18">
      <c r="C83" s="2"/>
      <c r="D83" s="2" t="e">
        <f>NA()</f>
        <v>#N/A</v>
      </c>
      <c r="E83" s="2"/>
      <c r="F83" s="2"/>
      <c r="G83" s="2" t="e">
        <f>NA()</f>
        <v>#N/A</v>
      </c>
      <c r="R83" s="50"/>
    </row>
    <row r="84" spans="3:18">
      <c r="C84" s="2"/>
      <c r="D84" s="2" t="e">
        <f>NA()</f>
        <v>#N/A</v>
      </c>
      <c r="E84" s="2"/>
      <c r="F84" s="2"/>
      <c r="G84" s="2" t="e">
        <f>NA()</f>
        <v>#N/A</v>
      </c>
      <c r="R84" s="50"/>
    </row>
    <row r="85" spans="3:18">
      <c r="C85" s="2"/>
      <c r="D85" s="2" t="e">
        <f>NA()</f>
        <v>#N/A</v>
      </c>
      <c r="E85" s="2"/>
      <c r="F85" s="2"/>
      <c r="G85" s="2" t="e">
        <f>NA()</f>
        <v>#N/A</v>
      </c>
      <c r="R85" s="50"/>
    </row>
    <row r="86" spans="3:18">
      <c r="C86" s="2"/>
      <c r="D86" s="2" t="e">
        <f>NA()</f>
        <v>#N/A</v>
      </c>
      <c r="E86" s="2"/>
      <c r="F86" s="2"/>
      <c r="G86" s="2" t="e">
        <f>NA()</f>
        <v>#N/A</v>
      </c>
      <c r="R86" s="50"/>
    </row>
    <row r="87" spans="3:18">
      <c r="C87" s="2"/>
      <c r="D87" s="2" t="e">
        <f>NA()</f>
        <v>#N/A</v>
      </c>
      <c r="E87" s="2"/>
      <c r="F87" s="2"/>
      <c r="G87" s="2" t="e">
        <f>NA()</f>
        <v>#N/A</v>
      </c>
      <c r="R87" s="50"/>
    </row>
    <row r="88" spans="3:18">
      <c r="C88" s="2"/>
      <c r="D88" s="2" t="e">
        <f>NA()</f>
        <v>#N/A</v>
      </c>
      <c r="E88" s="2"/>
      <c r="F88" s="2"/>
      <c r="G88" s="2" t="e">
        <f>NA()</f>
        <v>#N/A</v>
      </c>
      <c r="R88" s="50"/>
    </row>
    <row r="89" spans="3:18">
      <c r="C89" s="2"/>
      <c r="D89" s="2" t="e">
        <f>NA()</f>
        <v>#N/A</v>
      </c>
      <c r="E89" s="2"/>
      <c r="F89" s="2"/>
      <c r="G89" s="2" t="e">
        <f>NA()</f>
        <v>#N/A</v>
      </c>
    </row>
  </sheetData>
  <mergeCells count="37">
    <mergeCell ref="M1:R1"/>
    <mergeCell ref="U20:U21"/>
    <mergeCell ref="A18:A19"/>
    <mergeCell ref="A20:A21"/>
    <mergeCell ref="A14:A15"/>
    <mergeCell ref="A16:A17"/>
    <mergeCell ref="A4:A5"/>
    <mergeCell ref="A6:A7"/>
    <mergeCell ref="A8:A9"/>
    <mergeCell ref="A10:A11"/>
    <mergeCell ref="A12:A13"/>
    <mergeCell ref="U14:U15"/>
    <mergeCell ref="U16:U17"/>
    <mergeCell ref="U18:U19"/>
    <mergeCell ref="U4:U5"/>
    <mergeCell ref="U6:U7"/>
    <mergeCell ref="U8:U9"/>
    <mergeCell ref="U10:U11"/>
    <mergeCell ref="U12:U13"/>
    <mergeCell ref="W4:W5"/>
    <mergeCell ref="W6:W7"/>
    <mergeCell ref="W8:W9"/>
    <mergeCell ref="W10:W11"/>
    <mergeCell ref="W12:W13"/>
    <mergeCell ref="V4:V5"/>
    <mergeCell ref="V6:V7"/>
    <mergeCell ref="V8:V9"/>
    <mergeCell ref="V10:V11"/>
    <mergeCell ref="V12:V13"/>
    <mergeCell ref="W14:W15"/>
    <mergeCell ref="W16:W17"/>
    <mergeCell ref="W18:W19"/>
    <mergeCell ref="V20:V21"/>
    <mergeCell ref="W20:W21"/>
    <mergeCell ref="V14:V15"/>
    <mergeCell ref="V16:V17"/>
    <mergeCell ref="V18:V19"/>
  </mergeCells>
  <phoneticPr fontId="3"/>
  <conditionalFormatting sqref="S4:S19">
    <cfRule type="cellIs" dxfId="454" priority="37" operator="notBetween">
      <formula>0.4</formula>
      <formula>0.6</formula>
    </cfRule>
  </conditionalFormatting>
  <conditionalFormatting sqref="T4:T19">
    <cfRule type="cellIs" dxfId="453" priority="36" operator="greaterThanOrEqual">
      <formula>0.08</formula>
    </cfRule>
  </conditionalFormatting>
  <conditionalFormatting sqref="U4:W4 U6:W6 U8:W8 U10:W10">
    <cfRule type="cellIs" dxfId="452" priority="26" operator="equal">
      <formula>NA()</formula>
    </cfRule>
  </conditionalFormatting>
  <conditionalFormatting sqref="U18:W18">
    <cfRule type="cellIs" dxfId="451" priority="22" operator="equal">
      <formula>NA()</formula>
    </cfRule>
  </conditionalFormatting>
  <conditionalFormatting sqref="U16:W16">
    <cfRule type="cellIs" dxfId="450" priority="20" operator="equal">
      <formula>NA()</formula>
    </cfRule>
  </conditionalFormatting>
  <conditionalFormatting sqref="U14:W14">
    <cfRule type="cellIs" dxfId="449" priority="19" operator="equal">
      <formula>NA()</formula>
    </cfRule>
  </conditionalFormatting>
  <conditionalFormatting sqref="C4:L19">
    <cfRule type="expression" dxfId="448" priority="6">
      <formula>ISNA($C$4)=TRUE</formula>
    </cfRule>
  </conditionalFormatting>
  <conditionalFormatting sqref="S20:S21">
    <cfRule type="cellIs" dxfId="447" priority="5" operator="notBetween">
      <formula>0.4</formula>
      <formula>0.6</formula>
    </cfRule>
  </conditionalFormatting>
  <conditionalFormatting sqref="T20:T21">
    <cfRule type="cellIs" dxfId="446" priority="4" operator="greaterThanOrEqual">
      <formula>0.08</formula>
    </cfRule>
  </conditionalFormatting>
  <conditionalFormatting sqref="U20:W20">
    <cfRule type="cellIs" dxfId="445" priority="3" operator="equal">
      <formula>NA()</formula>
    </cfRule>
  </conditionalFormatting>
  <conditionalFormatting sqref="C20:L20 C21:K21">
    <cfRule type="expression" dxfId="444" priority="2">
      <formula>ISNA($C$4)=TRUE</formula>
    </cfRule>
  </conditionalFormatting>
  <conditionalFormatting sqref="L21">
    <cfRule type="expression" dxfId="443" priority="1">
      <formula>ISNA($C$4)=TRUE</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E3B38-0358-4CAC-9F0E-F3CA23D9A083}">
  <sheetPr>
    <tabColor theme="9" tint="0.79998168889431442"/>
  </sheetPr>
  <dimension ref="A1:Y81"/>
  <sheetViews>
    <sheetView zoomScale="85" zoomScaleNormal="85" workbookViewId="0">
      <pane xSplit="2" ySplit="3" topLeftCell="C4" activePane="bottomRight" state="frozen"/>
      <selection pane="bottomRight" activeCell="A4" sqref="A4:A13"/>
      <selection pane="bottomLeft" activeCell="H25" sqref="H25"/>
      <selection pane="topRight" activeCell="H25" sqref="H25"/>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10.5" style="1" customWidth="1"/>
    <col min="19" max="21" width="12.625" style="1" customWidth="1"/>
    <col min="22" max="22" width="44" style="1" customWidth="1"/>
    <col min="23" max="23" width="9" style="1"/>
    <col min="24" max="24" width="11" style="1" bestFit="1" customWidth="1"/>
    <col min="25" max="16384" width="9" style="1"/>
  </cols>
  <sheetData>
    <row r="1" spans="1:25">
      <c r="A1" s="56" t="s">
        <v>186</v>
      </c>
      <c r="M1" s="69" t="s">
        <v>187</v>
      </c>
      <c r="N1" s="69"/>
      <c r="O1" s="69"/>
      <c r="P1" s="69"/>
      <c r="Q1" s="69"/>
      <c r="X1" s="16" t="s">
        <v>188</v>
      </c>
    </row>
    <row r="2" spans="1:25">
      <c r="M2" s="17"/>
      <c r="N2" s="17"/>
      <c r="O2" s="17"/>
      <c r="P2" s="17"/>
      <c r="Q2" s="17"/>
      <c r="X2" s="16"/>
    </row>
    <row r="3" spans="1:25"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13" t="s">
        <v>206</v>
      </c>
      <c r="S3" s="31" t="s">
        <v>207</v>
      </c>
      <c r="T3" s="31" t="s">
        <v>208</v>
      </c>
      <c r="U3" s="31" t="s">
        <v>209</v>
      </c>
      <c r="V3" s="2" t="s">
        <v>210</v>
      </c>
      <c r="X3" s="1" t="s">
        <v>211</v>
      </c>
      <c r="Y3" s="1" t="s">
        <v>212</v>
      </c>
    </row>
    <row r="4" spans="1:25" ht="30" customHeight="1">
      <c r="A4" s="80" t="s">
        <v>216</v>
      </c>
      <c r="B4" s="60" t="s">
        <v>214</v>
      </c>
      <c r="C4" s="52"/>
      <c r="D4" s="22"/>
      <c r="E4" s="22"/>
      <c r="F4" s="24" t="e">
        <f>NA()</f>
        <v>#N/A</v>
      </c>
      <c r="G4" s="24" t="e">
        <f>NA()</f>
        <v>#N/A</v>
      </c>
      <c r="H4" s="24" t="e">
        <f>NA()</f>
        <v>#N/A</v>
      </c>
      <c r="I4" s="24" t="e">
        <f>NA()</f>
        <v>#N/A</v>
      </c>
      <c r="J4" s="24" t="e">
        <f>NA()</f>
        <v>#N/A</v>
      </c>
      <c r="K4" s="24" t="e">
        <f>NA()</f>
        <v>#N/A</v>
      </c>
      <c r="L4" s="22"/>
      <c r="M4" s="11" t="e">
        <f>AVERAGE(C4:D4)</f>
        <v>#DIV/0!</v>
      </c>
      <c r="N4" s="11">
        <f>E4</f>
        <v>0</v>
      </c>
      <c r="O4" s="25" t="e">
        <f t="shared" ref="O4:O13" si="0">AVERAGE(F4:G4)</f>
        <v>#N/A</v>
      </c>
      <c r="P4" s="25" t="e">
        <f t="shared" ref="P4:P13" si="1">AVERAGE(H4:I4)</f>
        <v>#N/A</v>
      </c>
      <c r="Q4" s="25" t="e">
        <f t="shared" ref="Q4:Q13" si="2">AVERAGE(J4:K4)</f>
        <v>#N/A</v>
      </c>
      <c r="R4" s="9" t="e">
        <f t="shared" ref="R4" si="3">O5/M4</f>
        <v>#DIV/0!</v>
      </c>
      <c r="S4" s="61"/>
      <c r="T4" s="61"/>
      <c r="U4" s="61"/>
      <c r="V4" s="8"/>
      <c r="X4" s="1">
        <v>-7.5</v>
      </c>
      <c r="Y4" s="1" t="e" cm="1">
        <f t="array" ref="Y4">FREQUENCY(S4:S15,X4:X5)</f>
        <v>#DIV/0!</v>
      </c>
    </row>
    <row r="5" spans="1:25" ht="30" customHeight="1">
      <c r="A5" s="89"/>
      <c r="B5" s="60" t="s">
        <v>215</v>
      </c>
      <c r="C5" s="25" t="e">
        <f>NA()</f>
        <v>#N/A</v>
      </c>
      <c r="D5" s="25" t="e">
        <f>NA()</f>
        <v>#N/A</v>
      </c>
      <c r="E5" s="25" t="e">
        <f>NA()</f>
        <v>#N/A</v>
      </c>
      <c r="F5" s="22"/>
      <c r="G5" s="22"/>
      <c r="H5" s="22"/>
      <c r="I5" s="22"/>
      <c r="J5" s="23"/>
      <c r="K5" s="23"/>
      <c r="L5" s="25" t="e">
        <f>NA()</f>
        <v>#N/A</v>
      </c>
      <c r="M5" s="25" t="e">
        <f>NA()</f>
        <v>#N/A</v>
      </c>
      <c r="N5" s="25" t="e">
        <f>NA()</f>
        <v>#N/A</v>
      </c>
      <c r="O5" s="11" t="e">
        <f t="shared" si="0"/>
        <v>#DIV/0!</v>
      </c>
      <c r="P5" s="11" t="e">
        <f t="shared" si="1"/>
        <v>#DIV/0!</v>
      </c>
      <c r="Q5" s="11" t="e">
        <f t="shared" si="2"/>
        <v>#DIV/0!</v>
      </c>
      <c r="R5" s="9" t="e">
        <f>#REF!/M5</f>
        <v>#REF!</v>
      </c>
      <c r="S5" s="88"/>
      <c r="T5" s="62"/>
      <c r="U5" s="62"/>
      <c r="V5" s="8"/>
      <c r="X5" s="1">
        <v>-7.4</v>
      </c>
    </row>
    <row r="6" spans="1:25" ht="30" customHeight="1">
      <c r="A6" s="89"/>
      <c r="B6" s="60" t="s">
        <v>240</v>
      </c>
      <c r="C6" s="22"/>
      <c r="D6" s="22"/>
      <c r="E6" s="22"/>
      <c r="F6" s="24" t="e">
        <f>NA()</f>
        <v>#N/A</v>
      </c>
      <c r="G6" s="24" t="e">
        <f>NA()</f>
        <v>#N/A</v>
      </c>
      <c r="H6" s="24" t="e">
        <f>NA()</f>
        <v>#N/A</v>
      </c>
      <c r="I6" s="24" t="e">
        <f>NA()</f>
        <v>#N/A</v>
      </c>
      <c r="J6" s="24" t="e">
        <f>NA()</f>
        <v>#N/A</v>
      </c>
      <c r="K6" s="24" t="e">
        <f>NA()</f>
        <v>#N/A</v>
      </c>
      <c r="L6" s="22"/>
      <c r="M6" s="11" t="e">
        <f>AVERAGE(C6:D6)</f>
        <v>#DIV/0!</v>
      </c>
      <c r="N6" s="11">
        <f>E6</f>
        <v>0</v>
      </c>
      <c r="O6" s="25" t="e">
        <f t="shared" si="0"/>
        <v>#N/A</v>
      </c>
      <c r="P6" s="25" t="e">
        <f t="shared" si="1"/>
        <v>#N/A</v>
      </c>
      <c r="Q6" s="25" t="e">
        <f t="shared" si="2"/>
        <v>#N/A</v>
      </c>
      <c r="R6" s="9" t="e">
        <f t="shared" ref="R6" si="4">O7/M6</f>
        <v>#DIV/0!</v>
      </c>
      <c r="S6" s="61"/>
      <c r="T6" s="61"/>
      <c r="U6" s="61"/>
      <c r="V6" s="8"/>
      <c r="X6" s="1">
        <v>-7.5</v>
      </c>
      <c r="Y6" s="1" t="e" cm="1">
        <f t="array" ref="Y6">FREQUENCY(S6:S17,X6:X7)</f>
        <v>#DIV/0!</v>
      </c>
    </row>
    <row r="7" spans="1:25" ht="30" customHeight="1">
      <c r="A7" s="89"/>
      <c r="B7" s="60" t="s">
        <v>241</v>
      </c>
      <c r="C7" s="25" t="e">
        <f>NA()</f>
        <v>#N/A</v>
      </c>
      <c r="D7" s="25" t="e">
        <f>NA()</f>
        <v>#N/A</v>
      </c>
      <c r="E7" s="25" t="e">
        <f>NA()</f>
        <v>#N/A</v>
      </c>
      <c r="F7" s="22"/>
      <c r="G7" s="22"/>
      <c r="H7" s="22"/>
      <c r="I7" s="22"/>
      <c r="J7" s="23"/>
      <c r="K7" s="23"/>
      <c r="L7" s="25" t="e">
        <f>NA()</f>
        <v>#N/A</v>
      </c>
      <c r="M7" s="25" t="e">
        <f>NA()</f>
        <v>#N/A</v>
      </c>
      <c r="N7" s="25" t="e">
        <f>NA()</f>
        <v>#N/A</v>
      </c>
      <c r="O7" s="11" t="e">
        <f t="shared" si="0"/>
        <v>#DIV/0!</v>
      </c>
      <c r="P7" s="11" t="e">
        <f t="shared" si="1"/>
        <v>#DIV/0!</v>
      </c>
      <c r="Q7" s="11" t="e">
        <f t="shared" si="2"/>
        <v>#DIV/0!</v>
      </c>
      <c r="R7" s="9" t="e">
        <f>#REF!/M7</f>
        <v>#REF!</v>
      </c>
      <c r="S7" s="88"/>
      <c r="T7" s="62"/>
      <c r="U7" s="62"/>
      <c r="V7" s="8"/>
      <c r="X7" s="1">
        <v>-7.4</v>
      </c>
    </row>
    <row r="8" spans="1:25" ht="30" customHeight="1">
      <c r="A8" s="89"/>
      <c r="B8" s="60" t="s">
        <v>242</v>
      </c>
      <c r="C8" s="22"/>
      <c r="D8" s="22"/>
      <c r="E8" s="22"/>
      <c r="F8" s="24" t="e">
        <f>NA()</f>
        <v>#N/A</v>
      </c>
      <c r="G8" s="24" t="e">
        <f>NA()</f>
        <v>#N/A</v>
      </c>
      <c r="H8" s="24" t="e">
        <f>NA()</f>
        <v>#N/A</v>
      </c>
      <c r="I8" s="24" t="e">
        <f>NA()</f>
        <v>#N/A</v>
      </c>
      <c r="J8" s="24" t="e">
        <f>NA()</f>
        <v>#N/A</v>
      </c>
      <c r="K8" s="24" t="e">
        <f>NA()</f>
        <v>#N/A</v>
      </c>
      <c r="L8" s="22"/>
      <c r="M8" s="11" t="e">
        <f>AVERAGE(C8:D8)</f>
        <v>#DIV/0!</v>
      </c>
      <c r="N8" s="11">
        <f>E8</f>
        <v>0</v>
      </c>
      <c r="O8" s="25" t="e">
        <f t="shared" si="0"/>
        <v>#N/A</v>
      </c>
      <c r="P8" s="25" t="e">
        <f t="shared" si="1"/>
        <v>#N/A</v>
      </c>
      <c r="Q8" s="25" t="e">
        <f t="shared" si="2"/>
        <v>#N/A</v>
      </c>
      <c r="R8" s="9" t="e">
        <f t="shared" ref="R8" si="5">O9/M8</f>
        <v>#DIV/0!</v>
      </c>
      <c r="S8" s="61"/>
      <c r="T8" s="61"/>
      <c r="U8" s="61"/>
      <c r="V8" s="8"/>
      <c r="X8" s="1">
        <v>-7.5</v>
      </c>
      <c r="Y8" s="1" t="e" cm="1">
        <f t="array" ref="Y8">FREQUENCY(S8:S19,X8:X9)</f>
        <v>#DIV/0!</v>
      </c>
    </row>
    <row r="9" spans="1:25" ht="30" customHeight="1">
      <c r="A9" s="89"/>
      <c r="B9" s="60" t="s">
        <v>243</v>
      </c>
      <c r="C9" s="25" t="e">
        <f>NA()</f>
        <v>#N/A</v>
      </c>
      <c r="D9" s="25" t="e">
        <f>NA()</f>
        <v>#N/A</v>
      </c>
      <c r="E9" s="25" t="e">
        <f>NA()</f>
        <v>#N/A</v>
      </c>
      <c r="F9" s="22"/>
      <c r="G9" s="22"/>
      <c r="H9" s="22"/>
      <c r="I9" s="22"/>
      <c r="J9" s="23"/>
      <c r="K9" s="23"/>
      <c r="L9" s="25" t="e">
        <f>NA()</f>
        <v>#N/A</v>
      </c>
      <c r="M9" s="25" t="e">
        <f>NA()</f>
        <v>#N/A</v>
      </c>
      <c r="N9" s="25" t="e">
        <f>NA()</f>
        <v>#N/A</v>
      </c>
      <c r="O9" s="11" t="e">
        <f t="shared" si="0"/>
        <v>#DIV/0!</v>
      </c>
      <c r="P9" s="11" t="e">
        <f t="shared" si="1"/>
        <v>#DIV/0!</v>
      </c>
      <c r="Q9" s="11" t="e">
        <f t="shared" si="2"/>
        <v>#DIV/0!</v>
      </c>
      <c r="R9" s="9" t="e">
        <f>#REF!/M9</f>
        <v>#REF!</v>
      </c>
      <c r="S9" s="88"/>
      <c r="T9" s="62"/>
      <c r="U9" s="62"/>
      <c r="V9" s="8"/>
      <c r="X9" s="1">
        <v>-7.4</v>
      </c>
    </row>
    <row r="10" spans="1:25" ht="30" customHeight="1">
      <c r="A10" s="89"/>
      <c r="B10" s="60" t="s">
        <v>244</v>
      </c>
      <c r="C10" s="22"/>
      <c r="D10" s="22"/>
      <c r="E10" s="22"/>
      <c r="F10" s="24" t="e">
        <f>NA()</f>
        <v>#N/A</v>
      </c>
      <c r="G10" s="24" t="e">
        <f>NA()</f>
        <v>#N/A</v>
      </c>
      <c r="H10" s="24" t="e">
        <f>NA()</f>
        <v>#N/A</v>
      </c>
      <c r="I10" s="24" t="e">
        <f>NA()</f>
        <v>#N/A</v>
      </c>
      <c r="J10" s="24" t="e">
        <f>NA()</f>
        <v>#N/A</v>
      </c>
      <c r="K10" s="24" t="e">
        <f>NA()</f>
        <v>#N/A</v>
      </c>
      <c r="L10" s="22"/>
      <c r="M10" s="11" t="e">
        <f>AVERAGE(C10:D10)</f>
        <v>#DIV/0!</v>
      </c>
      <c r="N10" s="11">
        <f>E10</f>
        <v>0</v>
      </c>
      <c r="O10" s="25" t="e">
        <f t="shared" si="0"/>
        <v>#N/A</v>
      </c>
      <c r="P10" s="25" t="e">
        <f t="shared" si="1"/>
        <v>#N/A</v>
      </c>
      <c r="Q10" s="25" t="e">
        <f t="shared" si="2"/>
        <v>#N/A</v>
      </c>
      <c r="R10" s="9" t="e">
        <f t="shared" ref="R10" si="6">O11/M10</f>
        <v>#DIV/0!</v>
      </c>
      <c r="S10" s="61"/>
      <c r="T10" s="61"/>
      <c r="U10" s="61"/>
      <c r="V10" s="8"/>
      <c r="X10" s="1">
        <v>-7.5</v>
      </c>
      <c r="Y10" s="1" t="e" cm="1">
        <f t="array" ref="Y10">FREQUENCY(S10:S21,X10:X11)</f>
        <v>#DIV/0!</v>
      </c>
    </row>
    <row r="11" spans="1:25" ht="30" customHeight="1">
      <c r="A11" s="89"/>
      <c r="B11" s="60" t="s">
        <v>245</v>
      </c>
      <c r="C11" s="25" t="e">
        <f>NA()</f>
        <v>#N/A</v>
      </c>
      <c r="D11" s="25" t="e">
        <f>NA()</f>
        <v>#N/A</v>
      </c>
      <c r="E11" s="25" t="e">
        <f>NA()</f>
        <v>#N/A</v>
      </c>
      <c r="F11" s="22"/>
      <c r="G11" s="22"/>
      <c r="H11" s="22"/>
      <c r="I11" s="22"/>
      <c r="J11" s="23"/>
      <c r="K11" s="23"/>
      <c r="L11" s="25" t="e">
        <f>NA()</f>
        <v>#N/A</v>
      </c>
      <c r="M11" s="25" t="e">
        <f>NA()</f>
        <v>#N/A</v>
      </c>
      <c r="N11" s="25" t="e">
        <f>NA()</f>
        <v>#N/A</v>
      </c>
      <c r="O11" s="11" t="e">
        <f t="shared" si="0"/>
        <v>#DIV/0!</v>
      </c>
      <c r="P11" s="11" t="e">
        <f t="shared" si="1"/>
        <v>#DIV/0!</v>
      </c>
      <c r="Q11" s="11" t="e">
        <f t="shared" si="2"/>
        <v>#DIV/0!</v>
      </c>
      <c r="R11" s="9" t="e">
        <f>#REF!/M11</f>
        <v>#REF!</v>
      </c>
      <c r="S11" s="88"/>
      <c r="T11" s="62"/>
      <c r="U11" s="62"/>
      <c r="V11" s="8"/>
      <c r="X11" s="1">
        <v>-7.4</v>
      </c>
    </row>
    <row r="12" spans="1:25" ht="30" customHeight="1">
      <c r="A12" s="89"/>
      <c r="B12" s="60" t="s">
        <v>246</v>
      </c>
      <c r="C12" s="22"/>
      <c r="D12" s="22"/>
      <c r="E12" s="22"/>
      <c r="F12" s="24" t="e">
        <f>NA()</f>
        <v>#N/A</v>
      </c>
      <c r="G12" s="24" t="e">
        <f>NA()</f>
        <v>#N/A</v>
      </c>
      <c r="H12" s="24" t="e">
        <f>NA()</f>
        <v>#N/A</v>
      </c>
      <c r="I12" s="24" t="e">
        <f>NA()</f>
        <v>#N/A</v>
      </c>
      <c r="J12" s="24" t="e">
        <f>NA()</f>
        <v>#N/A</v>
      </c>
      <c r="K12" s="24" t="e">
        <f>NA()</f>
        <v>#N/A</v>
      </c>
      <c r="L12" s="22"/>
      <c r="M12" s="11" t="e">
        <f>AVERAGE(C12:D12)</f>
        <v>#DIV/0!</v>
      </c>
      <c r="N12" s="11">
        <f>E12</f>
        <v>0</v>
      </c>
      <c r="O12" s="25" t="e">
        <f t="shared" si="0"/>
        <v>#N/A</v>
      </c>
      <c r="P12" s="25" t="e">
        <f t="shared" si="1"/>
        <v>#N/A</v>
      </c>
      <c r="Q12" s="25" t="e">
        <f t="shared" si="2"/>
        <v>#N/A</v>
      </c>
      <c r="R12" s="9" t="e">
        <f t="shared" ref="R12" si="7">O13/M12</f>
        <v>#DIV/0!</v>
      </c>
      <c r="S12" s="61"/>
      <c r="T12" s="61"/>
      <c r="U12" s="61"/>
      <c r="V12" s="8"/>
      <c r="X12" s="1">
        <v>-7.5</v>
      </c>
      <c r="Y12" s="1" t="e" cm="1">
        <f t="array" ref="Y12">FREQUENCY(S12:S23,X12:X13)</f>
        <v>#DIV/0!</v>
      </c>
    </row>
    <row r="13" spans="1:25" ht="30" customHeight="1">
      <c r="A13" s="90"/>
      <c r="B13" s="60" t="s">
        <v>247</v>
      </c>
      <c r="C13" s="25" t="e">
        <f>NA()</f>
        <v>#N/A</v>
      </c>
      <c r="D13" s="25" t="e">
        <f>NA()</f>
        <v>#N/A</v>
      </c>
      <c r="E13" s="25" t="e">
        <f>NA()</f>
        <v>#N/A</v>
      </c>
      <c r="F13" s="22"/>
      <c r="G13" s="22"/>
      <c r="H13" s="22"/>
      <c r="I13" s="22"/>
      <c r="J13" s="23"/>
      <c r="K13" s="23"/>
      <c r="L13" s="25" t="e">
        <f>NA()</f>
        <v>#N/A</v>
      </c>
      <c r="M13" s="25" t="e">
        <f>NA()</f>
        <v>#N/A</v>
      </c>
      <c r="N13" s="25" t="e">
        <f>NA()</f>
        <v>#N/A</v>
      </c>
      <c r="O13" s="11" t="e">
        <f t="shared" si="0"/>
        <v>#DIV/0!</v>
      </c>
      <c r="P13" s="11" t="e">
        <f t="shared" si="1"/>
        <v>#DIV/0!</v>
      </c>
      <c r="Q13" s="11" t="e">
        <f t="shared" si="2"/>
        <v>#DIV/0!</v>
      </c>
      <c r="R13" s="9" t="e">
        <f>#REF!/M13</f>
        <v>#REF!</v>
      </c>
      <c r="S13" s="88"/>
      <c r="T13" s="62"/>
      <c r="U13" s="62"/>
      <c r="V13" s="8"/>
      <c r="X13" s="1">
        <v>-7.4</v>
      </c>
    </row>
    <row r="14" spans="1:25">
      <c r="B14" s="7"/>
      <c r="S14" s="26" t="s">
        <v>232</v>
      </c>
      <c r="T14" s="32"/>
      <c r="U14" s="32"/>
    </row>
    <row r="15" spans="1:25" ht="19.5" thickBot="1">
      <c r="M15" s="1" t="s">
        <v>233</v>
      </c>
      <c r="N15" s="6" t="e">
        <f>MAX(#REF!,#REF!,#REF!,#REF!,#REF!,#REF!,#REF!,#REF!,#REF!)</f>
        <v>#REF!</v>
      </c>
      <c r="S15" s="5" t="e">
        <f>_xlfn.AGGREGATE(1,6,S4:S5)</f>
        <v>#DIV/0!</v>
      </c>
      <c r="T15" s="33"/>
      <c r="U15" s="33"/>
    </row>
    <row r="16" spans="1:25">
      <c r="C16" s="1" t="s">
        <v>234</v>
      </c>
      <c r="M16" s="1" t="s">
        <v>235</v>
      </c>
      <c r="N16" s="4" t="e">
        <f>MIN(#REF!,#REF!,#REF!,#REF!,#REF!,#REF!,#REF!,#REF!,#REF!)</f>
        <v>#REF!</v>
      </c>
    </row>
    <row r="17" spans="3:7" ht="37.5">
      <c r="C17" s="3" t="s">
        <v>236</v>
      </c>
      <c r="D17" s="3" t="s">
        <v>192</v>
      </c>
      <c r="E17" s="3" t="s">
        <v>237</v>
      </c>
      <c r="F17" s="3" t="s">
        <v>238</v>
      </c>
      <c r="G17" s="3" t="s">
        <v>239</v>
      </c>
    </row>
    <row r="18" spans="3:7">
      <c r="C18" s="2" cm="1">
        <f t="array" ref="C18:C19">C4:C5</f>
        <v>0</v>
      </c>
      <c r="D18" s="2" cm="1">
        <f t="array" ref="D18:D19">E4:E5</f>
        <v>0</v>
      </c>
      <c r="E18" s="2" t="e" cm="1">
        <f t="array" ref="E18:E19">F4:F5</f>
        <v>#N/A</v>
      </c>
      <c r="F18" s="2" t="e" cm="1">
        <f t="array" ref="F18:F19">H4:H5</f>
        <v>#N/A</v>
      </c>
      <c r="G18" s="2" t="e" cm="1">
        <f t="array" ref="G18">#REF!</f>
        <v>#REF!</v>
      </c>
    </row>
    <row r="19" spans="3:7">
      <c r="C19" s="2" t="e">
        <v>#N/A</v>
      </c>
      <c r="D19" s="2" t="e">
        <v>#N/A</v>
      </c>
      <c r="E19" s="2">
        <v>0</v>
      </c>
      <c r="F19" s="2">
        <v>0</v>
      </c>
      <c r="G19" s="2"/>
    </row>
    <row r="20" spans="3:7">
      <c r="C20" s="2"/>
      <c r="D20" s="2"/>
      <c r="E20" s="2"/>
      <c r="F20" s="2"/>
      <c r="G20" s="2"/>
    </row>
    <row r="21" spans="3:7">
      <c r="C21" s="2"/>
      <c r="D21" s="2"/>
      <c r="E21" s="2"/>
      <c r="F21" s="2"/>
      <c r="G21" s="2"/>
    </row>
    <row r="22" spans="3:7">
      <c r="C22" s="2"/>
      <c r="D22" s="2"/>
      <c r="E22" s="2"/>
      <c r="F22" s="2"/>
      <c r="G22" s="2"/>
    </row>
    <row r="23" spans="3:7">
      <c r="C23" s="2"/>
      <c r="D23" s="2"/>
      <c r="E23" s="2"/>
      <c r="F23" s="2"/>
      <c r="G23" s="2"/>
    </row>
    <row r="24" spans="3:7">
      <c r="C24" s="2"/>
      <c r="D24" s="2"/>
      <c r="E24" s="2"/>
      <c r="F24" s="2"/>
      <c r="G24" s="2"/>
    </row>
    <row r="25" spans="3:7">
      <c r="C25" s="2"/>
      <c r="D25" s="2"/>
      <c r="E25" s="2"/>
      <c r="F25" s="2"/>
      <c r="G25" s="2"/>
    </row>
    <row r="26" spans="3:7">
      <c r="C26" s="2"/>
      <c r="D26" s="2"/>
      <c r="E26" s="2"/>
      <c r="F26" s="2"/>
      <c r="G26" s="2"/>
    </row>
    <row r="27" spans="3:7">
      <c r="C27" s="2"/>
      <c r="D27" s="2"/>
      <c r="E27" s="2"/>
      <c r="F27" s="2"/>
      <c r="G27" s="2"/>
    </row>
    <row r="28" spans="3:7">
      <c r="C28" s="2"/>
      <c r="D28" s="2"/>
      <c r="E28" s="2"/>
      <c r="F28" s="2"/>
      <c r="G28" s="2"/>
    </row>
    <row r="29" spans="3:7">
      <c r="C29" s="2"/>
      <c r="D29" s="2"/>
      <c r="E29" s="2"/>
      <c r="F29" s="2"/>
      <c r="G29" s="2"/>
    </row>
    <row r="30" spans="3:7">
      <c r="C30" s="2"/>
      <c r="D30" s="2"/>
      <c r="E30" s="2"/>
      <c r="F30" s="2"/>
      <c r="G30" s="2"/>
    </row>
    <row r="31" spans="3:7">
      <c r="C31" s="2"/>
      <c r="D31" s="2"/>
      <c r="E31" s="2"/>
      <c r="F31" s="2"/>
      <c r="G31" s="2"/>
    </row>
    <row r="32" spans="3:7">
      <c r="C32" s="2"/>
      <c r="D32" s="2"/>
      <c r="E32" s="2"/>
      <c r="F32" s="2"/>
      <c r="G32" s="2"/>
    </row>
    <row r="33" spans="3:7">
      <c r="C33" s="2"/>
      <c r="D33" s="2"/>
      <c r="E33" s="2"/>
      <c r="F33" s="2"/>
      <c r="G33" s="2"/>
    </row>
    <row r="34" spans="3:7">
      <c r="C34" s="2"/>
      <c r="D34" s="2"/>
      <c r="E34" s="2"/>
      <c r="F34" s="2"/>
      <c r="G34" s="2"/>
    </row>
    <row r="35" spans="3:7">
      <c r="C35" s="2"/>
      <c r="D35" s="2"/>
      <c r="E35" s="2"/>
      <c r="F35" s="2"/>
      <c r="G35" s="2"/>
    </row>
    <row r="36" spans="3:7">
      <c r="C36" s="2"/>
      <c r="D36" s="2"/>
      <c r="E36" s="2"/>
      <c r="F36" s="2"/>
      <c r="G36" s="2"/>
    </row>
    <row r="37" spans="3:7">
      <c r="C37" s="2"/>
      <c r="D37" s="2"/>
      <c r="E37" s="2"/>
      <c r="F37" s="2"/>
      <c r="G37" s="2"/>
    </row>
    <row r="38" spans="3:7">
      <c r="C38" s="2"/>
      <c r="D38" s="2"/>
      <c r="E38" s="2"/>
      <c r="F38" s="2"/>
      <c r="G38" s="2"/>
    </row>
    <row r="39" spans="3:7">
      <c r="C39" s="2"/>
      <c r="D39" s="2"/>
      <c r="E39" s="2"/>
      <c r="F39" s="2"/>
      <c r="G39" s="2"/>
    </row>
    <row r="40" spans="3:7">
      <c r="C40" s="2"/>
      <c r="D40" s="2"/>
      <c r="E40" s="2"/>
      <c r="F40" s="2"/>
      <c r="G40" s="2"/>
    </row>
    <row r="41" spans="3:7">
      <c r="C41" s="2"/>
      <c r="D41" s="2"/>
      <c r="E41" s="2"/>
      <c r="F41" s="2"/>
      <c r="G41" s="2"/>
    </row>
    <row r="42" spans="3:7">
      <c r="C42" s="2"/>
      <c r="D42" s="2"/>
      <c r="E42" s="2"/>
      <c r="F42" s="2"/>
      <c r="G42" s="2"/>
    </row>
    <row r="43" spans="3:7">
      <c r="C43" s="2"/>
      <c r="D43" s="2"/>
      <c r="E43" s="2"/>
      <c r="F43" s="2"/>
      <c r="G43" s="2"/>
    </row>
    <row r="44" spans="3:7">
      <c r="C44" s="2"/>
      <c r="D44" s="2"/>
      <c r="E44" s="2"/>
      <c r="F44" s="2"/>
      <c r="G44" s="2"/>
    </row>
    <row r="45" spans="3:7">
      <c r="C45" s="2"/>
      <c r="D45" s="2"/>
      <c r="E45" s="2"/>
      <c r="F45" s="2"/>
      <c r="G45" s="2"/>
    </row>
    <row r="46" spans="3:7">
      <c r="C46" s="2"/>
      <c r="D46" s="2"/>
      <c r="E46" s="2"/>
      <c r="F46" s="2"/>
      <c r="G46" s="2"/>
    </row>
    <row r="47" spans="3:7">
      <c r="C47" s="2"/>
      <c r="D47" s="2"/>
      <c r="E47" s="2"/>
      <c r="F47" s="2"/>
      <c r="G47" s="2"/>
    </row>
    <row r="48" spans="3:7">
      <c r="C48" s="2"/>
      <c r="D48" s="2"/>
      <c r="E48" s="2"/>
      <c r="F48" s="2"/>
      <c r="G48" s="2"/>
    </row>
    <row r="49" spans="3:7">
      <c r="C49" s="2"/>
      <c r="D49" s="2"/>
      <c r="E49" s="2"/>
      <c r="F49" s="2"/>
      <c r="G49" s="2"/>
    </row>
    <row r="50" spans="3:7">
      <c r="C50" s="2" cm="1">
        <f t="array" ref="C50:C51">D4:D5</f>
        <v>0</v>
      </c>
      <c r="D50" s="2" t="e">
        <f>NA()</f>
        <v>#N/A</v>
      </c>
      <c r="E50" s="2" t="e" cm="1">
        <f t="array" ref="E50:E51">G4:G5</f>
        <v>#N/A</v>
      </c>
      <c r="F50" s="2" t="e" cm="1">
        <f t="array" ref="F50:F51">I4:I5</f>
        <v>#N/A</v>
      </c>
      <c r="G50" s="2" t="e">
        <f>NA()</f>
        <v>#N/A</v>
      </c>
    </row>
    <row r="51" spans="3:7">
      <c r="C51" s="2" t="e">
        <v>#N/A</v>
      </c>
      <c r="D51" s="2" t="e">
        <f>NA()</f>
        <v>#N/A</v>
      </c>
      <c r="E51" s="2">
        <v>0</v>
      </c>
      <c r="F51" s="2">
        <v>0</v>
      </c>
      <c r="G51" s="2" t="e">
        <f>NA()</f>
        <v>#N/A</v>
      </c>
    </row>
    <row r="52" spans="3:7">
      <c r="C52" s="2"/>
      <c r="D52" s="2" t="e">
        <f>NA()</f>
        <v>#N/A</v>
      </c>
      <c r="E52" s="2"/>
      <c r="F52" s="2"/>
      <c r="G52" s="2" t="e">
        <f>NA()</f>
        <v>#N/A</v>
      </c>
    </row>
    <row r="53" spans="3:7">
      <c r="C53" s="2"/>
      <c r="D53" s="2" t="e">
        <f>NA()</f>
        <v>#N/A</v>
      </c>
      <c r="E53" s="2"/>
      <c r="F53" s="2"/>
      <c r="G53" s="2" t="e">
        <f>NA()</f>
        <v>#N/A</v>
      </c>
    </row>
    <row r="54" spans="3:7">
      <c r="C54" s="2"/>
      <c r="D54" s="2" t="e">
        <f>NA()</f>
        <v>#N/A</v>
      </c>
      <c r="E54" s="2"/>
      <c r="F54" s="2"/>
      <c r="G54" s="2" t="e">
        <f>NA()</f>
        <v>#N/A</v>
      </c>
    </row>
    <row r="55" spans="3:7">
      <c r="C55" s="2"/>
      <c r="D55" s="2" t="e">
        <f>NA()</f>
        <v>#N/A</v>
      </c>
      <c r="E55" s="2"/>
      <c r="F55" s="2"/>
      <c r="G55" s="2" t="e">
        <f>NA()</f>
        <v>#N/A</v>
      </c>
    </row>
    <row r="56" spans="3:7">
      <c r="C56" s="2"/>
      <c r="D56" s="2" t="e">
        <f>NA()</f>
        <v>#N/A</v>
      </c>
      <c r="E56" s="2"/>
      <c r="F56" s="2"/>
      <c r="G56" s="2" t="e">
        <f>NA()</f>
        <v>#N/A</v>
      </c>
    </row>
    <row r="57" spans="3:7">
      <c r="C57" s="2"/>
      <c r="D57" s="2" t="e">
        <f>NA()</f>
        <v>#N/A</v>
      </c>
      <c r="E57" s="2"/>
      <c r="F57" s="2"/>
      <c r="G57" s="2" t="e">
        <f>NA()</f>
        <v>#N/A</v>
      </c>
    </row>
    <row r="58" spans="3:7">
      <c r="C58" s="2"/>
      <c r="D58" s="2" t="e">
        <f>NA()</f>
        <v>#N/A</v>
      </c>
      <c r="E58" s="2"/>
      <c r="F58" s="2"/>
      <c r="G58" s="2" t="e">
        <f>NA()</f>
        <v>#N/A</v>
      </c>
    </row>
    <row r="59" spans="3:7">
      <c r="C59" s="2"/>
      <c r="D59" s="2" t="e">
        <f>NA()</f>
        <v>#N/A</v>
      </c>
      <c r="E59" s="2"/>
      <c r="F59" s="2"/>
      <c r="G59" s="2" t="e">
        <f>NA()</f>
        <v>#N/A</v>
      </c>
    </row>
    <row r="60" spans="3:7">
      <c r="C60" s="2"/>
      <c r="D60" s="2" t="e">
        <f>NA()</f>
        <v>#N/A</v>
      </c>
      <c r="E60" s="2"/>
      <c r="F60" s="2"/>
      <c r="G60" s="2" t="e">
        <f>NA()</f>
        <v>#N/A</v>
      </c>
    </row>
    <row r="61" spans="3:7">
      <c r="C61" s="2"/>
      <c r="D61" s="2" t="e">
        <f>NA()</f>
        <v>#N/A</v>
      </c>
      <c r="E61" s="2"/>
      <c r="F61" s="2"/>
      <c r="G61" s="2" t="e">
        <f>NA()</f>
        <v>#N/A</v>
      </c>
    </row>
    <row r="62" spans="3:7">
      <c r="C62" s="2"/>
      <c r="D62" s="2" t="e">
        <f>NA()</f>
        <v>#N/A</v>
      </c>
      <c r="E62" s="2"/>
      <c r="F62" s="2"/>
      <c r="G62" s="2" t="e">
        <f>NA()</f>
        <v>#N/A</v>
      </c>
    </row>
    <row r="63" spans="3:7">
      <c r="C63" s="2"/>
      <c r="D63" s="2" t="e">
        <f>NA()</f>
        <v>#N/A</v>
      </c>
      <c r="E63" s="2"/>
      <c r="F63" s="2"/>
      <c r="G63" s="2" t="e">
        <f>NA()</f>
        <v>#N/A</v>
      </c>
    </row>
    <row r="64" spans="3:7">
      <c r="C64" s="2"/>
      <c r="D64" s="2" t="e">
        <f>NA()</f>
        <v>#N/A</v>
      </c>
      <c r="E64" s="2"/>
      <c r="F64" s="2"/>
      <c r="G64" s="2" t="e">
        <f>NA()</f>
        <v>#N/A</v>
      </c>
    </row>
    <row r="65" spans="3:7">
      <c r="C65" s="2"/>
      <c r="D65" s="2" t="e">
        <f>NA()</f>
        <v>#N/A</v>
      </c>
      <c r="E65" s="2"/>
      <c r="F65" s="2"/>
      <c r="G65" s="2" t="e">
        <f>NA()</f>
        <v>#N/A</v>
      </c>
    </row>
    <row r="66" spans="3:7">
      <c r="C66" s="2"/>
      <c r="D66" s="2" t="e">
        <f>NA()</f>
        <v>#N/A</v>
      </c>
      <c r="E66" s="2"/>
      <c r="F66" s="2"/>
      <c r="G66" s="2" t="e">
        <f>NA()</f>
        <v>#N/A</v>
      </c>
    </row>
    <row r="67" spans="3:7">
      <c r="C67" s="2"/>
      <c r="D67" s="2" t="e">
        <f>NA()</f>
        <v>#N/A</v>
      </c>
      <c r="E67" s="2"/>
      <c r="F67" s="2"/>
      <c r="G67" s="2" t="e">
        <f>NA()</f>
        <v>#N/A</v>
      </c>
    </row>
    <row r="68" spans="3:7">
      <c r="C68" s="2"/>
      <c r="D68" s="2" t="e">
        <f>NA()</f>
        <v>#N/A</v>
      </c>
      <c r="E68" s="2"/>
      <c r="F68" s="2"/>
      <c r="G68" s="2" t="e">
        <f>NA()</f>
        <v>#N/A</v>
      </c>
    </row>
    <row r="69" spans="3:7">
      <c r="C69" s="2"/>
      <c r="D69" s="2" t="e">
        <f>NA()</f>
        <v>#N/A</v>
      </c>
      <c r="E69" s="2"/>
      <c r="F69" s="2"/>
      <c r="G69" s="2" t="e">
        <f>NA()</f>
        <v>#N/A</v>
      </c>
    </row>
    <row r="70" spans="3:7">
      <c r="C70" s="2"/>
      <c r="D70" s="2" t="e">
        <f>NA()</f>
        <v>#N/A</v>
      </c>
      <c r="E70" s="2"/>
      <c r="F70" s="2"/>
      <c r="G70" s="2" t="e">
        <f>NA()</f>
        <v>#N/A</v>
      </c>
    </row>
    <row r="71" spans="3:7">
      <c r="C71" s="2"/>
      <c r="D71" s="2" t="e">
        <f>NA()</f>
        <v>#N/A</v>
      </c>
      <c r="E71" s="2"/>
      <c r="F71" s="2"/>
      <c r="G71" s="2" t="e">
        <f>NA()</f>
        <v>#N/A</v>
      </c>
    </row>
    <row r="72" spans="3:7">
      <c r="C72" s="2"/>
      <c r="D72" s="2" t="e">
        <f>NA()</f>
        <v>#N/A</v>
      </c>
      <c r="E72" s="2"/>
      <c r="F72" s="2"/>
      <c r="G72" s="2" t="e">
        <f>NA()</f>
        <v>#N/A</v>
      </c>
    </row>
    <row r="73" spans="3:7">
      <c r="C73" s="2"/>
      <c r="D73" s="2" t="e">
        <f>NA()</f>
        <v>#N/A</v>
      </c>
      <c r="E73" s="2"/>
      <c r="F73" s="2"/>
      <c r="G73" s="2" t="e">
        <f>NA()</f>
        <v>#N/A</v>
      </c>
    </row>
    <row r="74" spans="3:7">
      <c r="C74" s="2"/>
      <c r="D74" s="2" t="e">
        <f>NA()</f>
        <v>#N/A</v>
      </c>
      <c r="E74" s="2"/>
      <c r="F74" s="2"/>
      <c r="G74" s="2" t="e">
        <f>NA()</f>
        <v>#N/A</v>
      </c>
    </row>
    <row r="75" spans="3:7">
      <c r="C75" s="2"/>
      <c r="D75" s="2" t="e">
        <f>NA()</f>
        <v>#N/A</v>
      </c>
      <c r="E75" s="2"/>
      <c r="F75" s="2"/>
      <c r="G75" s="2" t="e">
        <f>NA()</f>
        <v>#N/A</v>
      </c>
    </row>
    <row r="76" spans="3:7">
      <c r="C76" s="2"/>
      <c r="D76" s="2" t="e">
        <f>NA()</f>
        <v>#N/A</v>
      </c>
      <c r="E76" s="2"/>
      <c r="F76" s="2"/>
      <c r="G76" s="2" t="e">
        <f>NA()</f>
        <v>#N/A</v>
      </c>
    </row>
    <row r="77" spans="3:7">
      <c r="C77" s="2"/>
      <c r="D77" s="2" t="e">
        <f>NA()</f>
        <v>#N/A</v>
      </c>
      <c r="E77" s="2"/>
      <c r="F77" s="2"/>
      <c r="G77" s="2" t="e">
        <f>NA()</f>
        <v>#N/A</v>
      </c>
    </row>
    <row r="78" spans="3:7">
      <c r="C78" s="2"/>
      <c r="D78" s="2" t="e">
        <f>NA()</f>
        <v>#N/A</v>
      </c>
      <c r="E78" s="2"/>
      <c r="F78" s="2"/>
      <c r="G78" s="2" t="e">
        <f>NA()</f>
        <v>#N/A</v>
      </c>
    </row>
    <row r="79" spans="3:7">
      <c r="C79" s="2"/>
      <c r="D79" s="2" t="e">
        <f>NA()</f>
        <v>#N/A</v>
      </c>
      <c r="E79" s="2"/>
      <c r="F79" s="2"/>
      <c r="G79" s="2" t="e">
        <f>NA()</f>
        <v>#N/A</v>
      </c>
    </row>
    <row r="80" spans="3:7">
      <c r="C80" s="2"/>
      <c r="D80" s="2" t="e">
        <f>NA()</f>
        <v>#N/A</v>
      </c>
      <c r="E80" s="2"/>
      <c r="F80" s="2"/>
      <c r="G80" s="2" t="e">
        <f>NA()</f>
        <v>#N/A</v>
      </c>
    </row>
    <row r="81" spans="3:7">
      <c r="C81" s="2"/>
      <c r="D81" s="2" t="e">
        <f>NA()</f>
        <v>#N/A</v>
      </c>
      <c r="E81" s="2"/>
      <c r="F81" s="2"/>
      <c r="G81" s="2" t="e">
        <f>NA()</f>
        <v>#N/A</v>
      </c>
    </row>
  </sheetData>
  <mergeCells count="17">
    <mergeCell ref="U10:U11"/>
    <mergeCell ref="S12:S13"/>
    <mergeCell ref="T12:T13"/>
    <mergeCell ref="U12:U13"/>
    <mergeCell ref="M1:Q1"/>
    <mergeCell ref="A4:A13"/>
    <mergeCell ref="S4:S5"/>
    <mergeCell ref="T4:T5"/>
    <mergeCell ref="U4:U5"/>
    <mergeCell ref="S6:S7"/>
    <mergeCell ref="T6:T7"/>
    <mergeCell ref="U6:U7"/>
    <mergeCell ref="S8:S9"/>
    <mergeCell ref="T8:T9"/>
    <mergeCell ref="U8:U9"/>
    <mergeCell ref="S10:S11"/>
    <mergeCell ref="T10:T11"/>
  </mergeCells>
  <phoneticPr fontId="3"/>
  <conditionalFormatting sqref="R4:R5">
    <cfRule type="cellIs" dxfId="442" priority="15" operator="greaterThanOrEqual">
      <formula>0.08</formula>
    </cfRule>
  </conditionalFormatting>
  <conditionalFormatting sqref="S4:U4">
    <cfRule type="cellIs" dxfId="441" priority="14" operator="equal">
      <formula>NA()</formula>
    </cfRule>
  </conditionalFormatting>
  <conditionalFormatting sqref="C4:L5">
    <cfRule type="expression" dxfId="440" priority="13">
      <formula>ISNA($C$4)=TRUE</formula>
    </cfRule>
  </conditionalFormatting>
  <conditionalFormatting sqref="R6:R7">
    <cfRule type="cellIs" dxfId="439" priority="12" operator="greaterThanOrEqual">
      <formula>0.08</formula>
    </cfRule>
  </conditionalFormatting>
  <conditionalFormatting sqref="S6:U6">
    <cfRule type="cellIs" dxfId="438" priority="11" operator="equal">
      <formula>NA()</formula>
    </cfRule>
  </conditionalFormatting>
  <conditionalFormatting sqref="C6:L7">
    <cfRule type="expression" dxfId="437" priority="10">
      <formula>ISNA($C$4)=TRUE</formula>
    </cfRule>
  </conditionalFormatting>
  <conditionalFormatting sqref="R8:R9">
    <cfRule type="cellIs" dxfId="436" priority="9" operator="greaterThanOrEqual">
      <formula>0.08</formula>
    </cfRule>
  </conditionalFormatting>
  <conditionalFormatting sqref="S8:U8">
    <cfRule type="cellIs" dxfId="435" priority="8" operator="equal">
      <formula>NA()</formula>
    </cfRule>
  </conditionalFormatting>
  <conditionalFormatting sqref="C8:L9">
    <cfRule type="expression" dxfId="434" priority="7">
      <formula>ISNA($C$4)=TRUE</formula>
    </cfRule>
  </conditionalFormatting>
  <conditionalFormatting sqref="R10:R11">
    <cfRule type="cellIs" dxfId="433" priority="6" operator="greaterThanOrEqual">
      <formula>0.08</formula>
    </cfRule>
  </conditionalFormatting>
  <conditionalFormatting sqref="S10:U10">
    <cfRule type="cellIs" dxfId="432" priority="5" operator="equal">
      <formula>NA()</formula>
    </cfRule>
  </conditionalFormatting>
  <conditionalFormatting sqref="C10:L11">
    <cfRule type="expression" dxfId="431" priority="4">
      <formula>ISNA($C$4)=TRUE</formula>
    </cfRule>
  </conditionalFormatting>
  <conditionalFormatting sqref="R12:R13">
    <cfRule type="cellIs" dxfId="430" priority="3" operator="greaterThanOrEqual">
      <formula>0.08</formula>
    </cfRule>
  </conditionalFormatting>
  <conditionalFormatting sqref="S12:U12">
    <cfRule type="cellIs" dxfId="429" priority="2" operator="equal">
      <formula>NA()</formula>
    </cfRule>
  </conditionalFormatting>
  <conditionalFormatting sqref="C12:L13">
    <cfRule type="expression" dxfId="428" priority="1">
      <formula>ISNA($C$4)=TRUE</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D3DE9-6F12-4C67-8E33-BFA46D780F0B}">
  <sheetPr codeName="Sheet4">
    <tabColor theme="9" tint="0.79998168889431442"/>
  </sheetPr>
  <dimension ref="A1:AV193"/>
  <sheetViews>
    <sheetView tabSelected="1" zoomScaleNormal="100" workbookViewId="0">
      <pane xSplit="2" ySplit="3" topLeftCell="C50" activePane="bottomRight" state="frozen"/>
      <selection pane="bottomRight" activeCell="S25" sqref="S25"/>
      <selection pane="bottomLeft" activeCell="H25" sqref="H25"/>
      <selection pane="topRight" activeCell="H25" sqref="H25"/>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48">
      <c r="A1" s="56" t="s">
        <v>186</v>
      </c>
      <c r="M1" s="69" t="s">
        <v>187</v>
      </c>
      <c r="N1" s="69"/>
      <c r="O1" s="69"/>
      <c r="P1" s="69"/>
      <c r="Q1" s="69"/>
      <c r="Y1" s="16" t="s">
        <v>188</v>
      </c>
    </row>
    <row r="2" spans="1:48">
      <c r="M2" s="17"/>
      <c r="N2" s="17"/>
      <c r="O2" s="17"/>
      <c r="P2" s="17"/>
      <c r="Q2" s="17"/>
      <c r="Y2" s="16"/>
    </row>
    <row r="3" spans="1:48"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14" t="s">
        <v>205</v>
      </c>
      <c r="S3" s="13" t="s">
        <v>206</v>
      </c>
      <c r="T3" s="31" t="s">
        <v>207</v>
      </c>
      <c r="U3" s="31" t="s">
        <v>208</v>
      </c>
      <c r="V3" s="31" t="s">
        <v>209</v>
      </c>
      <c r="W3" s="2" t="s">
        <v>210</v>
      </c>
      <c r="Y3" s="1" t="s">
        <v>211</v>
      </c>
      <c r="Z3" s="1" t="s">
        <v>212</v>
      </c>
    </row>
    <row r="4" spans="1:48" ht="30" customHeight="1">
      <c r="A4" s="78" t="s">
        <v>213</v>
      </c>
      <c r="B4" s="60" t="s">
        <v>214</v>
      </c>
      <c r="C4" s="22">
        <v>73.7</v>
      </c>
      <c r="D4" s="22">
        <v>76</v>
      </c>
      <c r="E4" s="22">
        <v>35.200000000000003</v>
      </c>
      <c r="F4" s="24" t="e">
        <f>NA()</f>
        <v>#N/A</v>
      </c>
      <c r="G4" s="24" t="e">
        <f>NA()</f>
        <v>#N/A</v>
      </c>
      <c r="H4" s="24" t="e">
        <f>NA()</f>
        <v>#N/A</v>
      </c>
      <c r="I4" s="24" t="e">
        <f>NA()</f>
        <v>#N/A</v>
      </c>
      <c r="J4" s="24" t="e">
        <f>NA()</f>
        <v>#N/A</v>
      </c>
      <c r="K4" s="24" t="e">
        <f>NA()</f>
        <v>#N/A</v>
      </c>
      <c r="L4" s="22">
        <v>5.2</v>
      </c>
      <c r="M4" s="11">
        <f>AVERAGE(C4:D4)</f>
        <v>74.849999999999994</v>
      </c>
      <c r="N4" s="11">
        <f>E4</f>
        <v>35.200000000000003</v>
      </c>
      <c r="O4" s="25" t="e">
        <f t="shared" ref="O4:AL77" si="0">AVERAGE(F4:G4)</f>
        <v>#N/A</v>
      </c>
      <c r="P4" s="25" t="e">
        <f t="shared" ref="P4:AM77" si="1">AVERAGE(H4:I4)</f>
        <v>#N/A</v>
      </c>
      <c r="Q4" s="25" t="e">
        <f t="shared" ref="Q4:AN77" si="2">AVERAGE(J4:K4)</f>
        <v>#N/A</v>
      </c>
      <c r="R4" s="10">
        <f t="shared" ref="R4:R15" si="3">N4/M4</f>
        <v>0.47027388109552448</v>
      </c>
      <c r="S4" s="9">
        <f>O5/M4</f>
        <v>5.0100200400801605E-2</v>
      </c>
      <c r="T4" s="66">
        <v>-6.2379530000000001</v>
      </c>
      <c r="U4" s="66">
        <v>-6.6721269999999997</v>
      </c>
      <c r="V4" s="66">
        <v>-6.3318599999999998</v>
      </c>
      <c r="W4" s="8"/>
      <c r="Y4" s="1">
        <v>-7.5</v>
      </c>
      <c r="Z4" s="1" cm="1">
        <f t="array" ref="Z4:Z16">FREQUENCY(T4:T85,Y4:Y17)</f>
        <v>0</v>
      </c>
    </row>
    <row r="5" spans="1:48" ht="30" customHeight="1">
      <c r="A5" s="78"/>
      <c r="B5" s="60" t="s">
        <v>215</v>
      </c>
      <c r="C5" s="25" t="e">
        <f>NA()</f>
        <v>#N/A</v>
      </c>
      <c r="D5" s="25" t="e">
        <f>NA()</f>
        <v>#N/A</v>
      </c>
      <c r="E5" s="25" t="e">
        <f>NA()</f>
        <v>#N/A</v>
      </c>
      <c r="F5" s="22">
        <v>3.9</v>
      </c>
      <c r="G5" s="22">
        <v>3.6</v>
      </c>
      <c r="H5" s="22">
        <v>24.6</v>
      </c>
      <c r="I5" s="22">
        <v>24.3</v>
      </c>
      <c r="J5" s="23">
        <v>0.9</v>
      </c>
      <c r="K5" s="23">
        <v>0.9</v>
      </c>
      <c r="L5" s="25" t="e">
        <f>NA()</f>
        <v>#N/A</v>
      </c>
      <c r="M5" s="25" t="e">
        <f>NA()</f>
        <v>#N/A</v>
      </c>
      <c r="N5" s="25" t="e">
        <f>NA()</f>
        <v>#N/A</v>
      </c>
      <c r="O5" s="11">
        <f t="shared" si="0"/>
        <v>3.75</v>
      </c>
      <c r="P5" s="11">
        <f t="shared" si="1"/>
        <v>24.450000000000003</v>
      </c>
      <c r="Q5" s="11">
        <f t="shared" si="2"/>
        <v>0.9</v>
      </c>
      <c r="R5" s="10" t="e">
        <f t="shared" si="3"/>
        <v>#N/A</v>
      </c>
      <c r="S5" s="9" t="e">
        <f>O14/M5</f>
        <v>#N/A</v>
      </c>
      <c r="T5" s="67"/>
      <c r="U5" s="68"/>
      <c r="V5" s="68"/>
      <c r="W5" s="8"/>
      <c r="Y5" s="1">
        <v>-7.4</v>
      </c>
      <c r="Z5" s="1">
        <v>0</v>
      </c>
    </row>
    <row r="6" spans="1:48" ht="30" customHeight="1">
      <c r="A6" s="95" t="s">
        <v>213</v>
      </c>
      <c r="B6" s="60" t="s">
        <v>240</v>
      </c>
      <c r="C6" s="38">
        <v>74.5</v>
      </c>
      <c r="D6" s="38">
        <v>77.900000000000006</v>
      </c>
      <c r="E6" s="38">
        <v>36.6</v>
      </c>
      <c r="F6" s="39" t="e">
        <f>NA()</f>
        <v>#N/A</v>
      </c>
      <c r="G6" s="39" t="e">
        <f>NA()</f>
        <v>#N/A</v>
      </c>
      <c r="H6" s="39" t="e">
        <f>NA()</f>
        <v>#N/A</v>
      </c>
      <c r="I6" s="39" t="e">
        <f>NA()</f>
        <v>#N/A</v>
      </c>
      <c r="J6" s="39" t="e">
        <f>NA()</f>
        <v>#N/A</v>
      </c>
      <c r="K6" s="39" t="e">
        <f>NA()</f>
        <v>#N/A</v>
      </c>
      <c r="L6" s="38">
        <v>6.5</v>
      </c>
      <c r="M6" s="40">
        <f>AVERAGE(C6:D6)</f>
        <v>76.2</v>
      </c>
      <c r="N6" s="40">
        <f>E6</f>
        <v>36.6</v>
      </c>
      <c r="O6" s="41" t="e">
        <f t="shared" ref="O6:O13" si="4">AVERAGE(F6:G6)</f>
        <v>#N/A</v>
      </c>
      <c r="P6" s="41" t="e">
        <f t="shared" ref="P6:P13" si="5">AVERAGE(H6:I6)</f>
        <v>#N/A</v>
      </c>
      <c r="Q6" s="41" t="e">
        <f t="shared" ref="Q6:Q13" si="6">AVERAGE(J6:K6)</f>
        <v>#N/A</v>
      </c>
      <c r="R6" s="10">
        <f t="shared" si="3"/>
        <v>0.48031496062992124</v>
      </c>
      <c r="S6" s="9">
        <f>O7/M6</f>
        <v>5.9711286089238841E-2</v>
      </c>
      <c r="T6" s="66">
        <v>-6.0693099999999998</v>
      </c>
      <c r="U6" s="66">
        <v>-6.4399670000000002</v>
      </c>
      <c r="V6" s="66">
        <v>-5.9631080000000001</v>
      </c>
      <c r="W6" s="8"/>
      <c r="Y6" s="1">
        <v>-7.3</v>
      </c>
      <c r="Z6" s="1">
        <v>0</v>
      </c>
    </row>
    <row r="7" spans="1:48" ht="30" customHeight="1">
      <c r="A7" s="95"/>
      <c r="B7" s="60" t="s">
        <v>241</v>
      </c>
      <c r="C7" s="41" t="e">
        <f>NA()</f>
        <v>#N/A</v>
      </c>
      <c r="D7" s="41" t="e">
        <f>NA()</f>
        <v>#N/A</v>
      </c>
      <c r="E7" s="41" t="e">
        <f>NA()</f>
        <v>#N/A</v>
      </c>
      <c r="F7" s="22">
        <v>3.9</v>
      </c>
      <c r="G7" s="22">
        <v>5.2</v>
      </c>
      <c r="H7" s="22">
        <v>21.5</v>
      </c>
      <c r="I7" s="22">
        <v>17.399999999999999</v>
      </c>
      <c r="J7" s="23">
        <v>0.8</v>
      </c>
      <c r="K7" s="23">
        <v>0.8</v>
      </c>
      <c r="L7" s="25" t="e">
        <f>NA()</f>
        <v>#N/A</v>
      </c>
      <c r="M7" s="25" t="e">
        <f>NA()</f>
        <v>#N/A</v>
      </c>
      <c r="N7" s="25" t="e">
        <f>NA()</f>
        <v>#N/A</v>
      </c>
      <c r="O7" s="11">
        <f t="shared" si="4"/>
        <v>4.55</v>
      </c>
      <c r="P7" s="11">
        <f t="shared" si="5"/>
        <v>19.45</v>
      </c>
      <c r="Q7" s="11">
        <f t="shared" si="6"/>
        <v>0.8</v>
      </c>
      <c r="R7" s="10" t="e">
        <f t="shared" si="3"/>
        <v>#N/A</v>
      </c>
      <c r="S7" s="9" t="e">
        <f>O24/M7</f>
        <v>#N/A</v>
      </c>
      <c r="T7" s="67"/>
      <c r="U7" s="68"/>
      <c r="V7" s="68"/>
      <c r="W7" s="8"/>
      <c r="Y7" s="1">
        <v>-7.2</v>
      </c>
      <c r="Z7" s="1">
        <v>0</v>
      </c>
    </row>
    <row r="8" spans="1:48" ht="30" customHeight="1">
      <c r="A8" s="95" t="s">
        <v>213</v>
      </c>
      <c r="B8" s="60" t="s">
        <v>242</v>
      </c>
      <c r="C8" s="38">
        <v>73.2</v>
      </c>
      <c r="D8" s="38">
        <v>76.7</v>
      </c>
      <c r="E8" s="38">
        <v>36.9</v>
      </c>
      <c r="F8" s="39" t="e">
        <f>NA()</f>
        <v>#N/A</v>
      </c>
      <c r="G8" s="39" t="e">
        <f>NA()</f>
        <v>#N/A</v>
      </c>
      <c r="H8" s="39" t="e">
        <f>NA()</f>
        <v>#N/A</v>
      </c>
      <c r="I8" s="39" t="e">
        <f>NA()</f>
        <v>#N/A</v>
      </c>
      <c r="J8" s="39" t="e">
        <f>NA()</f>
        <v>#N/A</v>
      </c>
      <c r="K8" s="39" t="e">
        <f>NA()</f>
        <v>#N/A</v>
      </c>
      <c r="L8" s="38">
        <v>7.1</v>
      </c>
      <c r="M8" s="40">
        <f>AVERAGE(C8:D8)</f>
        <v>74.95</v>
      </c>
      <c r="N8" s="40">
        <f>E8</f>
        <v>36.9</v>
      </c>
      <c r="O8" s="41" t="e">
        <f t="shared" si="4"/>
        <v>#N/A</v>
      </c>
      <c r="P8" s="41" t="e">
        <f t="shared" si="5"/>
        <v>#N/A</v>
      </c>
      <c r="Q8" s="41" t="e">
        <f t="shared" si="6"/>
        <v>#N/A</v>
      </c>
      <c r="R8" s="10">
        <f t="shared" si="3"/>
        <v>0.49232821881254163</v>
      </c>
      <c r="S8" s="9">
        <f>O9/M8</f>
        <v>6.6044029352901934E-2</v>
      </c>
      <c r="T8" s="66">
        <v>-5.8000509999999998</v>
      </c>
      <c r="U8" s="66">
        <v>-6.1141569999999996</v>
      </c>
      <c r="V8" s="66">
        <v>-5.5651580000000003</v>
      </c>
      <c r="W8" s="8"/>
      <c r="Y8" s="1">
        <v>-7.1</v>
      </c>
      <c r="Z8" s="1">
        <v>0</v>
      </c>
    </row>
    <row r="9" spans="1:48" ht="30" customHeight="1">
      <c r="A9" s="95"/>
      <c r="B9" s="60" t="s">
        <v>243</v>
      </c>
      <c r="C9" s="41" t="e">
        <f>NA()</f>
        <v>#N/A</v>
      </c>
      <c r="D9" s="41" t="e">
        <f>NA()</f>
        <v>#N/A</v>
      </c>
      <c r="E9" s="41" t="e">
        <f>NA()</f>
        <v>#N/A</v>
      </c>
      <c r="F9" s="22">
        <v>5.7</v>
      </c>
      <c r="G9" s="22">
        <v>4.2</v>
      </c>
      <c r="H9" s="22">
        <v>24.6</v>
      </c>
      <c r="I9" s="22">
        <v>16.600000000000001</v>
      </c>
      <c r="J9" s="23">
        <v>1.1000000000000001</v>
      </c>
      <c r="K9" s="23">
        <v>1.1000000000000001</v>
      </c>
      <c r="L9" s="25" t="e">
        <f>NA()</f>
        <v>#N/A</v>
      </c>
      <c r="M9" s="25" t="e">
        <f>NA()</f>
        <v>#N/A</v>
      </c>
      <c r="N9" s="25" t="e">
        <f>NA()</f>
        <v>#N/A</v>
      </c>
      <c r="O9" s="11">
        <f t="shared" si="4"/>
        <v>4.95</v>
      </c>
      <c r="P9" s="11">
        <f t="shared" si="5"/>
        <v>20.6</v>
      </c>
      <c r="Q9" s="11">
        <f t="shared" si="6"/>
        <v>1.1000000000000001</v>
      </c>
      <c r="R9" s="10" t="e">
        <f t="shared" si="3"/>
        <v>#N/A</v>
      </c>
      <c r="S9" s="9" t="e">
        <f>O26/M9</f>
        <v>#N/A</v>
      </c>
      <c r="T9" s="67"/>
      <c r="U9" s="68"/>
      <c r="V9" s="68"/>
      <c r="W9" s="8"/>
      <c r="Y9" s="1">
        <v>-7</v>
      </c>
      <c r="Z9" s="1">
        <v>1</v>
      </c>
    </row>
    <row r="10" spans="1:48" ht="30" customHeight="1">
      <c r="A10" s="95" t="s">
        <v>213</v>
      </c>
      <c r="B10" s="60" t="s">
        <v>244</v>
      </c>
      <c r="C10" s="38">
        <v>74</v>
      </c>
      <c r="D10" s="38">
        <v>76.599999999999994</v>
      </c>
      <c r="E10" s="38">
        <v>34.9</v>
      </c>
      <c r="F10" s="39" t="e">
        <f>NA()</f>
        <v>#N/A</v>
      </c>
      <c r="G10" s="39" t="e">
        <f>NA()</f>
        <v>#N/A</v>
      </c>
      <c r="H10" s="39" t="e">
        <f>NA()</f>
        <v>#N/A</v>
      </c>
      <c r="I10" s="39" t="e">
        <f>NA()</f>
        <v>#N/A</v>
      </c>
      <c r="J10" s="39" t="e">
        <f>NA()</f>
        <v>#N/A</v>
      </c>
      <c r="K10" s="39" t="e">
        <f>NA()</f>
        <v>#N/A</v>
      </c>
      <c r="L10" s="38">
        <v>4.5999999999999996</v>
      </c>
      <c r="M10" s="40">
        <f>AVERAGE(C10:D10)</f>
        <v>75.3</v>
      </c>
      <c r="N10" s="40">
        <f>E10</f>
        <v>34.9</v>
      </c>
      <c r="O10" s="41" t="e">
        <f t="shared" si="4"/>
        <v>#N/A</v>
      </c>
      <c r="P10" s="41" t="e">
        <f t="shared" si="5"/>
        <v>#N/A</v>
      </c>
      <c r="Q10" s="41" t="e">
        <f t="shared" si="6"/>
        <v>#N/A</v>
      </c>
      <c r="R10" s="10">
        <f t="shared" si="3"/>
        <v>0.46347941567065071</v>
      </c>
      <c r="S10" s="9">
        <f>O11/M10</f>
        <v>5.9096945551128821E-2</v>
      </c>
      <c r="T10" s="66">
        <v>-5.8247020000000003</v>
      </c>
      <c r="U10" s="66">
        <v>-6.3060830000000001</v>
      </c>
      <c r="V10" s="66">
        <v>-5.9881469999999997</v>
      </c>
      <c r="W10" s="8"/>
      <c r="Y10" s="1">
        <v>-6.9</v>
      </c>
      <c r="Z10" s="1">
        <v>2</v>
      </c>
    </row>
    <row r="11" spans="1:48" ht="30" customHeight="1">
      <c r="A11" s="95"/>
      <c r="B11" s="60" t="s">
        <v>245</v>
      </c>
      <c r="C11" s="41" t="e">
        <f>NA()</f>
        <v>#N/A</v>
      </c>
      <c r="D11" s="41" t="e">
        <f>NA()</f>
        <v>#N/A</v>
      </c>
      <c r="E11" s="41" t="e">
        <f>NA()</f>
        <v>#N/A</v>
      </c>
      <c r="F11" s="22">
        <v>4.2</v>
      </c>
      <c r="G11" s="22">
        <v>4.7</v>
      </c>
      <c r="H11" s="22">
        <v>17.2</v>
      </c>
      <c r="I11" s="22">
        <v>24.8</v>
      </c>
      <c r="J11" s="23">
        <v>1</v>
      </c>
      <c r="K11" s="23">
        <v>1.2</v>
      </c>
      <c r="L11" s="25" t="e">
        <f>NA()</f>
        <v>#N/A</v>
      </c>
      <c r="M11" s="25" t="e">
        <f>NA()</f>
        <v>#N/A</v>
      </c>
      <c r="N11" s="25" t="e">
        <f>NA()</f>
        <v>#N/A</v>
      </c>
      <c r="O11" s="11">
        <f t="shared" si="4"/>
        <v>4.45</v>
      </c>
      <c r="P11" s="11">
        <f t="shared" si="5"/>
        <v>21</v>
      </c>
      <c r="Q11" s="11">
        <f t="shared" si="6"/>
        <v>1.1000000000000001</v>
      </c>
      <c r="R11" s="10" t="e">
        <f t="shared" si="3"/>
        <v>#N/A</v>
      </c>
      <c r="S11" s="9" t="e">
        <f>O28/M11</f>
        <v>#N/A</v>
      </c>
      <c r="T11" s="67"/>
      <c r="U11" s="68"/>
      <c r="V11" s="68"/>
      <c r="W11" s="8"/>
      <c r="Y11" s="1">
        <v>-6.8</v>
      </c>
      <c r="Z11" s="1">
        <v>1</v>
      </c>
    </row>
    <row r="12" spans="1:48" ht="30" customHeight="1">
      <c r="A12" s="95" t="s">
        <v>213</v>
      </c>
      <c r="B12" s="60" t="s">
        <v>246</v>
      </c>
      <c r="C12" s="38">
        <v>74.5</v>
      </c>
      <c r="D12" s="38">
        <v>75.8</v>
      </c>
      <c r="E12" s="38">
        <v>36.200000000000003</v>
      </c>
      <c r="F12" s="39" t="e">
        <f>NA()</f>
        <v>#N/A</v>
      </c>
      <c r="G12" s="39" t="e">
        <f>NA()</f>
        <v>#N/A</v>
      </c>
      <c r="H12" s="39" t="e">
        <f>NA()</f>
        <v>#N/A</v>
      </c>
      <c r="I12" s="39" t="e">
        <f>NA()</f>
        <v>#N/A</v>
      </c>
      <c r="J12" s="39" t="e">
        <f>NA()</f>
        <v>#N/A</v>
      </c>
      <c r="K12" s="39" t="e">
        <f>NA()</f>
        <v>#N/A</v>
      </c>
      <c r="L12" s="38">
        <v>5.7</v>
      </c>
      <c r="M12" s="40">
        <f>AVERAGE(C12:D12)</f>
        <v>75.150000000000006</v>
      </c>
      <c r="N12" s="40">
        <f>E12</f>
        <v>36.200000000000003</v>
      </c>
      <c r="O12" s="41" t="e">
        <f t="shared" si="4"/>
        <v>#N/A</v>
      </c>
      <c r="P12" s="41" t="e">
        <f t="shared" si="5"/>
        <v>#N/A</v>
      </c>
      <c r="Q12" s="41" t="e">
        <f t="shared" si="6"/>
        <v>#N/A</v>
      </c>
      <c r="R12" s="10">
        <f t="shared" si="3"/>
        <v>0.48170326014637393</v>
      </c>
      <c r="S12" s="9">
        <f>O13/M12</f>
        <v>5.1896207584830337E-2</v>
      </c>
      <c r="T12" s="66">
        <v>-6.277196</v>
      </c>
      <c r="U12" s="66">
        <v>-6.6683380000000003</v>
      </c>
      <c r="V12" s="66">
        <v>-6.2718489999999996</v>
      </c>
      <c r="W12" s="8"/>
      <c r="Y12" s="1">
        <v>-6.7</v>
      </c>
      <c r="Z12" s="1">
        <v>2</v>
      </c>
    </row>
    <row r="13" spans="1:48" ht="30" customHeight="1">
      <c r="A13" s="95"/>
      <c r="B13" s="60" t="s">
        <v>247</v>
      </c>
      <c r="C13" s="41" t="e">
        <f>NA()</f>
        <v>#N/A</v>
      </c>
      <c r="D13" s="41" t="e">
        <f>NA()</f>
        <v>#N/A</v>
      </c>
      <c r="E13" s="41" t="e">
        <f>NA()</f>
        <v>#N/A</v>
      </c>
      <c r="F13" s="22">
        <v>4.0999999999999996</v>
      </c>
      <c r="G13" s="22">
        <v>3.7</v>
      </c>
      <c r="H13" s="22">
        <v>29.3</v>
      </c>
      <c r="I13" s="22">
        <v>22.7</v>
      </c>
      <c r="J13" s="23">
        <v>0.8</v>
      </c>
      <c r="K13" s="23">
        <v>0.9</v>
      </c>
      <c r="L13" s="25" t="e">
        <f>NA()</f>
        <v>#N/A</v>
      </c>
      <c r="M13" s="25" t="e">
        <f>NA()</f>
        <v>#N/A</v>
      </c>
      <c r="N13" s="25" t="e">
        <f>NA()</f>
        <v>#N/A</v>
      </c>
      <c r="O13" s="11">
        <f t="shared" si="4"/>
        <v>3.9</v>
      </c>
      <c r="P13" s="11">
        <f t="shared" si="5"/>
        <v>26</v>
      </c>
      <c r="Q13" s="11">
        <f t="shared" si="6"/>
        <v>0.85000000000000009</v>
      </c>
      <c r="R13" s="10" t="e">
        <f t="shared" si="3"/>
        <v>#N/A</v>
      </c>
      <c r="S13" s="9" t="e">
        <f>O30/M13</f>
        <v>#N/A</v>
      </c>
      <c r="T13" s="67"/>
      <c r="U13" s="68"/>
      <c r="V13" s="68"/>
      <c r="W13" s="8"/>
      <c r="Y13" s="1">
        <v>-6.6</v>
      </c>
      <c r="Z13" s="1">
        <v>0</v>
      </c>
    </row>
    <row r="14" spans="1:48" ht="30" customHeight="1">
      <c r="A14" s="80" t="s">
        <v>216</v>
      </c>
      <c r="B14" s="60" t="s">
        <v>214</v>
      </c>
      <c r="C14" s="22">
        <v>83.6</v>
      </c>
      <c r="D14" s="22">
        <v>85.6</v>
      </c>
      <c r="E14" s="22">
        <v>37.4</v>
      </c>
      <c r="F14" s="24" t="e">
        <f>NA()</f>
        <v>#N/A</v>
      </c>
      <c r="G14" s="24" t="e">
        <f>NA()</f>
        <v>#N/A</v>
      </c>
      <c r="H14" s="24" t="e">
        <f>NA()</f>
        <v>#N/A</v>
      </c>
      <c r="I14" s="24" t="e">
        <f>NA()</f>
        <v>#N/A</v>
      </c>
      <c r="J14" s="24" t="e">
        <f>NA()</f>
        <v>#N/A</v>
      </c>
      <c r="K14" s="24" t="e">
        <f>NA()</f>
        <v>#N/A</v>
      </c>
      <c r="L14" s="22">
        <v>4.2</v>
      </c>
      <c r="M14" s="11">
        <f>AVERAGE(C14:D14)</f>
        <v>84.6</v>
      </c>
      <c r="N14" s="11">
        <f>E14</f>
        <v>37.4</v>
      </c>
      <c r="O14" s="25" t="e">
        <f t="shared" si="0"/>
        <v>#N/A</v>
      </c>
      <c r="P14" s="25" t="e">
        <f t="shared" si="1"/>
        <v>#N/A</v>
      </c>
      <c r="Q14" s="25" t="e">
        <f t="shared" si="2"/>
        <v>#N/A</v>
      </c>
      <c r="R14" s="10">
        <f t="shared" si="3"/>
        <v>0.44208037825059104</v>
      </c>
      <c r="S14" s="9">
        <f>O15/M14</f>
        <v>5.9692671394799064E-2</v>
      </c>
      <c r="T14" s="92">
        <v>-5.5042249999999999</v>
      </c>
      <c r="U14" s="92">
        <v>-6.0251029999999997</v>
      </c>
      <c r="V14" s="92">
        <v>-5.9204350000000003</v>
      </c>
      <c r="W14" s="8"/>
      <c r="Y14" s="1">
        <v>-6.5</v>
      </c>
      <c r="Z14" s="1">
        <v>2</v>
      </c>
    </row>
    <row r="15" spans="1:48" ht="30" customHeight="1">
      <c r="A15" s="80"/>
      <c r="B15" s="60" t="s">
        <v>215</v>
      </c>
      <c r="C15" s="25" t="e">
        <f>NA()</f>
        <v>#N/A</v>
      </c>
      <c r="D15" s="25" t="e">
        <f>NA()</f>
        <v>#N/A</v>
      </c>
      <c r="E15" s="25" t="e">
        <f>NA()</f>
        <v>#N/A</v>
      </c>
      <c r="F15" s="22">
        <v>5.2</v>
      </c>
      <c r="G15" s="52">
        <v>4.9000000000000004</v>
      </c>
      <c r="H15" s="22">
        <v>41</v>
      </c>
      <c r="I15" s="22">
        <v>36.200000000000003</v>
      </c>
      <c r="J15" s="23">
        <v>1.2</v>
      </c>
      <c r="K15" s="23">
        <v>1.4</v>
      </c>
      <c r="L15" s="25" t="e">
        <f>NA()</f>
        <v>#N/A</v>
      </c>
      <c r="M15" s="25" t="e">
        <f>NA()</f>
        <v>#N/A</v>
      </c>
      <c r="N15" s="25" t="e">
        <f>NA()</f>
        <v>#N/A</v>
      </c>
      <c r="O15" s="11">
        <f t="shared" si="0"/>
        <v>5.0500000000000007</v>
      </c>
      <c r="P15" s="11">
        <f t="shared" si="1"/>
        <v>38.6</v>
      </c>
      <c r="Q15" s="11">
        <f t="shared" si="2"/>
        <v>1.2999999999999998</v>
      </c>
      <c r="R15" s="10" t="e">
        <f t="shared" si="3"/>
        <v>#N/A</v>
      </c>
      <c r="S15" s="9" t="e">
        <f>O24/M15</f>
        <v>#N/A</v>
      </c>
      <c r="T15" s="93"/>
      <c r="U15" s="94"/>
      <c r="V15" s="94"/>
      <c r="W15" s="8"/>
      <c r="Y15" s="1">
        <v>-6.4</v>
      </c>
      <c r="Z15" s="1">
        <v>1</v>
      </c>
    </row>
    <row r="16" spans="1:48" ht="30" customHeight="1">
      <c r="A16" s="91" t="s">
        <v>216</v>
      </c>
      <c r="B16" s="60" t="s">
        <v>240</v>
      </c>
      <c r="C16" s="38">
        <v>82</v>
      </c>
      <c r="D16" s="38">
        <v>88.2</v>
      </c>
      <c r="E16" s="38">
        <v>39.9</v>
      </c>
      <c r="F16" s="39" t="e">
        <f>NA()</f>
        <v>#N/A</v>
      </c>
      <c r="G16" s="39" t="e">
        <f>NA()</f>
        <v>#N/A</v>
      </c>
      <c r="H16" s="39" t="e">
        <f>NA()</f>
        <v>#N/A</v>
      </c>
      <c r="I16" s="39" t="e">
        <f>NA()</f>
        <v>#N/A</v>
      </c>
      <c r="J16" s="39" t="e">
        <f>NA()</f>
        <v>#N/A</v>
      </c>
      <c r="K16" s="39" t="e">
        <f>NA()</f>
        <v>#N/A</v>
      </c>
      <c r="L16" s="38">
        <v>4.5</v>
      </c>
      <c r="M16" s="40">
        <f>AVERAGE(C16:D16)</f>
        <v>85.1</v>
      </c>
      <c r="N16" s="40">
        <f>E16</f>
        <v>39.9</v>
      </c>
      <c r="O16" s="41" t="e">
        <f t="shared" ref="O16:O23" si="7">AVERAGE(F16:G16)</f>
        <v>#N/A</v>
      </c>
      <c r="P16" s="41" t="e">
        <f t="shared" ref="P16:P23" si="8">AVERAGE(H16:I16)</f>
        <v>#N/A</v>
      </c>
      <c r="Q16" s="41" t="e">
        <f t="shared" ref="Q16:Q23" si="9">AVERAGE(J16:K16)</f>
        <v>#N/A</v>
      </c>
      <c r="R16" s="10">
        <f t="shared" ref="R16:R25" si="10">N16/M16</f>
        <v>0.46886016451233842</v>
      </c>
      <c r="S16" s="9">
        <f>O17/M16</f>
        <v>7.7555816686251472E-2</v>
      </c>
      <c r="T16" s="92">
        <v>-5.3973750000000003</v>
      </c>
      <c r="U16" s="92">
        <v>-5.9094160000000002</v>
      </c>
      <c r="V16" s="92">
        <v>-5.5866210000000001</v>
      </c>
      <c r="W16" s="8"/>
      <c r="X16" s="84" t="s">
        <v>222</v>
      </c>
      <c r="Y16" s="57" t="s">
        <v>223</v>
      </c>
      <c r="Z16" s="22">
        <v>32</v>
      </c>
      <c r="AA16" s="22"/>
      <c r="AB16" s="22"/>
      <c r="AC16" s="24" t="e">
        <f>NA()</f>
        <v>#N/A</v>
      </c>
      <c r="AD16" s="24" t="e">
        <f>NA()</f>
        <v>#N/A</v>
      </c>
      <c r="AE16" s="24" t="e">
        <f>NA()</f>
        <v>#N/A</v>
      </c>
      <c r="AF16" s="24" t="e">
        <f>NA()</f>
        <v>#N/A</v>
      </c>
      <c r="AG16" s="24" t="e">
        <f>NA()</f>
        <v>#N/A</v>
      </c>
      <c r="AH16" s="24" t="e">
        <f>NA()</f>
        <v>#N/A</v>
      </c>
      <c r="AI16" s="23"/>
      <c r="AJ16" s="11">
        <f>AVERAGE(Z16:AA16)</f>
        <v>32</v>
      </c>
      <c r="AK16" s="11">
        <f>AB16</f>
        <v>0</v>
      </c>
      <c r="AL16" s="25" t="e">
        <f t="shared" si="0"/>
        <v>#N/A</v>
      </c>
      <c r="AM16" s="25" t="e">
        <f t="shared" si="1"/>
        <v>#N/A</v>
      </c>
      <c r="AN16" s="25" t="e">
        <f t="shared" si="2"/>
        <v>#N/A</v>
      </c>
      <c r="AO16" s="10">
        <f t="shared" ref="AO16:AO17" si="11">AK16/AJ16</f>
        <v>0</v>
      </c>
      <c r="AP16" s="9" t="e">
        <f t="shared" ref="AP16" si="12">AL17/AJ16</f>
        <v>#DIV/0!</v>
      </c>
      <c r="AQ16" s="63"/>
      <c r="AR16" s="63"/>
      <c r="AS16" s="63"/>
      <c r="AT16" s="8"/>
      <c r="AV16" s="1">
        <v>-6.3</v>
      </c>
    </row>
    <row r="17" spans="1:48" ht="30" customHeight="1">
      <c r="A17" s="91"/>
      <c r="B17" s="60" t="s">
        <v>241</v>
      </c>
      <c r="C17" s="41" t="e">
        <f>NA()</f>
        <v>#N/A</v>
      </c>
      <c r="D17" s="41" t="e">
        <f>NA()</f>
        <v>#N/A</v>
      </c>
      <c r="E17" s="41" t="e">
        <f>NA()</f>
        <v>#N/A</v>
      </c>
      <c r="F17" s="22">
        <v>6.4</v>
      </c>
      <c r="G17" s="52">
        <v>6.8</v>
      </c>
      <c r="H17" s="22">
        <v>26.8</v>
      </c>
      <c r="I17" s="22">
        <v>32.799999999999997</v>
      </c>
      <c r="J17" s="23">
        <v>1.3</v>
      </c>
      <c r="K17" s="23">
        <v>1.2</v>
      </c>
      <c r="L17" s="25" t="e">
        <f>NA()</f>
        <v>#N/A</v>
      </c>
      <c r="M17" s="25" t="e">
        <f>NA()</f>
        <v>#N/A</v>
      </c>
      <c r="N17" s="25" t="e">
        <f>NA()</f>
        <v>#N/A</v>
      </c>
      <c r="O17" s="11">
        <f t="shared" si="7"/>
        <v>6.6</v>
      </c>
      <c r="P17" s="11">
        <f t="shared" si="8"/>
        <v>29.799999999999997</v>
      </c>
      <c r="Q17" s="11">
        <f t="shared" si="9"/>
        <v>1.25</v>
      </c>
      <c r="R17" s="10" t="e">
        <f t="shared" si="10"/>
        <v>#N/A</v>
      </c>
      <c r="S17" s="9" t="e">
        <f>O26/M17</f>
        <v>#N/A</v>
      </c>
      <c r="T17" s="93"/>
      <c r="U17" s="94"/>
      <c r="V17" s="94"/>
      <c r="W17" s="8"/>
      <c r="X17" s="85"/>
      <c r="Y17" s="57" t="s">
        <v>224</v>
      </c>
      <c r="Z17" s="25" t="e">
        <f>NA()</f>
        <v>#N/A</v>
      </c>
      <c r="AA17" s="25" t="e">
        <f>NA()</f>
        <v>#N/A</v>
      </c>
      <c r="AB17" s="25" t="e">
        <f>NA()</f>
        <v>#N/A</v>
      </c>
      <c r="AC17" s="22"/>
      <c r="AD17" s="22"/>
      <c r="AE17" s="22"/>
      <c r="AF17" s="22"/>
      <c r="AG17" s="23"/>
      <c r="AH17" s="23"/>
      <c r="AI17" s="25"/>
      <c r="AJ17" s="25" t="e">
        <f>NA()</f>
        <v>#N/A</v>
      </c>
      <c r="AK17" s="25" t="e">
        <f>NA()</f>
        <v>#N/A</v>
      </c>
      <c r="AL17" s="11" t="e">
        <f t="shared" si="0"/>
        <v>#DIV/0!</v>
      </c>
      <c r="AM17" s="11" t="e">
        <f t="shared" si="1"/>
        <v>#DIV/0!</v>
      </c>
      <c r="AN17" s="11" t="e">
        <f t="shared" si="2"/>
        <v>#DIV/0!</v>
      </c>
      <c r="AO17" s="10" t="e">
        <f t="shared" si="11"/>
        <v>#N/A</v>
      </c>
      <c r="AP17" s="9" t="e">
        <f>O44/AJ17</f>
        <v>#N/A</v>
      </c>
      <c r="AQ17" s="65"/>
      <c r="AR17" s="64"/>
      <c r="AS17" s="64"/>
      <c r="AT17" s="8"/>
      <c r="AV17" s="1">
        <v>-6.2</v>
      </c>
    </row>
    <row r="18" spans="1:48" ht="30" customHeight="1">
      <c r="A18" s="91" t="s">
        <v>216</v>
      </c>
      <c r="B18" s="60" t="s">
        <v>242</v>
      </c>
      <c r="C18" s="38">
        <v>87.7</v>
      </c>
      <c r="D18" s="38">
        <v>82</v>
      </c>
      <c r="E18" s="38">
        <v>38.700000000000003</v>
      </c>
      <c r="F18" s="39" t="e">
        <f>NA()</f>
        <v>#N/A</v>
      </c>
      <c r="G18" s="39" t="e">
        <f>NA()</f>
        <v>#N/A</v>
      </c>
      <c r="H18" s="39" t="e">
        <f>NA()</f>
        <v>#N/A</v>
      </c>
      <c r="I18" s="39" t="e">
        <f>NA()</f>
        <v>#N/A</v>
      </c>
      <c r="J18" s="39" t="e">
        <f>NA()</f>
        <v>#N/A</v>
      </c>
      <c r="K18" s="39" t="e">
        <f>NA()</f>
        <v>#N/A</v>
      </c>
      <c r="L18" s="38">
        <v>5.6</v>
      </c>
      <c r="M18" s="40">
        <f>AVERAGE(C18:D18)</f>
        <v>84.85</v>
      </c>
      <c r="N18" s="40">
        <f>E18</f>
        <v>38.700000000000003</v>
      </c>
      <c r="O18" s="41" t="e">
        <f t="shared" si="7"/>
        <v>#N/A</v>
      </c>
      <c r="P18" s="41" t="e">
        <f t="shared" si="8"/>
        <v>#N/A</v>
      </c>
      <c r="Q18" s="41" t="e">
        <f t="shared" si="9"/>
        <v>#N/A</v>
      </c>
      <c r="R18" s="10">
        <f t="shared" si="10"/>
        <v>0.45609899823217448</v>
      </c>
      <c r="S18" s="9">
        <f>O19/M18</f>
        <v>5.8338243959929294E-2</v>
      </c>
      <c r="T18" s="92">
        <v>-5.3900180000000004</v>
      </c>
      <c r="U18" s="92">
        <v>-5.8212010000000003</v>
      </c>
      <c r="V18" s="92">
        <v>-5.5870420000000003</v>
      </c>
      <c r="W18" s="8"/>
      <c r="X18" s="45"/>
      <c r="Y18" s="45">
        <v>-6.3</v>
      </c>
      <c r="Z18" s="45"/>
    </row>
    <row r="19" spans="1:48" ht="30" customHeight="1">
      <c r="A19" s="91"/>
      <c r="B19" s="60" t="s">
        <v>243</v>
      </c>
      <c r="C19" s="41" t="e">
        <f>NA()</f>
        <v>#N/A</v>
      </c>
      <c r="D19" s="41" t="e">
        <f>NA()</f>
        <v>#N/A</v>
      </c>
      <c r="E19" s="41" t="e">
        <f>NA()</f>
        <v>#N/A</v>
      </c>
      <c r="F19" s="22">
        <v>5.5</v>
      </c>
      <c r="G19" s="52">
        <v>4.4000000000000004</v>
      </c>
      <c r="H19" s="22">
        <v>33.799999999999997</v>
      </c>
      <c r="I19" s="22">
        <v>30.9</v>
      </c>
      <c r="J19" s="23">
        <v>1.7</v>
      </c>
      <c r="K19" s="23">
        <v>1.8</v>
      </c>
      <c r="L19" s="25" t="e">
        <f>NA()</f>
        <v>#N/A</v>
      </c>
      <c r="M19" s="25" t="e">
        <f>NA()</f>
        <v>#N/A</v>
      </c>
      <c r="N19" s="25" t="e">
        <f>NA()</f>
        <v>#N/A</v>
      </c>
      <c r="O19" s="11">
        <f t="shared" si="7"/>
        <v>4.95</v>
      </c>
      <c r="P19" s="11">
        <f t="shared" si="8"/>
        <v>32.349999999999994</v>
      </c>
      <c r="Q19" s="11">
        <f t="shared" si="9"/>
        <v>1.75</v>
      </c>
      <c r="R19" s="10" t="e">
        <f t="shared" si="10"/>
        <v>#N/A</v>
      </c>
      <c r="S19" s="9" t="e">
        <f>O28/M19</f>
        <v>#N/A</v>
      </c>
      <c r="T19" s="93"/>
      <c r="U19" s="94"/>
      <c r="V19" s="94"/>
      <c r="W19" s="8"/>
      <c r="X19" s="45"/>
      <c r="Y19" s="45">
        <v>-6.2</v>
      </c>
      <c r="Z19" s="45"/>
    </row>
    <row r="20" spans="1:48" ht="30" customHeight="1">
      <c r="A20" s="91" t="s">
        <v>216</v>
      </c>
      <c r="B20" s="60" t="s">
        <v>244</v>
      </c>
      <c r="C20" s="38">
        <v>87.3</v>
      </c>
      <c r="D20" s="38">
        <v>81.099999999999994</v>
      </c>
      <c r="E20" s="38">
        <v>40.799999999999997</v>
      </c>
      <c r="F20" s="39" t="e">
        <f>NA()</f>
        <v>#N/A</v>
      </c>
      <c r="G20" s="39" t="e">
        <f>NA()</f>
        <v>#N/A</v>
      </c>
      <c r="H20" s="39" t="e">
        <f>NA()</f>
        <v>#N/A</v>
      </c>
      <c r="I20" s="39" t="e">
        <f>NA()</f>
        <v>#N/A</v>
      </c>
      <c r="J20" s="39" t="e">
        <f>NA()</f>
        <v>#N/A</v>
      </c>
      <c r="K20" s="39" t="e">
        <f>NA()</f>
        <v>#N/A</v>
      </c>
      <c r="L20" s="38">
        <v>3.4</v>
      </c>
      <c r="M20" s="40">
        <f>AVERAGE(C20:D20)</f>
        <v>84.199999999999989</v>
      </c>
      <c r="N20" s="40">
        <f>E20</f>
        <v>40.799999999999997</v>
      </c>
      <c r="O20" s="41" t="e">
        <f t="shared" si="7"/>
        <v>#N/A</v>
      </c>
      <c r="P20" s="41" t="e">
        <f t="shared" si="8"/>
        <v>#N/A</v>
      </c>
      <c r="Q20" s="41" t="e">
        <f t="shared" si="9"/>
        <v>#N/A</v>
      </c>
      <c r="R20" s="10">
        <f t="shared" si="10"/>
        <v>0.48456057007125891</v>
      </c>
      <c r="S20" s="9">
        <f>O21/M20</f>
        <v>7.1852731591448948E-2</v>
      </c>
      <c r="T20" s="92">
        <v>-5.4554689999999999</v>
      </c>
      <c r="U20" s="92">
        <v>-5.9391759999999998</v>
      </c>
      <c r="V20" s="92">
        <v>-5.640612</v>
      </c>
      <c r="W20" s="8"/>
      <c r="Y20" s="1">
        <v>-6.1</v>
      </c>
    </row>
    <row r="21" spans="1:48" ht="30" customHeight="1">
      <c r="A21" s="91"/>
      <c r="B21" s="60" t="s">
        <v>245</v>
      </c>
      <c r="C21" s="41" t="e">
        <f>NA()</f>
        <v>#N/A</v>
      </c>
      <c r="D21" s="41" t="e">
        <f>NA()</f>
        <v>#N/A</v>
      </c>
      <c r="E21" s="41" t="e">
        <f>NA()</f>
        <v>#N/A</v>
      </c>
      <c r="F21" s="22">
        <v>4.9000000000000004</v>
      </c>
      <c r="G21" s="52">
        <v>7.2</v>
      </c>
      <c r="H21" s="22">
        <v>33.799999999999997</v>
      </c>
      <c r="I21" s="22">
        <v>30.1</v>
      </c>
      <c r="J21" s="23">
        <v>1.4</v>
      </c>
      <c r="K21" s="23">
        <v>1.5</v>
      </c>
      <c r="L21" s="25" t="e">
        <f>NA()</f>
        <v>#N/A</v>
      </c>
      <c r="M21" s="25" t="e">
        <f>NA()</f>
        <v>#N/A</v>
      </c>
      <c r="N21" s="25" t="e">
        <f>NA()</f>
        <v>#N/A</v>
      </c>
      <c r="O21" s="11">
        <f t="shared" si="7"/>
        <v>6.0500000000000007</v>
      </c>
      <c r="P21" s="11">
        <f t="shared" si="8"/>
        <v>31.95</v>
      </c>
      <c r="Q21" s="11">
        <f t="shared" si="9"/>
        <v>1.45</v>
      </c>
      <c r="R21" s="10" t="e">
        <f t="shared" si="10"/>
        <v>#N/A</v>
      </c>
      <c r="S21" s="9" t="e">
        <f>O30/M21</f>
        <v>#N/A</v>
      </c>
      <c r="T21" s="93"/>
      <c r="U21" s="94"/>
      <c r="V21" s="94"/>
      <c r="W21" s="8"/>
    </row>
    <row r="22" spans="1:48" ht="30" customHeight="1">
      <c r="A22" s="91" t="s">
        <v>216</v>
      </c>
      <c r="B22" s="60" t="s">
        <v>246</v>
      </c>
      <c r="C22" s="38">
        <v>86.7</v>
      </c>
      <c r="D22" s="38">
        <v>82.7</v>
      </c>
      <c r="E22" s="38">
        <v>43.9</v>
      </c>
      <c r="F22" s="39" t="e">
        <f>NA()</f>
        <v>#N/A</v>
      </c>
      <c r="G22" s="39" t="e">
        <f>NA()</f>
        <v>#N/A</v>
      </c>
      <c r="H22" s="39" t="e">
        <f>NA()</f>
        <v>#N/A</v>
      </c>
      <c r="I22" s="39" t="e">
        <f>NA()</f>
        <v>#N/A</v>
      </c>
      <c r="J22" s="39" t="e">
        <f>NA()</f>
        <v>#N/A</v>
      </c>
      <c r="K22" s="39" t="e">
        <f>NA()</f>
        <v>#N/A</v>
      </c>
      <c r="L22" s="38">
        <v>5.8</v>
      </c>
      <c r="M22" s="40">
        <f>AVERAGE(C22:D22)</f>
        <v>84.7</v>
      </c>
      <c r="N22" s="40">
        <f>E22</f>
        <v>43.9</v>
      </c>
      <c r="O22" s="41" t="e">
        <f t="shared" si="7"/>
        <v>#N/A</v>
      </c>
      <c r="P22" s="41" t="e">
        <f t="shared" si="8"/>
        <v>#N/A</v>
      </c>
      <c r="Q22" s="41" t="e">
        <f t="shared" si="9"/>
        <v>#N/A</v>
      </c>
      <c r="R22" s="10">
        <f t="shared" si="10"/>
        <v>0.51829988193624554</v>
      </c>
      <c r="S22" s="9">
        <f>O23/M22</f>
        <v>6.3754427390791027E-2</v>
      </c>
      <c r="T22" s="92">
        <v>-5.947641</v>
      </c>
      <c r="U22" s="92">
        <v>-6.2863889999999998</v>
      </c>
      <c r="V22" s="92">
        <v>-5.79453</v>
      </c>
      <c r="W22" s="8"/>
    </row>
    <row r="23" spans="1:48" ht="30" customHeight="1">
      <c r="A23" s="91"/>
      <c r="B23" s="60" t="s">
        <v>247</v>
      </c>
      <c r="C23" s="41" t="e">
        <f>NA()</f>
        <v>#N/A</v>
      </c>
      <c r="D23" s="41" t="e">
        <f>NA()</f>
        <v>#N/A</v>
      </c>
      <c r="E23" s="41" t="e">
        <f>NA()</f>
        <v>#N/A</v>
      </c>
      <c r="F23" s="22">
        <v>5</v>
      </c>
      <c r="G23" s="52">
        <v>5.8</v>
      </c>
      <c r="H23" s="22">
        <v>30.9</v>
      </c>
      <c r="I23" s="22">
        <v>36.5</v>
      </c>
      <c r="J23" s="23">
        <v>1.3</v>
      </c>
      <c r="K23" s="23">
        <v>1</v>
      </c>
      <c r="L23" s="25" t="e">
        <f>NA()</f>
        <v>#N/A</v>
      </c>
      <c r="M23" s="25" t="e">
        <f>NA()</f>
        <v>#N/A</v>
      </c>
      <c r="N23" s="25" t="e">
        <f>NA()</f>
        <v>#N/A</v>
      </c>
      <c r="O23" s="11">
        <f t="shared" si="7"/>
        <v>5.4</v>
      </c>
      <c r="P23" s="11">
        <f t="shared" si="8"/>
        <v>33.700000000000003</v>
      </c>
      <c r="Q23" s="11">
        <f t="shared" si="9"/>
        <v>1.1499999999999999</v>
      </c>
      <c r="R23" s="10" t="e">
        <f t="shared" si="10"/>
        <v>#N/A</v>
      </c>
      <c r="S23" s="9" t="e">
        <f>O32/M23</f>
        <v>#N/A</v>
      </c>
      <c r="T23" s="93"/>
      <c r="U23" s="94"/>
      <c r="V23" s="94"/>
      <c r="W23" s="8"/>
    </row>
    <row r="24" spans="1:48" ht="30" customHeight="1">
      <c r="A24" s="82" t="s">
        <v>219</v>
      </c>
      <c r="B24" s="57" t="s">
        <v>214</v>
      </c>
      <c r="C24" s="22">
        <v>98.21</v>
      </c>
      <c r="D24" s="22">
        <v>105.51</v>
      </c>
      <c r="E24" s="22">
        <v>51.29</v>
      </c>
      <c r="F24" s="24" t="e">
        <f>NA()</f>
        <v>#N/A</v>
      </c>
      <c r="G24" s="24" t="e">
        <f>NA()</f>
        <v>#N/A</v>
      </c>
      <c r="H24" s="24" t="e">
        <f>NA()</f>
        <v>#N/A</v>
      </c>
      <c r="I24" s="24" t="e">
        <f>NA()</f>
        <v>#N/A</v>
      </c>
      <c r="J24" s="24" t="e">
        <f>NA()</f>
        <v>#N/A</v>
      </c>
      <c r="K24" s="24" t="e">
        <f>NA()</f>
        <v>#N/A</v>
      </c>
      <c r="L24" s="22">
        <v>6.19</v>
      </c>
      <c r="M24" s="11">
        <f>AVERAGE(C24:D24)</f>
        <v>101.86</v>
      </c>
      <c r="N24" s="11">
        <f>E24</f>
        <v>51.29</v>
      </c>
      <c r="O24" s="25" t="e">
        <f t="shared" si="0"/>
        <v>#N/A</v>
      </c>
      <c r="P24" s="25" t="e">
        <f t="shared" si="1"/>
        <v>#N/A</v>
      </c>
      <c r="Q24" s="25" t="e">
        <f t="shared" si="2"/>
        <v>#N/A</v>
      </c>
      <c r="R24" s="10">
        <f t="shared" si="10"/>
        <v>0.50353426271352841</v>
      </c>
      <c r="S24" s="9">
        <f>O25/M24</f>
        <v>0.10666601217357158</v>
      </c>
      <c r="T24" s="92">
        <v>-5.0363280000000001</v>
      </c>
      <c r="U24" s="92">
        <v>-5.5347189999999999</v>
      </c>
      <c r="V24" s="92">
        <v>-4.9338930000000003</v>
      </c>
      <c r="W24" s="8"/>
    </row>
    <row r="25" spans="1:48" ht="30" customHeight="1">
      <c r="A25" s="82"/>
      <c r="B25" s="57" t="s">
        <v>215</v>
      </c>
      <c r="C25" s="25" t="e">
        <f>NA()</f>
        <v>#N/A</v>
      </c>
      <c r="D25" s="25" t="e">
        <f>NA()</f>
        <v>#N/A</v>
      </c>
      <c r="E25" s="25" t="e">
        <f>NA()</f>
        <v>#N/A</v>
      </c>
      <c r="F25" s="22">
        <v>11.65</v>
      </c>
      <c r="G25" s="22">
        <v>10.08</v>
      </c>
      <c r="H25" s="22">
        <v>15.06</v>
      </c>
      <c r="I25" s="22">
        <v>23.74</v>
      </c>
      <c r="J25" s="23">
        <v>1.1200000000000001</v>
      </c>
      <c r="K25" s="23">
        <v>0.98</v>
      </c>
      <c r="L25" s="25" t="e">
        <f>NA()</f>
        <v>#N/A</v>
      </c>
      <c r="M25" s="25" t="e">
        <f>NA()</f>
        <v>#N/A</v>
      </c>
      <c r="N25" s="25" t="e">
        <f>NA()</f>
        <v>#N/A</v>
      </c>
      <c r="O25" s="11">
        <f t="shared" si="0"/>
        <v>10.865</v>
      </c>
      <c r="P25" s="11">
        <f t="shared" si="1"/>
        <v>19.399999999999999</v>
      </c>
      <c r="Q25" s="11">
        <f t="shared" si="2"/>
        <v>1.05</v>
      </c>
      <c r="R25" s="10" t="e">
        <f t="shared" si="10"/>
        <v>#N/A</v>
      </c>
      <c r="S25" s="9" t="e">
        <f>AL16/M25</f>
        <v>#N/A</v>
      </c>
      <c r="T25" s="93"/>
      <c r="U25" s="94"/>
      <c r="V25" s="94"/>
      <c r="W25" s="8"/>
    </row>
    <row r="26" spans="1:48">
      <c r="A26" s="96" t="s">
        <v>219</v>
      </c>
      <c r="B26" s="57" t="s">
        <v>240</v>
      </c>
      <c r="C26" s="38">
        <v>95.3</v>
      </c>
      <c r="D26" s="38">
        <v>102.3</v>
      </c>
      <c r="E26" s="38">
        <v>52.68</v>
      </c>
      <c r="F26" s="39" t="e">
        <f>NA()</f>
        <v>#N/A</v>
      </c>
      <c r="G26" s="39" t="e">
        <f>NA()</f>
        <v>#N/A</v>
      </c>
      <c r="H26" s="39" t="e">
        <f>NA()</f>
        <v>#N/A</v>
      </c>
      <c r="I26" s="39" t="e">
        <f>NA()</f>
        <v>#N/A</v>
      </c>
      <c r="J26" s="39" t="e">
        <f>NA()</f>
        <v>#N/A</v>
      </c>
      <c r="K26" s="39" t="e">
        <f>NA()</f>
        <v>#N/A</v>
      </c>
      <c r="L26" s="38">
        <v>8.66</v>
      </c>
      <c r="M26" s="40">
        <f>AVERAGE(C26:D26)</f>
        <v>98.8</v>
      </c>
      <c r="N26" s="40">
        <f>E26</f>
        <v>52.68</v>
      </c>
      <c r="O26" s="41" t="e">
        <f t="shared" ref="O26:O35" si="13">AVERAGE(F26:G26)</f>
        <v>#N/A</v>
      </c>
      <c r="P26" s="41" t="e">
        <f t="shared" ref="P26:P35" si="14">AVERAGE(H26:I26)</f>
        <v>#N/A</v>
      </c>
      <c r="Q26" s="41" t="e">
        <f t="shared" ref="Q26:Q35" si="15">AVERAGE(J26:K26)</f>
        <v>#N/A</v>
      </c>
      <c r="R26" s="10">
        <f t="shared" ref="R26:R35" si="16">N26/M26</f>
        <v>0.53319838056680158</v>
      </c>
      <c r="S26" s="9">
        <f>O27/M26</f>
        <v>8.8512145748987872E-2</v>
      </c>
      <c r="T26" s="92">
        <v>-5.5922580000000002</v>
      </c>
      <c r="U26" s="92">
        <v>-5.9015919999999999</v>
      </c>
      <c r="V26" s="92">
        <v>-5.154928</v>
      </c>
      <c r="W26" s="8"/>
    </row>
    <row r="27" spans="1:48">
      <c r="A27" s="96"/>
      <c r="B27" s="57" t="s">
        <v>248</v>
      </c>
      <c r="C27" s="41" t="e">
        <f>NA()</f>
        <v>#N/A</v>
      </c>
      <c r="D27" s="41" t="e">
        <f>NA()</f>
        <v>#N/A</v>
      </c>
      <c r="E27" s="41" t="e">
        <f>NA()</f>
        <v>#N/A</v>
      </c>
      <c r="F27" s="22">
        <v>9.44</v>
      </c>
      <c r="G27" s="22">
        <v>8.0500000000000007</v>
      </c>
      <c r="H27" s="22">
        <v>18.71</v>
      </c>
      <c r="I27" s="22">
        <v>21.89</v>
      </c>
      <c r="J27" s="23">
        <v>0.52</v>
      </c>
      <c r="K27" s="23">
        <v>0.84</v>
      </c>
      <c r="L27" s="25" t="e">
        <f>NA()</f>
        <v>#N/A</v>
      </c>
      <c r="M27" s="25" t="e">
        <f>NA()</f>
        <v>#N/A</v>
      </c>
      <c r="N27" s="25" t="e">
        <f>NA()</f>
        <v>#N/A</v>
      </c>
      <c r="O27" s="11">
        <f t="shared" si="13"/>
        <v>8.745000000000001</v>
      </c>
      <c r="P27" s="11">
        <f t="shared" si="14"/>
        <v>20.3</v>
      </c>
      <c r="Q27" s="11">
        <f t="shared" si="15"/>
        <v>0.67999999999999994</v>
      </c>
      <c r="R27" s="10" t="e">
        <f t="shared" si="16"/>
        <v>#N/A</v>
      </c>
      <c r="S27" s="9" t="e">
        <f>O44/M27</f>
        <v>#N/A</v>
      </c>
      <c r="T27" s="93"/>
      <c r="U27" s="94"/>
      <c r="V27" s="94"/>
      <c r="W27" s="8"/>
    </row>
    <row r="28" spans="1:48">
      <c r="A28" s="96" t="s">
        <v>219</v>
      </c>
      <c r="B28" s="57" t="s">
        <v>242</v>
      </c>
      <c r="C28" s="38">
        <v>102.55</v>
      </c>
      <c r="D28" s="38">
        <v>96.97</v>
      </c>
      <c r="E28" s="38">
        <v>52.93</v>
      </c>
      <c r="F28" s="39" t="e">
        <f>NA()</f>
        <v>#N/A</v>
      </c>
      <c r="G28" s="39" t="e">
        <f>NA()</f>
        <v>#N/A</v>
      </c>
      <c r="H28" s="39" t="e">
        <f>NA()</f>
        <v>#N/A</v>
      </c>
      <c r="I28" s="39" t="e">
        <f>NA()</f>
        <v>#N/A</v>
      </c>
      <c r="J28" s="39" t="e">
        <f>NA()</f>
        <v>#N/A</v>
      </c>
      <c r="K28" s="39" t="e">
        <f>NA()</f>
        <v>#N/A</v>
      </c>
      <c r="L28" s="38">
        <v>4.83</v>
      </c>
      <c r="M28" s="40">
        <f>AVERAGE(C28:D28)</f>
        <v>99.759999999999991</v>
      </c>
      <c r="N28" s="40">
        <f>E28</f>
        <v>52.93</v>
      </c>
      <c r="O28" s="41" t="e">
        <f t="shared" si="13"/>
        <v>#N/A</v>
      </c>
      <c r="P28" s="41" t="e">
        <f t="shared" si="14"/>
        <v>#N/A</v>
      </c>
      <c r="Q28" s="41" t="e">
        <f t="shared" si="15"/>
        <v>#N/A</v>
      </c>
      <c r="R28" s="10">
        <f t="shared" si="16"/>
        <v>0.53057337610264643</v>
      </c>
      <c r="S28" s="9">
        <f>O29/M28</f>
        <v>9.0066158781074587E-2</v>
      </c>
      <c r="T28" s="92">
        <v>-5.5066350000000002</v>
      </c>
      <c r="U28" s="92">
        <v>-5.9303100000000004</v>
      </c>
      <c r="V28" s="92">
        <v>-5.2922120000000001</v>
      </c>
      <c r="W28" s="8"/>
    </row>
    <row r="29" spans="1:48">
      <c r="A29" s="96"/>
      <c r="B29" s="57" t="s">
        <v>243</v>
      </c>
      <c r="C29" s="41" t="e">
        <f>NA()</f>
        <v>#N/A</v>
      </c>
      <c r="D29" s="41" t="e">
        <f>NA()</f>
        <v>#N/A</v>
      </c>
      <c r="E29" s="41" t="e">
        <f>NA()</f>
        <v>#N/A</v>
      </c>
      <c r="F29" s="22">
        <v>8.91</v>
      </c>
      <c r="G29" s="22">
        <v>9.06</v>
      </c>
      <c r="H29" s="22">
        <v>19.100000000000001</v>
      </c>
      <c r="I29" s="22">
        <v>19.96</v>
      </c>
      <c r="J29" s="23">
        <v>0.69</v>
      </c>
      <c r="K29" s="23">
        <v>0.7</v>
      </c>
      <c r="L29" s="25" t="e">
        <f>NA()</f>
        <v>#N/A</v>
      </c>
      <c r="M29" s="25" t="e">
        <f>NA()</f>
        <v>#N/A</v>
      </c>
      <c r="N29" s="25" t="e">
        <f>NA()</f>
        <v>#N/A</v>
      </c>
      <c r="O29" s="40">
        <f>AVERAGE(F29:G29)</f>
        <v>8.9849999999999994</v>
      </c>
      <c r="P29" s="11">
        <f t="shared" si="14"/>
        <v>19.53</v>
      </c>
      <c r="Q29" s="11">
        <f t="shared" si="15"/>
        <v>0.69499999999999995</v>
      </c>
      <c r="R29" s="10" t="e">
        <f t="shared" si="16"/>
        <v>#N/A</v>
      </c>
      <c r="S29" s="9" t="e">
        <f>O54/M29</f>
        <v>#N/A</v>
      </c>
      <c r="T29" s="93"/>
      <c r="U29" s="94"/>
      <c r="V29" s="94"/>
      <c r="W29" s="8"/>
    </row>
    <row r="30" spans="1:48">
      <c r="A30" s="96" t="s">
        <v>219</v>
      </c>
      <c r="B30" s="57" t="s">
        <v>244</v>
      </c>
      <c r="C30" s="38">
        <v>97.56</v>
      </c>
      <c r="D30" s="38">
        <v>102.01</v>
      </c>
      <c r="E30" s="38">
        <v>51.56</v>
      </c>
      <c r="F30" s="39" t="e">
        <f>NA()</f>
        <v>#N/A</v>
      </c>
      <c r="G30" s="39" t="e">
        <f>NA()</f>
        <v>#N/A</v>
      </c>
      <c r="H30" s="39" t="e">
        <f>NA()</f>
        <v>#N/A</v>
      </c>
      <c r="I30" s="39" t="e">
        <f>NA()</f>
        <v>#N/A</v>
      </c>
      <c r="J30" s="39" t="e">
        <f>NA()</f>
        <v>#N/A</v>
      </c>
      <c r="K30" s="39" t="e">
        <f>NA()</f>
        <v>#N/A</v>
      </c>
      <c r="L30" s="38">
        <v>10.61</v>
      </c>
      <c r="M30" s="40">
        <f>AVERAGE(C30:D30)</f>
        <v>99.784999999999997</v>
      </c>
      <c r="N30" s="40">
        <f>E30</f>
        <v>51.56</v>
      </c>
      <c r="O30" s="41" t="e">
        <f t="shared" si="13"/>
        <v>#N/A</v>
      </c>
      <c r="P30" s="41" t="e">
        <f t="shared" si="14"/>
        <v>#N/A</v>
      </c>
      <c r="Q30" s="41" t="e">
        <f t="shared" si="15"/>
        <v>#N/A</v>
      </c>
      <c r="R30" s="10">
        <f t="shared" si="16"/>
        <v>0.51671092849626699</v>
      </c>
      <c r="S30" s="9">
        <f>O31/M30</f>
        <v>8.4782281906098128E-2</v>
      </c>
      <c r="T30" s="92">
        <v>-5.608695</v>
      </c>
      <c r="U30" s="92">
        <v>-5.8729810000000002</v>
      </c>
      <c r="V30" s="92">
        <v>-5.1383460000000003</v>
      </c>
      <c r="W30" s="8"/>
    </row>
    <row r="31" spans="1:48">
      <c r="A31" s="96"/>
      <c r="B31" s="57" t="s">
        <v>245</v>
      </c>
      <c r="C31" s="41" t="e">
        <f>NA()</f>
        <v>#N/A</v>
      </c>
      <c r="D31" s="41" t="e">
        <f>NA()</f>
        <v>#N/A</v>
      </c>
      <c r="E31" s="41" t="e">
        <f>NA()</f>
        <v>#N/A</v>
      </c>
      <c r="F31" s="22">
        <v>7.86</v>
      </c>
      <c r="G31" s="22">
        <v>9.06</v>
      </c>
      <c r="H31" s="22">
        <v>19.16</v>
      </c>
      <c r="I31" s="22">
        <v>19.2</v>
      </c>
      <c r="J31" s="23">
        <v>0.62</v>
      </c>
      <c r="K31" s="23">
        <v>1.27</v>
      </c>
      <c r="L31" s="25" t="e">
        <f>NA()</f>
        <v>#N/A</v>
      </c>
      <c r="M31" s="25" t="e">
        <f>NA()</f>
        <v>#N/A</v>
      </c>
      <c r="N31" s="25" t="e">
        <f>NA()</f>
        <v>#N/A</v>
      </c>
      <c r="O31" s="11">
        <f t="shared" si="13"/>
        <v>8.4600000000000009</v>
      </c>
      <c r="P31" s="11">
        <f t="shared" si="14"/>
        <v>19.18</v>
      </c>
      <c r="Q31" s="11">
        <f t="shared" si="15"/>
        <v>0.94500000000000006</v>
      </c>
      <c r="R31" s="10" t="e">
        <f t="shared" si="16"/>
        <v>#N/A</v>
      </c>
      <c r="S31" s="9" t="e">
        <f>O56/M31</f>
        <v>#N/A</v>
      </c>
      <c r="T31" s="93"/>
      <c r="U31" s="94"/>
      <c r="V31" s="94"/>
      <c r="W31" s="8"/>
    </row>
    <row r="32" spans="1:48">
      <c r="A32" s="96" t="s">
        <v>219</v>
      </c>
      <c r="B32" s="47" t="s">
        <v>246</v>
      </c>
      <c r="C32" s="38">
        <v>104.33</v>
      </c>
      <c r="D32" s="38">
        <v>93.81</v>
      </c>
      <c r="E32" s="38">
        <v>50.41</v>
      </c>
      <c r="F32" s="39" t="e">
        <f>NA()</f>
        <v>#N/A</v>
      </c>
      <c r="G32" s="39" t="e">
        <f>NA()</f>
        <v>#N/A</v>
      </c>
      <c r="H32" s="39" t="e">
        <f>NA()</f>
        <v>#N/A</v>
      </c>
      <c r="I32" s="39" t="e">
        <f>NA()</f>
        <v>#N/A</v>
      </c>
      <c r="J32" s="39" t="e">
        <f>NA()</f>
        <v>#N/A</v>
      </c>
      <c r="K32" s="39" t="e">
        <f>NA()</f>
        <v>#N/A</v>
      </c>
      <c r="L32" s="38">
        <v>3.69</v>
      </c>
      <c r="M32" s="40">
        <f>AVERAGE(C32:D32)</f>
        <v>99.07</v>
      </c>
      <c r="N32" s="40">
        <f>E32</f>
        <v>50.41</v>
      </c>
      <c r="O32" s="41" t="e">
        <f t="shared" si="13"/>
        <v>#N/A</v>
      </c>
      <c r="P32" s="41" t="e">
        <f t="shared" si="14"/>
        <v>#N/A</v>
      </c>
      <c r="Q32" s="41" t="e">
        <f t="shared" si="15"/>
        <v>#N/A</v>
      </c>
      <c r="R32" s="42">
        <f t="shared" si="16"/>
        <v>0.50883213889169276</v>
      </c>
      <c r="S32" s="43">
        <f>O33/M32</f>
        <v>0.10351266781063893</v>
      </c>
      <c r="T32" s="92">
        <v>-5.2035929999999997</v>
      </c>
      <c r="U32" s="92">
        <v>-5.7279369999999998</v>
      </c>
      <c r="V32" s="92">
        <v>-5.1664250000000003</v>
      </c>
      <c r="W32" s="44"/>
    </row>
    <row r="33" spans="1:23">
      <c r="A33" s="96"/>
      <c r="B33" s="47" t="s">
        <v>247</v>
      </c>
      <c r="C33" s="41" t="e">
        <f>NA()</f>
        <v>#N/A</v>
      </c>
      <c r="D33" s="41" t="e">
        <f>NA()</f>
        <v>#N/A</v>
      </c>
      <c r="E33" s="41" t="e">
        <f>NA()</f>
        <v>#N/A</v>
      </c>
      <c r="F33" s="38">
        <v>9.83</v>
      </c>
      <c r="G33" s="38">
        <v>10.68</v>
      </c>
      <c r="H33" s="38">
        <v>22.98</v>
      </c>
      <c r="I33" s="38">
        <v>21.42</v>
      </c>
      <c r="J33" s="46">
        <v>0.47</v>
      </c>
      <c r="K33" s="46">
        <v>0.48</v>
      </c>
      <c r="L33" s="25" t="e">
        <f>NA()</f>
        <v>#N/A</v>
      </c>
      <c r="M33" s="41" t="e">
        <f>NA()</f>
        <v>#N/A</v>
      </c>
      <c r="N33" s="41" t="e">
        <f>NA()</f>
        <v>#N/A</v>
      </c>
      <c r="O33" s="40">
        <f t="shared" si="13"/>
        <v>10.254999999999999</v>
      </c>
      <c r="P33" s="40">
        <f t="shared" si="14"/>
        <v>22.200000000000003</v>
      </c>
      <c r="Q33" s="40">
        <f t="shared" si="15"/>
        <v>0.47499999999999998</v>
      </c>
      <c r="R33" s="42" t="e">
        <f t="shared" si="16"/>
        <v>#N/A</v>
      </c>
      <c r="S33" s="43" t="e">
        <f>O58/M33</f>
        <v>#N/A</v>
      </c>
      <c r="T33" s="93"/>
      <c r="U33" s="94"/>
      <c r="V33" s="94"/>
      <c r="W33" s="44"/>
    </row>
    <row r="34" spans="1:23">
      <c r="A34" s="84" t="s">
        <v>222</v>
      </c>
      <c r="B34" s="57" t="s">
        <v>214</v>
      </c>
      <c r="C34" s="22">
        <v>121.3</v>
      </c>
      <c r="D34" s="22">
        <v>120.3</v>
      </c>
      <c r="E34" s="22">
        <v>57.3</v>
      </c>
      <c r="F34" s="24" t="e">
        <f>NA()</f>
        <v>#N/A</v>
      </c>
      <c r="G34" s="24" t="e">
        <f>NA()</f>
        <v>#N/A</v>
      </c>
      <c r="H34" s="24" t="e">
        <f>NA()</f>
        <v>#N/A</v>
      </c>
      <c r="I34" s="24" t="e">
        <f>NA()</f>
        <v>#N/A</v>
      </c>
      <c r="J34" s="24" t="e">
        <f>NA()</f>
        <v>#N/A</v>
      </c>
      <c r="K34" s="24" t="e">
        <f>NA()</f>
        <v>#N/A</v>
      </c>
      <c r="L34" s="23">
        <v>6.5</v>
      </c>
      <c r="M34" s="11">
        <f>AVERAGE(C34:D34)</f>
        <v>120.8</v>
      </c>
      <c r="N34" s="11">
        <f>E34</f>
        <v>57.3</v>
      </c>
      <c r="O34" s="25" t="e">
        <f t="shared" si="13"/>
        <v>#N/A</v>
      </c>
      <c r="P34" s="25" t="e">
        <f t="shared" si="14"/>
        <v>#N/A</v>
      </c>
      <c r="Q34" s="25" t="e">
        <f t="shared" si="15"/>
        <v>#N/A</v>
      </c>
      <c r="R34" s="10">
        <f t="shared" si="16"/>
        <v>0.47433774834437087</v>
      </c>
      <c r="S34" s="9">
        <f t="shared" ref="S34" si="17">O35/M34</f>
        <v>9.2715231788079472E-2</v>
      </c>
      <c r="T34" s="92">
        <v>-5.3466829999999996</v>
      </c>
      <c r="U34" s="92">
        <v>-5.9064969999999999</v>
      </c>
      <c r="V34" s="92">
        <v>-5.4479470000000001</v>
      </c>
      <c r="W34" s="8"/>
    </row>
    <row r="35" spans="1:23">
      <c r="A35" s="84"/>
      <c r="B35" s="57" t="s">
        <v>215</v>
      </c>
      <c r="C35" s="25" t="e">
        <f>NA()</f>
        <v>#N/A</v>
      </c>
      <c r="D35" s="25" t="e">
        <f>NA()</f>
        <v>#N/A</v>
      </c>
      <c r="E35" s="25" t="e">
        <f>NA()</f>
        <v>#N/A</v>
      </c>
      <c r="F35" s="22">
        <v>10.7</v>
      </c>
      <c r="G35" s="22">
        <v>11.7</v>
      </c>
      <c r="H35" s="22">
        <v>17.600000000000001</v>
      </c>
      <c r="I35" s="22">
        <v>18.399999999999999</v>
      </c>
      <c r="J35" s="23">
        <v>0.6</v>
      </c>
      <c r="K35" s="23">
        <v>0.5</v>
      </c>
      <c r="L35" s="25" t="e">
        <f>NA()</f>
        <v>#N/A</v>
      </c>
      <c r="M35" s="25" t="e">
        <f>NA()</f>
        <v>#N/A</v>
      </c>
      <c r="N35" s="25" t="e">
        <f>NA()</f>
        <v>#N/A</v>
      </c>
      <c r="O35" s="11">
        <f t="shared" si="13"/>
        <v>11.2</v>
      </c>
      <c r="P35" s="11">
        <f t="shared" si="14"/>
        <v>18</v>
      </c>
      <c r="Q35" s="11">
        <f t="shared" si="15"/>
        <v>0.55000000000000004</v>
      </c>
      <c r="R35" s="10" t="e">
        <f t="shared" si="16"/>
        <v>#N/A</v>
      </c>
      <c r="S35" s="9" t="e">
        <f>O44/M35</f>
        <v>#N/A</v>
      </c>
      <c r="T35" s="93"/>
      <c r="U35" s="94"/>
      <c r="V35" s="94"/>
      <c r="W35" s="8"/>
    </row>
    <row r="36" spans="1:23">
      <c r="A36" s="84" t="s">
        <v>222</v>
      </c>
      <c r="B36" s="57" t="s">
        <v>240</v>
      </c>
      <c r="C36" s="22">
        <v>120.6</v>
      </c>
      <c r="D36" s="22">
        <v>121.2</v>
      </c>
      <c r="E36" s="22">
        <v>58.4</v>
      </c>
      <c r="F36" s="24" t="e">
        <f>NA()</f>
        <v>#N/A</v>
      </c>
      <c r="G36" s="24" t="e">
        <f>NA()</f>
        <v>#N/A</v>
      </c>
      <c r="H36" s="24" t="e">
        <f>NA()</f>
        <v>#N/A</v>
      </c>
      <c r="I36" s="24" t="e">
        <f>NA()</f>
        <v>#N/A</v>
      </c>
      <c r="J36" s="24" t="e">
        <f>NA()</f>
        <v>#N/A</v>
      </c>
      <c r="K36" s="24" t="e">
        <f>NA()</f>
        <v>#N/A</v>
      </c>
      <c r="L36" s="23">
        <v>5.0999999999999996</v>
      </c>
      <c r="M36" s="11">
        <f>AVERAGE(C36:D36)</f>
        <v>120.9</v>
      </c>
      <c r="N36" s="11">
        <f>E36</f>
        <v>58.4</v>
      </c>
      <c r="O36" s="25" t="e">
        <f t="shared" ref="O36:O37" si="18">AVERAGE(F36:G36)</f>
        <v>#N/A</v>
      </c>
      <c r="P36" s="25" t="e">
        <f t="shared" ref="P36:P37" si="19">AVERAGE(H36:I36)</f>
        <v>#N/A</v>
      </c>
      <c r="Q36" s="25" t="e">
        <f t="shared" ref="Q36:Q37" si="20">AVERAGE(J36:K36)</f>
        <v>#N/A</v>
      </c>
      <c r="R36" s="10">
        <f t="shared" ref="R36:R37" si="21">N36/M36</f>
        <v>0.48304383788254751</v>
      </c>
      <c r="S36" s="9">
        <f t="shared" ref="S36" si="22">O37/M36</f>
        <v>9.1397849462365593E-2</v>
      </c>
      <c r="T36" s="92">
        <v>-5.348789</v>
      </c>
      <c r="U36" s="92">
        <v>-5.9103019999999997</v>
      </c>
      <c r="V36" s="92">
        <v>-5.4572430000000001</v>
      </c>
      <c r="W36" s="8"/>
    </row>
    <row r="37" spans="1:23">
      <c r="A37" s="84"/>
      <c r="B37" s="57" t="s">
        <v>248</v>
      </c>
      <c r="C37" s="25" t="e">
        <f>NA()</f>
        <v>#N/A</v>
      </c>
      <c r="D37" s="25" t="e">
        <f>NA()</f>
        <v>#N/A</v>
      </c>
      <c r="E37" s="25" t="e">
        <f>NA()</f>
        <v>#N/A</v>
      </c>
      <c r="F37" s="22">
        <v>11.9</v>
      </c>
      <c r="G37" s="22">
        <v>10.199999999999999</v>
      </c>
      <c r="H37" s="22">
        <v>16.600000000000001</v>
      </c>
      <c r="I37" s="22">
        <v>15</v>
      </c>
      <c r="J37" s="23">
        <v>0.5</v>
      </c>
      <c r="K37" s="23">
        <v>0.5</v>
      </c>
      <c r="L37" s="25" t="e">
        <f>NA()</f>
        <v>#N/A</v>
      </c>
      <c r="M37" s="25" t="e">
        <f>NA()</f>
        <v>#N/A</v>
      </c>
      <c r="N37" s="25" t="e">
        <f>NA()</f>
        <v>#N/A</v>
      </c>
      <c r="O37" s="11">
        <f t="shared" si="18"/>
        <v>11.05</v>
      </c>
      <c r="P37" s="11">
        <f t="shared" si="19"/>
        <v>15.8</v>
      </c>
      <c r="Q37" s="11">
        <f t="shared" si="20"/>
        <v>0.5</v>
      </c>
      <c r="R37" s="10" t="e">
        <f t="shared" si="21"/>
        <v>#N/A</v>
      </c>
      <c r="S37" s="9" t="e">
        <f>O54/M37</f>
        <v>#N/A</v>
      </c>
      <c r="T37" s="93"/>
      <c r="U37" s="94"/>
      <c r="V37" s="94"/>
      <c r="W37" s="8"/>
    </row>
    <row r="38" spans="1:23">
      <c r="A38" s="84" t="s">
        <v>222</v>
      </c>
      <c r="B38" s="57" t="s">
        <v>242</v>
      </c>
      <c r="C38" s="22">
        <v>122.6</v>
      </c>
      <c r="D38" s="22">
        <v>119.4</v>
      </c>
      <c r="E38" s="22">
        <v>57.8</v>
      </c>
      <c r="F38" s="24" t="e">
        <f>NA()</f>
        <v>#N/A</v>
      </c>
      <c r="G38" s="24" t="e">
        <f>NA()</f>
        <v>#N/A</v>
      </c>
      <c r="H38" s="24" t="e">
        <f>NA()</f>
        <v>#N/A</v>
      </c>
      <c r="I38" s="24" t="e">
        <f>NA()</f>
        <v>#N/A</v>
      </c>
      <c r="J38" s="24" t="e">
        <f>NA()</f>
        <v>#N/A</v>
      </c>
      <c r="K38" s="24" t="e">
        <f>NA()</f>
        <v>#N/A</v>
      </c>
      <c r="L38" s="23">
        <v>9.4</v>
      </c>
      <c r="M38" s="11">
        <f>AVERAGE(C38:D38)</f>
        <v>121</v>
      </c>
      <c r="N38" s="11">
        <f>E38</f>
        <v>57.8</v>
      </c>
      <c r="O38" s="25" t="e">
        <f t="shared" ref="O38:O39" si="23">AVERAGE(F38:G38)</f>
        <v>#N/A</v>
      </c>
      <c r="P38" s="25" t="e">
        <f t="shared" ref="P38:P39" si="24">AVERAGE(H38:I38)</f>
        <v>#N/A</v>
      </c>
      <c r="Q38" s="25" t="e">
        <f t="shared" ref="Q38:Q39" si="25">AVERAGE(J38:K38)</f>
        <v>#N/A</v>
      </c>
      <c r="R38" s="10">
        <f t="shared" ref="R38:R39" si="26">N38/M38</f>
        <v>0.47768595041322309</v>
      </c>
      <c r="S38" s="9">
        <f t="shared" ref="S38" si="27">O39/M38</f>
        <v>8.3057851239669425E-2</v>
      </c>
      <c r="T38" s="92">
        <v>-5.6083429999999996</v>
      </c>
      <c r="U38" s="92">
        <v>-6.064546</v>
      </c>
      <c r="V38" s="92">
        <v>-5.5500670000000003</v>
      </c>
      <c r="W38" s="8"/>
    </row>
    <row r="39" spans="1:23">
      <c r="A39" s="84"/>
      <c r="B39" s="57" t="s">
        <v>243</v>
      </c>
      <c r="C39" s="25" t="e">
        <f>NA()</f>
        <v>#N/A</v>
      </c>
      <c r="D39" s="25" t="e">
        <f>NA()</f>
        <v>#N/A</v>
      </c>
      <c r="E39" s="25" t="e">
        <f>NA()</f>
        <v>#N/A</v>
      </c>
      <c r="F39" s="22">
        <v>10.199999999999999</v>
      </c>
      <c r="G39" s="22">
        <v>9.9</v>
      </c>
      <c r="H39" s="22">
        <v>23.3</v>
      </c>
      <c r="I39" s="22">
        <v>15.7</v>
      </c>
      <c r="J39" s="23">
        <v>0.6</v>
      </c>
      <c r="K39" s="23">
        <v>0.7</v>
      </c>
      <c r="L39" s="25" t="e">
        <f>NA()</f>
        <v>#N/A</v>
      </c>
      <c r="M39" s="25" t="e">
        <f>NA()</f>
        <v>#N/A</v>
      </c>
      <c r="N39" s="25" t="e">
        <f>NA()</f>
        <v>#N/A</v>
      </c>
      <c r="O39" s="11">
        <f t="shared" si="23"/>
        <v>10.050000000000001</v>
      </c>
      <c r="P39" s="11">
        <f t="shared" si="24"/>
        <v>19.5</v>
      </c>
      <c r="Q39" s="11">
        <f t="shared" si="25"/>
        <v>0.64999999999999991</v>
      </c>
      <c r="R39" s="10" t="e">
        <f t="shared" si="26"/>
        <v>#N/A</v>
      </c>
      <c r="S39" s="9" t="e">
        <f>O56/M39</f>
        <v>#N/A</v>
      </c>
      <c r="T39" s="93"/>
      <c r="U39" s="94"/>
      <c r="V39" s="94"/>
      <c r="W39" s="8"/>
    </row>
    <row r="40" spans="1:23">
      <c r="A40" s="84" t="s">
        <v>222</v>
      </c>
      <c r="B40" s="57" t="s">
        <v>244</v>
      </c>
      <c r="C40" s="22">
        <v>121.1</v>
      </c>
      <c r="D40" s="22">
        <v>120.7</v>
      </c>
      <c r="E40" s="22">
        <v>56.3</v>
      </c>
      <c r="F40" s="24" t="e">
        <f>NA()</f>
        <v>#N/A</v>
      </c>
      <c r="G40" s="24" t="e">
        <f>NA()</f>
        <v>#N/A</v>
      </c>
      <c r="H40" s="24" t="e">
        <f>NA()</f>
        <v>#N/A</v>
      </c>
      <c r="I40" s="24" t="e">
        <f>NA()</f>
        <v>#N/A</v>
      </c>
      <c r="J40" s="24" t="e">
        <f>NA()</f>
        <v>#N/A</v>
      </c>
      <c r="K40" s="24" t="e">
        <f>NA()</f>
        <v>#N/A</v>
      </c>
      <c r="L40" s="23">
        <v>5.2</v>
      </c>
      <c r="M40" s="11">
        <f>AVERAGE(C40:D40)</f>
        <v>120.9</v>
      </c>
      <c r="N40" s="11">
        <f>E40</f>
        <v>56.3</v>
      </c>
      <c r="O40" s="25" t="e">
        <f t="shared" ref="O40:O41" si="28">AVERAGE(F40:G40)</f>
        <v>#N/A</v>
      </c>
      <c r="P40" s="25" t="e">
        <f t="shared" ref="P40:P41" si="29">AVERAGE(H40:I40)</f>
        <v>#N/A</v>
      </c>
      <c r="Q40" s="25" t="e">
        <f t="shared" ref="Q40:Q41" si="30">AVERAGE(J40:K40)</f>
        <v>#N/A</v>
      </c>
      <c r="R40" s="10">
        <f t="shared" ref="R40:R41" si="31">N40/M40</f>
        <v>0.46567411083540111</v>
      </c>
      <c r="S40" s="9">
        <f t="shared" ref="S40" si="32">O41/M40</f>
        <v>8.1885856079404462E-2</v>
      </c>
      <c r="T40" s="92">
        <v>-5.5456289999999999</v>
      </c>
      <c r="U40" s="92">
        <v>-6.1252740000000001</v>
      </c>
      <c r="V40" s="92">
        <v>-5.7636960000000004</v>
      </c>
      <c r="W40" s="8"/>
    </row>
    <row r="41" spans="1:23">
      <c r="A41" s="84"/>
      <c r="B41" s="57" t="s">
        <v>245</v>
      </c>
      <c r="C41" s="25" t="e">
        <f>NA()</f>
        <v>#N/A</v>
      </c>
      <c r="D41" s="25" t="e">
        <f>NA()</f>
        <v>#N/A</v>
      </c>
      <c r="E41" s="25" t="e">
        <f>NA()</f>
        <v>#N/A</v>
      </c>
      <c r="F41" s="22">
        <v>9.9</v>
      </c>
      <c r="G41" s="22">
        <v>9.9</v>
      </c>
      <c r="H41" s="22">
        <v>18</v>
      </c>
      <c r="I41" s="22">
        <v>18.3</v>
      </c>
      <c r="J41" s="23">
        <v>0.7</v>
      </c>
      <c r="K41" s="23">
        <v>0.5</v>
      </c>
      <c r="L41" s="25" t="e">
        <f>NA()</f>
        <v>#N/A</v>
      </c>
      <c r="M41" s="25" t="e">
        <f>NA()</f>
        <v>#N/A</v>
      </c>
      <c r="N41" s="25" t="e">
        <f>NA()</f>
        <v>#N/A</v>
      </c>
      <c r="O41" s="11">
        <f t="shared" si="28"/>
        <v>9.9</v>
      </c>
      <c r="P41" s="11">
        <f t="shared" si="29"/>
        <v>18.149999999999999</v>
      </c>
      <c r="Q41" s="11">
        <f t="shared" si="30"/>
        <v>0.6</v>
      </c>
      <c r="R41" s="10" t="e">
        <f t="shared" si="31"/>
        <v>#N/A</v>
      </c>
      <c r="S41" s="9" t="e">
        <f>O58/M41</f>
        <v>#N/A</v>
      </c>
      <c r="T41" s="93"/>
      <c r="U41" s="94"/>
      <c r="V41" s="94"/>
      <c r="W41" s="8"/>
    </row>
    <row r="42" spans="1:23">
      <c r="A42" s="84" t="s">
        <v>222</v>
      </c>
      <c r="B42" s="47" t="s">
        <v>246</v>
      </c>
      <c r="C42" s="22">
        <v>116.4</v>
      </c>
      <c r="D42" s="22">
        <v>121.4</v>
      </c>
      <c r="E42" s="22">
        <v>59.8</v>
      </c>
      <c r="F42" s="24" t="e">
        <f>NA()</f>
        <v>#N/A</v>
      </c>
      <c r="G42" s="24" t="e">
        <f>NA()</f>
        <v>#N/A</v>
      </c>
      <c r="H42" s="24" t="e">
        <f>NA()</f>
        <v>#N/A</v>
      </c>
      <c r="I42" s="24" t="e">
        <f>NA()</f>
        <v>#N/A</v>
      </c>
      <c r="J42" s="24" t="e">
        <f>NA()</f>
        <v>#N/A</v>
      </c>
      <c r="K42" s="24" t="e">
        <f>NA()</f>
        <v>#N/A</v>
      </c>
      <c r="L42" s="23">
        <v>9.5</v>
      </c>
      <c r="M42" s="11">
        <f>AVERAGE(C42:D42)</f>
        <v>118.9</v>
      </c>
      <c r="N42" s="11">
        <f>E42</f>
        <v>59.8</v>
      </c>
      <c r="O42" s="25" t="e">
        <f t="shared" ref="O42:O43" si="33">AVERAGE(F42:G42)</f>
        <v>#N/A</v>
      </c>
      <c r="P42" s="25" t="e">
        <f t="shared" ref="P42:P43" si="34">AVERAGE(H42:I42)</f>
        <v>#N/A</v>
      </c>
      <c r="Q42" s="25" t="e">
        <f t="shared" ref="Q42:Q43" si="35">AVERAGE(J42:K42)</f>
        <v>#N/A</v>
      </c>
      <c r="R42" s="10">
        <f t="shared" ref="R42:R43" si="36">N42/M42</f>
        <v>0.50294365012615638</v>
      </c>
      <c r="S42" s="9">
        <f t="shared" ref="S42" si="37">O43/M42</f>
        <v>6.8965517241379296E-2</v>
      </c>
      <c r="T42" s="92">
        <v>-6.039987</v>
      </c>
      <c r="U42" s="92">
        <v>-6.411988</v>
      </c>
      <c r="V42" s="92">
        <v>-5.8404259999999999</v>
      </c>
      <c r="W42" s="8"/>
    </row>
    <row r="43" spans="1:23">
      <c r="A43" s="84"/>
      <c r="B43" s="47" t="s">
        <v>247</v>
      </c>
      <c r="C43" s="25" t="e">
        <f>NA()</f>
        <v>#N/A</v>
      </c>
      <c r="D43" s="25" t="e">
        <f>NA()</f>
        <v>#N/A</v>
      </c>
      <c r="E43" s="25" t="e">
        <f>NA()</f>
        <v>#N/A</v>
      </c>
      <c r="F43" s="22">
        <v>8</v>
      </c>
      <c r="G43" s="22">
        <v>8.4</v>
      </c>
      <c r="H43" s="22">
        <v>20.2</v>
      </c>
      <c r="I43" s="22">
        <v>19.100000000000001</v>
      </c>
      <c r="J43" s="23">
        <v>0.6</v>
      </c>
      <c r="K43" s="23">
        <v>0.6</v>
      </c>
      <c r="L43" s="25" t="e">
        <f>NA()</f>
        <v>#N/A</v>
      </c>
      <c r="M43" s="25" t="e">
        <f>NA()</f>
        <v>#N/A</v>
      </c>
      <c r="N43" s="25" t="e">
        <f>NA()</f>
        <v>#N/A</v>
      </c>
      <c r="O43" s="11">
        <f t="shared" si="33"/>
        <v>8.1999999999999993</v>
      </c>
      <c r="P43" s="11">
        <f t="shared" si="34"/>
        <v>19.649999999999999</v>
      </c>
      <c r="Q43" s="11">
        <f t="shared" si="35"/>
        <v>0.6</v>
      </c>
      <c r="R43" s="10" t="e">
        <f t="shared" si="36"/>
        <v>#N/A</v>
      </c>
      <c r="S43" s="9" t="e">
        <f>O60/M43</f>
        <v>#N/A</v>
      </c>
      <c r="T43" s="93"/>
      <c r="U43" s="94"/>
      <c r="V43" s="94"/>
      <c r="W43" s="8"/>
    </row>
    <row r="44" spans="1:23">
      <c r="A44" s="86" t="s">
        <v>225</v>
      </c>
      <c r="B44" s="57" t="s">
        <v>214</v>
      </c>
      <c r="C44" s="22">
        <v>142.80000000000001</v>
      </c>
      <c r="D44" s="22">
        <v>136.30000000000001</v>
      </c>
      <c r="E44" s="22">
        <v>71</v>
      </c>
      <c r="F44" s="24" t="e">
        <f>NA()</f>
        <v>#N/A</v>
      </c>
      <c r="G44" s="24" t="e">
        <f>NA()</f>
        <v>#N/A</v>
      </c>
      <c r="H44" s="24" t="e">
        <f>NA()</f>
        <v>#N/A</v>
      </c>
      <c r="I44" s="24" t="e">
        <f>NA()</f>
        <v>#N/A</v>
      </c>
      <c r="J44" s="39" t="e">
        <f>NA()</f>
        <v>#N/A</v>
      </c>
      <c r="K44" s="24" t="e">
        <f>NA()</f>
        <v>#N/A</v>
      </c>
      <c r="L44" s="22">
        <v>4.7</v>
      </c>
      <c r="M44" s="11">
        <f>AVERAGE(C44:D44)</f>
        <v>139.55000000000001</v>
      </c>
      <c r="N44" s="11">
        <f>E44</f>
        <v>71</v>
      </c>
      <c r="O44" s="25" t="e">
        <f t="shared" si="0"/>
        <v>#N/A</v>
      </c>
      <c r="P44" s="25" t="e">
        <f t="shared" si="1"/>
        <v>#N/A</v>
      </c>
      <c r="Q44" s="25" t="e">
        <f t="shared" si="2"/>
        <v>#N/A</v>
      </c>
      <c r="R44" s="10">
        <f>N44/M44</f>
        <v>0.50877821569329984</v>
      </c>
      <c r="S44" s="9">
        <f>O45/M44</f>
        <v>0.12074525259763526</v>
      </c>
      <c r="T44" s="92">
        <v>-4.7453070000000004</v>
      </c>
      <c r="U44" s="92">
        <v>-5.2982699999999996</v>
      </c>
      <c r="V44" s="92">
        <v>-4.69191</v>
      </c>
      <c r="W44" s="8"/>
    </row>
    <row r="45" spans="1:23">
      <c r="A45" s="86"/>
      <c r="B45" s="57" t="s">
        <v>215</v>
      </c>
      <c r="C45" s="25" t="e">
        <f>NA()</f>
        <v>#N/A</v>
      </c>
      <c r="D45" s="25" t="e">
        <f>NA()</f>
        <v>#N/A</v>
      </c>
      <c r="E45" s="25" t="e">
        <f>NA()</f>
        <v>#N/A</v>
      </c>
      <c r="F45" s="22">
        <v>16.100000000000001</v>
      </c>
      <c r="G45" s="22">
        <v>17.600000000000001</v>
      </c>
      <c r="H45" s="22">
        <v>14.9</v>
      </c>
      <c r="I45" s="22">
        <v>15.3</v>
      </c>
      <c r="J45" s="23">
        <v>0.6</v>
      </c>
      <c r="K45" s="23">
        <v>0.4</v>
      </c>
      <c r="L45" s="25" t="e">
        <f>NA()</f>
        <v>#N/A</v>
      </c>
      <c r="M45" s="25" t="e">
        <f>NA()</f>
        <v>#N/A</v>
      </c>
      <c r="N45" s="25" t="e">
        <f>NA()</f>
        <v>#N/A</v>
      </c>
      <c r="O45" s="11">
        <f t="shared" si="0"/>
        <v>16.850000000000001</v>
      </c>
      <c r="P45" s="11">
        <f t="shared" si="1"/>
        <v>15.100000000000001</v>
      </c>
      <c r="Q45" s="11">
        <f t="shared" si="2"/>
        <v>0.5</v>
      </c>
      <c r="R45" s="10" t="e">
        <f>N45/M45</f>
        <v>#N/A</v>
      </c>
      <c r="S45" s="9" t="e">
        <f>O54/M45</f>
        <v>#N/A</v>
      </c>
      <c r="T45" s="93"/>
      <c r="U45" s="94"/>
      <c r="V45" s="94"/>
      <c r="W45" s="8"/>
    </row>
    <row r="46" spans="1:23">
      <c r="A46" s="86" t="s">
        <v>225</v>
      </c>
      <c r="B46" s="57" t="s">
        <v>240</v>
      </c>
      <c r="C46" s="22">
        <v>142.9</v>
      </c>
      <c r="D46" s="22">
        <v>136.1</v>
      </c>
      <c r="E46" s="22">
        <v>70.3</v>
      </c>
      <c r="F46" s="24" t="e">
        <f>NA()</f>
        <v>#N/A</v>
      </c>
      <c r="G46" s="24" t="e">
        <f>NA()</f>
        <v>#N/A</v>
      </c>
      <c r="H46" s="24" t="e">
        <f>NA()</f>
        <v>#N/A</v>
      </c>
      <c r="I46" s="24" t="e">
        <f>NA()</f>
        <v>#N/A</v>
      </c>
      <c r="J46" s="39" t="e">
        <f>NA()</f>
        <v>#N/A</v>
      </c>
      <c r="K46" s="24" t="e">
        <f>NA()</f>
        <v>#N/A</v>
      </c>
      <c r="L46" s="22">
        <v>9.4</v>
      </c>
      <c r="M46" s="11">
        <f>AVERAGE(C46:D46)</f>
        <v>139.5</v>
      </c>
      <c r="N46" s="11">
        <f>E46</f>
        <v>70.3</v>
      </c>
      <c r="O46" s="25" t="e">
        <f t="shared" ref="O46:O47" si="38">AVERAGE(F46:G46)</f>
        <v>#N/A</v>
      </c>
      <c r="P46" s="25" t="e">
        <f t="shared" ref="P46:P47" si="39">AVERAGE(H46:I46)</f>
        <v>#N/A</v>
      </c>
      <c r="Q46" s="25" t="e">
        <f t="shared" ref="Q46:Q47" si="40">AVERAGE(J46:K46)</f>
        <v>#N/A</v>
      </c>
      <c r="R46" s="10">
        <f t="shared" ref="R46:R47" si="41">N46/M46</f>
        <v>0.50394265232974911</v>
      </c>
      <c r="S46" s="9">
        <f t="shared" ref="S46" si="42">O47/M46</f>
        <v>0.11541218637992832</v>
      </c>
      <c r="T46" s="92">
        <v>-4.9339950000000004</v>
      </c>
      <c r="U46" s="92">
        <v>-5.4382210000000004</v>
      </c>
      <c r="V46" s="92">
        <v>-4.7829579999999998</v>
      </c>
      <c r="W46" s="8"/>
    </row>
    <row r="47" spans="1:23">
      <c r="A47" s="86"/>
      <c r="B47" s="57" t="s">
        <v>248</v>
      </c>
      <c r="C47" s="25" t="e">
        <f>NA()</f>
        <v>#N/A</v>
      </c>
      <c r="D47" s="25" t="e">
        <f>NA()</f>
        <v>#N/A</v>
      </c>
      <c r="E47" s="25" t="e">
        <f>NA()</f>
        <v>#N/A</v>
      </c>
      <c r="F47" s="22">
        <v>14.5</v>
      </c>
      <c r="G47" s="22">
        <v>17.7</v>
      </c>
      <c r="H47" s="22">
        <v>14.9</v>
      </c>
      <c r="I47" s="22">
        <v>17.2</v>
      </c>
      <c r="J47" s="23">
        <v>0.4</v>
      </c>
      <c r="K47" s="23">
        <v>0.4</v>
      </c>
      <c r="L47" s="25" t="e">
        <f>NA()</f>
        <v>#N/A</v>
      </c>
      <c r="M47" s="25" t="e">
        <f>NA()</f>
        <v>#N/A</v>
      </c>
      <c r="N47" s="25" t="e">
        <f>NA()</f>
        <v>#N/A</v>
      </c>
      <c r="O47" s="11">
        <f t="shared" si="38"/>
        <v>16.100000000000001</v>
      </c>
      <c r="P47" s="11">
        <f t="shared" si="39"/>
        <v>16.05</v>
      </c>
      <c r="Q47" s="11">
        <f t="shared" si="40"/>
        <v>0.4</v>
      </c>
      <c r="R47" s="10" t="e">
        <f t="shared" si="41"/>
        <v>#N/A</v>
      </c>
      <c r="S47" s="9" t="e">
        <f>O56/M47</f>
        <v>#N/A</v>
      </c>
      <c r="T47" s="93"/>
      <c r="U47" s="94"/>
      <c r="V47" s="94"/>
      <c r="W47" s="8"/>
    </row>
    <row r="48" spans="1:23">
      <c r="A48" s="86" t="s">
        <v>225</v>
      </c>
      <c r="B48" s="57" t="s">
        <v>242</v>
      </c>
      <c r="C48" s="22">
        <v>142.80000000000001</v>
      </c>
      <c r="D48" s="22">
        <v>137.1</v>
      </c>
      <c r="E48" s="22">
        <v>70.7</v>
      </c>
      <c r="F48" s="24" t="e">
        <f>NA()</f>
        <v>#N/A</v>
      </c>
      <c r="G48" s="24" t="e">
        <f>NA()</f>
        <v>#N/A</v>
      </c>
      <c r="H48" s="24" t="e">
        <f>NA()</f>
        <v>#N/A</v>
      </c>
      <c r="I48" s="24" t="e">
        <f>NA()</f>
        <v>#N/A</v>
      </c>
      <c r="J48" s="39" t="e">
        <f>NA()</f>
        <v>#N/A</v>
      </c>
      <c r="K48" s="24" t="e">
        <f>NA()</f>
        <v>#N/A</v>
      </c>
      <c r="L48" s="22">
        <v>7.9</v>
      </c>
      <c r="M48" s="11">
        <f>AVERAGE(C48:D48)</f>
        <v>139.94999999999999</v>
      </c>
      <c r="N48" s="11">
        <f>E48</f>
        <v>70.7</v>
      </c>
      <c r="O48" s="25" t="e">
        <f t="shared" ref="O48:O49" si="43">AVERAGE(F48:G48)</f>
        <v>#N/A</v>
      </c>
      <c r="P48" s="25" t="e">
        <f t="shared" ref="P48:P49" si="44">AVERAGE(H48:I48)</f>
        <v>#N/A</v>
      </c>
      <c r="Q48" s="25" t="e">
        <f t="shared" ref="Q48:Q49" si="45">AVERAGE(J48:K48)</f>
        <v>#N/A</v>
      </c>
      <c r="R48" s="10">
        <f t="shared" ref="R48:R49" si="46">N48/M48</f>
        <v>0.50518042157913545</v>
      </c>
      <c r="S48" s="9">
        <f t="shared" ref="S48" si="47">O49/M48</f>
        <v>0.1025366202215077</v>
      </c>
      <c r="T48" s="92">
        <v>-5.1677980000000003</v>
      </c>
      <c r="U48" s="92">
        <v>-5.673108</v>
      </c>
      <c r="V48" s="92">
        <v>-5.0722550000000002</v>
      </c>
      <c r="W48" s="8"/>
    </row>
    <row r="49" spans="1:23">
      <c r="A49" s="86"/>
      <c r="B49" s="57" t="s">
        <v>243</v>
      </c>
      <c r="C49" s="25" t="e">
        <f>NA()</f>
        <v>#N/A</v>
      </c>
      <c r="D49" s="25" t="e">
        <f>NA()</f>
        <v>#N/A</v>
      </c>
      <c r="E49" s="25" t="e">
        <f>NA()</f>
        <v>#N/A</v>
      </c>
      <c r="F49" s="22">
        <v>16.100000000000001</v>
      </c>
      <c r="G49" s="22">
        <v>12.6</v>
      </c>
      <c r="H49" s="22">
        <v>13.8</v>
      </c>
      <c r="I49" s="22">
        <v>15.9</v>
      </c>
      <c r="J49" s="23">
        <v>0.5</v>
      </c>
      <c r="K49" s="23">
        <v>0.4</v>
      </c>
      <c r="L49" s="25" t="e">
        <f>NA()</f>
        <v>#N/A</v>
      </c>
      <c r="M49" s="25" t="e">
        <f>NA()</f>
        <v>#N/A</v>
      </c>
      <c r="N49" s="25" t="e">
        <f>NA()</f>
        <v>#N/A</v>
      </c>
      <c r="O49" s="11">
        <f t="shared" si="43"/>
        <v>14.350000000000001</v>
      </c>
      <c r="P49" s="11">
        <f t="shared" si="44"/>
        <v>14.850000000000001</v>
      </c>
      <c r="Q49" s="11">
        <f t="shared" si="45"/>
        <v>0.45</v>
      </c>
      <c r="R49" s="10" t="e">
        <f t="shared" si="46"/>
        <v>#N/A</v>
      </c>
      <c r="S49" s="9" t="e">
        <f>O58/M49</f>
        <v>#N/A</v>
      </c>
      <c r="T49" s="93"/>
      <c r="U49" s="94"/>
      <c r="V49" s="94"/>
      <c r="W49" s="8"/>
    </row>
    <row r="50" spans="1:23">
      <c r="A50" s="86"/>
      <c r="B50" s="57" t="s">
        <v>244</v>
      </c>
      <c r="C50" s="22">
        <v>143.1</v>
      </c>
      <c r="D50" s="22">
        <v>136.80000000000001</v>
      </c>
      <c r="E50" s="22">
        <v>72</v>
      </c>
      <c r="F50" s="24" t="e">
        <f>NA()</f>
        <v>#N/A</v>
      </c>
      <c r="G50" s="24" t="e">
        <f>NA()</f>
        <v>#N/A</v>
      </c>
      <c r="H50" s="24" t="e">
        <f>NA()</f>
        <v>#N/A</v>
      </c>
      <c r="I50" s="24" t="e">
        <f>NA()</f>
        <v>#N/A</v>
      </c>
      <c r="J50" s="39" t="e">
        <f>NA()</f>
        <v>#N/A</v>
      </c>
      <c r="K50" s="24" t="e">
        <f>NA()</f>
        <v>#N/A</v>
      </c>
      <c r="L50" s="22">
        <v>7.2</v>
      </c>
      <c r="M50" s="11">
        <f>AVERAGE(C50:D50)</f>
        <v>139.94999999999999</v>
      </c>
      <c r="N50" s="11">
        <f>E50</f>
        <v>72</v>
      </c>
      <c r="O50" s="25" t="e">
        <f t="shared" ref="O50:O51" si="48">AVERAGE(F50:G50)</f>
        <v>#N/A</v>
      </c>
      <c r="P50" s="25" t="e">
        <f t="shared" ref="P50:P51" si="49">AVERAGE(H50:I50)</f>
        <v>#N/A</v>
      </c>
      <c r="Q50" s="25" t="e">
        <f t="shared" ref="Q50:Q51" si="50">AVERAGE(J50:K50)</f>
        <v>#N/A</v>
      </c>
      <c r="R50" s="10">
        <f t="shared" ref="R50:R51" si="51">N50/M50</f>
        <v>0.51446945337620587</v>
      </c>
      <c r="S50" s="9">
        <f t="shared" ref="S50" si="52">O51/M50</f>
        <v>0.10289389067524116</v>
      </c>
      <c r="T50" s="99">
        <v>-5.2129950000000003</v>
      </c>
      <c r="U50" s="92">
        <v>-5.7073369999999999</v>
      </c>
      <c r="V50" s="92">
        <v>-5.0871120000000003</v>
      </c>
      <c r="W50" s="8"/>
    </row>
    <row r="51" spans="1:23">
      <c r="A51" s="86"/>
      <c r="B51" s="57" t="s">
        <v>245</v>
      </c>
      <c r="C51" s="25" t="e">
        <f>NA()</f>
        <v>#N/A</v>
      </c>
      <c r="D51" s="25" t="e">
        <f>NA()</f>
        <v>#N/A</v>
      </c>
      <c r="E51" s="25" t="e">
        <f>NA()</f>
        <v>#N/A</v>
      </c>
      <c r="F51" s="22">
        <v>14.7</v>
      </c>
      <c r="G51" s="22">
        <v>14.1</v>
      </c>
      <c r="H51" s="22">
        <v>16.3</v>
      </c>
      <c r="I51" s="22">
        <v>18.100000000000001</v>
      </c>
      <c r="J51" s="23">
        <v>0.4</v>
      </c>
      <c r="K51" s="23">
        <v>0.6</v>
      </c>
      <c r="L51" s="25" t="e">
        <f>NA()</f>
        <v>#N/A</v>
      </c>
      <c r="M51" s="25" t="e">
        <f>NA()</f>
        <v>#N/A</v>
      </c>
      <c r="N51" s="25" t="e">
        <f>NA()</f>
        <v>#N/A</v>
      </c>
      <c r="O51" s="11">
        <f t="shared" si="48"/>
        <v>14.399999999999999</v>
      </c>
      <c r="P51" s="11">
        <f t="shared" si="49"/>
        <v>17.200000000000003</v>
      </c>
      <c r="Q51" s="11">
        <f t="shared" si="50"/>
        <v>0.5</v>
      </c>
      <c r="R51" s="10" t="e">
        <f t="shared" si="51"/>
        <v>#N/A</v>
      </c>
      <c r="S51" s="9" t="e">
        <f>O60/M51</f>
        <v>#N/A</v>
      </c>
      <c r="T51" s="93"/>
      <c r="U51" s="94"/>
      <c r="V51" s="94"/>
      <c r="W51" s="8"/>
    </row>
    <row r="52" spans="1:23">
      <c r="A52" s="86" t="s">
        <v>225</v>
      </c>
      <c r="B52" s="47" t="s">
        <v>246</v>
      </c>
      <c r="C52" s="22">
        <v>144.4</v>
      </c>
      <c r="D52" s="22">
        <v>137</v>
      </c>
      <c r="E52" s="22">
        <v>69.3</v>
      </c>
      <c r="F52" s="24" t="e">
        <f>NA()</f>
        <v>#N/A</v>
      </c>
      <c r="G52" s="24" t="e">
        <f>NA()</f>
        <v>#N/A</v>
      </c>
      <c r="H52" s="24" t="e">
        <f>NA()</f>
        <v>#N/A</v>
      </c>
      <c r="I52" s="24" t="e">
        <f>NA()</f>
        <v>#N/A</v>
      </c>
      <c r="J52" s="39" t="e">
        <f>NA()</f>
        <v>#N/A</v>
      </c>
      <c r="K52" s="24" t="e">
        <f>NA()</f>
        <v>#N/A</v>
      </c>
      <c r="L52" s="22">
        <v>10.3</v>
      </c>
      <c r="M52" s="11">
        <f>AVERAGE(C52:D52)</f>
        <v>140.69999999999999</v>
      </c>
      <c r="N52" s="11">
        <f>E52</f>
        <v>69.3</v>
      </c>
      <c r="O52" s="25" t="e">
        <f t="shared" ref="O52:O53" si="53">AVERAGE(F52:G52)</f>
        <v>#N/A</v>
      </c>
      <c r="P52" s="25" t="e">
        <f t="shared" ref="P52:P53" si="54">AVERAGE(H52:I52)</f>
        <v>#N/A</v>
      </c>
      <c r="Q52" s="25" t="e">
        <f t="shared" ref="Q52:Q53" si="55">AVERAGE(J52:K52)</f>
        <v>#N/A</v>
      </c>
      <c r="R52" s="10">
        <f t="shared" ref="R52:R53" si="56">N52/M52</f>
        <v>0.49253731343283585</v>
      </c>
      <c r="S52" s="9">
        <f t="shared" ref="S52" si="57">O53/M52</f>
        <v>9.7014925373134345E-2</v>
      </c>
      <c r="T52" s="92">
        <v>-5.3081849999999999</v>
      </c>
      <c r="U52" s="92">
        <v>-5.7800409999999998</v>
      </c>
      <c r="V52" s="92">
        <v>-5.1905409999999996</v>
      </c>
      <c r="W52" s="8"/>
    </row>
    <row r="53" spans="1:23">
      <c r="A53" s="86"/>
      <c r="B53" s="47" t="s">
        <v>247</v>
      </c>
      <c r="C53" s="25" t="e">
        <f>NA()</f>
        <v>#N/A</v>
      </c>
      <c r="D53" s="25" t="e">
        <f>NA()</f>
        <v>#N/A</v>
      </c>
      <c r="E53" s="25" t="e">
        <f>NA()</f>
        <v>#N/A</v>
      </c>
      <c r="F53" s="22">
        <v>14.5</v>
      </c>
      <c r="G53" s="22">
        <v>12.8</v>
      </c>
      <c r="H53" s="22">
        <v>18</v>
      </c>
      <c r="I53" s="22">
        <v>17.2</v>
      </c>
      <c r="J53" s="23">
        <v>0.6</v>
      </c>
      <c r="K53" s="23">
        <v>0.9</v>
      </c>
      <c r="L53" s="25" t="e">
        <f>NA()</f>
        <v>#N/A</v>
      </c>
      <c r="M53" s="25" t="e">
        <f>NA()</f>
        <v>#N/A</v>
      </c>
      <c r="N53" s="25" t="e">
        <f>NA()</f>
        <v>#N/A</v>
      </c>
      <c r="O53" s="11">
        <f t="shared" si="53"/>
        <v>13.65</v>
      </c>
      <c r="P53" s="11">
        <f t="shared" si="54"/>
        <v>17.600000000000001</v>
      </c>
      <c r="Q53" s="11">
        <f t="shared" si="55"/>
        <v>0.75</v>
      </c>
      <c r="R53" s="10" t="e">
        <f t="shared" si="56"/>
        <v>#N/A</v>
      </c>
      <c r="S53" s="9" t="e">
        <f>O62/M53</f>
        <v>#N/A</v>
      </c>
      <c r="T53" s="93"/>
      <c r="U53" s="94"/>
      <c r="V53" s="94"/>
      <c r="W53" s="8"/>
    </row>
    <row r="54" spans="1:23">
      <c r="A54" s="74" t="s">
        <v>228</v>
      </c>
      <c r="B54" s="60" t="s">
        <v>214</v>
      </c>
      <c r="C54" s="22">
        <v>167.59</v>
      </c>
      <c r="D54" s="22">
        <v>157.99</v>
      </c>
      <c r="E54" s="22">
        <v>80.78</v>
      </c>
      <c r="F54" s="24" t="e">
        <f>NA()</f>
        <v>#N/A</v>
      </c>
      <c r="G54" s="24" t="e">
        <f>NA()</f>
        <v>#N/A</v>
      </c>
      <c r="H54" s="24" t="e">
        <f>NA()</f>
        <v>#N/A</v>
      </c>
      <c r="I54" s="24" t="e">
        <f>NA()</f>
        <v>#N/A</v>
      </c>
      <c r="J54" s="24" t="e">
        <f>NA()</f>
        <v>#N/A</v>
      </c>
      <c r="K54" s="24" t="e">
        <f>NA()</f>
        <v>#N/A</v>
      </c>
      <c r="L54" s="23">
        <v>8.02</v>
      </c>
      <c r="M54" s="11">
        <f>AVERAGE(C54:D54)</f>
        <v>162.79000000000002</v>
      </c>
      <c r="N54" s="11">
        <f>E54</f>
        <v>80.78</v>
      </c>
      <c r="O54" s="25" t="e">
        <f t="shared" si="0"/>
        <v>#N/A</v>
      </c>
      <c r="P54" s="25" t="e">
        <f t="shared" si="1"/>
        <v>#N/A</v>
      </c>
      <c r="Q54" s="25" t="e">
        <f t="shared" si="2"/>
        <v>#N/A</v>
      </c>
      <c r="R54" s="10">
        <f t="shared" ref="R54:R67" si="58">N54/M54</f>
        <v>0.49622212666625709</v>
      </c>
      <c r="S54" s="9">
        <f>O55/M54</f>
        <v>7.6724614534062277E-2</v>
      </c>
      <c r="T54" s="100">
        <v>-5.72797</v>
      </c>
      <c r="U54" s="92">
        <v>-6.2193909999999999</v>
      </c>
      <c r="V54" s="92">
        <v>-5.7552130000000004</v>
      </c>
      <c r="W54" s="8"/>
    </row>
    <row r="55" spans="1:23">
      <c r="A55" s="74"/>
      <c r="B55" s="60" t="s">
        <v>215</v>
      </c>
      <c r="C55" s="25" t="e">
        <f>NA()</f>
        <v>#N/A</v>
      </c>
      <c r="D55" s="25" t="e">
        <f>NA()</f>
        <v>#N/A</v>
      </c>
      <c r="E55" s="25" t="e">
        <f>NA()</f>
        <v>#N/A</v>
      </c>
      <c r="F55" s="22">
        <v>14.15</v>
      </c>
      <c r="G55" s="22">
        <v>10.83</v>
      </c>
      <c r="H55" s="22">
        <v>18.59</v>
      </c>
      <c r="I55" s="22">
        <v>19.37</v>
      </c>
      <c r="J55" s="23">
        <v>1.48</v>
      </c>
      <c r="K55" s="23">
        <v>1.22</v>
      </c>
      <c r="L55" s="25" t="e">
        <f>NA()</f>
        <v>#N/A</v>
      </c>
      <c r="M55" s="25" t="e">
        <f>NA()</f>
        <v>#N/A</v>
      </c>
      <c r="N55" s="25" t="e">
        <f>NA()</f>
        <v>#N/A</v>
      </c>
      <c r="O55" s="11">
        <f t="shared" si="0"/>
        <v>12.49</v>
      </c>
      <c r="P55" s="11">
        <f t="shared" si="1"/>
        <v>18.98</v>
      </c>
      <c r="Q55" s="11">
        <f t="shared" si="2"/>
        <v>1.35</v>
      </c>
      <c r="R55" s="10" t="e">
        <f t="shared" si="58"/>
        <v>#N/A</v>
      </c>
      <c r="S55" s="9" t="e">
        <f>O60/M55</f>
        <v>#N/A</v>
      </c>
      <c r="T55" s="93"/>
      <c r="U55" s="94"/>
      <c r="V55" s="94"/>
      <c r="W55" s="8"/>
    </row>
    <row r="56" spans="1:23">
      <c r="A56" s="98" t="s">
        <v>228</v>
      </c>
      <c r="B56" s="60" t="s">
        <v>240</v>
      </c>
      <c r="C56" s="38">
        <v>156.34</v>
      </c>
      <c r="D56" s="38">
        <v>168.32</v>
      </c>
      <c r="E56" s="38">
        <v>80.680000000000007</v>
      </c>
      <c r="F56" s="39" t="e">
        <f>NA()</f>
        <v>#N/A</v>
      </c>
      <c r="G56" s="39" t="e">
        <f>NA()</f>
        <v>#N/A</v>
      </c>
      <c r="H56" s="39" t="e">
        <f>NA()</f>
        <v>#N/A</v>
      </c>
      <c r="I56" s="39" t="e">
        <f>NA()</f>
        <v>#N/A</v>
      </c>
      <c r="J56" s="39" t="e">
        <f>NA()</f>
        <v>#N/A</v>
      </c>
      <c r="K56" s="39" t="e">
        <f>NA()</f>
        <v>#N/A</v>
      </c>
      <c r="L56" s="46">
        <v>9.7799999999999994</v>
      </c>
      <c r="M56" s="40">
        <f>AVERAGE(C56:D56)</f>
        <v>162.32999999999998</v>
      </c>
      <c r="N56" s="40">
        <f>E56</f>
        <v>80.680000000000007</v>
      </c>
      <c r="O56" s="41" t="e">
        <f>AVERAGE(F56:G56)</f>
        <v>#N/A</v>
      </c>
      <c r="P56" s="41" t="e">
        <f>AVERAGE(H56:I56)</f>
        <v>#N/A</v>
      </c>
      <c r="Q56" s="41" t="e">
        <f>AVERAGE(J56:K56)</f>
        <v>#N/A</v>
      </c>
      <c r="R56" s="10">
        <f t="shared" si="58"/>
        <v>0.49701225897862389</v>
      </c>
      <c r="S56" s="9">
        <f>O57/M56</f>
        <v>7.5894782233721439E-2</v>
      </c>
      <c r="T56" s="92">
        <v>-5.7635990000000001</v>
      </c>
      <c r="U56" s="92">
        <v>-6.221476</v>
      </c>
      <c r="V56" s="99">
        <v>-5.7321840000000002</v>
      </c>
      <c r="W56" s="8"/>
    </row>
    <row r="57" spans="1:23">
      <c r="A57" s="98"/>
      <c r="B57" s="60" t="s">
        <v>241</v>
      </c>
      <c r="C57" s="41" t="e">
        <f>NA()</f>
        <v>#N/A</v>
      </c>
      <c r="D57" s="41" t="e">
        <f>NA()</f>
        <v>#N/A</v>
      </c>
      <c r="E57" s="41" t="e">
        <f>NA()</f>
        <v>#N/A</v>
      </c>
      <c r="F57" s="22">
        <v>12.32</v>
      </c>
      <c r="G57" s="22">
        <v>10.66</v>
      </c>
      <c r="H57" s="22">
        <v>20.66</v>
      </c>
      <c r="I57" s="22">
        <v>22.98</v>
      </c>
      <c r="J57" s="23">
        <v>1.78</v>
      </c>
      <c r="K57" s="23">
        <v>1.42</v>
      </c>
      <c r="L57" s="25" t="e">
        <f>NA()</f>
        <v>#N/A</v>
      </c>
      <c r="M57" s="25" t="e">
        <f>NA()</f>
        <v>#N/A</v>
      </c>
      <c r="N57" s="25" t="e">
        <f>NA()</f>
        <v>#N/A</v>
      </c>
      <c r="O57" s="40">
        <f>F57</f>
        <v>12.32</v>
      </c>
      <c r="P57" s="11">
        <f>AVERAGE(H57:I57)</f>
        <v>21.82</v>
      </c>
      <c r="Q57" s="11">
        <f>AVERAGE(J57:K57)</f>
        <v>1.6</v>
      </c>
      <c r="R57" s="10" t="e">
        <f t="shared" si="58"/>
        <v>#N/A</v>
      </c>
      <c r="S57" s="9" t="e">
        <f>O62/M57</f>
        <v>#N/A</v>
      </c>
      <c r="T57" s="93"/>
      <c r="U57" s="94"/>
      <c r="V57" s="94"/>
      <c r="W57" s="8"/>
    </row>
    <row r="58" spans="1:23">
      <c r="A58" s="98" t="s">
        <v>228</v>
      </c>
      <c r="B58" s="60" t="s">
        <v>244</v>
      </c>
      <c r="C58" s="38">
        <v>173.18</v>
      </c>
      <c r="D58" s="38">
        <v>155.25</v>
      </c>
      <c r="E58" s="38">
        <v>78.680000000000007</v>
      </c>
      <c r="F58" s="39" t="e">
        <f>NA()</f>
        <v>#N/A</v>
      </c>
      <c r="G58" s="39" t="e">
        <f>NA()</f>
        <v>#N/A</v>
      </c>
      <c r="H58" s="39" t="e">
        <f>NA()</f>
        <v>#N/A</v>
      </c>
      <c r="I58" s="39" t="e">
        <f>NA()</f>
        <v>#N/A</v>
      </c>
      <c r="J58" s="39" t="e">
        <f>NA()</f>
        <v>#N/A</v>
      </c>
      <c r="K58" s="39" t="e">
        <f>NA()</f>
        <v>#N/A</v>
      </c>
      <c r="L58" s="46">
        <v>11.74</v>
      </c>
      <c r="M58" s="40">
        <f>AVERAGE(C58:D58)</f>
        <v>164.215</v>
      </c>
      <c r="N58" s="40">
        <f>E58</f>
        <v>78.680000000000007</v>
      </c>
      <c r="O58" s="41" t="e">
        <f>AVERAGE(F58:G58)</f>
        <v>#N/A</v>
      </c>
      <c r="P58" s="41" t="e">
        <f>AVERAGE(H58:I58)</f>
        <v>#N/A</v>
      </c>
      <c r="Q58" s="49" t="e">
        <f>AVERAGE(J58:K58)</f>
        <v>#N/A</v>
      </c>
      <c r="R58" s="10">
        <f t="shared" si="58"/>
        <v>0.47912797247510891</v>
      </c>
      <c r="S58" s="9">
        <f>O59/M58</f>
        <v>6.5006241817129981E-2</v>
      </c>
      <c r="T58" s="92">
        <v>-6.0842330000000002</v>
      </c>
      <c r="U58" s="92">
        <v>-6.5333040000000002</v>
      </c>
      <c r="V58" s="92">
        <v>-6.0884119999999999</v>
      </c>
      <c r="W58" s="8"/>
    </row>
    <row r="59" spans="1:23">
      <c r="A59" s="98"/>
      <c r="B59" s="60" t="s">
        <v>245</v>
      </c>
      <c r="C59" s="41" t="e">
        <f>NA()</f>
        <v>#N/A</v>
      </c>
      <c r="D59" s="41" t="e">
        <f>NA()</f>
        <v>#N/A</v>
      </c>
      <c r="E59" s="41" t="e">
        <f>NA()</f>
        <v>#N/A</v>
      </c>
      <c r="F59" s="22">
        <v>10.5</v>
      </c>
      <c r="G59" s="22">
        <v>10.85</v>
      </c>
      <c r="H59" s="22">
        <v>21.26</v>
      </c>
      <c r="I59" s="22">
        <v>18.850000000000001</v>
      </c>
      <c r="J59" s="23">
        <v>0.94</v>
      </c>
      <c r="K59" s="23">
        <v>0.41</v>
      </c>
      <c r="L59" s="25" t="e">
        <f>NA()</f>
        <v>#N/A</v>
      </c>
      <c r="M59" s="25" t="e">
        <f>NA()</f>
        <v>#N/A</v>
      </c>
      <c r="N59" s="25" t="e">
        <f>NA()</f>
        <v>#N/A</v>
      </c>
      <c r="O59" s="11">
        <f>AVERAGE(F59:G59)</f>
        <v>10.675000000000001</v>
      </c>
      <c r="P59" s="11">
        <f>AVERAGE(H59:I59)</f>
        <v>20.055</v>
      </c>
      <c r="Q59" s="11">
        <f>AVERAGE(J59:K59)</f>
        <v>0.67499999999999993</v>
      </c>
      <c r="R59" s="10" t="e">
        <f t="shared" si="58"/>
        <v>#N/A</v>
      </c>
      <c r="S59" s="9" t="e">
        <f>O64/M59</f>
        <v>#N/A</v>
      </c>
      <c r="T59" s="93"/>
      <c r="U59" s="94"/>
      <c r="V59" s="94"/>
      <c r="W59" s="8"/>
    </row>
    <row r="60" spans="1:23">
      <c r="A60" s="76" t="s">
        <v>229</v>
      </c>
      <c r="B60" s="60" t="s">
        <v>214</v>
      </c>
      <c r="C60" s="22">
        <v>198.64</v>
      </c>
      <c r="D60" s="22">
        <v>201.43</v>
      </c>
      <c r="E60" s="22">
        <v>90.53</v>
      </c>
      <c r="F60" s="24" t="e">
        <f>NA()</f>
        <v>#N/A</v>
      </c>
      <c r="G60" s="24" t="e">
        <f>NA()</f>
        <v>#N/A</v>
      </c>
      <c r="H60" s="24" t="e">
        <f>NA()</f>
        <v>#N/A</v>
      </c>
      <c r="I60" s="24" t="e">
        <f>NA()</f>
        <v>#N/A</v>
      </c>
      <c r="J60" s="24" t="e">
        <f>NA()</f>
        <v>#N/A</v>
      </c>
      <c r="K60" s="24" t="e">
        <f>NA()</f>
        <v>#N/A</v>
      </c>
      <c r="L60" s="22">
        <v>9.8000000000000007</v>
      </c>
      <c r="M60" s="11">
        <f>AVERAGE(C60:D60)</f>
        <v>200.035</v>
      </c>
      <c r="N60" s="11">
        <f>E60</f>
        <v>90.53</v>
      </c>
      <c r="O60" s="25" t="e">
        <f t="shared" si="0"/>
        <v>#N/A</v>
      </c>
      <c r="P60" s="25" t="e">
        <f t="shared" si="1"/>
        <v>#N/A</v>
      </c>
      <c r="Q60" s="25" t="e">
        <f t="shared" si="2"/>
        <v>#N/A</v>
      </c>
      <c r="R60" s="10">
        <f t="shared" si="58"/>
        <v>0.45257080010998074</v>
      </c>
      <c r="S60" s="9">
        <f>O61/M60</f>
        <v>8.2660534406478872E-2</v>
      </c>
      <c r="T60" s="100">
        <v>-5.4524379999999999</v>
      </c>
      <c r="U60" s="92">
        <v>-6.0411169999999998</v>
      </c>
      <c r="V60" s="92">
        <v>-5.6952439999999998</v>
      </c>
      <c r="W60" s="8"/>
    </row>
    <row r="61" spans="1:23">
      <c r="A61" s="76"/>
      <c r="B61" s="60" t="s">
        <v>215</v>
      </c>
      <c r="C61" s="25" t="e">
        <f>NA()</f>
        <v>#N/A</v>
      </c>
      <c r="D61" s="25" t="e">
        <f>NA()</f>
        <v>#N/A</v>
      </c>
      <c r="E61" s="25" t="e">
        <f>NA()</f>
        <v>#N/A</v>
      </c>
      <c r="F61" s="22">
        <v>17.87</v>
      </c>
      <c r="G61" s="22">
        <v>15.2</v>
      </c>
      <c r="H61" s="22">
        <v>14.81</v>
      </c>
      <c r="I61" s="22">
        <v>19.600000000000001</v>
      </c>
      <c r="J61" s="23">
        <v>1.29</v>
      </c>
      <c r="K61" s="23">
        <v>0.87</v>
      </c>
      <c r="L61" s="25" t="e">
        <f>NA()</f>
        <v>#N/A</v>
      </c>
      <c r="M61" s="25" t="e">
        <f>NA()</f>
        <v>#N/A</v>
      </c>
      <c r="N61" s="25" t="e">
        <f>NA()</f>
        <v>#N/A</v>
      </c>
      <c r="O61" s="11">
        <f t="shared" si="0"/>
        <v>16.535</v>
      </c>
      <c r="P61" s="11">
        <f t="shared" si="1"/>
        <v>17.205000000000002</v>
      </c>
      <c r="Q61" s="11">
        <f t="shared" si="2"/>
        <v>1.08</v>
      </c>
      <c r="R61" s="10" t="e">
        <f t="shared" si="58"/>
        <v>#N/A</v>
      </c>
      <c r="S61" s="9" t="e">
        <f>O66/M61</f>
        <v>#N/A</v>
      </c>
      <c r="T61" s="93"/>
      <c r="U61" s="94"/>
      <c r="V61" s="94"/>
      <c r="W61" s="8"/>
    </row>
    <row r="62" spans="1:23">
      <c r="A62" s="97" t="s">
        <v>229</v>
      </c>
      <c r="B62" s="37" t="s">
        <v>242</v>
      </c>
      <c r="C62" s="38">
        <v>198.53</v>
      </c>
      <c r="D62" s="38">
        <v>201.23</v>
      </c>
      <c r="E62" s="38">
        <v>93.42</v>
      </c>
      <c r="F62" s="39" t="e">
        <f>NA()</f>
        <v>#N/A</v>
      </c>
      <c r="G62" s="39" t="e">
        <f>NA()</f>
        <v>#N/A</v>
      </c>
      <c r="H62" s="39" t="e">
        <f>NA()</f>
        <v>#N/A</v>
      </c>
      <c r="I62" s="39" t="e">
        <f>NA()</f>
        <v>#N/A</v>
      </c>
      <c r="J62" s="39" t="e">
        <f>NA()</f>
        <v>#N/A</v>
      </c>
      <c r="K62" s="39" t="e">
        <f>NA()</f>
        <v>#N/A</v>
      </c>
      <c r="L62" s="38">
        <v>9.41</v>
      </c>
      <c r="M62" s="40">
        <f>AVERAGE(C62:D62)</f>
        <v>199.88</v>
      </c>
      <c r="N62" s="40">
        <f>E62</f>
        <v>93.42</v>
      </c>
      <c r="O62" s="41" t="e">
        <f>AVERAGE(F62:G62)</f>
        <v>#N/A</v>
      </c>
      <c r="P62" s="41" t="e">
        <f>AVERAGE(H62:I62)</f>
        <v>#N/A</v>
      </c>
      <c r="Q62" s="41" t="e">
        <f>AVERAGE(J62:K62)</f>
        <v>#N/A</v>
      </c>
      <c r="R62" s="42">
        <f t="shared" si="58"/>
        <v>0.46738042825695419</v>
      </c>
      <c r="S62" s="43">
        <f>O63/M62</f>
        <v>6.1737042225335201E-2</v>
      </c>
      <c r="T62" s="92">
        <v>-6.1018549999999996</v>
      </c>
      <c r="U62" s="92">
        <v>-6.6458890000000004</v>
      </c>
      <c r="V62" s="92">
        <v>-6.3474659999999998</v>
      </c>
      <c r="W62" s="44"/>
    </row>
    <row r="63" spans="1:23">
      <c r="A63" s="97"/>
      <c r="B63" s="37" t="s">
        <v>243</v>
      </c>
      <c r="C63" s="41" t="e">
        <f>NA()</f>
        <v>#N/A</v>
      </c>
      <c r="D63" s="41" t="e">
        <f>NA()</f>
        <v>#N/A</v>
      </c>
      <c r="E63" s="41" t="e">
        <f>NA()</f>
        <v>#N/A</v>
      </c>
      <c r="F63" s="38">
        <v>14.65</v>
      </c>
      <c r="G63" s="38">
        <v>10.029999999999999</v>
      </c>
      <c r="H63" s="38">
        <v>23.3</v>
      </c>
      <c r="I63" s="38">
        <v>21.11</v>
      </c>
      <c r="J63" s="46">
        <v>0.68</v>
      </c>
      <c r="K63" s="46">
        <v>1.1499999999999999</v>
      </c>
      <c r="L63" s="25" t="e">
        <f>NA()</f>
        <v>#N/A</v>
      </c>
      <c r="M63" s="41" t="e">
        <f>NA()</f>
        <v>#N/A</v>
      </c>
      <c r="N63" s="41" t="e">
        <f>NA()</f>
        <v>#N/A</v>
      </c>
      <c r="O63" s="40">
        <f>AVERAGE(F63:G63)</f>
        <v>12.34</v>
      </c>
      <c r="P63" s="40">
        <f>AVERAGE(H63:I63)</f>
        <v>22.204999999999998</v>
      </c>
      <c r="Q63" s="40">
        <f>AVERAGE(J63:K63)</f>
        <v>0.91500000000000004</v>
      </c>
      <c r="R63" s="42" t="e">
        <f t="shared" si="58"/>
        <v>#N/A</v>
      </c>
      <c r="S63" s="43" t="e">
        <f>O76/M63</f>
        <v>#N/A</v>
      </c>
      <c r="T63" s="93"/>
      <c r="U63" s="94"/>
      <c r="V63" s="94"/>
      <c r="W63" s="44"/>
    </row>
    <row r="64" spans="1:23">
      <c r="A64" s="97" t="s">
        <v>229</v>
      </c>
      <c r="B64" s="37" t="s">
        <v>246</v>
      </c>
      <c r="C64" s="38">
        <v>192.87</v>
      </c>
      <c r="D64" s="38">
        <v>199.38</v>
      </c>
      <c r="E64" s="38">
        <v>95.24</v>
      </c>
      <c r="F64" s="39" t="e">
        <f>NA()</f>
        <v>#N/A</v>
      </c>
      <c r="G64" s="39" t="e">
        <f>NA()</f>
        <v>#N/A</v>
      </c>
      <c r="H64" s="39" t="e">
        <f>NA()</f>
        <v>#N/A</v>
      </c>
      <c r="I64" s="39" t="e">
        <f>NA()</f>
        <v>#N/A</v>
      </c>
      <c r="J64" s="39" t="e">
        <f>NA()</f>
        <v>#N/A</v>
      </c>
      <c r="K64" s="39" t="e">
        <f>NA()</f>
        <v>#N/A</v>
      </c>
      <c r="L64" s="38">
        <v>9.68</v>
      </c>
      <c r="M64" s="40">
        <f>AVERAGE(C64:D64)</f>
        <v>196.125</v>
      </c>
      <c r="N64" s="40">
        <f>E64</f>
        <v>95.24</v>
      </c>
      <c r="O64" s="41" t="e">
        <f>AVERAGE(F64:G64)</f>
        <v>#N/A</v>
      </c>
      <c r="P64" s="41" t="e">
        <f>AVERAGE(H64:I64)</f>
        <v>#N/A</v>
      </c>
      <c r="Q64" s="41" t="e">
        <f>AVERAGE(J64:K64)</f>
        <v>#N/A</v>
      </c>
      <c r="R64" s="42">
        <f t="shared" si="58"/>
        <v>0.48560866794136393</v>
      </c>
      <c r="S64" s="43">
        <f>O65/M64</f>
        <v>6.6972594008922887E-2</v>
      </c>
      <c r="T64" s="92">
        <v>-5.9701909999999998</v>
      </c>
      <c r="U64" s="92">
        <v>-6.4753939999999997</v>
      </c>
      <c r="V64" s="92">
        <v>-6.0756030000000001</v>
      </c>
      <c r="W64" s="44"/>
    </row>
    <row r="65" spans="1:23">
      <c r="A65" s="97"/>
      <c r="B65" s="37" t="s">
        <v>247</v>
      </c>
      <c r="C65" s="41" t="e">
        <f>NA()</f>
        <v>#N/A</v>
      </c>
      <c r="D65" s="41" t="e">
        <f>NA()</f>
        <v>#N/A</v>
      </c>
      <c r="E65" s="41" t="e">
        <f>NA()</f>
        <v>#N/A</v>
      </c>
      <c r="F65" s="38">
        <v>12.61</v>
      </c>
      <c r="G65" s="38">
        <v>13.66</v>
      </c>
      <c r="H65" s="38">
        <v>18.03</v>
      </c>
      <c r="I65" s="38">
        <v>16.71</v>
      </c>
      <c r="J65" s="46">
        <v>1.26</v>
      </c>
      <c r="K65" s="46">
        <v>0.97</v>
      </c>
      <c r="L65" s="25" t="e">
        <f>NA()</f>
        <v>#N/A</v>
      </c>
      <c r="M65" s="41" t="e">
        <f>NA()</f>
        <v>#N/A</v>
      </c>
      <c r="N65" s="41" t="e">
        <f>NA()</f>
        <v>#N/A</v>
      </c>
      <c r="O65" s="40">
        <f>AVERAGE(F65:G65)</f>
        <v>13.135</v>
      </c>
      <c r="P65" s="40">
        <f>AVERAGE(H65:I65)</f>
        <v>17.37</v>
      </c>
      <c r="Q65" s="40">
        <f>AVERAGE(J65:K65)</f>
        <v>1.115</v>
      </c>
      <c r="R65" s="42" t="e">
        <f t="shared" si="58"/>
        <v>#N/A</v>
      </c>
      <c r="S65" s="43" t="e">
        <f>O84/M65</f>
        <v>#N/A</v>
      </c>
      <c r="T65" s="93"/>
      <c r="U65" s="94"/>
      <c r="V65" s="94"/>
      <c r="W65" s="44"/>
    </row>
    <row r="66" spans="1:23">
      <c r="A66" s="70" t="s">
        <v>230</v>
      </c>
      <c r="B66" s="57" t="s">
        <v>214</v>
      </c>
      <c r="C66" s="22">
        <v>241.1</v>
      </c>
      <c r="D66" s="22">
        <v>239.4</v>
      </c>
      <c r="E66" s="22">
        <v>134.9</v>
      </c>
      <c r="F66" s="24" t="e">
        <f>NA()</f>
        <v>#N/A</v>
      </c>
      <c r="G66" s="24" t="e">
        <f>NA()</f>
        <v>#N/A</v>
      </c>
      <c r="H66" s="24" t="e">
        <f>NA()</f>
        <v>#N/A</v>
      </c>
      <c r="I66" s="24" t="e">
        <f>NA()</f>
        <v>#N/A</v>
      </c>
      <c r="J66" s="24" t="e">
        <f>NA()</f>
        <v>#N/A</v>
      </c>
      <c r="K66" s="24" t="e">
        <f>NA()</f>
        <v>#N/A</v>
      </c>
      <c r="L66" s="22">
        <v>7.8</v>
      </c>
      <c r="M66" s="11">
        <f>AVERAGE(C66:D66)</f>
        <v>240.25</v>
      </c>
      <c r="N66" s="11">
        <f>E66</f>
        <v>134.9</v>
      </c>
      <c r="O66" s="25" t="e">
        <f t="shared" si="0"/>
        <v>#N/A</v>
      </c>
      <c r="P66" s="25" t="e">
        <f t="shared" si="1"/>
        <v>#N/A</v>
      </c>
      <c r="Q66" s="25" t="e">
        <f t="shared" si="2"/>
        <v>#N/A</v>
      </c>
      <c r="R66" s="10">
        <f t="shared" si="58"/>
        <v>0.56149843912591058</v>
      </c>
      <c r="S66" s="9">
        <f>O67/M66</f>
        <v>5.2445369406867844E-2</v>
      </c>
      <c r="T66" s="92">
        <v>-6.5052969999999997</v>
      </c>
      <c r="U66" s="92">
        <v>-6.7297279999999997</v>
      </c>
      <c r="V66" s="92">
        <v>-6.0307760000000004</v>
      </c>
      <c r="W66" s="8"/>
    </row>
    <row r="67" spans="1:23">
      <c r="A67" s="70"/>
      <c r="B67" s="57" t="s">
        <v>215</v>
      </c>
      <c r="C67" s="25" t="e">
        <f>NA()</f>
        <v>#N/A</v>
      </c>
      <c r="D67" s="25" t="e">
        <f>NA()</f>
        <v>#N/A</v>
      </c>
      <c r="E67" s="25" t="e">
        <f>NA()</f>
        <v>#N/A</v>
      </c>
      <c r="F67" s="22">
        <v>11</v>
      </c>
      <c r="G67" s="22">
        <v>14.2</v>
      </c>
      <c r="H67" s="22">
        <v>22.8</v>
      </c>
      <c r="I67" s="22">
        <v>21.3</v>
      </c>
      <c r="J67" s="23">
        <v>0.5</v>
      </c>
      <c r="K67" s="23">
        <v>0.6</v>
      </c>
      <c r="L67" s="25" t="e">
        <f>NA()</f>
        <v>#N/A</v>
      </c>
      <c r="M67" s="25" t="e">
        <f>NA()</f>
        <v>#N/A</v>
      </c>
      <c r="N67" s="25" t="e">
        <f>NA()</f>
        <v>#N/A</v>
      </c>
      <c r="O67" s="11">
        <f t="shared" si="0"/>
        <v>12.6</v>
      </c>
      <c r="P67" s="11">
        <f t="shared" si="1"/>
        <v>22.05</v>
      </c>
      <c r="Q67" s="11">
        <f t="shared" si="2"/>
        <v>0.55000000000000004</v>
      </c>
      <c r="R67" s="10" t="e">
        <f t="shared" si="58"/>
        <v>#N/A</v>
      </c>
      <c r="S67" s="9" t="e">
        <f>O76/M67</f>
        <v>#N/A</v>
      </c>
      <c r="T67" s="93"/>
      <c r="U67" s="94"/>
      <c r="V67" s="94"/>
      <c r="W67" s="8"/>
    </row>
    <row r="68" spans="1:23">
      <c r="A68" s="70" t="s">
        <v>230</v>
      </c>
      <c r="B68" s="57" t="s">
        <v>240</v>
      </c>
      <c r="C68" s="22">
        <v>235</v>
      </c>
      <c r="D68" s="22">
        <v>241</v>
      </c>
      <c r="E68" s="22">
        <v>131.80000000000001</v>
      </c>
      <c r="F68" s="24" t="e">
        <f>NA()</f>
        <v>#N/A</v>
      </c>
      <c r="G68" s="24" t="e">
        <f>NA()</f>
        <v>#N/A</v>
      </c>
      <c r="H68" s="24" t="e">
        <f>NA()</f>
        <v>#N/A</v>
      </c>
      <c r="I68" s="24" t="e">
        <f>NA()</f>
        <v>#N/A</v>
      </c>
      <c r="J68" s="24" t="e">
        <f>NA()</f>
        <v>#N/A</v>
      </c>
      <c r="K68" s="24" t="e">
        <f>NA()</f>
        <v>#N/A</v>
      </c>
      <c r="L68" s="22">
        <v>7</v>
      </c>
      <c r="M68" s="11">
        <f>AVERAGE(C68:D68)</f>
        <v>238</v>
      </c>
      <c r="N68" s="11">
        <f>E68</f>
        <v>131.80000000000001</v>
      </c>
      <c r="O68" s="25" t="e">
        <f t="shared" ref="O68:O69" si="59">AVERAGE(F68:G68)</f>
        <v>#N/A</v>
      </c>
      <c r="P68" s="25" t="e">
        <f t="shared" ref="P68:P69" si="60">AVERAGE(H68:I68)</f>
        <v>#N/A</v>
      </c>
      <c r="Q68" s="25" t="e">
        <f t="shared" ref="Q68:Q69" si="61">AVERAGE(J68:K68)</f>
        <v>#N/A</v>
      </c>
      <c r="R68" s="10">
        <f t="shared" ref="R68:R69" si="62">N68/M68</f>
        <v>0.55378151260504205</v>
      </c>
      <c r="S68" s="9">
        <f t="shared" ref="S68" si="63">O69/M68</f>
        <v>5.4201680672268909E-2</v>
      </c>
      <c r="T68" s="92">
        <v>-6.4633520000000004</v>
      </c>
      <c r="U68" s="92">
        <v>-6.7211030000000003</v>
      </c>
      <c r="V68" s="92">
        <v>-6.0688529999999998</v>
      </c>
      <c r="W68" s="8"/>
    </row>
    <row r="69" spans="1:23">
      <c r="A69" s="70"/>
      <c r="B69" s="57" t="s">
        <v>248</v>
      </c>
      <c r="C69" s="25" t="e">
        <f>NA()</f>
        <v>#N/A</v>
      </c>
      <c r="D69" s="25" t="e">
        <f>NA()</f>
        <v>#N/A</v>
      </c>
      <c r="E69" s="25" t="e">
        <f>NA()</f>
        <v>#N/A</v>
      </c>
      <c r="F69" s="22">
        <v>12.4</v>
      </c>
      <c r="G69" s="22">
        <v>13.4</v>
      </c>
      <c r="H69" s="22">
        <v>23.6</v>
      </c>
      <c r="I69" s="22">
        <v>22</v>
      </c>
      <c r="J69" s="23">
        <v>0.7</v>
      </c>
      <c r="K69" s="23">
        <v>0.5</v>
      </c>
      <c r="L69" s="25" t="e">
        <f>NA()</f>
        <v>#N/A</v>
      </c>
      <c r="M69" s="25" t="e">
        <f>NA()</f>
        <v>#N/A</v>
      </c>
      <c r="N69" s="25" t="e">
        <f>NA()</f>
        <v>#N/A</v>
      </c>
      <c r="O69" s="11">
        <f t="shared" si="59"/>
        <v>12.9</v>
      </c>
      <c r="P69" s="11">
        <f t="shared" si="60"/>
        <v>22.8</v>
      </c>
      <c r="Q69" s="11">
        <f t="shared" si="61"/>
        <v>0.6</v>
      </c>
      <c r="R69" s="10" t="e">
        <f t="shared" si="62"/>
        <v>#N/A</v>
      </c>
      <c r="S69" s="9" t="e">
        <f>O84/M69</f>
        <v>#N/A</v>
      </c>
      <c r="T69" s="93"/>
      <c r="U69" s="94"/>
      <c r="V69" s="94"/>
      <c r="W69" s="8"/>
    </row>
    <row r="70" spans="1:23">
      <c r="A70" s="70" t="s">
        <v>230</v>
      </c>
      <c r="B70" s="57" t="s">
        <v>242</v>
      </c>
      <c r="C70" s="22">
        <v>239.5</v>
      </c>
      <c r="D70" s="22">
        <v>237.4</v>
      </c>
      <c r="E70" s="22">
        <v>131.30000000000001</v>
      </c>
      <c r="F70" s="24" t="e">
        <f>NA()</f>
        <v>#N/A</v>
      </c>
      <c r="G70" s="24" t="e">
        <f>NA()</f>
        <v>#N/A</v>
      </c>
      <c r="H70" s="24" t="e">
        <f>NA()</f>
        <v>#N/A</v>
      </c>
      <c r="I70" s="24" t="e">
        <f>NA()</f>
        <v>#N/A</v>
      </c>
      <c r="J70" s="24" t="e">
        <f>NA()</f>
        <v>#N/A</v>
      </c>
      <c r="K70" s="24" t="e">
        <f>NA()</f>
        <v>#N/A</v>
      </c>
      <c r="L70" s="22">
        <v>6.7</v>
      </c>
      <c r="M70" s="11">
        <f>AVERAGE(C70:D70)</f>
        <v>238.45</v>
      </c>
      <c r="N70" s="11">
        <f>E70</f>
        <v>131.30000000000001</v>
      </c>
      <c r="O70" s="25" t="e">
        <f t="shared" ref="O70:O71" si="64">AVERAGE(F70:G70)</f>
        <v>#N/A</v>
      </c>
      <c r="P70" s="25" t="e">
        <f t="shared" ref="P70:P71" si="65">AVERAGE(H70:I70)</f>
        <v>#N/A</v>
      </c>
      <c r="Q70" s="25" t="e">
        <f t="shared" ref="Q70:Q71" si="66">AVERAGE(J70:K70)</f>
        <v>#N/A</v>
      </c>
      <c r="R70" s="10">
        <f t="shared" ref="R70:R71" si="67">N70/M70</f>
        <v>0.55063954707485852</v>
      </c>
      <c r="S70" s="9">
        <f t="shared" ref="S70" si="68">O71/M70</f>
        <v>4.9905640595512689E-2</v>
      </c>
      <c r="T70" s="92">
        <v>-6.5673019999999998</v>
      </c>
      <c r="U70" s="92">
        <v>-6.8286829999999998</v>
      </c>
      <c r="V70" s="92">
        <v>-6.1961139999999997</v>
      </c>
      <c r="W70" s="8"/>
    </row>
    <row r="71" spans="1:23">
      <c r="A71" s="70"/>
      <c r="B71" s="57" t="s">
        <v>243</v>
      </c>
      <c r="C71" s="25" t="e">
        <f>NA()</f>
        <v>#N/A</v>
      </c>
      <c r="D71" s="25" t="e">
        <f>NA()</f>
        <v>#N/A</v>
      </c>
      <c r="E71" s="25" t="e">
        <f>NA()</f>
        <v>#N/A</v>
      </c>
      <c r="F71" s="22">
        <v>11.5</v>
      </c>
      <c r="G71" s="22">
        <v>12.3</v>
      </c>
      <c r="H71" s="22">
        <v>20.5</v>
      </c>
      <c r="I71" s="22">
        <v>22.3</v>
      </c>
      <c r="J71" s="23">
        <v>0.5</v>
      </c>
      <c r="K71" s="23">
        <v>0.6</v>
      </c>
      <c r="L71" s="25" t="e">
        <f>NA()</f>
        <v>#N/A</v>
      </c>
      <c r="M71" s="25" t="e">
        <f>NA()</f>
        <v>#N/A</v>
      </c>
      <c r="N71" s="25" t="e">
        <f>NA()</f>
        <v>#N/A</v>
      </c>
      <c r="O71" s="11">
        <f t="shared" si="64"/>
        <v>11.9</v>
      </c>
      <c r="P71" s="11">
        <f t="shared" si="65"/>
        <v>21.4</v>
      </c>
      <c r="Q71" s="11">
        <f t="shared" si="66"/>
        <v>0.55000000000000004</v>
      </c>
      <c r="R71" s="10" t="e">
        <f t="shared" si="67"/>
        <v>#N/A</v>
      </c>
      <c r="S71" s="9" t="e">
        <f>O86/M71</f>
        <v>#N/A</v>
      </c>
      <c r="T71" s="93"/>
      <c r="U71" s="94"/>
      <c r="V71" s="94"/>
      <c r="W71" s="8"/>
    </row>
    <row r="72" spans="1:23">
      <c r="A72" s="70" t="s">
        <v>230</v>
      </c>
      <c r="B72" s="57" t="s">
        <v>244</v>
      </c>
      <c r="C72" s="22">
        <v>240.8</v>
      </c>
      <c r="D72" s="22">
        <v>235.8</v>
      </c>
      <c r="E72" s="22">
        <v>128.1</v>
      </c>
      <c r="F72" s="24" t="e">
        <f>NA()</f>
        <v>#N/A</v>
      </c>
      <c r="G72" s="24" t="e">
        <f>NA()</f>
        <v>#N/A</v>
      </c>
      <c r="H72" s="24" t="e">
        <f>NA()</f>
        <v>#N/A</v>
      </c>
      <c r="I72" s="24" t="e">
        <f>NA()</f>
        <v>#N/A</v>
      </c>
      <c r="J72" s="24" t="e">
        <f>NA()</f>
        <v>#N/A</v>
      </c>
      <c r="K72" s="24" t="e">
        <f>NA()</f>
        <v>#N/A</v>
      </c>
      <c r="L72" s="22">
        <v>8.1</v>
      </c>
      <c r="M72" s="11">
        <f>AVERAGE(C72:D72)</f>
        <v>238.3</v>
      </c>
      <c r="N72" s="11">
        <f>E72</f>
        <v>128.1</v>
      </c>
      <c r="O72" s="25" t="e">
        <f t="shared" ref="O72:O73" si="69">AVERAGE(F72:G72)</f>
        <v>#N/A</v>
      </c>
      <c r="P72" s="25" t="e">
        <f t="shared" ref="P72:P73" si="70">AVERAGE(H72:I72)</f>
        <v>#N/A</v>
      </c>
      <c r="Q72" s="25" t="e">
        <f t="shared" ref="Q72:Q73" si="71">AVERAGE(J72:K72)</f>
        <v>#N/A</v>
      </c>
      <c r="R72" s="10">
        <f t="shared" ref="R72:R73" si="72">N72/M72</f>
        <v>0.53755770037767514</v>
      </c>
      <c r="S72" s="9">
        <f t="shared" ref="S72" si="73">O73/M72</f>
        <v>3.9236256819135541E-2</v>
      </c>
      <c r="T72" s="92">
        <v>-6.9021809999999997</v>
      </c>
      <c r="U72" s="92">
        <v>-7.2013480000000003</v>
      </c>
      <c r="V72" s="92">
        <v>-6.6709699999999996</v>
      </c>
      <c r="W72" s="8"/>
    </row>
    <row r="73" spans="1:23">
      <c r="A73" s="70"/>
      <c r="B73" s="57" t="s">
        <v>245</v>
      </c>
      <c r="C73" s="25" t="e">
        <f>NA()</f>
        <v>#N/A</v>
      </c>
      <c r="D73" s="25" t="e">
        <f>NA()</f>
        <v>#N/A</v>
      </c>
      <c r="E73" s="25" t="e">
        <f>NA()</f>
        <v>#N/A</v>
      </c>
      <c r="F73" s="22">
        <v>9.6</v>
      </c>
      <c r="G73" s="22">
        <v>9.1</v>
      </c>
      <c r="H73" s="22">
        <v>24</v>
      </c>
      <c r="I73" s="22">
        <v>25.5</v>
      </c>
      <c r="J73" s="23">
        <v>1.1000000000000001</v>
      </c>
      <c r="K73" s="23">
        <v>0.5</v>
      </c>
      <c r="L73" s="25" t="e">
        <f>NA()</f>
        <v>#N/A</v>
      </c>
      <c r="M73" s="25" t="e">
        <f>NA()</f>
        <v>#N/A</v>
      </c>
      <c r="N73" s="25" t="e">
        <f>NA()</f>
        <v>#N/A</v>
      </c>
      <c r="O73" s="11">
        <f t="shared" si="69"/>
        <v>9.35</v>
      </c>
      <c r="P73" s="11">
        <f t="shared" si="70"/>
        <v>24.75</v>
      </c>
      <c r="Q73" s="11">
        <f t="shared" si="71"/>
        <v>0.8</v>
      </c>
      <c r="R73" s="10" t="e">
        <f t="shared" si="72"/>
        <v>#N/A</v>
      </c>
      <c r="S73" s="9" t="e">
        <f>O88/M73</f>
        <v>#N/A</v>
      </c>
      <c r="T73" s="93"/>
      <c r="U73" s="94"/>
      <c r="V73" s="94"/>
      <c r="W73" s="8"/>
    </row>
    <row r="74" spans="1:23">
      <c r="A74" s="70" t="s">
        <v>230</v>
      </c>
      <c r="B74" s="47" t="s">
        <v>246</v>
      </c>
      <c r="C74" s="22">
        <v>240.3</v>
      </c>
      <c r="D74" s="22">
        <v>235.2</v>
      </c>
      <c r="E74" s="22">
        <v>130.4</v>
      </c>
      <c r="F74" s="24" t="e">
        <f>NA()</f>
        <v>#N/A</v>
      </c>
      <c r="G74" s="24" t="e">
        <f>NA()</f>
        <v>#N/A</v>
      </c>
      <c r="H74" s="24" t="e">
        <f>NA()</f>
        <v>#N/A</v>
      </c>
      <c r="I74" s="24" t="e">
        <f>NA()</f>
        <v>#N/A</v>
      </c>
      <c r="J74" s="24" t="e">
        <f>NA()</f>
        <v>#N/A</v>
      </c>
      <c r="K74" s="24" t="e">
        <f>NA()</f>
        <v>#N/A</v>
      </c>
      <c r="L74" s="22">
        <v>7.8</v>
      </c>
      <c r="M74" s="11">
        <f>AVERAGE(C74:D74)</f>
        <v>237.75</v>
      </c>
      <c r="N74" s="11">
        <f>E74</f>
        <v>130.4</v>
      </c>
      <c r="O74" s="25" t="e">
        <f t="shared" ref="O74:O75" si="74">AVERAGE(F74:G74)</f>
        <v>#N/A</v>
      </c>
      <c r="P74" s="25" t="e">
        <f t="shared" ref="P74:P75" si="75">AVERAGE(H74:I74)</f>
        <v>#N/A</v>
      </c>
      <c r="Q74" s="25" t="e">
        <f t="shared" ref="Q74:Q75" si="76">AVERAGE(J74:K74)</f>
        <v>#N/A</v>
      </c>
      <c r="R74" s="10">
        <f t="shared" ref="R74:R75" si="77">N74/M74</f>
        <v>0.54847528916929555</v>
      </c>
      <c r="S74" s="9">
        <f t="shared" ref="S74" si="78">O75/M74</f>
        <v>3.8065194532071508E-2</v>
      </c>
      <c r="T74" s="92">
        <v>-6.9122019999999997</v>
      </c>
      <c r="U74" s="92">
        <v>-7.1661489999999999</v>
      </c>
      <c r="V74" s="92">
        <v>-6.5637280000000002</v>
      </c>
      <c r="W74" s="8"/>
    </row>
    <row r="75" spans="1:23">
      <c r="A75" s="70"/>
      <c r="B75" s="47" t="s">
        <v>247</v>
      </c>
      <c r="C75" s="25" t="e">
        <f>NA()</f>
        <v>#N/A</v>
      </c>
      <c r="D75" s="25" t="e">
        <f>NA()</f>
        <v>#N/A</v>
      </c>
      <c r="E75" s="25" t="e">
        <f>NA()</f>
        <v>#N/A</v>
      </c>
      <c r="F75" s="22">
        <v>9.5</v>
      </c>
      <c r="G75" s="22">
        <v>8.6</v>
      </c>
      <c r="H75" s="22">
        <v>23.4</v>
      </c>
      <c r="I75" s="22">
        <v>20.8</v>
      </c>
      <c r="J75" s="23">
        <v>0.5</v>
      </c>
      <c r="K75" s="23">
        <v>0.6</v>
      </c>
      <c r="L75" s="25" t="e">
        <f>NA()</f>
        <v>#N/A</v>
      </c>
      <c r="M75" s="25" t="e">
        <f>NA()</f>
        <v>#N/A</v>
      </c>
      <c r="N75" s="25" t="e">
        <f>NA()</f>
        <v>#N/A</v>
      </c>
      <c r="O75" s="11">
        <f t="shared" si="74"/>
        <v>9.0500000000000007</v>
      </c>
      <c r="P75" s="11">
        <f t="shared" si="75"/>
        <v>22.1</v>
      </c>
      <c r="Q75" s="11">
        <f t="shared" si="76"/>
        <v>0.55000000000000004</v>
      </c>
      <c r="R75" s="10" t="e">
        <f t="shared" si="77"/>
        <v>#N/A</v>
      </c>
      <c r="S75" s="9" t="e">
        <f>O90/M75</f>
        <v>#N/A</v>
      </c>
      <c r="T75" s="93"/>
      <c r="U75" s="94"/>
      <c r="V75" s="94"/>
      <c r="W75" s="8"/>
    </row>
    <row r="76" spans="1:23">
      <c r="A76" s="72" t="s">
        <v>231</v>
      </c>
      <c r="B76" s="57" t="s">
        <v>214</v>
      </c>
      <c r="C76" s="22">
        <v>275.2</v>
      </c>
      <c r="D76" s="22">
        <v>282.60000000000002</v>
      </c>
      <c r="E76" s="22">
        <v>125.6</v>
      </c>
      <c r="F76" s="24" t="e">
        <f>NA()</f>
        <v>#N/A</v>
      </c>
      <c r="G76" s="24" t="e">
        <f>NA()</f>
        <v>#N/A</v>
      </c>
      <c r="H76" s="24" t="e">
        <f>NA()</f>
        <v>#N/A</v>
      </c>
      <c r="I76" s="24" t="e">
        <f>NA()</f>
        <v>#N/A</v>
      </c>
      <c r="J76" s="24" t="e">
        <f>NA()</f>
        <v>#N/A</v>
      </c>
      <c r="K76" s="24" t="e">
        <f>NA()</f>
        <v>#N/A</v>
      </c>
      <c r="L76" s="22">
        <v>14.4</v>
      </c>
      <c r="M76" s="11">
        <f>AVERAGE(C76:D76)</f>
        <v>278.89999999999998</v>
      </c>
      <c r="N76" s="11">
        <f>E76</f>
        <v>125.6</v>
      </c>
      <c r="O76" s="25" t="e">
        <f t="shared" si="0"/>
        <v>#N/A</v>
      </c>
      <c r="P76" s="25" t="e">
        <f t="shared" si="1"/>
        <v>#N/A</v>
      </c>
      <c r="Q76" s="25" t="e">
        <f t="shared" si="2"/>
        <v>#N/A</v>
      </c>
      <c r="R76" s="10">
        <f>N76/M76</f>
        <v>0.45034062387952672</v>
      </c>
      <c r="S76" s="9">
        <f>O77/M76</f>
        <v>3.2986733596271064E-2</v>
      </c>
      <c r="T76" s="92">
        <v>-6.8352170000000001</v>
      </c>
      <c r="U76" s="92">
        <v>-7.3654809999999999</v>
      </c>
      <c r="V76" s="92">
        <v>-7.219595</v>
      </c>
      <c r="W76" s="8"/>
    </row>
    <row r="77" spans="1:23">
      <c r="A77" s="72"/>
      <c r="B77" s="57" t="s">
        <v>215</v>
      </c>
      <c r="C77" s="25" t="e">
        <f>NA()</f>
        <v>#N/A</v>
      </c>
      <c r="D77" s="25" t="e">
        <f>NA()</f>
        <v>#N/A</v>
      </c>
      <c r="E77" s="25" t="e">
        <f>NA()</f>
        <v>#N/A</v>
      </c>
      <c r="F77" s="22">
        <v>10.199999999999999</v>
      </c>
      <c r="G77" s="22">
        <v>8.1999999999999993</v>
      </c>
      <c r="H77" s="22">
        <v>29.1</v>
      </c>
      <c r="I77" s="22">
        <v>25.1</v>
      </c>
      <c r="J77" s="23">
        <v>0.8</v>
      </c>
      <c r="K77" s="23">
        <v>0.8</v>
      </c>
      <c r="L77" s="25" t="e">
        <f>NA()</f>
        <v>#N/A</v>
      </c>
      <c r="M77" s="25" t="e">
        <f>NA()</f>
        <v>#N/A</v>
      </c>
      <c r="N77" s="25" t="e">
        <f>NA()</f>
        <v>#N/A</v>
      </c>
      <c r="O77" s="11">
        <f t="shared" si="0"/>
        <v>9.1999999999999993</v>
      </c>
      <c r="P77" s="11">
        <f t="shared" si="1"/>
        <v>27.1</v>
      </c>
      <c r="Q77" s="11">
        <f t="shared" si="2"/>
        <v>0.8</v>
      </c>
      <c r="R77" s="10" t="e">
        <f>N77/M77</f>
        <v>#N/A</v>
      </c>
      <c r="S77" s="9" t="e">
        <f>O84/M77</f>
        <v>#N/A</v>
      </c>
      <c r="T77" s="93"/>
      <c r="U77" s="94"/>
      <c r="V77" s="94"/>
      <c r="W77" s="8"/>
    </row>
    <row r="78" spans="1:23">
      <c r="A78" s="72" t="s">
        <v>231</v>
      </c>
      <c r="B78" s="57" t="s">
        <v>240</v>
      </c>
      <c r="C78" s="22">
        <v>278.5</v>
      </c>
      <c r="D78" s="22">
        <v>283</v>
      </c>
      <c r="E78" s="22">
        <v>125.1</v>
      </c>
      <c r="F78" s="24" t="e">
        <f>NA()</f>
        <v>#N/A</v>
      </c>
      <c r="G78" s="24" t="e">
        <f>NA()</f>
        <v>#N/A</v>
      </c>
      <c r="H78" s="24" t="e">
        <f>NA()</f>
        <v>#N/A</v>
      </c>
      <c r="I78" s="24" t="e">
        <f>NA()</f>
        <v>#N/A</v>
      </c>
      <c r="J78" s="24" t="e">
        <f>NA()</f>
        <v>#N/A</v>
      </c>
      <c r="K78" s="24" t="e">
        <f>NA()</f>
        <v>#N/A</v>
      </c>
      <c r="L78" s="22">
        <v>13.6</v>
      </c>
      <c r="M78" s="11">
        <f>AVERAGE(C78:D78)</f>
        <v>280.75</v>
      </c>
      <c r="N78" s="11">
        <f>E78</f>
        <v>125.1</v>
      </c>
      <c r="O78" s="25" t="e">
        <f t="shared" ref="O78:O79" si="79">AVERAGE(F78:G78)</f>
        <v>#N/A</v>
      </c>
      <c r="P78" s="25" t="e">
        <f t="shared" ref="P78:P79" si="80">AVERAGE(H78:I78)</f>
        <v>#N/A</v>
      </c>
      <c r="Q78" s="25" t="e">
        <f t="shared" ref="Q78:Q79" si="81">AVERAGE(J78:K78)</f>
        <v>#N/A</v>
      </c>
      <c r="R78" s="10">
        <f t="shared" ref="R78:R79" si="82">N78/M78</f>
        <v>0.44559216384683881</v>
      </c>
      <c r="S78" s="9">
        <f t="shared" ref="S78" si="83">O79/M78</f>
        <v>3.490650044523598E-2</v>
      </c>
      <c r="T78" s="92">
        <v>-6.7464459999999997</v>
      </c>
      <c r="U78" s="92">
        <v>-7.2956289999999999</v>
      </c>
      <c r="V78" s="92">
        <v>-7.1713360000000002</v>
      </c>
      <c r="W78" s="8"/>
    </row>
    <row r="79" spans="1:23">
      <c r="A79" s="72"/>
      <c r="B79" s="57" t="s">
        <v>248</v>
      </c>
      <c r="C79" s="25" t="e">
        <f>NA()</f>
        <v>#N/A</v>
      </c>
      <c r="D79" s="25" t="e">
        <f>NA()</f>
        <v>#N/A</v>
      </c>
      <c r="E79" s="25" t="e">
        <f>NA()</f>
        <v>#N/A</v>
      </c>
      <c r="F79" s="22">
        <v>9.5</v>
      </c>
      <c r="G79" s="22">
        <v>10.1</v>
      </c>
      <c r="H79" s="22">
        <v>28.4</v>
      </c>
      <c r="I79" s="22">
        <v>25.6</v>
      </c>
      <c r="J79" s="23">
        <v>1</v>
      </c>
      <c r="K79" s="23">
        <v>0.8</v>
      </c>
      <c r="L79" s="25" t="e">
        <f>NA()</f>
        <v>#N/A</v>
      </c>
      <c r="M79" s="25" t="e">
        <f>NA()</f>
        <v>#N/A</v>
      </c>
      <c r="N79" s="25" t="e">
        <f>NA()</f>
        <v>#N/A</v>
      </c>
      <c r="O79" s="11">
        <f t="shared" si="79"/>
        <v>9.8000000000000007</v>
      </c>
      <c r="P79" s="11">
        <f t="shared" si="80"/>
        <v>27</v>
      </c>
      <c r="Q79" s="11">
        <f t="shared" si="81"/>
        <v>0.9</v>
      </c>
      <c r="R79" s="10" t="e">
        <f t="shared" si="82"/>
        <v>#N/A</v>
      </c>
      <c r="S79" s="9" t="e">
        <f>O86/M79</f>
        <v>#N/A</v>
      </c>
      <c r="T79" s="93"/>
      <c r="U79" s="94"/>
      <c r="V79" s="94"/>
      <c r="W79" s="8"/>
    </row>
    <row r="80" spans="1:23">
      <c r="A80" s="72" t="s">
        <v>231</v>
      </c>
      <c r="B80" s="57" t="s">
        <v>244</v>
      </c>
      <c r="C80" s="22">
        <v>279.8</v>
      </c>
      <c r="D80" s="22">
        <v>280.89999999999998</v>
      </c>
      <c r="E80" s="22">
        <v>121.1</v>
      </c>
      <c r="F80" s="24" t="e">
        <f>NA()</f>
        <v>#N/A</v>
      </c>
      <c r="G80" s="24" t="e">
        <f>NA()</f>
        <v>#N/A</v>
      </c>
      <c r="H80" s="24" t="e">
        <f>NA()</f>
        <v>#N/A</v>
      </c>
      <c r="I80" s="24" t="e">
        <f>NA()</f>
        <v>#N/A</v>
      </c>
      <c r="J80" s="24" t="e">
        <f>NA()</f>
        <v>#N/A</v>
      </c>
      <c r="K80" s="24" t="e">
        <f>NA()</f>
        <v>#N/A</v>
      </c>
      <c r="L80" s="22">
        <v>14.8</v>
      </c>
      <c r="M80" s="11">
        <f>AVERAGE(C80:D80)</f>
        <v>280.35000000000002</v>
      </c>
      <c r="N80" s="11">
        <f>E80</f>
        <v>121.1</v>
      </c>
      <c r="O80" s="25" t="e">
        <f t="shared" ref="O80" si="84">AVERAGE(F80:G80)</f>
        <v>#N/A</v>
      </c>
      <c r="P80" s="25" t="e">
        <f t="shared" ref="P80:P83" si="85">AVERAGE(H80:I80)</f>
        <v>#N/A</v>
      </c>
      <c r="Q80" s="25" t="e">
        <f t="shared" ref="Q80:Q81" si="86">AVERAGE(J80:K80)</f>
        <v>#N/A</v>
      </c>
      <c r="R80" s="10">
        <f t="shared" ref="R80:R81" si="87">N80/M80</f>
        <v>0.43196004993757797</v>
      </c>
      <c r="S80" s="9">
        <f t="shared" ref="S80" si="88">O81/M80</f>
        <v>2.9427501337613696E-2</v>
      </c>
      <c r="T80" s="92">
        <v>-6.7703660000000001</v>
      </c>
      <c r="U80" s="92">
        <v>-7.3206550000000004</v>
      </c>
      <c r="V80" s="92">
        <v>-7.2433050000000003</v>
      </c>
      <c r="W80" s="8"/>
    </row>
    <row r="81" spans="1:23">
      <c r="A81" s="72"/>
      <c r="B81" s="57" t="s">
        <v>245</v>
      </c>
      <c r="C81" s="25" t="e">
        <f>NA()</f>
        <v>#N/A</v>
      </c>
      <c r="D81" s="25" t="e">
        <f>NA()</f>
        <v>#N/A</v>
      </c>
      <c r="E81" s="25" t="e">
        <f>NA()</f>
        <v>#N/A</v>
      </c>
      <c r="F81" s="22">
        <v>8.4</v>
      </c>
      <c r="G81" s="22">
        <v>8.1</v>
      </c>
      <c r="H81" s="22">
        <v>27.2</v>
      </c>
      <c r="I81" s="22">
        <v>29.4</v>
      </c>
      <c r="J81" s="23">
        <v>1.1000000000000001</v>
      </c>
      <c r="K81" s="23">
        <v>0.8</v>
      </c>
      <c r="L81" s="25" t="e">
        <f>NA()</f>
        <v>#N/A</v>
      </c>
      <c r="M81" s="25" t="e">
        <f>NA()</f>
        <v>#N/A</v>
      </c>
      <c r="N81" s="25" t="e">
        <f>NA()</f>
        <v>#N/A</v>
      </c>
      <c r="O81" s="11">
        <f>AVERAGE(F81:G81)</f>
        <v>8.25</v>
      </c>
      <c r="P81" s="11">
        <f t="shared" si="85"/>
        <v>28.299999999999997</v>
      </c>
      <c r="Q81" s="11">
        <f t="shared" si="86"/>
        <v>0.95000000000000007</v>
      </c>
      <c r="R81" s="10" t="e">
        <f t="shared" si="87"/>
        <v>#N/A</v>
      </c>
      <c r="S81" s="9" t="e">
        <f>O90/M81</f>
        <v>#N/A</v>
      </c>
      <c r="T81" s="93"/>
      <c r="U81" s="94"/>
      <c r="V81" s="94"/>
      <c r="W81" s="8"/>
    </row>
    <row r="82" spans="1:23">
      <c r="A82" s="72" t="s">
        <v>231</v>
      </c>
      <c r="B82" s="47" t="s">
        <v>246</v>
      </c>
      <c r="C82" s="22">
        <v>275.39999999999998</v>
      </c>
      <c r="D82" s="22">
        <v>278.89999999999998</v>
      </c>
      <c r="E82" s="22">
        <v>129.6</v>
      </c>
      <c r="F82" s="24" t="e">
        <f>NA()</f>
        <v>#N/A</v>
      </c>
      <c r="G82" s="24" t="e">
        <f>NA()</f>
        <v>#N/A</v>
      </c>
      <c r="H82" s="24" t="e">
        <f>NA()</f>
        <v>#N/A</v>
      </c>
      <c r="I82" s="24" t="e">
        <f>NA()</f>
        <v>#N/A</v>
      </c>
      <c r="J82" s="24" t="e">
        <f>NA()</f>
        <v>#N/A</v>
      </c>
      <c r="K82" s="24" t="e">
        <f>NA()</f>
        <v>#N/A</v>
      </c>
      <c r="L82" s="22">
        <v>19.7</v>
      </c>
      <c r="M82" s="11">
        <f>AVERAGE(C82:D82)</f>
        <v>277.14999999999998</v>
      </c>
      <c r="N82" s="11">
        <f>E82</f>
        <v>129.6</v>
      </c>
      <c r="O82" s="25" t="e">
        <f t="shared" ref="O82" si="89">AVERAGE(F82:G82)</f>
        <v>#N/A</v>
      </c>
      <c r="P82" s="25" t="e">
        <f t="shared" ref="P82" si="90">AVERAGE(H82:I82)</f>
        <v>#N/A</v>
      </c>
      <c r="Q82" s="25" t="e">
        <f t="shared" ref="Q82:Q83" si="91">AVERAGE(J82:K82)</f>
        <v>#N/A</v>
      </c>
      <c r="R82" s="10">
        <f t="shared" ref="R82:R83" si="92">N82/M82</f>
        <v>0.46761681399963922</v>
      </c>
      <c r="S82" s="9">
        <f t="shared" ref="S82" si="93">O83/M82</f>
        <v>2.9226050874977455E-2</v>
      </c>
      <c r="T82" s="92">
        <v>-7.04223</v>
      </c>
      <c r="U82" s="92">
        <v>-7.4529540000000001</v>
      </c>
      <c r="V82" s="92">
        <v>-7.1746220000000003</v>
      </c>
      <c r="W82" s="8"/>
    </row>
    <row r="83" spans="1:23">
      <c r="A83" s="72"/>
      <c r="B83" s="47" t="s">
        <v>247</v>
      </c>
      <c r="C83" s="25" t="e">
        <f>NA()</f>
        <v>#N/A</v>
      </c>
      <c r="D83" s="25" t="e">
        <f>NA()</f>
        <v>#N/A</v>
      </c>
      <c r="E83" s="25" t="e">
        <f>NA()</f>
        <v>#N/A</v>
      </c>
      <c r="F83" s="22">
        <v>8.8000000000000007</v>
      </c>
      <c r="G83" s="22">
        <v>7.4</v>
      </c>
      <c r="H83" s="22">
        <v>27.3</v>
      </c>
      <c r="I83" s="22">
        <v>29.6</v>
      </c>
      <c r="J83" s="23">
        <v>1</v>
      </c>
      <c r="K83" s="23">
        <v>1.2</v>
      </c>
      <c r="L83" s="25" t="e">
        <f>NA()</f>
        <v>#N/A</v>
      </c>
      <c r="M83" s="25" t="e">
        <f>NA()</f>
        <v>#N/A</v>
      </c>
      <c r="N83" s="25" t="e">
        <f>NA()</f>
        <v>#N/A</v>
      </c>
      <c r="O83" s="11">
        <f>AVERAGE(F83:G83)</f>
        <v>8.1000000000000014</v>
      </c>
      <c r="P83" s="11">
        <f t="shared" si="85"/>
        <v>28.450000000000003</v>
      </c>
      <c r="Q83" s="11">
        <f t="shared" si="91"/>
        <v>1.1000000000000001</v>
      </c>
      <c r="R83" s="10" t="e">
        <f t="shared" si="92"/>
        <v>#N/A</v>
      </c>
      <c r="S83" s="9" t="e">
        <f>O92/M83</f>
        <v>#N/A</v>
      </c>
      <c r="T83" s="93"/>
      <c r="U83" s="94"/>
      <c r="V83" s="94"/>
      <c r="W83" s="8"/>
    </row>
    <row r="84" spans="1:23">
      <c r="B84" s="7"/>
      <c r="T84" s="26" t="s">
        <v>232</v>
      </c>
      <c r="U84" s="32"/>
      <c r="V84" s="32"/>
    </row>
    <row r="85" spans="1:23" ht="19.5" thickBot="1">
      <c r="M85" s="1" t="s">
        <v>233</v>
      </c>
      <c r="N85" s="6" t="e">
        <f>MAX(T44,#REF!,#REF!,#REF!,#REF!,#REF!,#REF!,#REF!,#REF!)</f>
        <v>#REF!</v>
      </c>
      <c r="T85" s="5">
        <f>_xlfn.AGGREGATE(1,6,T4:T66)</f>
        <v>-5.6160857187500008</v>
      </c>
      <c r="U85" s="33"/>
      <c r="V85" s="33"/>
    </row>
    <row r="86" spans="1:23">
      <c r="C86" s="1" t="s">
        <v>234</v>
      </c>
      <c r="M86" s="1" t="s">
        <v>235</v>
      </c>
      <c r="N86" s="4" t="e">
        <f>MIN(T44,#REF!,#REF!,#REF!,#REF!,#REF!,#REF!,#REF!,#REF!)</f>
        <v>#REF!</v>
      </c>
    </row>
    <row r="87" spans="1:23" ht="37.5">
      <c r="C87" s="3" t="s">
        <v>236</v>
      </c>
      <c r="D87" s="3" t="s">
        <v>192</v>
      </c>
      <c r="E87" s="3" t="s">
        <v>237</v>
      </c>
      <c r="F87" s="3" t="s">
        <v>238</v>
      </c>
      <c r="G87" s="3" t="s">
        <v>239</v>
      </c>
    </row>
    <row r="88" spans="1:23">
      <c r="C88" s="2" t="e" cm="1" vm="1">
        <f t="array" aca="1" ref="C88" ca="1">C4:C77</f>
        <v>#VALUE!</v>
      </c>
      <c r="D88" s="2" t="e" cm="1" vm="1">
        <f t="array" aca="1" ref="D88" ca="1">E4:E77</f>
        <v>#VALUE!</v>
      </c>
      <c r="E88" s="2" t="e" cm="1" vm="1">
        <f t="array" aca="1" ref="E88" ca="1">F4:F77</f>
        <v>#VALUE!</v>
      </c>
      <c r="F88" s="2" t="e" cm="1" vm="1">
        <f t="array" aca="1" ref="F88" ca="1">H4:H77</f>
        <v>#VALUE!</v>
      </c>
      <c r="G88" s="2" t="e" cm="1">
        <f t="array" ref="G88">#REF!</f>
        <v>#REF!</v>
      </c>
    </row>
    <row r="89" spans="1:23">
      <c r="C89" s="2"/>
      <c r="D89" s="2"/>
      <c r="E89" s="2"/>
      <c r="F89" s="2"/>
      <c r="G89" s="2"/>
    </row>
    <row r="90" spans="1:23">
      <c r="C90" s="2"/>
      <c r="D90" s="2"/>
      <c r="E90" s="2"/>
      <c r="F90" s="2"/>
      <c r="G90" s="2"/>
    </row>
    <row r="91" spans="1:23">
      <c r="C91" s="2"/>
      <c r="D91" s="2"/>
      <c r="E91" s="2"/>
      <c r="F91" s="2"/>
      <c r="G91" s="2"/>
    </row>
    <row r="92" spans="1:23">
      <c r="C92" s="2"/>
      <c r="D92" s="2"/>
      <c r="E92" s="2"/>
      <c r="F92" s="2"/>
      <c r="G92" s="2"/>
    </row>
    <row r="93" spans="1:23">
      <c r="C93" s="2"/>
      <c r="D93" s="2"/>
      <c r="E93" s="2"/>
      <c r="F93" s="2"/>
      <c r="G93" s="2"/>
    </row>
    <row r="94" spans="1:23">
      <c r="C94" s="2"/>
      <c r="D94" s="2"/>
      <c r="E94" s="2"/>
      <c r="F94" s="2"/>
      <c r="G94" s="2"/>
    </row>
    <row r="95" spans="1:23">
      <c r="C95" s="2"/>
      <c r="D95" s="2"/>
      <c r="E95" s="2"/>
      <c r="F95" s="2"/>
      <c r="G95" s="2"/>
    </row>
    <row r="96" spans="1:23">
      <c r="C96" s="2"/>
      <c r="D96" s="2"/>
      <c r="E96" s="2"/>
      <c r="F96" s="2"/>
      <c r="G96" s="2"/>
    </row>
    <row r="97" spans="3:7">
      <c r="C97" s="2"/>
      <c r="D97" s="2"/>
      <c r="E97" s="2"/>
      <c r="F97" s="2"/>
      <c r="G97" s="2"/>
    </row>
    <row r="98" spans="3:7">
      <c r="C98" s="2"/>
      <c r="D98" s="2"/>
      <c r="E98" s="2"/>
      <c r="F98" s="2"/>
      <c r="G98" s="2"/>
    </row>
    <row r="99" spans="3:7">
      <c r="C99" s="2"/>
      <c r="D99" s="2"/>
      <c r="E99" s="2"/>
      <c r="F99" s="2"/>
      <c r="G99" s="2"/>
    </row>
    <row r="100" spans="3:7">
      <c r="C100" s="2"/>
      <c r="D100" s="2"/>
      <c r="E100" s="2"/>
      <c r="F100" s="2"/>
      <c r="G100" s="2"/>
    </row>
    <row r="101" spans="3:7">
      <c r="C101" s="2"/>
      <c r="D101" s="2"/>
      <c r="E101" s="2"/>
      <c r="F101" s="2"/>
      <c r="G101" s="2"/>
    </row>
    <row r="102" spans="3:7">
      <c r="C102" s="2"/>
      <c r="D102" s="2"/>
      <c r="E102" s="2"/>
      <c r="F102" s="2"/>
      <c r="G102" s="2"/>
    </row>
    <row r="103" spans="3:7">
      <c r="C103" s="2"/>
      <c r="D103" s="2"/>
      <c r="E103" s="2"/>
      <c r="F103" s="2"/>
      <c r="G103" s="2"/>
    </row>
    <row r="104" spans="3:7">
      <c r="C104" s="2"/>
      <c r="D104" s="2"/>
      <c r="E104" s="2"/>
      <c r="F104" s="2"/>
      <c r="G104" s="2"/>
    </row>
    <row r="105" spans="3:7">
      <c r="C105" s="2"/>
      <c r="D105" s="2"/>
      <c r="E105" s="2"/>
      <c r="F105" s="2"/>
      <c r="G105" s="2"/>
    </row>
    <row r="106" spans="3:7">
      <c r="C106" s="2"/>
      <c r="D106" s="2"/>
      <c r="E106" s="2"/>
      <c r="F106" s="2"/>
      <c r="G106" s="2"/>
    </row>
    <row r="107" spans="3:7">
      <c r="C107" s="2"/>
      <c r="D107" s="2"/>
      <c r="E107" s="2"/>
      <c r="F107" s="2"/>
      <c r="G107" s="2"/>
    </row>
    <row r="108" spans="3:7">
      <c r="C108" s="2"/>
      <c r="D108" s="2"/>
      <c r="E108" s="2"/>
      <c r="F108" s="2"/>
      <c r="G108" s="2"/>
    </row>
    <row r="109" spans="3:7">
      <c r="C109" s="2"/>
      <c r="D109" s="2"/>
      <c r="E109" s="2"/>
      <c r="F109" s="2"/>
      <c r="G109" s="2"/>
    </row>
    <row r="110" spans="3:7">
      <c r="C110" s="2"/>
      <c r="D110" s="2"/>
      <c r="E110" s="2"/>
      <c r="F110" s="2"/>
      <c r="G110" s="2"/>
    </row>
    <row r="111" spans="3:7">
      <c r="C111" s="2"/>
      <c r="D111" s="2"/>
      <c r="E111" s="2"/>
      <c r="F111" s="2"/>
      <c r="G111" s="2"/>
    </row>
    <row r="112" spans="3:7">
      <c r="C112" s="2"/>
      <c r="D112" s="2"/>
      <c r="E112" s="2"/>
      <c r="F112" s="2"/>
      <c r="G112" s="2"/>
    </row>
    <row r="113" spans="3:7">
      <c r="C113" s="2"/>
      <c r="D113" s="2"/>
      <c r="E113" s="2"/>
      <c r="F113" s="2"/>
      <c r="G113" s="2"/>
    </row>
    <row r="114" spans="3:7">
      <c r="C114" s="2"/>
      <c r="D114" s="2"/>
      <c r="E114" s="2"/>
      <c r="F114" s="2"/>
      <c r="G114" s="2"/>
    </row>
    <row r="115" spans="3:7">
      <c r="C115" s="2"/>
      <c r="D115" s="2"/>
      <c r="E115" s="2"/>
      <c r="F115" s="2"/>
      <c r="G115" s="2"/>
    </row>
    <row r="116" spans="3:7">
      <c r="C116" s="2"/>
      <c r="D116" s="2"/>
      <c r="E116" s="2"/>
      <c r="F116" s="2"/>
      <c r="G116" s="2"/>
    </row>
    <row r="117" spans="3:7">
      <c r="C117" s="2"/>
      <c r="D117" s="2"/>
      <c r="E117" s="2"/>
      <c r="F117" s="2"/>
      <c r="G117" s="2"/>
    </row>
    <row r="118" spans="3:7">
      <c r="C118" s="2"/>
      <c r="D118" s="2"/>
      <c r="E118" s="2"/>
      <c r="F118" s="2"/>
      <c r="G118" s="2"/>
    </row>
    <row r="119" spans="3:7">
      <c r="C119" s="2"/>
      <c r="D119" s="2"/>
      <c r="E119" s="2"/>
      <c r="F119" s="2"/>
      <c r="G119" s="2"/>
    </row>
    <row r="120" spans="3:7">
      <c r="C120" s="2" cm="1">
        <f t="array" ref="C120:C193">D4:D77</f>
        <v>76</v>
      </c>
      <c r="D120" s="2" t="e">
        <f>NA()</f>
        <v>#N/A</v>
      </c>
      <c r="E120" s="2" t="e" cm="1">
        <f t="array" ref="E120:E193">G4:G77</f>
        <v>#N/A</v>
      </c>
      <c r="F120" s="2" t="e" cm="1">
        <f t="array" ref="F120:F193">I4:I77</f>
        <v>#N/A</v>
      </c>
      <c r="G120" s="2" t="e">
        <f>NA()</f>
        <v>#N/A</v>
      </c>
    </row>
    <row r="121" spans="3:7">
      <c r="C121" s="2" t="e">
        <v>#N/A</v>
      </c>
      <c r="D121" s="2" t="e">
        <f>NA()</f>
        <v>#N/A</v>
      </c>
      <c r="E121" s="2">
        <v>3.6</v>
      </c>
      <c r="F121" s="2">
        <v>24.3</v>
      </c>
      <c r="G121" s="2" t="e">
        <f>NA()</f>
        <v>#N/A</v>
      </c>
    </row>
    <row r="122" spans="3:7">
      <c r="C122" s="2">
        <v>77.900000000000006</v>
      </c>
      <c r="D122" s="2" t="e">
        <f>NA()</f>
        <v>#N/A</v>
      </c>
      <c r="E122" s="2" t="e">
        <v>#N/A</v>
      </c>
      <c r="F122" s="2" t="e">
        <v>#N/A</v>
      </c>
      <c r="G122" s="2" t="e">
        <f>NA()</f>
        <v>#N/A</v>
      </c>
    </row>
    <row r="123" spans="3:7">
      <c r="C123" s="2" t="e">
        <v>#N/A</v>
      </c>
      <c r="D123" s="2" t="e">
        <f>NA()</f>
        <v>#N/A</v>
      </c>
      <c r="E123" s="2">
        <v>5.2</v>
      </c>
      <c r="F123" s="2">
        <v>17.399999999999999</v>
      </c>
      <c r="G123" s="2" t="e">
        <f>NA()</f>
        <v>#N/A</v>
      </c>
    </row>
    <row r="124" spans="3:7">
      <c r="C124" s="2">
        <v>76.7</v>
      </c>
      <c r="D124" s="2" t="e">
        <f>NA()</f>
        <v>#N/A</v>
      </c>
      <c r="E124" s="2" t="e">
        <v>#N/A</v>
      </c>
      <c r="F124" s="2" t="e">
        <v>#N/A</v>
      </c>
      <c r="G124" s="2" t="e">
        <f>NA()</f>
        <v>#N/A</v>
      </c>
    </row>
    <row r="125" spans="3:7">
      <c r="C125" s="2" t="e">
        <v>#N/A</v>
      </c>
      <c r="D125" s="2" t="e">
        <f>NA()</f>
        <v>#N/A</v>
      </c>
      <c r="E125" s="2">
        <v>4.2</v>
      </c>
      <c r="F125" s="2">
        <v>16.600000000000001</v>
      </c>
      <c r="G125" s="2" t="e">
        <f>NA()</f>
        <v>#N/A</v>
      </c>
    </row>
    <row r="126" spans="3:7">
      <c r="C126" s="2">
        <v>76.599999999999994</v>
      </c>
      <c r="D126" s="2" t="e">
        <f>NA()</f>
        <v>#N/A</v>
      </c>
      <c r="E126" s="2" t="e">
        <v>#N/A</v>
      </c>
      <c r="F126" s="2" t="e">
        <v>#N/A</v>
      </c>
      <c r="G126" s="2" t="e">
        <f>NA()</f>
        <v>#N/A</v>
      </c>
    </row>
    <row r="127" spans="3:7">
      <c r="C127" s="2" t="e">
        <v>#N/A</v>
      </c>
      <c r="D127" s="2" t="e">
        <f>NA()</f>
        <v>#N/A</v>
      </c>
      <c r="E127" s="2">
        <v>4.7</v>
      </c>
      <c r="F127" s="2">
        <v>24.8</v>
      </c>
      <c r="G127" s="2" t="e">
        <f>NA()</f>
        <v>#N/A</v>
      </c>
    </row>
    <row r="128" spans="3:7">
      <c r="C128" s="2">
        <v>75.8</v>
      </c>
      <c r="D128" s="2" t="e">
        <f>NA()</f>
        <v>#N/A</v>
      </c>
      <c r="E128" s="2" t="e">
        <v>#N/A</v>
      </c>
      <c r="F128" s="2" t="e">
        <v>#N/A</v>
      </c>
      <c r="G128" s="2" t="e">
        <f>NA()</f>
        <v>#N/A</v>
      </c>
    </row>
    <row r="129" spans="3:7">
      <c r="C129" s="2" t="e">
        <v>#N/A</v>
      </c>
      <c r="D129" s="2" t="e">
        <f>NA()</f>
        <v>#N/A</v>
      </c>
      <c r="E129" s="2">
        <v>3.7</v>
      </c>
      <c r="F129" s="2">
        <v>22.7</v>
      </c>
      <c r="G129" s="2" t="e">
        <f>NA()</f>
        <v>#N/A</v>
      </c>
    </row>
    <row r="130" spans="3:7">
      <c r="C130" s="2">
        <v>85.6</v>
      </c>
      <c r="D130" s="2" t="e">
        <f>NA()</f>
        <v>#N/A</v>
      </c>
      <c r="E130" s="2" t="e">
        <v>#N/A</v>
      </c>
      <c r="F130" s="2" t="e">
        <v>#N/A</v>
      </c>
      <c r="G130" s="2" t="e">
        <f>NA()</f>
        <v>#N/A</v>
      </c>
    </row>
    <row r="131" spans="3:7">
      <c r="C131" s="2" t="e">
        <v>#N/A</v>
      </c>
      <c r="D131" s="2" t="e">
        <f>NA()</f>
        <v>#N/A</v>
      </c>
      <c r="E131" s="2">
        <v>4.9000000000000004</v>
      </c>
      <c r="F131" s="2">
        <v>36.200000000000003</v>
      </c>
      <c r="G131" s="2" t="e">
        <f>NA()</f>
        <v>#N/A</v>
      </c>
    </row>
    <row r="132" spans="3:7">
      <c r="C132" s="2">
        <v>88.2</v>
      </c>
      <c r="D132" s="2" t="e">
        <f>NA()</f>
        <v>#N/A</v>
      </c>
      <c r="E132" s="2" t="e">
        <v>#N/A</v>
      </c>
      <c r="F132" s="2" t="e">
        <v>#N/A</v>
      </c>
      <c r="G132" s="2" t="e">
        <f>NA()</f>
        <v>#N/A</v>
      </c>
    </row>
    <row r="133" spans="3:7">
      <c r="C133" s="2" t="e">
        <v>#N/A</v>
      </c>
      <c r="D133" s="2" t="e">
        <f>NA()</f>
        <v>#N/A</v>
      </c>
      <c r="E133" s="2">
        <v>6.8</v>
      </c>
      <c r="F133" s="2">
        <v>32.799999999999997</v>
      </c>
      <c r="G133" s="2" t="e">
        <f>NA()</f>
        <v>#N/A</v>
      </c>
    </row>
    <row r="134" spans="3:7">
      <c r="C134" s="2">
        <v>82</v>
      </c>
      <c r="D134" s="2" t="e">
        <f>NA()</f>
        <v>#N/A</v>
      </c>
      <c r="E134" s="2" t="e">
        <v>#N/A</v>
      </c>
      <c r="F134" s="2" t="e">
        <v>#N/A</v>
      </c>
      <c r="G134" s="2" t="e">
        <f>NA()</f>
        <v>#N/A</v>
      </c>
    </row>
    <row r="135" spans="3:7">
      <c r="C135" s="2" t="e">
        <v>#N/A</v>
      </c>
      <c r="D135" s="2" t="e">
        <f>NA()</f>
        <v>#N/A</v>
      </c>
      <c r="E135" s="2">
        <v>4.4000000000000004</v>
      </c>
      <c r="F135" s="2">
        <v>30.9</v>
      </c>
      <c r="G135" s="2" t="e">
        <f>NA()</f>
        <v>#N/A</v>
      </c>
    </row>
    <row r="136" spans="3:7">
      <c r="C136" s="2">
        <v>81.099999999999994</v>
      </c>
      <c r="D136" s="2" t="e">
        <f>NA()</f>
        <v>#N/A</v>
      </c>
      <c r="E136" s="2" t="e">
        <v>#N/A</v>
      </c>
      <c r="F136" s="2" t="e">
        <v>#N/A</v>
      </c>
      <c r="G136" s="2" t="e">
        <f>NA()</f>
        <v>#N/A</v>
      </c>
    </row>
    <row r="137" spans="3:7">
      <c r="C137" s="2" t="e">
        <v>#N/A</v>
      </c>
      <c r="D137" s="2" t="e">
        <f>NA()</f>
        <v>#N/A</v>
      </c>
      <c r="E137" s="2">
        <v>7.2</v>
      </c>
      <c r="F137" s="2">
        <v>30.1</v>
      </c>
      <c r="G137" s="2" t="e">
        <f>NA()</f>
        <v>#N/A</v>
      </c>
    </row>
    <row r="138" spans="3:7">
      <c r="C138" s="2">
        <v>82.7</v>
      </c>
      <c r="D138" s="2" t="e">
        <f>NA()</f>
        <v>#N/A</v>
      </c>
      <c r="E138" s="2" t="e">
        <v>#N/A</v>
      </c>
      <c r="F138" s="2" t="e">
        <v>#N/A</v>
      </c>
      <c r="G138" s="2" t="e">
        <f>NA()</f>
        <v>#N/A</v>
      </c>
    </row>
    <row r="139" spans="3:7">
      <c r="C139" s="2" t="e">
        <v>#N/A</v>
      </c>
      <c r="D139" s="2" t="e">
        <f>NA()</f>
        <v>#N/A</v>
      </c>
      <c r="E139" s="2">
        <v>5.8</v>
      </c>
      <c r="F139" s="2">
        <v>36.5</v>
      </c>
      <c r="G139" s="2" t="e">
        <f>NA()</f>
        <v>#N/A</v>
      </c>
    </row>
    <row r="140" spans="3:7">
      <c r="C140" s="2">
        <v>105.51</v>
      </c>
      <c r="D140" s="2" t="e">
        <f>NA()</f>
        <v>#N/A</v>
      </c>
      <c r="E140" s="2" t="e">
        <v>#N/A</v>
      </c>
      <c r="F140" s="2" t="e">
        <v>#N/A</v>
      </c>
      <c r="G140" s="2" t="e">
        <f>NA()</f>
        <v>#N/A</v>
      </c>
    </row>
    <row r="141" spans="3:7">
      <c r="C141" s="2" t="e">
        <v>#N/A</v>
      </c>
      <c r="D141" s="2" t="e">
        <f>NA()</f>
        <v>#N/A</v>
      </c>
      <c r="E141" s="2">
        <v>10.08</v>
      </c>
      <c r="F141" s="2">
        <v>23.74</v>
      </c>
      <c r="G141" s="2" t="e">
        <f>NA()</f>
        <v>#N/A</v>
      </c>
    </row>
    <row r="142" spans="3:7">
      <c r="C142" s="2">
        <v>102.3</v>
      </c>
      <c r="D142" s="2" t="e">
        <f>NA()</f>
        <v>#N/A</v>
      </c>
      <c r="E142" s="2" t="e">
        <v>#N/A</v>
      </c>
      <c r="F142" s="2" t="e">
        <v>#N/A</v>
      </c>
      <c r="G142" s="2" t="e">
        <f>NA()</f>
        <v>#N/A</v>
      </c>
    </row>
    <row r="143" spans="3:7">
      <c r="C143" s="2" t="e">
        <v>#N/A</v>
      </c>
      <c r="D143" s="2" t="e">
        <f>NA()</f>
        <v>#N/A</v>
      </c>
      <c r="E143" s="2">
        <v>8.0500000000000007</v>
      </c>
      <c r="F143" s="2">
        <v>21.89</v>
      </c>
      <c r="G143" s="2" t="e">
        <f>NA()</f>
        <v>#N/A</v>
      </c>
    </row>
    <row r="144" spans="3:7">
      <c r="C144" s="2">
        <v>96.97</v>
      </c>
      <c r="D144" s="2" t="e">
        <f>NA()</f>
        <v>#N/A</v>
      </c>
      <c r="E144" s="2" t="e">
        <v>#N/A</v>
      </c>
      <c r="F144" s="2" t="e">
        <v>#N/A</v>
      </c>
      <c r="G144" s="2" t="e">
        <f>NA()</f>
        <v>#N/A</v>
      </c>
    </row>
    <row r="145" spans="3:7">
      <c r="C145" s="2" t="e">
        <v>#N/A</v>
      </c>
      <c r="D145" s="2" t="e">
        <f>NA()</f>
        <v>#N/A</v>
      </c>
      <c r="E145" s="2">
        <v>9.06</v>
      </c>
      <c r="F145" s="2">
        <v>19.96</v>
      </c>
      <c r="G145" s="2" t="e">
        <f>NA()</f>
        <v>#N/A</v>
      </c>
    </row>
    <row r="146" spans="3:7">
      <c r="C146" s="2">
        <v>102.01</v>
      </c>
      <c r="D146" s="2" t="e">
        <f>NA()</f>
        <v>#N/A</v>
      </c>
      <c r="E146" s="2" t="e">
        <v>#N/A</v>
      </c>
      <c r="F146" s="2" t="e">
        <v>#N/A</v>
      </c>
      <c r="G146" s="2" t="e">
        <f>NA()</f>
        <v>#N/A</v>
      </c>
    </row>
    <row r="147" spans="3:7">
      <c r="C147" s="2" t="e">
        <v>#N/A</v>
      </c>
      <c r="D147" s="2" t="e">
        <f>NA()</f>
        <v>#N/A</v>
      </c>
      <c r="E147" s="2">
        <v>9.06</v>
      </c>
      <c r="F147" s="2">
        <v>19.2</v>
      </c>
      <c r="G147" s="2" t="e">
        <f>NA()</f>
        <v>#N/A</v>
      </c>
    </row>
    <row r="148" spans="3:7">
      <c r="C148" s="2">
        <v>93.81</v>
      </c>
      <c r="D148" s="2" t="e">
        <f>NA()</f>
        <v>#N/A</v>
      </c>
      <c r="E148" s="2" t="e">
        <v>#N/A</v>
      </c>
      <c r="F148" s="2" t="e">
        <v>#N/A</v>
      </c>
      <c r="G148" s="2" t="e">
        <f>NA()</f>
        <v>#N/A</v>
      </c>
    </row>
    <row r="149" spans="3:7">
      <c r="C149" s="2" t="e">
        <v>#N/A</v>
      </c>
      <c r="D149" s="2" t="e">
        <f>NA()</f>
        <v>#N/A</v>
      </c>
      <c r="E149" s="2">
        <v>10.68</v>
      </c>
      <c r="F149" s="2">
        <v>21.42</v>
      </c>
      <c r="G149" s="2" t="e">
        <f>NA()</f>
        <v>#N/A</v>
      </c>
    </row>
    <row r="150" spans="3:7">
      <c r="C150" s="2">
        <v>120.3</v>
      </c>
      <c r="D150" s="2" t="e">
        <f>NA()</f>
        <v>#N/A</v>
      </c>
      <c r="E150" s="2" t="e">
        <v>#N/A</v>
      </c>
      <c r="F150" s="2" t="e">
        <v>#N/A</v>
      </c>
      <c r="G150" s="2" t="e">
        <f>NA()</f>
        <v>#N/A</v>
      </c>
    </row>
    <row r="151" spans="3:7">
      <c r="C151" s="2" t="e">
        <v>#N/A</v>
      </c>
      <c r="D151" s="2" t="e">
        <f>NA()</f>
        <v>#N/A</v>
      </c>
      <c r="E151" s="2">
        <v>11.7</v>
      </c>
      <c r="F151" s="2">
        <v>18.399999999999999</v>
      </c>
      <c r="G151" s="2" t="e">
        <f>NA()</f>
        <v>#N/A</v>
      </c>
    </row>
    <row r="152" spans="3:7">
      <c r="C152" s="1">
        <v>121.2</v>
      </c>
      <c r="E152" s="1" t="e">
        <v>#N/A</v>
      </c>
      <c r="F152" s="1" t="e">
        <v>#N/A</v>
      </c>
    </row>
    <row r="153" spans="3:7">
      <c r="C153" s="1" t="e">
        <v>#N/A</v>
      </c>
      <c r="E153" s="1">
        <v>10.199999999999999</v>
      </c>
      <c r="F153" s="1">
        <v>15</v>
      </c>
    </row>
    <row r="154" spans="3:7">
      <c r="C154" s="1">
        <v>119.4</v>
      </c>
      <c r="E154" s="1" t="e">
        <v>#N/A</v>
      </c>
      <c r="F154" s="1" t="e">
        <v>#N/A</v>
      </c>
    </row>
    <row r="155" spans="3:7">
      <c r="C155" s="1" t="e">
        <v>#N/A</v>
      </c>
      <c r="E155" s="1">
        <v>9.9</v>
      </c>
      <c r="F155" s="1">
        <v>15.7</v>
      </c>
    </row>
    <row r="156" spans="3:7">
      <c r="C156" s="1">
        <v>120.7</v>
      </c>
      <c r="E156" s="1" t="e">
        <v>#N/A</v>
      </c>
      <c r="F156" s="1" t="e">
        <v>#N/A</v>
      </c>
    </row>
    <row r="157" spans="3:7">
      <c r="C157" s="1" t="e">
        <v>#N/A</v>
      </c>
      <c r="E157" s="1">
        <v>9.9</v>
      </c>
      <c r="F157" s="1">
        <v>18.3</v>
      </c>
    </row>
    <row r="158" spans="3:7">
      <c r="C158" s="1">
        <v>121.4</v>
      </c>
      <c r="E158" s="1" t="e">
        <v>#N/A</v>
      </c>
      <c r="F158" s="1" t="e">
        <v>#N/A</v>
      </c>
    </row>
    <row r="159" spans="3:7">
      <c r="C159" s="1" t="e">
        <v>#N/A</v>
      </c>
      <c r="E159" s="1">
        <v>8.4</v>
      </c>
      <c r="F159" s="1">
        <v>19.100000000000001</v>
      </c>
    </row>
    <row r="160" spans="3:7">
      <c r="C160" s="1">
        <v>136.30000000000001</v>
      </c>
      <c r="E160" s="1" t="e">
        <v>#N/A</v>
      </c>
      <c r="F160" s="1" t="e">
        <v>#N/A</v>
      </c>
    </row>
    <row r="161" spans="3:6">
      <c r="C161" s="1" t="e">
        <v>#N/A</v>
      </c>
      <c r="E161" s="1">
        <v>17.600000000000001</v>
      </c>
      <c r="F161" s="1">
        <v>15.3</v>
      </c>
    </row>
    <row r="162" spans="3:6">
      <c r="C162" s="1">
        <v>136.1</v>
      </c>
      <c r="E162" s="1" t="e">
        <v>#N/A</v>
      </c>
      <c r="F162" s="1" t="e">
        <v>#N/A</v>
      </c>
    </row>
    <row r="163" spans="3:6">
      <c r="C163" s="1" t="e">
        <v>#N/A</v>
      </c>
      <c r="E163" s="1">
        <v>17.7</v>
      </c>
      <c r="F163" s="1">
        <v>17.2</v>
      </c>
    </row>
    <row r="164" spans="3:6">
      <c r="C164" s="1">
        <v>137.1</v>
      </c>
      <c r="E164" s="1" t="e">
        <v>#N/A</v>
      </c>
      <c r="F164" s="1" t="e">
        <v>#N/A</v>
      </c>
    </row>
    <row r="165" spans="3:6">
      <c r="C165" s="1" t="e">
        <v>#N/A</v>
      </c>
      <c r="E165" s="1">
        <v>12.6</v>
      </c>
      <c r="F165" s="1">
        <v>15.9</v>
      </c>
    </row>
    <row r="166" spans="3:6">
      <c r="C166" s="1">
        <v>136.80000000000001</v>
      </c>
      <c r="E166" s="1" t="e">
        <v>#N/A</v>
      </c>
      <c r="F166" s="1" t="e">
        <v>#N/A</v>
      </c>
    </row>
    <row r="167" spans="3:6">
      <c r="C167" s="1" t="e">
        <v>#N/A</v>
      </c>
      <c r="E167" s="1">
        <v>14.1</v>
      </c>
      <c r="F167" s="1">
        <v>18.100000000000001</v>
      </c>
    </row>
    <row r="168" spans="3:6">
      <c r="C168" s="1">
        <v>137</v>
      </c>
      <c r="E168" s="1" t="e">
        <v>#N/A</v>
      </c>
      <c r="F168" s="1" t="e">
        <v>#N/A</v>
      </c>
    </row>
    <row r="169" spans="3:6">
      <c r="C169" s="1" t="e">
        <v>#N/A</v>
      </c>
      <c r="E169" s="1">
        <v>12.8</v>
      </c>
      <c r="F169" s="1">
        <v>17.2</v>
      </c>
    </row>
    <row r="170" spans="3:6">
      <c r="C170" s="1">
        <v>157.99</v>
      </c>
      <c r="E170" s="1" t="e">
        <v>#N/A</v>
      </c>
      <c r="F170" s="1" t="e">
        <v>#N/A</v>
      </c>
    </row>
    <row r="171" spans="3:6">
      <c r="C171" s="1" t="e">
        <v>#N/A</v>
      </c>
      <c r="E171" s="1">
        <v>10.83</v>
      </c>
      <c r="F171" s="1">
        <v>19.37</v>
      </c>
    </row>
    <row r="172" spans="3:6">
      <c r="C172" s="1">
        <v>168.32</v>
      </c>
      <c r="E172" s="1" t="e">
        <v>#N/A</v>
      </c>
      <c r="F172" s="1" t="e">
        <v>#N/A</v>
      </c>
    </row>
    <row r="173" spans="3:6">
      <c r="C173" s="1" t="e">
        <v>#N/A</v>
      </c>
      <c r="E173" s="1">
        <v>10.66</v>
      </c>
      <c r="F173" s="1">
        <v>22.98</v>
      </c>
    </row>
    <row r="174" spans="3:6">
      <c r="C174" s="1">
        <v>155.25</v>
      </c>
      <c r="E174" s="1" t="e">
        <v>#N/A</v>
      </c>
      <c r="F174" s="1" t="e">
        <v>#N/A</v>
      </c>
    </row>
    <row r="175" spans="3:6">
      <c r="C175" s="1" t="e">
        <v>#N/A</v>
      </c>
      <c r="E175" s="1">
        <v>10.85</v>
      </c>
      <c r="F175" s="1">
        <v>18.850000000000001</v>
      </c>
    </row>
    <row r="176" spans="3:6">
      <c r="C176" s="1">
        <v>201.43</v>
      </c>
      <c r="E176" s="1" t="e">
        <v>#N/A</v>
      </c>
      <c r="F176" s="1" t="e">
        <v>#N/A</v>
      </c>
    </row>
    <row r="177" spans="3:6">
      <c r="C177" s="1" t="e">
        <v>#N/A</v>
      </c>
      <c r="E177" s="1">
        <v>15.2</v>
      </c>
      <c r="F177" s="1">
        <v>19.600000000000001</v>
      </c>
    </row>
    <row r="178" spans="3:6">
      <c r="C178" s="1">
        <v>201.23</v>
      </c>
      <c r="E178" s="1" t="e">
        <v>#N/A</v>
      </c>
      <c r="F178" s="1" t="e">
        <v>#N/A</v>
      </c>
    </row>
    <row r="179" spans="3:6">
      <c r="C179" s="1" t="e">
        <v>#N/A</v>
      </c>
      <c r="E179" s="1">
        <v>10.029999999999999</v>
      </c>
      <c r="F179" s="1">
        <v>21.11</v>
      </c>
    </row>
    <row r="180" spans="3:6">
      <c r="C180" s="1">
        <v>199.38</v>
      </c>
      <c r="E180" s="1" t="e">
        <v>#N/A</v>
      </c>
      <c r="F180" s="1" t="e">
        <v>#N/A</v>
      </c>
    </row>
    <row r="181" spans="3:6">
      <c r="C181" s="1" t="e">
        <v>#N/A</v>
      </c>
      <c r="E181" s="1">
        <v>13.66</v>
      </c>
      <c r="F181" s="1">
        <v>16.71</v>
      </c>
    </row>
    <row r="182" spans="3:6">
      <c r="C182" s="1">
        <v>239.4</v>
      </c>
      <c r="E182" s="1" t="e">
        <v>#N/A</v>
      </c>
      <c r="F182" s="1" t="e">
        <v>#N/A</v>
      </c>
    </row>
    <row r="183" spans="3:6">
      <c r="C183" s="1" t="e">
        <v>#N/A</v>
      </c>
      <c r="E183" s="1">
        <v>14.2</v>
      </c>
      <c r="F183" s="1">
        <v>21.3</v>
      </c>
    </row>
    <row r="184" spans="3:6">
      <c r="C184" s="1">
        <v>241</v>
      </c>
      <c r="E184" s="1" t="e">
        <v>#N/A</v>
      </c>
      <c r="F184" s="1" t="e">
        <v>#N/A</v>
      </c>
    </row>
    <row r="185" spans="3:6">
      <c r="C185" s="1" t="e">
        <v>#N/A</v>
      </c>
      <c r="E185" s="1">
        <v>13.4</v>
      </c>
      <c r="F185" s="1">
        <v>22</v>
      </c>
    </row>
    <row r="186" spans="3:6">
      <c r="C186" s="1">
        <v>237.4</v>
      </c>
      <c r="E186" s="1" t="e">
        <v>#N/A</v>
      </c>
      <c r="F186" s="1" t="e">
        <v>#N/A</v>
      </c>
    </row>
    <row r="187" spans="3:6">
      <c r="C187" s="1" t="e">
        <v>#N/A</v>
      </c>
      <c r="E187" s="1">
        <v>12.3</v>
      </c>
      <c r="F187" s="1">
        <v>22.3</v>
      </c>
    </row>
    <row r="188" spans="3:6">
      <c r="C188" s="1">
        <v>235.8</v>
      </c>
      <c r="E188" s="1" t="e">
        <v>#N/A</v>
      </c>
      <c r="F188" s="1" t="e">
        <v>#N/A</v>
      </c>
    </row>
    <row r="189" spans="3:6">
      <c r="C189" s="1" t="e">
        <v>#N/A</v>
      </c>
      <c r="E189" s="1">
        <v>9.1</v>
      </c>
      <c r="F189" s="1">
        <v>25.5</v>
      </c>
    </row>
    <row r="190" spans="3:6">
      <c r="C190" s="1">
        <v>235.2</v>
      </c>
      <c r="E190" s="1" t="e">
        <v>#N/A</v>
      </c>
      <c r="F190" s="1" t="e">
        <v>#N/A</v>
      </c>
    </row>
    <row r="191" spans="3:6">
      <c r="C191" s="1" t="e">
        <v>#N/A</v>
      </c>
      <c r="E191" s="1">
        <v>8.6</v>
      </c>
      <c r="F191" s="1">
        <v>20.8</v>
      </c>
    </row>
    <row r="192" spans="3:6">
      <c r="C192" s="1">
        <v>282.60000000000002</v>
      </c>
      <c r="E192" s="1" t="e">
        <v>#N/A</v>
      </c>
      <c r="F192" s="1" t="e">
        <v>#N/A</v>
      </c>
    </row>
    <row r="193" spans="3:6">
      <c r="C193" s="1" t="e">
        <v>#N/A</v>
      </c>
      <c r="E193" s="1">
        <v>8.1999999999999993</v>
      </c>
      <c r="F193" s="1">
        <v>25.1</v>
      </c>
    </row>
  </sheetData>
  <mergeCells count="165">
    <mergeCell ref="A82:A83"/>
    <mergeCell ref="T82:T83"/>
    <mergeCell ref="U82:U83"/>
    <mergeCell ref="V82:V83"/>
    <mergeCell ref="A46:A47"/>
    <mergeCell ref="T46:T47"/>
    <mergeCell ref="U46:U47"/>
    <mergeCell ref="V46:V47"/>
    <mergeCell ref="A48:A49"/>
    <mergeCell ref="T48:T49"/>
    <mergeCell ref="U48:U49"/>
    <mergeCell ref="V48:V49"/>
    <mergeCell ref="A50:A51"/>
    <mergeCell ref="T50:T51"/>
    <mergeCell ref="U50:U51"/>
    <mergeCell ref="V50:V51"/>
    <mergeCell ref="A52:A53"/>
    <mergeCell ref="T52:T53"/>
    <mergeCell ref="U52:U53"/>
    <mergeCell ref="V52:V53"/>
    <mergeCell ref="A74:A75"/>
    <mergeCell ref="T74:T75"/>
    <mergeCell ref="U74:U75"/>
    <mergeCell ref="V74:V75"/>
    <mergeCell ref="A78:A79"/>
    <mergeCell ref="T78:T79"/>
    <mergeCell ref="U78:U79"/>
    <mergeCell ref="V78:V79"/>
    <mergeCell ref="A80:A81"/>
    <mergeCell ref="T80:T81"/>
    <mergeCell ref="U80:U81"/>
    <mergeCell ref="V80:V81"/>
    <mergeCell ref="A68:A69"/>
    <mergeCell ref="T68:T69"/>
    <mergeCell ref="U68:U69"/>
    <mergeCell ref="V68:V69"/>
    <mergeCell ref="A70:A71"/>
    <mergeCell ref="T70:T71"/>
    <mergeCell ref="U70:U71"/>
    <mergeCell ref="V70:V71"/>
    <mergeCell ref="A72:A73"/>
    <mergeCell ref="T72:T73"/>
    <mergeCell ref="U72:U73"/>
    <mergeCell ref="V72:V73"/>
    <mergeCell ref="A40:A41"/>
    <mergeCell ref="T40:T41"/>
    <mergeCell ref="U40:U41"/>
    <mergeCell ref="V40:V41"/>
    <mergeCell ref="A42:A43"/>
    <mergeCell ref="T42:T43"/>
    <mergeCell ref="U42:U43"/>
    <mergeCell ref="V42:V43"/>
    <mergeCell ref="A34:A35"/>
    <mergeCell ref="T34:T35"/>
    <mergeCell ref="U34:U35"/>
    <mergeCell ref="V34:V35"/>
    <mergeCell ref="A36:A37"/>
    <mergeCell ref="T36:T37"/>
    <mergeCell ref="U36:U37"/>
    <mergeCell ref="V36:V37"/>
    <mergeCell ref="A38:A39"/>
    <mergeCell ref="T38:T39"/>
    <mergeCell ref="U38:U39"/>
    <mergeCell ref="V38:V39"/>
    <mergeCell ref="A44:A45"/>
    <mergeCell ref="T44:T45"/>
    <mergeCell ref="U44:U45"/>
    <mergeCell ref="V44:V45"/>
    <mergeCell ref="A54:A55"/>
    <mergeCell ref="T54:T55"/>
    <mergeCell ref="U54:U55"/>
    <mergeCell ref="V54:V55"/>
    <mergeCell ref="A76:A77"/>
    <mergeCell ref="T76:T77"/>
    <mergeCell ref="U76:U77"/>
    <mergeCell ref="V76:V77"/>
    <mergeCell ref="A60:A61"/>
    <mergeCell ref="T60:T61"/>
    <mergeCell ref="U60:U61"/>
    <mergeCell ref="V60:V61"/>
    <mergeCell ref="A66:A67"/>
    <mergeCell ref="T66:T67"/>
    <mergeCell ref="U66:U67"/>
    <mergeCell ref="V66:V67"/>
    <mergeCell ref="A64:A65"/>
    <mergeCell ref="T64:T65"/>
    <mergeCell ref="U64:U65"/>
    <mergeCell ref="V64:V65"/>
    <mergeCell ref="X16:X17"/>
    <mergeCell ref="AQ16:AQ17"/>
    <mergeCell ref="AR16:AR17"/>
    <mergeCell ref="AS16:AS17"/>
    <mergeCell ref="A26:A27"/>
    <mergeCell ref="T26:T27"/>
    <mergeCell ref="U26:U27"/>
    <mergeCell ref="V26:V27"/>
    <mergeCell ref="A28:A29"/>
    <mergeCell ref="T28:T29"/>
    <mergeCell ref="U28:U29"/>
    <mergeCell ref="V28:V29"/>
    <mergeCell ref="U10:U11"/>
    <mergeCell ref="V10:V11"/>
    <mergeCell ref="A12:A13"/>
    <mergeCell ref="T12:T13"/>
    <mergeCell ref="U12:U13"/>
    <mergeCell ref="V12:V13"/>
    <mergeCell ref="A6:A7"/>
    <mergeCell ref="T6:T7"/>
    <mergeCell ref="U6:U7"/>
    <mergeCell ref="V6:V7"/>
    <mergeCell ref="A8:A9"/>
    <mergeCell ref="T8:T9"/>
    <mergeCell ref="U8:U9"/>
    <mergeCell ref="A62:A63"/>
    <mergeCell ref="T62:T63"/>
    <mergeCell ref="U62:U63"/>
    <mergeCell ref="V62:V63"/>
    <mergeCell ref="A56:A57"/>
    <mergeCell ref="T56:T57"/>
    <mergeCell ref="U56:U57"/>
    <mergeCell ref="V56:V57"/>
    <mergeCell ref="A58:A59"/>
    <mergeCell ref="T58:T59"/>
    <mergeCell ref="U58:U59"/>
    <mergeCell ref="V58:V59"/>
    <mergeCell ref="A30:A31"/>
    <mergeCell ref="T30:T31"/>
    <mergeCell ref="U30:U31"/>
    <mergeCell ref="V30:V31"/>
    <mergeCell ref="A32:A33"/>
    <mergeCell ref="T32:T33"/>
    <mergeCell ref="U32:U33"/>
    <mergeCell ref="V32:V33"/>
    <mergeCell ref="A14:A15"/>
    <mergeCell ref="T14:T15"/>
    <mergeCell ref="U14:U15"/>
    <mergeCell ref="V14:V15"/>
    <mergeCell ref="A24:A25"/>
    <mergeCell ref="T24:T25"/>
    <mergeCell ref="U24:U25"/>
    <mergeCell ref="V24:V25"/>
    <mergeCell ref="M1:Q1"/>
    <mergeCell ref="V8:V9"/>
    <mergeCell ref="A20:A21"/>
    <mergeCell ref="T20:T21"/>
    <mergeCell ref="U20:U21"/>
    <mergeCell ref="V20:V21"/>
    <mergeCell ref="A22:A23"/>
    <mergeCell ref="T22:T23"/>
    <mergeCell ref="U22:U23"/>
    <mergeCell ref="V22:V23"/>
    <mergeCell ref="A16:A17"/>
    <mergeCell ref="T16:T17"/>
    <mergeCell ref="U16:U17"/>
    <mergeCell ref="V16:V17"/>
    <mergeCell ref="A18:A19"/>
    <mergeCell ref="T18:T19"/>
    <mergeCell ref="U18:U19"/>
    <mergeCell ref="V18:V19"/>
    <mergeCell ref="A4:A5"/>
    <mergeCell ref="T4:T5"/>
    <mergeCell ref="U4:U5"/>
    <mergeCell ref="V4:V5"/>
    <mergeCell ref="A10:A11"/>
    <mergeCell ref="T10:T11"/>
  </mergeCells>
  <phoneticPr fontId="3"/>
  <conditionalFormatting sqref="R60:R61 AO16:AO17 R4:R5 R14:R15 R24:R25 R66:R67 R44:R45 R54:R55">
    <cfRule type="cellIs" dxfId="427" priority="152" operator="notBetween">
      <formula>0.4</formula>
      <formula>0.6</formula>
    </cfRule>
  </conditionalFormatting>
  <conditionalFormatting sqref="S60:S61 AP16:AP17 S4:S5 S14:S15 S24:S25 S66:S67 S44:S45 S54:S55">
    <cfRule type="cellIs" dxfId="426" priority="151" operator="greaterThanOrEqual">
      <formula>0.08</formula>
    </cfRule>
  </conditionalFormatting>
  <conditionalFormatting sqref="T4:V4 T14:V14 T24:V24 AQ16:AS16">
    <cfRule type="cellIs" dxfId="425" priority="150" operator="equal">
      <formula>NA()</formula>
    </cfRule>
  </conditionalFormatting>
  <conditionalFormatting sqref="T66:V66">
    <cfRule type="cellIs" dxfId="424" priority="149" operator="equal">
      <formula>NA()</formula>
    </cfRule>
  </conditionalFormatting>
  <conditionalFormatting sqref="T60:V60">
    <cfRule type="cellIs" dxfId="423" priority="148" operator="equal">
      <formula>NA()</formula>
    </cfRule>
  </conditionalFormatting>
  <conditionalFormatting sqref="T54:V54">
    <cfRule type="cellIs" dxfId="422" priority="147" operator="equal">
      <formula>NA()</formula>
    </cfRule>
  </conditionalFormatting>
  <conditionalFormatting sqref="Z16:AI17 C4:L5 C81:E82 F83:I83 L82 C80:L80 C14:L15 C24:L25 C44:L45 C54:L55 C60:L61 C66:L67 F81:L81">
    <cfRule type="expression" dxfId="421" priority="146">
      <formula>ISNA($C$4)=TRUE</formula>
    </cfRule>
  </conditionalFormatting>
  <conditionalFormatting sqref="R76:R77">
    <cfRule type="cellIs" dxfId="420" priority="145" operator="notBetween">
      <formula>0.4</formula>
      <formula>0.6</formula>
    </cfRule>
  </conditionalFormatting>
  <conditionalFormatting sqref="S76:S77">
    <cfRule type="cellIs" dxfId="419" priority="144" operator="greaterThanOrEqual">
      <formula>0.08</formula>
    </cfRule>
  </conditionalFormatting>
  <conditionalFormatting sqref="T76:V76">
    <cfRule type="cellIs" dxfId="418" priority="143" operator="equal">
      <formula>NA()</formula>
    </cfRule>
  </conditionalFormatting>
  <conditionalFormatting sqref="C76:L76 C77:K77">
    <cfRule type="expression" dxfId="417" priority="142">
      <formula>ISNA($C$4)=TRUE</formula>
    </cfRule>
  </conditionalFormatting>
  <conditionalFormatting sqref="R62:R63">
    <cfRule type="cellIs" dxfId="416" priority="141" operator="notBetween">
      <formula>0.4</formula>
      <formula>0.6</formula>
    </cfRule>
  </conditionalFormatting>
  <conditionalFormatting sqref="S62:S63">
    <cfRule type="cellIs" dxfId="415" priority="140" operator="greaterThanOrEqual">
      <formula>0.08</formula>
    </cfRule>
  </conditionalFormatting>
  <conditionalFormatting sqref="T62:V62">
    <cfRule type="cellIs" dxfId="414" priority="139" operator="equal">
      <formula>NA()</formula>
    </cfRule>
  </conditionalFormatting>
  <conditionalFormatting sqref="C62:L62 C63:K63">
    <cfRule type="expression" dxfId="413" priority="138">
      <formula>ISNA($C$4)=TRUE</formula>
    </cfRule>
  </conditionalFormatting>
  <conditionalFormatting sqref="R64:R65">
    <cfRule type="cellIs" dxfId="412" priority="137" operator="notBetween">
      <formula>0.4</formula>
      <formula>0.6</formula>
    </cfRule>
  </conditionalFormatting>
  <conditionalFormatting sqref="S64:S65">
    <cfRule type="cellIs" dxfId="411" priority="136" operator="greaterThanOrEqual">
      <formula>0.08</formula>
    </cfRule>
  </conditionalFormatting>
  <conditionalFormatting sqref="T64:V64">
    <cfRule type="cellIs" dxfId="410" priority="135" operator="equal">
      <formula>NA()</formula>
    </cfRule>
  </conditionalFormatting>
  <conditionalFormatting sqref="C64:L64 C65:K65">
    <cfRule type="expression" dxfId="409" priority="134">
      <formula>ISNA($C$4)=TRUE</formula>
    </cfRule>
  </conditionalFormatting>
  <conditionalFormatting sqref="R56:R57">
    <cfRule type="cellIs" dxfId="408" priority="133" operator="notBetween">
      <formula>0.4</formula>
      <formula>0.6</formula>
    </cfRule>
  </conditionalFormatting>
  <conditionalFormatting sqref="S56:S57">
    <cfRule type="cellIs" dxfId="407" priority="132" operator="greaterThanOrEqual">
      <formula>0.08</formula>
    </cfRule>
  </conditionalFormatting>
  <conditionalFormatting sqref="T56:V56">
    <cfRule type="cellIs" dxfId="406" priority="131" operator="equal">
      <formula>NA()</formula>
    </cfRule>
  </conditionalFormatting>
  <conditionalFormatting sqref="C56:L56 C57:K57">
    <cfRule type="expression" dxfId="405" priority="130">
      <formula>ISNA($C$4)=TRUE</formula>
    </cfRule>
  </conditionalFormatting>
  <conditionalFormatting sqref="R58:R59">
    <cfRule type="cellIs" dxfId="404" priority="129" operator="notBetween">
      <formula>0.4</formula>
      <formula>0.6</formula>
    </cfRule>
  </conditionalFormatting>
  <conditionalFormatting sqref="S58:S59">
    <cfRule type="cellIs" dxfId="403" priority="128" operator="greaterThanOrEqual">
      <formula>0.08</formula>
    </cfRule>
  </conditionalFormatting>
  <conditionalFormatting sqref="T58:V58">
    <cfRule type="cellIs" dxfId="402" priority="127" operator="equal">
      <formula>NA()</formula>
    </cfRule>
  </conditionalFormatting>
  <conditionalFormatting sqref="C58:L58 C59:K59">
    <cfRule type="expression" dxfId="401" priority="126">
      <formula>ISNA($C$4)=TRUE</formula>
    </cfRule>
  </conditionalFormatting>
  <conditionalFormatting sqref="R26:R27">
    <cfRule type="cellIs" dxfId="400" priority="125" operator="notBetween">
      <formula>0.4</formula>
      <formula>0.6</formula>
    </cfRule>
  </conditionalFormatting>
  <conditionalFormatting sqref="S26:S27">
    <cfRule type="cellIs" dxfId="399" priority="124" operator="greaterThanOrEqual">
      <formula>0.08</formula>
    </cfRule>
  </conditionalFormatting>
  <conditionalFormatting sqref="T26:V26">
    <cfRule type="cellIs" dxfId="398" priority="123" operator="equal">
      <formula>NA()</formula>
    </cfRule>
  </conditionalFormatting>
  <conditionalFormatting sqref="C26:L26 C27:K27">
    <cfRule type="expression" dxfId="397" priority="122">
      <formula>ISNA($C$4)=TRUE</formula>
    </cfRule>
  </conditionalFormatting>
  <conditionalFormatting sqref="R28:R29">
    <cfRule type="cellIs" dxfId="396" priority="121" operator="notBetween">
      <formula>0.4</formula>
      <formula>0.6</formula>
    </cfRule>
  </conditionalFormatting>
  <conditionalFormatting sqref="S28:S29">
    <cfRule type="cellIs" dxfId="395" priority="120" operator="greaterThanOrEqual">
      <formula>0.08</formula>
    </cfRule>
  </conditionalFormatting>
  <conditionalFormatting sqref="T28:V28">
    <cfRule type="cellIs" dxfId="394" priority="119" operator="equal">
      <formula>NA()</formula>
    </cfRule>
  </conditionalFormatting>
  <conditionalFormatting sqref="C28:L28 C29:K29">
    <cfRule type="expression" dxfId="393" priority="118">
      <formula>ISNA($C$4)=TRUE</formula>
    </cfRule>
  </conditionalFormatting>
  <conditionalFormatting sqref="R30:R31">
    <cfRule type="cellIs" dxfId="392" priority="117" operator="notBetween">
      <formula>0.4</formula>
      <formula>0.6</formula>
    </cfRule>
  </conditionalFormatting>
  <conditionalFormatting sqref="S30:S31">
    <cfRule type="cellIs" dxfId="391" priority="116" operator="greaterThanOrEqual">
      <formula>0.08</formula>
    </cfRule>
  </conditionalFormatting>
  <conditionalFormatting sqref="T30:V30">
    <cfRule type="cellIs" dxfId="390" priority="115" operator="equal">
      <formula>NA()</formula>
    </cfRule>
  </conditionalFormatting>
  <conditionalFormatting sqref="C30:L30 C31:K31">
    <cfRule type="expression" dxfId="389" priority="114">
      <formula>ISNA($C$4)=TRUE</formula>
    </cfRule>
  </conditionalFormatting>
  <conditionalFormatting sqref="R32:R33">
    <cfRule type="cellIs" dxfId="388" priority="113" operator="notBetween">
      <formula>0.4</formula>
      <formula>0.6</formula>
    </cfRule>
  </conditionalFormatting>
  <conditionalFormatting sqref="S32:S33">
    <cfRule type="cellIs" dxfId="387" priority="112" operator="greaterThanOrEqual">
      <formula>0.08</formula>
    </cfRule>
  </conditionalFormatting>
  <conditionalFormatting sqref="T32:V32">
    <cfRule type="cellIs" dxfId="386" priority="111" operator="equal">
      <formula>NA()</formula>
    </cfRule>
  </conditionalFormatting>
  <conditionalFormatting sqref="C32:L32 C33:K33">
    <cfRule type="expression" dxfId="385" priority="110">
      <formula>ISNA($C$4)=TRUE</formula>
    </cfRule>
  </conditionalFormatting>
  <conditionalFormatting sqref="R6:R7">
    <cfRule type="cellIs" dxfId="384" priority="109" operator="notBetween">
      <formula>0.4</formula>
      <formula>0.6</formula>
    </cfRule>
  </conditionalFormatting>
  <conditionalFormatting sqref="S6:S7">
    <cfRule type="cellIs" dxfId="383" priority="108" operator="greaterThanOrEqual">
      <formula>0.08</formula>
    </cfRule>
  </conditionalFormatting>
  <conditionalFormatting sqref="T6:V6">
    <cfRule type="cellIs" dxfId="382" priority="107" operator="equal">
      <formula>NA()</formula>
    </cfRule>
  </conditionalFormatting>
  <conditionalFormatting sqref="C6:L6 C7:K7">
    <cfRule type="expression" dxfId="381" priority="106">
      <formula>ISNA($C$4)=TRUE</formula>
    </cfRule>
  </conditionalFormatting>
  <conditionalFormatting sqref="R8:R9">
    <cfRule type="cellIs" dxfId="380" priority="105" operator="notBetween">
      <formula>0.4</formula>
      <formula>0.6</formula>
    </cfRule>
  </conditionalFormatting>
  <conditionalFormatting sqref="S8:S9">
    <cfRule type="cellIs" dxfId="379" priority="104" operator="greaterThanOrEqual">
      <formula>0.08</formula>
    </cfRule>
  </conditionalFormatting>
  <conditionalFormatting sqref="T8:V8">
    <cfRule type="cellIs" dxfId="378" priority="103" operator="equal">
      <formula>NA()</formula>
    </cfRule>
  </conditionalFormatting>
  <conditionalFormatting sqref="C8:L8 C9:K9">
    <cfRule type="expression" dxfId="377" priority="102">
      <formula>ISNA($C$4)=TRUE</formula>
    </cfRule>
  </conditionalFormatting>
  <conditionalFormatting sqref="R10:R11">
    <cfRule type="cellIs" dxfId="376" priority="101" operator="notBetween">
      <formula>0.4</formula>
      <formula>0.6</formula>
    </cfRule>
  </conditionalFormatting>
  <conditionalFormatting sqref="S10:S11">
    <cfRule type="cellIs" dxfId="375" priority="100" operator="greaterThanOrEqual">
      <formula>0.08</formula>
    </cfRule>
  </conditionalFormatting>
  <conditionalFormatting sqref="T10:V10">
    <cfRule type="cellIs" dxfId="374" priority="99" operator="equal">
      <formula>NA()</formula>
    </cfRule>
  </conditionalFormatting>
  <conditionalFormatting sqref="C10:L10 C11:K11">
    <cfRule type="expression" dxfId="373" priority="98">
      <formula>ISNA($C$4)=TRUE</formula>
    </cfRule>
  </conditionalFormatting>
  <conditionalFormatting sqref="R12:R13">
    <cfRule type="cellIs" dxfId="372" priority="97" operator="notBetween">
      <formula>0.4</formula>
      <formula>0.6</formula>
    </cfRule>
  </conditionalFormatting>
  <conditionalFormatting sqref="S12:S13">
    <cfRule type="cellIs" dxfId="371" priority="96" operator="greaterThanOrEqual">
      <formula>0.08</formula>
    </cfRule>
  </conditionalFormatting>
  <conditionalFormatting sqref="T12:V12">
    <cfRule type="cellIs" dxfId="370" priority="95" operator="equal">
      <formula>NA()</formula>
    </cfRule>
  </conditionalFormatting>
  <conditionalFormatting sqref="C12:L12 C13:K13">
    <cfRule type="expression" dxfId="369" priority="94">
      <formula>ISNA($C$4)=TRUE</formula>
    </cfRule>
  </conditionalFormatting>
  <conditionalFormatting sqref="R16:R17">
    <cfRule type="cellIs" dxfId="368" priority="93" operator="notBetween">
      <formula>0.4</formula>
      <formula>0.6</formula>
    </cfRule>
  </conditionalFormatting>
  <conditionalFormatting sqref="S16:S17">
    <cfRule type="cellIs" dxfId="367" priority="92" operator="greaterThanOrEqual">
      <formula>0.08</formula>
    </cfRule>
  </conditionalFormatting>
  <conditionalFormatting sqref="T16:V16">
    <cfRule type="cellIs" dxfId="366" priority="91" operator="equal">
      <formula>NA()</formula>
    </cfRule>
  </conditionalFormatting>
  <conditionalFormatting sqref="C16:L16 C17:K17">
    <cfRule type="expression" dxfId="365" priority="90">
      <formula>ISNA($C$4)=TRUE</formula>
    </cfRule>
  </conditionalFormatting>
  <conditionalFormatting sqref="R18:R19">
    <cfRule type="cellIs" dxfId="364" priority="89" operator="notBetween">
      <formula>0.4</formula>
      <formula>0.6</formula>
    </cfRule>
  </conditionalFormatting>
  <conditionalFormatting sqref="S18:S19">
    <cfRule type="cellIs" dxfId="363" priority="88" operator="greaterThanOrEqual">
      <formula>0.08</formula>
    </cfRule>
  </conditionalFormatting>
  <conditionalFormatting sqref="T18:V18">
    <cfRule type="cellIs" dxfId="362" priority="87" operator="equal">
      <formula>NA()</formula>
    </cfRule>
  </conditionalFormatting>
  <conditionalFormatting sqref="C18:L18 C19:K19">
    <cfRule type="expression" dxfId="361" priority="86">
      <formula>ISNA($C$4)=TRUE</formula>
    </cfRule>
  </conditionalFormatting>
  <conditionalFormatting sqref="R20:R21">
    <cfRule type="cellIs" dxfId="360" priority="85" operator="notBetween">
      <formula>0.4</formula>
      <formula>0.6</formula>
    </cfRule>
  </conditionalFormatting>
  <conditionalFormatting sqref="S20:S21">
    <cfRule type="cellIs" dxfId="359" priority="84" operator="greaterThanOrEqual">
      <formula>0.08</formula>
    </cfRule>
  </conditionalFormatting>
  <conditionalFormatting sqref="T20:V20">
    <cfRule type="cellIs" dxfId="358" priority="83" operator="equal">
      <formula>NA()</formula>
    </cfRule>
  </conditionalFormatting>
  <conditionalFormatting sqref="C20:L20 C21:K21">
    <cfRule type="expression" dxfId="357" priority="82">
      <formula>ISNA($C$4)=TRUE</formula>
    </cfRule>
  </conditionalFormatting>
  <conditionalFormatting sqref="R22:R23">
    <cfRule type="cellIs" dxfId="356" priority="81" operator="notBetween">
      <formula>0.4</formula>
      <formula>0.6</formula>
    </cfRule>
  </conditionalFormatting>
  <conditionalFormatting sqref="S22:S23">
    <cfRule type="cellIs" dxfId="355" priority="80" operator="greaterThanOrEqual">
      <formula>0.08</formula>
    </cfRule>
  </conditionalFormatting>
  <conditionalFormatting sqref="T22:V22">
    <cfRule type="cellIs" dxfId="354" priority="79" operator="equal">
      <formula>NA()</formula>
    </cfRule>
  </conditionalFormatting>
  <conditionalFormatting sqref="C22:L22 C23:K23">
    <cfRule type="expression" dxfId="353" priority="78">
      <formula>ISNA($C$4)=TRUE</formula>
    </cfRule>
  </conditionalFormatting>
  <conditionalFormatting sqref="R34:R35">
    <cfRule type="cellIs" dxfId="352" priority="77" operator="notBetween">
      <formula>0.4</formula>
      <formula>0.6</formula>
    </cfRule>
  </conditionalFormatting>
  <conditionalFormatting sqref="S34:S35">
    <cfRule type="cellIs" dxfId="351" priority="76" operator="greaterThanOrEqual">
      <formula>0.08</formula>
    </cfRule>
  </conditionalFormatting>
  <conditionalFormatting sqref="T34:V34">
    <cfRule type="cellIs" dxfId="350" priority="75" operator="equal">
      <formula>NA()</formula>
    </cfRule>
  </conditionalFormatting>
  <conditionalFormatting sqref="C34:L34 C35:K35">
    <cfRule type="expression" dxfId="349" priority="74">
      <formula>ISNA($C$4)=TRUE</formula>
    </cfRule>
  </conditionalFormatting>
  <conditionalFormatting sqref="R36:R37">
    <cfRule type="cellIs" dxfId="348" priority="73" operator="notBetween">
      <formula>0.4</formula>
      <formula>0.6</formula>
    </cfRule>
  </conditionalFormatting>
  <conditionalFormatting sqref="S36:S37">
    <cfRule type="cellIs" dxfId="347" priority="72" operator="greaterThanOrEqual">
      <formula>0.08</formula>
    </cfRule>
  </conditionalFormatting>
  <conditionalFormatting sqref="T36:V36">
    <cfRule type="cellIs" dxfId="346" priority="71" operator="equal">
      <formula>NA()</formula>
    </cfRule>
  </conditionalFormatting>
  <conditionalFormatting sqref="C36:L36 C37:K37">
    <cfRule type="expression" dxfId="345" priority="70">
      <formula>ISNA($C$4)=TRUE</formula>
    </cfRule>
  </conditionalFormatting>
  <conditionalFormatting sqref="R38:R39">
    <cfRule type="cellIs" dxfId="344" priority="69" operator="notBetween">
      <formula>0.4</formula>
      <formula>0.6</formula>
    </cfRule>
  </conditionalFormatting>
  <conditionalFormatting sqref="S38:S39">
    <cfRule type="cellIs" dxfId="343" priority="68" operator="greaterThanOrEqual">
      <formula>0.08</formula>
    </cfRule>
  </conditionalFormatting>
  <conditionalFormatting sqref="T38:V38">
    <cfRule type="cellIs" dxfId="342" priority="67" operator="equal">
      <formula>NA()</formula>
    </cfRule>
  </conditionalFormatting>
  <conditionalFormatting sqref="C38:L38 C39:K39">
    <cfRule type="expression" dxfId="341" priority="66">
      <formula>ISNA($C$4)=TRUE</formula>
    </cfRule>
  </conditionalFormatting>
  <conditionalFormatting sqref="R40:R41">
    <cfRule type="cellIs" dxfId="340" priority="65" operator="notBetween">
      <formula>0.4</formula>
      <formula>0.6</formula>
    </cfRule>
  </conditionalFormatting>
  <conditionalFormatting sqref="S40:S41">
    <cfRule type="cellIs" dxfId="339" priority="64" operator="greaterThanOrEqual">
      <formula>0.08</formula>
    </cfRule>
  </conditionalFormatting>
  <conditionalFormatting sqref="C40:L40 C41:K41">
    <cfRule type="expression" dxfId="338" priority="62">
      <formula>ISNA($C$4)=TRUE</formula>
    </cfRule>
  </conditionalFormatting>
  <conditionalFormatting sqref="R42:R43">
    <cfRule type="cellIs" dxfId="337" priority="61" operator="notBetween">
      <formula>0.4</formula>
      <formula>0.6</formula>
    </cfRule>
  </conditionalFormatting>
  <conditionalFormatting sqref="S42:S43">
    <cfRule type="cellIs" dxfId="336" priority="60" operator="greaterThanOrEqual">
      <formula>0.08</formula>
    </cfRule>
  </conditionalFormatting>
  <conditionalFormatting sqref="T42:V42">
    <cfRule type="cellIs" dxfId="335" priority="59" operator="equal">
      <formula>NA()</formula>
    </cfRule>
  </conditionalFormatting>
  <conditionalFormatting sqref="C42:L42 C43:K43">
    <cfRule type="expression" dxfId="334" priority="58">
      <formula>ISNA($C$4)=TRUE</formula>
    </cfRule>
  </conditionalFormatting>
  <conditionalFormatting sqref="R68:R69">
    <cfRule type="cellIs" dxfId="333" priority="57" operator="notBetween">
      <formula>0.4</formula>
      <formula>0.6</formula>
    </cfRule>
  </conditionalFormatting>
  <conditionalFormatting sqref="S68:S69">
    <cfRule type="cellIs" dxfId="332" priority="56" operator="greaterThanOrEqual">
      <formula>0.08</formula>
    </cfRule>
  </conditionalFormatting>
  <conditionalFormatting sqref="T68:V68">
    <cfRule type="cellIs" dxfId="331" priority="55" operator="equal">
      <formula>NA()</formula>
    </cfRule>
  </conditionalFormatting>
  <conditionalFormatting sqref="C68:L68 C69:K69">
    <cfRule type="expression" dxfId="330" priority="54">
      <formula>ISNA($C$4)=TRUE</formula>
    </cfRule>
  </conditionalFormatting>
  <conditionalFormatting sqref="R70:R71">
    <cfRule type="cellIs" dxfId="329" priority="53" operator="notBetween">
      <formula>0.4</formula>
      <formula>0.6</formula>
    </cfRule>
  </conditionalFormatting>
  <conditionalFormatting sqref="S70:S71">
    <cfRule type="cellIs" dxfId="328" priority="52" operator="greaterThanOrEqual">
      <formula>0.08</formula>
    </cfRule>
  </conditionalFormatting>
  <conditionalFormatting sqref="T70:V70">
    <cfRule type="cellIs" dxfId="327" priority="51" operator="equal">
      <formula>NA()</formula>
    </cfRule>
  </conditionalFormatting>
  <conditionalFormatting sqref="C70:L70 C71:K71">
    <cfRule type="expression" dxfId="326" priority="50">
      <formula>ISNA($C$4)=TRUE</formula>
    </cfRule>
  </conditionalFormatting>
  <conditionalFormatting sqref="R72:R73">
    <cfRule type="cellIs" dxfId="325" priority="49" operator="notBetween">
      <formula>0.4</formula>
      <formula>0.6</formula>
    </cfRule>
  </conditionalFormatting>
  <conditionalFormatting sqref="S72:S73">
    <cfRule type="cellIs" dxfId="324" priority="48" operator="greaterThanOrEqual">
      <formula>0.08</formula>
    </cfRule>
  </conditionalFormatting>
  <conditionalFormatting sqref="T72:V72">
    <cfRule type="cellIs" dxfId="323" priority="47" operator="equal">
      <formula>NA()</formula>
    </cfRule>
  </conditionalFormatting>
  <conditionalFormatting sqref="C72:L72 C73:K73">
    <cfRule type="expression" dxfId="322" priority="46">
      <formula>ISNA($C$4)=TRUE</formula>
    </cfRule>
  </conditionalFormatting>
  <conditionalFormatting sqref="R74:R75">
    <cfRule type="cellIs" dxfId="321" priority="45" operator="notBetween">
      <formula>0.4</formula>
      <formula>0.6</formula>
    </cfRule>
  </conditionalFormatting>
  <conditionalFormatting sqref="S74:S75">
    <cfRule type="cellIs" dxfId="320" priority="44" operator="greaterThanOrEqual">
      <formula>0.08</formula>
    </cfRule>
  </conditionalFormatting>
  <conditionalFormatting sqref="T74:V74">
    <cfRule type="cellIs" dxfId="319" priority="43" operator="equal">
      <formula>NA()</formula>
    </cfRule>
  </conditionalFormatting>
  <conditionalFormatting sqref="C74:L74 C75:K75">
    <cfRule type="expression" dxfId="318" priority="42">
      <formula>ISNA($C$4)=TRUE</formula>
    </cfRule>
  </conditionalFormatting>
  <conditionalFormatting sqref="R78:R79">
    <cfRule type="cellIs" dxfId="317" priority="41" operator="notBetween">
      <formula>0.4</formula>
      <formula>0.6</formula>
    </cfRule>
  </conditionalFormatting>
  <conditionalFormatting sqref="S78:S79">
    <cfRule type="cellIs" dxfId="316" priority="40" operator="greaterThanOrEqual">
      <formula>0.08</formula>
    </cfRule>
  </conditionalFormatting>
  <conditionalFormatting sqref="T78:V78">
    <cfRule type="cellIs" dxfId="315" priority="39" operator="equal">
      <formula>NA()</formula>
    </cfRule>
  </conditionalFormatting>
  <conditionalFormatting sqref="C78:L78 C79:K79">
    <cfRule type="expression" dxfId="314" priority="38">
      <formula>ISNA($C$4)=TRUE</formula>
    </cfRule>
  </conditionalFormatting>
  <conditionalFormatting sqref="R80:R81">
    <cfRule type="cellIs" dxfId="313" priority="33" operator="notBetween">
      <formula>0.4</formula>
      <formula>0.6</formula>
    </cfRule>
  </conditionalFormatting>
  <conditionalFormatting sqref="S80:S81">
    <cfRule type="cellIs" dxfId="312" priority="32" operator="greaterThanOrEqual">
      <formula>0.08</formula>
    </cfRule>
  </conditionalFormatting>
  <conditionalFormatting sqref="T80:V80">
    <cfRule type="cellIs" dxfId="311" priority="31" operator="equal">
      <formula>NA()</formula>
    </cfRule>
  </conditionalFormatting>
  <conditionalFormatting sqref="R82:R83">
    <cfRule type="cellIs" dxfId="310" priority="29" operator="notBetween">
      <formula>0.4</formula>
      <formula>0.6</formula>
    </cfRule>
  </conditionalFormatting>
  <conditionalFormatting sqref="S82:S83">
    <cfRule type="cellIs" dxfId="309" priority="28" operator="greaterThanOrEqual">
      <formula>0.08</formula>
    </cfRule>
  </conditionalFormatting>
  <conditionalFormatting sqref="T82:V82">
    <cfRule type="cellIs" dxfId="308" priority="27" operator="equal">
      <formula>NA()</formula>
    </cfRule>
  </conditionalFormatting>
  <conditionalFormatting sqref="C82:L82 C83:K83">
    <cfRule type="expression" dxfId="307" priority="26">
      <formula>ISNA($C$4)=TRUE</formula>
    </cfRule>
  </conditionalFormatting>
  <conditionalFormatting sqref="R46:R47">
    <cfRule type="cellIs" dxfId="306" priority="25" operator="notBetween">
      <formula>0.4</formula>
      <formula>0.6</formula>
    </cfRule>
  </conditionalFormatting>
  <conditionalFormatting sqref="S46:S47">
    <cfRule type="cellIs" dxfId="305" priority="24" operator="greaterThanOrEqual">
      <formula>0.08</formula>
    </cfRule>
  </conditionalFormatting>
  <conditionalFormatting sqref="C46:L46 C47:K47">
    <cfRule type="expression" dxfId="304" priority="23">
      <formula>ISNA($C$4)=TRUE</formula>
    </cfRule>
  </conditionalFormatting>
  <conditionalFormatting sqref="R48:R49">
    <cfRule type="cellIs" dxfId="303" priority="22" operator="notBetween">
      <formula>0.4</formula>
      <formula>0.6</formula>
    </cfRule>
  </conditionalFormatting>
  <conditionalFormatting sqref="S48:S49">
    <cfRule type="cellIs" dxfId="302" priority="21" operator="greaterThanOrEqual">
      <formula>0.08</formula>
    </cfRule>
  </conditionalFormatting>
  <conditionalFormatting sqref="C48:L48 C49:K49">
    <cfRule type="expression" dxfId="301" priority="20">
      <formula>ISNA($C$4)=TRUE</formula>
    </cfRule>
  </conditionalFormatting>
  <conditionalFormatting sqref="R50:R51">
    <cfRule type="cellIs" dxfId="300" priority="19" operator="notBetween">
      <formula>0.4</formula>
      <formula>0.6</formula>
    </cfRule>
  </conditionalFormatting>
  <conditionalFormatting sqref="S50:S51">
    <cfRule type="cellIs" dxfId="299" priority="18" operator="greaterThanOrEqual">
      <formula>0.08</formula>
    </cfRule>
  </conditionalFormatting>
  <conditionalFormatting sqref="C50:L50 C51:K51">
    <cfRule type="expression" dxfId="298" priority="17">
      <formula>ISNA($C$4)=TRUE</formula>
    </cfRule>
  </conditionalFormatting>
  <conditionalFormatting sqref="R52:R53">
    <cfRule type="cellIs" dxfId="297" priority="16" operator="notBetween">
      <formula>0.4</formula>
      <formula>0.6</formula>
    </cfRule>
  </conditionalFormatting>
  <conditionalFormatting sqref="S52:S53">
    <cfRule type="cellIs" dxfId="296" priority="15" operator="greaterThanOrEqual">
      <formula>0.08</formula>
    </cfRule>
  </conditionalFormatting>
  <conditionalFormatting sqref="C52:L52 C53:K53">
    <cfRule type="expression" dxfId="295" priority="14">
      <formula>ISNA($C$4)=TRUE</formula>
    </cfRule>
  </conditionalFormatting>
  <conditionalFormatting sqref="L83 L79 L77 L75 L73 L71 L69 L65 L63 L59 L57 L53 L51 L49 L47 L43 L41 L39 L37 L35 L33 L31 L29 L27 L23 L19 L21 L17 L13 L11 L9 L7">
    <cfRule type="expression" dxfId="294" priority="2">
      <formula>ISNA($C$4)=TRUE</formula>
    </cfRule>
  </conditionalFormatting>
  <conditionalFormatting sqref="T40:V40">
    <cfRule type="cellIs" dxfId="293" priority="1" operator="equal">
      <formula>NA()</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A11AA-9FF0-4D07-8170-02A66648E27F}">
  <sheetPr codeName="Sheet5">
    <tabColor theme="9" tint="0.79998168889431442"/>
  </sheetPr>
  <dimension ref="A1:Z89"/>
  <sheetViews>
    <sheetView zoomScale="85" zoomScaleNormal="85" workbookViewId="0">
      <pane xSplit="2" ySplit="3" topLeftCell="C4" activePane="bottomRight" state="frozen"/>
      <selection pane="bottomRight" activeCell="O5" sqref="O5:Q5"/>
      <selection pane="bottomLeft" activeCell="J14" sqref="J14"/>
      <selection pane="topRight" activeCell="J14" sqref="J14"/>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1" bestFit="1" customWidth="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R1" s="45"/>
      <c r="Y1" s="16" t="s">
        <v>188</v>
      </c>
    </row>
    <row r="2" spans="1:26">
      <c r="M2" s="17"/>
      <c r="N2" s="17"/>
      <c r="O2" s="17"/>
      <c r="P2" s="17"/>
      <c r="Q2" s="17"/>
      <c r="R2" s="45"/>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51" t="s">
        <v>205</v>
      </c>
      <c r="S3" s="13" t="s">
        <v>206</v>
      </c>
      <c r="T3" s="31" t="s">
        <v>207</v>
      </c>
      <c r="U3" s="31" t="s">
        <v>208</v>
      </c>
      <c r="V3" s="31" t="s">
        <v>209</v>
      </c>
      <c r="W3" s="2" t="s">
        <v>210</v>
      </c>
      <c r="Y3" s="1" t="s">
        <v>211</v>
      </c>
      <c r="Z3" s="1" t="s">
        <v>212</v>
      </c>
    </row>
    <row r="4" spans="1:26" ht="30" customHeight="1">
      <c r="A4" s="101" t="s">
        <v>213</v>
      </c>
      <c r="B4" s="60" t="s">
        <v>214</v>
      </c>
      <c r="C4" s="52">
        <v>77.2</v>
      </c>
      <c r="D4" s="22">
        <v>73.7</v>
      </c>
      <c r="E4" s="22">
        <v>35.799999999999997</v>
      </c>
      <c r="F4" s="24" t="e">
        <f>NA()</f>
        <v>#N/A</v>
      </c>
      <c r="G4" s="24" t="e">
        <f>NA()</f>
        <v>#N/A</v>
      </c>
      <c r="H4" s="24" t="e">
        <f>NA()</f>
        <v>#N/A</v>
      </c>
      <c r="I4" s="24" t="e">
        <f>NA()</f>
        <v>#N/A</v>
      </c>
      <c r="J4" s="24" t="e">
        <f>NA()</f>
        <v>#N/A</v>
      </c>
      <c r="K4" s="24" t="e">
        <f>NA()</f>
        <v>#N/A</v>
      </c>
      <c r="L4" s="22">
        <v>5.6</v>
      </c>
      <c r="M4" s="11">
        <f>AVERAGE(C4:D4)</f>
        <v>75.45</v>
      </c>
      <c r="N4" s="11">
        <f>E4</f>
        <v>35.799999999999997</v>
      </c>
      <c r="O4" s="25" t="e">
        <f t="shared" ref="O4:O5" si="0">AVERAGE(F4:G4)</f>
        <v>#N/A</v>
      </c>
      <c r="P4" s="25" t="e">
        <f t="shared" ref="P4:P5" si="1">AVERAGE(H4:I4)</f>
        <v>#N/A</v>
      </c>
      <c r="Q4" s="25" t="e">
        <f t="shared" ref="Q4:Q5" si="2">AVERAGE(J4:K4)</f>
        <v>#N/A</v>
      </c>
      <c r="R4" s="42">
        <f t="shared" ref="R4:R13" si="3">N4/M4</f>
        <v>0.47448641484426768</v>
      </c>
      <c r="S4" s="9">
        <f t="shared" ref="S4" si="4">O5/M4</f>
        <v>5.5666003976143144E-2</v>
      </c>
      <c r="T4" s="61">
        <v>-6.245457</v>
      </c>
      <c r="U4" s="61">
        <v>-6.6291209999999996</v>
      </c>
      <c r="V4" s="61">
        <v>-6.3113419999999998</v>
      </c>
      <c r="W4" s="8"/>
      <c r="Y4" s="1">
        <v>-7.5</v>
      </c>
      <c r="Z4" s="1" t="e" cm="1" vm="2">
        <f t="array" aca="1" ref="Z4" ca="1">FREQUENCY(T4:T15,Y4:Y5)</f>
        <v>#VALUE!</v>
      </c>
    </row>
    <row r="5" spans="1:26" ht="30" customHeight="1">
      <c r="A5" s="102"/>
      <c r="B5" s="60" t="s">
        <v>215</v>
      </c>
      <c r="C5" s="25" t="e">
        <f>NA()</f>
        <v>#N/A</v>
      </c>
      <c r="D5" s="25" t="e">
        <f>NA()</f>
        <v>#N/A</v>
      </c>
      <c r="E5" s="25" t="e">
        <f>NA()</f>
        <v>#N/A</v>
      </c>
      <c r="F5" s="22">
        <v>4.9000000000000004</v>
      </c>
      <c r="G5" s="22">
        <v>3.5</v>
      </c>
      <c r="H5" s="22">
        <v>25.1</v>
      </c>
      <c r="I5" s="22">
        <v>23.1</v>
      </c>
      <c r="J5" s="23">
        <v>0.9</v>
      </c>
      <c r="K5" s="23">
        <v>0.9</v>
      </c>
      <c r="L5" s="25" t="e">
        <f>NA()</f>
        <v>#N/A</v>
      </c>
      <c r="M5" s="25" t="e">
        <f>NA()</f>
        <v>#N/A</v>
      </c>
      <c r="N5" s="25" t="e">
        <f>NA()</f>
        <v>#N/A</v>
      </c>
      <c r="O5" s="11">
        <f t="shared" si="0"/>
        <v>4.2</v>
      </c>
      <c r="P5" s="11">
        <f t="shared" si="1"/>
        <v>24.1</v>
      </c>
      <c r="Q5" s="11">
        <f t="shared" si="2"/>
        <v>0.9</v>
      </c>
      <c r="R5" s="42" t="e">
        <f t="shared" si="3"/>
        <v>#N/A</v>
      </c>
      <c r="S5" s="9" t="e">
        <f>#REF!/M5</f>
        <v>#REF!</v>
      </c>
      <c r="T5" s="88"/>
      <c r="U5" s="62"/>
      <c r="V5" s="62"/>
      <c r="W5" s="8"/>
      <c r="Y5" s="1">
        <v>-7.4</v>
      </c>
    </row>
    <row r="6" spans="1:26" ht="30" customHeight="1">
      <c r="A6" s="102"/>
      <c r="B6" s="60" t="s">
        <v>240</v>
      </c>
      <c r="C6" s="22">
        <v>78.3</v>
      </c>
      <c r="D6" s="22">
        <v>73.3</v>
      </c>
      <c r="E6" s="22">
        <v>37.4</v>
      </c>
      <c r="F6" s="24" t="e">
        <f>NA()</f>
        <v>#N/A</v>
      </c>
      <c r="G6" s="24" t="e">
        <f>NA()</f>
        <v>#N/A</v>
      </c>
      <c r="H6" s="24" t="e">
        <f>NA()</f>
        <v>#N/A</v>
      </c>
      <c r="I6" s="24" t="e">
        <f>NA()</f>
        <v>#N/A</v>
      </c>
      <c r="J6" s="24" t="e">
        <f>NA()</f>
        <v>#N/A</v>
      </c>
      <c r="K6" s="24" t="e">
        <f>NA()</f>
        <v>#N/A</v>
      </c>
      <c r="L6" s="22">
        <v>6.4</v>
      </c>
      <c r="M6" s="11">
        <f>AVERAGE(C6:D6)</f>
        <v>75.8</v>
      </c>
      <c r="N6" s="11">
        <f>E6</f>
        <v>37.4</v>
      </c>
      <c r="O6" s="25" t="e">
        <f t="shared" ref="O6:O7" si="5">AVERAGE(F6:G6)</f>
        <v>#N/A</v>
      </c>
      <c r="P6" s="25" t="e">
        <f t="shared" ref="P6:P7" si="6">AVERAGE(H6:I6)</f>
        <v>#N/A</v>
      </c>
      <c r="Q6" s="25" t="e">
        <f t="shared" ref="Q6:Q7" si="7">AVERAGE(J6:K6)</f>
        <v>#N/A</v>
      </c>
      <c r="R6" s="42">
        <f t="shared" si="3"/>
        <v>0.49340369393139843</v>
      </c>
      <c r="S6" s="9">
        <f t="shared" ref="S6" si="8">O7/M6</f>
        <v>5.9366754617414252E-2</v>
      </c>
      <c r="T6" s="61">
        <v>-6.2468599999999999</v>
      </c>
      <c r="U6" s="61">
        <v>-6.5871120000000003</v>
      </c>
      <c r="V6" s="61">
        <v>-6.1773639999999999</v>
      </c>
      <c r="W6" s="8"/>
      <c r="Y6" s="1">
        <v>-7.5</v>
      </c>
      <c r="Z6" s="1" t="e" cm="1" vm="2">
        <f t="array" aca="1" ref="Z6" ca="1">FREQUENCY(T6:T17,Y6:Y7)</f>
        <v>#VALUE!</v>
      </c>
    </row>
    <row r="7" spans="1:26" ht="30" customHeight="1">
      <c r="A7" s="102"/>
      <c r="B7" s="60" t="s">
        <v>241</v>
      </c>
      <c r="C7" s="25" t="e">
        <f>NA()</f>
        <v>#N/A</v>
      </c>
      <c r="D7" s="25" t="e">
        <f>NA()</f>
        <v>#N/A</v>
      </c>
      <c r="E7" s="25" t="e">
        <f>NA()</f>
        <v>#N/A</v>
      </c>
      <c r="F7" s="22">
        <v>4.7</v>
      </c>
      <c r="G7" s="22">
        <v>4.3</v>
      </c>
      <c r="H7" s="22">
        <v>22.4</v>
      </c>
      <c r="I7" s="22">
        <v>24.1</v>
      </c>
      <c r="J7" s="23">
        <v>0.9</v>
      </c>
      <c r="K7" s="23">
        <v>0.8</v>
      </c>
      <c r="L7" s="25" t="e">
        <f>NA()</f>
        <v>#N/A</v>
      </c>
      <c r="M7" s="25" t="e">
        <f>NA()</f>
        <v>#N/A</v>
      </c>
      <c r="N7" s="25" t="e">
        <f>NA()</f>
        <v>#N/A</v>
      </c>
      <c r="O7" s="11">
        <f t="shared" si="5"/>
        <v>4.5</v>
      </c>
      <c r="P7" s="11">
        <f t="shared" si="6"/>
        <v>23.25</v>
      </c>
      <c r="Q7" s="11">
        <f t="shared" si="7"/>
        <v>0.85000000000000009</v>
      </c>
      <c r="R7" s="42" t="e">
        <f t="shared" si="3"/>
        <v>#N/A</v>
      </c>
      <c r="S7" s="9" t="e">
        <f>#REF!/M7</f>
        <v>#REF!</v>
      </c>
      <c r="T7" s="88"/>
      <c r="U7" s="62"/>
      <c r="V7" s="62"/>
      <c r="W7" s="8"/>
      <c r="Y7" s="1">
        <v>-7.4</v>
      </c>
    </row>
    <row r="8" spans="1:26" ht="30" customHeight="1">
      <c r="A8" s="102"/>
      <c r="B8" s="60" t="s">
        <v>242</v>
      </c>
      <c r="C8" s="22">
        <v>73.7</v>
      </c>
      <c r="D8" s="22">
        <v>76.2</v>
      </c>
      <c r="E8" s="22">
        <v>36.5</v>
      </c>
      <c r="F8" s="24" t="e">
        <f>NA()</f>
        <v>#N/A</v>
      </c>
      <c r="G8" s="24" t="e">
        <f>NA()</f>
        <v>#N/A</v>
      </c>
      <c r="H8" s="24" t="e">
        <f>NA()</f>
        <v>#N/A</v>
      </c>
      <c r="I8" s="24" t="e">
        <f>NA()</f>
        <v>#N/A</v>
      </c>
      <c r="J8" s="24" t="e">
        <f>NA()</f>
        <v>#N/A</v>
      </c>
      <c r="K8" s="24" t="e">
        <f>NA()</f>
        <v>#N/A</v>
      </c>
      <c r="L8" s="22">
        <v>5.6</v>
      </c>
      <c r="M8" s="11">
        <f>AVERAGE(C8:D8)</f>
        <v>74.95</v>
      </c>
      <c r="N8" s="11">
        <f>E8</f>
        <v>36.5</v>
      </c>
      <c r="O8" s="25" t="e">
        <f t="shared" ref="O8:O9" si="9">AVERAGE(F8:G8)</f>
        <v>#N/A</v>
      </c>
      <c r="P8" s="25" t="e">
        <f t="shared" ref="P8:P9" si="10">AVERAGE(H8:I8)</f>
        <v>#N/A</v>
      </c>
      <c r="Q8" s="25" t="e">
        <f t="shared" ref="Q8:Q9" si="11">AVERAGE(J8:K8)</f>
        <v>#N/A</v>
      </c>
      <c r="R8" s="42">
        <f t="shared" si="3"/>
        <v>0.4869913275517011</v>
      </c>
      <c r="S8" s="9">
        <f t="shared" ref="S8" si="12">O9/M8</f>
        <v>6.8045363575717138E-2</v>
      </c>
      <c r="T8" s="61">
        <v>-5.8767050000000003</v>
      </c>
      <c r="U8" s="61">
        <v>-6.2446979999999996</v>
      </c>
      <c r="V8" s="61">
        <v>-5.8399530000000004</v>
      </c>
      <c r="W8" s="8"/>
      <c r="Y8" s="1">
        <v>-7.5</v>
      </c>
      <c r="Z8" s="1" t="e" cm="1" vm="2">
        <f t="array" aca="1" ref="Z8" ca="1">FREQUENCY(T8:T19,Y8:Y9)</f>
        <v>#VALUE!</v>
      </c>
    </row>
    <row r="9" spans="1:26" ht="30" customHeight="1">
      <c r="A9" s="102"/>
      <c r="B9" s="60" t="s">
        <v>243</v>
      </c>
      <c r="C9" s="25" t="e">
        <f>NA()</f>
        <v>#N/A</v>
      </c>
      <c r="D9" s="25" t="e">
        <f>NA()</f>
        <v>#N/A</v>
      </c>
      <c r="E9" s="25" t="e">
        <f>NA()</f>
        <v>#N/A</v>
      </c>
      <c r="F9" s="22">
        <v>4.7</v>
      </c>
      <c r="G9" s="22">
        <v>5.5</v>
      </c>
      <c r="H9" s="22">
        <v>21.6</v>
      </c>
      <c r="I9" s="22">
        <v>23.5</v>
      </c>
      <c r="J9" s="23">
        <v>1.3</v>
      </c>
      <c r="K9" s="23">
        <v>0.9</v>
      </c>
      <c r="L9" s="25" t="e">
        <f>NA()</f>
        <v>#N/A</v>
      </c>
      <c r="M9" s="25" t="e">
        <f>NA()</f>
        <v>#N/A</v>
      </c>
      <c r="N9" s="25" t="e">
        <f>NA()</f>
        <v>#N/A</v>
      </c>
      <c r="O9" s="11">
        <f t="shared" si="9"/>
        <v>5.0999999999999996</v>
      </c>
      <c r="P9" s="11">
        <f t="shared" si="10"/>
        <v>22.55</v>
      </c>
      <c r="Q9" s="11">
        <f t="shared" si="11"/>
        <v>1.1000000000000001</v>
      </c>
      <c r="R9" s="42" t="e">
        <f t="shared" si="3"/>
        <v>#N/A</v>
      </c>
      <c r="S9" s="9" t="e">
        <f>#REF!/M9</f>
        <v>#REF!</v>
      </c>
      <c r="T9" s="88"/>
      <c r="U9" s="62"/>
      <c r="V9" s="62"/>
      <c r="W9" s="8"/>
      <c r="Y9" s="1">
        <v>-7.4</v>
      </c>
    </row>
    <row r="10" spans="1:26" ht="30" customHeight="1">
      <c r="A10" s="102"/>
      <c r="B10" s="60" t="s">
        <v>244</v>
      </c>
      <c r="C10" s="22">
        <v>73</v>
      </c>
      <c r="D10" s="22">
        <v>77.099999999999994</v>
      </c>
      <c r="E10" s="22">
        <v>35.5</v>
      </c>
      <c r="F10" s="24" t="e">
        <f>NA()</f>
        <v>#N/A</v>
      </c>
      <c r="G10" s="24" t="e">
        <f>NA()</f>
        <v>#N/A</v>
      </c>
      <c r="H10" s="24" t="e">
        <f>NA()</f>
        <v>#N/A</v>
      </c>
      <c r="I10" s="24" t="e">
        <f>NA()</f>
        <v>#N/A</v>
      </c>
      <c r="J10" s="24" t="e">
        <f>NA()</f>
        <v>#N/A</v>
      </c>
      <c r="K10" s="24" t="e">
        <f>NA()</f>
        <v>#N/A</v>
      </c>
      <c r="L10" s="22">
        <v>6.1</v>
      </c>
      <c r="M10" s="11">
        <f>AVERAGE(C10:D10)</f>
        <v>75.05</v>
      </c>
      <c r="N10" s="11">
        <f>E10</f>
        <v>35.5</v>
      </c>
      <c r="O10" s="25" t="e">
        <f t="shared" ref="O10:O11" si="13">AVERAGE(F10:G10)</f>
        <v>#N/A</v>
      </c>
      <c r="P10" s="25" t="e">
        <f t="shared" ref="P10:P11" si="14">AVERAGE(H10:I10)</f>
        <v>#N/A</v>
      </c>
      <c r="Q10" s="25" t="e">
        <f t="shared" ref="Q10:Q11" si="15">AVERAGE(J10:K10)</f>
        <v>#N/A</v>
      </c>
      <c r="R10" s="42">
        <f t="shared" si="3"/>
        <v>0.47301798800799466</v>
      </c>
      <c r="S10" s="9">
        <f t="shared" ref="S10" si="16">O11/M10</f>
        <v>5.3297801465689541E-2</v>
      </c>
      <c r="T10" s="61">
        <v>-6.1760669999999998</v>
      </c>
      <c r="U10" s="61">
        <v>-6.5510429999999999</v>
      </c>
      <c r="V10" s="61">
        <v>-6.2389479999999997</v>
      </c>
      <c r="W10" s="8"/>
      <c r="Y10" s="1">
        <v>-7.5</v>
      </c>
      <c r="Z10" s="1" t="e" cm="1" vm="2">
        <f t="array" aca="1" ref="Z10" ca="1">FREQUENCY(T10:T21,Y10:Y11)</f>
        <v>#VALUE!</v>
      </c>
    </row>
    <row r="11" spans="1:26" ht="30" customHeight="1">
      <c r="A11" s="102"/>
      <c r="B11" s="60" t="s">
        <v>245</v>
      </c>
      <c r="C11" s="25" t="e">
        <f>NA()</f>
        <v>#N/A</v>
      </c>
      <c r="D11" s="25" t="e">
        <f>NA()</f>
        <v>#N/A</v>
      </c>
      <c r="E11" s="25" t="e">
        <f>NA()</f>
        <v>#N/A</v>
      </c>
      <c r="F11" s="22">
        <v>3.6</v>
      </c>
      <c r="G11" s="22">
        <v>4.4000000000000004</v>
      </c>
      <c r="H11" s="22">
        <v>27.5</v>
      </c>
      <c r="I11" s="22">
        <v>14.3</v>
      </c>
      <c r="J11" s="23">
        <v>1.1000000000000001</v>
      </c>
      <c r="K11" s="23">
        <v>1.1000000000000001</v>
      </c>
      <c r="L11" s="25" t="e">
        <f>NA()</f>
        <v>#N/A</v>
      </c>
      <c r="M11" s="25" t="e">
        <f>NA()</f>
        <v>#N/A</v>
      </c>
      <c r="N11" s="25" t="e">
        <f>NA()</f>
        <v>#N/A</v>
      </c>
      <c r="O11" s="11">
        <f t="shared" si="13"/>
        <v>4</v>
      </c>
      <c r="P11" s="11">
        <f t="shared" si="14"/>
        <v>20.9</v>
      </c>
      <c r="Q11" s="11">
        <f t="shared" si="15"/>
        <v>1.1000000000000001</v>
      </c>
      <c r="R11" s="42" t="e">
        <f t="shared" si="3"/>
        <v>#N/A</v>
      </c>
      <c r="S11" s="9" t="e">
        <f>#REF!/M11</f>
        <v>#REF!</v>
      </c>
      <c r="T11" s="88"/>
      <c r="U11" s="62"/>
      <c r="V11" s="62"/>
      <c r="W11" s="8"/>
      <c r="Y11" s="1">
        <v>-7.4</v>
      </c>
    </row>
    <row r="12" spans="1:26" ht="30" customHeight="1">
      <c r="A12" s="102"/>
      <c r="B12" s="60" t="s">
        <v>246</v>
      </c>
      <c r="C12" s="22">
        <v>74.400000000000006</v>
      </c>
      <c r="D12" s="22">
        <v>74.8</v>
      </c>
      <c r="E12" s="22">
        <v>36.200000000000003</v>
      </c>
      <c r="F12" s="24" t="e">
        <f>NA()</f>
        <v>#N/A</v>
      </c>
      <c r="G12" s="24" t="e">
        <f>NA()</f>
        <v>#N/A</v>
      </c>
      <c r="H12" s="24" t="e">
        <f>NA()</f>
        <v>#N/A</v>
      </c>
      <c r="I12" s="24" t="e">
        <f>NA()</f>
        <v>#N/A</v>
      </c>
      <c r="J12" s="24" t="e">
        <f>NA()</f>
        <v>#N/A</v>
      </c>
      <c r="K12" s="24" t="e">
        <f>NA()</f>
        <v>#N/A</v>
      </c>
      <c r="L12" s="22">
        <v>5</v>
      </c>
      <c r="M12" s="11">
        <f>AVERAGE(C12:D12)</f>
        <v>74.599999999999994</v>
      </c>
      <c r="N12" s="11">
        <f>E12</f>
        <v>36.200000000000003</v>
      </c>
      <c r="O12" s="25" t="e">
        <f t="shared" ref="O12:O13" si="17">AVERAGE(F12:G12)</f>
        <v>#N/A</v>
      </c>
      <c r="P12" s="25" t="e">
        <f t="shared" ref="P12:P13" si="18">AVERAGE(H12:I12)</f>
        <v>#N/A</v>
      </c>
      <c r="Q12" s="25" t="e">
        <f t="shared" ref="Q12:Q13" si="19">AVERAGE(J12:K12)</f>
        <v>#N/A</v>
      </c>
      <c r="R12" s="42">
        <f t="shared" si="3"/>
        <v>0.48525469168900814</v>
      </c>
      <c r="S12" s="9">
        <f t="shared" ref="S12" si="20">O13/M12</f>
        <v>5.3619302949061663E-2</v>
      </c>
      <c r="T12" s="61">
        <v>-6.2391759999999996</v>
      </c>
      <c r="U12" s="61">
        <v>-6.5851040000000003</v>
      </c>
      <c r="V12" s="61">
        <v>-6.2319149999999999</v>
      </c>
      <c r="W12" s="8"/>
      <c r="Y12" s="1">
        <v>-7.5</v>
      </c>
      <c r="Z12" s="1" cm="1">
        <f t="array" ref="Z12:Z14">FREQUENCY(T12:T23,Y12:Y13)</f>
        <v>0</v>
      </c>
    </row>
    <row r="13" spans="1:26" ht="30" customHeight="1">
      <c r="A13" s="102"/>
      <c r="B13" s="60" t="s">
        <v>247</v>
      </c>
      <c r="C13" s="25" t="e">
        <f>NA()</f>
        <v>#N/A</v>
      </c>
      <c r="D13" s="25" t="e">
        <f>NA()</f>
        <v>#N/A</v>
      </c>
      <c r="E13" s="25" t="e">
        <f>NA()</f>
        <v>#N/A</v>
      </c>
      <c r="F13" s="22">
        <v>3.6</v>
      </c>
      <c r="G13" s="22">
        <v>4.4000000000000004</v>
      </c>
      <c r="H13" s="22">
        <v>25.6</v>
      </c>
      <c r="I13" s="22">
        <v>22</v>
      </c>
      <c r="J13" s="23">
        <v>1</v>
      </c>
      <c r="K13" s="23">
        <v>1.1000000000000001</v>
      </c>
      <c r="L13" s="25" t="e">
        <f>NA()</f>
        <v>#N/A</v>
      </c>
      <c r="M13" s="25" t="e">
        <f>NA()</f>
        <v>#N/A</v>
      </c>
      <c r="N13" s="25" t="e">
        <f>NA()</f>
        <v>#N/A</v>
      </c>
      <c r="O13" s="11">
        <f t="shared" si="17"/>
        <v>4</v>
      </c>
      <c r="P13" s="11">
        <f t="shared" si="18"/>
        <v>23.8</v>
      </c>
      <c r="Q13" s="11">
        <f t="shared" si="19"/>
        <v>1.05</v>
      </c>
      <c r="R13" s="42" t="e">
        <f t="shared" si="3"/>
        <v>#N/A</v>
      </c>
      <c r="S13" s="9" t="e">
        <f>#REF!/M13</f>
        <v>#REF!</v>
      </c>
      <c r="T13" s="88"/>
      <c r="U13" s="62"/>
      <c r="V13" s="62"/>
      <c r="W13" s="8"/>
      <c r="Y13" s="1">
        <v>-7.4</v>
      </c>
      <c r="Z13" s="1">
        <v>0</v>
      </c>
    </row>
    <row r="14" spans="1:26">
      <c r="B14" s="7"/>
      <c r="R14" s="54"/>
      <c r="T14" s="26" t="s">
        <v>232</v>
      </c>
      <c r="U14" s="32"/>
      <c r="V14" s="32"/>
      <c r="Z14" s="1">
        <v>2</v>
      </c>
    </row>
    <row r="15" spans="1:26" ht="19.5" thickBot="1">
      <c r="M15" s="1" t="s">
        <v>233</v>
      </c>
      <c r="N15" s="6" t="e">
        <f>MAX(#REF!,#REF!,#REF!,#REF!,#REF!,#REF!,#REF!,#REF!,#REF!)</f>
        <v>#REF!</v>
      </c>
      <c r="R15" s="54"/>
      <c r="T15" s="5">
        <f>_xlfn.AGGREGATE(1,6,T4:T5)</f>
        <v>-6.245457</v>
      </c>
      <c r="U15" s="33"/>
      <c r="V15" s="33"/>
    </row>
    <row r="16" spans="1:26">
      <c r="C16" s="1" t="s">
        <v>234</v>
      </c>
      <c r="M16" s="1" t="s">
        <v>235</v>
      </c>
      <c r="N16" s="4" t="e">
        <f>MIN(#REF!,#REF!,#REF!,#REF!,#REF!,#REF!,#REF!,#REF!,#REF!)</f>
        <v>#REF!</v>
      </c>
      <c r="R16" s="54"/>
    </row>
    <row r="17" spans="3:18" ht="37.5">
      <c r="C17" s="3" t="s">
        <v>236</v>
      </c>
      <c r="D17" s="3" t="s">
        <v>192</v>
      </c>
      <c r="E17" s="3" t="s">
        <v>237</v>
      </c>
      <c r="F17" s="3" t="s">
        <v>238</v>
      </c>
      <c r="G17" s="3" t="s">
        <v>239</v>
      </c>
      <c r="R17" s="54"/>
    </row>
    <row r="18" spans="3:18">
      <c r="C18" s="2" cm="1">
        <f t="array" ref="C18:C19">C4:C5</f>
        <v>77.2</v>
      </c>
      <c r="D18" s="2" cm="1">
        <f t="array" ref="D18:D19">E4:E5</f>
        <v>35.799999999999997</v>
      </c>
      <c r="E18" s="2" t="e" cm="1">
        <f t="array" ref="E18:E19">F4:F5</f>
        <v>#N/A</v>
      </c>
      <c r="F18" s="2" t="e" cm="1">
        <f t="array" ref="F18:F19">H4:H5</f>
        <v>#N/A</v>
      </c>
      <c r="G18" s="2" t="e" cm="1">
        <f t="array" ref="G18">#REF!</f>
        <v>#REF!</v>
      </c>
      <c r="R18" s="54"/>
    </row>
    <row r="19" spans="3:18">
      <c r="C19" s="2" t="e">
        <v>#N/A</v>
      </c>
      <c r="D19" s="2" t="e">
        <v>#N/A</v>
      </c>
      <c r="E19" s="2">
        <v>4.9000000000000004</v>
      </c>
      <c r="F19" s="2">
        <v>25.1</v>
      </c>
      <c r="G19" s="2"/>
      <c r="R19" s="54"/>
    </row>
    <row r="20" spans="3:18">
      <c r="C20" s="2"/>
      <c r="D20" s="2"/>
      <c r="E20" s="2"/>
      <c r="F20" s="2"/>
      <c r="G20" s="2"/>
      <c r="R20" s="54"/>
    </row>
    <row r="21" spans="3:18">
      <c r="C21" s="2"/>
      <c r="D21" s="2"/>
      <c r="E21" s="2"/>
      <c r="F21" s="2"/>
      <c r="G21" s="2"/>
      <c r="R21" s="54"/>
    </row>
    <row r="22" spans="3:18">
      <c r="C22" s="2"/>
      <c r="D22" s="2"/>
      <c r="E22" s="2"/>
      <c r="F22" s="2"/>
      <c r="G22" s="2"/>
      <c r="R22" s="45"/>
    </row>
    <row r="23" spans="3:18">
      <c r="C23" s="2"/>
      <c r="D23" s="2"/>
      <c r="E23" s="2"/>
      <c r="F23" s="2"/>
      <c r="G23" s="2"/>
      <c r="R23" s="45"/>
    </row>
    <row r="24" spans="3:18">
      <c r="C24" s="2"/>
      <c r="D24" s="2"/>
      <c r="E24" s="2"/>
      <c r="F24" s="2"/>
      <c r="G24" s="2"/>
      <c r="R24" s="45"/>
    </row>
    <row r="25" spans="3:18">
      <c r="C25" s="2"/>
      <c r="D25" s="2"/>
      <c r="E25" s="2"/>
      <c r="F25" s="2"/>
      <c r="G25" s="2"/>
      <c r="R25" s="45"/>
    </row>
    <row r="26" spans="3:18">
      <c r="C26" s="2"/>
      <c r="D26" s="2"/>
      <c r="E26" s="2"/>
      <c r="F26" s="2"/>
      <c r="G26" s="2"/>
      <c r="R26" s="45"/>
    </row>
    <row r="27" spans="3:18">
      <c r="C27" s="2"/>
      <c r="D27" s="2"/>
      <c r="E27" s="2"/>
      <c r="F27" s="2"/>
      <c r="G27" s="2"/>
      <c r="R27" s="45"/>
    </row>
    <row r="28" spans="3:18">
      <c r="C28" s="2"/>
      <c r="D28" s="2"/>
      <c r="E28" s="2"/>
      <c r="F28" s="2"/>
      <c r="G28" s="2"/>
      <c r="R28" s="45"/>
    </row>
    <row r="29" spans="3:18">
      <c r="C29" s="2"/>
      <c r="D29" s="2"/>
      <c r="E29" s="2"/>
      <c r="F29" s="2"/>
      <c r="G29" s="2"/>
      <c r="R29" s="45"/>
    </row>
    <row r="30" spans="3:18">
      <c r="C30" s="2"/>
      <c r="D30" s="2"/>
      <c r="E30" s="2"/>
      <c r="F30" s="2"/>
      <c r="G30" s="2"/>
      <c r="R30" s="45"/>
    </row>
    <row r="31" spans="3:18">
      <c r="C31" s="2"/>
      <c r="D31" s="2"/>
      <c r="E31" s="2"/>
      <c r="F31" s="2"/>
      <c r="G31" s="2"/>
      <c r="R31" s="45"/>
    </row>
    <row r="32" spans="3:18">
      <c r="C32" s="2"/>
      <c r="D32" s="2"/>
      <c r="E32" s="2"/>
      <c r="F32" s="2"/>
      <c r="G32" s="2"/>
      <c r="R32" s="45"/>
    </row>
    <row r="33" spans="3:18">
      <c r="C33" s="2"/>
      <c r="D33" s="2"/>
      <c r="E33" s="2"/>
      <c r="F33" s="2"/>
      <c r="G33" s="2"/>
      <c r="R33" s="45"/>
    </row>
    <row r="34" spans="3:18">
      <c r="C34" s="2"/>
      <c r="D34" s="2"/>
      <c r="E34" s="2"/>
      <c r="F34" s="2"/>
      <c r="G34" s="2"/>
      <c r="R34" s="45"/>
    </row>
    <row r="35" spans="3:18">
      <c r="C35" s="2"/>
      <c r="D35" s="2"/>
      <c r="E35" s="2"/>
      <c r="F35" s="2"/>
      <c r="G35" s="2"/>
      <c r="R35" s="45"/>
    </row>
    <row r="36" spans="3:18">
      <c r="C36" s="2"/>
      <c r="D36" s="2"/>
      <c r="E36" s="2"/>
      <c r="F36" s="2"/>
      <c r="G36" s="2"/>
      <c r="R36" s="45"/>
    </row>
    <row r="37" spans="3:18">
      <c r="C37" s="2"/>
      <c r="D37" s="2"/>
      <c r="E37" s="2"/>
      <c r="F37" s="2"/>
      <c r="G37" s="2"/>
      <c r="R37" s="45"/>
    </row>
    <row r="38" spans="3:18">
      <c r="C38" s="2"/>
      <c r="D38" s="2"/>
      <c r="E38" s="2"/>
      <c r="F38" s="2"/>
      <c r="G38" s="2"/>
      <c r="R38" s="45"/>
    </row>
    <row r="39" spans="3:18">
      <c r="C39" s="2"/>
      <c r="D39" s="2"/>
      <c r="E39" s="2"/>
      <c r="F39" s="2"/>
      <c r="G39" s="2"/>
      <c r="R39" s="45"/>
    </row>
    <row r="40" spans="3:18">
      <c r="C40" s="2"/>
      <c r="D40" s="2"/>
      <c r="E40" s="2"/>
      <c r="F40" s="2"/>
      <c r="G40" s="2"/>
      <c r="R40" s="45"/>
    </row>
    <row r="41" spans="3:18">
      <c r="C41" s="2"/>
      <c r="D41" s="2"/>
      <c r="E41" s="2"/>
      <c r="F41" s="2"/>
      <c r="G41" s="2"/>
      <c r="R41" s="45"/>
    </row>
    <row r="42" spans="3:18">
      <c r="C42" s="2"/>
      <c r="D42" s="2"/>
      <c r="E42" s="2"/>
      <c r="F42" s="2"/>
      <c r="G42" s="2"/>
      <c r="R42" s="45"/>
    </row>
    <row r="43" spans="3:18">
      <c r="C43" s="2"/>
      <c r="D43" s="2"/>
      <c r="E43" s="2"/>
      <c r="F43" s="2"/>
      <c r="G43" s="2"/>
      <c r="R43" s="45"/>
    </row>
    <row r="44" spans="3:18">
      <c r="C44" s="2"/>
      <c r="D44" s="2"/>
      <c r="E44" s="2"/>
      <c r="F44" s="2"/>
      <c r="G44" s="2"/>
      <c r="R44" s="45"/>
    </row>
    <row r="45" spans="3:18">
      <c r="C45" s="2"/>
      <c r="D45" s="2"/>
      <c r="E45" s="2"/>
      <c r="F45" s="2"/>
      <c r="G45" s="2"/>
      <c r="R45" s="45"/>
    </row>
    <row r="46" spans="3:18">
      <c r="C46" s="2"/>
      <c r="D46" s="2"/>
      <c r="E46" s="2"/>
      <c r="F46" s="2"/>
      <c r="G46" s="2"/>
      <c r="R46" s="45"/>
    </row>
    <row r="47" spans="3:18">
      <c r="C47" s="2"/>
      <c r="D47" s="2"/>
      <c r="E47" s="2"/>
      <c r="F47" s="2"/>
      <c r="G47" s="2"/>
      <c r="R47" s="45"/>
    </row>
    <row r="48" spans="3:18">
      <c r="C48" s="2"/>
      <c r="D48" s="2"/>
      <c r="E48" s="2"/>
      <c r="F48" s="2"/>
      <c r="G48" s="2"/>
      <c r="R48" s="45"/>
    </row>
    <row r="49" spans="3:18">
      <c r="C49" s="2"/>
      <c r="D49" s="2"/>
      <c r="E49" s="2"/>
      <c r="F49" s="2"/>
      <c r="G49" s="2"/>
      <c r="R49" s="45"/>
    </row>
    <row r="50" spans="3:18">
      <c r="C50" s="2" cm="1">
        <f t="array" ref="C50:C51">D4:D5</f>
        <v>73.7</v>
      </c>
      <c r="D50" s="2" t="e">
        <f>NA()</f>
        <v>#N/A</v>
      </c>
      <c r="E50" s="2" t="e" cm="1">
        <f t="array" ref="E50:E51">G4:G5</f>
        <v>#N/A</v>
      </c>
      <c r="F50" s="2" t="e" cm="1">
        <f t="array" ref="F50:F51">I4:I5</f>
        <v>#N/A</v>
      </c>
      <c r="G50" s="2" t="e">
        <f>NA()</f>
        <v>#N/A</v>
      </c>
      <c r="R50" s="45"/>
    </row>
    <row r="51" spans="3:18">
      <c r="C51" s="2" t="e">
        <v>#N/A</v>
      </c>
      <c r="D51" s="2" t="e">
        <f>NA()</f>
        <v>#N/A</v>
      </c>
      <c r="E51" s="2">
        <v>3.5</v>
      </c>
      <c r="F51" s="2">
        <v>23.1</v>
      </c>
      <c r="G51" s="2" t="e">
        <f>NA()</f>
        <v>#N/A</v>
      </c>
      <c r="R51" s="45"/>
    </row>
    <row r="52" spans="3:18">
      <c r="C52" s="2"/>
      <c r="D52" s="2" t="e">
        <f>NA()</f>
        <v>#N/A</v>
      </c>
      <c r="E52" s="2"/>
      <c r="F52" s="2"/>
      <c r="G52" s="2" t="e">
        <f>NA()</f>
        <v>#N/A</v>
      </c>
      <c r="R52" s="45"/>
    </row>
    <row r="53" spans="3:18">
      <c r="C53" s="2"/>
      <c r="D53" s="2" t="e">
        <f>NA()</f>
        <v>#N/A</v>
      </c>
      <c r="E53" s="2"/>
      <c r="F53" s="2"/>
      <c r="G53" s="2" t="e">
        <f>NA()</f>
        <v>#N/A</v>
      </c>
      <c r="R53" s="45"/>
    </row>
    <row r="54" spans="3:18">
      <c r="C54" s="2"/>
      <c r="D54" s="2" t="e">
        <f>NA()</f>
        <v>#N/A</v>
      </c>
      <c r="E54" s="2"/>
      <c r="F54" s="2"/>
      <c r="G54" s="2" t="e">
        <f>NA()</f>
        <v>#N/A</v>
      </c>
      <c r="R54" s="45"/>
    </row>
    <row r="55" spans="3:18">
      <c r="C55" s="2"/>
      <c r="D55" s="2" t="e">
        <f>NA()</f>
        <v>#N/A</v>
      </c>
      <c r="E55" s="2"/>
      <c r="F55" s="2"/>
      <c r="G55" s="2" t="e">
        <f>NA()</f>
        <v>#N/A</v>
      </c>
      <c r="R55" s="45"/>
    </row>
    <row r="56" spans="3:18">
      <c r="C56" s="2"/>
      <c r="D56" s="2" t="e">
        <f>NA()</f>
        <v>#N/A</v>
      </c>
      <c r="E56" s="2"/>
      <c r="F56" s="2"/>
      <c r="G56" s="2" t="e">
        <f>NA()</f>
        <v>#N/A</v>
      </c>
      <c r="R56" s="45"/>
    </row>
    <row r="57" spans="3:18">
      <c r="C57" s="2"/>
      <c r="D57" s="2" t="e">
        <f>NA()</f>
        <v>#N/A</v>
      </c>
      <c r="E57" s="2"/>
      <c r="F57" s="2"/>
      <c r="G57" s="2" t="e">
        <f>NA()</f>
        <v>#N/A</v>
      </c>
      <c r="R57" s="45"/>
    </row>
    <row r="58" spans="3:18">
      <c r="C58" s="2"/>
      <c r="D58" s="2" t="e">
        <f>NA()</f>
        <v>#N/A</v>
      </c>
      <c r="E58" s="2"/>
      <c r="F58" s="2"/>
      <c r="G58" s="2" t="e">
        <f>NA()</f>
        <v>#N/A</v>
      </c>
      <c r="R58" s="45"/>
    </row>
    <row r="59" spans="3:18">
      <c r="C59" s="2"/>
      <c r="D59" s="2" t="e">
        <f>NA()</f>
        <v>#N/A</v>
      </c>
      <c r="E59" s="2"/>
      <c r="F59" s="2"/>
      <c r="G59" s="2" t="e">
        <f>NA()</f>
        <v>#N/A</v>
      </c>
      <c r="R59" s="45"/>
    </row>
    <row r="60" spans="3:18">
      <c r="C60" s="2"/>
      <c r="D60" s="2" t="e">
        <f>NA()</f>
        <v>#N/A</v>
      </c>
      <c r="E60" s="2"/>
      <c r="F60" s="2"/>
      <c r="G60" s="2" t="e">
        <f>NA()</f>
        <v>#N/A</v>
      </c>
      <c r="R60" s="45"/>
    </row>
    <row r="61" spans="3:18">
      <c r="C61" s="2"/>
      <c r="D61" s="2" t="e">
        <f>NA()</f>
        <v>#N/A</v>
      </c>
      <c r="E61" s="2"/>
      <c r="F61" s="2"/>
      <c r="G61" s="2" t="e">
        <f>NA()</f>
        <v>#N/A</v>
      </c>
      <c r="R61" s="45"/>
    </row>
    <row r="62" spans="3:18">
      <c r="C62" s="2"/>
      <c r="D62" s="2" t="e">
        <f>NA()</f>
        <v>#N/A</v>
      </c>
      <c r="E62" s="2"/>
      <c r="F62" s="2"/>
      <c r="G62" s="2" t="e">
        <f>NA()</f>
        <v>#N/A</v>
      </c>
      <c r="R62" s="45"/>
    </row>
    <row r="63" spans="3:18">
      <c r="C63" s="2"/>
      <c r="D63" s="2" t="e">
        <f>NA()</f>
        <v>#N/A</v>
      </c>
      <c r="E63" s="2"/>
      <c r="F63" s="2"/>
      <c r="G63" s="2" t="e">
        <f>NA()</f>
        <v>#N/A</v>
      </c>
      <c r="R63" s="45"/>
    </row>
    <row r="64" spans="3:18">
      <c r="C64" s="2"/>
      <c r="D64" s="2" t="e">
        <f>NA()</f>
        <v>#N/A</v>
      </c>
      <c r="E64" s="2"/>
      <c r="F64" s="2"/>
      <c r="G64" s="2" t="e">
        <f>NA()</f>
        <v>#N/A</v>
      </c>
      <c r="R64" s="45"/>
    </row>
    <row r="65" spans="3:18">
      <c r="C65" s="2"/>
      <c r="D65" s="2" t="e">
        <f>NA()</f>
        <v>#N/A</v>
      </c>
      <c r="E65" s="2"/>
      <c r="F65" s="2"/>
      <c r="G65" s="2" t="e">
        <f>NA()</f>
        <v>#N/A</v>
      </c>
      <c r="R65" s="45"/>
    </row>
    <row r="66" spans="3:18">
      <c r="C66" s="2"/>
      <c r="D66" s="2" t="e">
        <f>NA()</f>
        <v>#N/A</v>
      </c>
      <c r="E66" s="2"/>
      <c r="F66" s="2"/>
      <c r="G66" s="2" t="e">
        <f>NA()</f>
        <v>#N/A</v>
      </c>
      <c r="R66" s="45"/>
    </row>
    <row r="67" spans="3:18">
      <c r="C67" s="2"/>
      <c r="D67" s="2" t="e">
        <f>NA()</f>
        <v>#N/A</v>
      </c>
      <c r="E67" s="2"/>
      <c r="F67" s="2"/>
      <c r="G67" s="2" t="e">
        <f>NA()</f>
        <v>#N/A</v>
      </c>
      <c r="R67" s="45"/>
    </row>
    <row r="68" spans="3:18">
      <c r="C68" s="2"/>
      <c r="D68" s="2" t="e">
        <f>NA()</f>
        <v>#N/A</v>
      </c>
      <c r="E68" s="2"/>
      <c r="F68" s="2"/>
      <c r="G68" s="2" t="e">
        <f>NA()</f>
        <v>#N/A</v>
      </c>
      <c r="R68" s="45"/>
    </row>
    <row r="69" spans="3:18">
      <c r="C69" s="2"/>
      <c r="D69" s="2" t="e">
        <f>NA()</f>
        <v>#N/A</v>
      </c>
      <c r="E69" s="2"/>
      <c r="F69" s="2"/>
      <c r="G69" s="2" t="e">
        <f>NA()</f>
        <v>#N/A</v>
      </c>
      <c r="R69" s="45"/>
    </row>
    <row r="70" spans="3:18">
      <c r="C70" s="2"/>
      <c r="D70" s="2" t="e">
        <f>NA()</f>
        <v>#N/A</v>
      </c>
      <c r="E70" s="2"/>
      <c r="F70" s="2"/>
      <c r="G70" s="2" t="e">
        <f>NA()</f>
        <v>#N/A</v>
      </c>
      <c r="R70" s="45"/>
    </row>
    <row r="71" spans="3:18">
      <c r="C71" s="2"/>
      <c r="D71" s="2" t="e">
        <f>NA()</f>
        <v>#N/A</v>
      </c>
      <c r="E71" s="2"/>
      <c r="F71" s="2"/>
      <c r="G71" s="2" t="e">
        <f>NA()</f>
        <v>#N/A</v>
      </c>
      <c r="R71" s="45"/>
    </row>
    <row r="72" spans="3:18">
      <c r="C72" s="2"/>
      <c r="D72" s="2" t="e">
        <f>NA()</f>
        <v>#N/A</v>
      </c>
      <c r="E72" s="2"/>
      <c r="F72" s="2"/>
      <c r="G72" s="2" t="e">
        <f>NA()</f>
        <v>#N/A</v>
      </c>
      <c r="R72" s="45"/>
    </row>
    <row r="73" spans="3:18">
      <c r="C73" s="2"/>
      <c r="D73" s="2" t="e">
        <f>NA()</f>
        <v>#N/A</v>
      </c>
      <c r="E73" s="2"/>
      <c r="F73" s="2"/>
      <c r="G73" s="2" t="e">
        <f>NA()</f>
        <v>#N/A</v>
      </c>
      <c r="R73" s="45"/>
    </row>
    <row r="74" spans="3:18">
      <c r="C74" s="2"/>
      <c r="D74" s="2" t="e">
        <f>NA()</f>
        <v>#N/A</v>
      </c>
      <c r="E74" s="2"/>
      <c r="F74" s="2"/>
      <c r="G74" s="2" t="e">
        <f>NA()</f>
        <v>#N/A</v>
      </c>
      <c r="R74" s="45"/>
    </row>
    <row r="75" spans="3:18">
      <c r="C75" s="2"/>
      <c r="D75" s="2" t="e">
        <f>NA()</f>
        <v>#N/A</v>
      </c>
      <c r="E75" s="2"/>
      <c r="F75" s="2"/>
      <c r="G75" s="2" t="e">
        <f>NA()</f>
        <v>#N/A</v>
      </c>
      <c r="R75" s="45"/>
    </row>
    <row r="76" spans="3:18">
      <c r="C76" s="2"/>
      <c r="D76" s="2" t="e">
        <f>NA()</f>
        <v>#N/A</v>
      </c>
      <c r="E76" s="2"/>
      <c r="F76" s="2"/>
      <c r="G76" s="2" t="e">
        <f>NA()</f>
        <v>#N/A</v>
      </c>
      <c r="R76" s="45"/>
    </row>
    <row r="77" spans="3:18">
      <c r="C77" s="2"/>
      <c r="D77" s="2" t="e">
        <f>NA()</f>
        <v>#N/A</v>
      </c>
      <c r="E77" s="2"/>
      <c r="F77" s="2"/>
      <c r="G77" s="2" t="e">
        <f>NA()</f>
        <v>#N/A</v>
      </c>
      <c r="R77" s="45"/>
    </row>
    <row r="78" spans="3:18">
      <c r="C78" s="2"/>
      <c r="D78" s="2" t="e">
        <f>NA()</f>
        <v>#N/A</v>
      </c>
      <c r="E78" s="2"/>
      <c r="F78" s="2"/>
      <c r="G78" s="2" t="e">
        <f>NA()</f>
        <v>#N/A</v>
      </c>
      <c r="R78" s="45"/>
    </row>
    <row r="79" spans="3:18">
      <c r="C79" s="2"/>
      <c r="D79" s="2" t="e">
        <f>NA()</f>
        <v>#N/A</v>
      </c>
      <c r="E79" s="2"/>
      <c r="F79" s="2"/>
      <c r="G79" s="2" t="e">
        <f>NA()</f>
        <v>#N/A</v>
      </c>
      <c r="R79" s="45"/>
    </row>
    <row r="80" spans="3:18">
      <c r="C80" s="2"/>
      <c r="D80" s="2" t="e">
        <f>NA()</f>
        <v>#N/A</v>
      </c>
      <c r="E80" s="2"/>
      <c r="F80" s="2"/>
      <c r="G80" s="2" t="e">
        <f>NA()</f>
        <v>#N/A</v>
      </c>
      <c r="R80" s="45"/>
    </row>
    <row r="81" spans="3:18">
      <c r="C81" s="2"/>
      <c r="D81" s="2" t="e">
        <f>NA()</f>
        <v>#N/A</v>
      </c>
      <c r="E81" s="2"/>
      <c r="F81" s="2"/>
      <c r="G81" s="2" t="e">
        <f>NA()</f>
        <v>#N/A</v>
      </c>
      <c r="R81" s="45"/>
    </row>
    <row r="82" spans="3:18">
      <c r="R82" s="45"/>
    </row>
    <row r="83" spans="3:18">
      <c r="R83" s="45"/>
    </row>
    <row r="84" spans="3:18">
      <c r="R84" s="45"/>
    </row>
    <row r="85" spans="3:18">
      <c r="R85" s="45"/>
    </row>
    <row r="86" spans="3:18">
      <c r="R86" s="45"/>
    </row>
    <row r="87" spans="3:18">
      <c r="R87" s="45"/>
    </row>
    <row r="88" spans="3:18">
      <c r="R88" s="45"/>
    </row>
    <row r="89" spans="3:18">
      <c r="R89" s="45"/>
    </row>
  </sheetData>
  <mergeCells count="17">
    <mergeCell ref="V8:V9"/>
    <mergeCell ref="T4:T5"/>
    <mergeCell ref="U4:U5"/>
    <mergeCell ref="V4:V5"/>
    <mergeCell ref="M1:Q1"/>
    <mergeCell ref="A4:A13"/>
    <mergeCell ref="T10:T11"/>
    <mergeCell ref="U10:U11"/>
    <mergeCell ref="V10:V11"/>
    <mergeCell ref="T12:T13"/>
    <mergeCell ref="U12:U13"/>
    <mergeCell ref="V12:V13"/>
    <mergeCell ref="T6:T7"/>
    <mergeCell ref="U6:U7"/>
    <mergeCell ref="V6:V7"/>
    <mergeCell ref="T8:T9"/>
    <mergeCell ref="U8:U9"/>
  </mergeCells>
  <phoneticPr fontId="3"/>
  <conditionalFormatting sqref="S4:S5">
    <cfRule type="cellIs" dxfId="292" priority="27" operator="greaterThanOrEqual">
      <formula>0.08</formula>
    </cfRule>
  </conditionalFormatting>
  <conditionalFormatting sqref="T4:V4">
    <cfRule type="cellIs" dxfId="291" priority="26" operator="equal">
      <formula>NA()</formula>
    </cfRule>
  </conditionalFormatting>
  <conditionalFormatting sqref="C4:L5">
    <cfRule type="expression" dxfId="290" priority="22">
      <formula>ISNA($C$4)=TRUE</formula>
    </cfRule>
  </conditionalFormatting>
  <conditionalFormatting sqref="S6:S7">
    <cfRule type="cellIs" dxfId="289" priority="17" operator="greaterThanOrEqual">
      <formula>0.08</formula>
    </cfRule>
  </conditionalFormatting>
  <conditionalFormatting sqref="T6:V6">
    <cfRule type="cellIs" dxfId="288" priority="16" operator="equal">
      <formula>NA()</formula>
    </cfRule>
  </conditionalFormatting>
  <conditionalFormatting sqref="C6:L7">
    <cfRule type="expression" dxfId="287" priority="15">
      <formula>ISNA($C$4)=TRUE</formula>
    </cfRule>
  </conditionalFormatting>
  <conditionalFormatting sqref="S8:S9">
    <cfRule type="cellIs" dxfId="286" priority="14" operator="greaterThanOrEqual">
      <formula>0.08</formula>
    </cfRule>
  </conditionalFormatting>
  <conditionalFormatting sqref="T8:V8">
    <cfRule type="cellIs" dxfId="285" priority="13" operator="equal">
      <formula>NA()</formula>
    </cfRule>
  </conditionalFormatting>
  <conditionalFormatting sqref="C8:L9">
    <cfRule type="expression" dxfId="284" priority="12">
      <formula>ISNA($C$4)=TRUE</formula>
    </cfRule>
  </conditionalFormatting>
  <conditionalFormatting sqref="S10:S11">
    <cfRule type="cellIs" dxfId="283" priority="11" operator="greaterThanOrEqual">
      <formula>0.08</formula>
    </cfRule>
  </conditionalFormatting>
  <conditionalFormatting sqref="T10:V10">
    <cfRule type="cellIs" dxfId="282" priority="10" operator="equal">
      <formula>NA()</formula>
    </cfRule>
  </conditionalFormatting>
  <conditionalFormatting sqref="C10:L11">
    <cfRule type="expression" dxfId="281" priority="9">
      <formula>ISNA($C$4)=TRUE</formula>
    </cfRule>
  </conditionalFormatting>
  <conditionalFormatting sqref="S12:S13">
    <cfRule type="cellIs" dxfId="280" priority="8" operator="greaterThanOrEqual">
      <formula>0.08</formula>
    </cfRule>
  </conditionalFormatting>
  <conditionalFormatting sqref="T12:V12">
    <cfRule type="cellIs" dxfId="279" priority="7" operator="equal">
      <formula>NA()</formula>
    </cfRule>
  </conditionalFormatting>
  <conditionalFormatting sqref="C12:L13">
    <cfRule type="expression" dxfId="278" priority="6">
      <formula>ISNA($C$4)=TRUE</formula>
    </cfRule>
  </conditionalFormatting>
  <conditionalFormatting sqref="R4:R19">
    <cfRule type="cellIs" dxfId="277" priority="2" operator="notBetween">
      <formula>0.4</formula>
      <formula>0.6</formula>
    </cfRule>
  </conditionalFormatting>
  <conditionalFormatting sqref="R20:R21">
    <cfRule type="cellIs" dxfId="276" priority="1" operator="notBetween">
      <formula>0.4</formula>
      <formula>0.6</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0400C-2476-493C-9846-DEFCD28F07A6}">
  <sheetPr>
    <tabColor theme="9" tint="0.79998168889431442"/>
  </sheetPr>
  <dimension ref="A1:Z81"/>
  <sheetViews>
    <sheetView zoomScale="85" zoomScaleNormal="85" workbookViewId="0">
      <pane xSplit="2" ySplit="3" topLeftCell="C4" activePane="bottomRight" state="frozen"/>
      <selection pane="bottomRight" activeCell="O5" sqref="O5:Q5"/>
      <selection pane="bottomLeft" activeCell="J14" sqref="J14"/>
      <selection pane="topRight" activeCell="J14" sqref="J14"/>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45" bestFit="1" customWidth="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Y1" s="16" t="s">
        <v>188</v>
      </c>
    </row>
    <row r="2" spans="1:26">
      <c r="M2" s="17"/>
      <c r="N2" s="17"/>
      <c r="O2" s="17"/>
      <c r="P2" s="17"/>
      <c r="Q2" s="17"/>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51" t="s">
        <v>205</v>
      </c>
      <c r="S3" s="13" t="s">
        <v>206</v>
      </c>
      <c r="T3" s="31" t="s">
        <v>207</v>
      </c>
      <c r="U3" s="31" t="s">
        <v>208</v>
      </c>
      <c r="V3" s="31" t="s">
        <v>209</v>
      </c>
      <c r="W3" s="2" t="s">
        <v>210</v>
      </c>
      <c r="Y3" s="1" t="s">
        <v>211</v>
      </c>
      <c r="Z3" s="1" t="s">
        <v>212</v>
      </c>
    </row>
    <row r="4" spans="1:26" ht="30" customHeight="1">
      <c r="A4" s="80" t="s">
        <v>216</v>
      </c>
      <c r="B4" s="60" t="s">
        <v>214</v>
      </c>
      <c r="C4" s="52">
        <v>87.4</v>
      </c>
      <c r="D4" s="22">
        <v>84.8</v>
      </c>
      <c r="E4" s="22">
        <v>38.5</v>
      </c>
      <c r="F4" s="24" t="e">
        <f>NA()</f>
        <v>#N/A</v>
      </c>
      <c r="G4" s="24" t="e">
        <f>NA()</f>
        <v>#N/A</v>
      </c>
      <c r="H4" s="24" t="e">
        <f>NA()</f>
        <v>#N/A</v>
      </c>
      <c r="I4" s="24" t="e">
        <f>NA()</f>
        <v>#N/A</v>
      </c>
      <c r="J4" s="24" t="e">
        <f>NA()</f>
        <v>#N/A</v>
      </c>
      <c r="K4" s="24" t="e">
        <f>NA()</f>
        <v>#N/A</v>
      </c>
      <c r="L4" s="22">
        <v>5.8</v>
      </c>
      <c r="M4" s="11">
        <f>AVERAGE(C4:D4)</f>
        <v>86.1</v>
      </c>
      <c r="N4" s="11">
        <f>E4</f>
        <v>38.5</v>
      </c>
      <c r="O4" s="25" t="e">
        <f t="shared" ref="O4:O13" si="0">AVERAGE(F4:G4)</f>
        <v>#N/A</v>
      </c>
      <c r="P4" s="25" t="e">
        <f t="shared" ref="P4:P13" si="1">AVERAGE(H4:I4)</f>
        <v>#N/A</v>
      </c>
      <c r="Q4" s="25" t="e">
        <f t="shared" ref="Q4:Q13" si="2">AVERAGE(J4:K4)</f>
        <v>#N/A</v>
      </c>
      <c r="R4" s="42">
        <f t="shared" ref="R4:R13" si="3">N4/M4</f>
        <v>0.44715447154471549</v>
      </c>
      <c r="S4" s="9">
        <f t="shared" ref="S4" si="4">O5/M4</f>
        <v>6.5621370499419282E-2</v>
      </c>
      <c r="T4" s="61">
        <v>-5.4178889999999997</v>
      </c>
      <c r="U4" s="61">
        <v>-5.8366210000000001</v>
      </c>
      <c r="V4" s="61">
        <v>-5.682766</v>
      </c>
      <c r="W4" s="8"/>
      <c r="Y4" s="1">
        <v>-7.5</v>
      </c>
      <c r="Z4" s="1" t="e" cm="1" vm="2">
        <f t="array" aca="1" ref="Z4" ca="1">FREQUENCY(T4:T15,Y4:Y5)</f>
        <v>#VALUE!</v>
      </c>
    </row>
    <row r="5" spans="1:26" ht="30" customHeight="1">
      <c r="A5" s="89"/>
      <c r="B5" s="60" t="s">
        <v>215</v>
      </c>
      <c r="C5" s="25" t="e">
        <f>NA()</f>
        <v>#N/A</v>
      </c>
      <c r="D5" s="25" t="e">
        <f>NA()</f>
        <v>#N/A</v>
      </c>
      <c r="E5" s="25" t="e">
        <f>NA()</f>
        <v>#N/A</v>
      </c>
      <c r="F5" s="22">
        <v>5.9</v>
      </c>
      <c r="G5" s="22">
        <v>5.4</v>
      </c>
      <c r="H5" s="22">
        <v>40.200000000000003</v>
      </c>
      <c r="I5" s="22">
        <v>35.299999999999997</v>
      </c>
      <c r="J5" s="23">
        <v>1.8</v>
      </c>
      <c r="K5" s="23">
        <v>1.1000000000000001</v>
      </c>
      <c r="L5" s="25" t="e">
        <f>NA()</f>
        <v>#N/A</v>
      </c>
      <c r="M5" s="25" t="e">
        <f>NA()</f>
        <v>#N/A</v>
      </c>
      <c r="N5" s="25" t="e">
        <f>NA()</f>
        <v>#N/A</v>
      </c>
      <c r="O5" s="11">
        <f t="shared" si="0"/>
        <v>5.65</v>
      </c>
      <c r="P5" s="11">
        <f t="shared" si="1"/>
        <v>37.75</v>
      </c>
      <c r="Q5" s="11">
        <f t="shared" si="2"/>
        <v>1.4500000000000002</v>
      </c>
      <c r="R5" s="42" t="e">
        <f t="shared" si="3"/>
        <v>#N/A</v>
      </c>
      <c r="S5" s="9" t="e">
        <f>#REF!/M5</f>
        <v>#REF!</v>
      </c>
      <c r="T5" s="88"/>
      <c r="U5" s="62"/>
      <c r="V5" s="62"/>
      <c r="W5" s="8"/>
      <c r="Y5" s="1">
        <v>-7.4</v>
      </c>
    </row>
    <row r="6" spans="1:26" ht="30" customHeight="1">
      <c r="A6" s="89"/>
      <c r="B6" s="60" t="s">
        <v>240</v>
      </c>
      <c r="C6" s="22">
        <v>85.6</v>
      </c>
      <c r="D6" s="22">
        <v>84.4</v>
      </c>
      <c r="E6" s="22">
        <v>37.6</v>
      </c>
      <c r="F6" s="24" t="e">
        <f>NA()</f>
        <v>#N/A</v>
      </c>
      <c r="G6" s="24" t="e">
        <f>NA()</f>
        <v>#N/A</v>
      </c>
      <c r="H6" s="24" t="e">
        <f>NA()</f>
        <v>#N/A</v>
      </c>
      <c r="I6" s="24" t="e">
        <f>NA()</f>
        <v>#N/A</v>
      </c>
      <c r="J6" s="24" t="e">
        <f>NA()</f>
        <v>#N/A</v>
      </c>
      <c r="K6" s="24" t="e">
        <f>NA()</f>
        <v>#N/A</v>
      </c>
      <c r="L6" s="22">
        <v>6.6</v>
      </c>
      <c r="M6" s="11">
        <f>AVERAGE(C6:D6)</f>
        <v>85</v>
      </c>
      <c r="N6" s="11">
        <f>E6</f>
        <v>37.6</v>
      </c>
      <c r="O6" s="25" t="e">
        <f t="shared" si="0"/>
        <v>#N/A</v>
      </c>
      <c r="P6" s="25" t="e">
        <f t="shared" si="1"/>
        <v>#N/A</v>
      </c>
      <c r="Q6" s="25" t="e">
        <f t="shared" si="2"/>
        <v>#N/A</v>
      </c>
      <c r="R6" s="42">
        <f t="shared" si="3"/>
        <v>0.44235294117647062</v>
      </c>
      <c r="S6" s="9">
        <f t="shared" ref="S6" si="5">O7/M6</f>
        <v>5.8823529411764705E-2</v>
      </c>
      <c r="T6" s="61">
        <v>-5.3543859999999999</v>
      </c>
      <c r="U6" s="61">
        <v>-5.7676970000000001</v>
      </c>
      <c r="V6" s="61">
        <v>-5.557741</v>
      </c>
      <c r="W6" s="8"/>
      <c r="Y6" s="1">
        <v>-7.5</v>
      </c>
      <c r="Z6" s="1" t="e" cm="1" vm="2">
        <f t="array" aca="1" ref="Z6" ca="1">FREQUENCY(T6:T17,Y6:Y7)</f>
        <v>#VALUE!</v>
      </c>
    </row>
    <row r="7" spans="1:26" ht="30" customHeight="1">
      <c r="A7" s="89"/>
      <c r="B7" s="60" t="s">
        <v>241</v>
      </c>
      <c r="C7" s="25" t="e">
        <f>NA()</f>
        <v>#N/A</v>
      </c>
      <c r="D7" s="25" t="e">
        <f>NA()</f>
        <v>#N/A</v>
      </c>
      <c r="E7" s="25" t="e">
        <f>NA()</f>
        <v>#N/A</v>
      </c>
      <c r="F7" s="22">
        <v>6</v>
      </c>
      <c r="G7" s="22">
        <v>4</v>
      </c>
      <c r="H7" s="22">
        <v>31.9</v>
      </c>
      <c r="I7" s="22">
        <v>3.5</v>
      </c>
      <c r="J7" s="23">
        <v>1.9</v>
      </c>
      <c r="K7" s="23">
        <v>1.7</v>
      </c>
      <c r="L7" s="25" t="e">
        <f>NA()</f>
        <v>#N/A</v>
      </c>
      <c r="M7" s="25" t="e">
        <f>NA()</f>
        <v>#N/A</v>
      </c>
      <c r="N7" s="25" t="e">
        <f>NA()</f>
        <v>#N/A</v>
      </c>
      <c r="O7" s="11">
        <f t="shared" si="0"/>
        <v>5</v>
      </c>
      <c r="P7" s="11">
        <f t="shared" si="1"/>
        <v>17.7</v>
      </c>
      <c r="Q7" s="11">
        <f t="shared" si="2"/>
        <v>1.7999999999999998</v>
      </c>
      <c r="R7" s="42" t="e">
        <f t="shared" si="3"/>
        <v>#N/A</v>
      </c>
      <c r="S7" s="9" t="e">
        <f>#REF!/M7</f>
        <v>#REF!</v>
      </c>
      <c r="T7" s="88"/>
      <c r="U7" s="62"/>
      <c r="V7" s="62"/>
      <c r="W7" s="8"/>
      <c r="Y7" s="1">
        <v>-7.4</v>
      </c>
    </row>
    <row r="8" spans="1:26" ht="30" customHeight="1">
      <c r="A8" s="89"/>
      <c r="B8" s="60" t="s">
        <v>242</v>
      </c>
      <c r="C8" s="22">
        <v>85.2</v>
      </c>
      <c r="D8" s="22">
        <v>84.1</v>
      </c>
      <c r="E8" s="22">
        <v>40.299999999999997</v>
      </c>
      <c r="F8" s="24" t="e">
        <f>NA()</f>
        <v>#N/A</v>
      </c>
      <c r="G8" s="24" t="e">
        <f>NA()</f>
        <v>#N/A</v>
      </c>
      <c r="H8" s="24" t="e">
        <f>NA()</f>
        <v>#N/A</v>
      </c>
      <c r="I8" s="24" t="e">
        <f>NA()</f>
        <v>#N/A</v>
      </c>
      <c r="J8" s="24" t="e">
        <f>NA()</f>
        <v>#N/A</v>
      </c>
      <c r="K8" s="24" t="e">
        <f>NA()</f>
        <v>#N/A</v>
      </c>
      <c r="L8" s="22">
        <v>5.0999999999999996</v>
      </c>
      <c r="M8" s="11">
        <f>AVERAGE(C8:D8)</f>
        <v>84.65</v>
      </c>
      <c r="N8" s="11">
        <f>E8</f>
        <v>40.299999999999997</v>
      </c>
      <c r="O8" s="25" t="e">
        <f t="shared" si="0"/>
        <v>#N/A</v>
      </c>
      <c r="P8" s="25" t="e">
        <f t="shared" si="1"/>
        <v>#N/A</v>
      </c>
      <c r="Q8" s="25" t="e">
        <f t="shared" si="2"/>
        <v>#N/A</v>
      </c>
      <c r="R8" s="42">
        <f t="shared" si="3"/>
        <v>0.47607796810395742</v>
      </c>
      <c r="S8" s="9">
        <f t="shared" ref="S8" si="6">O9/M8</f>
        <v>7.6196101594802113E-2</v>
      </c>
      <c r="T8" s="61">
        <v>-5.4403449999999998</v>
      </c>
      <c r="U8" s="61">
        <v>-5.8324949999999998</v>
      </c>
      <c r="V8" s="61">
        <v>-5.5215360000000002</v>
      </c>
      <c r="W8" s="8"/>
      <c r="Y8" s="1">
        <v>-7.5</v>
      </c>
      <c r="Z8" s="1" t="e" cm="1" vm="2">
        <f t="array" aca="1" ref="Z8" ca="1">FREQUENCY(T8:T19,Y8:Y9)</f>
        <v>#VALUE!</v>
      </c>
    </row>
    <row r="9" spans="1:26" ht="30" customHeight="1">
      <c r="A9" s="89"/>
      <c r="B9" s="60" t="s">
        <v>243</v>
      </c>
      <c r="C9" s="25" t="e">
        <f>NA()</f>
        <v>#N/A</v>
      </c>
      <c r="D9" s="25" t="e">
        <f>NA()</f>
        <v>#N/A</v>
      </c>
      <c r="E9" s="25" t="e">
        <f>NA()</f>
        <v>#N/A</v>
      </c>
      <c r="F9" s="22">
        <v>5.8</v>
      </c>
      <c r="G9" s="22">
        <v>7.1</v>
      </c>
      <c r="H9" s="22">
        <v>42.9</v>
      </c>
      <c r="I9" s="22">
        <v>27.6</v>
      </c>
      <c r="J9" s="23">
        <v>1.7</v>
      </c>
      <c r="K9" s="23">
        <v>1.1000000000000001</v>
      </c>
      <c r="L9" s="25" t="e">
        <f>NA()</f>
        <v>#N/A</v>
      </c>
      <c r="M9" s="25" t="e">
        <f>NA()</f>
        <v>#N/A</v>
      </c>
      <c r="N9" s="25" t="e">
        <f>NA()</f>
        <v>#N/A</v>
      </c>
      <c r="O9" s="11">
        <f t="shared" si="0"/>
        <v>6.4499999999999993</v>
      </c>
      <c r="P9" s="11">
        <f t="shared" si="1"/>
        <v>35.25</v>
      </c>
      <c r="Q9" s="11">
        <f t="shared" si="2"/>
        <v>1.4</v>
      </c>
      <c r="R9" s="42" t="e">
        <f t="shared" si="3"/>
        <v>#N/A</v>
      </c>
      <c r="S9" s="9" t="e">
        <f>#REF!/M9</f>
        <v>#REF!</v>
      </c>
      <c r="T9" s="88"/>
      <c r="U9" s="62"/>
      <c r="V9" s="62"/>
      <c r="W9" s="8"/>
      <c r="Y9" s="1">
        <v>-7.4</v>
      </c>
    </row>
    <row r="10" spans="1:26" ht="30" customHeight="1">
      <c r="A10" s="89"/>
      <c r="B10" s="60" t="s">
        <v>244</v>
      </c>
      <c r="C10" s="22">
        <v>84.3</v>
      </c>
      <c r="D10" s="22">
        <v>84.5</v>
      </c>
      <c r="E10" s="22">
        <v>42.1</v>
      </c>
      <c r="F10" s="24" t="e">
        <f>NA()</f>
        <v>#N/A</v>
      </c>
      <c r="G10" s="24" t="e">
        <f>NA()</f>
        <v>#N/A</v>
      </c>
      <c r="H10" s="24" t="e">
        <f>NA()</f>
        <v>#N/A</v>
      </c>
      <c r="I10" s="24" t="e">
        <f>NA()</f>
        <v>#N/A</v>
      </c>
      <c r="J10" s="24" t="e">
        <f>NA()</f>
        <v>#N/A</v>
      </c>
      <c r="K10" s="24" t="e">
        <f>NA()</f>
        <v>#N/A</v>
      </c>
      <c r="L10" s="22">
        <v>4.4000000000000004</v>
      </c>
      <c r="M10" s="11">
        <f>AVERAGE(C10:D10)</f>
        <v>84.4</v>
      </c>
      <c r="N10" s="11">
        <f>E10</f>
        <v>42.1</v>
      </c>
      <c r="O10" s="25" t="e">
        <f t="shared" si="0"/>
        <v>#N/A</v>
      </c>
      <c r="P10" s="25" t="e">
        <f t="shared" si="1"/>
        <v>#N/A</v>
      </c>
      <c r="Q10" s="25" t="e">
        <f t="shared" si="2"/>
        <v>#N/A</v>
      </c>
      <c r="R10" s="42">
        <f t="shared" si="3"/>
        <v>0.49881516587677721</v>
      </c>
      <c r="S10" s="9">
        <f t="shared" ref="S10" si="7">O11/M10</f>
        <v>7.1682464454976294E-2</v>
      </c>
      <c r="T10" s="61">
        <v>-5.7802879999999996</v>
      </c>
      <c r="U10" s="61">
        <v>-6.1163819999999998</v>
      </c>
      <c r="V10" s="61">
        <v>-5.71305</v>
      </c>
      <c r="W10" s="8"/>
      <c r="Y10" s="1">
        <v>-7.5</v>
      </c>
      <c r="Z10" s="1" t="e" cm="1" vm="2">
        <f t="array" aca="1" ref="Z10" ca="1">FREQUENCY(T10:T21,Y10:Y11)</f>
        <v>#VALUE!</v>
      </c>
    </row>
    <row r="11" spans="1:26" ht="30" customHeight="1">
      <c r="A11" s="89"/>
      <c r="B11" s="60" t="s">
        <v>245</v>
      </c>
      <c r="C11" s="25" t="e">
        <f>NA()</f>
        <v>#N/A</v>
      </c>
      <c r="D11" s="25" t="e">
        <f>NA()</f>
        <v>#N/A</v>
      </c>
      <c r="E11" s="25" t="e">
        <f>NA()</f>
        <v>#N/A</v>
      </c>
      <c r="F11" s="22">
        <v>6.8</v>
      </c>
      <c r="G11" s="22">
        <v>5.3</v>
      </c>
      <c r="H11" s="22">
        <v>34.9</v>
      </c>
      <c r="I11" s="22">
        <v>32.5</v>
      </c>
      <c r="J11" s="23">
        <v>1.1000000000000001</v>
      </c>
      <c r="K11" s="23">
        <v>1.2</v>
      </c>
      <c r="L11" s="25" t="e">
        <f>NA()</f>
        <v>#N/A</v>
      </c>
      <c r="M11" s="25" t="e">
        <f>NA()</f>
        <v>#N/A</v>
      </c>
      <c r="N11" s="25" t="e">
        <f>NA()</f>
        <v>#N/A</v>
      </c>
      <c r="O11" s="11">
        <f t="shared" si="0"/>
        <v>6.05</v>
      </c>
      <c r="P11" s="11">
        <f t="shared" si="1"/>
        <v>33.700000000000003</v>
      </c>
      <c r="Q11" s="11">
        <f t="shared" si="2"/>
        <v>1.1499999999999999</v>
      </c>
      <c r="R11" s="42" t="e">
        <f t="shared" si="3"/>
        <v>#N/A</v>
      </c>
      <c r="S11" s="9" t="e">
        <f>#REF!/M11</f>
        <v>#REF!</v>
      </c>
      <c r="T11" s="88"/>
      <c r="U11" s="62"/>
      <c r="V11" s="62"/>
      <c r="W11" s="8"/>
      <c r="Y11" s="1">
        <v>-7.4</v>
      </c>
    </row>
    <row r="12" spans="1:26" ht="30" customHeight="1">
      <c r="A12" s="89"/>
      <c r="B12" s="60" t="s">
        <v>246</v>
      </c>
      <c r="C12" s="22">
        <v>86.7</v>
      </c>
      <c r="D12" s="22">
        <v>85</v>
      </c>
      <c r="E12" s="22">
        <v>39.4</v>
      </c>
      <c r="F12" s="24" t="e">
        <f>NA()</f>
        <v>#N/A</v>
      </c>
      <c r="G12" s="24" t="e">
        <f>NA()</f>
        <v>#N/A</v>
      </c>
      <c r="H12" s="24" t="e">
        <f>NA()</f>
        <v>#N/A</v>
      </c>
      <c r="I12" s="24" t="e">
        <f>NA()</f>
        <v>#N/A</v>
      </c>
      <c r="J12" s="24" t="e">
        <f>NA()</f>
        <v>#N/A</v>
      </c>
      <c r="K12" s="24" t="e">
        <f>NA()</f>
        <v>#N/A</v>
      </c>
      <c r="L12" s="22">
        <v>4.8</v>
      </c>
      <c r="M12" s="11">
        <f>AVERAGE(C12:D12)</f>
        <v>85.85</v>
      </c>
      <c r="N12" s="11">
        <f>E12</f>
        <v>39.4</v>
      </c>
      <c r="O12" s="25" t="e">
        <f t="shared" si="0"/>
        <v>#N/A</v>
      </c>
      <c r="P12" s="25" t="e">
        <f t="shared" si="1"/>
        <v>#N/A</v>
      </c>
      <c r="Q12" s="25" t="e">
        <f t="shared" si="2"/>
        <v>#N/A</v>
      </c>
      <c r="R12" s="42">
        <f t="shared" si="3"/>
        <v>0.45894001164822368</v>
      </c>
      <c r="S12" s="9">
        <f t="shared" ref="S12" si="8">O13/M12</f>
        <v>9.1438555620267911E-2</v>
      </c>
      <c r="T12" s="61">
        <v>-4.9796170000000002</v>
      </c>
      <c r="U12" s="61">
        <v>-5.4301760000000003</v>
      </c>
      <c r="V12" s="61">
        <v>-5.0745430000000002</v>
      </c>
      <c r="W12" s="8"/>
      <c r="Y12" s="1">
        <v>-7.5</v>
      </c>
      <c r="Z12" s="1" cm="1">
        <f t="array" ref="Z12:Z14">FREQUENCY(T12:T23,Y12:Y13)</f>
        <v>0</v>
      </c>
    </row>
    <row r="13" spans="1:26" ht="30" customHeight="1">
      <c r="A13" s="90"/>
      <c r="B13" s="60" t="s">
        <v>247</v>
      </c>
      <c r="C13" s="25" t="e">
        <f>NA()</f>
        <v>#N/A</v>
      </c>
      <c r="D13" s="25" t="e">
        <f>NA()</f>
        <v>#N/A</v>
      </c>
      <c r="E13" s="25" t="e">
        <f>NA()</f>
        <v>#N/A</v>
      </c>
      <c r="F13" s="22">
        <v>8.9</v>
      </c>
      <c r="G13" s="22">
        <v>6.8</v>
      </c>
      <c r="H13" s="22">
        <v>25.1</v>
      </c>
      <c r="I13" s="22">
        <v>24.8</v>
      </c>
      <c r="J13" s="23">
        <v>1.5</v>
      </c>
      <c r="K13" s="23">
        <v>1.6</v>
      </c>
      <c r="L13" s="25" t="e">
        <f>NA()</f>
        <v>#N/A</v>
      </c>
      <c r="M13" s="25" t="e">
        <f>NA()</f>
        <v>#N/A</v>
      </c>
      <c r="N13" s="25" t="e">
        <f>NA()</f>
        <v>#N/A</v>
      </c>
      <c r="O13" s="11">
        <f t="shared" si="0"/>
        <v>7.85</v>
      </c>
      <c r="P13" s="11">
        <f t="shared" si="1"/>
        <v>24.950000000000003</v>
      </c>
      <c r="Q13" s="11">
        <f t="shared" si="2"/>
        <v>1.55</v>
      </c>
      <c r="R13" s="42" t="e">
        <f t="shared" si="3"/>
        <v>#N/A</v>
      </c>
      <c r="S13" s="9" t="e">
        <f>#REF!/M13</f>
        <v>#REF!</v>
      </c>
      <c r="T13" s="88"/>
      <c r="U13" s="62"/>
      <c r="V13" s="62"/>
      <c r="W13" s="8"/>
      <c r="Y13" s="1">
        <v>-7.4</v>
      </c>
      <c r="Z13" s="1">
        <v>0</v>
      </c>
    </row>
    <row r="14" spans="1:26">
      <c r="B14" s="7"/>
      <c r="R14" s="54"/>
      <c r="T14" s="26" t="s">
        <v>232</v>
      </c>
      <c r="U14" s="32"/>
      <c r="V14" s="32"/>
      <c r="Z14" s="1">
        <v>2</v>
      </c>
    </row>
    <row r="15" spans="1:26" ht="19.5" thickBot="1">
      <c r="M15" s="1" t="s">
        <v>233</v>
      </c>
      <c r="N15" s="6" t="e">
        <f>MAX(#REF!,#REF!,#REF!,#REF!,#REF!,#REF!,#REF!,#REF!,#REF!)</f>
        <v>#REF!</v>
      </c>
      <c r="R15" s="54"/>
      <c r="T15" s="5">
        <f>_xlfn.AGGREGATE(1,6,T4:T5)</f>
        <v>-5.4178889999999997</v>
      </c>
      <c r="U15" s="33"/>
      <c r="V15" s="33"/>
    </row>
    <row r="16" spans="1:26">
      <c r="C16" s="1" t="s">
        <v>234</v>
      </c>
      <c r="M16" s="1" t="s">
        <v>235</v>
      </c>
      <c r="N16" s="4" t="e">
        <f>MIN(#REF!,#REF!,#REF!,#REF!,#REF!,#REF!,#REF!,#REF!,#REF!)</f>
        <v>#REF!</v>
      </c>
      <c r="R16" s="54"/>
    </row>
    <row r="17" spans="3:18" ht="37.5">
      <c r="C17" s="3" t="s">
        <v>236</v>
      </c>
      <c r="D17" s="3" t="s">
        <v>192</v>
      </c>
      <c r="E17" s="3" t="s">
        <v>237</v>
      </c>
      <c r="F17" s="3" t="s">
        <v>238</v>
      </c>
      <c r="G17" s="3" t="s">
        <v>239</v>
      </c>
      <c r="R17" s="54"/>
    </row>
    <row r="18" spans="3:18">
      <c r="C18" s="2" cm="1">
        <f t="array" ref="C18:C19">C4:C5</f>
        <v>87.4</v>
      </c>
      <c r="D18" s="2" cm="1">
        <f t="array" ref="D18:D19">E4:E5</f>
        <v>38.5</v>
      </c>
      <c r="E18" s="2" t="e" cm="1">
        <f t="array" ref="E18:E19">F4:F5</f>
        <v>#N/A</v>
      </c>
      <c r="F18" s="2" t="e" cm="1">
        <f t="array" ref="F18:F19">H4:H5</f>
        <v>#N/A</v>
      </c>
      <c r="G18" s="2" t="e" cm="1">
        <f t="array" ref="G18">#REF!</f>
        <v>#REF!</v>
      </c>
      <c r="R18" s="54"/>
    </row>
    <row r="19" spans="3:18">
      <c r="C19" s="2" t="e">
        <v>#N/A</v>
      </c>
      <c r="D19" s="2" t="e">
        <v>#N/A</v>
      </c>
      <c r="E19" s="2">
        <v>5.9</v>
      </c>
      <c r="F19" s="2">
        <v>40.200000000000003</v>
      </c>
      <c r="G19" s="2"/>
      <c r="R19" s="54"/>
    </row>
    <row r="20" spans="3:18">
      <c r="C20" s="2"/>
      <c r="D20" s="2"/>
      <c r="E20" s="2"/>
      <c r="F20" s="2"/>
      <c r="G20" s="2"/>
      <c r="R20" s="54"/>
    </row>
    <row r="21" spans="3:18">
      <c r="C21" s="2"/>
      <c r="D21" s="2"/>
      <c r="E21" s="2"/>
      <c r="F21" s="2"/>
      <c r="G21" s="2"/>
      <c r="R21" s="54"/>
    </row>
    <row r="22" spans="3:18">
      <c r="C22" s="2"/>
      <c r="D22" s="2"/>
      <c r="E22" s="2"/>
      <c r="F22" s="2"/>
      <c r="G22" s="2"/>
    </row>
    <row r="23" spans="3:18">
      <c r="C23" s="2"/>
      <c r="D23" s="2"/>
      <c r="E23" s="2"/>
      <c r="F23" s="2"/>
      <c r="G23" s="2"/>
    </row>
    <row r="24" spans="3:18">
      <c r="C24" s="2"/>
      <c r="D24" s="2"/>
      <c r="E24" s="2"/>
      <c r="F24" s="2"/>
      <c r="G24" s="2"/>
    </row>
    <row r="25" spans="3:18">
      <c r="C25" s="2"/>
      <c r="D25" s="2"/>
      <c r="E25" s="2"/>
      <c r="F25" s="2"/>
      <c r="G25" s="2"/>
    </row>
    <row r="26" spans="3:18">
      <c r="C26" s="2"/>
      <c r="D26" s="2"/>
      <c r="E26" s="2"/>
      <c r="F26" s="2"/>
      <c r="G26" s="2"/>
    </row>
    <row r="27" spans="3:18">
      <c r="C27" s="2"/>
      <c r="D27" s="2"/>
      <c r="E27" s="2"/>
      <c r="F27" s="2"/>
      <c r="G27" s="2"/>
    </row>
    <row r="28" spans="3:18">
      <c r="C28" s="2"/>
      <c r="D28" s="2"/>
      <c r="E28" s="2"/>
      <c r="F28" s="2"/>
      <c r="G28" s="2"/>
    </row>
    <row r="29" spans="3:18">
      <c r="C29" s="2"/>
      <c r="D29" s="2"/>
      <c r="E29" s="2"/>
      <c r="F29" s="2"/>
      <c r="G29" s="2"/>
    </row>
    <row r="30" spans="3:18">
      <c r="C30" s="2"/>
      <c r="D30" s="2"/>
      <c r="E30" s="2"/>
      <c r="F30" s="2"/>
      <c r="G30" s="2"/>
    </row>
    <row r="31" spans="3:18">
      <c r="C31" s="2"/>
      <c r="D31" s="2"/>
      <c r="E31" s="2"/>
      <c r="F31" s="2"/>
      <c r="G31" s="2"/>
    </row>
    <row r="32" spans="3:18">
      <c r="C32" s="2"/>
      <c r="D32" s="2"/>
      <c r="E32" s="2"/>
      <c r="F32" s="2"/>
      <c r="G32" s="2"/>
    </row>
    <row r="33" spans="3:7">
      <c r="C33" s="2"/>
      <c r="D33" s="2"/>
      <c r="E33" s="2"/>
      <c r="F33" s="2"/>
      <c r="G33" s="2"/>
    </row>
    <row r="34" spans="3:7">
      <c r="C34" s="2"/>
      <c r="D34" s="2"/>
      <c r="E34" s="2"/>
      <c r="F34" s="2"/>
      <c r="G34" s="2"/>
    </row>
    <row r="35" spans="3:7">
      <c r="C35" s="2"/>
      <c r="D35" s="2"/>
      <c r="E35" s="2"/>
      <c r="F35" s="2"/>
      <c r="G35" s="2"/>
    </row>
    <row r="36" spans="3:7">
      <c r="C36" s="2"/>
      <c r="D36" s="2"/>
      <c r="E36" s="2"/>
      <c r="F36" s="2"/>
      <c r="G36" s="2"/>
    </row>
    <row r="37" spans="3:7">
      <c r="C37" s="2"/>
      <c r="D37" s="2"/>
      <c r="E37" s="2"/>
      <c r="F37" s="2"/>
      <c r="G37" s="2"/>
    </row>
    <row r="38" spans="3:7">
      <c r="C38" s="2"/>
      <c r="D38" s="2"/>
      <c r="E38" s="2"/>
      <c r="F38" s="2"/>
      <c r="G38" s="2"/>
    </row>
    <row r="39" spans="3:7">
      <c r="C39" s="2"/>
      <c r="D39" s="2"/>
      <c r="E39" s="2"/>
      <c r="F39" s="2"/>
      <c r="G39" s="2"/>
    </row>
    <row r="40" spans="3:7">
      <c r="C40" s="2"/>
      <c r="D40" s="2"/>
      <c r="E40" s="2"/>
      <c r="F40" s="2"/>
      <c r="G40" s="2"/>
    </row>
    <row r="41" spans="3:7">
      <c r="C41" s="2"/>
      <c r="D41" s="2"/>
      <c r="E41" s="2"/>
      <c r="F41" s="2"/>
      <c r="G41" s="2"/>
    </row>
    <row r="42" spans="3:7">
      <c r="C42" s="2"/>
      <c r="D42" s="2"/>
      <c r="E42" s="2"/>
      <c r="F42" s="2"/>
      <c r="G42" s="2"/>
    </row>
    <row r="43" spans="3:7">
      <c r="C43" s="2"/>
      <c r="D43" s="2"/>
      <c r="E43" s="2"/>
      <c r="F43" s="2"/>
      <c r="G43" s="2"/>
    </row>
    <row r="44" spans="3:7">
      <c r="C44" s="2"/>
      <c r="D44" s="2"/>
      <c r="E44" s="2"/>
      <c r="F44" s="2"/>
      <c r="G44" s="2"/>
    </row>
    <row r="45" spans="3:7">
      <c r="C45" s="2"/>
      <c r="D45" s="2"/>
      <c r="E45" s="2"/>
      <c r="F45" s="2"/>
      <c r="G45" s="2"/>
    </row>
    <row r="46" spans="3:7">
      <c r="C46" s="2"/>
      <c r="D46" s="2"/>
      <c r="E46" s="2"/>
      <c r="F46" s="2"/>
      <c r="G46" s="2"/>
    </row>
    <row r="47" spans="3:7">
      <c r="C47" s="2"/>
      <c r="D47" s="2"/>
      <c r="E47" s="2"/>
      <c r="F47" s="2"/>
      <c r="G47" s="2"/>
    </row>
    <row r="48" spans="3:7">
      <c r="C48" s="2"/>
      <c r="D48" s="2"/>
      <c r="E48" s="2"/>
      <c r="F48" s="2"/>
      <c r="G48" s="2"/>
    </row>
    <row r="49" spans="3:7">
      <c r="C49" s="2"/>
      <c r="D49" s="2"/>
      <c r="E49" s="2"/>
      <c r="F49" s="2"/>
      <c r="G49" s="2"/>
    </row>
    <row r="50" spans="3:7">
      <c r="C50" s="2" cm="1">
        <f t="array" ref="C50:C51">D4:D5</f>
        <v>84.8</v>
      </c>
      <c r="D50" s="2" t="e">
        <f>NA()</f>
        <v>#N/A</v>
      </c>
      <c r="E50" s="2" t="e" cm="1">
        <f t="array" ref="E50:E51">G4:G5</f>
        <v>#N/A</v>
      </c>
      <c r="F50" s="2" t="e" cm="1">
        <f t="array" ref="F50:F51">I4:I5</f>
        <v>#N/A</v>
      </c>
      <c r="G50" s="2" t="e">
        <f>NA()</f>
        <v>#N/A</v>
      </c>
    </row>
    <row r="51" spans="3:7">
      <c r="C51" s="2" t="e">
        <v>#N/A</v>
      </c>
      <c r="D51" s="2" t="e">
        <f>NA()</f>
        <v>#N/A</v>
      </c>
      <c r="E51" s="2">
        <v>5.4</v>
      </c>
      <c r="F51" s="2">
        <v>35.299999999999997</v>
      </c>
      <c r="G51" s="2" t="e">
        <f>NA()</f>
        <v>#N/A</v>
      </c>
    </row>
    <row r="52" spans="3:7">
      <c r="C52" s="2"/>
      <c r="D52" s="2" t="e">
        <f>NA()</f>
        <v>#N/A</v>
      </c>
      <c r="E52" s="2"/>
      <c r="F52" s="2"/>
      <c r="G52" s="2" t="e">
        <f>NA()</f>
        <v>#N/A</v>
      </c>
    </row>
    <row r="53" spans="3:7">
      <c r="C53" s="2"/>
      <c r="D53" s="2" t="e">
        <f>NA()</f>
        <v>#N/A</v>
      </c>
      <c r="E53" s="2"/>
      <c r="F53" s="2"/>
      <c r="G53" s="2" t="e">
        <f>NA()</f>
        <v>#N/A</v>
      </c>
    </row>
    <row r="54" spans="3:7">
      <c r="C54" s="2"/>
      <c r="D54" s="2" t="e">
        <f>NA()</f>
        <v>#N/A</v>
      </c>
      <c r="E54" s="2"/>
      <c r="F54" s="2"/>
      <c r="G54" s="2" t="e">
        <f>NA()</f>
        <v>#N/A</v>
      </c>
    </row>
    <row r="55" spans="3:7">
      <c r="C55" s="2"/>
      <c r="D55" s="2" t="e">
        <f>NA()</f>
        <v>#N/A</v>
      </c>
      <c r="E55" s="2"/>
      <c r="F55" s="2"/>
      <c r="G55" s="2" t="e">
        <f>NA()</f>
        <v>#N/A</v>
      </c>
    </row>
    <row r="56" spans="3:7">
      <c r="C56" s="2"/>
      <c r="D56" s="2" t="e">
        <f>NA()</f>
        <v>#N/A</v>
      </c>
      <c r="E56" s="2"/>
      <c r="F56" s="2"/>
      <c r="G56" s="2" t="e">
        <f>NA()</f>
        <v>#N/A</v>
      </c>
    </row>
    <row r="57" spans="3:7">
      <c r="C57" s="2"/>
      <c r="D57" s="2" t="e">
        <f>NA()</f>
        <v>#N/A</v>
      </c>
      <c r="E57" s="2"/>
      <c r="F57" s="2"/>
      <c r="G57" s="2" t="e">
        <f>NA()</f>
        <v>#N/A</v>
      </c>
    </row>
    <row r="58" spans="3:7">
      <c r="C58" s="2"/>
      <c r="D58" s="2" t="e">
        <f>NA()</f>
        <v>#N/A</v>
      </c>
      <c r="E58" s="2"/>
      <c r="F58" s="2"/>
      <c r="G58" s="2" t="e">
        <f>NA()</f>
        <v>#N/A</v>
      </c>
    </row>
    <row r="59" spans="3:7">
      <c r="C59" s="2"/>
      <c r="D59" s="2" t="e">
        <f>NA()</f>
        <v>#N/A</v>
      </c>
      <c r="E59" s="2"/>
      <c r="F59" s="2"/>
      <c r="G59" s="2" t="e">
        <f>NA()</f>
        <v>#N/A</v>
      </c>
    </row>
    <row r="60" spans="3:7">
      <c r="C60" s="2"/>
      <c r="D60" s="2" t="e">
        <f>NA()</f>
        <v>#N/A</v>
      </c>
      <c r="E60" s="2"/>
      <c r="F60" s="2"/>
      <c r="G60" s="2" t="e">
        <f>NA()</f>
        <v>#N/A</v>
      </c>
    </row>
    <row r="61" spans="3:7">
      <c r="C61" s="2"/>
      <c r="D61" s="2" t="e">
        <f>NA()</f>
        <v>#N/A</v>
      </c>
      <c r="E61" s="2"/>
      <c r="F61" s="2"/>
      <c r="G61" s="2" t="e">
        <f>NA()</f>
        <v>#N/A</v>
      </c>
    </row>
    <row r="62" spans="3:7">
      <c r="C62" s="2"/>
      <c r="D62" s="2" t="e">
        <f>NA()</f>
        <v>#N/A</v>
      </c>
      <c r="E62" s="2"/>
      <c r="F62" s="2"/>
      <c r="G62" s="2" t="e">
        <f>NA()</f>
        <v>#N/A</v>
      </c>
    </row>
    <row r="63" spans="3:7">
      <c r="C63" s="2"/>
      <c r="D63" s="2" t="e">
        <f>NA()</f>
        <v>#N/A</v>
      </c>
      <c r="E63" s="2"/>
      <c r="F63" s="2"/>
      <c r="G63" s="2" t="e">
        <f>NA()</f>
        <v>#N/A</v>
      </c>
    </row>
    <row r="64" spans="3:7">
      <c r="C64" s="2"/>
      <c r="D64" s="2" t="e">
        <f>NA()</f>
        <v>#N/A</v>
      </c>
      <c r="E64" s="2"/>
      <c r="F64" s="2"/>
      <c r="G64" s="2" t="e">
        <f>NA()</f>
        <v>#N/A</v>
      </c>
    </row>
    <row r="65" spans="3:7">
      <c r="C65" s="2"/>
      <c r="D65" s="2" t="e">
        <f>NA()</f>
        <v>#N/A</v>
      </c>
      <c r="E65" s="2"/>
      <c r="F65" s="2"/>
      <c r="G65" s="2" t="e">
        <f>NA()</f>
        <v>#N/A</v>
      </c>
    </row>
    <row r="66" spans="3:7">
      <c r="C66" s="2"/>
      <c r="D66" s="2" t="e">
        <f>NA()</f>
        <v>#N/A</v>
      </c>
      <c r="E66" s="2"/>
      <c r="F66" s="2"/>
      <c r="G66" s="2" t="e">
        <f>NA()</f>
        <v>#N/A</v>
      </c>
    </row>
    <row r="67" spans="3:7">
      <c r="C67" s="2"/>
      <c r="D67" s="2" t="e">
        <f>NA()</f>
        <v>#N/A</v>
      </c>
      <c r="E67" s="2"/>
      <c r="F67" s="2"/>
      <c r="G67" s="2" t="e">
        <f>NA()</f>
        <v>#N/A</v>
      </c>
    </row>
    <row r="68" spans="3:7">
      <c r="C68" s="2"/>
      <c r="D68" s="2" t="e">
        <f>NA()</f>
        <v>#N/A</v>
      </c>
      <c r="E68" s="2"/>
      <c r="F68" s="2"/>
      <c r="G68" s="2" t="e">
        <f>NA()</f>
        <v>#N/A</v>
      </c>
    </row>
    <row r="69" spans="3:7">
      <c r="C69" s="2"/>
      <c r="D69" s="2" t="e">
        <f>NA()</f>
        <v>#N/A</v>
      </c>
      <c r="E69" s="2"/>
      <c r="F69" s="2"/>
      <c r="G69" s="2" t="e">
        <f>NA()</f>
        <v>#N/A</v>
      </c>
    </row>
    <row r="70" spans="3:7">
      <c r="C70" s="2"/>
      <c r="D70" s="2" t="e">
        <f>NA()</f>
        <v>#N/A</v>
      </c>
      <c r="E70" s="2"/>
      <c r="F70" s="2"/>
      <c r="G70" s="2" t="e">
        <f>NA()</f>
        <v>#N/A</v>
      </c>
    </row>
    <row r="71" spans="3:7">
      <c r="C71" s="2"/>
      <c r="D71" s="2" t="e">
        <f>NA()</f>
        <v>#N/A</v>
      </c>
      <c r="E71" s="2"/>
      <c r="F71" s="2"/>
      <c r="G71" s="2" t="e">
        <f>NA()</f>
        <v>#N/A</v>
      </c>
    </row>
    <row r="72" spans="3:7">
      <c r="C72" s="2"/>
      <c r="D72" s="2" t="e">
        <f>NA()</f>
        <v>#N/A</v>
      </c>
      <c r="E72" s="2"/>
      <c r="F72" s="2"/>
      <c r="G72" s="2" t="e">
        <f>NA()</f>
        <v>#N/A</v>
      </c>
    </row>
    <row r="73" spans="3:7">
      <c r="C73" s="2"/>
      <c r="D73" s="2" t="e">
        <f>NA()</f>
        <v>#N/A</v>
      </c>
      <c r="E73" s="2"/>
      <c r="F73" s="2"/>
      <c r="G73" s="2" t="e">
        <f>NA()</f>
        <v>#N/A</v>
      </c>
    </row>
    <row r="74" spans="3:7">
      <c r="C74" s="2"/>
      <c r="D74" s="2" t="e">
        <f>NA()</f>
        <v>#N/A</v>
      </c>
      <c r="E74" s="2"/>
      <c r="F74" s="2"/>
      <c r="G74" s="2" t="e">
        <f>NA()</f>
        <v>#N/A</v>
      </c>
    </row>
    <row r="75" spans="3:7">
      <c r="C75" s="2"/>
      <c r="D75" s="2" t="e">
        <f>NA()</f>
        <v>#N/A</v>
      </c>
      <c r="E75" s="2"/>
      <c r="F75" s="2"/>
      <c r="G75" s="2" t="e">
        <f>NA()</f>
        <v>#N/A</v>
      </c>
    </row>
    <row r="76" spans="3:7">
      <c r="C76" s="2"/>
      <c r="D76" s="2" t="e">
        <f>NA()</f>
        <v>#N/A</v>
      </c>
      <c r="E76" s="2"/>
      <c r="F76" s="2"/>
      <c r="G76" s="2" t="e">
        <f>NA()</f>
        <v>#N/A</v>
      </c>
    </row>
    <row r="77" spans="3:7">
      <c r="C77" s="2"/>
      <c r="D77" s="2" t="e">
        <f>NA()</f>
        <v>#N/A</v>
      </c>
      <c r="E77" s="2"/>
      <c r="F77" s="2"/>
      <c r="G77" s="2" t="e">
        <f>NA()</f>
        <v>#N/A</v>
      </c>
    </row>
    <row r="78" spans="3:7">
      <c r="C78" s="2"/>
      <c r="D78" s="2" t="e">
        <f>NA()</f>
        <v>#N/A</v>
      </c>
      <c r="E78" s="2"/>
      <c r="F78" s="2"/>
      <c r="G78" s="2" t="e">
        <f>NA()</f>
        <v>#N/A</v>
      </c>
    </row>
    <row r="79" spans="3:7">
      <c r="C79" s="2"/>
      <c r="D79" s="2" t="e">
        <f>NA()</f>
        <v>#N/A</v>
      </c>
      <c r="E79" s="2"/>
      <c r="F79" s="2"/>
      <c r="G79" s="2" t="e">
        <f>NA()</f>
        <v>#N/A</v>
      </c>
    </row>
    <row r="80" spans="3:7">
      <c r="C80" s="2"/>
      <c r="D80" s="2" t="e">
        <f>NA()</f>
        <v>#N/A</v>
      </c>
      <c r="E80" s="2"/>
      <c r="F80" s="2"/>
      <c r="G80" s="2" t="e">
        <f>NA()</f>
        <v>#N/A</v>
      </c>
    </row>
    <row r="81" spans="3:7">
      <c r="C81" s="2"/>
      <c r="D81" s="2" t="e">
        <f>NA()</f>
        <v>#N/A</v>
      </c>
      <c r="E81" s="2"/>
      <c r="F81" s="2"/>
      <c r="G81" s="2" t="e">
        <f>NA()</f>
        <v>#N/A</v>
      </c>
    </row>
  </sheetData>
  <mergeCells count="17">
    <mergeCell ref="V10:V11"/>
    <mergeCell ref="T12:T13"/>
    <mergeCell ref="U12:U13"/>
    <mergeCell ref="V12:V13"/>
    <mergeCell ref="M1:Q1"/>
    <mergeCell ref="A4:A13"/>
    <mergeCell ref="T4:T5"/>
    <mergeCell ref="U4:U5"/>
    <mergeCell ref="V4:V5"/>
    <mergeCell ref="T6:T7"/>
    <mergeCell ref="U6:U7"/>
    <mergeCell ref="V6:V7"/>
    <mergeCell ref="T8:T9"/>
    <mergeCell ref="U8:U9"/>
    <mergeCell ref="V8:V9"/>
    <mergeCell ref="T10:T11"/>
    <mergeCell ref="U10:U11"/>
  </mergeCells>
  <phoneticPr fontId="3"/>
  <conditionalFormatting sqref="S4:S5">
    <cfRule type="cellIs" dxfId="275" priority="17" operator="greaterThanOrEqual">
      <formula>0.08</formula>
    </cfRule>
  </conditionalFormatting>
  <conditionalFormatting sqref="T4:V4">
    <cfRule type="cellIs" dxfId="274" priority="16" operator="equal">
      <formula>NA()</formula>
    </cfRule>
  </conditionalFormatting>
  <conditionalFormatting sqref="C4:L5">
    <cfRule type="expression" dxfId="273" priority="15">
      <formula>ISNA($C$4)=TRUE</formula>
    </cfRule>
  </conditionalFormatting>
  <conditionalFormatting sqref="S6:S7">
    <cfRule type="cellIs" dxfId="272" priority="14" operator="greaterThanOrEqual">
      <formula>0.08</formula>
    </cfRule>
  </conditionalFormatting>
  <conditionalFormatting sqref="T6:V6">
    <cfRule type="cellIs" dxfId="271" priority="13" operator="equal">
      <formula>NA()</formula>
    </cfRule>
  </conditionalFormatting>
  <conditionalFormatting sqref="C6:L7">
    <cfRule type="expression" dxfId="270" priority="12">
      <formula>ISNA($C$4)=TRUE</formula>
    </cfRule>
  </conditionalFormatting>
  <conditionalFormatting sqref="S8:S9">
    <cfRule type="cellIs" dxfId="269" priority="11" operator="greaterThanOrEqual">
      <formula>0.08</formula>
    </cfRule>
  </conditionalFormatting>
  <conditionalFormatting sqref="T8:V8">
    <cfRule type="cellIs" dxfId="268" priority="10" operator="equal">
      <formula>NA()</formula>
    </cfRule>
  </conditionalFormatting>
  <conditionalFormatting sqref="C8:L9">
    <cfRule type="expression" dxfId="267" priority="9">
      <formula>ISNA($C$4)=TRUE</formula>
    </cfRule>
  </conditionalFormatting>
  <conditionalFormatting sqref="S10:S11">
    <cfRule type="cellIs" dxfId="266" priority="8" operator="greaterThanOrEqual">
      <formula>0.08</formula>
    </cfRule>
  </conditionalFormatting>
  <conditionalFormatting sqref="T10:V10">
    <cfRule type="cellIs" dxfId="265" priority="7" operator="equal">
      <formula>NA()</formula>
    </cfRule>
  </conditionalFormatting>
  <conditionalFormatting sqref="C10:L11">
    <cfRule type="expression" dxfId="264" priority="6">
      <formula>ISNA($C$4)=TRUE</formula>
    </cfRule>
  </conditionalFormatting>
  <conditionalFormatting sqref="S12:S13">
    <cfRule type="cellIs" dxfId="263" priority="5" operator="greaterThanOrEqual">
      <formula>0.08</formula>
    </cfRule>
  </conditionalFormatting>
  <conditionalFormatting sqref="T12:V12">
    <cfRule type="cellIs" dxfId="262" priority="4" operator="equal">
      <formula>NA()</formula>
    </cfRule>
  </conditionalFormatting>
  <conditionalFormatting sqref="C12:L13">
    <cfRule type="expression" dxfId="261" priority="3">
      <formula>ISNA($C$4)=TRUE</formula>
    </cfRule>
  </conditionalFormatting>
  <conditionalFormatting sqref="R4:R19">
    <cfRule type="cellIs" dxfId="260" priority="2" operator="notBetween">
      <formula>0.4</formula>
      <formula>0.6</formula>
    </cfRule>
  </conditionalFormatting>
  <conditionalFormatting sqref="R20:R21">
    <cfRule type="cellIs" dxfId="259" priority="1" operator="notBetween">
      <formula>0.4</formula>
      <formula>0.6</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1DF7A-376C-4696-BA64-A36C9B669FA9}">
  <sheetPr>
    <tabColor theme="9" tint="0.79998168889431442"/>
  </sheetPr>
  <dimension ref="A1:Z81"/>
  <sheetViews>
    <sheetView zoomScale="85" zoomScaleNormal="85" workbookViewId="0">
      <pane xSplit="2" ySplit="3" topLeftCell="C4" activePane="bottomRight" state="frozen"/>
      <selection pane="bottomRight" activeCell="O5" sqref="O5:Q5"/>
      <selection pane="bottomLeft" activeCell="J14" sqref="J14"/>
      <selection pane="topRight" activeCell="J14" sqref="J14"/>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45" bestFit="1" customWidth="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Y1" s="16" t="s">
        <v>188</v>
      </c>
    </row>
    <row r="2" spans="1:26">
      <c r="M2" s="17"/>
      <c r="N2" s="17"/>
      <c r="O2" s="17"/>
      <c r="P2" s="17"/>
      <c r="Q2" s="17"/>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51" t="s">
        <v>205</v>
      </c>
      <c r="S3" s="13" t="s">
        <v>206</v>
      </c>
      <c r="T3" s="31" t="s">
        <v>207</v>
      </c>
      <c r="U3" s="31" t="s">
        <v>208</v>
      </c>
      <c r="V3" s="31" t="s">
        <v>209</v>
      </c>
      <c r="W3" s="2" t="s">
        <v>210</v>
      </c>
      <c r="Y3" s="1" t="s">
        <v>211</v>
      </c>
      <c r="Z3" s="1" t="s">
        <v>212</v>
      </c>
    </row>
    <row r="4" spans="1:26" ht="30" customHeight="1">
      <c r="A4" s="82" t="s">
        <v>219</v>
      </c>
      <c r="B4" s="60" t="s">
        <v>214</v>
      </c>
      <c r="C4" s="52">
        <v>104.6</v>
      </c>
      <c r="D4" s="22">
        <v>99.4</v>
      </c>
      <c r="E4" s="22">
        <v>55.2</v>
      </c>
      <c r="F4" s="24" t="e">
        <f>NA()</f>
        <v>#N/A</v>
      </c>
      <c r="G4" s="24" t="e">
        <f>NA()</f>
        <v>#N/A</v>
      </c>
      <c r="H4" s="24" t="e">
        <f>NA()</f>
        <v>#N/A</v>
      </c>
      <c r="I4" s="24" t="e">
        <f>NA()</f>
        <v>#N/A</v>
      </c>
      <c r="J4" s="24" t="e">
        <f>NA()</f>
        <v>#N/A</v>
      </c>
      <c r="K4" s="24" t="e">
        <f>NA()</f>
        <v>#N/A</v>
      </c>
      <c r="L4" s="22">
        <v>8.6999999999999993</v>
      </c>
      <c r="M4" s="11">
        <f>AVERAGE(C4:D4)</f>
        <v>102</v>
      </c>
      <c r="N4" s="11">
        <f>E4</f>
        <v>55.2</v>
      </c>
      <c r="O4" s="25" t="e">
        <f t="shared" ref="O4:O13" si="0">AVERAGE(F4:G4)</f>
        <v>#N/A</v>
      </c>
      <c r="P4" s="25" t="e">
        <f t="shared" ref="P4:P13" si="1">AVERAGE(H4:I4)</f>
        <v>#N/A</v>
      </c>
      <c r="Q4" s="25" t="e">
        <f t="shared" ref="Q4:Q13" si="2">AVERAGE(J4:K4)</f>
        <v>#N/A</v>
      </c>
      <c r="R4" s="42">
        <f t="shared" ref="R4:R13" si="3">N4/M4</f>
        <v>0.54117647058823537</v>
      </c>
      <c r="S4" s="9">
        <f t="shared" ref="S4" si="4">O5/M4</f>
        <v>0.1068627450980392</v>
      </c>
      <c r="T4" s="61">
        <v>-5.2679020000000003</v>
      </c>
      <c r="U4" s="61">
        <v>-5.5829190000000004</v>
      </c>
      <c r="V4" s="61">
        <v>-4.8253680000000001</v>
      </c>
      <c r="W4" s="8"/>
      <c r="Y4" s="1">
        <v>-7.5</v>
      </c>
      <c r="Z4" s="1" t="e" cm="1" vm="2">
        <f t="array" aca="1" ref="Z4" ca="1">FREQUENCY(T4:T15,Y4:Y5)</f>
        <v>#VALUE!</v>
      </c>
    </row>
    <row r="5" spans="1:26" ht="30" customHeight="1">
      <c r="A5" s="103"/>
      <c r="B5" s="60" t="s">
        <v>215</v>
      </c>
      <c r="C5" s="25" t="e">
        <f>NA()</f>
        <v>#N/A</v>
      </c>
      <c r="D5" s="25" t="e">
        <f>NA()</f>
        <v>#N/A</v>
      </c>
      <c r="E5" s="25" t="e">
        <f>NA()</f>
        <v>#N/A</v>
      </c>
      <c r="F5" s="22">
        <v>11.1</v>
      </c>
      <c r="G5" s="22">
        <v>10.7</v>
      </c>
      <c r="H5" s="22">
        <v>21.2</v>
      </c>
      <c r="I5" s="22">
        <v>20.6</v>
      </c>
      <c r="J5" s="23">
        <v>0.7</v>
      </c>
      <c r="K5" s="23">
        <v>0.5</v>
      </c>
      <c r="L5" s="25" t="e">
        <f>NA()</f>
        <v>#N/A</v>
      </c>
      <c r="M5" s="25" t="e">
        <f>NA()</f>
        <v>#N/A</v>
      </c>
      <c r="N5" s="25" t="e">
        <f>NA()</f>
        <v>#N/A</v>
      </c>
      <c r="O5" s="11">
        <f t="shared" si="0"/>
        <v>10.899999999999999</v>
      </c>
      <c r="P5" s="11">
        <f t="shared" si="1"/>
        <v>20.9</v>
      </c>
      <c r="Q5" s="11">
        <f t="shared" si="2"/>
        <v>0.6</v>
      </c>
      <c r="R5" s="42" t="e">
        <f t="shared" si="3"/>
        <v>#N/A</v>
      </c>
      <c r="S5" s="9" t="e">
        <f>#REF!/M5</f>
        <v>#REF!</v>
      </c>
      <c r="T5" s="88"/>
      <c r="U5" s="62"/>
      <c r="V5" s="62"/>
      <c r="W5" s="8"/>
      <c r="Y5" s="1">
        <v>-7.4</v>
      </c>
    </row>
    <row r="6" spans="1:26" ht="30" customHeight="1">
      <c r="A6" s="103"/>
      <c r="B6" s="60" t="s">
        <v>240</v>
      </c>
      <c r="C6" s="22">
        <v>99.2</v>
      </c>
      <c r="D6" s="22">
        <v>99.1</v>
      </c>
      <c r="E6" s="22">
        <v>56.6</v>
      </c>
      <c r="F6" s="24" t="e">
        <f>NA()</f>
        <v>#N/A</v>
      </c>
      <c r="G6" s="24" t="e">
        <f>NA()</f>
        <v>#N/A</v>
      </c>
      <c r="H6" s="24" t="e">
        <f>NA()</f>
        <v>#N/A</v>
      </c>
      <c r="I6" s="24" t="e">
        <f>NA()</f>
        <v>#N/A</v>
      </c>
      <c r="J6" s="24" t="e">
        <f>NA()</f>
        <v>#N/A</v>
      </c>
      <c r="K6" s="24" t="e">
        <f>NA()</f>
        <v>#N/A</v>
      </c>
      <c r="L6" s="22">
        <v>12.6</v>
      </c>
      <c r="M6" s="11">
        <f>AVERAGE(C6:D6)</f>
        <v>99.15</v>
      </c>
      <c r="N6" s="11">
        <f>E6</f>
        <v>56.6</v>
      </c>
      <c r="O6" s="25" t="e">
        <f t="shared" si="0"/>
        <v>#N/A</v>
      </c>
      <c r="P6" s="25" t="e">
        <f t="shared" si="1"/>
        <v>#N/A</v>
      </c>
      <c r="Q6" s="25" t="e">
        <f t="shared" si="2"/>
        <v>#N/A</v>
      </c>
      <c r="R6" s="42">
        <f t="shared" si="3"/>
        <v>0.57085224407463442</v>
      </c>
      <c r="S6" s="9">
        <f t="shared" ref="S6" si="5">O7/M6</f>
        <v>0.10035300050428642</v>
      </c>
      <c r="T6" s="61">
        <v>-5.3168150000000001</v>
      </c>
      <c r="U6" s="61">
        <v>-5.4981080000000002</v>
      </c>
      <c r="V6" s="61">
        <v>-4.6234070000000003</v>
      </c>
      <c r="W6" s="8"/>
      <c r="Y6" s="1">
        <v>-7.5</v>
      </c>
      <c r="Z6" s="1" t="e" cm="1" vm="2">
        <f t="array" aca="1" ref="Z6" ca="1">FREQUENCY(T6:T17,Y6:Y7)</f>
        <v>#VALUE!</v>
      </c>
    </row>
    <row r="7" spans="1:26" ht="30" customHeight="1">
      <c r="A7" s="103"/>
      <c r="B7" s="60" t="s">
        <v>241</v>
      </c>
      <c r="C7" s="25" t="e">
        <f>NA()</f>
        <v>#N/A</v>
      </c>
      <c r="D7" s="25" t="e">
        <f>NA()</f>
        <v>#N/A</v>
      </c>
      <c r="E7" s="25" t="e">
        <f>NA()</f>
        <v>#N/A</v>
      </c>
      <c r="F7" s="22">
        <v>9.1</v>
      </c>
      <c r="G7" s="22">
        <v>10.8</v>
      </c>
      <c r="H7" s="22">
        <v>22.9</v>
      </c>
      <c r="I7" s="22">
        <v>21.6</v>
      </c>
      <c r="J7" s="23">
        <v>0.9</v>
      </c>
      <c r="K7" s="23">
        <v>1</v>
      </c>
      <c r="L7" s="25" t="e">
        <f>NA()</f>
        <v>#N/A</v>
      </c>
      <c r="M7" s="25" t="e">
        <f>NA()</f>
        <v>#N/A</v>
      </c>
      <c r="N7" s="25" t="e">
        <f>NA()</f>
        <v>#N/A</v>
      </c>
      <c r="O7" s="11">
        <f t="shared" si="0"/>
        <v>9.9499999999999993</v>
      </c>
      <c r="P7" s="11">
        <f t="shared" si="1"/>
        <v>22.25</v>
      </c>
      <c r="Q7" s="11">
        <f t="shared" si="2"/>
        <v>0.95</v>
      </c>
      <c r="R7" s="42" t="e">
        <f t="shared" si="3"/>
        <v>#N/A</v>
      </c>
      <c r="S7" s="9" t="e">
        <f>#REF!/M7</f>
        <v>#REF!</v>
      </c>
      <c r="T7" s="88"/>
      <c r="U7" s="62"/>
      <c r="V7" s="62"/>
      <c r="W7" s="8"/>
      <c r="Y7" s="1">
        <v>-7.4</v>
      </c>
    </row>
    <row r="8" spans="1:26" ht="30" customHeight="1">
      <c r="A8" s="103"/>
      <c r="B8" s="60" t="s">
        <v>242</v>
      </c>
      <c r="C8" s="22">
        <v>97.2</v>
      </c>
      <c r="D8" s="22">
        <v>99.3</v>
      </c>
      <c r="E8" s="22">
        <v>53.1</v>
      </c>
      <c r="F8" s="24" t="e">
        <f>NA()</f>
        <v>#N/A</v>
      </c>
      <c r="G8" s="24" t="e">
        <f>NA()</f>
        <v>#N/A</v>
      </c>
      <c r="H8" s="24" t="e">
        <f>NA()</f>
        <v>#N/A</v>
      </c>
      <c r="I8" s="24" t="e">
        <f>NA()</f>
        <v>#N/A</v>
      </c>
      <c r="J8" s="24" t="e">
        <f>NA()</f>
        <v>#N/A</v>
      </c>
      <c r="K8" s="24" t="e">
        <f>NA()</f>
        <v>#N/A</v>
      </c>
      <c r="L8" s="22">
        <v>6.2</v>
      </c>
      <c r="M8" s="11">
        <f>AVERAGE(C8:D8)</f>
        <v>98.25</v>
      </c>
      <c r="N8" s="11">
        <f>E8</f>
        <v>53.1</v>
      </c>
      <c r="O8" s="25" t="e">
        <f t="shared" si="0"/>
        <v>#N/A</v>
      </c>
      <c r="P8" s="25" t="e">
        <f t="shared" si="1"/>
        <v>#N/A</v>
      </c>
      <c r="Q8" s="25" t="e">
        <f t="shared" si="2"/>
        <v>#N/A</v>
      </c>
      <c r="R8" s="42">
        <f t="shared" si="3"/>
        <v>0.54045801526717563</v>
      </c>
      <c r="S8" s="9">
        <f t="shared" ref="S8" si="6">O9/M8</f>
        <v>0.12620865139949108</v>
      </c>
      <c r="T8" s="61">
        <v>-4.7861070000000003</v>
      </c>
      <c r="U8" s="61">
        <v>-5.153556</v>
      </c>
      <c r="V8" s="61">
        <v>-4.372795</v>
      </c>
      <c r="W8" s="8"/>
      <c r="Y8" s="1">
        <v>-7.5</v>
      </c>
      <c r="Z8" s="1" t="e" cm="1" vm="2">
        <f t="array" aca="1" ref="Z8" ca="1">FREQUENCY(T8:T19,Y8:Y9)</f>
        <v>#VALUE!</v>
      </c>
    </row>
    <row r="9" spans="1:26" ht="30" customHeight="1">
      <c r="A9" s="103"/>
      <c r="B9" s="60" t="s">
        <v>243</v>
      </c>
      <c r="C9" s="25" t="e">
        <f>NA()</f>
        <v>#N/A</v>
      </c>
      <c r="D9" s="25" t="e">
        <f>NA()</f>
        <v>#N/A</v>
      </c>
      <c r="E9" s="25" t="e">
        <f>NA()</f>
        <v>#N/A</v>
      </c>
      <c r="F9" s="22">
        <v>12.2</v>
      </c>
      <c r="G9" s="22">
        <v>12.6</v>
      </c>
      <c r="H9" s="22">
        <v>16.399999999999999</v>
      </c>
      <c r="I9" s="22">
        <v>20.7</v>
      </c>
      <c r="J9" s="23">
        <v>0.6</v>
      </c>
      <c r="K9" s="23">
        <v>0.8</v>
      </c>
      <c r="L9" s="25" t="e">
        <f>NA()</f>
        <v>#N/A</v>
      </c>
      <c r="M9" s="25" t="e">
        <f>NA()</f>
        <v>#N/A</v>
      </c>
      <c r="N9" s="25" t="e">
        <f>NA()</f>
        <v>#N/A</v>
      </c>
      <c r="O9" s="11">
        <f t="shared" si="0"/>
        <v>12.399999999999999</v>
      </c>
      <c r="P9" s="11">
        <f t="shared" si="1"/>
        <v>18.549999999999997</v>
      </c>
      <c r="Q9" s="11">
        <f t="shared" si="2"/>
        <v>0.7</v>
      </c>
      <c r="R9" s="42" t="e">
        <f t="shared" si="3"/>
        <v>#N/A</v>
      </c>
      <c r="S9" s="9" t="e">
        <f>#REF!/M9</f>
        <v>#REF!</v>
      </c>
      <c r="T9" s="88"/>
      <c r="U9" s="62"/>
      <c r="V9" s="62"/>
      <c r="W9" s="8"/>
      <c r="Y9" s="1">
        <v>-7.4</v>
      </c>
    </row>
    <row r="10" spans="1:26" ht="30" customHeight="1">
      <c r="A10" s="103"/>
      <c r="B10" s="60" t="s">
        <v>244</v>
      </c>
      <c r="C10" s="22">
        <v>104.8</v>
      </c>
      <c r="D10" s="22">
        <v>95.2</v>
      </c>
      <c r="E10" s="22">
        <v>53.8</v>
      </c>
      <c r="F10" s="24" t="e">
        <f>NA()</f>
        <v>#N/A</v>
      </c>
      <c r="G10" s="24" t="e">
        <f>NA()</f>
        <v>#N/A</v>
      </c>
      <c r="H10" s="24" t="e">
        <f>NA()</f>
        <v>#N/A</v>
      </c>
      <c r="I10" s="24" t="e">
        <f>NA()</f>
        <v>#N/A</v>
      </c>
      <c r="J10" s="24" t="e">
        <f>NA()</f>
        <v>#N/A</v>
      </c>
      <c r="K10" s="24" t="e">
        <f>NA()</f>
        <v>#N/A</v>
      </c>
      <c r="L10" s="22">
        <v>13</v>
      </c>
      <c r="M10" s="11">
        <f>AVERAGE(C10:D10)</f>
        <v>100</v>
      </c>
      <c r="N10" s="11">
        <f>E10</f>
        <v>53.8</v>
      </c>
      <c r="O10" s="25" t="e">
        <f t="shared" si="0"/>
        <v>#N/A</v>
      </c>
      <c r="P10" s="25" t="e">
        <f t="shared" si="1"/>
        <v>#N/A</v>
      </c>
      <c r="Q10" s="25" t="e">
        <f t="shared" si="2"/>
        <v>#N/A</v>
      </c>
      <c r="R10" s="42">
        <f t="shared" si="3"/>
        <v>0.53799999999999992</v>
      </c>
      <c r="S10" s="9">
        <f t="shared" ref="S10" si="7">O11/M10</f>
        <v>9.3999999999999986E-2</v>
      </c>
      <c r="T10" s="61">
        <v>-5.5767899999999999</v>
      </c>
      <c r="U10" s="61">
        <v>-5.8667619999999996</v>
      </c>
      <c r="V10" s="61">
        <v>-5.149559</v>
      </c>
      <c r="W10" s="8"/>
      <c r="Y10" s="1">
        <v>-7.5</v>
      </c>
      <c r="Z10" s="1" t="e" cm="1" vm="2">
        <f t="array" aca="1" ref="Z10" ca="1">FREQUENCY(T10:T21,Y10:Y11)</f>
        <v>#VALUE!</v>
      </c>
    </row>
    <row r="11" spans="1:26" ht="30" customHeight="1">
      <c r="A11" s="103"/>
      <c r="B11" s="60" t="s">
        <v>245</v>
      </c>
      <c r="C11" s="25" t="e">
        <f>NA()</f>
        <v>#N/A</v>
      </c>
      <c r="D11" s="25" t="e">
        <f>NA()</f>
        <v>#N/A</v>
      </c>
      <c r="E11" s="25" t="e">
        <f>NA()</f>
        <v>#N/A</v>
      </c>
      <c r="F11" s="22">
        <v>9.6</v>
      </c>
      <c r="G11" s="22">
        <v>9.1999999999999993</v>
      </c>
      <c r="H11" s="22">
        <v>19.8</v>
      </c>
      <c r="I11" s="22">
        <v>24</v>
      </c>
      <c r="J11" s="23">
        <v>0.5</v>
      </c>
      <c r="K11" s="23">
        <v>0.7</v>
      </c>
      <c r="L11" s="25" t="e">
        <f>NA()</f>
        <v>#N/A</v>
      </c>
      <c r="M11" s="25" t="e">
        <f>NA()</f>
        <v>#N/A</v>
      </c>
      <c r="N11" s="25" t="e">
        <f>NA()</f>
        <v>#N/A</v>
      </c>
      <c r="O11" s="11">
        <f t="shared" si="0"/>
        <v>9.3999999999999986</v>
      </c>
      <c r="P11" s="11">
        <f t="shared" si="1"/>
        <v>21.9</v>
      </c>
      <c r="Q11" s="11">
        <f t="shared" si="2"/>
        <v>0.6</v>
      </c>
      <c r="R11" s="42" t="e">
        <f t="shared" si="3"/>
        <v>#N/A</v>
      </c>
      <c r="S11" s="9" t="e">
        <f>#REF!/M11</f>
        <v>#REF!</v>
      </c>
      <c r="T11" s="88"/>
      <c r="U11" s="62"/>
      <c r="V11" s="62"/>
      <c r="W11" s="8"/>
      <c r="Y11" s="1">
        <v>-7.4</v>
      </c>
    </row>
    <row r="12" spans="1:26" ht="30" customHeight="1">
      <c r="A12" s="103"/>
      <c r="B12" s="60" t="s">
        <v>246</v>
      </c>
      <c r="C12" s="22">
        <v>105.8</v>
      </c>
      <c r="D12" s="22">
        <v>94.5</v>
      </c>
      <c r="E12" s="22">
        <v>53.8</v>
      </c>
      <c r="F12" s="24" t="e">
        <f>NA()</f>
        <v>#N/A</v>
      </c>
      <c r="G12" s="24" t="e">
        <f>NA()</f>
        <v>#N/A</v>
      </c>
      <c r="H12" s="24" t="e">
        <f>NA()</f>
        <v>#N/A</v>
      </c>
      <c r="I12" s="24" t="e">
        <f>NA()</f>
        <v>#N/A</v>
      </c>
      <c r="J12" s="24" t="e">
        <f>NA()</f>
        <v>#N/A</v>
      </c>
      <c r="K12" s="24" t="e">
        <f>NA()</f>
        <v>#N/A</v>
      </c>
      <c r="L12" s="22">
        <v>3.9</v>
      </c>
      <c r="M12" s="11">
        <f>AVERAGE(C12:D12)</f>
        <v>100.15</v>
      </c>
      <c r="N12" s="11">
        <f>E12</f>
        <v>53.8</v>
      </c>
      <c r="O12" s="25" t="e">
        <f t="shared" si="0"/>
        <v>#N/A</v>
      </c>
      <c r="P12" s="25" t="e">
        <f t="shared" si="1"/>
        <v>#N/A</v>
      </c>
      <c r="Q12" s="25" t="e">
        <f t="shared" si="2"/>
        <v>#N/A</v>
      </c>
      <c r="R12" s="42">
        <f t="shared" si="3"/>
        <v>0.53719420868696943</v>
      </c>
      <c r="S12" s="9">
        <f t="shared" ref="S12" si="8">O13/M12</f>
        <v>0.1018472291562656</v>
      </c>
      <c r="T12" s="61">
        <v>-5.4046640000000004</v>
      </c>
      <c r="U12" s="61">
        <v>-5.7202019999999996</v>
      </c>
      <c r="V12" s="61">
        <v>-4.9899319999999996</v>
      </c>
      <c r="W12" s="8"/>
      <c r="Y12" s="1">
        <v>-7.5</v>
      </c>
      <c r="Z12" s="1" cm="1">
        <f t="array" ref="Z12:Z14">FREQUENCY(T12:T23,Y12:Y13)</f>
        <v>0</v>
      </c>
    </row>
    <row r="13" spans="1:26" ht="30" customHeight="1">
      <c r="A13" s="104"/>
      <c r="B13" s="60" t="s">
        <v>247</v>
      </c>
      <c r="C13" s="25" t="e">
        <f>NA()</f>
        <v>#N/A</v>
      </c>
      <c r="D13" s="25" t="e">
        <f>NA()</f>
        <v>#N/A</v>
      </c>
      <c r="E13" s="25" t="e">
        <f>NA()</f>
        <v>#N/A</v>
      </c>
      <c r="F13" s="22">
        <v>10</v>
      </c>
      <c r="G13" s="22">
        <v>10.4</v>
      </c>
      <c r="H13" s="22">
        <v>23.4</v>
      </c>
      <c r="I13" s="22">
        <v>20.5</v>
      </c>
      <c r="J13" s="23">
        <v>0.5</v>
      </c>
      <c r="K13" s="23">
        <v>0.4</v>
      </c>
      <c r="L13" s="25" t="e">
        <f>NA()</f>
        <v>#N/A</v>
      </c>
      <c r="M13" s="25" t="e">
        <f>NA()</f>
        <v>#N/A</v>
      </c>
      <c r="N13" s="25" t="e">
        <f>NA()</f>
        <v>#N/A</v>
      </c>
      <c r="O13" s="11">
        <f t="shared" si="0"/>
        <v>10.199999999999999</v>
      </c>
      <c r="P13" s="11">
        <f t="shared" si="1"/>
        <v>21.95</v>
      </c>
      <c r="Q13" s="11">
        <f t="shared" si="2"/>
        <v>0.45</v>
      </c>
      <c r="R13" s="42" t="e">
        <f t="shared" si="3"/>
        <v>#N/A</v>
      </c>
      <c r="S13" s="9" t="e">
        <f>#REF!/M13</f>
        <v>#REF!</v>
      </c>
      <c r="T13" s="88"/>
      <c r="U13" s="62"/>
      <c r="V13" s="62"/>
      <c r="W13" s="8"/>
      <c r="Y13" s="1">
        <v>-7.4</v>
      </c>
      <c r="Z13" s="1">
        <v>0</v>
      </c>
    </row>
    <row r="14" spans="1:26">
      <c r="B14" s="7"/>
      <c r="R14" s="54"/>
      <c r="T14" s="26" t="s">
        <v>232</v>
      </c>
      <c r="U14" s="32"/>
      <c r="V14" s="32"/>
      <c r="Z14" s="1">
        <v>2</v>
      </c>
    </row>
    <row r="15" spans="1:26" ht="19.5" thickBot="1">
      <c r="M15" s="1" t="s">
        <v>233</v>
      </c>
      <c r="N15" s="6" t="e">
        <f>MAX(#REF!,#REF!,#REF!,#REF!,#REF!,#REF!,#REF!,#REF!,#REF!)</f>
        <v>#REF!</v>
      </c>
      <c r="R15" s="54"/>
      <c r="T15" s="5">
        <f>_xlfn.AGGREGATE(1,6,T4:T5)</f>
        <v>-5.2679020000000003</v>
      </c>
      <c r="U15" s="33"/>
      <c r="V15" s="33"/>
    </row>
    <row r="16" spans="1:26">
      <c r="C16" s="1" t="s">
        <v>234</v>
      </c>
      <c r="M16" s="1" t="s">
        <v>235</v>
      </c>
      <c r="N16" s="4" t="e">
        <f>MIN(#REF!,#REF!,#REF!,#REF!,#REF!,#REF!,#REF!,#REF!,#REF!)</f>
        <v>#REF!</v>
      </c>
      <c r="R16" s="54"/>
    </row>
    <row r="17" spans="3:18" ht="37.5">
      <c r="C17" s="3" t="s">
        <v>236</v>
      </c>
      <c r="D17" s="3" t="s">
        <v>192</v>
      </c>
      <c r="E17" s="3" t="s">
        <v>237</v>
      </c>
      <c r="F17" s="3" t="s">
        <v>238</v>
      </c>
      <c r="G17" s="3" t="s">
        <v>239</v>
      </c>
      <c r="R17" s="54"/>
    </row>
    <row r="18" spans="3:18">
      <c r="C18" s="2" cm="1">
        <f t="array" ref="C18:C19">C4:C5</f>
        <v>104.6</v>
      </c>
      <c r="D18" s="2" cm="1">
        <f t="array" ref="D18:D19">E4:E5</f>
        <v>55.2</v>
      </c>
      <c r="E18" s="2" t="e" cm="1">
        <f t="array" ref="E18:E19">F4:F5</f>
        <v>#N/A</v>
      </c>
      <c r="F18" s="2" t="e" cm="1">
        <f t="array" ref="F18:F19">H4:H5</f>
        <v>#N/A</v>
      </c>
      <c r="G18" s="2" t="e" cm="1">
        <f t="array" ref="G18">#REF!</f>
        <v>#REF!</v>
      </c>
      <c r="R18" s="54"/>
    </row>
    <row r="19" spans="3:18">
      <c r="C19" s="2" t="e">
        <v>#N/A</v>
      </c>
      <c r="D19" s="2" t="e">
        <v>#N/A</v>
      </c>
      <c r="E19" s="2">
        <v>11.1</v>
      </c>
      <c r="F19" s="2">
        <v>21.2</v>
      </c>
      <c r="G19" s="2"/>
      <c r="R19" s="54"/>
    </row>
    <row r="20" spans="3:18">
      <c r="C20" s="2"/>
      <c r="D20" s="2"/>
      <c r="E20" s="2"/>
      <c r="F20" s="2"/>
      <c r="G20" s="2"/>
      <c r="R20" s="54"/>
    </row>
    <row r="21" spans="3:18">
      <c r="C21" s="2"/>
      <c r="D21" s="2"/>
      <c r="E21" s="2"/>
      <c r="F21" s="2"/>
      <c r="G21" s="2"/>
      <c r="R21" s="54"/>
    </row>
    <row r="22" spans="3:18">
      <c r="C22" s="2"/>
      <c r="D22" s="2"/>
      <c r="E22" s="2"/>
      <c r="F22" s="2"/>
      <c r="G22" s="2"/>
    </row>
    <row r="23" spans="3:18">
      <c r="C23" s="2"/>
      <c r="D23" s="2"/>
      <c r="E23" s="2"/>
      <c r="F23" s="2"/>
      <c r="G23" s="2"/>
    </row>
    <row r="24" spans="3:18">
      <c r="C24" s="2"/>
      <c r="D24" s="2"/>
      <c r="E24" s="2"/>
      <c r="F24" s="2"/>
      <c r="G24" s="2"/>
    </row>
    <row r="25" spans="3:18">
      <c r="C25" s="2"/>
      <c r="D25" s="2"/>
      <c r="E25" s="2"/>
      <c r="F25" s="2"/>
      <c r="G25" s="2"/>
    </row>
    <row r="26" spans="3:18">
      <c r="C26" s="2"/>
      <c r="D26" s="2"/>
      <c r="E26" s="2"/>
      <c r="F26" s="2"/>
      <c r="G26" s="2"/>
    </row>
    <row r="27" spans="3:18">
      <c r="C27" s="2"/>
      <c r="D27" s="2"/>
      <c r="E27" s="2"/>
      <c r="F27" s="2"/>
      <c r="G27" s="2"/>
    </row>
    <row r="28" spans="3:18">
      <c r="C28" s="2"/>
      <c r="D28" s="2"/>
      <c r="E28" s="2"/>
      <c r="F28" s="2"/>
      <c r="G28" s="2"/>
    </row>
    <row r="29" spans="3:18">
      <c r="C29" s="2"/>
      <c r="D29" s="2"/>
      <c r="E29" s="2"/>
      <c r="F29" s="2"/>
      <c r="G29" s="2"/>
    </row>
    <row r="30" spans="3:18">
      <c r="C30" s="2"/>
      <c r="D30" s="2"/>
      <c r="E30" s="2"/>
      <c r="F30" s="2"/>
      <c r="G30" s="2"/>
    </row>
    <row r="31" spans="3:18">
      <c r="C31" s="2"/>
      <c r="D31" s="2"/>
      <c r="E31" s="2"/>
      <c r="F31" s="2"/>
      <c r="G31" s="2"/>
    </row>
    <row r="32" spans="3:18">
      <c r="C32" s="2"/>
      <c r="D32" s="2"/>
      <c r="E32" s="2"/>
      <c r="F32" s="2"/>
      <c r="G32" s="2"/>
    </row>
    <row r="33" spans="3:7">
      <c r="C33" s="2"/>
      <c r="D33" s="2"/>
      <c r="E33" s="2"/>
      <c r="F33" s="2"/>
      <c r="G33" s="2"/>
    </row>
    <row r="34" spans="3:7">
      <c r="C34" s="2"/>
      <c r="D34" s="2"/>
      <c r="E34" s="2"/>
      <c r="F34" s="2"/>
      <c r="G34" s="2"/>
    </row>
    <row r="35" spans="3:7">
      <c r="C35" s="2"/>
      <c r="D35" s="2"/>
      <c r="E35" s="2"/>
      <c r="F35" s="2"/>
      <c r="G35" s="2"/>
    </row>
    <row r="36" spans="3:7">
      <c r="C36" s="2"/>
      <c r="D36" s="2"/>
      <c r="E36" s="2"/>
      <c r="F36" s="2"/>
      <c r="G36" s="2"/>
    </row>
    <row r="37" spans="3:7">
      <c r="C37" s="2"/>
      <c r="D37" s="2"/>
      <c r="E37" s="2"/>
      <c r="F37" s="2"/>
      <c r="G37" s="2"/>
    </row>
    <row r="38" spans="3:7">
      <c r="C38" s="2"/>
      <c r="D38" s="2"/>
      <c r="E38" s="2"/>
      <c r="F38" s="2"/>
      <c r="G38" s="2"/>
    </row>
    <row r="39" spans="3:7">
      <c r="C39" s="2"/>
      <c r="D39" s="2"/>
      <c r="E39" s="2"/>
      <c r="F39" s="2"/>
      <c r="G39" s="2"/>
    </row>
    <row r="40" spans="3:7">
      <c r="C40" s="2"/>
      <c r="D40" s="2"/>
      <c r="E40" s="2"/>
      <c r="F40" s="2"/>
      <c r="G40" s="2"/>
    </row>
    <row r="41" spans="3:7">
      <c r="C41" s="2"/>
      <c r="D41" s="2"/>
      <c r="E41" s="2"/>
      <c r="F41" s="2"/>
      <c r="G41" s="2"/>
    </row>
    <row r="42" spans="3:7">
      <c r="C42" s="2"/>
      <c r="D42" s="2"/>
      <c r="E42" s="2"/>
      <c r="F42" s="2"/>
      <c r="G42" s="2"/>
    </row>
    <row r="43" spans="3:7">
      <c r="C43" s="2"/>
      <c r="D43" s="2"/>
      <c r="E43" s="2"/>
      <c r="F43" s="2"/>
      <c r="G43" s="2"/>
    </row>
    <row r="44" spans="3:7">
      <c r="C44" s="2"/>
      <c r="D44" s="2"/>
      <c r="E44" s="2"/>
      <c r="F44" s="2"/>
      <c r="G44" s="2"/>
    </row>
    <row r="45" spans="3:7">
      <c r="C45" s="2"/>
      <c r="D45" s="2"/>
      <c r="E45" s="2"/>
      <c r="F45" s="2"/>
      <c r="G45" s="2"/>
    </row>
    <row r="46" spans="3:7">
      <c r="C46" s="2"/>
      <c r="D46" s="2"/>
      <c r="E46" s="2"/>
      <c r="F46" s="2"/>
      <c r="G46" s="2"/>
    </row>
    <row r="47" spans="3:7">
      <c r="C47" s="2"/>
      <c r="D47" s="2"/>
      <c r="E47" s="2"/>
      <c r="F47" s="2"/>
      <c r="G47" s="2"/>
    </row>
    <row r="48" spans="3:7">
      <c r="C48" s="2"/>
      <c r="D48" s="2"/>
      <c r="E48" s="2"/>
      <c r="F48" s="2"/>
      <c r="G48" s="2"/>
    </row>
    <row r="49" spans="3:7">
      <c r="C49" s="2"/>
      <c r="D49" s="2"/>
      <c r="E49" s="2"/>
      <c r="F49" s="2"/>
      <c r="G49" s="2"/>
    </row>
    <row r="50" spans="3:7">
      <c r="C50" s="2" cm="1">
        <f t="array" ref="C50:C51">D4:D5</f>
        <v>99.4</v>
      </c>
      <c r="D50" s="2" t="e">
        <f>NA()</f>
        <v>#N/A</v>
      </c>
      <c r="E50" s="2" t="e" cm="1">
        <f t="array" ref="E50:E51">G4:G5</f>
        <v>#N/A</v>
      </c>
      <c r="F50" s="2" t="e" cm="1">
        <f t="array" ref="F50:F51">I4:I5</f>
        <v>#N/A</v>
      </c>
      <c r="G50" s="2" t="e">
        <f>NA()</f>
        <v>#N/A</v>
      </c>
    </row>
    <row r="51" spans="3:7">
      <c r="C51" s="2" t="e">
        <v>#N/A</v>
      </c>
      <c r="D51" s="2" t="e">
        <f>NA()</f>
        <v>#N/A</v>
      </c>
      <c r="E51" s="2">
        <v>10.7</v>
      </c>
      <c r="F51" s="2">
        <v>20.6</v>
      </c>
      <c r="G51" s="2" t="e">
        <f>NA()</f>
        <v>#N/A</v>
      </c>
    </row>
    <row r="52" spans="3:7">
      <c r="C52" s="2"/>
      <c r="D52" s="2" t="e">
        <f>NA()</f>
        <v>#N/A</v>
      </c>
      <c r="E52" s="2"/>
      <c r="F52" s="2"/>
      <c r="G52" s="2" t="e">
        <f>NA()</f>
        <v>#N/A</v>
      </c>
    </row>
    <row r="53" spans="3:7">
      <c r="C53" s="2"/>
      <c r="D53" s="2" t="e">
        <f>NA()</f>
        <v>#N/A</v>
      </c>
      <c r="E53" s="2"/>
      <c r="F53" s="2"/>
      <c r="G53" s="2" t="e">
        <f>NA()</f>
        <v>#N/A</v>
      </c>
    </row>
    <row r="54" spans="3:7">
      <c r="C54" s="2"/>
      <c r="D54" s="2" t="e">
        <f>NA()</f>
        <v>#N/A</v>
      </c>
      <c r="E54" s="2"/>
      <c r="F54" s="2"/>
      <c r="G54" s="2" t="e">
        <f>NA()</f>
        <v>#N/A</v>
      </c>
    </row>
    <row r="55" spans="3:7">
      <c r="C55" s="2"/>
      <c r="D55" s="2" t="e">
        <f>NA()</f>
        <v>#N/A</v>
      </c>
      <c r="E55" s="2"/>
      <c r="F55" s="2"/>
      <c r="G55" s="2" t="e">
        <f>NA()</f>
        <v>#N/A</v>
      </c>
    </row>
    <row r="56" spans="3:7">
      <c r="C56" s="2"/>
      <c r="D56" s="2" t="e">
        <f>NA()</f>
        <v>#N/A</v>
      </c>
      <c r="E56" s="2"/>
      <c r="F56" s="2"/>
      <c r="G56" s="2" t="e">
        <f>NA()</f>
        <v>#N/A</v>
      </c>
    </row>
    <row r="57" spans="3:7">
      <c r="C57" s="2"/>
      <c r="D57" s="2" t="e">
        <f>NA()</f>
        <v>#N/A</v>
      </c>
      <c r="E57" s="2"/>
      <c r="F57" s="2"/>
      <c r="G57" s="2" t="e">
        <f>NA()</f>
        <v>#N/A</v>
      </c>
    </row>
    <row r="58" spans="3:7">
      <c r="C58" s="2"/>
      <c r="D58" s="2" t="e">
        <f>NA()</f>
        <v>#N/A</v>
      </c>
      <c r="E58" s="2"/>
      <c r="F58" s="2"/>
      <c r="G58" s="2" t="e">
        <f>NA()</f>
        <v>#N/A</v>
      </c>
    </row>
    <row r="59" spans="3:7">
      <c r="C59" s="2"/>
      <c r="D59" s="2" t="e">
        <f>NA()</f>
        <v>#N/A</v>
      </c>
      <c r="E59" s="2"/>
      <c r="F59" s="2"/>
      <c r="G59" s="2" t="e">
        <f>NA()</f>
        <v>#N/A</v>
      </c>
    </row>
    <row r="60" spans="3:7">
      <c r="C60" s="2"/>
      <c r="D60" s="2" t="e">
        <f>NA()</f>
        <v>#N/A</v>
      </c>
      <c r="E60" s="2"/>
      <c r="F60" s="2"/>
      <c r="G60" s="2" t="e">
        <f>NA()</f>
        <v>#N/A</v>
      </c>
    </row>
    <row r="61" spans="3:7">
      <c r="C61" s="2"/>
      <c r="D61" s="2" t="e">
        <f>NA()</f>
        <v>#N/A</v>
      </c>
      <c r="E61" s="2"/>
      <c r="F61" s="2"/>
      <c r="G61" s="2" t="e">
        <f>NA()</f>
        <v>#N/A</v>
      </c>
    </row>
    <row r="62" spans="3:7">
      <c r="C62" s="2"/>
      <c r="D62" s="2" t="e">
        <f>NA()</f>
        <v>#N/A</v>
      </c>
      <c r="E62" s="2"/>
      <c r="F62" s="2"/>
      <c r="G62" s="2" t="e">
        <f>NA()</f>
        <v>#N/A</v>
      </c>
    </row>
    <row r="63" spans="3:7">
      <c r="C63" s="2"/>
      <c r="D63" s="2" t="e">
        <f>NA()</f>
        <v>#N/A</v>
      </c>
      <c r="E63" s="2"/>
      <c r="F63" s="2"/>
      <c r="G63" s="2" t="e">
        <f>NA()</f>
        <v>#N/A</v>
      </c>
    </row>
    <row r="64" spans="3:7">
      <c r="C64" s="2"/>
      <c r="D64" s="2" t="e">
        <f>NA()</f>
        <v>#N/A</v>
      </c>
      <c r="E64" s="2"/>
      <c r="F64" s="2"/>
      <c r="G64" s="2" t="e">
        <f>NA()</f>
        <v>#N/A</v>
      </c>
    </row>
    <row r="65" spans="3:7">
      <c r="C65" s="2"/>
      <c r="D65" s="2" t="e">
        <f>NA()</f>
        <v>#N/A</v>
      </c>
      <c r="E65" s="2"/>
      <c r="F65" s="2"/>
      <c r="G65" s="2" t="e">
        <f>NA()</f>
        <v>#N/A</v>
      </c>
    </row>
    <row r="66" spans="3:7">
      <c r="C66" s="2"/>
      <c r="D66" s="2" t="e">
        <f>NA()</f>
        <v>#N/A</v>
      </c>
      <c r="E66" s="2"/>
      <c r="F66" s="2"/>
      <c r="G66" s="2" t="e">
        <f>NA()</f>
        <v>#N/A</v>
      </c>
    </row>
    <row r="67" spans="3:7">
      <c r="C67" s="2"/>
      <c r="D67" s="2" t="e">
        <f>NA()</f>
        <v>#N/A</v>
      </c>
      <c r="E67" s="2"/>
      <c r="F67" s="2"/>
      <c r="G67" s="2" t="e">
        <f>NA()</f>
        <v>#N/A</v>
      </c>
    </row>
    <row r="68" spans="3:7">
      <c r="C68" s="2"/>
      <c r="D68" s="2" t="e">
        <f>NA()</f>
        <v>#N/A</v>
      </c>
      <c r="E68" s="2"/>
      <c r="F68" s="2"/>
      <c r="G68" s="2" t="e">
        <f>NA()</f>
        <v>#N/A</v>
      </c>
    </row>
    <row r="69" spans="3:7">
      <c r="C69" s="2"/>
      <c r="D69" s="2" t="e">
        <f>NA()</f>
        <v>#N/A</v>
      </c>
      <c r="E69" s="2"/>
      <c r="F69" s="2"/>
      <c r="G69" s="2" t="e">
        <f>NA()</f>
        <v>#N/A</v>
      </c>
    </row>
    <row r="70" spans="3:7">
      <c r="C70" s="2"/>
      <c r="D70" s="2" t="e">
        <f>NA()</f>
        <v>#N/A</v>
      </c>
      <c r="E70" s="2"/>
      <c r="F70" s="2"/>
      <c r="G70" s="2" t="e">
        <f>NA()</f>
        <v>#N/A</v>
      </c>
    </row>
    <row r="71" spans="3:7">
      <c r="C71" s="2"/>
      <c r="D71" s="2" t="e">
        <f>NA()</f>
        <v>#N/A</v>
      </c>
      <c r="E71" s="2"/>
      <c r="F71" s="2"/>
      <c r="G71" s="2" t="e">
        <f>NA()</f>
        <v>#N/A</v>
      </c>
    </row>
    <row r="72" spans="3:7">
      <c r="C72" s="2"/>
      <c r="D72" s="2" t="e">
        <f>NA()</f>
        <v>#N/A</v>
      </c>
      <c r="E72" s="2"/>
      <c r="F72" s="2"/>
      <c r="G72" s="2" t="e">
        <f>NA()</f>
        <v>#N/A</v>
      </c>
    </row>
    <row r="73" spans="3:7">
      <c r="C73" s="2"/>
      <c r="D73" s="2" t="e">
        <f>NA()</f>
        <v>#N/A</v>
      </c>
      <c r="E73" s="2"/>
      <c r="F73" s="2"/>
      <c r="G73" s="2" t="e">
        <f>NA()</f>
        <v>#N/A</v>
      </c>
    </row>
    <row r="74" spans="3:7">
      <c r="C74" s="2"/>
      <c r="D74" s="2" t="e">
        <f>NA()</f>
        <v>#N/A</v>
      </c>
      <c r="E74" s="2"/>
      <c r="F74" s="2"/>
      <c r="G74" s="2" t="e">
        <f>NA()</f>
        <v>#N/A</v>
      </c>
    </row>
    <row r="75" spans="3:7">
      <c r="C75" s="2"/>
      <c r="D75" s="2" t="e">
        <f>NA()</f>
        <v>#N/A</v>
      </c>
      <c r="E75" s="2"/>
      <c r="F75" s="2"/>
      <c r="G75" s="2" t="e">
        <f>NA()</f>
        <v>#N/A</v>
      </c>
    </row>
    <row r="76" spans="3:7">
      <c r="C76" s="2"/>
      <c r="D76" s="2" t="e">
        <f>NA()</f>
        <v>#N/A</v>
      </c>
      <c r="E76" s="2"/>
      <c r="F76" s="2"/>
      <c r="G76" s="2" t="e">
        <f>NA()</f>
        <v>#N/A</v>
      </c>
    </row>
    <row r="77" spans="3:7">
      <c r="C77" s="2"/>
      <c r="D77" s="2" t="e">
        <f>NA()</f>
        <v>#N/A</v>
      </c>
      <c r="E77" s="2"/>
      <c r="F77" s="2"/>
      <c r="G77" s="2" t="e">
        <f>NA()</f>
        <v>#N/A</v>
      </c>
    </row>
    <row r="78" spans="3:7">
      <c r="C78" s="2"/>
      <c r="D78" s="2" t="e">
        <f>NA()</f>
        <v>#N/A</v>
      </c>
      <c r="E78" s="2"/>
      <c r="F78" s="2"/>
      <c r="G78" s="2" t="e">
        <f>NA()</f>
        <v>#N/A</v>
      </c>
    </row>
    <row r="79" spans="3:7">
      <c r="C79" s="2"/>
      <c r="D79" s="2" t="e">
        <f>NA()</f>
        <v>#N/A</v>
      </c>
      <c r="E79" s="2"/>
      <c r="F79" s="2"/>
      <c r="G79" s="2" t="e">
        <f>NA()</f>
        <v>#N/A</v>
      </c>
    </row>
    <row r="80" spans="3:7">
      <c r="C80" s="2"/>
      <c r="D80" s="2" t="e">
        <f>NA()</f>
        <v>#N/A</v>
      </c>
      <c r="E80" s="2"/>
      <c r="F80" s="2"/>
      <c r="G80" s="2" t="e">
        <f>NA()</f>
        <v>#N/A</v>
      </c>
    </row>
    <row r="81" spans="3:7">
      <c r="C81" s="2"/>
      <c r="D81" s="2" t="e">
        <f>NA()</f>
        <v>#N/A</v>
      </c>
      <c r="E81" s="2"/>
      <c r="F81" s="2"/>
      <c r="G81" s="2" t="e">
        <f>NA()</f>
        <v>#N/A</v>
      </c>
    </row>
  </sheetData>
  <mergeCells count="17">
    <mergeCell ref="V10:V11"/>
    <mergeCell ref="T12:T13"/>
    <mergeCell ref="U12:U13"/>
    <mergeCell ref="V12:V13"/>
    <mergeCell ref="M1:Q1"/>
    <mergeCell ref="A4:A13"/>
    <mergeCell ref="T4:T5"/>
    <mergeCell ref="U4:U5"/>
    <mergeCell ref="V4:V5"/>
    <mergeCell ref="T6:T7"/>
    <mergeCell ref="U6:U7"/>
    <mergeCell ref="V6:V7"/>
    <mergeCell ref="T8:T9"/>
    <mergeCell ref="U8:U9"/>
    <mergeCell ref="V8:V9"/>
    <mergeCell ref="T10:T11"/>
    <mergeCell ref="U10:U11"/>
  </mergeCells>
  <phoneticPr fontId="3"/>
  <conditionalFormatting sqref="S4:S5">
    <cfRule type="cellIs" dxfId="258" priority="17" operator="greaterThanOrEqual">
      <formula>0.08</formula>
    </cfRule>
  </conditionalFormatting>
  <conditionalFormatting sqref="T4:V4">
    <cfRule type="cellIs" dxfId="257" priority="16" operator="equal">
      <formula>NA()</formula>
    </cfRule>
  </conditionalFormatting>
  <conditionalFormatting sqref="C4:L5">
    <cfRule type="expression" dxfId="256" priority="15">
      <formula>ISNA($C$4)=TRUE</formula>
    </cfRule>
  </conditionalFormatting>
  <conditionalFormatting sqref="S6:S7">
    <cfRule type="cellIs" dxfId="255" priority="14" operator="greaterThanOrEqual">
      <formula>0.08</formula>
    </cfRule>
  </conditionalFormatting>
  <conditionalFormatting sqref="T6:V6">
    <cfRule type="cellIs" dxfId="254" priority="13" operator="equal">
      <formula>NA()</formula>
    </cfRule>
  </conditionalFormatting>
  <conditionalFormatting sqref="C6:L7">
    <cfRule type="expression" dxfId="253" priority="12">
      <formula>ISNA($C$4)=TRUE</formula>
    </cfRule>
  </conditionalFormatting>
  <conditionalFormatting sqref="S8:S9">
    <cfRule type="cellIs" dxfId="252" priority="11" operator="greaterThanOrEqual">
      <formula>0.08</formula>
    </cfRule>
  </conditionalFormatting>
  <conditionalFormatting sqref="T8:V8">
    <cfRule type="cellIs" dxfId="251" priority="10" operator="equal">
      <formula>NA()</formula>
    </cfRule>
  </conditionalFormatting>
  <conditionalFormatting sqref="C8:L9">
    <cfRule type="expression" dxfId="250" priority="9">
      <formula>ISNA($C$4)=TRUE</formula>
    </cfRule>
  </conditionalFormatting>
  <conditionalFormatting sqref="S10:S11">
    <cfRule type="cellIs" dxfId="249" priority="8" operator="greaterThanOrEqual">
      <formula>0.08</formula>
    </cfRule>
  </conditionalFormatting>
  <conditionalFormatting sqref="T10:V10">
    <cfRule type="cellIs" dxfId="248" priority="7" operator="equal">
      <formula>NA()</formula>
    </cfRule>
  </conditionalFormatting>
  <conditionalFormatting sqref="C10:L11">
    <cfRule type="expression" dxfId="247" priority="6">
      <formula>ISNA($C$4)=TRUE</formula>
    </cfRule>
  </conditionalFormatting>
  <conditionalFormatting sqref="S12:S13">
    <cfRule type="cellIs" dxfId="246" priority="5" operator="greaterThanOrEqual">
      <formula>0.08</formula>
    </cfRule>
  </conditionalFormatting>
  <conditionalFormatting sqref="T12:V12">
    <cfRule type="cellIs" dxfId="245" priority="4" operator="equal">
      <formula>NA()</formula>
    </cfRule>
  </conditionalFormatting>
  <conditionalFormatting sqref="C12:L13">
    <cfRule type="expression" dxfId="244" priority="3">
      <formula>ISNA($C$4)=TRUE</formula>
    </cfRule>
  </conditionalFormatting>
  <conditionalFormatting sqref="R4:R19">
    <cfRule type="cellIs" dxfId="243" priority="2" operator="notBetween">
      <formula>0.4</formula>
      <formula>0.6</formula>
    </cfRule>
  </conditionalFormatting>
  <conditionalFormatting sqref="R20:R21">
    <cfRule type="cellIs" dxfId="242" priority="1" operator="notBetween">
      <formula>0.4</formula>
      <formula>0.6</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7B400-EB02-48EF-ADAF-4F4F799A3B38}">
  <sheetPr codeName="Sheet8">
    <tabColor theme="9" tint="0.79998168889431442"/>
  </sheetPr>
  <dimension ref="A1:Z89"/>
  <sheetViews>
    <sheetView zoomScale="85" zoomScaleNormal="85" workbookViewId="0">
      <pane xSplit="2" ySplit="3" topLeftCell="C4" activePane="bottomRight" state="frozen"/>
      <selection pane="bottomRight" activeCell="O21" sqref="O21:Q21"/>
      <selection pane="bottomLeft" activeCell="H25" sqref="H25"/>
      <selection pane="topRight" activeCell="H25" sqref="H25"/>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Y1" s="16" t="s">
        <v>188</v>
      </c>
    </row>
    <row r="2" spans="1:26">
      <c r="M2" s="17"/>
      <c r="N2" s="17"/>
      <c r="O2" s="17"/>
      <c r="P2" s="17"/>
      <c r="Q2" s="17"/>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14" t="s">
        <v>205</v>
      </c>
      <c r="S3" s="13" t="s">
        <v>206</v>
      </c>
      <c r="T3" s="31" t="s">
        <v>207</v>
      </c>
      <c r="U3" s="31" t="s">
        <v>208</v>
      </c>
      <c r="V3" s="31" t="s">
        <v>209</v>
      </c>
      <c r="W3" s="2" t="s">
        <v>210</v>
      </c>
      <c r="Y3" s="1" t="s">
        <v>211</v>
      </c>
      <c r="Z3" s="1" t="s">
        <v>212</v>
      </c>
    </row>
    <row r="4" spans="1:26" ht="30" customHeight="1">
      <c r="A4" s="78" t="s">
        <v>213</v>
      </c>
      <c r="B4" s="60" t="s">
        <v>214</v>
      </c>
      <c r="C4" s="22">
        <v>71.760000000000005</v>
      </c>
      <c r="D4" s="22">
        <v>78.239999999999995</v>
      </c>
      <c r="E4" s="22">
        <v>35.299999999999997</v>
      </c>
      <c r="F4" s="24" t="e">
        <f>NA()</f>
        <v>#N/A</v>
      </c>
      <c r="G4" s="24" t="e">
        <f>NA()</f>
        <v>#N/A</v>
      </c>
      <c r="H4" s="24" t="e">
        <f>NA()</f>
        <v>#N/A</v>
      </c>
      <c r="I4" s="24" t="e">
        <f>NA()</f>
        <v>#N/A</v>
      </c>
      <c r="J4" s="24" t="e">
        <f>NA()</f>
        <v>#N/A</v>
      </c>
      <c r="K4" s="24" t="e">
        <f>NA()</f>
        <v>#N/A</v>
      </c>
      <c r="L4" s="22">
        <v>6.55</v>
      </c>
      <c r="M4" s="11">
        <f>AVERAGE(C4:D4)</f>
        <v>75</v>
      </c>
      <c r="N4" s="11">
        <f>E4</f>
        <v>35.299999999999997</v>
      </c>
      <c r="O4" s="25" t="e">
        <f t="shared" ref="O4:O21" si="0">AVERAGE(F4:G4)</f>
        <v>#N/A</v>
      </c>
      <c r="P4" s="25" t="e">
        <f t="shared" ref="P4:P21" si="1">AVERAGE(H4:I4)</f>
        <v>#N/A</v>
      </c>
      <c r="Q4" s="25" t="e">
        <f t="shared" ref="Q4:Q21" si="2">AVERAGE(J4:K4)</f>
        <v>#N/A</v>
      </c>
      <c r="R4" s="10">
        <f t="shared" ref="R4:R21" si="3">N4/M4</f>
        <v>0.47066666666666662</v>
      </c>
      <c r="S4" s="9">
        <f t="shared" ref="S4" si="4">O5/M4</f>
        <v>5.2933333333333332E-2</v>
      </c>
      <c r="T4" s="61">
        <v>-6.0303909999999998</v>
      </c>
      <c r="U4" s="61">
        <v>-6.3830819999999999</v>
      </c>
      <c r="V4" s="61">
        <v>-5.9517980000000001</v>
      </c>
      <c r="W4" s="8"/>
      <c r="Y4" s="1">
        <v>-7.5</v>
      </c>
      <c r="Z4" s="1" cm="1">
        <f t="array" ref="Z4:Z18">FREQUENCY(T4:T23,Y4:Y17)</f>
        <v>0</v>
      </c>
    </row>
    <row r="5" spans="1:26" ht="30" customHeight="1">
      <c r="A5" s="79"/>
      <c r="B5" s="60" t="s">
        <v>215</v>
      </c>
      <c r="C5" s="25" t="e">
        <f>NA()</f>
        <v>#N/A</v>
      </c>
      <c r="D5" s="25" t="e">
        <f>NA()</f>
        <v>#N/A</v>
      </c>
      <c r="E5" s="25" t="e">
        <f>NA()</f>
        <v>#N/A</v>
      </c>
      <c r="F5" s="22">
        <v>4.42</v>
      </c>
      <c r="G5" s="22">
        <v>3.52</v>
      </c>
      <c r="H5" s="22">
        <v>14.74</v>
      </c>
      <c r="I5" s="22">
        <v>22.03</v>
      </c>
      <c r="J5" s="23">
        <v>1.19</v>
      </c>
      <c r="K5" s="23">
        <v>0.99</v>
      </c>
      <c r="L5" s="25" t="e">
        <f>NA()</f>
        <v>#N/A</v>
      </c>
      <c r="M5" s="25" t="e">
        <f>NA()</f>
        <v>#N/A</v>
      </c>
      <c r="N5" s="25" t="e">
        <f>NA()</f>
        <v>#N/A</v>
      </c>
      <c r="O5" s="11">
        <f t="shared" si="0"/>
        <v>3.9699999999999998</v>
      </c>
      <c r="P5" s="11">
        <f t="shared" si="1"/>
        <v>18.385000000000002</v>
      </c>
      <c r="Q5" s="11">
        <f t="shared" si="2"/>
        <v>1.0899999999999999</v>
      </c>
      <c r="R5" s="10" t="e">
        <f t="shared" si="3"/>
        <v>#N/A</v>
      </c>
      <c r="S5" s="9" t="e">
        <f>O6/M5</f>
        <v>#N/A</v>
      </c>
      <c r="T5" s="88"/>
      <c r="U5" s="62"/>
      <c r="V5" s="62"/>
      <c r="W5" s="8"/>
      <c r="Y5" s="1">
        <v>-7.4</v>
      </c>
      <c r="Z5" s="1">
        <v>0</v>
      </c>
    </row>
    <row r="6" spans="1:26" ht="30" customHeight="1">
      <c r="A6" s="80" t="s">
        <v>216</v>
      </c>
      <c r="B6" s="60" t="s">
        <v>217</v>
      </c>
      <c r="C6" s="22">
        <v>84.87</v>
      </c>
      <c r="D6" s="22">
        <v>82.64</v>
      </c>
      <c r="E6" s="22">
        <v>40.119999999999997</v>
      </c>
      <c r="F6" s="24" t="e">
        <f>NA()</f>
        <v>#N/A</v>
      </c>
      <c r="G6" s="24" t="e">
        <f>NA()</f>
        <v>#N/A</v>
      </c>
      <c r="H6" s="24" t="e">
        <f>NA()</f>
        <v>#N/A</v>
      </c>
      <c r="I6" s="24" t="e">
        <f>NA()</f>
        <v>#N/A</v>
      </c>
      <c r="J6" s="24" t="e">
        <f>NA()</f>
        <v>#N/A</v>
      </c>
      <c r="K6" s="24" t="e">
        <f>NA()</f>
        <v>#N/A</v>
      </c>
      <c r="L6" s="22">
        <v>5.51</v>
      </c>
      <c r="M6" s="11">
        <f>AVERAGE(C6:D6)</f>
        <v>83.754999999999995</v>
      </c>
      <c r="N6" s="11">
        <f>E6</f>
        <v>40.119999999999997</v>
      </c>
      <c r="O6" s="25" t="e">
        <f t="shared" si="0"/>
        <v>#N/A</v>
      </c>
      <c r="P6" s="25" t="e">
        <f t="shared" si="1"/>
        <v>#N/A</v>
      </c>
      <c r="Q6" s="25" t="e">
        <f t="shared" si="2"/>
        <v>#N/A</v>
      </c>
      <c r="R6" s="10">
        <f t="shared" si="3"/>
        <v>0.47901617813861858</v>
      </c>
      <c r="S6" s="9">
        <f t="shared" ref="S6:S21" si="5">O7/M6</f>
        <v>7.3249358247268817E-2</v>
      </c>
      <c r="T6" s="61">
        <v>-5.6213090000000001</v>
      </c>
      <c r="U6" s="61">
        <v>-6.0763749999999996</v>
      </c>
      <c r="V6" s="61">
        <v>-5.694051</v>
      </c>
      <c r="W6" s="8"/>
      <c r="Y6" s="1">
        <v>-7.3</v>
      </c>
      <c r="Z6" s="1">
        <v>0</v>
      </c>
    </row>
    <row r="7" spans="1:26" ht="30" customHeight="1">
      <c r="A7" s="81"/>
      <c r="B7" s="60" t="s">
        <v>218</v>
      </c>
      <c r="C7" s="25" t="e">
        <f>NA()</f>
        <v>#N/A</v>
      </c>
      <c r="D7" s="25" t="e">
        <f>NA()</f>
        <v>#N/A</v>
      </c>
      <c r="E7" s="25" t="e">
        <f>NA()</f>
        <v>#N/A</v>
      </c>
      <c r="F7" s="22">
        <v>7.18</v>
      </c>
      <c r="G7" s="52">
        <v>5.09</v>
      </c>
      <c r="H7" s="22">
        <v>23.16</v>
      </c>
      <c r="I7" s="22">
        <v>37.1</v>
      </c>
      <c r="J7" s="23">
        <v>1.17</v>
      </c>
      <c r="K7" s="23">
        <v>1.32</v>
      </c>
      <c r="L7" s="25" t="e">
        <f>NA()</f>
        <v>#N/A</v>
      </c>
      <c r="M7" s="25" t="e">
        <f>NA()</f>
        <v>#N/A</v>
      </c>
      <c r="N7" s="25" t="e">
        <f>NA()</f>
        <v>#N/A</v>
      </c>
      <c r="O7" s="11">
        <f t="shared" si="0"/>
        <v>6.1349999999999998</v>
      </c>
      <c r="P7" s="11">
        <f t="shared" si="1"/>
        <v>30.130000000000003</v>
      </c>
      <c r="Q7" s="11">
        <f t="shared" si="2"/>
        <v>1.2450000000000001</v>
      </c>
      <c r="R7" s="10" t="e">
        <f t="shared" si="3"/>
        <v>#N/A</v>
      </c>
      <c r="S7" s="9" t="e">
        <f t="shared" si="5"/>
        <v>#N/A</v>
      </c>
      <c r="T7" s="88"/>
      <c r="U7" s="62"/>
      <c r="V7" s="62"/>
      <c r="W7" s="8"/>
      <c r="Y7" s="1">
        <v>-7.2</v>
      </c>
      <c r="Z7" s="1">
        <v>0</v>
      </c>
    </row>
    <row r="8" spans="1:26" ht="30" customHeight="1">
      <c r="A8" s="82" t="s">
        <v>219</v>
      </c>
      <c r="B8" s="57" t="s">
        <v>220</v>
      </c>
      <c r="C8" s="22">
        <v>96.09</v>
      </c>
      <c r="D8" s="22">
        <v>101.82</v>
      </c>
      <c r="E8" s="22">
        <v>55.59</v>
      </c>
      <c r="F8" s="24" t="e">
        <f>NA()</f>
        <v>#N/A</v>
      </c>
      <c r="G8" s="24" t="e">
        <f>NA()</f>
        <v>#N/A</v>
      </c>
      <c r="H8" s="24" t="e">
        <f>NA()</f>
        <v>#N/A</v>
      </c>
      <c r="I8" s="24" t="e">
        <f>NA()</f>
        <v>#N/A</v>
      </c>
      <c r="J8" s="24" t="e">
        <f>NA()</f>
        <v>#N/A</v>
      </c>
      <c r="K8" s="24" t="e">
        <f>NA()</f>
        <v>#N/A</v>
      </c>
      <c r="L8" s="22">
        <v>5.37</v>
      </c>
      <c r="M8" s="11">
        <f>AVERAGE(C8:D8)</f>
        <v>98.954999999999998</v>
      </c>
      <c r="N8" s="11">
        <f>E8</f>
        <v>55.59</v>
      </c>
      <c r="O8" s="25" t="e">
        <f t="shared" si="0"/>
        <v>#N/A</v>
      </c>
      <c r="P8" s="25" t="e">
        <f t="shared" si="1"/>
        <v>#N/A</v>
      </c>
      <c r="Q8" s="25" t="e">
        <f t="shared" si="2"/>
        <v>#N/A</v>
      </c>
      <c r="R8" s="10">
        <f t="shared" si="3"/>
        <v>0.56177050174321663</v>
      </c>
      <c r="S8" s="9">
        <f t="shared" si="5"/>
        <v>0.10550250113688041</v>
      </c>
      <c r="T8" s="61">
        <v>-5.1067689999999999</v>
      </c>
      <c r="U8" s="61">
        <v>-5.4437350000000002</v>
      </c>
      <c r="V8" s="61">
        <v>-4.6228800000000003</v>
      </c>
      <c r="W8" s="8"/>
      <c r="Y8" s="1">
        <v>-7.1</v>
      </c>
      <c r="Z8" s="1">
        <v>0</v>
      </c>
    </row>
    <row r="9" spans="1:26" ht="30" customHeight="1">
      <c r="A9" s="83"/>
      <c r="B9" s="57" t="s">
        <v>221</v>
      </c>
      <c r="C9" s="25" t="e">
        <f>NA()</f>
        <v>#N/A</v>
      </c>
      <c r="D9" s="25" t="e">
        <f>NA()</f>
        <v>#N/A</v>
      </c>
      <c r="E9" s="25" t="e">
        <f>NA()</f>
        <v>#N/A</v>
      </c>
      <c r="F9" s="22">
        <v>10.67</v>
      </c>
      <c r="G9" s="22">
        <v>10.210000000000001</v>
      </c>
      <c r="H9" s="22">
        <v>16.29</v>
      </c>
      <c r="I9" s="22">
        <v>17.05</v>
      </c>
      <c r="J9" s="23">
        <v>0.68</v>
      </c>
      <c r="K9" s="23">
        <v>0.85</v>
      </c>
      <c r="L9" s="25" t="e">
        <f>NA()</f>
        <v>#N/A</v>
      </c>
      <c r="M9" s="25" t="e">
        <f>NA()</f>
        <v>#N/A</v>
      </c>
      <c r="N9" s="25" t="e">
        <f>NA()</f>
        <v>#N/A</v>
      </c>
      <c r="O9" s="11">
        <f t="shared" si="0"/>
        <v>10.440000000000001</v>
      </c>
      <c r="P9" s="11">
        <f t="shared" si="1"/>
        <v>16.670000000000002</v>
      </c>
      <c r="Q9" s="11">
        <f t="shared" si="2"/>
        <v>0.76500000000000001</v>
      </c>
      <c r="R9" s="10" t="e">
        <f t="shared" si="3"/>
        <v>#N/A</v>
      </c>
      <c r="S9" s="9" t="e">
        <f t="shared" si="5"/>
        <v>#N/A</v>
      </c>
      <c r="T9" s="88"/>
      <c r="U9" s="62"/>
      <c r="V9" s="62"/>
      <c r="W9" s="8"/>
      <c r="Y9" s="1">
        <v>-7</v>
      </c>
      <c r="Z9" s="1">
        <v>0</v>
      </c>
    </row>
    <row r="10" spans="1:26" ht="30" customHeight="1">
      <c r="A10" s="84" t="s">
        <v>222</v>
      </c>
      <c r="B10" s="57" t="s">
        <v>223</v>
      </c>
      <c r="C10" s="22">
        <v>118.87</v>
      </c>
      <c r="D10" s="22">
        <v>121.21</v>
      </c>
      <c r="E10" s="22">
        <v>59.77</v>
      </c>
      <c r="F10" s="24" t="e">
        <f>NA()</f>
        <v>#N/A</v>
      </c>
      <c r="G10" s="24" t="e">
        <f>NA()</f>
        <v>#N/A</v>
      </c>
      <c r="H10" s="24" t="e">
        <f>NA()</f>
        <v>#N/A</v>
      </c>
      <c r="I10" s="24" t="e">
        <f>NA()</f>
        <v>#N/A</v>
      </c>
      <c r="J10" s="24" t="e">
        <f>NA()</f>
        <v>#N/A</v>
      </c>
      <c r="K10" s="24" t="e">
        <f>NA()</f>
        <v>#N/A</v>
      </c>
      <c r="L10" s="23">
        <v>8.6999999999999993</v>
      </c>
      <c r="M10" s="11">
        <f>AVERAGE(C10:D10)</f>
        <v>120.03999999999999</v>
      </c>
      <c r="N10" s="11">
        <f>E10</f>
        <v>59.77</v>
      </c>
      <c r="O10" s="25" t="e">
        <f t="shared" si="0"/>
        <v>#N/A</v>
      </c>
      <c r="P10" s="25" t="e">
        <f t="shared" si="1"/>
        <v>#N/A</v>
      </c>
      <c r="Q10" s="25" t="e">
        <f t="shared" si="2"/>
        <v>#N/A</v>
      </c>
      <c r="R10" s="10">
        <f t="shared" si="3"/>
        <v>0.49791736087970684</v>
      </c>
      <c r="S10" s="9">
        <f t="shared" si="5"/>
        <v>9.6676107964012006E-2</v>
      </c>
      <c r="T10" s="61">
        <v>-5.3427340000000001</v>
      </c>
      <c r="U10" s="61">
        <v>-5.8099660000000002</v>
      </c>
      <c r="V10" s="61">
        <v>-5.2066439999999998</v>
      </c>
      <c r="W10" s="8"/>
      <c r="Y10" s="1">
        <v>-6.9</v>
      </c>
      <c r="Z10" s="1">
        <v>1</v>
      </c>
    </row>
    <row r="11" spans="1:26" ht="30" customHeight="1">
      <c r="A11" s="85"/>
      <c r="B11" s="57" t="s">
        <v>224</v>
      </c>
      <c r="C11" s="25" t="e">
        <f>NA()</f>
        <v>#N/A</v>
      </c>
      <c r="D11" s="25" t="e">
        <f>NA()</f>
        <v>#N/A</v>
      </c>
      <c r="E11" s="25" t="e">
        <f>NA()</f>
        <v>#N/A</v>
      </c>
      <c r="F11" s="22">
        <v>13.92</v>
      </c>
      <c r="G11" s="22">
        <v>9.2899999999999991</v>
      </c>
      <c r="H11" s="22">
        <v>14.26</v>
      </c>
      <c r="I11" s="22">
        <v>22.42</v>
      </c>
      <c r="J11" s="23">
        <v>0.47</v>
      </c>
      <c r="K11" s="23">
        <v>0.64</v>
      </c>
      <c r="L11" s="25" t="e">
        <f>NA()</f>
        <v>#N/A</v>
      </c>
      <c r="M11" s="25" t="e">
        <f>NA()</f>
        <v>#N/A</v>
      </c>
      <c r="N11" s="25" t="e">
        <f>NA()</f>
        <v>#N/A</v>
      </c>
      <c r="O11" s="11">
        <f t="shared" si="0"/>
        <v>11.605</v>
      </c>
      <c r="P11" s="11">
        <f t="shared" si="1"/>
        <v>18.34</v>
      </c>
      <c r="Q11" s="11">
        <f t="shared" si="2"/>
        <v>0.55499999999999994</v>
      </c>
      <c r="R11" s="10" t="e">
        <f t="shared" si="3"/>
        <v>#N/A</v>
      </c>
      <c r="S11" s="9" t="e">
        <f t="shared" si="5"/>
        <v>#N/A</v>
      </c>
      <c r="T11" s="88"/>
      <c r="U11" s="62"/>
      <c r="V11" s="62"/>
      <c r="W11" s="8"/>
      <c r="Y11" s="1">
        <v>-6.8</v>
      </c>
      <c r="Z11" s="1">
        <v>0</v>
      </c>
    </row>
    <row r="12" spans="1:26" ht="30" customHeight="1">
      <c r="A12" s="86" t="s">
        <v>225</v>
      </c>
      <c r="B12" s="57" t="s">
        <v>226</v>
      </c>
      <c r="C12" s="22">
        <v>139.66999999999999</v>
      </c>
      <c r="D12" s="22">
        <v>138.24</v>
      </c>
      <c r="E12" s="22">
        <v>72.56</v>
      </c>
      <c r="F12" s="24" t="e">
        <f>NA()</f>
        <v>#N/A</v>
      </c>
      <c r="G12" s="24" t="e">
        <f>NA()</f>
        <v>#N/A</v>
      </c>
      <c r="H12" s="24" t="e">
        <f>NA()</f>
        <v>#N/A</v>
      </c>
      <c r="I12" s="24" t="e">
        <f>NA()</f>
        <v>#N/A</v>
      </c>
      <c r="J12" s="24" t="e">
        <f>NA()</f>
        <v>#N/A</v>
      </c>
      <c r="K12" s="24" t="e">
        <f>NA()</f>
        <v>#N/A</v>
      </c>
      <c r="L12" s="22">
        <v>12.66</v>
      </c>
      <c r="M12" s="11">
        <f>AVERAGE(C12:D12)</f>
        <v>138.95499999999998</v>
      </c>
      <c r="N12" s="11">
        <f>E12</f>
        <v>72.56</v>
      </c>
      <c r="O12" s="25" t="e">
        <f t="shared" si="0"/>
        <v>#N/A</v>
      </c>
      <c r="P12" s="25" t="e">
        <f t="shared" si="1"/>
        <v>#N/A</v>
      </c>
      <c r="Q12" s="25" t="e">
        <f t="shared" si="2"/>
        <v>#N/A</v>
      </c>
      <c r="R12" s="10">
        <f t="shared" si="3"/>
        <v>0.52218344068223532</v>
      </c>
      <c r="S12" s="9">
        <f t="shared" si="5"/>
        <v>0.10762477060919004</v>
      </c>
      <c r="T12" s="66">
        <v>-5.1417330000000003</v>
      </c>
      <c r="U12" s="66">
        <v>-5.5193450000000004</v>
      </c>
      <c r="V12" s="66">
        <v>-4.7615540000000003</v>
      </c>
      <c r="W12" s="8"/>
      <c r="Y12" s="1">
        <v>-6.7</v>
      </c>
      <c r="Z12" s="1">
        <v>0</v>
      </c>
    </row>
    <row r="13" spans="1:26" ht="30" customHeight="1">
      <c r="A13" s="87"/>
      <c r="B13" s="57" t="s">
        <v>227</v>
      </c>
      <c r="C13" s="25" t="e">
        <f>NA()</f>
        <v>#N/A</v>
      </c>
      <c r="D13" s="25" t="e">
        <f>NA()</f>
        <v>#N/A</v>
      </c>
      <c r="E13" s="25" t="e">
        <f>NA()</f>
        <v>#N/A</v>
      </c>
      <c r="F13" s="22">
        <v>14.83</v>
      </c>
      <c r="G13" s="22">
        <v>15.08</v>
      </c>
      <c r="H13" s="22">
        <v>18.239999999999998</v>
      </c>
      <c r="I13" s="22">
        <v>17.989999999999998</v>
      </c>
      <c r="J13" s="23">
        <v>0.51</v>
      </c>
      <c r="K13" s="23">
        <v>0.49</v>
      </c>
      <c r="L13" s="25" t="e">
        <f>NA()</f>
        <v>#N/A</v>
      </c>
      <c r="M13" s="25" t="e">
        <f>NA()</f>
        <v>#N/A</v>
      </c>
      <c r="N13" s="25" t="e">
        <f>NA()</f>
        <v>#N/A</v>
      </c>
      <c r="O13" s="11">
        <f t="shared" si="0"/>
        <v>14.955</v>
      </c>
      <c r="P13" s="11">
        <f t="shared" si="1"/>
        <v>18.114999999999998</v>
      </c>
      <c r="Q13" s="11">
        <f t="shared" si="2"/>
        <v>0.5</v>
      </c>
      <c r="R13" s="10" t="e">
        <f t="shared" si="3"/>
        <v>#N/A</v>
      </c>
      <c r="S13" s="9" t="e">
        <f t="shared" si="5"/>
        <v>#N/A</v>
      </c>
      <c r="T13" s="67"/>
      <c r="U13" s="68"/>
      <c r="V13" s="68"/>
      <c r="W13" s="8"/>
      <c r="Y13" s="1">
        <v>-6.6</v>
      </c>
      <c r="Z13" s="1">
        <v>0</v>
      </c>
    </row>
    <row r="14" spans="1:26" ht="30" customHeight="1">
      <c r="A14" s="74" t="s">
        <v>228</v>
      </c>
      <c r="B14" s="60" t="s">
        <v>214</v>
      </c>
      <c r="C14" s="22">
        <v>164.97</v>
      </c>
      <c r="D14" s="22">
        <v>158.84</v>
      </c>
      <c r="E14" s="22">
        <v>81.61</v>
      </c>
      <c r="F14" s="24" t="e">
        <f>NA()</f>
        <v>#N/A</v>
      </c>
      <c r="G14" s="24" t="e">
        <f>NA()</f>
        <v>#N/A</v>
      </c>
      <c r="H14" s="24" t="e">
        <f>NA()</f>
        <v>#N/A</v>
      </c>
      <c r="I14" s="24" t="e">
        <f>NA()</f>
        <v>#N/A</v>
      </c>
      <c r="J14" s="24" t="e">
        <f>NA()</f>
        <v>#N/A</v>
      </c>
      <c r="K14" s="24" t="e">
        <f>NA()</f>
        <v>#N/A</v>
      </c>
      <c r="L14" s="23">
        <v>9.6</v>
      </c>
      <c r="M14" s="11">
        <f>AVERAGE(C14:D14)</f>
        <v>161.905</v>
      </c>
      <c r="N14" s="11">
        <f>E14</f>
        <v>81.61</v>
      </c>
      <c r="O14" s="25" t="e">
        <f t="shared" si="0"/>
        <v>#N/A</v>
      </c>
      <c r="P14" s="25" t="e">
        <f t="shared" si="1"/>
        <v>#N/A</v>
      </c>
      <c r="Q14" s="25" t="e">
        <f t="shared" si="2"/>
        <v>#N/A</v>
      </c>
      <c r="R14" s="10">
        <f t="shared" si="3"/>
        <v>0.50406102343967141</v>
      </c>
      <c r="S14" s="9">
        <f t="shared" si="5"/>
        <v>7.9861647262283439E-2</v>
      </c>
      <c r="T14" s="61">
        <v>-5.8039630000000004</v>
      </c>
      <c r="U14" s="61">
        <v>-6.2624029999999999</v>
      </c>
      <c r="V14" s="61">
        <v>-5.7314480000000003</v>
      </c>
      <c r="W14" s="8"/>
      <c r="Y14" s="1">
        <v>-6.5</v>
      </c>
      <c r="Z14" s="1">
        <v>0</v>
      </c>
    </row>
    <row r="15" spans="1:26" ht="30" customHeight="1">
      <c r="A15" s="75"/>
      <c r="B15" s="60" t="s">
        <v>215</v>
      </c>
      <c r="C15" s="25" t="e">
        <f>NA()</f>
        <v>#N/A</v>
      </c>
      <c r="D15" s="25" t="e">
        <f>NA()</f>
        <v>#N/A</v>
      </c>
      <c r="E15" s="25" t="e">
        <f>NA()</f>
        <v>#N/A</v>
      </c>
      <c r="F15" s="22">
        <v>13.99</v>
      </c>
      <c r="G15" s="22">
        <v>11.87</v>
      </c>
      <c r="H15" s="22">
        <v>19.239999999999998</v>
      </c>
      <c r="I15" s="22">
        <v>27.02</v>
      </c>
      <c r="J15" s="23">
        <v>0.72</v>
      </c>
      <c r="K15" s="23">
        <v>0.52</v>
      </c>
      <c r="L15" s="25" t="e">
        <f>NA()</f>
        <v>#N/A</v>
      </c>
      <c r="M15" s="25" t="e">
        <f>NA()</f>
        <v>#N/A</v>
      </c>
      <c r="N15" s="25" t="e">
        <f>NA()</f>
        <v>#N/A</v>
      </c>
      <c r="O15" s="11">
        <f t="shared" si="0"/>
        <v>12.93</v>
      </c>
      <c r="P15" s="11">
        <f t="shared" si="1"/>
        <v>23.13</v>
      </c>
      <c r="Q15" s="11">
        <f t="shared" si="2"/>
        <v>0.62</v>
      </c>
      <c r="R15" s="10" t="e">
        <f t="shared" si="3"/>
        <v>#N/A</v>
      </c>
      <c r="S15" s="9" t="e">
        <f t="shared" si="5"/>
        <v>#N/A</v>
      </c>
      <c r="T15" s="88"/>
      <c r="U15" s="62"/>
      <c r="V15" s="62"/>
      <c r="W15" s="8"/>
      <c r="Y15" s="1">
        <v>-6.4</v>
      </c>
      <c r="Z15" s="1">
        <v>0</v>
      </c>
    </row>
    <row r="16" spans="1:26" ht="30" customHeight="1">
      <c r="A16" s="76" t="s">
        <v>229</v>
      </c>
      <c r="B16" s="60" t="s">
        <v>214</v>
      </c>
      <c r="C16" s="22">
        <v>198.42</v>
      </c>
      <c r="D16" s="22">
        <v>198.45</v>
      </c>
      <c r="E16" s="22">
        <v>95.57</v>
      </c>
      <c r="F16" s="24" t="e">
        <f>NA()</f>
        <v>#N/A</v>
      </c>
      <c r="G16" s="24" t="e">
        <f>NA()</f>
        <v>#N/A</v>
      </c>
      <c r="H16" s="24" t="e">
        <f>NA()</f>
        <v>#N/A</v>
      </c>
      <c r="I16" s="24" t="e">
        <f>NA()</f>
        <v>#N/A</v>
      </c>
      <c r="J16" s="24" t="e">
        <f>NA()</f>
        <v>#N/A</v>
      </c>
      <c r="K16" s="24" t="e">
        <f>NA()</f>
        <v>#N/A</v>
      </c>
      <c r="L16" s="22">
        <v>7.94</v>
      </c>
      <c r="M16" s="11">
        <f>AVERAGE(C16:D16)</f>
        <v>198.435</v>
      </c>
      <c r="N16" s="11">
        <f>E16</f>
        <v>95.57</v>
      </c>
      <c r="O16" s="25" t="e">
        <f t="shared" si="0"/>
        <v>#N/A</v>
      </c>
      <c r="P16" s="25" t="e">
        <f t="shared" si="1"/>
        <v>#N/A</v>
      </c>
      <c r="Q16" s="25" t="e">
        <f t="shared" si="2"/>
        <v>#N/A</v>
      </c>
      <c r="R16" s="10">
        <f t="shared" si="3"/>
        <v>0.4816186660619346</v>
      </c>
      <c r="S16" s="9">
        <f t="shared" si="5"/>
        <v>8.0177388061581881E-2</v>
      </c>
      <c r="T16" s="61">
        <v>-5.7271479999999997</v>
      </c>
      <c r="U16" s="61">
        <v>-6.2784940000000002</v>
      </c>
      <c r="V16" s="61">
        <v>-5.8879109999999999</v>
      </c>
      <c r="W16" s="8"/>
      <c r="Y16" s="1">
        <v>-6.3</v>
      </c>
      <c r="Z16" s="1">
        <v>1</v>
      </c>
    </row>
    <row r="17" spans="1:26" ht="30" customHeight="1">
      <c r="A17" s="77"/>
      <c r="B17" s="60" t="s">
        <v>215</v>
      </c>
      <c r="C17" s="25" t="e">
        <f>NA()</f>
        <v>#N/A</v>
      </c>
      <c r="D17" s="25" t="e">
        <f>NA()</f>
        <v>#N/A</v>
      </c>
      <c r="E17" s="25" t="e">
        <f>NA()</f>
        <v>#N/A</v>
      </c>
      <c r="F17" s="22">
        <v>14.69</v>
      </c>
      <c r="G17" s="22">
        <v>17.13</v>
      </c>
      <c r="H17" s="22">
        <v>21.88</v>
      </c>
      <c r="I17" s="22">
        <v>23.92</v>
      </c>
      <c r="J17" s="23">
        <v>0.33</v>
      </c>
      <c r="K17" s="23">
        <v>0.39</v>
      </c>
      <c r="L17" s="25" t="e">
        <f>NA()</f>
        <v>#N/A</v>
      </c>
      <c r="M17" s="25" t="e">
        <f>NA()</f>
        <v>#N/A</v>
      </c>
      <c r="N17" s="25" t="e">
        <f>NA()</f>
        <v>#N/A</v>
      </c>
      <c r="O17" s="11">
        <f t="shared" si="0"/>
        <v>15.91</v>
      </c>
      <c r="P17" s="11">
        <f t="shared" si="1"/>
        <v>22.9</v>
      </c>
      <c r="Q17" s="11">
        <f t="shared" si="2"/>
        <v>0.36</v>
      </c>
      <c r="R17" s="10" t="e">
        <f t="shared" si="3"/>
        <v>#N/A</v>
      </c>
      <c r="S17" s="9" t="e">
        <f t="shared" si="5"/>
        <v>#N/A</v>
      </c>
      <c r="T17" s="88"/>
      <c r="U17" s="62"/>
      <c r="V17" s="62"/>
      <c r="W17" s="8"/>
      <c r="Y17" s="1">
        <v>-6.2</v>
      </c>
      <c r="Z17" s="1">
        <v>0</v>
      </c>
    </row>
    <row r="18" spans="1:26" ht="30" customHeight="1">
      <c r="A18" s="70" t="s">
        <v>230</v>
      </c>
      <c r="B18" s="60" t="s">
        <v>214</v>
      </c>
      <c r="C18" s="22">
        <v>241.72</v>
      </c>
      <c r="D18" s="22">
        <v>240.44</v>
      </c>
      <c r="E18" s="22">
        <v>141.84</v>
      </c>
      <c r="F18" s="24" t="e">
        <f>NA()</f>
        <v>#N/A</v>
      </c>
      <c r="G18" s="24" t="e">
        <f>NA()</f>
        <v>#N/A</v>
      </c>
      <c r="H18" s="24" t="e">
        <f>NA()</f>
        <v>#N/A</v>
      </c>
      <c r="I18" s="24" t="e">
        <f>NA()</f>
        <v>#N/A</v>
      </c>
      <c r="J18" s="24" t="e">
        <f>NA()</f>
        <v>#N/A</v>
      </c>
      <c r="K18" s="24" t="e">
        <f>NA()</f>
        <v>#N/A</v>
      </c>
      <c r="L18" s="22">
        <v>7.35</v>
      </c>
      <c r="M18" s="11">
        <f>AVERAGE(C18:D18)</f>
        <v>241.07999999999998</v>
      </c>
      <c r="N18" s="11">
        <f>E18</f>
        <v>141.84</v>
      </c>
      <c r="O18" s="25" t="e">
        <f t="shared" si="0"/>
        <v>#N/A</v>
      </c>
      <c r="P18" s="25" t="e">
        <f t="shared" si="1"/>
        <v>#N/A</v>
      </c>
      <c r="Q18" s="25" t="e">
        <f t="shared" si="2"/>
        <v>#N/A</v>
      </c>
      <c r="R18" s="10">
        <f t="shared" si="3"/>
        <v>0.58835241413638628</v>
      </c>
      <c r="S18" s="9">
        <f t="shared" si="5"/>
        <v>5.3944748631159785E-2</v>
      </c>
      <c r="T18" s="61">
        <v>-6.3785049999999996</v>
      </c>
      <c r="U18" s="61">
        <v>-6.4659589999999998</v>
      </c>
      <c r="V18" s="61">
        <v>-5.5951040000000001</v>
      </c>
      <c r="W18" s="8"/>
      <c r="Y18" s="1">
        <v>-6.1</v>
      </c>
      <c r="Z18" s="1">
        <v>8</v>
      </c>
    </row>
    <row r="19" spans="1:26" ht="30" customHeight="1">
      <c r="A19" s="71"/>
      <c r="B19" s="57" t="s">
        <v>215</v>
      </c>
      <c r="C19" s="25" t="e">
        <f>NA()</f>
        <v>#N/A</v>
      </c>
      <c r="D19" s="25" t="e">
        <f>NA()</f>
        <v>#N/A</v>
      </c>
      <c r="E19" s="25" t="e">
        <f>NA()</f>
        <v>#N/A</v>
      </c>
      <c r="F19" s="22">
        <v>10.3</v>
      </c>
      <c r="G19" s="22">
        <v>15.71</v>
      </c>
      <c r="H19" s="22">
        <v>23.19</v>
      </c>
      <c r="I19" s="22">
        <v>25.11</v>
      </c>
      <c r="J19" s="23">
        <v>0.65</v>
      </c>
      <c r="K19" s="23">
        <v>1.04</v>
      </c>
      <c r="L19" s="25" t="e">
        <f>NA()</f>
        <v>#N/A</v>
      </c>
      <c r="M19" s="25" t="e">
        <f>NA()</f>
        <v>#N/A</v>
      </c>
      <c r="N19" s="25" t="e">
        <f>NA()</f>
        <v>#N/A</v>
      </c>
      <c r="O19" s="11">
        <f t="shared" si="0"/>
        <v>13.005000000000001</v>
      </c>
      <c r="P19" s="11">
        <f t="shared" si="1"/>
        <v>24.15</v>
      </c>
      <c r="Q19" s="11">
        <f t="shared" si="2"/>
        <v>0.84499999999999997</v>
      </c>
      <c r="R19" s="10" t="e">
        <f t="shared" si="3"/>
        <v>#N/A</v>
      </c>
      <c r="S19" s="9" t="e">
        <f t="shared" si="5"/>
        <v>#N/A</v>
      </c>
      <c r="T19" s="88"/>
      <c r="U19" s="62"/>
      <c r="V19" s="62"/>
      <c r="W19" s="8"/>
    </row>
    <row r="20" spans="1:26" ht="30" customHeight="1">
      <c r="A20" s="72" t="s">
        <v>231</v>
      </c>
      <c r="B20" s="60" t="s">
        <v>214</v>
      </c>
      <c r="C20" s="22">
        <v>281.8</v>
      </c>
      <c r="D20" s="22">
        <v>280.72000000000003</v>
      </c>
      <c r="E20" s="22">
        <v>128.87</v>
      </c>
      <c r="F20" s="24" t="e">
        <f>NA()</f>
        <v>#N/A</v>
      </c>
      <c r="G20" s="24" t="e">
        <f>NA()</f>
        <v>#N/A</v>
      </c>
      <c r="H20" s="24" t="e">
        <f>NA()</f>
        <v>#N/A</v>
      </c>
      <c r="I20" s="24" t="e">
        <f>NA()</f>
        <v>#N/A</v>
      </c>
      <c r="J20" s="24" t="e">
        <f>NA()</f>
        <v>#N/A</v>
      </c>
      <c r="K20" s="24" t="e">
        <f>NA()</f>
        <v>#N/A</v>
      </c>
      <c r="L20" s="22">
        <v>24.96</v>
      </c>
      <c r="M20" s="11">
        <f>AVERAGE(C20:D20)</f>
        <v>281.26</v>
      </c>
      <c r="N20" s="11">
        <f>E20</f>
        <v>128.87</v>
      </c>
      <c r="O20" s="25" t="e">
        <f t="shared" si="0"/>
        <v>#N/A</v>
      </c>
      <c r="P20" s="25" t="e">
        <f t="shared" si="1"/>
        <v>#N/A</v>
      </c>
      <c r="Q20" s="25" t="e">
        <f t="shared" si="2"/>
        <v>#N/A</v>
      </c>
      <c r="R20" s="10">
        <f t="shared" si="3"/>
        <v>0.45818815331010454</v>
      </c>
      <c r="S20" s="9">
        <f t="shared" si="5"/>
        <v>3.0132261964019063E-2</v>
      </c>
      <c r="T20" s="61">
        <v>-6.9835370000000001</v>
      </c>
      <c r="U20" s="61">
        <v>-7.323156</v>
      </c>
      <c r="V20" s="61">
        <v>-6.980378</v>
      </c>
      <c r="W20" s="8"/>
    </row>
    <row r="21" spans="1:26" ht="30" customHeight="1">
      <c r="A21" s="73"/>
      <c r="B21" s="57" t="s">
        <v>215</v>
      </c>
      <c r="C21" s="25" t="e">
        <f>NA()</f>
        <v>#N/A</v>
      </c>
      <c r="D21" s="25" t="e">
        <f>NA()</f>
        <v>#N/A</v>
      </c>
      <c r="E21" s="25" t="e">
        <f>NA()</f>
        <v>#N/A</v>
      </c>
      <c r="F21" s="22">
        <v>8.65</v>
      </c>
      <c r="G21" s="22">
        <v>8.3000000000000007</v>
      </c>
      <c r="H21" s="22">
        <v>29.11</v>
      </c>
      <c r="I21" s="22">
        <v>24.07</v>
      </c>
      <c r="J21" s="23">
        <v>0.59</v>
      </c>
      <c r="K21" s="23">
        <v>0.62</v>
      </c>
      <c r="L21" s="25" t="e">
        <f>NA()</f>
        <v>#N/A</v>
      </c>
      <c r="M21" s="25" t="e">
        <f>NA()</f>
        <v>#N/A</v>
      </c>
      <c r="N21" s="25" t="e">
        <f>NA()</f>
        <v>#N/A</v>
      </c>
      <c r="O21" s="11">
        <f t="shared" si="0"/>
        <v>8.4750000000000014</v>
      </c>
      <c r="P21" s="11">
        <f t="shared" si="1"/>
        <v>26.59</v>
      </c>
      <c r="Q21" s="11">
        <f t="shared" si="2"/>
        <v>0.60499999999999998</v>
      </c>
      <c r="R21" s="10" t="e">
        <f t="shared" si="3"/>
        <v>#N/A</v>
      </c>
      <c r="S21" s="9" t="e">
        <f t="shared" si="5"/>
        <v>#N/A</v>
      </c>
      <c r="T21" s="88"/>
      <c r="U21" s="62"/>
      <c r="V21" s="62"/>
      <c r="W21" s="8"/>
    </row>
    <row r="22" spans="1:26">
      <c r="B22" s="7"/>
      <c r="T22" s="26" t="s">
        <v>232</v>
      </c>
      <c r="U22" s="32"/>
      <c r="V22" s="32"/>
    </row>
    <row r="23" spans="1:26" ht="19.5" thickBot="1">
      <c r="M23" s="1" t="s">
        <v>233</v>
      </c>
      <c r="N23" s="6" t="e">
        <f>MAX(T12,#REF!,#REF!,#REF!,#REF!,#REF!,#REF!,#REF!,#REF!)</f>
        <v>#REF!</v>
      </c>
      <c r="T23" s="5">
        <f>_xlfn.AGGREGATE(1,6,T4:T18)</f>
        <v>-5.644069</v>
      </c>
      <c r="U23" s="33"/>
      <c r="V23" s="33"/>
    </row>
    <row r="24" spans="1:26">
      <c r="C24" s="1" t="s">
        <v>234</v>
      </c>
      <c r="M24" s="1" t="s">
        <v>235</v>
      </c>
      <c r="N24" s="4" t="e">
        <f>MIN(T12,#REF!,#REF!,#REF!,#REF!,#REF!,#REF!,#REF!,#REF!)</f>
        <v>#REF!</v>
      </c>
    </row>
    <row r="25" spans="1:26" ht="37.5">
      <c r="C25" s="3" t="s">
        <v>236</v>
      </c>
      <c r="D25" s="3" t="s">
        <v>192</v>
      </c>
      <c r="E25" s="3" t="s">
        <v>237</v>
      </c>
      <c r="F25" s="3" t="s">
        <v>238</v>
      </c>
      <c r="G25" s="3" t="s">
        <v>239</v>
      </c>
    </row>
    <row r="26" spans="1:26">
      <c r="C26" s="2" cm="1">
        <f t="array" ref="C26:C43">C4:C21</f>
        <v>71.760000000000005</v>
      </c>
      <c r="D26" s="2" cm="1">
        <f t="array" ref="D26:D43">E4:E21</f>
        <v>35.299999999999997</v>
      </c>
      <c r="E26" s="2" t="e" cm="1">
        <f t="array" ref="E26:E43">F4:F21</f>
        <v>#N/A</v>
      </c>
      <c r="F26" s="2" t="e" cm="1">
        <f t="array" ref="F26:F43">H4:H21</f>
        <v>#N/A</v>
      </c>
      <c r="G26" s="2" t="e" cm="1">
        <f t="array" ref="G26">#REF!</f>
        <v>#REF!</v>
      </c>
    </row>
    <row r="27" spans="1:26">
      <c r="C27" s="2" t="e">
        <v>#N/A</v>
      </c>
      <c r="D27" s="2" t="e">
        <v>#N/A</v>
      </c>
      <c r="E27" s="2">
        <v>4.42</v>
      </c>
      <c r="F27" s="2">
        <v>14.74</v>
      </c>
      <c r="G27" s="2"/>
    </row>
    <row r="28" spans="1:26">
      <c r="C28" s="2">
        <v>84.87</v>
      </c>
      <c r="D28" s="2">
        <v>40.119999999999997</v>
      </c>
      <c r="E28" s="2" t="e">
        <v>#N/A</v>
      </c>
      <c r="F28" s="2" t="e">
        <v>#N/A</v>
      </c>
      <c r="G28" s="2"/>
    </row>
    <row r="29" spans="1:26">
      <c r="C29" s="2" t="e">
        <v>#N/A</v>
      </c>
      <c r="D29" s="2" t="e">
        <v>#N/A</v>
      </c>
      <c r="E29" s="2">
        <v>7.18</v>
      </c>
      <c r="F29" s="2">
        <v>23.16</v>
      </c>
      <c r="G29" s="2"/>
    </row>
    <row r="30" spans="1:26">
      <c r="C30" s="2">
        <v>96.09</v>
      </c>
      <c r="D30" s="2">
        <v>55.59</v>
      </c>
      <c r="E30" s="2" t="e">
        <v>#N/A</v>
      </c>
      <c r="F30" s="2" t="e">
        <v>#N/A</v>
      </c>
      <c r="G30" s="2"/>
    </row>
    <row r="31" spans="1:26">
      <c r="C31" s="2" t="e">
        <v>#N/A</v>
      </c>
      <c r="D31" s="2" t="e">
        <v>#N/A</v>
      </c>
      <c r="E31" s="2">
        <v>10.67</v>
      </c>
      <c r="F31" s="2">
        <v>16.29</v>
      </c>
      <c r="G31" s="2"/>
    </row>
    <row r="32" spans="1:26">
      <c r="C32" s="2">
        <v>118.87</v>
      </c>
      <c r="D32" s="2">
        <v>59.77</v>
      </c>
      <c r="E32" s="2" t="e">
        <v>#N/A</v>
      </c>
      <c r="F32" s="2" t="e">
        <v>#N/A</v>
      </c>
      <c r="G32" s="2"/>
    </row>
    <row r="33" spans="3:7">
      <c r="C33" s="2" t="e">
        <v>#N/A</v>
      </c>
      <c r="D33" s="2" t="e">
        <v>#N/A</v>
      </c>
      <c r="E33" s="2">
        <v>13.92</v>
      </c>
      <c r="F33" s="2">
        <v>14.26</v>
      </c>
      <c r="G33" s="2"/>
    </row>
    <row r="34" spans="3:7">
      <c r="C34" s="2">
        <v>139.66999999999999</v>
      </c>
      <c r="D34" s="2">
        <v>72.56</v>
      </c>
      <c r="E34" s="2" t="e">
        <v>#N/A</v>
      </c>
      <c r="F34" s="2" t="e">
        <v>#N/A</v>
      </c>
      <c r="G34" s="2"/>
    </row>
    <row r="35" spans="3:7">
      <c r="C35" s="2" t="e">
        <v>#N/A</v>
      </c>
      <c r="D35" s="2" t="e">
        <v>#N/A</v>
      </c>
      <c r="E35" s="2">
        <v>14.83</v>
      </c>
      <c r="F35" s="2">
        <v>18.239999999999998</v>
      </c>
      <c r="G35" s="2"/>
    </row>
    <row r="36" spans="3:7">
      <c r="C36" s="2">
        <v>164.97</v>
      </c>
      <c r="D36" s="2">
        <v>81.61</v>
      </c>
      <c r="E36" s="2" t="e">
        <v>#N/A</v>
      </c>
      <c r="F36" s="2" t="e">
        <v>#N/A</v>
      </c>
      <c r="G36" s="2"/>
    </row>
    <row r="37" spans="3:7">
      <c r="C37" s="2" t="e">
        <v>#N/A</v>
      </c>
      <c r="D37" s="2" t="e">
        <v>#N/A</v>
      </c>
      <c r="E37" s="2">
        <v>13.99</v>
      </c>
      <c r="F37" s="2">
        <v>19.239999999999998</v>
      </c>
      <c r="G37" s="2"/>
    </row>
    <row r="38" spans="3:7">
      <c r="C38" s="2">
        <v>198.42</v>
      </c>
      <c r="D38" s="2">
        <v>95.57</v>
      </c>
      <c r="E38" s="2" t="e">
        <v>#N/A</v>
      </c>
      <c r="F38" s="2" t="e">
        <v>#N/A</v>
      </c>
      <c r="G38" s="2"/>
    </row>
    <row r="39" spans="3:7">
      <c r="C39" s="2" t="e">
        <v>#N/A</v>
      </c>
      <c r="D39" s="2" t="e">
        <v>#N/A</v>
      </c>
      <c r="E39" s="2">
        <v>14.69</v>
      </c>
      <c r="F39" s="2">
        <v>21.88</v>
      </c>
      <c r="G39" s="2"/>
    </row>
    <row r="40" spans="3:7">
      <c r="C40" s="2">
        <v>241.72</v>
      </c>
      <c r="D40" s="2">
        <v>141.84</v>
      </c>
      <c r="E40" s="2" t="e">
        <v>#N/A</v>
      </c>
      <c r="F40" s="2" t="e">
        <v>#N/A</v>
      </c>
      <c r="G40" s="2"/>
    </row>
    <row r="41" spans="3:7">
      <c r="C41" s="2" t="e">
        <v>#N/A</v>
      </c>
      <c r="D41" s="2" t="e">
        <v>#N/A</v>
      </c>
      <c r="E41" s="2">
        <v>10.3</v>
      </c>
      <c r="F41" s="2">
        <v>23.19</v>
      </c>
      <c r="G41" s="2"/>
    </row>
    <row r="42" spans="3:7">
      <c r="C42" s="2">
        <v>281.8</v>
      </c>
      <c r="D42" s="2">
        <v>128.87</v>
      </c>
      <c r="E42" s="2" t="e">
        <v>#N/A</v>
      </c>
      <c r="F42" s="2" t="e">
        <v>#N/A</v>
      </c>
      <c r="G42" s="2"/>
    </row>
    <row r="43" spans="3:7">
      <c r="C43" s="2" t="e">
        <v>#N/A</v>
      </c>
      <c r="D43" s="2" t="e">
        <v>#N/A</v>
      </c>
      <c r="E43" s="2">
        <v>8.65</v>
      </c>
      <c r="F43" s="2">
        <v>29.11</v>
      </c>
      <c r="G43" s="2"/>
    </row>
    <row r="44" spans="3:7">
      <c r="C44" s="2"/>
      <c r="D44" s="2"/>
      <c r="E44" s="2"/>
      <c r="F44" s="2"/>
      <c r="G44" s="2"/>
    </row>
    <row r="45" spans="3:7">
      <c r="C45" s="2"/>
      <c r="D45" s="2"/>
      <c r="E45" s="2"/>
      <c r="F45" s="2"/>
      <c r="G45" s="2"/>
    </row>
    <row r="46" spans="3:7">
      <c r="C46" s="2"/>
      <c r="D46" s="2"/>
      <c r="E46" s="2"/>
      <c r="F46" s="2"/>
      <c r="G46" s="2"/>
    </row>
    <row r="47" spans="3:7">
      <c r="C47" s="2"/>
      <c r="D47" s="2"/>
      <c r="E47" s="2"/>
      <c r="F47" s="2"/>
      <c r="G47" s="2"/>
    </row>
    <row r="48" spans="3:7">
      <c r="C48" s="2"/>
      <c r="D48" s="2"/>
      <c r="E48" s="2"/>
      <c r="F48" s="2"/>
      <c r="G48" s="2"/>
    </row>
    <row r="49" spans="3:7">
      <c r="C49" s="2"/>
      <c r="D49" s="2"/>
      <c r="E49" s="2"/>
      <c r="F49" s="2"/>
      <c r="G49" s="2"/>
    </row>
    <row r="50" spans="3:7">
      <c r="C50" s="2"/>
      <c r="D50" s="2"/>
      <c r="E50" s="2"/>
      <c r="F50" s="2"/>
      <c r="G50" s="2"/>
    </row>
    <row r="51" spans="3:7">
      <c r="C51" s="2"/>
      <c r="D51" s="2"/>
      <c r="E51" s="2"/>
      <c r="F51" s="2"/>
      <c r="G51" s="2"/>
    </row>
    <row r="52" spans="3:7">
      <c r="C52" s="2"/>
      <c r="D52" s="2"/>
      <c r="E52" s="2"/>
      <c r="F52" s="2"/>
      <c r="G52" s="2"/>
    </row>
    <row r="53" spans="3:7">
      <c r="C53" s="2"/>
      <c r="D53" s="2"/>
      <c r="E53" s="2"/>
      <c r="F53" s="2"/>
      <c r="G53" s="2"/>
    </row>
    <row r="54" spans="3:7">
      <c r="C54" s="2"/>
      <c r="D54" s="2"/>
      <c r="E54" s="2"/>
      <c r="F54" s="2"/>
      <c r="G54" s="2"/>
    </row>
    <row r="55" spans="3:7">
      <c r="C55" s="2"/>
      <c r="D55" s="2"/>
      <c r="E55" s="2"/>
      <c r="F55" s="2"/>
      <c r="G55" s="2"/>
    </row>
    <row r="56" spans="3:7">
      <c r="C56" s="2"/>
      <c r="D56" s="2"/>
      <c r="E56" s="2"/>
      <c r="F56" s="2"/>
      <c r="G56" s="2"/>
    </row>
    <row r="57" spans="3:7">
      <c r="C57" s="2"/>
      <c r="D57" s="2"/>
      <c r="E57" s="2"/>
      <c r="F57" s="2"/>
      <c r="G57" s="2"/>
    </row>
    <row r="58" spans="3:7">
      <c r="C58" s="2" cm="1">
        <f t="array" ref="C58:C75">D4:D21</f>
        <v>78.239999999999995</v>
      </c>
      <c r="D58" s="2" t="e">
        <f>NA()</f>
        <v>#N/A</v>
      </c>
      <c r="E58" s="2" t="e" cm="1">
        <f t="array" ref="E58:E75">G4:G21</f>
        <v>#N/A</v>
      </c>
      <c r="F58" s="2" t="e" cm="1">
        <f t="array" ref="F58:F75">I4:I21</f>
        <v>#N/A</v>
      </c>
      <c r="G58" s="2" t="e">
        <f>NA()</f>
        <v>#N/A</v>
      </c>
    </row>
    <row r="59" spans="3:7">
      <c r="C59" s="2" t="e">
        <v>#N/A</v>
      </c>
      <c r="D59" s="2" t="e">
        <f>NA()</f>
        <v>#N/A</v>
      </c>
      <c r="E59" s="2">
        <v>3.52</v>
      </c>
      <c r="F59" s="2">
        <v>22.03</v>
      </c>
      <c r="G59" s="2" t="e">
        <f>NA()</f>
        <v>#N/A</v>
      </c>
    </row>
    <row r="60" spans="3:7">
      <c r="C60" s="2">
        <v>82.64</v>
      </c>
      <c r="D60" s="2" t="e">
        <f>NA()</f>
        <v>#N/A</v>
      </c>
      <c r="E60" s="2" t="e">
        <v>#N/A</v>
      </c>
      <c r="F60" s="2" t="e">
        <v>#N/A</v>
      </c>
      <c r="G60" s="2" t="e">
        <f>NA()</f>
        <v>#N/A</v>
      </c>
    </row>
    <row r="61" spans="3:7">
      <c r="C61" s="2" t="e">
        <v>#N/A</v>
      </c>
      <c r="D61" s="2" t="e">
        <f>NA()</f>
        <v>#N/A</v>
      </c>
      <c r="E61" s="2">
        <v>5.09</v>
      </c>
      <c r="F61" s="2">
        <v>37.1</v>
      </c>
      <c r="G61" s="2" t="e">
        <f>NA()</f>
        <v>#N/A</v>
      </c>
    </row>
    <row r="62" spans="3:7">
      <c r="C62" s="2">
        <v>101.82</v>
      </c>
      <c r="D62" s="2" t="e">
        <f>NA()</f>
        <v>#N/A</v>
      </c>
      <c r="E62" s="2" t="e">
        <v>#N/A</v>
      </c>
      <c r="F62" s="2" t="e">
        <v>#N/A</v>
      </c>
      <c r="G62" s="2" t="e">
        <f>NA()</f>
        <v>#N/A</v>
      </c>
    </row>
    <row r="63" spans="3:7">
      <c r="C63" s="2" t="e">
        <v>#N/A</v>
      </c>
      <c r="D63" s="2" t="e">
        <f>NA()</f>
        <v>#N/A</v>
      </c>
      <c r="E63" s="2">
        <v>10.210000000000001</v>
      </c>
      <c r="F63" s="2">
        <v>17.05</v>
      </c>
      <c r="G63" s="2" t="e">
        <f>NA()</f>
        <v>#N/A</v>
      </c>
    </row>
    <row r="64" spans="3:7">
      <c r="C64" s="2">
        <v>121.21</v>
      </c>
      <c r="D64" s="2" t="e">
        <f>NA()</f>
        <v>#N/A</v>
      </c>
      <c r="E64" s="2" t="e">
        <v>#N/A</v>
      </c>
      <c r="F64" s="2" t="e">
        <v>#N/A</v>
      </c>
      <c r="G64" s="2" t="e">
        <f>NA()</f>
        <v>#N/A</v>
      </c>
    </row>
    <row r="65" spans="3:7">
      <c r="C65" s="2" t="e">
        <v>#N/A</v>
      </c>
      <c r="D65" s="2" t="e">
        <f>NA()</f>
        <v>#N/A</v>
      </c>
      <c r="E65" s="2">
        <v>9.2899999999999991</v>
      </c>
      <c r="F65" s="2">
        <v>22.42</v>
      </c>
      <c r="G65" s="2" t="e">
        <f>NA()</f>
        <v>#N/A</v>
      </c>
    </row>
    <row r="66" spans="3:7">
      <c r="C66" s="2">
        <v>138.24</v>
      </c>
      <c r="D66" s="2" t="e">
        <f>NA()</f>
        <v>#N/A</v>
      </c>
      <c r="E66" s="2" t="e">
        <v>#N/A</v>
      </c>
      <c r="F66" s="2" t="e">
        <v>#N/A</v>
      </c>
      <c r="G66" s="2" t="e">
        <f>NA()</f>
        <v>#N/A</v>
      </c>
    </row>
    <row r="67" spans="3:7">
      <c r="C67" s="2" t="e">
        <v>#N/A</v>
      </c>
      <c r="D67" s="2" t="e">
        <f>NA()</f>
        <v>#N/A</v>
      </c>
      <c r="E67" s="2">
        <v>15.08</v>
      </c>
      <c r="F67" s="2">
        <v>17.989999999999998</v>
      </c>
      <c r="G67" s="2" t="e">
        <f>NA()</f>
        <v>#N/A</v>
      </c>
    </row>
    <row r="68" spans="3:7">
      <c r="C68" s="2">
        <v>158.84</v>
      </c>
      <c r="D68" s="2" t="e">
        <f>NA()</f>
        <v>#N/A</v>
      </c>
      <c r="E68" s="2" t="e">
        <v>#N/A</v>
      </c>
      <c r="F68" s="2" t="e">
        <v>#N/A</v>
      </c>
      <c r="G68" s="2" t="e">
        <f>NA()</f>
        <v>#N/A</v>
      </c>
    </row>
    <row r="69" spans="3:7">
      <c r="C69" s="2" t="e">
        <v>#N/A</v>
      </c>
      <c r="D69" s="2" t="e">
        <f>NA()</f>
        <v>#N/A</v>
      </c>
      <c r="E69" s="2">
        <v>11.87</v>
      </c>
      <c r="F69" s="2">
        <v>27.02</v>
      </c>
      <c r="G69" s="2" t="e">
        <f>NA()</f>
        <v>#N/A</v>
      </c>
    </row>
    <row r="70" spans="3:7">
      <c r="C70" s="2">
        <v>198.45</v>
      </c>
      <c r="D70" s="2" t="e">
        <f>NA()</f>
        <v>#N/A</v>
      </c>
      <c r="E70" s="2" t="e">
        <v>#N/A</v>
      </c>
      <c r="F70" s="2" t="e">
        <v>#N/A</v>
      </c>
      <c r="G70" s="2" t="e">
        <f>NA()</f>
        <v>#N/A</v>
      </c>
    </row>
    <row r="71" spans="3:7">
      <c r="C71" s="2" t="e">
        <v>#N/A</v>
      </c>
      <c r="D71" s="2" t="e">
        <f>NA()</f>
        <v>#N/A</v>
      </c>
      <c r="E71" s="2">
        <v>17.13</v>
      </c>
      <c r="F71" s="2">
        <v>23.92</v>
      </c>
      <c r="G71" s="2" t="e">
        <f>NA()</f>
        <v>#N/A</v>
      </c>
    </row>
    <row r="72" spans="3:7">
      <c r="C72" s="2">
        <v>240.44</v>
      </c>
      <c r="D72" s="2" t="e">
        <f>NA()</f>
        <v>#N/A</v>
      </c>
      <c r="E72" s="2" t="e">
        <v>#N/A</v>
      </c>
      <c r="F72" s="2" t="e">
        <v>#N/A</v>
      </c>
      <c r="G72" s="2" t="e">
        <f>NA()</f>
        <v>#N/A</v>
      </c>
    </row>
    <row r="73" spans="3:7">
      <c r="C73" s="2" t="e">
        <v>#N/A</v>
      </c>
      <c r="D73" s="2" t="e">
        <f>NA()</f>
        <v>#N/A</v>
      </c>
      <c r="E73" s="2">
        <v>15.71</v>
      </c>
      <c r="F73" s="2">
        <v>25.11</v>
      </c>
      <c r="G73" s="2" t="e">
        <f>NA()</f>
        <v>#N/A</v>
      </c>
    </row>
    <row r="74" spans="3:7">
      <c r="C74" s="2">
        <v>280.72000000000003</v>
      </c>
      <c r="D74" s="2" t="e">
        <f>NA()</f>
        <v>#N/A</v>
      </c>
      <c r="E74" s="2" t="e">
        <v>#N/A</v>
      </c>
      <c r="F74" s="2" t="e">
        <v>#N/A</v>
      </c>
      <c r="G74" s="2" t="e">
        <f>NA()</f>
        <v>#N/A</v>
      </c>
    </row>
    <row r="75" spans="3:7">
      <c r="C75" s="2" t="e">
        <v>#N/A</v>
      </c>
      <c r="D75" s="2" t="e">
        <f>NA()</f>
        <v>#N/A</v>
      </c>
      <c r="E75" s="2">
        <v>8.3000000000000007</v>
      </c>
      <c r="F75" s="2">
        <v>24.07</v>
      </c>
      <c r="G75" s="2" t="e">
        <f>NA()</f>
        <v>#N/A</v>
      </c>
    </row>
    <row r="76" spans="3:7">
      <c r="C76" s="2"/>
      <c r="D76" s="2" t="e">
        <f>NA()</f>
        <v>#N/A</v>
      </c>
      <c r="E76" s="2"/>
      <c r="F76" s="2"/>
      <c r="G76" s="2" t="e">
        <f>NA()</f>
        <v>#N/A</v>
      </c>
    </row>
    <row r="77" spans="3:7">
      <c r="C77" s="2"/>
      <c r="D77" s="2" t="e">
        <f>NA()</f>
        <v>#N/A</v>
      </c>
      <c r="E77" s="2"/>
      <c r="F77" s="2"/>
      <c r="G77" s="2" t="e">
        <f>NA()</f>
        <v>#N/A</v>
      </c>
    </row>
    <row r="78" spans="3:7">
      <c r="C78" s="2"/>
      <c r="D78" s="2" t="e">
        <f>NA()</f>
        <v>#N/A</v>
      </c>
      <c r="E78" s="2"/>
      <c r="F78" s="2"/>
      <c r="G78" s="2" t="e">
        <f>NA()</f>
        <v>#N/A</v>
      </c>
    </row>
    <row r="79" spans="3:7">
      <c r="C79" s="2"/>
      <c r="D79" s="2" t="e">
        <f>NA()</f>
        <v>#N/A</v>
      </c>
      <c r="E79" s="2"/>
      <c r="F79" s="2"/>
      <c r="G79" s="2" t="e">
        <f>NA()</f>
        <v>#N/A</v>
      </c>
    </row>
    <row r="80" spans="3:7">
      <c r="C80" s="2"/>
      <c r="D80" s="2" t="e">
        <f>NA()</f>
        <v>#N/A</v>
      </c>
      <c r="E80" s="2"/>
      <c r="F80" s="2"/>
      <c r="G80" s="2" t="e">
        <f>NA()</f>
        <v>#N/A</v>
      </c>
    </row>
    <row r="81" spans="3:7">
      <c r="C81" s="2"/>
      <c r="D81" s="2" t="e">
        <f>NA()</f>
        <v>#N/A</v>
      </c>
      <c r="E81" s="2"/>
      <c r="F81" s="2"/>
      <c r="G81" s="2" t="e">
        <f>NA()</f>
        <v>#N/A</v>
      </c>
    </row>
    <row r="82" spans="3:7">
      <c r="C82" s="2"/>
      <c r="D82" s="2" t="e">
        <f>NA()</f>
        <v>#N/A</v>
      </c>
      <c r="E82" s="2"/>
      <c r="F82" s="2"/>
      <c r="G82" s="2" t="e">
        <f>NA()</f>
        <v>#N/A</v>
      </c>
    </row>
    <row r="83" spans="3:7">
      <c r="C83" s="2"/>
      <c r="D83" s="2" t="e">
        <f>NA()</f>
        <v>#N/A</v>
      </c>
      <c r="E83" s="2"/>
      <c r="F83" s="2"/>
      <c r="G83" s="2" t="e">
        <f>NA()</f>
        <v>#N/A</v>
      </c>
    </row>
    <row r="84" spans="3:7">
      <c r="C84" s="2"/>
      <c r="D84" s="2" t="e">
        <f>NA()</f>
        <v>#N/A</v>
      </c>
      <c r="E84" s="2"/>
      <c r="F84" s="2"/>
      <c r="G84" s="2" t="e">
        <f>NA()</f>
        <v>#N/A</v>
      </c>
    </row>
    <row r="85" spans="3:7">
      <c r="C85" s="2"/>
      <c r="D85" s="2" t="e">
        <f>NA()</f>
        <v>#N/A</v>
      </c>
      <c r="E85" s="2"/>
      <c r="F85" s="2"/>
      <c r="G85" s="2" t="e">
        <f>NA()</f>
        <v>#N/A</v>
      </c>
    </row>
    <row r="86" spans="3:7">
      <c r="C86" s="2"/>
      <c r="D86" s="2" t="e">
        <f>NA()</f>
        <v>#N/A</v>
      </c>
      <c r="E86" s="2"/>
      <c r="F86" s="2"/>
      <c r="G86" s="2" t="e">
        <f>NA()</f>
        <v>#N/A</v>
      </c>
    </row>
    <row r="87" spans="3:7">
      <c r="C87" s="2"/>
      <c r="D87" s="2" t="e">
        <f>NA()</f>
        <v>#N/A</v>
      </c>
      <c r="E87" s="2"/>
      <c r="F87" s="2"/>
      <c r="G87" s="2" t="e">
        <f>NA()</f>
        <v>#N/A</v>
      </c>
    </row>
    <row r="88" spans="3:7">
      <c r="C88" s="2"/>
      <c r="D88" s="2" t="e">
        <f>NA()</f>
        <v>#N/A</v>
      </c>
      <c r="E88" s="2"/>
      <c r="F88" s="2"/>
      <c r="G88" s="2" t="e">
        <f>NA()</f>
        <v>#N/A</v>
      </c>
    </row>
    <row r="89" spans="3:7">
      <c r="C89" s="2"/>
      <c r="D89" s="2" t="e">
        <f>NA()</f>
        <v>#N/A</v>
      </c>
      <c r="E89" s="2"/>
      <c r="F89" s="2"/>
      <c r="G89" s="2" t="e">
        <f>NA()</f>
        <v>#N/A</v>
      </c>
    </row>
  </sheetData>
  <mergeCells count="37">
    <mergeCell ref="A14:A15"/>
    <mergeCell ref="T14:T15"/>
    <mergeCell ref="U14:U15"/>
    <mergeCell ref="V14:V15"/>
    <mergeCell ref="A20:A21"/>
    <mergeCell ref="T20:T21"/>
    <mergeCell ref="U20:U21"/>
    <mergeCell ref="V20:V21"/>
    <mergeCell ref="A16:A17"/>
    <mergeCell ref="T16:T17"/>
    <mergeCell ref="U16:U17"/>
    <mergeCell ref="V16:V17"/>
    <mergeCell ref="A18:A19"/>
    <mergeCell ref="T18:T19"/>
    <mergeCell ref="U18:U19"/>
    <mergeCell ref="V18:V19"/>
    <mergeCell ref="A10:A11"/>
    <mergeCell ref="T10:T11"/>
    <mergeCell ref="U10:U11"/>
    <mergeCell ref="V10:V11"/>
    <mergeCell ref="A12:A13"/>
    <mergeCell ref="T12:T13"/>
    <mergeCell ref="U12:U13"/>
    <mergeCell ref="V12:V13"/>
    <mergeCell ref="M1:Q1"/>
    <mergeCell ref="A8:A9"/>
    <mergeCell ref="T8:T9"/>
    <mergeCell ref="U8:U9"/>
    <mergeCell ref="V8:V9"/>
    <mergeCell ref="A6:A7"/>
    <mergeCell ref="T6:T7"/>
    <mergeCell ref="U6:U7"/>
    <mergeCell ref="V6:V7"/>
    <mergeCell ref="A4:A5"/>
    <mergeCell ref="T4:T5"/>
    <mergeCell ref="U4:U5"/>
    <mergeCell ref="V4:V5"/>
  </mergeCells>
  <phoneticPr fontId="3"/>
  <conditionalFormatting sqref="R4:R19">
    <cfRule type="cellIs" dxfId="241" priority="12" operator="notBetween">
      <formula>0.4</formula>
      <formula>0.6</formula>
    </cfRule>
  </conditionalFormatting>
  <conditionalFormatting sqref="S4:S19">
    <cfRule type="cellIs" dxfId="240" priority="11" operator="greaterThanOrEqual">
      <formula>0.08</formula>
    </cfRule>
  </conditionalFormatting>
  <conditionalFormatting sqref="T4:V4 T6:V6 T8:V8 T10:V10">
    <cfRule type="cellIs" dxfId="239" priority="10" operator="equal">
      <formula>NA()</formula>
    </cfRule>
  </conditionalFormatting>
  <conditionalFormatting sqref="T18:V18">
    <cfRule type="cellIs" dxfId="238" priority="9" operator="equal">
      <formula>NA()</formula>
    </cfRule>
  </conditionalFormatting>
  <conditionalFormatting sqref="T16:V16">
    <cfRule type="cellIs" dxfId="237" priority="8" operator="equal">
      <formula>NA()</formula>
    </cfRule>
  </conditionalFormatting>
  <conditionalFormatting sqref="T14:V14">
    <cfRule type="cellIs" dxfId="236" priority="7" operator="equal">
      <formula>NA()</formula>
    </cfRule>
  </conditionalFormatting>
  <conditionalFormatting sqref="C4:L4 C6:L6 C5:K5 C8:L8 C7:K7 C10:L10 C9:K9 C12:L12 C11:K11 C14:L14 C13:K13 C16:L16 C15:K15 C18:L18 C17:K17 C19:K19">
    <cfRule type="expression" dxfId="235" priority="6">
      <formula>ISNA($C$4)=TRUE</formula>
    </cfRule>
  </conditionalFormatting>
  <conditionalFormatting sqref="R20:R21">
    <cfRule type="cellIs" dxfId="234" priority="5" operator="notBetween">
      <formula>0.4</formula>
      <formula>0.6</formula>
    </cfRule>
  </conditionalFormatting>
  <conditionalFormatting sqref="S20:S21">
    <cfRule type="cellIs" dxfId="233" priority="4" operator="greaterThanOrEqual">
      <formula>0.08</formula>
    </cfRule>
  </conditionalFormatting>
  <conditionalFormatting sqref="T20:V20">
    <cfRule type="cellIs" dxfId="232" priority="3" operator="equal">
      <formula>NA()</formula>
    </cfRule>
  </conditionalFormatting>
  <conditionalFormatting sqref="C20:L20 C21:K21">
    <cfRule type="expression" dxfId="231" priority="2">
      <formula>ISNA($C$4)=TRUE</formula>
    </cfRule>
  </conditionalFormatting>
  <conditionalFormatting sqref="L21 L19 L17 L15 L13 L11 L9 L7 L5">
    <cfRule type="expression" dxfId="230" priority="1">
      <formula>ISNA($C$4)=TRUE</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5377-3085-4076-A509-489836E7749C}">
  <sheetPr codeName="Sheet9">
    <tabColor theme="9" tint="0.79998168889431442"/>
  </sheetPr>
  <dimension ref="A1:Z73"/>
  <sheetViews>
    <sheetView zoomScale="85" zoomScaleNormal="85" workbookViewId="0">
      <pane xSplit="2" ySplit="3" topLeftCell="C4" activePane="bottomRight" state="frozen"/>
      <selection pane="bottomRight" activeCell="O5" sqref="O5:Q5"/>
      <selection pane="bottomLeft" activeCell="H25" sqref="H25"/>
      <selection pane="topRight" activeCell="H25" sqref="H25"/>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Y1" s="16" t="s">
        <v>188</v>
      </c>
    </row>
    <row r="2" spans="1:26">
      <c r="M2" s="17"/>
      <c r="N2" s="17"/>
      <c r="O2" s="17"/>
      <c r="P2" s="17"/>
      <c r="Q2" s="17"/>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14" t="s">
        <v>205</v>
      </c>
      <c r="S3" s="13" t="s">
        <v>206</v>
      </c>
      <c r="T3" s="31" t="s">
        <v>207</v>
      </c>
      <c r="U3" s="31" t="s">
        <v>208</v>
      </c>
      <c r="V3" s="31" t="s">
        <v>209</v>
      </c>
      <c r="W3" s="2" t="s">
        <v>210</v>
      </c>
      <c r="Y3" s="1" t="s">
        <v>211</v>
      </c>
      <c r="Z3" s="1" t="s">
        <v>212</v>
      </c>
    </row>
    <row r="4" spans="1:26" ht="30" customHeight="1">
      <c r="A4" s="78" t="s">
        <v>213</v>
      </c>
      <c r="B4" s="60" t="s">
        <v>214</v>
      </c>
      <c r="C4" s="22">
        <v>76.099999999999994</v>
      </c>
      <c r="D4" s="22">
        <v>75.400000000000006</v>
      </c>
      <c r="E4" s="22">
        <v>36.799999999999997</v>
      </c>
      <c r="F4" s="24" t="e">
        <f>NA()</f>
        <v>#N/A</v>
      </c>
      <c r="G4" s="24" t="e">
        <f>NA()</f>
        <v>#N/A</v>
      </c>
      <c r="H4" s="24" t="e">
        <f>NA()</f>
        <v>#N/A</v>
      </c>
      <c r="I4" s="24" t="e">
        <f>NA()</f>
        <v>#N/A</v>
      </c>
      <c r="J4" s="24" t="e">
        <f>NA()</f>
        <v>#N/A</v>
      </c>
      <c r="K4" s="24" t="e">
        <f>NA()</f>
        <v>#N/A</v>
      </c>
      <c r="L4" s="22">
        <v>6.2</v>
      </c>
      <c r="M4" s="11">
        <f>AVERAGE(C4:D4)</f>
        <v>75.75</v>
      </c>
      <c r="N4" s="11">
        <f>E4</f>
        <v>36.799999999999997</v>
      </c>
      <c r="O4" s="25" t="e">
        <f t="shared" ref="O4:O5" si="0">AVERAGE(F4:G4)</f>
        <v>#N/A</v>
      </c>
      <c r="P4" s="25" t="e">
        <f t="shared" ref="P4:P5" si="1">AVERAGE(H4:I4)</f>
        <v>#N/A</v>
      </c>
      <c r="Q4" s="25" t="e">
        <f t="shared" ref="Q4:Q5" si="2">AVERAGE(J4:K4)</f>
        <v>#N/A</v>
      </c>
      <c r="R4" s="10">
        <f t="shared" ref="R4:R5" si="3">N4/M4</f>
        <v>0.48580858085808576</v>
      </c>
      <c r="S4" s="9">
        <f t="shared" ref="S4" si="4">O5/M4</f>
        <v>4.3564356435643561E-2</v>
      </c>
      <c r="T4" s="105">
        <v>-6.4630400000000003</v>
      </c>
      <c r="U4" s="61">
        <v>-6.8065199999999999</v>
      </c>
      <c r="V4" s="61">
        <v>-6.3814330000000004</v>
      </c>
      <c r="W4" s="8"/>
      <c r="Y4" s="1">
        <v>-7.5</v>
      </c>
      <c r="Z4" s="1" cm="1">
        <f t="array" ref="Z4:Z6">FREQUENCY(T4:T7,Y4:Y5)</f>
        <v>0</v>
      </c>
    </row>
    <row r="5" spans="1:26" ht="30" customHeight="1">
      <c r="A5" s="79"/>
      <c r="B5" s="60" t="s">
        <v>215</v>
      </c>
      <c r="C5" s="25" t="e">
        <f>NA()</f>
        <v>#N/A</v>
      </c>
      <c r="D5" s="25" t="e">
        <f>NA()</f>
        <v>#N/A</v>
      </c>
      <c r="E5" s="25" t="e">
        <f>NA()</f>
        <v>#N/A</v>
      </c>
      <c r="F5" s="22">
        <v>3</v>
      </c>
      <c r="G5" s="22">
        <v>3.6</v>
      </c>
      <c r="H5" s="22">
        <v>23.2</v>
      </c>
      <c r="I5" s="22">
        <v>24.3</v>
      </c>
      <c r="J5" s="23">
        <v>0.9</v>
      </c>
      <c r="K5" s="23">
        <v>1.1000000000000001</v>
      </c>
      <c r="L5" s="25" t="e">
        <f>NA()</f>
        <v>#N/A</v>
      </c>
      <c r="M5" s="25" t="e">
        <f>NA()</f>
        <v>#N/A</v>
      </c>
      <c r="N5" s="25" t="e">
        <f>NA()</f>
        <v>#N/A</v>
      </c>
      <c r="O5" s="11">
        <f t="shared" si="0"/>
        <v>3.3</v>
      </c>
      <c r="P5" s="11">
        <f t="shared" si="1"/>
        <v>23.75</v>
      </c>
      <c r="Q5" s="11">
        <f t="shared" si="2"/>
        <v>1</v>
      </c>
      <c r="R5" s="10" t="e">
        <f t="shared" si="3"/>
        <v>#N/A</v>
      </c>
      <c r="S5" s="9" t="e">
        <f>#REF!/M5</f>
        <v>#REF!</v>
      </c>
      <c r="T5" s="88"/>
      <c r="U5" s="62"/>
      <c r="V5" s="62"/>
      <c r="W5" s="8"/>
      <c r="Y5" s="1">
        <v>-7.4</v>
      </c>
      <c r="Z5" s="1">
        <v>0</v>
      </c>
    </row>
    <row r="6" spans="1:26">
      <c r="B6" s="7"/>
      <c r="T6" s="26" t="s">
        <v>232</v>
      </c>
      <c r="U6" s="32"/>
      <c r="V6" s="32"/>
      <c r="Z6" s="1">
        <v>2</v>
      </c>
    </row>
    <row r="7" spans="1:26" ht="19.5" thickBot="1">
      <c r="M7" s="1" t="s">
        <v>233</v>
      </c>
      <c r="N7" s="6" t="e">
        <f>MAX(#REF!,#REF!,#REF!,#REF!,#REF!,#REF!,#REF!,#REF!,#REF!)</f>
        <v>#REF!</v>
      </c>
      <c r="T7" s="5">
        <f>_xlfn.AGGREGATE(1,6,T4:T5)</f>
        <v>-6.4630400000000003</v>
      </c>
      <c r="U7" s="33"/>
      <c r="V7" s="33"/>
    </row>
    <row r="8" spans="1:26">
      <c r="C8" s="1" t="s">
        <v>234</v>
      </c>
      <c r="M8" s="1" t="s">
        <v>235</v>
      </c>
      <c r="N8" s="4" t="e">
        <f>MIN(#REF!,#REF!,#REF!,#REF!,#REF!,#REF!,#REF!,#REF!,#REF!)</f>
        <v>#REF!</v>
      </c>
    </row>
    <row r="9" spans="1:26" ht="37.5">
      <c r="C9" s="3" t="s">
        <v>236</v>
      </c>
      <c r="D9" s="3" t="s">
        <v>192</v>
      </c>
      <c r="E9" s="3" t="s">
        <v>237</v>
      </c>
      <c r="F9" s="3" t="s">
        <v>238</v>
      </c>
      <c r="G9" s="3" t="s">
        <v>239</v>
      </c>
    </row>
    <row r="10" spans="1:26">
      <c r="C10" s="2" cm="1">
        <f t="array" ref="C10:C11">C4:C5</f>
        <v>76.099999999999994</v>
      </c>
      <c r="D10" s="2" cm="1">
        <f t="array" ref="D10:D11">E4:E5</f>
        <v>36.799999999999997</v>
      </c>
      <c r="E10" s="2" t="e" cm="1">
        <f t="array" ref="E10:E11">F4:F5</f>
        <v>#N/A</v>
      </c>
      <c r="F10" s="2" t="e" cm="1">
        <f t="array" ref="F10:F11">H4:H5</f>
        <v>#N/A</v>
      </c>
      <c r="G10" s="2" t="e" cm="1">
        <f t="array" ref="G10">#REF!</f>
        <v>#REF!</v>
      </c>
    </row>
    <row r="11" spans="1:26">
      <c r="C11" s="2" t="e">
        <v>#N/A</v>
      </c>
      <c r="D11" s="2" t="e">
        <v>#N/A</v>
      </c>
      <c r="E11" s="2">
        <v>3</v>
      </c>
      <c r="F11" s="2">
        <v>23.2</v>
      </c>
      <c r="G11" s="2"/>
    </row>
    <row r="12" spans="1:26">
      <c r="C12" s="2"/>
      <c r="D12" s="2"/>
      <c r="E12" s="2"/>
      <c r="F12" s="2"/>
      <c r="G12" s="2"/>
    </row>
    <row r="13" spans="1:26">
      <c r="C13" s="2"/>
      <c r="D13" s="2"/>
      <c r="E13" s="2"/>
      <c r="F13" s="2"/>
      <c r="G13" s="2"/>
    </row>
    <row r="14" spans="1:26">
      <c r="C14" s="2"/>
      <c r="D14" s="2"/>
      <c r="E14" s="2"/>
      <c r="F14" s="2"/>
      <c r="G14" s="2"/>
    </row>
    <row r="15" spans="1:26">
      <c r="C15" s="2"/>
      <c r="D15" s="2"/>
      <c r="E15" s="2"/>
      <c r="F15" s="2"/>
      <c r="G15" s="2"/>
    </row>
    <row r="16" spans="1:26">
      <c r="C16" s="2"/>
      <c r="D16" s="2"/>
      <c r="E16" s="2"/>
      <c r="F16" s="2"/>
      <c r="G16" s="2"/>
    </row>
    <row r="17" spans="3:7">
      <c r="C17" s="2"/>
      <c r="D17" s="2"/>
      <c r="E17" s="2"/>
      <c r="F17" s="2"/>
      <c r="G17" s="2"/>
    </row>
    <row r="18" spans="3:7">
      <c r="C18" s="2"/>
      <c r="D18" s="2"/>
      <c r="E18" s="2"/>
      <c r="F18" s="2"/>
      <c r="G18" s="2"/>
    </row>
    <row r="19" spans="3:7">
      <c r="C19" s="2"/>
      <c r="D19" s="2"/>
      <c r="E19" s="2"/>
      <c r="F19" s="2"/>
      <c r="G19" s="2"/>
    </row>
    <row r="20" spans="3:7">
      <c r="C20" s="2"/>
      <c r="D20" s="2"/>
      <c r="E20" s="2"/>
      <c r="F20" s="2"/>
      <c r="G20" s="2"/>
    </row>
    <row r="21" spans="3:7">
      <c r="C21" s="2"/>
      <c r="D21" s="2"/>
      <c r="E21" s="2"/>
      <c r="F21" s="2"/>
      <c r="G21" s="2"/>
    </row>
    <row r="22" spans="3:7">
      <c r="C22" s="2"/>
      <c r="D22" s="2"/>
      <c r="E22" s="2"/>
      <c r="F22" s="2"/>
      <c r="G22" s="2"/>
    </row>
    <row r="23" spans="3:7">
      <c r="C23" s="2"/>
      <c r="D23" s="2"/>
      <c r="E23" s="2"/>
      <c r="F23" s="2"/>
      <c r="G23" s="2"/>
    </row>
    <row r="24" spans="3:7">
      <c r="C24" s="2"/>
      <c r="D24" s="2"/>
      <c r="E24" s="2"/>
      <c r="F24" s="2"/>
      <c r="G24" s="2"/>
    </row>
    <row r="25" spans="3:7">
      <c r="C25" s="2"/>
      <c r="D25" s="2"/>
      <c r="E25" s="2"/>
      <c r="F25" s="2"/>
      <c r="G25" s="2"/>
    </row>
    <row r="26" spans="3:7">
      <c r="C26" s="2"/>
      <c r="D26" s="2"/>
      <c r="E26" s="2"/>
      <c r="F26" s="2"/>
      <c r="G26" s="2"/>
    </row>
    <row r="27" spans="3:7">
      <c r="C27" s="2"/>
      <c r="D27" s="2"/>
      <c r="E27" s="2"/>
      <c r="F27" s="2"/>
      <c r="G27" s="2"/>
    </row>
    <row r="28" spans="3:7">
      <c r="C28" s="2"/>
      <c r="D28" s="2"/>
      <c r="E28" s="2"/>
      <c r="F28" s="2"/>
      <c r="G28" s="2"/>
    </row>
    <row r="29" spans="3:7">
      <c r="C29" s="2"/>
      <c r="D29" s="2"/>
      <c r="E29" s="2"/>
      <c r="F29" s="2"/>
      <c r="G29" s="2"/>
    </row>
    <row r="30" spans="3:7">
      <c r="C30" s="2"/>
      <c r="D30" s="2"/>
      <c r="E30" s="2"/>
      <c r="F30" s="2"/>
      <c r="G30" s="2"/>
    </row>
    <row r="31" spans="3:7">
      <c r="C31" s="2"/>
      <c r="D31" s="2"/>
      <c r="E31" s="2"/>
      <c r="F31" s="2"/>
      <c r="G31" s="2"/>
    </row>
    <row r="32" spans="3:7">
      <c r="C32" s="2"/>
      <c r="D32" s="2"/>
      <c r="E32" s="2"/>
      <c r="F32" s="2"/>
      <c r="G32" s="2"/>
    </row>
    <row r="33" spans="3:7">
      <c r="C33" s="2"/>
      <c r="D33" s="2"/>
      <c r="E33" s="2"/>
      <c r="F33" s="2"/>
      <c r="G33" s="2"/>
    </row>
    <row r="34" spans="3:7">
      <c r="C34" s="2"/>
      <c r="D34" s="2"/>
      <c r="E34" s="2"/>
      <c r="F34" s="2"/>
      <c r="G34" s="2"/>
    </row>
    <row r="35" spans="3:7">
      <c r="C35" s="2"/>
      <c r="D35" s="2"/>
      <c r="E35" s="2"/>
      <c r="F35" s="2"/>
      <c r="G35" s="2"/>
    </row>
    <row r="36" spans="3:7">
      <c r="C36" s="2"/>
      <c r="D36" s="2"/>
      <c r="E36" s="2"/>
      <c r="F36" s="2"/>
      <c r="G36" s="2"/>
    </row>
    <row r="37" spans="3:7">
      <c r="C37" s="2"/>
      <c r="D37" s="2"/>
      <c r="E37" s="2"/>
      <c r="F37" s="2"/>
      <c r="G37" s="2"/>
    </row>
    <row r="38" spans="3:7">
      <c r="C38" s="2"/>
      <c r="D38" s="2"/>
      <c r="E38" s="2"/>
      <c r="F38" s="2"/>
      <c r="G38" s="2"/>
    </row>
    <row r="39" spans="3:7">
      <c r="C39" s="2"/>
      <c r="D39" s="2"/>
      <c r="E39" s="2"/>
      <c r="F39" s="2"/>
      <c r="G39" s="2"/>
    </row>
    <row r="40" spans="3:7">
      <c r="C40" s="2"/>
      <c r="D40" s="2"/>
      <c r="E40" s="2"/>
      <c r="F40" s="2"/>
      <c r="G40" s="2"/>
    </row>
    <row r="41" spans="3:7">
      <c r="C41" s="2"/>
      <c r="D41" s="2"/>
      <c r="E41" s="2"/>
      <c r="F41" s="2"/>
      <c r="G41" s="2"/>
    </row>
    <row r="42" spans="3:7">
      <c r="C42" s="2" cm="1">
        <f t="array" ref="C42:C43">D4:D5</f>
        <v>75.400000000000006</v>
      </c>
      <c r="D42" s="2" t="e">
        <f>NA()</f>
        <v>#N/A</v>
      </c>
      <c r="E42" s="2" t="e" cm="1">
        <f t="array" ref="E42:E43">G4:G5</f>
        <v>#N/A</v>
      </c>
      <c r="F42" s="2" t="e" cm="1">
        <f t="array" ref="F42:F43">I4:I5</f>
        <v>#N/A</v>
      </c>
      <c r="G42" s="2" t="e">
        <f>NA()</f>
        <v>#N/A</v>
      </c>
    </row>
    <row r="43" spans="3:7">
      <c r="C43" s="2" t="e">
        <v>#N/A</v>
      </c>
      <c r="D43" s="2" t="e">
        <f>NA()</f>
        <v>#N/A</v>
      </c>
      <c r="E43" s="2">
        <v>3.6</v>
      </c>
      <c r="F43" s="2">
        <v>24.3</v>
      </c>
      <c r="G43" s="2" t="e">
        <f>NA()</f>
        <v>#N/A</v>
      </c>
    </row>
    <row r="44" spans="3:7">
      <c r="C44" s="2"/>
      <c r="D44" s="2" t="e">
        <f>NA()</f>
        <v>#N/A</v>
      </c>
      <c r="E44" s="2"/>
      <c r="F44" s="2"/>
      <c r="G44" s="2" t="e">
        <f>NA()</f>
        <v>#N/A</v>
      </c>
    </row>
    <row r="45" spans="3:7">
      <c r="C45" s="2"/>
      <c r="D45" s="2" t="e">
        <f>NA()</f>
        <v>#N/A</v>
      </c>
      <c r="E45" s="2"/>
      <c r="F45" s="2"/>
      <c r="G45" s="2" t="e">
        <f>NA()</f>
        <v>#N/A</v>
      </c>
    </row>
    <row r="46" spans="3:7">
      <c r="C46" s="2"/>
      <c r="D46" s="2" t="e">
        <f>NA()</f>
        <v>#N/A</v>
      </c>
      <c r="E46" s="2"/>
      <c r="F46" s="2"/>
      <c r="G46" s="2" t="e">
        <f>NA()</f>
        <v>#N/A</v>
      </c>
    </row>
    <row r="47" spans="3:7">
      <c r="C47" s="2"/>
      <c r="D47" s="2" t="e">
        <f>NA()</f>
        <v>#N/A</v>
      </c>
      <c r="E47" s="2"/>
      <c r="F47" s="2"/>
      <c r="G47" s="2" t="e">
        <f>NA()</f>
        <v>#N/A</v>
      </c>
    </row>
    <row r="48" spans="3:7">
      <c r="C48" s="2"/>
      <c r="D48" s="2" t="e">
        <f>NA()</f>
        <v>#N/A</v>
      </c>
      <c r="E48" s="2"/>
      <c r="F48" s="2"/>
      <c r="G48" s="2" t="e">
        <f>NA()</f>
        <v>#N/A</v>
      </c>
    </row>
    <row r="49" spans="3:7">
      <c r="C49" s="2"/>
      <c r="D49" s="2" t="e">
        <f>NA()</f>
        <v>#N/A</v>
      </c>
      <c r="E49" s="2"/>
      <c r="F49" s="2"/>
      <c r="G49" s="2" t="e">
        <f>NA()</f>
        <v>#N/A</v>
      </c>
    </row>
    <row r="50" spans="3:7">
      <c r="C50" s="2"/>
      <c r="D50" s="2" t="e">
        <f>NA()</f>
        <v>#N/A</v>
      </c>
      <c r="E50" s="2"/>
      <c r="F50" s="2"/>
      <c r="G50" s="2" t="e">
        <f>NA()</f>
        <v>#N/A</v>
      </c>
    </row>
    <row r="51" spans="3:7">
      <c r="C51" s="2"/>
      <c r="D51" s="2" t="e">
        <f>NA()</f>
        <v>#N/A</v>
      </c>
      <c r="E51" s="2"/>
      <c r="F51" s="2"/>
      <c r="G51" s="2" t="e">
        <f>NA()</f>
        <v>#N/A</v>
      </c>
    </row>
    <row r="52" spans="3:7">
      <c r="C52" s="2"/>
      <c r="D52" s="2" t="e">
        <f>NA()</f>
        <v>#N/A</v>
      </c>
      <c r="E52" s="2"/>
      <c r="F52" s="2"/>
      <c r="G52" s="2" t="e">
        <f>NA()</f>
        <v>#N/A</v>
      </c>
    </row>
    <row r="53" spans="3:7">
      <c r="C53" s="2"/>
      <c r="D53" s="2" t="e">
        <f>NA()</f>
        <v>#N/A</v>
      </c>
      <c r="E53" s="2"/>
      <c r="F53" s="2"/>
      <c r="G53" s="2" t="e">
        <f>NA()</f>
        <v>#N/A</v>
      </c>
    </row>
    <row r="54" spans="3:7">
      <c r="C54" s="2"/>
      <c r="D54" s="2" t="e">
        <f>NA()</f>
        <v>#N/A</v>
      </c>
      <c r="E54" s="2"/>
      <c r="F54" s="2"/>
      <c r="G54" s="2" t="e">
        <f>NA()</f>
        <v>#N/A</v>
      </c>
    </row>
    <row r="55" spans="3:7">
      <c r="C55" s="2"/>
      <c r="D55" s="2" t="e">
        <f>NA()</f>
        <v>#N/A</v>
      </c>
      <c r="E55" s="2"/>
      <c r="F55" s="2"/>
      <c r="G55" s="2" t="e">
        <f>NA()</f>
        <v>#N/A</v>
      </c>
    </row>
    <row r="56" spans="3:7">
      <c r="C56" s="2"/>
      <c r="D56" s="2" t="e">
        <f>NA()</f>
        <v>#N/A</v>
      </c>
      <c r="E56" s="2"/>
      <c r="F56" s="2"/>
      <c r="G56" s="2" t="e">
        <f>NA()</f>
        <v>#N/A</v>
      </c>
    </row>
    <row r="57" spans="3:7">
      <c r="C57" s="2"/>
      <c r="D57" s="2" t="e">
        <f>NA()</f>
        <v>#N/A</v>
      </c>
      <c r="E57" s="2"/>
      <c r="F57" s="2"/>
      <c r="G57" s="2" t="e">
        <f>NA()</f>
        <v>#N/A</v>
      </c>
    </row>
    <row r="58" spans="3:7">
      <c r="C58" s="2"/>
      <c r="D58" s="2" t="e">
        <f>NA()</f>
        <v>#N/A</v>
      </c>
      <c r="E58" s="2"/>
      <c r="F58" s="2"/>
      <c r="G58" s="2" t="e">
        <f>NA()</f>
        <v>#N/A</v>
      </c>
    </row>
    <row r="59" spans="3:7">
      <c r="C59" s="2"/>
      <c r="D59" s="2" t="e">
        <f>NA()</f>
        <v>#N/A</v>
      </c>
      <c r="E59" s="2"/>
      <c r="F59" s="2"/>
      <c r="G59" s="2" t="e">
        <f>NA()</f>
        <v>#N/A</v>
      </c>
    </row>
    <row r="60" spans="3:7">
      <c r="C60" s="2"/>
      <c r="D60" s="2" t="e">
        <f>NA()</f>
        <v>#N/A</v>
      </c>
      <c r="E60" s="2"/>
      <c r="F60" s="2"/>
      <c r="G60" s="2" t="e">
        <f>NA()</f>
        <v>#N/A</v>
      </c>
    </row>
    <row r="61" spans="3:7">
      <c r="C61" s="2"/>
      <c r="D61" s="2" t="e">
        <f>NA()</f>
        <v>#N/A</v>
      </c>
      <c r="E61" s="2"/>
      <c r="F61" s="2"/>
      <c r="G61" s="2" t="e">
        <f>NA()</f>
        <v>#N/A</v>
      </c>
    </row>
    <row r="62" spans="3:7">
      <c r="C62" s="2"/>
      <c r="D62" s="2" t="e">
        <f>NA()</f>
        <v>#N/A</v>
      </c>
      <c r="E62" s="2"/>
      <c r="F62" s="2"/>
      <c r="G62" s="2" t="e">
        <f>NA()</f>
        <v>#N/A</v>
      </c>
    </row>
    <row r="63" spans="3:7">
      <c r="C63" s="2"/>
      <c r="D63" s="2" t="e">
        <f>NA()</f>
        <v>#N/A</v>
      </c>
      <c r="E63" s="2"/>
      <c r="F63" s="2"/>
      <c r="G63" s="2" t="e">
        <f>NA()</f>
        <v>#N/A</v>
      </c>
    </row>
    <row r="64" spans="3:7">
      <c r="C64" s="2"/>
      <c r="D64" s="2" t="e">
        <f>NA()</f>
        <v>#N/A</v>
      </c>
      <c r="E64" s="2"/>
      <c r="F64" s="2"/>
      <c r="G64" s="2" t="e">
        <f>NA()</f>
        <v>#N/A</v>
      </c>
    </row>
    <row r="65" spans="3:7">
      <c r="C65" s="2"/>
      <c r="D65" s="2" t="e">
        <f>NA()</f>
        <v>#N/A</v>
      </c>
      <c r="E65" s="2"/>
      <c r="F65" s="2"/>
      <c r="G65" s="2" t="e">
        <f>NA()</f>
        <v>#N/A</v>
      </c>
    </row>
    <row r="66" spans="3:7">
      <c r="C66" s="2"/>
      <c r="D66" s="2" t="e">
        <f>NA()</f>
        <v>#N/A</v>
      </c>
      <c r="E66" s="2"/>
      <c r="F66" s="2"/>
      <c r="G66" s="2" t="e">
        <f>NA()</f>
        <v>#N/A</v>
      </c>
    </row>
    <row r="67" spans="3:7">
      <c r="C67" s="2"/>
      <c r="D67" s="2" t="e">
        <f>NA()</f>
        <v>#N/A</v>
      </c>
      <c r="E67" s="2"/>
      <c r="F67" s="2"/>
      <c r="G67" s="2" t="e">
        <f>NA()</f>
        <v>#N/A</v>
      </c>
    </row>
    <row r="68" spans="3:7">
      <c r="C68" s="2"/>
      <c r="D68" s="2" t="e">
        <f>NA()</f>
        <v>#N/A</v>
      </c>
      <c r="E68" s="2"/>
      <c r="F68" s="2"/>
      <c r="G68" s="2" t="e">
        <f>NA()</f>
        <v>#N/A</v>
      </c>
    </row>
    <row r="69" spans="3:7">
      <c r="C69" s="2"/>
      <c r="D69" s="2" t="e">
        <f>NA()</f>
        <v>#N/A</v>
      </c>
      <c r="E69" s="2"/>
      <c r="F69" s="2"/>
      <c r="G69" s="2" t="e">
        <f>NA()</f>
        <v>#N/A</v>
      </c>
    </row>
    <row r="70" spans="3:7">
      <c r="C70" s="2"/>
      <c r="D70" s="2" t="e">
        <f>NA()</f>
        <v>#N/A</v>
      </c>
      <c r="E70" s="2"/>
      <c r="F70" s="2"/>
      <c r="G70" s="2" t="e">
        <f>NA()</f>
        <v>#N/A</v>
      </c>
    </row>
    <row r="71" spans="3:7">
      <c r="C71" s="2"/>
      <c r="D71" s="2" t="e">
        <f>NA()</f>
        <v>#N/A</v>
      </c>
      <c r="E71" s="2"/>
      <c r="F71" s="2"/>
      <c r="G71" s="2" t="e">
        <f>NA()</f>
        <v>#N/A</v>
      </c>
    </row>
    <row r="72" spans="3:7">
      <c r="C72" s="2"/>
      <c r="D72" s="2" t="e">
        <f>NA()</f>
        <v>#N/A</v>
      </c>
      <c r="E72" s="2"/>
      <c r="F72" s="2"/>
      <c r="G72" s="2" t="e">
        <f>NA()</f>
        <v>#N/A</v>
      </c>
    </row>
    <row r="73" spans="3:7">
      <c r="C73" s="2"/>
      <c r="D73" s="2" t="e">
        <f>NA()</f>
        <v>#N/A</v>
      </c>
      <c r="E73" s="2"/>
      <c r="F73" s="2"/>
      <c r="G73" s="2" t="e">
        <f>NA()</f>
        <v>#N/A</v>
      </c>
    </row>
  </sheetData>
  <mergeCells count="5">
    <mergeCell ref="A4:A5"/>
    <mergeCell ref="T4:T5"/>
    <mergeCell ref="U4:U5"/>
    <mergeCell ref="V4:V5"/>
    <mergeCell ref="M1:Q1"/>
  </mergeCells>
  <phoneticPr fontId="3"/>
  <conditionalFormatting sqref="R4:R5">
    <cfRule type="cellIs" dxfId="229" priority="5" operator="notBetween">
      <formula>0.4</formula>
      <formula>0.6</formula>
    </cfRule>
  </conditionalFormatting>
  <conditionalFormatting sqref="S4:S5">
    <cfRule type="cellIs" dxfId="228" priority="4" operator="greaterThanOrEqual">
      <formula>0.08</formula>
    </cfRule>
  </conditionalFormatting>
  <conditionalFormatting sqref="T4:V4">
    <cfRule type="cellIs" dxfId="227" priority="3" operator="equal">
      <formula>NA()</formula>
    </cfRule>
  </conditionalFormatting>
  <conditionalFormatting sqref="C4:L4 C5:K5">
    <cfRule type="expression" dxfId="226" priority="2">
      <formula>ISNA($C$4)=TRUE</formula>
    </cfRule>
  </conditionalFormatting>
  <conditionalFormatting sqref="L5">
    <cfRule type="expression" dxfId="225" priority="1">
      <formula>ISNA($C$4)=TRUE</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080E6-74FC-47AB-A668-FCC4759832FD}">
  <sheetPr codeName="Sheet10">
    <tabColor theme="9" tint="0.79998168889431442"/>
  </sheetPr>
  <dimension ref="A1:Z73"/>
  <sheetViews>
    <sheetView zoomScale="85" zoomScaleNormal="85" workbookViewId="0">
      <pane xSplit="2" ySplit="3" topLeftCell="C4" activePane="bottomRight" state="frozen"/>
      <selection pane="bottomRight" activeCell="O5" sqref="O5:Q5"/>
      <selection pane="bottomLeft" activeCell="H25" sqref="H25"/>
      <selection pane="topRight" activeCell="H25" sqref="H25"/>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Y1" s="16" t="s">
        <v>188</v>
      </c>
    </row>
    <row r="2" spans="1:26">
      <c r="M2" s="17"/>
      <c r="N2" s="17"/>
      <c r="O2" s="17"/>
      <c r="P2" s="17"/>
      <c r="Q2" s="17"/>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14" t="s">
        <v>205</v>
      </c>
      <c r="S3" s="13" t="s">
        <v>206</v>
      </c>
      <c r="T3" s="31" t="s">
        <v>207</v>
      </c>
      <c r="U3" s="31" t="s">
        <v>208</v>
      </c>
      <c r="V3" s="31" t="s">
        <v>209</v>
      </c>
      <c r="W3" s="2" t="s">
        <v>210</v>
      </c>
      <c r="Y3" s="1" t="s">
        <v>211</v>
      </c>
      <c r="Z3" s="1" t="s">
        <v>212</v>
      </c>
    </row>
    <row r="4" spans="1:26" ht="30" customHeight="1">
      <c r="A4" s="80" t="s">
        <v>216</v>
      </c>
      <c r="B4" s="60" t="s">
        <v>217</v>
      </c>
      <c r="C4" s="22">
        <v>84</v>
      </c>
      <c r="D4" s="22">
        <v>86.6</v>
      </c>
      <c r="E4" s="22">
        <v>38.5</v>
      </c>
      <c r="F4" s="24" t="e">
        <f>NA()</f>
        <v>#N/A</v>
      </c>
      <c r="G4" s="24" t="e">
        <f>NA()</f>
        <v>#N/A</v>
      </c>
      <c r="H4" s="24" t="e">
        <f>NA()</f>
        <v>#N/A</v>
      </c>
      <c r="I4" s="24" t="e">
        <f>NA()</f>
        <v>#N/A</v>
      </c>
      <c r="J4" s="24" t="e">
        <f>NA()</f>
        <v>#N/A</v>
      </c>
      <c r="K4" s="24" t="e">
        <f>NA()</f>
        <v>#N/A</v>
      </c>
      <c r="L4" s="22">
        <v>3.5</v>
      </c>
      <c r="M4" s="11">
        <f>AVERAGE(C4:D4)</f>
        <v>85.3</v>
      </c>
      <c r="N4" s="11">
        <f>E4</f>
        <v>38.5</v>
      </c>
      <c r="O4" s="25" t="e">
        <f t="shared" ref="O4:O5" si="0">AVERAGE(F4:G4)</f>
        <v>#N/A</v>
      </c>
      <c r="P4" s="25" t="e">
        <f t="shared" ref="P4:P5" si="1">AVERAGE(H4:I4)</f>
        <v>#N/A</v>
      </c>
      <c r="Q4" s="25" t="e">
        <f t="shared" ref="Q4:Q5" si="2">AVERAGE(J4:K4)</f>
        <v>#N/A</v>
      </c>
      <c r="R4" s="10">
        <f t="shared" ref="R4:R5" si="3">N4/M4</f>
        <v>0.45134818288393908</v>
      </c>
      <c r="S4" s="9">
        <f t="shared" ref="S4" si="4">O5/M4</f>
        <v>6.7995310668229794E-2</v>
      </c>
      <c r="T4" s="106">
        <v>-5.5272319999999997</v>
      </c>
      <c r="U4" s="106">
        <v>-6.0798290000000001</v>
      </c>
      <c r="V4" s="106">
        <v>-5.9112809999999998</v>
      </c>
      <c r="W4" s="8"/>
      <c r="Y4" s="1">
        <v>-7.3</v>
      </c>
    </row>
    <row r="5" spans="1:26" ht="30" customHeight="1">
      <c r="A5" s="81"/>
      <c r="B5" s="60" t="s">
        <v>218</v>
      </c>
      <c r="C5" s="25" t="e">
        <f>NA()</f>
        <v>#N/A</v>
      </c>
      <c r="D5" s="25" t="e">
        <f>NA()</f>
        <v>#N/A</v>
      </c>
      <c r="E5" s="25" t="e">
        <f>NA()</f>
        <v>#N/A</v>
      </c>
      <c r="F5" s="22">
        <v>6.7</v>
      </c>
      <c r="G5" s="52">
        <v>4.9000000000000004</v>
      </c>
      <c r="H5" s="22">
        <v>34.700000000000003</v>
      </c>
      <c r="I5" s="22">
        <v>32.9</v>
      </c>
      <c r="J5" s="23">
        <v>1.3</v>
      </c>
      <c r="K5" s="23">
        <v>1.1000000000000001</v>
      </c>
      <c r="L5" s="25" t="e">
        <f>NA()</f>
        <v>#N/A</v>
      </c>
      <c r="M5" s="25" t="e">
        <f>NA()</f>
        <v>#N/A</v>
      </c>
      <c r="N5" s="25" t="e">
        <f>NA()</f>
        <v>#N/A</v>
      </c>
      <c r="O5" s="11">
        <f t="shared" si="0"/>
        <v>5.8000000000000007</v>
      </c>
      <c r="P5" s="11">
        <f t="shared" si="1"/>
        <v>33.799999999999997</v>
      </c>
      <c r="Q5" s="11">
        <f t="shared" si="2"/>
        <v>1.2000000000000002</v>
      </c>
      <c r="R5" s="10" t="e">
        <f t="shared" si="3"/>
        <v>#N/A</v>
      </c>
      <c r="S5" s="9" t="e">
        <f>#REF!/M5</f>
        <v>#REF!</v>
      </c>
      <c r="T5" s="107"/>
      <c r="U5" s="108"/>
      <c r="V5" s="108"/>
      <c r="W5" s="8"/>
      <c r="Y5" s="1">
        <v>-7.2</v>
      </c>
    </row>
    <row r="6" spans="1:26">
      <c r="B6" s="7"/>
      <c r="T6" s="26" t="s">
        <v>232</v>
      </c>
      <c r="U6" s="32"/>
      <c r="V6" s="32"/>
    </row>
    <row r="7" spans="1:26" ht="19.5" thickBot="1">
      <c r="M7" s="1" t="s">
        <v>233</v>
      </c>
      <c r="N7" s="6" t="e">
        <f>MAX(#REF!,#REF!,#REF!,#REF!,#REF!,#REF!,#REF!,#REF!,#REF!)</f>
        <v>#REF!</v>
      </c>
      <c r="T7" s="5">
        <f>_xlfn.AGGREGATE(1,6,T4:T5)</f>
        <v>-5.5272319999999997</v>
      </c>
      <c r="U7" s="33"/>
      <c r="V7" s="33"/>
    </row>
    <row r="8" spans="1:26">
      <c r="C8" s="1" t="s">
        <v>234</v>
      </c>
      <c r="M8" s="1" t="s">
        <v>235</v>
      </c>
      <c r="N8" s="4" t="e">
        <f>MIN(#REF!,#REF!,#REF!,#REF!,#REF!,#REF!,#REF!,#REF!,#REF!)</f>
        <v>#REF!</v>
      </c>
    </row>
    <row r="9" spans="1:26" ht="37.5">
      <c r="C9" s="3" t="s">
        <v>236</v>
      </c>
      <c r="D9" s="3" t="s">
        <v>192</v>
      </c>
      <c r="E9" s="3" t="s">
        <v>237</v>
      </c>
      <c r="F9" s="3" t="s">
        <v>238</v>
      </c>
      <c r="G9" s="3" t="s">
        <v>239</v>
      </c>
    </row>
    <row r="10" spans="1:26">
      <c r="C10" s="2" cm="1">
        <f t="array" ref="C10:C11">C4:C5</f>
        <v>84</v>
      </c>
      <c r="D10" s="2" cm="1">
        <f t="array" ref="D10:D11">E4:E5</f>
        <v>38.5</v>
      </c>
      <c r="E10" s="2" t="e" cm="1">
        <f t="array" ref="E10:E11">F4:F5</f>
        <v>#N/A</v>
      </c>
      <c r="F10" s="2" t="e" cm="1">
        <f t="array" ref="F10:F11">H4:H5</f>
        <v>#N/A</v>
      </c>
      <c r="G10" s="2" t="e" cm="1">
        <f t="array" ref="G10">#REF!</f>
        <v>#REF!</v>
      </c>
    </row>
    <row r="11" spans="1:26">
      <c r="C11" s="2" t="e">
        <v>#N/A</v>
      </c>
      <c r="D11" s="2" t="e">
        <v>#N/A</v>
      </c>
      <c r="E11" s="2">
        <v>6.7</v>
      </c>
      <c r="F11" s="2">
        <v>34.700000000000003</v>
      </c>
      <c r="G11" s="2"/>
    </row>
    <row r="12" spans="1:26">
      <c r="C12" s="2"/>
      <c r="D12" s="2"/>
      <c r="E12" s="2"/>
      <c r="F12" s="2"/>
      <c r="G12" s="2"/>
    </row>
    <row r="13" spans="1:26">
      <c r="C13" s="2"/>
      <c r="D13" s="2"/>
      <c r="E13" s="2"/>
      <c r="F13" s="2"/>
      <c r="G13" s="2"/>
    </row>
    <row r="14" spans="1:26">
      <c r="C14" s="2"/>
      <c r="D14" s="2"/>
      <c r="E14" s="2"/>
      <c r="F14" s="2"/>
      <c r="G14" s="2"/>
    </row>
    <row r="15" spans="1:26">
      <c r="C15" s="2"/>
      <c r="D15" s="2"/>
      <c r="E15" s="2"/>
      <c r="F15" s="2"/>
      <c r="G15" s="2"/>
    </row>
    <row r="16" spans="1:26">
      <c r="C16" s="2"/>
      <c r="D16" s="2"/>
      <c r="E16" s="2"/>
      <c r="F16" s="2"/>
      <c r="G16" s="2"/>
    </row>
    <row r="17" spans="3:7">
      <c r="C17" s="2"/>
      <c r="D17" s="2"/>
      <c r="E17" s="2"/>
      <c r="F17" s="2"/>
      <c r="G17" s="2"/>
    </row>
    <row r="18" spans="3:7">
      <c r="C18" s="2"/>
      <c r="D18" s="2"/>
      <c r="E18" s="2"/>
      <c r="F18" s="2"/>
      <c r="G18" s="2"/>
    </row>
    <row r="19" spans="3:7">
      <c r="C19" s="2"/>
      <c r="D19" s="2"/>
      <c r="E19" s="2"/>
      <c r="F19" s="2"/>
      <c r="G19" s="2"/>
    </row>
    <row r="20" spans="3:7">
      <c r="C20" s="2"/>
      <c r="D20" s="2"/>
      <c r="E20" s="2"/>
      <c r="F20" s="2"/>
      <c r="G20" s="2"/>
    </row>
    <row r="21" spans="3:7">
      <c r="C21" s="2"/>
      <c r="D21" s="2"/>
      <c r="E21" s="2"/>
      <c r="F21" s="2"/>
      <c r="G21" s="2"/>
    </row>
    <row r="22" spans="3:7">
      <c r="C22" s="2"/>
      <c r="D22" s="2"/>
      <c r="E22" s="2"/>
      <c r="F22" s="2"/>
      <c r="G22" s="2"/>
    </row>
    <row r="23" spans="3:7">
      <c r="C23" s="2"/>
      <c r="D23" s="2"/>
      <c r="E23" s="2"/>
      <c r="F23" s="2"/>
      <c r="G23" s="2"/>
    </row>
    <row r="24" spans="3:7">
      <c r="C24" s="2"/>
      <c r="D24" s="2"/>
      <c r="E24" s="2"/>
      <c r="F24" s="2"/>
      <c r="G24" s="2"/>
    </row>
    <row r="25" spans="3:7">
      <c r="C25" s="2"/>
      <c r="D25" s="2"/>
      <c r="E25" s="2"/>
      <c r="F25" s="2"/>
      <c r="G25" s="2"/>
    </row>
    <row r="26" spans="3:7">
      <c r="C26" s="2"/>
      <c r="D26" s="2"/>
      <c r="E26" s="2"/>
      <c r="F26" s="2"/>
      <c r="G26" s="2"/>
    </row>
    <row r="27" spans="3:7">
      <c r="C27" s="2"/>
      <c r="D27" s="2"/>
      <c r="E27" s="2"/>
      <c r="F27" s="2"/>
      <c r="G27" s="2"/>
    </row>
    <row r="28" spans="3:7">
      <c r="C28" s="2"/>
      <c r="D28" s="2"/>
      <c r="E28" s="2"/>
      <c r="F28" s="2"/>
      <c r="G28" s="2"/>
    </row>
    <row r="29" spans="3:7">
      <c r="C29" s="2"/>
      <c r="D29" s="2"/>
      <c r="E29" s="2"/>
      <c r="F29" s="2"/>
      <c r="G29" s="2"/>
    </row>
    <row r="30" spans="3:7">
      <c r="C30" s="2"/>
      <c r="D30" s="2"/>
      <c r="E30" s="2"/>
      <c r="F30" s="2"/>
      <c r="G30" s="2"/>
    </row>
    <row r="31" spans="3:7">
      <c r="C31" s="2"/>
      <c r="D31" s="2"/>
      <c r="E31" s="2"/>
      <c r="F31" s="2"/>
      <c r="G31" s="2"/>
    </row>
    <row r="32" spans="3:7">
      <c r="C32" s="2"/>
      <c r="D32" s="2"/>
      <c r="E32" s="2"/>
      <c r="F32" s="2"/>
      <c r="G32" s="2"/>
    </row>
    <row r="33" spans="3:7">
      <c r="C33" s="2"/>
      <c r="D33" s="2"/>
      <c r="E33" s="2"/>
      <c r="F33" s="2"/>
      <c r="G33" s="2"/>
    </row>
    <row r="34" spans="3:7">
      <c r="C34" s="2"/>
      <c r="D34" s="2"/>
      <c r="E34" s="2"/>
      <c r="F34" s="2"/>
      <c r="G34" s="2"/>
    </row>
    <row r="35" spans="3:7">
      <c r="C35" s="2"/>
      <c r="D35" s="2"/>
      <c r="E35" s="2"/>
      <c r="F35" s="2"/>
      <c r="G35" s="2"/>
    </row>
    <row r="36" spans="3:7">
      <c r="C36" s="2"/>
      <c r="D36" s="2"/>
      <c r="E36" s="2"/>
      <c r="F36" s="2"/>
      <c r="G36" s="2"/>
    </row>
    <row r="37" spans="3:7">
      <c r="C37" s="2"/>
      <c r="D37" s="2"/>
      <c r="E37" s="2"/>
      <c r="F37" s="2"/>
      <c r="G37" s="2"/>
    </row>
    <row r="38" spans="3:7">
      <c r="C38" s="2"/>
      <c r="D38" s="2"/>
      <c r="E38" s="2"/>
      <c r="F38" s="2"/>
      <c r="G38" s="2"/>
    </row>
    <row r="39" spans="3:7">
      <c r="C39" s="2"/>
      <c r="D39" s="2"/>
      <c r="E39" s="2"/>
      <c r="F39" s="2"/>
      <c r="G39" s="2"/>
    </row>
    <row r="40" spans="3:7">
      <c r="C40" s="2"/>
      <c r="D40" s="2"/>
      <c r="E40" s="2"/>
      <c r="F40" s="2"/>
      <c r="G40" s="2"/>
    </row>
    <row r="41" spans="3:7">
      <c r="C41" s="2"/>
      <c r="D41" s="2"/>
      <c r="E41" s="2"/>
      <c r="F41" s="2"/>
      <c r="G41" s="2"/>
    </row>
    <row r="42" spans="3:7">
      <c r="C42" s="2" cm="1">
        <f t="array" ref="C42:C43">D4:D5</f>
        <v>86.6</v>
      </c>
      <c r="D42" s="2" t="e">
        <f>NA()</f>
        <v>#N/A</v>
      </c>
      <c r="E42" s="2" t="e" cm="1">
        <f t="array" ref="E42:E43">G4:G5</f>
        <v>#N/A</v>
      </c>
      <c r="F42" s="2" t="e" cm="1">
        <f t="array" ref="F42:F43">I4:I5</f>
        <v>#N/A</v>
      </c>
      <c r="G42" s="2" t="e">
        <f>NA()</f>
        <v>#N/A</v>
      </c>
    </row>
    <row r="43" spans="3:7">
      <c r="C43" s="2" t="e">
        <v>#N/A</v>
      </c>
      <c r="D43" s="2" t="e">
        <f>NA()</f>
        <v>#N/A</v>
      </c>
      <c r="E43" s="2">
        <v>4.9000000000000004</v>
      </c>
      <c r="F43" s="2">
        <v>32.9</v>
      </c>
      <c r="G43" s="2" t="e">
        <f>NA()</f>
        <v>#N/A</v>
      </c>
    </row>
    <row r="44" spans="3:7">
      <c r="C44" s="2"/>
      <c r="D44" s="2" t="e">
        <f>NA()</f>
        <v>#N/A</v>
      </c>
      <c r="E44" s="2"/>
      <c r="F44" s="2"/>
      <c r="G44" s="2" t="e">
        <f>NA()</f>
        <v>#N/A</v>
      </c>
    </row>
    <row r="45" spans="3:7">
      <c r="C45" s="2"/>
      <c r="D45" s="2" t="e">
        <f>NA()</f>
        <v>#N/A</v>
      </c>
      <c r="E45" s="2"/>
      <c r="F45" s="2"/>
      <c r="G45" s="2" t="e">
        <f>NA()</f>
        <v>#N/A</v>
      </c>
    </row>
    <row r="46" spans="3:7">
      <c r="C46" s="2"/>
      <c r="D46" s="2" t="e">
        <f>NA()</f>
        <v>#N/A</v>
      </c>
      <c r="E46" s="2"/>
      <c r="F46" s="2"/>
      <c r="G46" s="2" t="e">
        <f>NA()</f>
        <v>#N/A</v>
      </c>
    </row>
    <row r="47" spans="3:7">
      <c r="C47" s="2"/>
      <c r="D47" s="2" t="e">
        <f>NA()</f>
        <v>#N/A</v>
      </c>
      <c r="E47" s="2"/>
      <c r="F47" s="2"/>
      <c r="G47" s="2" t="e">
        <f>NA()</f>
        <v>#N/A</v>
      </c>
    </row>
    <row r="48" spans="3:7">
      <c r="C48" s="2"/>
      <c r="D48" s="2" t="e">
        <f>NA()</f>
        <v>#N/A</v>
      </c>
      <c r="E48" s="2"/>
      <c r="F48" s="2"/>
      <c r="G48" s="2" t="e">
        <f>NA()</f>
        <v>#N/A</v>
      </c>
    </row>
    <row r="49" spans="3:7">
      <c r="C49" s="2"/>
      <c r="D49" s="2" t="e">
        <f>NA()</f>
        <v>#N/A</v>
      </c>
      <c r="E49" s="2"/>
      <c r="F49" s="2"/>
      <c r="G49" s="2" t="e">
        <f>NA()</f>
        <v>#N/A</v>
      </c>
    </row>
    <row r="50" spans="3:7">
      <c r="C50" s="2"/>
      <c r="D50" s="2" t="e">
        <f>NA()</f>
        <v>#N/A</v>
      </c>
      <c r="E50" s="2"/>
      <c r="F50" s="2"/>
      <c r="G50" s="2" t="e">
        <f>NA()</f>
        <v>#N/A</v>
      </c>
    </row>
    <row r="51" spans="3:7">
      <c r="C51" s="2"/>
      <c r="D51" s="2" t="e">
        <f>NA()</f>
        <v>#N/A</v>
      </c>
      <c r="E51" s="2"/>
      <c r="F51" s="2"/>
      <c r="G51" s="2" t="e">
        <f>NA()</f>
        <v>#N/A</v>
      </c>
    </row>
    <row r="52" spans="3:7">
      <c r="C52" s="2"/>
      <c r="D52" s="2" t="e">
        <f>NA()</f>
        <v>#N/A</v>
      </c>
      <c r="E52" s="2"/>
      <c r="F52" s="2"/>
      <c r="G52" s="2" t="e">
        <f>NA()</f>
        <v>#N/A</v>
      </c>
    </row>
    <row r="53" spans="3:7">
      <c r="C53" s="2"/>
      <c r="D53" s="2" t="e">
        <f>NA()</f>
        <v>#N/A</v>
      </c>
      <c r="E53" s="2"/>
      <c r="F53" s="2"/>
      <c r="G53" s="2" t="e">
        <f>NA()</f>
        <v>#N/A</v>
      </c>
    </row>
    <row r="54" spans="3:7">
      <c r="C54" s="2"/>
      <c r="D54" s="2" t="e">
        <f>NA()</f>
        <v>#N/A</v>
      </c>
      <c r="E54" s="2"/>
      <c r="F54" s="2"/>
      <c r="G54" s="2" t="e">
        <f>NA()</f>
        <v>#N/A</v>
      </c>
    </row>
    <row r="55" spans="3:7">
      <c r="C55" s="2"/>
      <c r="D55" s="2" t="e">
        <f>NA()</f>
        <v>#N/A</v>
      </c>
      <c r="E55" s="2"/>
      <c r="F55" s="2"/>
      <c r="G55" s="2" t="e">
        <f>NA()</f>
        <v>#N/A</v>
      </c>
    </row>
    <row r="56" spans="3:7">
      <c r="C56" s="2"/>
      <c r="D56" s="2" t="e">
        <f>NA()</f>
        <v>#N/A</v>
      </c>
      <c r="E56" s="2"/>
      <c r="F56" s="2"/>
      <c r="G56" s="2" t="e">
        <f>NA()</f>
        <v>#N/A</v>
      </c>
    </row>
    <row r="57" spans="3:7">
      <c r="C57" s="2"/>
      <c r="D57" s="2" t="e">
        <f>NA()</f>
        <v>#N/A</v>
      </c>
      <c r="E57" s="2"/>
      <c r="F57" s="2"/>
      <c r="G57" s="2" t="e">
        <f>NA()</f>
        <v>#N/A</v>
      </c>
    </row>
    <row r="58" spans="3:7">
      <c r="C58" s="2"/>
      <c r="D58" s="2" t="e">
        <f>NA()</f>
        <v>#N/A</v>
      </c>
      <c r="E58" s="2"/>
      <c r="F58" s="2"/>
      <c r="G58" s="2" t="e">
        <f>NA()</f>
        <v>#N/A</v>
      </c>
    </row>
    <row r="59" spans="3:7">
      <c r="C59" s="2"/>
      <c r="D59" s="2" t="e">
        <f>NA()</f>
        <v>#N/A</v>
      </c>
      <c r="E59" s="2"/>
      <c r="F59" s="2"/>
      <c r="G59" s="2" t="e">
        <f>NA()</f>
        <v>#N/A</v>
      </c>
    </row>
    <row r="60" spans="3:7">
      <c r="C60" s="2"/>
      <c r="D60" s="2" t="e">
        <f>NA()</f>
        <v>#N/A</v>
      </c>
      <c r="E60" s="2"/>
      <c r="F60" s="2"/>
      <c r="G60" s="2" t="e">
        <f>NA()</f>
        <v>#N/A</v>
      </c>
    </row>
    <row r="61" spans="3:7">
      <c r="C61" s="2"/>
      <c r="D61" s="2" t="e">
        <f>NA()</f>
        <v>#N/A</v>
      </c>
      <c r="E61" s="2"/>
      <c r="F61" s="2"/>
      <c r="G61" s="2" t="e">
        <f>NA()</f>
        <v>#N/A</v>
      </c>
    </row>
    <row r="62" spans="3:7">
      <c r="C62" s="2"/>
      <c r="D62" s="2" t="e">
        <f>NA()</f>
        <v>#N/A</v>
      </c>
      <c r="E62" s="2"/>
      <c r="F62" s="2"/>
      <c r="G62" s="2" t="e">
        <f>NA()</f>
        <v>#N/A</v>
      </c>
    </row>
    <row r="63" spans="3:7">
      <c r="C63" s="2"/>
      <c r="D63" s="2" t="e">
        <f>NA()</f>
        <v>#N/A</v>
      </c>
      <c r="E63" s="2"/>
      <c r="F63" s="2"/>
      <c r="G63" s="2" t="e">
        <f>NA()</f>
        <v>#N/A</v>
      </c>
    </row>
    <row r="64" spans="3:7">
      <c r="C64" s="2"/>
      <c r="D64" s="2" t="e">
        <f>NA()</f>
        <v>#N/A</v>
      </c>
      <c r="E64" s="2"/>
      <c r="F64" s="2"/>
      <c r="G64" s="2" t="e">
        <f>NA()</f>
        <v>#N/A</v>
      </c>
    </row>
    <row r="65" spans="3:7">
      <c r="C65" s="2"/>
      <c r="D65" s="2" t="e">
        <f>NA()</f>
        <v>#N/A</v>
      </c>
      <c r="E65" s="2"/>
      <c r="F65" s="2"/>
      <c r="G65" s="2" t="e">
        <f>NA()</f>
        <v>#N/A</v>
      </c>
    </row>
    <row r="66" spans="3:7">
      <c r="C66" s="2"/>
      <c r="D66" s="2" t="e">
        <f>NA()</f>
        <v>#N/A</v>
      </c>
      <c r="E66" s="2"/>
      <c r="F66" s="2"/>
      <c r="G66" s="2" t="e">
        <f>NA()</f>
        <v>#N/A</v>
      </c>
    </row>
    <row r="67" spans="3:7">
      <c r="C67" s="2"/>
      <c r="D67" s="2" t="e">
        <f>NA()</f>
        <v>#N/A</v>
      </c>
      <c r="E67" s="2"/>
      <c r="F67" s="2"/>
      <c r="G67" s="2" t="e">
        <f>NA()</f>
        <v>#N/A</v>
      </c>
    </row>
    <row r="68" spans="3:7">
      <c r="C68" s="2"/>
      <c r="D68" s="2" t="e">
        <f>NA()</f>
        <v>#N/A</v>
      </c>
      <c r="E68" s="2"/>
      <c r="F68" s="2"/>
      <c r="G68" s="2" t="e">
        <f>NA()</f>
        <v>#N/A</v>
      </c>
    </row>
    <row r="69" spans="3:7">
      <c r="C69" s="2"/>
      <c r="D69" s="2" t="e">
        <f>NA()</f>
        <v>#N/A</v>
      </c>
      <c r="E69" s="2"/>
      <c r="F69" s="2"/>
      <c r="G69" s="2" t="e">
        <f>NA()</f>
        <v>#N/A</v>
      </c>
    </row>
    <row r="70" spans="3:7">
      <c r="C70" s="2"/>
      <c r="D70" s="2" t="e">
        <f>NA()</f>
        <v>#N/A</v>
      </c>
      <c r="E70" s="2"/>
      <c r="F70" s="2"/>
      <c r="G70" s="2" t="e">
        <f>NA()</f>
        <v>#N/A</v>
      </c>
    </row>
    <row r="71" spans="3:7">
      <c r="C71" s="2"/>
      <c r="D71" s="2" t="e">
        <f>NA()</f>
        <v>#N/A</v>
      </c>
      <c r="E71" s="2"/>
      <c r="F71" s="2"/>
      <c r="G71" s="2" t="e">
        <f>NA()</f>
        <v>#N/A</v>
      </c>
    </row>
    <row r="72" spans="3:7">
      <c r="C72" s="2"/>
      <c r="D72" s="2" t="e">
        <f>NA()</f>
        <v>#N/A</v>
      </c>
      <c r="E72" s="2"/>
      <c r="F72" s="2"/>
      <c r="G72" s="2" t="e">
        <f>NA()</f>
        <v>#N/A</v>
      </c>
    </row>
    <row r="73" spans="3:7">
      <c r="C73" s="2"/>
      <c r="D73" s="2" t="e">
        <f>NA()</f>
        <v>#N/A</v>
      </c>
      <c r="E73" s="2"/>
      <c r="F73" s="2"/>
      <c r="G73" s="2" t="e">
        <f>NA()</f>
        <v>#N/A</v>
      </c>
    </row>
  </sheetData>
  <mergeCells count="5">
    <mergeCell ref="A4:A5"/>
    <mergeCell ref="T4:T5"/>
    <mergeCell ref="U4:U5"/>
    <mergeCell ref="V4:V5"/>
    <mergeCell ref="M1:Q1"/>
  </mergeCells>
  <phoneticPr fontId="3"/>
  <conditionalFormatting sqref="R4:R5">
    <cfRule type="cellIs" dxfId="224" priority="4" operator="notBetween">
      <formula>0.4</formula>
      <formula>0.6</formula>
    </cfRule>
  </conditionalFormatting>
  <conditionalFormatting sqref="S4:S5">
    <cfRule type="cellIs" dxfId="223" priority="3" operator="greaterThanOrEqual">
      <formula>0.08</formula>
    </cfRule>
  </conditionalFormatting>
  <conditionalFormatting sqref="T4:V4">
    <cfRule type="cellIs" dxfId="222" priority="2" operator="equal">
      <formula>NA()</formula>
    </cfRule>
  </conditionalFormatting>
  <conditionalFormatting sqref="C4:L4 C5:K5">
    <cfRule type="expression" dxfId="221" priority="5">
      <formula>ISNA(#REF!)=TRUE</formula>
    </cfRule>
  </conditionalFormatting>
  <conditionalFormatting sqref="L5">
    <cfRule type="expression" dxfId="220" priority="1">
      <formula>ISNA($C$4)=TRUE</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68CF3-EB9D-402C-8E03-FD54400ABD7B}">
  <sheetPr codeName="Sheet11">
    <tabColor theme="9" tint="0.79998168889431442"/>
  </sheetPr>
  <dimension ref="A1:Z73"/>
  <sheetViews>
    <sheetView zoomScale="85" zoomScaleNormal="85" workbookViewId="0">
      <pane xSplit="2" ySplit="3" topLeftCell="C4" activePane="bottomRight" state="frozen"/>
      <selection pane="bottomRight" activeCell="O5" sqref="O5:Q5"/>
      <selection pane="bottomLeft" activeCell="H25" sqref="H25"/>
      <selection pane="topRight" activeCell="H25" sqref="H25"/>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Y1" s="16" t="s">
        <v>188</v>
      </c>
    </row>
    <row r="2" spans="1:26">
      <c r="M2" s="17"/>
      <c r="N2" s="17"/>
      <c r="O2" s="17"/>
      <c r="P2" s="17"/>
      <c r="Q2" s="17"/>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14" t="s">
        <v>205</v>
      </c>
      <c r="S3" s="13" t="s">
        <v>206</v>
      </c>
      <c r="T3" s="31" t="s">
        <v>207</v>
      </c>
      <c r="U3" s="31" t="s">
        <v>208</v>
      </c>
      <c r="V3" s="31" t="s">
        <v>209</v>
      </c>
      <c r="W3" s="2" t="s">
        <v>210</v>
      </c>
      <c r="Y3" s="1" t="s">
        <v>211</v>
      </c>
      <c r="Z3" s="1" t="s">
        <v>212</v>
      </c>
    </row>
    <row r="4" spans="1:26" ht="30" customHeight="1">
      <c r="A4" s="82" t="s">
        <v>219</v>
      </c>
      <c r="B4" s="57" t="s">
        <v>220</v>
      </c>
      <c r="C4" s="22">
        <v>103.3</v>
      </c>
      <c r="D4" s="22">
        <v>96.7</v>
      </c>
      <c r="E4" s="22">
        <v>56.9</v>
      </c>
      <c r="F4" s="24" t="e">
        <f>NA()</f>
        <v>#N/A</v>
      </c>
      <c r="G4" s="24" t="e">
        <f>NA()</f>
        <v>#N/A</v>
      </c>
      <c r="H4" s="24" t="e">
        <f>NA()</f>
        <v>#N/A</v>
      </c>
      <c r="I4" s="24" t="e">
        <f>NA()</f>
        <v>#N/A</v>
      </c>
      <c r="J4" s="24" t="e">
        <f>NA()</f>
        <v>#N/A</v>
      </c>
      <c r="K4" s="24" t="e">
        <f>NA()</f>
        <v>#N/A</v>
      </c>
      <c r="L4" s="22">
        <v>6.6</v>
      </c>
      <c r="M4" s="11">
        <f>AVERAGE(C4:D4)</f>
        <v>100</v>
      </c>
      <c r="N4" s="11">
        <f>E4</f>
        <v>56.9</v>
      </c>
      <c r="O4" s="25" t="e">
        <f t="shared" ref="O4:O5" si="0">AVERAGE(F4:G4)</f>
        <v>#N/A</v>
      </c>
      <c r="P4" s="25" t="e">
        <f t="shared" ref="P4:P5" si="1">AVERAGE(H4:I4)</f>
        <v>#N/A</v>
      </c>
      <c r="Q4" s="25" t="e">
        <f t="shared" ref="Q4:Q5" si="2">AVERAGE(J4:K4)</f>
        <v>#N/A</v>
      </c>
      <c r="R4" s="10">
        <f t="shared" ref="R4:R5" si="3">N4/M4</f>
        <v>0.56899999999999995</v>
      </c>
      <c r="S4" s="9">
        <f t="shared" ref="S4" si="4">O5/M4</f>
        <v>0.1065</v>
      </c>
      <c r="T4" s="106">
        <v>-5.1030189999999997</v>
      </c>
      <c r="U4" s="106">
        <v>-5.3995240000000004</v>
      </c>
      <c r="V4" s="106">
        <v>-4.5178649999999996</v>
      </c>
      <c r="W4" s="8"/>
      <c r="Y4" s="1">
        <v>-7.1</v>
      </c>
    </row>
    <row r="5" spans="1:26" ht="30" customHeight="1">
      <c r="A5" s="83"/>
      <c r="B5" s="57" t="s">
        <v>221</v>
      </c>
      <c r="C5" s="25" t="e">
        <f>NA()</f>
        <v>#N/A</v>
      </c>
      <c r="D5" s="25" t="e">
        <f>NA()</f>
        <v>#N/A</v>
      </c>
      <c r="E5" s="25" t="e">
        <f>NA()</f>
        <v>#N/A</v>
      </c>
      <c r="F5" s="22">
        <v>9.3000000000000007</v>
      </c>
      <c r="G5" s="22">
        <v>12</v>
      </c>
      <c r="H5" s="22">
        <v>18.899999999999999</v>
      </c>
      <c r="I5" s="22">
        <v>17.899999999999999</v>
      </c>
      <c r="J5" s="23">
        <v>0.9</v>
      </c>
      <c r="K5" s="23">
        <v>0.5</v>
      </c>
      <c r="L5" s="25" t="e">
        <f>NA()</f>
        <v>#N/A</v>
      </c>
      <c r="M5" s="25" t="e">
        <f>NA()</f>
        <v>#N/A</v>
      </c>
      <c r="N5" s="25" t="e">
        <f>NA()</f>
        <v>#N/A</v>
      </c>
      <c r="O5" s="11">
        <f t="shared" si="0"/>
        <v>10.65</v>
      </c>
      <c r="P5" s="11">
        <f t="shared" si="1"/>
        <v>18.399999999999999</v>
      </c>
      <c r="Q5" s="11">
        <f t="shared" si="2"/>
        <v>0.7</v>
      </c>
      <c r="R5" s="10" t="e">
        <f t="shared" si="3"/>
        <v>#N/A</v>
      </c>
      <c r="S5" s="9" t="e">
        <f>#REF!/M5</f>
        <v>#REF!</v>
      </c>
      <c r="T5" s="107"/>
      <c r="U5" s="108"/>
      <c r="V5" s="108"/>
      <c r="W5" s="8"/>
      <c r="Y5" s="1">
        <v>-7</v>
      </c>
    </row>
    <row r="6" spans="1:26">
      <c r="B6" s="7"/>
      <c r="T6" s="26" t="s">
        <v>232</v>
      </c>
      <c r="U6" s="32"/>
      <c r="V6" s="32"/>
    </row>
    <row r="7" spans="1:26" ht="19.5" thickBot="1">
      <c r="M7" s="1" t="s">
        <v>233</v>
      </c>
      <c r="N7" s="6" t="e">
        <f>MAX(#REF!,#REF!,#REF!,#REF!,#REF!,#REF!,#REF!,#REF!,#REF!)</f>
        <v>#REF!</v>
      </c>
      <c r="T7" s="5">
        <f>_xlfn.AGGREGATE(1,6,T4:T5)</f>
        <v>-5.1030189999999997</v>
      </c>
      <c r="U7" s="33"/>
      <c r="V7" s="33"/>
    </row>
    <row r="8" spans="1:26">
      <c r="C8" s="1" t="s">
        <v>234</v>
      </c>
      <c r="M8" s="1" t="s">
        <v>235</v>
      </c>
      <c r="N8" s="4" t="e">
        <f>MIN(#REF!,#REF!,#REF!,#REF!,#REF!,#REF!,#REF!,#REF!,#REF!)</f>
        <v>#REF!</v>
      </c>
    </row>
    <row r="9" spans="1:26" ht="37.5">
      <c r="C9" s="3" t="s">
        <v>236</v>
      </c>
      <c r="D9" s="3" t="s">
        <v>192</v>
      </c>
      <c r="E9" s="3" t="s">
        <v>237</v>
      </c>
      <c r="F9" s="3" t="s">
        <v>238</v>
      </c>
      <c r="G9" s="3" t="s">
        <v>239</v>
      </c>
    </row>
    <row r="10" spans="1:26">
      <c r="C10" s="2" cm="1">
        <f t="array" ref="C10:C11">C4:C5</f>
        <v>103.3</v>
      </c>
      <c r="D10" s="2" cm="1">
        <f t="array" ref="D10:D11">E4:E5</f>
        <v>56.9</v>
      </c>
      <c r="E10" s="2" t="e" cm="1">
        <f t="array" ref="E10:E11">F4:F5</f>
        <v>#N/A</v>
      </c>
      <c r="F10" s="2" t="e" cm="1">
        <f t="array" ref="F10:F11">H4:H5</f>
        <v>#N/A</v>
      </c>
      <c r="G10" s="2" t="e" cm="1">
        <f t="array" ref="G10">#REF!</f>
        <v>#REF!</v>
      </c>
    </row>
    <row r="11" spans="1:26">
      <c r="C11" s="2" t="e">
        <v>#N/A</v>
      </c>
      <c r="D11" s="2" t="e">
        <v>#N/A</v>
      </c>
      <c r="E11" s="2">
        <v>9.3000000000000007</v>
      </c>
      <c r="F11" s="2">
        <v>18.899999999999999</v>
      </c>
      <c r="G11" s="2"/>
    </row>
    <row r="12" spans="1:26">
      <c r="C12" s="2"/>
      <c r="D12" s="2"/>
      <c r="E12" s="2"/>
      <c r="F12" s="2"/>
      <c r="G12" s="2"/>
    </row>
    <row r="13" spans="1:26">
      <c r="C13" s="2"/>
      <c r="D13" s="2"/>
      <c r="E13" s="2"/>
      <c r="F13" s="2"/>
      <c r="G13" s="2"/>
    </row>
    <row r="14" spans="1:26">
      <c r="C14" s="2"/>
      <c r="D14" s="2"/>
      <c r="E14" s="2"/>
      <c r="F14" s="2"/>
      <c r="G14" s="2"/>
    </row>
    <row r="15" spans="1:26">
      <c r="C15" s="2"/>
      <c r="D15" s="2"/>
      <c r="E15" s="2"/>
      <c r="F15" s="2"/>
      <c r="G15" s="2"/>
    </row>
    <row r="16" spans="1:26">
      <c r="C16" s="2"/>
      <c r="D16" s="2"/>
      <c r="E16" s="2"/>
      <c r="F16" s="2"/>
      <c r="G16" s="2"/>
    </row>
    <row r="17" spans="3:7">
      <c r="C17" s="2"/>
      <c r="D17" s="2"/>
      <c r="E17" s="2"/>
      <c r="F17" s="2"/>
      <c r="G17" s="2"/>
    </row>
    <row r="18" spans="3:7">
      <c r="C18" s="2"/>
      <c r="D18" s="2"/>
      <c r="E18" s="2"/>
      <c r="F18" s="2"/>
      <c r="G18" s="2"/>
    </row>
    <row r="19" spans="3:7">
      <c r="C19" s="2"/>
      <c r="D19" s="2"/>
      <c r="E19" s="2"/>
      <c r="F19" s="2"/>
      <c r="G19" s="2"/>
    </row>
    <row r="20" spans="3:7">
      <c r="C20" s="2"/>
      <c r="D20" s="2"/>
      <c r="E20" s="2"/>
      <c r="F20" s="2"/>
      <c r="G20" s="2"/>
    </row>
    <row r="21" spans="3:7">
      <c r="C21" s="2"/>
      <c r="D21" s="2"/>
      <c r="E21" s="2"/>
      <c r="F21" s="2"/>
      <c r="G21" s="2"/>
    </row>
    <row r="22" spans="3:7">
      <c r="C22" s="2"/>
      <c r="D22" s="2"/>
      <c r="E22" s="2"/>
      <c r="F22" s="2"/>
      <c r="G22" s="2"/>
    </row>
    <row r="23" spans="3:7">
      <c r="C23" s="2"/>
      <c r="D23" s="2"/>
      <c r="E23" s="2"/>
      <c r="F23" s="2"/>
      <c r="G23" s="2"/>
    </row>
    <row r="24" spans="3:7">
      <c r="C24" s="2"/>
      <c r="D24" s="2"/>
      <c r="E24" s="2"/>
      <c r="F24" s="2"/>
      <c r="G24" s="2"/>
    </row>
    <row r="25" spans="3:7">
      <c r="C25" s="2"/>
      <c r="D25" s="2"/>
      <c r="E25" s="2"/>
      <c r="F25" s="2"/>
      <c r="G25" s="2"/>
    </row>
    <row r="26" spans="3:7">
      <c r="C26" s="2"/>
      <c r="D26" s="2"/>
      <c r="E26" s="2"/>
      <c r="F26" s="2"/>
      <c r="G26" s="2"/>
    </row>
    <row r="27" spans="3:7">
      <c r="C27" s="2"/>
      <c r="D27" s="2"/>
      <c r="E27" s="2"/>
      <c r="F27" s="2"/>
      <c r="G27" s="2"/>
    </row>
    <row r="28" spans="3:7">
      <c r="C28" s="2"/>
      <c r="D28" s="2"/>
      <c r="E28" s="2"/>
      <c r="F28" s="2"/>
      <c r="G28" s="2"/>
    </row>
    <row r="29" spans="3:7">
      <c r="C29" s="2"/>
      <c r="D29" s="2"/>
      <c r="E29" s="2"/>
      <c r="F29" s="2"/>
      <c r="G29" s="2"/>
    </row>
    <row r="30" spans="3:7">
      <c r="C30" s="2"/>
      <c r="D30" s="2"/>
      <c r="E30" s="2"/>
      <c r="F30" s="2"/>
      <c r="G30" s="2"/>
    </row>
    <row r="31" spans="3:7">
      <c r="C31" s="2"/>
      <c r="D31" s="2"/>
      <c r="E31" s="2"/>
      <c r="F31" s="2"/>
      <c r="G31" s="2"/>
    </row>
    <row r="32" spans="3:7">
      <c r="C32" s="2"/>
      <c r="D32" s="2"/>
      <c r="E32" s="2"/>
      <c r="F32" s="2"/>
      <c r="G32" s="2"/>
    </row>
    <row r="33" spans="3:7">
      <c r="C33" s="2"/>
      <c r="D33" s="2"/>
      <c r="E33" s="2"/>
      <c r="F33" s="2"/>
      <c r="G33" s="2"/>
    </row>
    <row r="34" spans="3:7">
      <c r="C34" s="2"/>
      <c r="D34" s="2"/>
      <c r="E34" s="2"/>
      <c r="F34" s="2"/>
      <c r="G34" s="2"/>
    </row>
    <row r="35" spans="3:7">
      <c r="C35" s="2"/>
      <c r="D35" s="2"/>
      <c r="E35" s="2"/>
      <c r="F35" s="2"/>
      <c r="G35" s="2"/>
    </row>
    <row r="36" spans="3:7">
      <c r="C36" s="2"/>
      <c r="D36" s="2"/>
      <c r="E36" s="2"/>
      <c r="F36" s="2"/>
      <c r="G36" s="2"/>
    </row>
    <row r="37" spans="3:7">
      <c r="C37" s="2"/>
      <c r="D37" s="2"/>
      <c r="E37" s="2"/>
      <c r="F37" s="2"/>
      <c r="G37" s="2"/>
    </row>
    <row r="38" spans="3:7">
      <c r="C38" s="2"/>
      <c r="D38" s="2"/>
      <c r="E38" s="2"/>
      <c r="F38" s="2"/>
      <c r="G38" s="2"/>
    </row>
    <row r="39" spans="3:7">
      <c r="C39" s="2"/>
      <c r="D39" s="2"/>
      <c r="E39" s="2"/>
      <c r="F39" s="2"/>
      <c r="G39" s="2"/>
    </row>
    <row r="40" spans="3:7">
      <c r="C40" s="2"/>
      <c r="D40" s="2"/>
      <c r="E40" s="2"/>
      <c r="F40" s="2"/>
      <c r="G40" s="2"/>
    </row>
    <row r="41" spans="3:7">
      <c r="C41" s="2"/>
      <c r="D41" s="2"/>
      <c r="E41" s="2"/>
      <c r="F41" s="2"/>
      <c r="G41" s="2"/>
    </row>
    <row r="42" spans="3:7">
      <c r="C42" s="2" cm="1">
        <f t="array" ref="C42:C43">D4:D5</f>
        <v>96.7</v>
      </c>
      <c r="D42" s="2" t="e">
        <f>NA()</f>
        <v>#N/A</v>
      </c>
      <c r="E42" s="2" t="e" cm="1">
        <f t="array" ref="E42:E43">G4:G5</f>
        <v>#N/A</v>
      </c>
      <c r="F42" s="2" t="e" cm="1">
        <f t="array" ref="F42:F43">I4:I5</f>
        <v>#N/A</v>
      </c>
      <c r="G42" s="2" t="e">
        <f>NA()</f>
        <v>#N/A</v>
      </c>
    </row>
    <row r="43" spans="3:7">
      <c r="C43" s="2" t="e">
        <v>#N/A</v>
      </c>
      <c r="D43" s="2" t="e">
        <f>NA()</f>
        <v>#N/A</v>
      </c>
      <c r="E43" s="2">
        <v>12</v>
      </c>
      <c r="F43" s="2">
        <v>17.899999999999999</v>
      </c>
      <c r="G43" s="2" t="e">
        <f>NA()</f>
        <v>#N/A</v>
      </c>
    </row>
    <row r="44" spans="3:7">
      <c r="C44" s="2"/>
      <c r="D44" s="2" t="e">
        <f>NA()</f>
        <v>#N/A</v>
      </c>
      <c r="E44" s="2"/>
      <c r="F44" s="2"/>
      <c r="G44" s="2" t="e">
        <f>NA()</f>
        <v>#N/A</v>
      </c>
    </row>
    <row r="45" spans="3:7">
      <c r="C45" s="2"/>
      <c r="D45" s="2" t="e">
        <f>NA()</f>
        <v>#N/A</v>
      </c>
      <c r="E45" s="2"/>
      <c r="F45" s="2"/>
      <c r="G45" s="2" t="e">
        <f>NA()</f>
        <v>#N/A</v>
      </c>
    </row>
    <row r="46" spans="3:7">
      <c r="C46" s="2"/>
      <c r="D46" s="2" t="e">
        <f>NA()</f>
        <v>#N/A</v>
      </c>
      <c r="E46" s="2"/>
      <c r="F46" s="2"/>
      <c r="G46" s="2" t="e">
        <f>NA()</f>
        <v>#N/A</v>
      </c>
    </row>
    <row r="47" spans="3:7">
      <c r="C47" s="2"/>
      <c r="D47" s="2" t="e">
        <f>NA()</f>
        <v>#N/A</v>
      </c>
      <c r="E47" s="2"/>
      <c r="F47" s="2"/>
      <c r="G47" s="2" t="e">
        <f>NA()</f>
        <v>#N/A</v>
      </c>
    </row>
    <row r="48" spans="3:7">
      <c r="C48" s="2"/>
      <c r="D48" s="2" t="e">
        <f>NA()</f>
        <v>#N/A</v>
      </c>
      <c r="E48" s="2"/>
      <c r="F48" s="2"/>
      <c r="G48" s="2" t="e">
        <f>NA()</f>
        <v>#N/A</v>
      </c>
    </row>
    <row r="49" spans="3:7">
      <c r="C49" s="2"/>
      <c r="D49" s="2" t="e">
        <f>NA()</f>
        <v>#N/A</v>
      </c>
      <c r="E49" s="2"/>
      <c r="F49" s="2"/>
      <c r="G49" s="2" t="e">
        <f>NA()</f>
        <v>#N/A</v>
      </c>
    </row>
    <row r="50" spans="3:7">
      <c r="C50" s="2"/>
      <c r="D50" s="2" t="e">
        <f>NA()</f>
        <v>#N/A</v>
      </c>
      <c r="E50" s="2"/>
      <c r="F50" s="2"/>
      <c r="G50" s="2" t="e">
        <f>NA()</f>
        <v>#N/A</v>
      </c>
    </row>
    <row r="51" spans="3:7">
      <c r="C51" s="2"/>
      <c r="D51" s="2" t="e">
        <f>NA()</f>
        <v>#N/A</v>
      </c>
      <c r="E51" s="2"/>
      <c r="F51" s="2"/>
      <c r="G51" s="2" t="e">
        <f>NA()</f>
        <v>#N/A</v>
      </c>
    </row>
    <row r="52" spans="3:7">
      <c r="C52" s="2"/>
      <c r="D52" s="2" t="e">
        <f>NA()</f>
        <v>#N/A</v>
      </c>
      <c r="E52" s="2"/>
      <c r="F52" s="2"/>
      <c r="G52" s="2" t="e">
        <f>NA()</f>
        <v>#N/A</v>
      </c>
    </row>
    <row r="53" spans="3:7">
      <c r="C53" s="2"/>
      <c r="D53" s="2" t="e">
        <f>NA()</f>
        <v>#N/A</v>
      </c>
      <c r="E53" s="2"/>
      <c r="F53" s="2"/>
      <c r="G53" s="2" t="e">
        <f>NA()</f>
        <v>#N/A</v>
      </c>
    </row>
    <row r="54" spans="3:7">
      <c r="C54" s="2"/>
      <c r="D54" s="2" t="e">
        <f>NA()</f>
        <v>#N/A</v>
      </c>
      <c r="E54" s="2"/>
      <c r="F54" s="2"/>
      <c r="G54" s="2" t="e">
        <f>NA()</f>
        <v>#N/A</v>
      </c>
    </row>
    <row r="55" spans="3:7">
      <c r="C55" s="2"/>
      <c r="D55" s="2" t="e">
        <f>NA()</f>
        <v>#N/A</v>
      </c>
      <c r="E55" s="2"/>
      <c r="F55" s="2"/>
      <c r="G55" s="2" t="e">
        <f>NA()</f>
        <v>#N/A</v>
      </c>
    </row>
    <row r="56" spans="3:7">
      <c r="C56" s="2"/>
      <c r="D56" s="2" t="e">
        <f>NA()</f>
        <v>#N/A</v>
      </c>
      <c r="E56" s="2"/>
      <c r="F56" s="2"/>
      <c r="G56" s="2" t="e">
        <f>NA()</f>
        <v>#N/A</v>
      </c>
    </row>
    <row r="57" spans="3:7">
      <c r="C57" s="2"/>
      <c r="D57" s="2" t="e">
        <f>NA()</f>
        <v>#N/A</v>
      </c>
      <c r="E57" s="2"/>
      <c r="F57" s="2"/>
      <c r="G57" s="2" t="e">
        <f>NA()</f>
        <v>#N/A</v>
      </c>
    </row>
    <row r="58" spans="3:7">
      <c r="C58" s="2"/>
      <c r="D58" s="2" t="e">
        <f>NA()</f>
        <v>#N/A</v>
      </c>
      <c r="E58" s="2"/>
      <c r="F58" s="2"/>
      <c r="G58" s="2" t="e">
        <f>NA()</f>
        <v>#N/A</v>
      </c>
    </row>
    <row r="59" spans="3:7">
      <c r="C59" s="2"/>
      <c r="D59" s="2" t="e">
        <f>NA()</f>
        <v>#N/A</v>
      </c>
      <c r="E59" s="2"/>
      <c r="F59" s="2"/>
      <c r="G59" s="2" t="e">
        <f>NA()</f>
        <v>#N/A</v>
      </c>
    </row>
    <row r="60" spans="3:7">
      <c r="C60" s="2"/>
      <c r="D60" s="2" t="e">
        <f>NA()</f>
        <v>#N/A</v>
      </c>
      <c r="E60" s="2"/>
      <c r="F60" s="2"/>
      <c r="G60" s="2" t="e">
        <f>NA()</f>
        <v>#N/A</v>
      </c>
    </row>
    <row r="61" spans="3:7">
      <c r="C61" s="2"/>
      <c r="D61" s="2" t="e">
        <f>NA()</f>
        <v>#N/A</v>
      </c>
      <c r="E61" s="2"/>
      <c r="F61" s="2"/>
      <c r="G61" s="2" t="e">
        <f>NA()</f>
        <v>#N/A</v>
      </c>
    </row>
    <row r="62" spans="3:7">
      <c r="C62" s="2"/>
      <c r="D62" s="2" t="e">
        <f>NA()</f>
        <v>#N/A</v>
      </c>
      <c r="E62" s="2"/>
      <c r="F62" s="2"/>
      <c r="G62" s="2" t="e">
        <f>NA()</f>
        <v>#N/A</v>
      </c>
    </row>
    <row r="63" spans="3:7">
      <c r="C63" s="2"/>
      <c r="D63" s="2" t="e">
        <f>NA()</f>
        <v>#N/A</v>
      </c>
      <c r="E63" s="2"/>
      <c r="F63" s="2"/>
      <c r="G63" s="2" t="e">
        <f>NA()</f>
        <v>#N/A</v>
      </c>
    </row>
    <row r="64" spans="3:7">
      <c r="C64" s="2"/>
      <c r="D64" s="2" t="e">
        <f>NA()</f>
        <v>#N/A</v>
      </c>
      <c r="E64" s="2"/>
      <c r="F64" s="2"/>
      <c r="G64" s="2" t="e">
        <f>NA()</f>
        <v>#N/A</v>
      </c>
    </row>
    <row r="65" spans="3:7">
      <c r="C65" s="2"/>
      <c r="D65" s="2" t="e">
        <f>NA()</f>
        <v>#N/A</v>
      </c>
      <c r="E65" s="2"/>
      <c r="F65" s="2"/>
      <c r="G65" s="2" t="e">
        <f>NA()</f>
        <v>#N/A</v>
      </c>
    </row>
    <row r="66" spans="3:7">
      <c r="C66" s="2"/>
      <c r="D66" s="2" t="e">
        <f>NA()</f>
        <v>#N/A</v>
      </c>
      <c r="E66" s="2"/>
      <c r="F66" s="2"/>
      <c r="G66" s="2" t="e">
        <f>NA()</f>
        <v>#N/A</v>
      </c>
    </row>
    <row r="67" spans="3:7">
      <c r="C67" s="2"/>
      <c r="D67" s="2" t="e">
        <f>NA()</f>
        <v>#N/A</v>
      </c>
      <c r="E67" s="2"/>
      <c r="F67" s="2"/>
      <c r="G67" s="2" t="e">
        <f>NA()</f>
        <v>#N/A</v>
      </c>
    </row>
    <row r="68" spans="3:7">
      <c r="C68" s="2"/>
      <c r="D68" s="2" t="e">
        <f>NA()</f>
        <v>#N/A</v>
      </c>
      <c r="E68" s="2"/>
      <c r="F68" s="2"/>
      <c r="G68" s="2" t="e">
        <f>NA()</f>
        <v>#N/A</v>
      </c>
    </row>
    <row r="69" spans="3:7">
      <c r="C69" s="2"/>
      <c r="D69" s="2" t="e">
        <f>NA()</f>
        <v>#N/A</v>
      </c>
      <c r="E69" s="2"/>
      <c r="F69" s="2"/>
      <c r="G69" s="2" t="e">
        <f>NA()</f>
        <v>#N/A</v>
      </c>
    </row>
    <row r="70" spans="3:7">
      <c r="C70" s="2"/>
      <c r="D70" s="2" t="e">
        <f>NA()</f>
        <v>#N/A</v>
      </c>
      <c r="E70" s="2"/>
      <c r="F70" s="2"/>
      <c r="G70" s="2" t="e">
        <f>NA()</f>
        <v>#N/A</v>
      </c>
    </row>
    <row r="71" spans="3:7">
      <c r="C71" s="2"/>
      <c r="D71" s="2" t="e">
        <f>NA()</f>
        <v>#N/A</v>
      </c>
      <c r="E71" s="2"/>
      <c r="F71" s="2"/>
      <c r="G71" s="2" t="e">
        <f>NA()</f>
        <v>#N/A</v>
      </c>
    </row>
    <row r="72" spans="3:7">
      <c r="C72" s="2"/>
      <c r="D72" s="2" t="e">
        <f>NA()</f>
        <v>#N/A</v>
      </c>
      <c r="E72" s="2"/>
      <c r="F72" s="2"/>
      <c r="G72" s="2" t="e">
        <f>NA()</f>
        <v>#N/A</v>
      </c>
    </row>
    <row r="73" spans="3:7">
      <c r="C73" s="2"/>
      <c r="D73" s="2" t="e">
        <f>NA()</f>
        <v>#N/A</v>
      </c>
      <c r="E73" s="2"/>
      <c r="F73" s="2"/>
      <c r="G73" s="2" t="e">
        <f>NA()</f>
        <v>#N/A</v>
      </c>
    </row>
  </sheetData>
  <mergeCells count="5">
    <mergeCell ref="A4:A5"/>
    <mergeCell ref="T4:T5"/>
    <mergeCell ref="U4:U5"/>
    <mergeCell ref="V4:V5"/>
    <mergeCell ref="M1:Q1"/>
  </mergeCells>
  <phoneticPr fontId="3"/>
  <conditionalFormatting sqref="R4:R5">
    <cfRule type="cellIs" dxfId="219" priority="5" operator="notBetween">
      <formula>0.4</formula>
      <formula>0.6</formula>
    </cfRule>
  </conditionalFormatting>
  <conditionalFormatting sqref="S4:S5">
    <cfRule type="cellIs" dxfId="218" priority="4" operator="greaterThanOrEqual">
      <formula>0.08</formula>
    </cfRule>
  </conditionalFormatting>
  <conditionalFormatting sqref="T4:V4">
    <cfRule type="cellIs" dxfId="217" priority="3" operator="equal">
      <formula>NA()</formula>
    </cfRule>
  </conditionalFormatting>
  <conditionalFormatting sqref="C4:L4 C5:K5">
    <cfRule type="expression" dxfId="216" priority="2">
      <formula>ISNA(#REF!)=TRUE</formula>
    </cfRule>
  </conditionalFormatting>
  <conditionalFormatting sqref="L5">
    <cfRule type="expression" dxfId="215" priority="1">
      <formula>ISNA($C$4)=TRUE</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83B85-2ADF-44CE-9305-6D87E1C7C9BA}">
  <sheetPr codeName="Sheet12">
    <tabColor theme="9" tint="0.79998168889431442"/>
  </sheetPr>
  <dimension ref="A1:Z89"/>
  <sheetViews>
    <sheetView zoomScale="85" zoomScaleNormal="85" workbookViewId="0">
      <pane xSplit="2" ySplit="3" topLeftCell="C4" activePane="bottomRight" state="frozen"/>
      <selection pane="bottomRight" activeCell="O21" sqref="O21:Q21"/>
      <selection pane="bottomLeft" activeCell="H25" sqref="H25"/>
      <selection pane="topRight" activeCell="H25" sqref="H25"/>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Y1" s="16" t="s">
        <v>188</v>
      </c>
    </row>
    <row r="2" spans="1:26">
      <c r="M2" s="17"/>
      <c r="N2" s="17"/>
      <c r="O2" s="17"/>
      <c r="P2" s="17"/>
      <c r="Q2" s="17"/>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14" t="s">
        <v>205</v>
      </c>
      <c r="S3" s="13" t="s">
        <v>206</v>
      </c>
      <c r="T3" s="31" t="s">
        <v>207</v>
      </c>
      <c r="U3" s="31" t="s">
        <v>208</v>
      </c>
      <c r="V3" s="31" t="s">
        <v>209</v>
      </c>
      <c r="W3" s="2" t="s">
        <v>210</v>
      </c>
      <c r="Y3" s="1" t="s">
        <v>211</v>
      </c>
      <c r="Z3" s="1" t="s">
        <v>212</v>
      </c>
    </row>
    <row r="4" spans="1:26" ht="30" customHeight="1">
      <c r="A4" s="78" t="s">
        <v>213</v>
      </c>
      <c r="B4" s="60" t="s">
        <v>214</v>
      </c>
      <c r="C4" s="22">
        <v>76.099999999999994</v>
      </c>
      <c r="D4" s="22">
        <v>74</v>
      </c>
      <c r="E4" s="22">
        <v>35.1</v>
      </c>
      <c r="F4" s="24" t="e">
        <f>NA()</f>
        <v>#N/A</v>
      </c>
      <c r="G4" s="24" t="e">
        <f>NA()</f>
        <v>#N/A</v>
      </c>
      <c r="H4" s="24" t="e">
        <f>NA()</f>
        <v>#N/A</v>
      </c>
      <c r="I4" s="24" t="e">
        <f>NA()</f>
        <v>#N/A</v>
      </c>
      <c r="J4" s="24" t="e">
        <f>NA()</f>
        <v>#N/A</v>
      </c>
      <c r="K4" s="24" t="e">
        <f>NA()</f>
        <v>#N/A</v>
      </c>
      <c r="L4" s="22">
        <v>5.0999999999999996</v>
      </c>
      <c r="M4" s="11">
        <f>AVERAGE(C4:D4)</f>
        <v>75.05</v>
      </c>
      <c r="N4" s="11">
        <f>E4</f>
        <v>35.1</v>
      </c>
      <c r="O4" s="25" t="e">
        <f t="shared" ref="O4:O20" si="0">AVERAGE(F4:G4)</f>
        <v>#N/A</v>
      </c>
      <c r="P4" s="25" t="e">
        <f t="shared" ref="P4:P21" si="1">AVERAGE(H4:I4)</f>
        <v>#N/A</v>
      </c>
      <c r="Q4" s="25" t="e">
        <f t="shared" ref="Q4:Q21" si="2">AVERAGE(J4:K4)</f>
        <v>#N/A</v>
      </c>
      <c r="R4" s="10">
        <f t="shared" ref="R4:R21" si="3">N4/M4</f>
        <v>0.46768820786142573</v>
      </c>
      <c r="S4" s="9">
        <f t="shared" ref="S4" si="4">O5/M4</f>
        <v>5.9293804130579615E-2</v>
      </c>
      <c r="T4" s="61">
        <v>-6.0881939999999997</v>
      </c>
      <c r="U4" s="61">
        <v>-6.491314</v>
      </c>
      <c r="V4" s="61">
        <v>-6.2109560000000004</v>
      </c>
      <c r="W4" s="8"/>
      <c r="Y4" s="1">
        <v>-7.5</v>
      </c>
      <c r="Z4" s="1" cm="1">
        <f t="array" ref="Z4:Z18">FREQUENCY(T4:T23,Y4:Y17)</f>
        <v>0</v>
      </c>
    </row>
    <row r="5" spans="1:26" ht="30" customHeight="1">
      <c r="A5" s="79"/>
      <c r="B5" s="60" t="s">
        <v>215</v>
      </c>
      <c r="C5" s="25" t="e">
        <f>NA()</f>
        <v>#N/A</v>
      </c>
      <c r="D5" s="25" t="e">
        <f>NA()</f>
        <v>#N/A</v>
      </c>
      <c r="E5" s="25" t="e">
        <f>NA()</f>
        <v>#N/A</v>
      </c>
      <c r="F5" s="22">
        <v>4.4000000000000004</v>
      </c>
      <c r="G5" s="22">
        <v>4.5</v>
      </c>
      <c r="H5" s="22">
        <v>28.8</v>
      </c>
      <c r="I5" s="22">
        <v>27.3</v>
      </c>
      <c r="J5" s="23">
        <v>1.2</v>
      </c>
      <c r="K5" s="23">
        <v>0.5</v>
      </c>
      <c r="L5" s="25" t="e">
        <f>NA()</f>
        <v>#N/A</v>
      </c>
      <c r="M5" s="25" t="e">
        <f>NA()</f>
        <v>#N/A</v>
      </c>
      <c r="N5" s="25" t="e">
        <f>NA()</f>
        <v>#N/A</v>
      </c>
      <c r="O5" s="11">
        <f t="shared" si="0"/>
        <v>4.45</v>
      </c>
      <c r="P5" s="11">
        <f t="shared" si="1"/>
        <v>28.05</v>
      </c>
      <c r="Q5" s="11">
        <f t="shared" si="2"/>
        <v>0.85</v>
      </c>
      <c r="R5" s="10" t="e">
        <f t="shared" si="3"/>
        <v>#N/A</v>
      </c>
      <c r="S5" s="9" t="e">
        <f>O6/M5</f>
        <v>#N/A</v>
      </c>
      <c r="T5" s="88"/>
      <c r="U5" s="62"/>
      <c r="V5" s="62"/>
      <c r="W5" s="8"/>
      <c r="Y5" s="1">
        <v>-7.4</v>
      </c>
      <c r="Z5" s="1">
        <v>0</v>
      </c>
    </row>
    <row r="6" spans="1:26" ht="30" customHeight="1">
      <c r="A6" s="80" t="s">
        <v>216</v>
      </c>
      <c r="B6" s="60" t="s">
        <v>217</v>
      </c>
      <c r="C6" s="22">
        <v>84.3</v>
      </c>
      <c r="D6" s="22">
        <v>87.6</v>
      </c>
      <c r="E6" s="22">
        <v>39.299999999999997</v>
      </c>
      <c r="F6" s="24" t="e">
        <f>NA()</f>
        <v>#N/A</v>
      </c>
      <c r="G6" s="24" t="e">
        <f>NA()</f>
        <v>#N/A</v>
      </c>
      <c r="H6" s="24" t="e">
        <f>NA()</f>
        <v>#N/A</v>
      </c>
      <c r="I6" s="24" t="e">
        <f>NA()</f>
        <v>#N/A</v>
      </c>
      <c r="J6" s="24" t="e">
        <f>NA()</f>
        <v>#N/A</v>
      </c>
      <c r="K6" s="24" t="e">
        <f>NA()</f>
        <v>#N/A</v>
      </c>
      <c r="L6" s="22">
        <v>5</v>
      </c>
      <c r="M6" s="11">
        <f>AVERAGE(C6:D6)</f>
        <v>85.949999999999989</v>
      </c>
      <c r="N6" s="11">
        <f>E6</f>
        <v>39.299999999999997</v>
      </c>
      <c r="O6" s="25" t="e">
        <f t="shared" si="0"/>
        <v>#N/A</v>
      </c>
      <c r="P6" s="25" t="e">
        <f t="shared" si="1"/>
        <v>#N/A</v>
      </c>
      <c r="Q6" s="25" t="e">
        <f t="shared" si="2"/>
        <v>#N/A</v>
      </c>
      <c r="R6" s="10">
        <f t="shared" si="3"/>
        <v>0.45724258289703318</v>
      </c>
      <c r="S6" s="9">
        <f t="shared" ref="S6:S21" si="5">O7/M6</f>
        <v>9.191390343222805E-2</v>
      </c>
      <c r="T6" s="106">
        <v>-5.1465880000000004</v>
      </c>
      <c r="U6" s="106">
        <v>-5.6126120000000004</v>
      </c>
      <c r="V6" s="106">
        <v>-5.2925890000000004</v>
      </c>
      <c r="W6" s="8"/>
      <c r="Y6" s="1">
        <v>-7.3</v>
      </c>
      <c r="Z6" s="1">
        <v>0</v>
      </c>
    </row>
    <row r="7" spans="1:26" ht="30" customHeight="1">
      <c r="A7" s="81"/>
      <c r="B7" s="60" t="s">
        <v>218</v>
      </c>
      <c r="C7" s="25" t="e">
        <f>NA()</f>
        <v>#N/A</v>
      </c>
      <c r="D7" s="25" t="e">
        <f>NA()</f>
        <v>#N/A</v>
      </c>
      <c r="E7" s="25" t="e">
        <f>NA()</f>
        <v>#N/A</v>
      </c>
      <c r="F7" s="22">
        <v>7</v>
      </c>
      <c r="G7" s="52">
        <v>8.8000000000000007</v>
      </c>
      <c r="H7" s="22">
        <v>37.299999999999997</v>
      </c>
      <c r="I7" s="22">
        <v>29.1</v>
      </c>
      <c r="J7" s="23">
        <v>1.4</v>
      </c>
      <c r="K7" s="23">
        <v>1</v>
      </c>
      <c r="L7" s="25" t="e">
        <f>NA()</f>
        <v>#N/A</v>
      </c>
      <c r="M7" s="25" t="e">
        <f>NA()</f>
        <v>#N/A</v>
      </c>
      <c r="N7" s="25" t="e">
        <f>NA()</f>
        <v>#N/A</v>
      </c>
      <c r="O7" s="11">
        <f t="shared" si="0"/>
        <v>7.9</v>
      </c>
      <c r="P7" s="11">
        <f t="shared" si="1"/>
        <v>33.200000000000003</v>
      </c>
      <c r="Q7" s="11">
        <f t="shared" si="2"/>
        <v>1.2</v>
      </c>
      <c r="R7" s="10" t="e">
        <f t="shared" si="3"/>
        <v>#N/A</v>
      </c>
      <c r="S7" s="9" t="e">
        <f t="shared" si="5"/>
        <v>#N/A</v>
      </c>
      <c r="T7" s="107"/>
      <c r="U7" s="108"/>
      <c r="V7" s="108"/>
      <c r="W7" s="8"/>
      <c r="Y7" s="1">
        <v>-7.2</v>
      </c>
      <c r="Z7" s="1">
        <v>0</v>
      </c>
    </row>
    <row r="8" spans="1:26" ht="30" customHeight="1">
      <c r="A8" s="82" t="s">
        <v>219</v>
      </c>
      <c r="B8" s="57" t="s">
        <v>220</v>
      </c>
      <c r="C8" s="22">
        <v>104</v>
      </c>
      <c r="D8" s="22">
        <v>95.5</v>
      </c>
      <c r="E8" s="22">
        <v>51.5</v>
      </c>
      <c r="F8" s="24" t="e">
        <f>NA()</f>
        <v>#N/A</v>
      </c>
      <c r="G8" s="24" t="e">
        <f>NA()</f>
        <v>#N/A</v>
      </c>
      <c r="H8" s="24" t="e">
        <f>NA()</f>
        <v>#N/A</v>
      </c>
      <c r="I8" s="24" t="e">
        <f>NA()</f>
        <v>#N/A</v>
      </c>
      <c r="J8" s="24" t="e">
        <f>NA()</f>
        <v>#N/A</v>
      </c>
      <c r="K8" s="24" t="e">
        <f>NA()</f>
        <v>#N/A</v>
      </c>
      <c r="L8" s="22">
        <v>6.2</v>
      </c>
      <c r="M8" s="11">
        <f>AVERAGE(C8:D8)</f>
        <v>99.75</v>
      </c>
      <c r="N8" s="11">
        <f>E8</f>
        <v>51.5</v>
      </c>
      <c r="O8" s="25" t="e">
        <f t="shared" si="0"/>
        <v>#N/A</v>
      </c>
      <c r="P8" s="25" t="e">
        <f t="shared" si="1"/>
        <v>#N/A</v>
      </c>
      <c r="Q8" s="25" t="e">
        <f t="shared" si="2"/>
        <v>#N/A</v>
      </c>
      <c r="R8" s="10">
        <f t="shared" si="3"/>
        <v>0.51629072681704258</v>
      </c>
      <c r="S8" s="9">
        <f t="shared" si="5"/>
        <v>0.10626566416040099</v>
      </c>
      <c r="T8" s="106">
        <v>-5.2889369999999998</v>
      </c>
      <c r="U8" s="106">
        <v>-5.681209</v>
      </c>
      <c r="V8" s="106">
        <v>-5.024756</v>
      </c>
      <c r="W8" s="8"/>
      <c r="Y8" s="1">
        <v>-7.1</v>
      </c>
      <c r="Z8" s="1">
        <v>0</v>
      </c>
    </row>
    <row r="9" spans="1:26" ht="30" customHeight="1">
      <c r="A9" s="83"/>
      <c r="B9" s="57" t="s">
        <v>221</v>
      </c>
      <c r="C9" s="25" t="e">
        <f>NA()</f>
        <v>#N/A</v>
      </c>
      <c r="D9" s="25" t="e">
        <f>NA()</f>
        <v>#N/A</v>
      </c>
      <c r="E9" s="25" t="e">
        <f>NA()</f>
        <v>#N/A</v>
      </c>
      <c r="F9" s="22">
        <v>10.1</v>
      </c>
      <c r="G9" s="22">
        <v>11.1</v>
      </c>
      <c r="H9" s="22">
        <v>19</v>
      </c>
      <c r="I9" s="22">
        <v>20.8</v>
      </c>
      <c r="J9" s="23">
        <v>0.3</v>
      </c>
      <c r="K9" s="23">
        <v>0.5</v>
      </c>
      <c r="L9" s="25" t="e">
        <f>NA()</f>
        <v>#N/A</v>
      </c>
      <c r="M9" s="25" t="e">
        <f>NA()</f>
        <v>#N/A</v>
      </c>
      <c r="N9" s="25" t="e">
        <f>NA()</f>
        <v>#N/A</v>
      </c>
      <c r="O9" s="11">
        <f t="shared" si="0"/>
        <v>10.6</v>
      </c>
      <c r="P9" s="11">
        <f t="shared" si="1"/>
        <v>19.899999999999999</v>
      </c>
      <c r="Q9" s="11">
        <f t="shared" si="2"/>
        <v>0.4</v>
      </c>
      <c r="R9" s="10" t="e">
        <f t="shared" si="3"/>
        <v>#N/A</v>
      </c>
      <c r="S9" s="9" t="e">
        <f t="shared" si="5"/>
        <v>#N/A</v>
      </c>
      <c r="T9" s="107"/>
      <c r="U9" s="108"/>
      <c r="V9" s="108"/>
      <c r="W9" s="8"/>
      <c r="Y9" s="1">
        <v>-7</v>
      </c>
      <c r="Z9" s="1">
        <v>0</v>
      </c>
    </row>
    <row r="10" spans="1:26" ht="30" customHeight="1">
      <c r="A10" s="84" t="s">
        <v>222</v>
      </c>
      <c r="B10" s="57" t="s">
        <v>223</v>
      </c>
      <c r="C10" s="22">
        <v>119.6</v>
      </c>
      <c r="D10" s="22">
        <v>120</v>
      </c>
      <c r="E10" s="22">
        <v>56.4</v>
      </c>
      <c r="F10" s="24" t="e">
        <f>NA()</f>
        <v>#N/A</v>
      </c>
      <c r="G10" s="24" t="e">
        <f>NA()</f>
        <v>#N/A</v>
      </c>
      <c r="H10" s="24" t="e">
        <f>NA()</f>
        <v>#N/A</v>
      </c>
      <c r="I10" s="24" t="e">
        <f>NA()</f>
        <v>#N/A</v>
      </c>
      <c r="J10" s="24" t="e">
        <f>NA()</f>
        <v>#N/A</v>
      </c>
      <c r="K10" s="24" t="e">
        <f>NA()</f>
        <v>#N/A</v>
      </c>
      <c r="L10" s="23">
        <v>6</v>
      </c>
      <c r="M10" s="11">
        <f>AVERAGE(C10:D10)</f>
        <v>119.8</v>
      </c>
      <c r="N10" s="11">
        <f>E10</f>
        <v>56.4</v>
      </c>
      <c r="O10" s="25" t="e">
        <f t="shared" si="0"/>
        <v>#N/A</v>
      </c>
      <c r="P10" s="25" t="e">
        <f t="shared" si="1"/>
        <v>#N/A</v>
      </c>
      <c r="Q10" s="25" t="e">
        <f t="shared" si="2"/>
        <v>#N/A</v>
      </c>
      <c r="R10" s="10">
        <f t="shared" si="3"/>
        <v>0.47078464106844742</v>
      </c>
      <c r="S10" s="9">
        <f t="shared" si="5"/>
        <v>9.3489148580968282E-2</v>
      </c>
      <c r="T10" s="106">
        <v>-5.4225079999999997</v>
      </c>
      <c r="U10" s="106">
        <v>-5.8957990000000002</v>
      </c>
      <c r="V10" s="106">
        <v>-5.4404680000000001</v>
      </c>
      <c r="W10" s="8"/>
      <c r="Y10" s="1">
        <v>-6.9</v>
      </c>
      <c r="Z10" s="1">
        <v>0</v>
      </c>
    </row>
    <row r="11" spans="1:26" ht="30" customHeight="1">
      <c r="A11" s="85"/>
      <c r="B11" s="57" t="s">
        <v>224</v>
      </c>
      <c r="C11" s="25" t="e">
        <f>NA()</f>
        <v>#N/A</v>
      </c>
      <c r="D11" s="25" t="e">
        <f>NA()</f>
        <v>#N/A</v>
      </c>
      <c r="E11" s="25" t="e">
        <f>NA()</f>
        <v>#N/A</v>
      </c>
      <c r="F11" s="22">
        <v>10.9</v>
      </c>
      <c r="G11" s="22">
        <v>11.5</v>
      </c>
      <c r="H11" s="22">
        <v>18.3</v>
      </c>
      <c r="I11" s="22">
        <v>16.3</v>
      </c>
      <c r="J11" s="23">
        <v>0.4</v>
      </c>
      <c r="K11" s="23">
        <v>0.7</v>
      </c>
      <c r="L11" s="25" t="e">
        <f>NA()</f>
        <v>#N/A</v>
      </c>
      <c r="M11" s="25" t="e">
        <f>NA()</f>
        <v>#N/A</v>
      </c>
      <c r="N11" s="25" t="e">
        <f>NA()</f>
        <v>#N/A</v>
      </c>
      <c r="O11" s="11">
        <f t="shared" si="0"/>
        <v>11.2</v>
      </c>
      <c r="P11" s="11">
        <f t="shared" si="1"/>
        <v>17.3</v>
      </c>
      <c r="Q11" s="11">
        <f t="shared" si="2"/>
        <v>0.55000000000000004</v>
      </c>
      <c r="R11" s="10" t="e">
        <f t="shared" si="3"/>
        <v>#N/A</v>
      </c>
      <c r="S11" s="9" t="e">
        <f t="shared" si="5"/>
        <v>#N/A</v>
      </c>
      <c r="T11" s="107"/>
      <c r="U11" s="108"/>
      <c r="V11" s="108"/>
      <c r="W11" s="8"/>
      <c r="Y11" s="1">
        <v>-6.8</v>
      </c>
      <c r="Z11" s="1">
        <v>0</v>
      </c>
    </row>
    <row r="12" spans="1:26" ht="30" customHeight="1">
      <c r="A12" s="86" t="s">
        <v>225</v>
      </c>
      <c r="B12" s="57" t="s">
        <v>226</v>
      </c>
      <c r="C12" s="22">
        <v>141.19999999999999</v>
      </c>
      <c r="D12" s="22">
        <v>139.5</v>
      </c>
      <c r="E12" s="22">
        <v>73.599999999999994</v>
      </c>
      <c r="F12" s="24" t="e">
        <f>NA()</f>
        <v>#N/A</v>
      </c>
      <c r="G12" s="24" t="e">
        <f>NA()</f>
        <v>#N/A</v>
      </c>
      <c r="H12" s="24" t="e">
        <f>NA()</f>
        <v>#N/A</v>
      </c>
      <c r="I12" s="24" t="e">
        <f>NA()</f>
        <v>#N/A</v>
      </c>
      <c r="J12" s="24" t="e">
        <f>NA()</f>
        <v>#N/A</v>
      </c>
      <c r="K12" s="24" t="e">
        <f>NA()</f>
        <v>#N/A</v>
      </c>
      <c r="L12" s="22">
        <v>9.6999999999999993</v>
      </c>
      <c r="M12" s="11">
        <f>AVERAGE(C12:D12)</f>
        <v>140.35</v>
      </c>
      <c r="N12" s="11">
        <f>E12</f>
        <v>73.599999999999994</v>
      </c>
      <c r="O12" s="25" t="e">
        <f t="shared" si="0"/>
        <v>#N/A</v>
      </c>
      <c r="P12" s="25" t="e">
        <f t="shared" si="1"/>
        <v>#N/A</v>
      </c>
      <c r="Q12" s="25" t="e">
        <f t="shared" si="2"/>
        <v>#N/A</v>
      </c>
      <c r="R12" s="10">
        <f t="shared" si="3"/>
        <v>0.52440327752048443</v>
      </c>
      <c r="S12" s="9">
        <f t="shared" si="5"/>
        <v>0.10687566797292483</v>
      </c>
      <c r="T12" s="92">
        <v>-5.2283520000000001</v>
      </c>
      <c r="U12" s="92">
        <v>-5.5987400000000003</v>
      </c>
      <c r="V12" s="92">
        <v>-4.9075280000000001</v>
      </c>
      <c r="W12" s="8"/>
      <c r="Y12" s="1">
        <v>-6.7</v>
      </c>
      <c r="Z12" s="1">
        <v>0</v>
      </c>
    </row>
    <row r="13" spans="1:26" ht="30" customHeight="1">
      <c r="A13" s="87"/>
      <c r="B13" s="57" t="s">
        <v>227</v>
      </c>
      <c r="C13" s="25" t="e">
        <f>NA()</f>
        <v>#N/A</v>
      </c>
      <c r="D13" s="25" t="e">
        <f>NA()</f>
        <v>#N/A</v>
      </c>
      <c r="E13" s="25" t="e">
        <f>NA()</f>
        <v>#N/A</v>
      </c>
      <c r="F13" s="22">
        <v>13.7</v>
      </c>
      <c r="G13" s="22">
        <v>16.3</v>
      </c>
      <c r="H13" s="22">
        <v>21.2</v>
      </c>
      <c r="I13" s="22">
        <v>13.4</v>
      </c>
      <c r="J13" s="23">
        <v>0.4</v>
      </c>
      <c r="K13" s="23">
        <v>0.9</v>
      </c>
      <c r="L13" s="25" t="e">
        <f>NA()</f>
        <v>#N/A</v>
      </c>
      <c r="M13" s="25" t="e">
        <f>NA()</f>
        <v>#N/A</v>
      </c>
      <c r="N13" s="25" t="e">
        <f>NA()</f>
        <v>#N/A</v>
      </c>
      <c r="O13" s="11">
        <f t="shared" si="0"/>
        <v>15</v>
      </c>
      <c r="P13" s="11">
        <f t="shared" si="1"/>
        <v>17.3</v>
      </c>
      <c r="Q13" s="11">
        <f t="shared" si="2"/>
        <v>0.65</v>
      </c>
      <c r="R13" s="10" t="e">
        <f t="shared" si="3"/>
        <v>#N/A</v>
      </c>
      <c r="S13" s="9" t="e">
        <f t="shared" si="5"/>
        <v>#N/A</v>
      </c>
      <c r="T13" s="93"/>
      <c r="U13" s="94"/>
      <c r="V13" s="94"/>
      <c r="W13" s="8"/>
      <c r="Y13" s="1">
        <v>-6.6</v>
      </c>
      <c r="Z13" s="1">
        <v>0</v>
      </c>
    </row>
    <row r="14" spans="1:26" ht="30" customHeight="1">
      <c r="A14" s="74" t="s">
        <v>228</v>
      </c>
      <c r="B14" s="60" t="s">
        <v>214</v>
      </c>
      <c r="C14" s="22">
        <v>160.19999999999999</v>
      </c>
      <c r="D14" s="22">
        <v>169.4</v>
      </c>
      <c r="E14" s="22">
        <v>77.400000000000006</v>
      </c>
      <c r="F14" s="24" t="e">
        <f>NA()</f>
        <v>#N/A</v>
      </c>
      <c r="G14" s="24" t="e">
        <f>NA()</f>
        <v>#N/A</v>
      </c>
      <c r="H14" s="24" t="e">
        <f>NA()</f>
        <v>#N/A</v>
      </c>
      <c r="I14" s="24" t="e">
        <f>NA()</f>
        <v>#N/A</v>
      </c>
      <c r="J14" s="24" t="e">
        <f>NA()</f>
        <v>#N/A</v>
      </c>
      <c r="K14" s="24" t="e">
        <f>NA()</f>
        <v>#N/A</v>
      </c>
      <c r="L14" s="23">
        <v>9</v>
      </c>
      <c r="M14" s="11">
        <f>AVERAGE(C14:D14)</f>
        <v>164.8</v>
      </c>
      <c r="N14" s="11">
        <f>E14</f>
        <v>77.400000000000006</v>
      </c>
      <c r="O14" s="25" t="e">
        <f t="shared" si="0"/>
        <v>#N/A</v>
      </c>
      <c r="P14" s="25" t="e">
        <f t="shared" si="1"/>
        <v>#N/A</v>
      </c>
      <c r="Q14" s="25" t="e">
        <f t="shared" si="2"/>
        <v>#N/A</v>
      </c>
      <c r="R14" s="10">
        <f t="shared" si="3"/>
        <v>0.4696601941747573</v>
      </c>
      <c r="S14" s="9">
        <f t="shared" si="5"/>
        <v>8.4648058252427175E-2</v>
      </c>
      <c r="T14" s="106">
        <v>-5.5332689999999998</v>
      </c>
      <c r="U14" s="106">
        <v>-5.9840840000000002</v>
      </c>
      <c r="V14" s="106">
        <v>-5.5741170000000002</v>
      </c>
      <c r="W14" s="8"/>
      <c r="Y14" s="1">
        <v>-6.5</v>
      </c>
      <c r="Z14" s="1">
        <v>0</v>
      </c>
    </row>
    <row r="15" spans="1:26" ht="30" customHeight="1">
      <c r="A15" s="75"/>
      <c r="B15" s="60" t="s">
        <v>215</v>
      </c>
      <c r="C15" s="25" t="e">
        <f>NA()</f>
        <v>#N/A</v>
      </c>
      <c r="D15" s="25" t="e">
        <f>NA()</f>
        <v>#N/A</v>
      </c>
      <c r="E15" s="25" t="e">
        <f>NA()</f>
        <v>#N/A</v>
      </c>
      <c r="F15" s="22">
        <v>12</v>
      </c>
      <c r="G15" s="22">
        <v>15.9</v>
      </c>
      <c r="H15" s="22">
        <v>18.5</v>
      </c>
      <c r="I15" s="22">
        <v>23.2</v>
      </c>
      <c r="J15" s="23">
        <v>2</v>
      </c>
      <c r="K15" s="23">
        <v>1.4</v>
      </c>
      <c r="L15" s="25" t="e">
        <f>NA()</f>
        <v>#N/A</v>
      </c>
      <c r="M15" s="25" t="e">
        <f>NA()</f>
        <v>#N/A</v>
      </c>
      <c r="N15" s="25" t="e">
        <f>NA()</f>
        <v>#N/A</v>
      </c>
      <c r="O15" s="11">
        <f t="shared" si="0"/>
        <v>13.95</v>
      </c>
      <c r="P15" s="11">
        <f t="shared" si="1"/>
        <v>20.85</v>
      </c>
      <c r="Q15" s="11">
        <f t="shared" si="2"/>
        <v>1.7</v>
      </c>
      <c r="R15" s="10" t="e">
        <f t="shared" si="3"/>
        <v>#N/A</v>
      </c>
      <c r="S15" s="9" t="e">
        <f t="shared" si="5"/>
        <v>#N/A</v>
      </c>
      <c r="T15" s="107"/>
      <c r="U15" s="108"/>
      <c r="V15" s="108"/>
      <c r="W15" s="8"/>
      <c r="Y15" s="1">
        <v>-6.4</v>
      </c>
      <c r="Z15" s="1">
        <v>0</v>
      </c>
    </row>
    <row r="16" spans="1:26" ht="30" customHeight="1">
      <c r="A16" s="76" t="s">
        <v>229</v>
      </c>
      <c r="B16" s="60" t="s">
        <v>214</v>
      </c>
      <c r="C16" s="22">
        <v>201.2</v>
      </c>
      <c r="D16" s="22">
        <v>196</v>
      </c>
      <c r="E16" s="22">
        <v>92.3</v>
      </c>
      <c r="F16" s="24" t="e">
        <f>NA()</f>
        <v>#N/A</v>
      </c>
      <c r="G16" s="24" t="e">
        <f>NA()</f>
        <v>#N/A</v>
      </c>
      <c r="H16" s="24" t="e">
        <f>NA()</f>
        <v>#N/A</v>
      </c>
      <c r="I16" s="24" t="e">
        <f>NA()</f>
        <v>#N/A</v>
      </c>
      <c r="J16" s="24" t="e">
        <f>NA()</f>
        <v>#N/A</v>
      </c>
      <c r="K16" s="24" t="e">
        <f>NA()</f>
        <v>#N/A</v>
      </c>
      <c r="L16" s="22">
        <v>9.9</v>
      </c>
      <c r="M16" s="11">
        <f>AVERAGE(C16:D16)</f>
        <v>198.6</v>
      </c>
      <c r="N16" s="11">
        <f>E16</f>
        <v>92.3</v>
      </c>
      <c r="O16" s="25" t="e">
        <f t="shared" si="0"/>
        <v>#N/A</v>
      </c>
      <c r="P16" s="25" t="e">
        <f t="shared" si="1"/>
        <v>#N/A</v>
      </c>
      <c r="Q16" s="25" t="e">
        <f t="shared" si="2"/>
        <v>#N/A</v>
      </c>
      <c r="R16" s="10">
        <f t="shared" si="3"/>
        <v>0.46475327291037261</v>
      </c>
      <c r="S16" s="9">
        <f t="shared" si="5"/>
        <v>9.5417925478348459E-2</v>
      </c>
      <c r="T16" s="106">
        <v>-5.3395159999999997</v>
      </c>
      <c r="U16" s="106">
        <v>-5.832503</v>
      </c>
      <c r="V16" s="106">
        <v>-5.384493</v>
      </c>
      <c r="W16" s="8"/>
      <c r="Y16" s="1">
        <v>-6.3</v>
      </c>
      <c r="Z16" s="1">
        <v>1</v>
      </c>
    </row>
    <row r="17" spans="1:26" ht="30" customHeight="1">
      <c r="A17" s="77"/>
      <c r="B17" s="60" t="s">
        <v>215</v>
      </c>
      <c r="C17" s="25" t="e">
        <f>NA()</f>
        <v>#N/A</v>
      </c>
      <c r="D17" s="25" t="e">
        <f>NA()</f>
        <v>#N/A</v>
      </c>
      <c r="E17" s="25" t="e">
        <f>NA()</f>
        <v>#N/A</v>
      </c>
      <c r="F17" s="22">
        <v>19.8</v>
      </c>
      <c r="G17" s="22">
        <v>18.100000000000001</v>
      </c>
      <c r="H17" s="22">
        <v>17</v>
      </c>
      <c r="I17" s="22">
        <v>15.1</v>
      </c>
      <c r="J17" s="23">
        <v>0.4</v>
      </c>
      <c r="K17" s="23">
        <v>0.5</v>
      </c>
      <c r="L17" s="25" t="e">
        <f>NA()</f>
        <v>#N/A</v>
      </c>
      <c r="M17" s="25" t="e">
        <f>NA()</f>
        <v>#N/A</v>
      </c>
      <c r="N17" s="25" t="e">
        <f>NA()</f>
        <v>#N/A</v>
      </c>
      <c r="O17" s="11">
        <f t="shared" si="0"/>
        <v>18.950000000000003</v>
      </c>
      <c r="P17" s="11">
        <f t="shared" si="1"/>
        <v>16.05</v>
      </c>
      <c r="Q17" s="11">
        <f t="shared" si="2"/>
        <v>0.45</v>
      </c>
      <c r="R17" s="10" t="e">
        <f t="shared" si="3"/>
        <v>#N/A</v>
      </c>
      <c r="S17" s="9" t="e">
        <f t="shared" si="5"/>
        <v>#N/A</v>
      </c>
      <c r="T17" s="107"/>
      <c r="U17" s="108"/>
      <c r="V17" s="108"/>
      <c r="W17" s="8"/>
      <c r="Y17" s="1">
        <v>-6.2</v>
      </c>
      <c r="Z17" s="1">
        <v>1</v>
      </c>
    </row>
    <row r="18" spans="1:26" ht="30" customHeight="1">
      <c r="A18" s="70" t="s">
        <v>230</v>
      </c>
      <c r="B18" s="60" t="s">
        <v>214</v>
      </c>
      <c r="C18" s="22">
        <v>239.7</v>
      </c>
      <c r="D18" s="22">
        <v>239.6</v>
      </c>
      <c r="E18" s="22">
        <v>131.69999999999999</v>
      </c>
      <c r="F18" s="24" t="e">
        <f>NA()</f>
        <v>#N/A</v>
      </c>
      <c r="G18" s="24" t="e">
        <f>NA()</f>
        <v>#N/A</v>
      </c>
      <c r="H18" s="24" t="e">
        <f>NA()</f>
        <v>#N/A</v>
      </c>
      <c r="I18" s="24" t="e">
        <f>NA()</f>
        <v>#N/A</v>
      </c>
      <c r="J18" s="24" t="e">
        <f>NA()</f>
        <v>#N/A</v>
      </c>
      <c r="K18" s="24" t="e">
        <f>NA()</f>
        <v>#N/A</v>
      </c>
      <c r="L18" s="22">
        <v>7.3</v>
      </c>
      <c r="M18" s="11">
        <f>AVERAGE(C18:D18)</f>
        <v>239.64999999999998</v>
      </c>
      <c r="N18" s="11">
        <f>E18</f>
        <v>131.69999999999999</v>
      </c>
      <c r="O18" s="25" t="e">
        <f t="shared" si="0"/>
        <v>#N/A</v>
      </c>
      <c r="P18" s="25" t="e">
        <f t="shared" si="1"/>
        <v>#N/A</v>
      </c>
      <c r="Q18" s="25" t="e">
        <f t="shared" si="2"/>
        <v>#N/A</v>
      </c>
      <c r="R18" s="10">
        <f t="shared" si="3"/>
        <v>0.54955142916753597</v>
      </c>
      <c r="S18" s="9">
        <f t="shared" si="5"/>
        <v>6.2382641351971628E-2</v>
      </c>
      <c r="T18" s="106">
        <v>-6.2805549999999997</v>
      </c>
      <c r="U18" s="106">
        <v>-6.4328830000000004</v>
      </c>
      <c r="V18" s="106">
        <v>-5.7970879999999996</v>
      </c>
      <c r="W18" s="8"/>
      <c r="Y18" s="1">
        <v>-6.1</v>
      </c>
      <c r="Z18" s="1">
        <v>8</v>
      </c>
    </row>
    <row r="19" spans="1:26" ht="30" customHeight="1">
      <c r="A19" s="71"/>
      <c r="B19" s="57" t="s">
        <v>215</v>
      </c>
      <c r="C19" s="25" t="e">
        <f>NA()</f>
        <v>#N/A</v>
      </c>
      <c r="D19" s="25" t="e">
        <f>NA()</f>
        <v>#N/A</v>
      </c>
      <c r="E19" s="25" t="e">
        <f>NA()</f>
        <v>#N/A</v>
      </c>
      <c r="F19" s="22">
        <v>14.5</v>
      </c>
      <c r="G19" s="22">
        <v>15.4</v>
      </c>
      <c r="H19" s="22">
        <v>34.700000000000003</v>
      </c>
      <c r="I19" s="22">
        <v>35.4</v>
      </c>
      <c r="J19" s="23">
        <v>1.3</v>
      </c>
      <c r="K19" s="23">
        <v>1.2</v>
      </c>
      <c r="L19" s="25" t="e">
        <f>NA()</f>
        <v>#N/A</v>
      </c>
      <c r="M19" s="25" t="e">
        <f>NA()</f>
        <v>#N/A</v>
      </c>
      <c r="N19" s="25" t="e">
        <f>NA()</f>
        <v>#N/A</v>
      </c>
      <c r="O19" s="11">
        <f t="shared" si="0"/>
        <v>14.95</v>
      </c>
      <c r="P19" s="11">
        <f t="shared" si="1"/>
        <v>35.049999999999997</v>
      </c>
      <c r="Q19" s="11">
        <f t="shared" si="2"/>
        <v>1.25</v>
      </c>
      <c r="R19" s="10" t="e">
        <f t="shared" si="3"/>
        <v>#N/A</v>
      </c>
      <c r="S19" s="9" t="e">
        <f t="shared" si="5"/>
        <v>#N/A</v>
      </c>
      <c r="T19" s="107"/>
      <c r="U19" s="108"/>
      <c r="V19" s="108"/>
      <c r="W19" s="8"/>
    </row>
    <row r="20" spans="1:26" ht="30" customHeight="1">
      <c r="A20" s="72" t="s">
        <v>231</v>
      </c>
      <c r="B20" s="60" t="s">
        <v>214</v>
      </c>
      <c r="C20" s="22">
        <v>278.10000000000002</v>
      </c>
      <c r="D20" s="22">
        <v>277.8</v>
      </c>
      <c r="E20" s="22">
        <v>117.1</v>
      </c>
      <c r="F20" s="24" t="e">
        <f>NA()</f>
        <v>#N/A</v>
      </c>
      <c r="G20" s="24" t="e">
        <f>NA()</f>
        <v>#N/A</v>
      </c>
      <c r="H20" s="24" t="e">
        <f>NA()</f>
        <v>#N/A</v>
      </c>
      <c r="I20" s="24" t="e">
        <f>NA()</f>
        <v>#N/A</v>
      </c>
      <c r="J20" s="24" t="e">
        <f>NA()</f>
        <v>#N/A</v>
      </c>
      <c r="K20" s="24" t="e">
        <f>NA()</f>
        <v>#N/A</v>
      </c>
      <c r="L20" s="22">
        <v>19.5</v>
      </c>
      <c r="M20" s="11">
        <f>AVERAGE(C20:D20)</f>
        <v>277.95000000000005</v>
      </c>
      <c r="N20" s="11">
        <f>E20</f>
        <v>117.1</v>
      </c>
      <c r="O20" s="25" t="e">
        <f t="shared" si="0"/>
        <v>#N/A</v>
      </c>
      <c r="P20" s="25" t="e">
        <f t="shared" si="1"/>
        <v>#N/A</v>
      </c>
      <c r="Q20" s="25" t="e">
        <f t="shared" si="2"/>
        <v>#N/A</v>
      </c>
      <c r="R20" s="10">
        <f t="shared" si="3"/>
        <v>0.42129879474725662</v>
      </c>
      <c r="S20" s="9">
        <f t="shared" si="5"/>
        <v>4.4972117287281878E-2</v>
      </c>
      <c r="T20" s="106">
        <v>-6.3375450000000004</v>
      </c>
      <c r="U20" s="106">
        <v>-6.816935</v>
      </c>
      <c r="V20" s="106">
        <v>-6.7536560000000003</v>
      </c>
      <c r="W20" s="8"/>
    </row>
    <row r="21" spans="1:26" ht="30" customHeight="1">
      <c r="A21" s="73"/>
      <c r="B21" s="57" t="s">
        <v>215</v>
      </c>
      <c r="C21" s="25" t="e">
        <f>NA()</f>
        <v>#N/A</v>
      </c>
      <c r="D21" s="25" t="e">
        <f>NA()</f>
        <v>#N/A</v>
      </c>
      <c r="E21" s="25" t="e">
        <f>NA()</f>
        <v>#N/A</v>
      </c>
      <c r="F21" s="22">
        <v>11.6</v>
      </c>
      <c r="G21" s="22">
        <v>13.4</v>
      </c>
      <c r="H21" s="22">
        <v>30.1</v>
      </c>
      <c r="I21" s="22">
        <v>30</v>
      </c>
      <c r="J21" s="23">
        <v>2.5</v>
      </c>
      <c r="K21" s="23">
        <v>0.9</v>
      </c>
      <c r="L21" s="25" t="e">
        <f>NA()</f>
        <v>#N/A</v>
      </c>
      <c r="M21" s="25" t="e">
        <f>NA()</f>
        <v>#N/A</v>
      </c>
      <c r="N21" s="25" t="e">
        <f>NA()</f>
        <v>#N/A</v>
      </c>
      <c r="O21" s="11">
        <f>AVERAGE(F21:G21)</f>
        <v>12.5</v>
      </c>
      <c r="P21" s="11">
        <f t="shared" si="1"/>
        <v>30.05</v>
      </c>
      <c r="Q21" s="11">
        <f t="shared" si="2"/>
        <v>1.7</v>
      </c>
      <c r="R21" s="10" t="e">
        <f t="shared" si="3"/>
        <v>#N/A</v>
      </c>
      <c r="S21" s="9" t="e">
        <f t="shared" si="5"/>
        <v>#N/A</v>
      </c>
      <c r="T21" s="107"/>
      <c r="U21" s="108"/>
      <c r="V21" s="108"/>
      <c r="W21" s="8"/>
    </row>
    <row r="22" spans="1:26">
      <c r="B22" s="7"/>
      <c r="T22" s="26" t="s">
        <v>232</v>
      </c>
      <c r="U22" s="32"/>
      <c r="V22" s="32"/>
    </row>
    <row r="23" spans="1:26" ht="19.5" thickBot="1">
      <c r="M23" s="1" t="s">
        <v>233</v>
      </c>
      <c r="N23" s="6" t="e">
        <f>MAX(T12,#REF!,#REF!,#REF!,#REF!,#REF!,#REF!,#REF!,#REF!)</f>
        <v>#REF!</v>
      </c>
      <c r="T23" s="5">
        <f>_xlfn.AGGREGATE(1,6,T4:T18)</f>
        <v>-5.5409898750000002</v>
      </c>
      <c r="U23" s="33"/>
      <c r="V23" s="33"/>
    </row>
    <row r="24" spans="1:26">
      <c r="C24" s="1" t="s">
        <v>234</v>
      </c>
      <c r="M24" s="1" t="s">
        <v>235</v>
      </c>
      <c r="N24" s="4" t="e">
        <f>MIN(T12,#REF!,#REF!,#REF!,#REF!,#REF!,#REF!,#REF!,#REF!)</f>
        <v>#REF!</v>
      </c>
    </row>
    <row r="25" spans="1:26" ht="37.5">
      <c r="C25" s="3" t="s">
        <v>236</v>
      </c>
      <c r="D25" s="3" t="s">
        <v>192</v>
      </c>
      <c r="E25" s="3" t="s">
        <v>237</v>
      </c>
      <c r="F25" s="3" t="s">
        <v>238</v>
      </c>
      <c r="G25" s="3" t="s">
        <v>239</v>
      </c>
    </row>
    <row r="26" spans="1:26">
      <c r="C26" s="2" cm="1">
        <f t="array" ref="C26:C43">C4:C21</f>
        <v>76.099999999999994</v>
      </c>
      <c r="D26" s="2" cm="1">
        <f t="array" ref="D26:D43">E4:E21</f>
        <v>35.1</v>
      </c>
      <c r="E26" s="2" t="e" cm="1">
        <f t="array" ref="E26:E43">F4:F21</f>
        <v>#N/A</v>
      </c>
      <c r="F26" s="2" t="e" cm="1">
        <f t="array" ref="F26:F43">H4:H21</f>
        <v>#N/A</v>
      </c>
      <c r="G26" s="2" t="e" cm="1">
        <f t="array" ref="G26">#REF!</f>
        <v>#REF!</v>
      </c>
    </row>
    <row r="27" spans="1:26">
      <c r="C27" s="2" t="e">
        <v>#N/A</v>
      </c>
      <c r="D27" s="2" t="e">
        <v>#N/A</v>
      </c>
      <c r="E27" s="2">
        <v>4.4000000000000004</v>
      </c>
      <c r="F27" s="2">
        <v>28.8</v>
      </c>
      <c r="G27" s="2"/>
    </row>
    <row r="28" spans="1:26">
      <c r="C28" s="2">
        <v>84.3</v>
      </c>
      <c r="D28" s="2">
        <v>39.299999999999997</v>
      </c>
      <c r="E28" s="2" t="e">
        <v>#N/A</v>
      </c>
      <c r="F28" s="2" t="e">
        <v>#N/A</v>
      </c>
      <c r="G28" s="2"/>
    </row>
    <row r="29" spans="1:26">
      <c r="C29" s="2" t="e">
        <v>#N/A</v>
      </c>
      <c r="D29" s="2" t="e">
        <v>#N/A</v>
      </c>
      <c r="E29" s="2">
        <v>7</v>
      </c>
      <c r="F29" s="2">
        <v>37.299999999999997</v>
      </c>
      <c r="G29" s="2"/>
    </row>
    <row r="30" spans="1:26">
      <c r="C30" s="2">
        <v>104</v>
      </c>
      <c r="D30" s="2">
        <v>51.5</v>
      </c>
      <c r="E30" s="2" t="e">
        <v>#N/A</v>
      </c>
      <c r="F30" s="2" t="e">
        <v>#N/A</v>
      </c>
      <c r="G30" s="2"/>
    </row>
    <row r="31" spans="1:26">
      <c r="C31" s="2" t="e">
        <v>#N/A</v>
      </c>
      <c r="D31" s="2" t="e">
        <v>#N/A</v>
      </c>
      <c r="E31" s="2">
        <v>10.1</v>
      </c>
      <c r="F31" s="2">
        <v>19</v>
      </c>
      <c r="G31" s="2"/>
    </row>
    <row r="32" spans="1:26">
      <c r="C32" s="2">
        <v>119.6</v>
      </c>
      <c r="D32" s="2">
        <v>56.4</v>
      </c>
      <c r="E32" s="2" t="e">
        <v>#N/A</v>
      </c>
      <c r="F32" s="2" t="e">
        <v>#N/A</v>
      </c>
      <c r="G32" s="2"/>
    </row>
    <row r="33" spans="3:7">
      <c r="C33" s="2" t="e">
        <v>#N/A</v>
      </c>
      <c r="D33" s="2" t="e">
        <v>#N/A</v>
      </c>
      <c r="E33" s="2">
        <v>10.9</v>
      </c>
      <c r="F33" s="2">
        <v>18.3</v>
      </c>
      <c r="G33" s="2"/>
    </row>
    <row r="34" spans="3:7">
      <c r="C34" s="2">
        <v>141.19999999999999</v>
      </c>
      <c r="D34" s="2">
        <v>73.599999999999994</v>
      </c>
      <c r="E34" s="2" t="e">
        <v>#N/A</v>
      </c>
      <c r="F34" s="2" t="e">
        <v>#N/A</v>
      </c>
      <c r="G34" s="2"/>
    </row>
    <row r="35" spans="3:7">
      <c r="C35" s="2" t="e">
        <v>#N/A</v>
      </c>
      <c r="D35" s="2" t="e">
        <v>#N/A</v>
      </c>
      <c r="E35" s="2">
        <v>13.7</v>
      </c>
      <c r="F35" s="2">
        <v>21.2</v>
      </c>
      <c r="G35" s="2"/>
    </row>
    <row r="36" spans="3:7">
      <c r="C36" s="2">
        <v>160.19999999999999</v>
      </c>
      <c r="D36" s="2">
        <v>77.400000000000006</v>
      </c>
      <c r="E36" s="2" t="e">
        <v>#N/A</v>
      </c>
      <c r="F36" s="2" t="e">
        <v>#N/A</v>
      </c>
      <c r="G36" s="2"/>
    </row>
    <row r="37" spans="3:7">
      <c r="C37" s="2" t="e">
        <v>#N/A</v>
      </c>
      <c r="D37" s="2" t="e">
        <v>#N/A</v>
      </c>
      <c r="E37" s="2">
        <v>12</v>
      </c>
      <c r="F37" s="2">
        <v>18.5</v>
      </c>
      <c r="G37" s="2"/>
    </row>
    <row r="38" spans="3:7">
      <c r="C38" s="2">
        <v>201.2</v>
      </c>
      <c r="D38" s="2">
        <v>92.3</v>
      </c>
      <c r="E38" s="2" t="e">
        <v>#N/A</v>
      </c>
      <c r="F38" s="2" t="e">
        <v>#N/A</v>
      </c>
      <c r="G38" s="2"/>
    </row>
    <row r="39" spans="3:7">
      <c r="C39" s="2" t="e">
        <v>#N/A</v>
      </c>
      <c r="D39" s="2" t="e">
        <v>#N/A</v>
      </c>
      <c r="E39" s="2">
        <v>19.8</v>
      </c>
      <c r="F39" s="2">
        <v>17</v>
      </c>
      <c r="G39" s="2"/>
    </row>
    <row r="40" spans="3:7">
      <c r="C40" s="2">
        <v>239.7</v>
      </c>
      <c r="D40" s="2">
        <v>131.69999999999999</v>
      </c>
      <c r="E40" s="2" t="e">
        <v>#N/A</v>
      </c>
      <c r="F40" s="2" t="e">
        <v>#N/A</v>
      </c>
      <c r="G40" s="2"/>
    </row>
    <row r="41" spans="3:7">
      <c r="C41" s="2" t="e">
        <v>#N/A</v>
      </c>
      <c r="D41" s="2" t="e">
        <v>#N/A</v>
      </c>
      <c r="E41" s="2">
        <v>14.5</v>
      </c>
      <c r="F41" s="2">
        <v>34.700000000000003</v>
      </c>
      <c r="G41" s="2"/>
    </row>
    <row r="42" spans="3:7">
      <c r="C42" s="2">
        <v>278.10000000000002</v>
      </c>
      <c r="D42" s="2">
        <v>117.1</v>
      </c>
      <c r="E42" s="2" t="e">
        <v>#N/A</v>
      </c>
      <c r="F42" s="2" t="e">
        <v>#N/A</v>
      </c>
      <c r="G42" s="2"/>
    </row>
    <row r="43" spans="3:7">
      <c r="C43" s="2" t="e">
        <v>#N/A</v>
      </c>
      <c r="D43" s="2" t="e">
        <v>#N/A</v>
      </c>
      <c r="E43" s="2">
        <v>11.6</v>
      </c>
      <c r="F43" s="2">
        <v>30.1</v>
      </c>
      <c r="G43" s="2"/>
    </row>
    <row r="44" spans="3:7">
      <c r="C44" s="2"/>
      <c r="D44" s="2"/>
      <c r="E44" s="2"/>
      <c r="F44" s="2"/>
      <c r="G44" s="2"/>
    </row>
    <row r="45" spans="3:7">
      <c r="C45" s="2"/>
      <c r="D45" s="2"/>
      <c r="E45" s="2"/>
      <c r="F45" s="2"/>
      <c r="G45" s="2"/>
    </row>
    <row r="46" spans="3:7">
      <c r="C46" s="2"/>
      <c r="D46" s="2"/>
      <c r="E46" s="2"/>
      <c r="F46" s="2"/>
      <c r="G46" s="2"/>
    </row>
    <row r="47" spans="3:7">
      <c r="C47" s="2"/>
      <c r="D47" s="2"/>
      <c r="E47" s="2"/>
      <c r="F47" s="2"/>
      <c r="G47" s="2"/>
    </row>
    <row r="48" spans="3:7">
      <c r="C48" s="2"/>
      <c r="D48" s="2"/>
      <c r="E48" s="2"/>
      <c r="F48" s="2"/>
      <c r="G48" s="2"/>
    </row>
    <row r="49" spans="3:7">
      <c r="C49" s="2"/>
      <c r="D49" s="2"/>
      <c r="E49" s="2"/>
      <c r="F49" s="2"/>
      <c r="G49" s="2"/>
    </row>
    <row r="50" spans="3:7">
      <c r="C50" s="2"/>
      <c r="D50" s="2"/>
      <c r="E50" s="2"/>
      <c r="F50" s="2"/>
      <c r="G50" s="2"/>
    </row>
    <row r="51" spans="3:7">
      <c r="C51" s="2"/>
      <c r="D51" s="2"/>
      <c r="E51" s="2"/>
      <c r="F51" s="2"/>
      <c r="G51" s="2"/>
    </row>
    <row r="52" spans="3:7">
      <c r="C52" s="2"/>
      <c r="D52" s="2"/>
      <c r="E52" s="2"/>
      <c r="F52" s="2"/>
      <c r="G52" s="2"/>
    </row>
    <row r="53" spans="3:7">
      <c r="C53" s="2"/>
      <c r="D53" s="2"/>
      <c r="E53" s="2"/>
      <c r="F53" s="2"/>
      <c r="G53" s="2"/>
    </row>
    <row r="54" spans="3:7">
      <c r="C54" s="2"/>
      <c r="D54" s="2"/>
      <c r="E54" s="2"/>
      <c r="F54" s="2"/>
      <c r="G54" s="2"/>
    </row>
    <row r="55" spans="3:7">
      <c r="C55" s="2"/>
      <c r="D55" s="2"/>
      <c r="E55" s="2"/>
      <c r="F55" s="2"/>
      <c r="G55" s="2"/>
    </row>
    <row r="56" spans="3:7">
      <c r="C56" s="2"/>
      <c r="D56" s="2"/>
      <c r="E56" s="2"/>
      <c r="F56" s="2"/>
      <c r="G56" s="2"/>
    </row>
    <row r="57" spans="3:7">
      <c r="C57" s="2"/>
      <c r="D57" s="2"/>
      <c r="E57" s="2"/>
      <c r="F57" s="2"/>
      <c r="G57" s="2"/>
    </row>
    <row r="58" spans="3:7">
      <c r="C58" s="2" cm="1">
        <f t="array" ref="C58:C75">D4:D21</f>
        <v>74</v>
      </c>
      <c r="D58" s="2" t="e">
        <f>NA()</f>
        <v>#N/A</v>
      </c>
      <c r="E58" s="2" t="e" cm="1">
        <f t="array" ref="E58:E75">G4:G21</f>
        <v>#N/A</v>
      </c>
      <c r="F58" s="2" t="e" cm="1">
        <f t="array" ref="F58:F75">I4:I21</f>
        <v>#N/A</v>
      </c>
      <c r="G58" s="2" t="e">
        <f>NA()</f>
        <v>#N/A</v>
      </c>
    </row>
    <row r="59" spans="3:7">
      <c r="C59" s="2" t="e">
        <v>#N/A</v>
      </c>
      <c r="D59" s="2" t="e">
        <f>NA()</f>
        <v>#N/A</v>
      </c>
      <c r="E59" s="2">
        <v>4.5</v>
      </c>
      <c r="F59" s="2">
        <v>27.3</v>
      </c>
      <c r="G59" s="2" t="e">
        <f>NA()</f>
        <v>#N/A</v>
      </c>
    </row>
    <row r="60" spans="3:7">
      <c r="C60" s="2">
        <v>87.6</v>
      </c>
      <c r="D60" s="2" t="e">
        <f>NA()</f>
        <v>#N/A</v>
      </c>
      <c r="E60" s="2" t="e">
        <v>#N/A</v>
      </c>
      <c r="F60" s="2" t="e">
        <v>#N/A</v>
      </c>
      <c r="G60" s="2" t="e">
        <f>NA()</f>
        <v>#N/A</v>
      </c>
    </row>
    <row r="61" spans="3:7">
      <c r="C61" s="2" t="e">
        <v>#N/A</v>
      </c>
      <c r="D61" s="2" t="e">
        <f>NA()</f>
        <v>#N/A</v>
      </c>
      <c r="E61" s="2">
        <v>8.8000000000000007</v>
      </c>
      <c r="F61" s="2">
        <v>29.1</v>
      </c>
      <c r="G61" s="2" t="e">
        <f>NA()</f>
        <v>#N/A</v>
      </c>
    </row>
    <row r="62" spans="3:7">
      <c r="C62" s="2">
        <v>95.5</v>
      </c>
      <c r="D62" s="2" t="e">
        <f>NA()</f>
        <v>#N/A</v>
      </c>
      <c r="E62" s="2" t="e">
        <v>#N/A</v>
      </c>
      <c r="F62" s="2" t="e">
        <v>#N/A</v>
      </c>
      <c r="G62" s="2" t="e">
        <f>NA()</f>
        <v>#N/A</v>
      </c>
    </row>
    <row r="63" spans="3:7">
      <c r="C63" s="2" t="e">
        <v>#N/A</v>
      </c>
      <c r="D63" s="2" t="e">
        <f>NA()</f>
        <v>#N/A</v>
      </c>
      <c r="E63" s="2">
        <v>11.1</v>
      </c>
      <c r="F63" s="2">
        <v>20.8</v>
      </c>
      <c r="G63" s="2" t="e">
        <f>NA()</f>
        <v>#N/A</v>
      </c>
    </row>
    <row r="64" spans="3:7">
      <c r="C64" s="2">
        <v>120</v>
      </c>
      <c r="D64" s="2" t="e">
        <f>NA()</f>
        <v>#N/A</v>
      </c>
      <c r="E64" s="2" t="e">
        <v>#N/A</v>
      </c>
      <c r="F64" s="2" t="e">
        <v>#N/A</v>
      </c>
      <c r="G64" s="2" t="e">
        <f>NA()</f>
        <v>#N/A</v>
      </c>
    </row>
    <row r="65" spans="3:7">
      <c r="C65" s="2" t="e">
        <v>#N/A</v>
      </c>
      <c r="D65" s="2" t="e">
        <f>NA()</f>
        <v>#N/A</v>
      </c>
      <c r="E65" s="2">
        <v>11.5</v>
      </c>
      <c r="F65" s="2">
        <v>16.3</v>
      </c>
      <c r="G65" s="2" t="e">
        <f>NA()</f>
        <v>#N/A</v>
      </c>
    </row>
    <row r="66" spans="3:7">
      <c r="C66" s="2">
        <v>139.5</v>
      </c>
      <c r="D66" s="2" t="e">
        <f>NA()</f>
        <v>#N/A</v>
      </c>
      <c r="E66" s="2" t="e">
        <v>#N/A</v>
      </c>
      <c r="F66" s="2" t="e">
        <v>#N/A</v>
      </c>
      <c r="G66" s="2" t="e">
        <f>NA()</f>
        <v>#N/A</v>
      </c>
    </row>
    <row r="67" spans="3:7">
      <c r="C67" s="2" t="e">
        <v>#N/A</v>
      </c>
      <c r="D67" s="2" t="e">
        <f>NA()</f>
        <v>#N/A</v>
      </c>
      <c r="E67" s="2">
        <v>16.3</v>
      </c>
      <c r="F67" s="2">
        <v>13.4</v>
      </c>
      <c r="G67" s="2" t="e">
        <f>NA()</f>
        <v>#N/A</v>
      </c>
    </row>
    <row r="68" spans="3:7">
      <c r="C68" s="2">
        <v>169.4</v>
      </c>
      <c r="D68" s="2" t="e">
        <f>NA()</f>
        <v>#N/A</v>
      </c>
      <c r="E68" s="2" t="e">
        <v>#N/A</v>
      </c>
      <c r="F68" s="2" t="e">
        <v>#N/A</v>
      </c>
      <c r="G68" s="2" t="e">
        <f>NA()</f>
        <v>#N/A</v>
      </c>
    </row>
    <row r="69" spans="3:7">
      <c r="C69" s="2" t="e">
        <v>#N/A</v>
      </c>
      <c r="D69" s="2" t="e">
        <f>NA()</f>
        <v>#N/A</v>
      </c>
      <c r="E69" s="2">
        <v>15.9</v>
      </c>
      <c r="F69" s="2">
        <v>23.2</v>
      </c>
      <c r="G69" s="2" t="e">
        <f>NA()</f>
        <v>#N/A</v>
      </c>
    </row>
    <row r="70" spans="3:7">
      <c r="C70" s="2">
        <v>196</v>
      </c>
      <c r="D70" s="2" t="e">
        <f>NA()</f>
        <v>#N/A</v>
      </c>
      <c r="E70" s="2" t="e">
        <v>#N/A</v>
      </c>
      <c r="F70" s="2" t="e">
        <v>#N/A</v>
      </c>
      <c r="G70" s="2" t="e">
        <f>NA()</f>
        <v>#N/A</v>
      </c>
    </row>
    <row r="71" spans="3:7">
      <c r="C71" s="2" t="e">
        <v>#N/A</v>
      </c>
      <c r="D71" s="2" t="e">
        <f>NA()</f>
        <v>#N/A</v>
      </c>
      <c r="E71" s="2">
        <v>18.100000000000001</v>
      </c>
      <c r="F71" s="2">
        <v>15.1</v>
      </c>
      <c r="G71" s="2" t="e">
        <f>NA()</f>
        <v>#N/A</v>
      </c>
    </row>
    <row r="72" spans="3:7">
      <c r="C72" s="2">
        <v>239.6</v>
      </c>
      <c r="D72" s="2" t="e">
        <f>NA()</f>
        <v>#N/A</v>
      </c>
      <c r="E72" s="2" t="e">
        <v>#N/A</v>
      </c>
      <c r="F72" s="2" t="e">
        <v>#N/A</v>
      </c>
      <c r="G72" s="2" t="e">
        <f>NA()</f>
        <v>#N/A</v>
      </c>
    </row>
    <row r="73" spans="3:7">
      <c r="C73" s="2" t="e">
        <v>#N/A</v>
      </c>
      <c r="D73" s="2" t="e">
        <f>NA()</f>
        <v>#N/A</v>
      </c>
      <c r="E73" s="2">
        <v>15.4</v>
      </c>
      <c r="F73" s="2">
        <v>35.4</v>
      </c>
      <c r="G73" s="2" t="e">
        <f>NA()</f>
        <v>#N/A</v>
      </c>
    </row>
    <row r="74" spans="3:7">
      <c r="C74" s="2">
        <v>277.8</v>
      </c>
      <c r="D74" s="2" t="e">
        <f>NA()</f>
        <v>#N/A</v>
      </c>
      <c r="E74" s="2" t="e">
        <v>#N/A</v>
      </c>
      <c r="F74" s="2" t="e">
        <v>#N/A</v>
      </c>
      <c r="G74" s="2" t="e">
        <f>NA()</f>
        <v>#N/A</v>
      </c>
    </row>
    <row r="75" spans="3:7">
      <c r="C75" s="2" t="e">
        <v>#N/A</v>
      </c>
      <c r="D75" s="2" t="e">
        <f>NA()</f>
        <v>#N/A</v>
      </c>
      <c r="E75" s="2">
        <v>13.4</v>
      </c>
      <c r="F75" s="2">
        <v>30</v>
      </c>
      <c r="G75" s="2" t="e">
        <f>NA()</f>
        <v>#N/A</v>
      </c>
    </row>
    <row r="76" spans="3:7">
      <c r="C76" s="2"/>
      <c r="D76" s="2" t="e">
        <f>NA()</f>
        <v>#N/A</v>
      </c>
      <c r="E76" s="2"/>
      <c r="F76" s="2"/>
      <c r="G76" s="2" t="e">
        <f>NA()</f>
        <v>#N/A</v>
      </c>
    </row>
    <row r="77" spans="3:7">
      <c r="C77" s="2"/>
      <c r="D77" s="2" t="e">
        <f>NA()</f>
        <v>#N/A</v>
      </c>
      <c r="E77" s="2"/>
      <c r="F77" s="2"/>
      <c r="G77" s="2" t="e">
        <f>NA()</f>
        <v>#N/A</v>
      </c>
    </row>
    <row r="78" spans="3:7">
      <c r="C78" s="2"/>
      <c r="D78" s="2" t="e">
        <f>NA()</f>
        <v>#N/A</v>
      </c>
      <c r="E78" s="2"/>
      <c r="F78" s="2"/>
      <c r="G78" s="2" t="e">
        <f>NA()</f>
        <v>#N/A</v>
      </c>
    </row>
    <row r="79" spans="3:7">
      <c r="C79" s="2"/>
      <c r="D79" s="2" t="e">
        <f>NA()</f>
        <v>#N/A</v>
      </c>
      <c r="E79" s="2"/>
      <c r="F79" s="2"/>
      <c r="G79" s="2" t="e">
        <f>NA()</f>
        <v>#N/A</v>
      </c>
    </row>
    <row r="80" spans="3:7">
      <c r="C80" s="2"/>
      <c r="D80" s="2" t="e">
        <f>NA()</f>
        <v>#N/A</v>
      </c>
      <c r="E80" s="2"/>
      <c r="F80" s="2"/>
      <c r="G80" s="2" t="e">
        <f>NA()</f>
        <v>#N/A</v>
      </c>
    </row>
    <row r="81" spans="3:7">
      <c r="C81" s="2"/>
      <c r="D81" s="2" t="e">
        <f>NA()</f>
        <v>#N/A</v>
      </c>
      <c r="E81" s="2"/>
      <c r="F81" s="2"/>
      <c r="G81" s="2" t="e">
        <f>NA()</f>
        <v>#N/A</v>
      </c>
    </row>
    <row r="82" spans="3:7">
      <c r="C82" s="2"/>
      <c r="D82" s="2" t="e">
        <f>NA()</f>
        <v>#N/A</v>
      </c>
      <c r="E82" s="2"/>
      <c r="F82" s="2"/>
      <c r="G82" s="2" t="e">
        <f>NA()</f>
        <v>#N/A</v>
      </c>
    </row>
    <row r="83" spans="3:7">
      <c r="C83" s="2"/>
      <c r="D83" s="2" t="e">
        <f>NA()</f>
        <v>#N/A</v>
      </c>
      <c r="E83" s="2"/>
      <c r="F83" s="2"/>
      <c r="G83" s="2" t="e">
        <f>NA()</f>
        <v>#N/A</v>
      </c>
    </row>
    <row r="84" spans="3:7">
      <c r="C84" s="2"/>
      <c r="D84" s="2" t="e">
        <f>NA()</f>
        <v>#N/A</v>
      </c>
      <c r="E84" s="2"/>
      <c r="F84" s="2"/>
      <c r="G84" s="2" t="e">
        <f>NA()</f>
        <v>#N/A</v>
      </c>
    </row>
    <row r="85" spans="3:7">
      <c r="C85" s="2"/>
      <c r="D85" s="2" t="e">
        <f>NA()</f>
        <v>#N/A</v>
      </c>
      <c r="E85" s="2"/>
      <c r="F85" s="2"/>
      <c r="G85" s="2" t="e">
        <f>NA()</f>
        <v>#N/A</v>
      </c>
    </row>
    <row r="86" spans="3:7">
      <c r="C86" s="2"/>
      <c r="D86" s="2" t="e">
        <f>NA()</f>
        <v>#N/A</v>
      </c>
      <c r="E86" s="2"/>
      <c r="F86" s="2"/>
      <c r="G86" s="2" t="e">
        <f>NA()</f>
        <v>#N/A</v>
      </c>
    </row>
    <row r="87" spans="3:7">
      <c r="C87" s="2"/>
      <c r="D87" s="2" t="e">
        <f>NA()</f>
        <v>#N/A</v>
      </c>
      <c r="E87" s="2"/>
      <c r="F87" s="2"/>
      <c r="G87" s="2" t="e">
        <f>NA()</f>
        <v>#N/A</v>
      </c>
    </row>
    <row r="88" spans="3:7">
      <c r="C88" s="2"/>
      <c r="D88" s="2" t="e">
        <f>NA()</f>
        <v>#N/A</v>
      </c>
      <c r="E88" s="2"/>
      <c r="F88" s="2"/>
      <c r="G88" s="2" t="e">
        <f>NA()</f>
        <v>#N/A</v>
      </c>
    </row>
    <row r="89" spans="3:7">
      <c r="C89" s="2"/>
      <c r="D89" s="2" t="e">
        <f>NA()</f>
        <v>#N/A</v>
      </c>
      <c r="E89" s="2"/>
      <c r="F89" s="2"/>
      <c r="G89" s="2" t="e">
        <f>NA()</f>
        <v>#N/A</v>
      </c>
    </row>
  </sheetData>
  <mergeCells count="37">
    <mergeCell ref="A14:A15"/>
    <mergeCell ref="T14:T15"/>
    <mergeCell ref="U14:U15"/>
    <mergeCell ref="V14:V15"/>
    <mergeCell ref="A20:A21"/>
    <mergeCell ref="T20:T21"/>
    <mergeCell ref="U20:U21"/>
    <mergeCell ref="V20:V21"/>
    <mergeCell ref="A16:A17"/>
    <mergeCell ref="T16:T17"/>
    <mergeCell ref="U16:U17"/>
    <mergeCell ref="V16:V17"/>
    <mergeCell ref="A18:A19"/>
    <mergeCell ref="T18:T19"/>
    <mergeCell ref="U18:U19"/>
    <mergeCell ref="V18:V19"/>
    <mergeCell ref="A10:A11"/>
    <mergeCell ref="T10:T11"/>
    <mergeCell ref="U10:U11"/>
    <mergeCell ref="V10:V11"/>
    <mergeCell ref="A12:A13"/>
    <mergeCell ref="T12:T13"/>
    <mergeCell ref="U12:U13"/>
    <mergeCell ref="V12:V13"/>
    <mergeCell ref="M1:Q1"/>
    <mergeCell ref="A8:A9"/>
    <mergeCell ref="T8:T9"/>
    <mergeCell ref="U8:U9"/>
    <mergeCell ref="V8:V9"/>
    <mergeCell ref="A6:A7"/>
    <mergeCell ref="T6:T7"/>
    <mergeCell ref="U6:U7"/>
    <mergeCell ref="V6:V7"/>
    <mergeCell ref="A4:A5"/>
    <mergeCell ref="T4:T5"/>
    <mergeCell ref="U4:U5"/>
    <mergeCell ref="V4:V5"/>
  </mergeCells>
  <phoneticPr fontId="3"/>
  <conditionalFormatting sqref="R4:R19">
    <cfRule type="cellIs" dxfId="214" priority="12" operator="notBetween">
      <formula>0.4</formula>
      <formula>0.6</formula>
    </cfRule>
  </conditionalFormatting>
  <conditionalFormatting sqref="S4:S19">
    <cfRule type="cellIs" dxfId="213" priority="11" operator="greaterThanOrEqual">
      <formula>0.08</formula>
    </cfRule>
  </conditionalFormatting>
  <conditionalFormatting sqref="T4:V4 T6:V6 T8:V8 T10:V10">
    <cfRule type="cellIs" dxfId="212" priority="10" operator="equal">
      <formula>NA()</formula>
    </cfRule>
  </conditionalFormatting>
  <conditionalFormatting sqref="T18:V18">
    <cfRule type="cellIs" dxfId="211" priority="9" operator="equal">
      <formula>NA()</formula>
    </cfRule>
  </conditionalFormatting>
  <conditionalFormatting sqref="T16:V16">
    <cfRule type="cellIs" dxfId="210" priority="8" operator="equal">
      <formula>NA()</formula>
    </cfRule>
  </conditionalFormatting>
  <conditionalFormatting sqref="T14:V14">
    <cfRule type="cellIs" dxfId="209" priority="7" operator="equal">
      <formula>NA()</formula>
    </cfRule>
  </conditionalFormatting>
  <conditionalFormatting sqref="C4:L4 C6:L6 C5:K5 C8:L8 C7:K7 C10:L10 C9:K9 C12:L12 C11:K11 C14:L14 C13:K13 C16:L16 C15:K15 C18:L18 C17:K17 C19:K19">
    <cfRule type="expression" dxfId="208" priority="6">
      <formula>ISNA($C$4)=TRUE</formula>
    </cfRule>
  </conditionalFormatting>
  <conditionalFormatting sqref="R20:R21">
    <cfRule type="cellIs" dxfId="207" priority="5" operator="notBetween">
      <formula>0.4</formula>
      <formula>0.6</formula>
    </cfRule>
  </conditionalFormatting>
  <conditionalFormatting sqref="S20:S21">
    <cfRule type="cellIs" dxfId="206" priority="4" operator="greaterThanOrEqual">
      <formula>0.08</formula>
    </cfRule>
  </conditionalFormatting>
  <conditionalFormatting sqref="T20:V20">
    <cfRule type="cellIs" dxfId="205" priority="3" operator="equal">
      <formula>NA()</formula>
    </cfRule>
  </conditionalFormatting>
  <conditionalFormatting sqref="C20:L20 C21:K21">
    <cfRule type="expression" dxfId="204" priority="2">
      <formula>ISNA($C$4)=TRUE</formula>
    </cfRule>
  </conditionalFormatting>
  <conditionalFormatting sqref="L21 L19 L17 L15 L13 L11 L9 L7 L5">
    <cfRule type="expression" dxfId="203" priority="1">
      <formula>ISNA($C$4)=TRUE</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64E84-00BA-41EC-BBEC-FA2252685881}">
  <sheetPr codeName="Sheet13">
    <tabColor theme="9" tint="0.79998168889431442"/>
  </sheetPr>
  <dimension ref="A1:Z73"/>
  <sheetViews>
    <sheetView zoomScale="85" zoomScaleNormal="85" workbookViewId="0">
      <pane xSplit="2" ySplit="3" topLeftCell="C4" activePane="bottomRight" state="frozen"/>
      <selection pane="bottomRight" activeCell="O5" sqref="O5:Q5"/>
      <selection pane="bottomLeft" activeCell="H25" sqref="H25"/>
      <selection pane="topRight" activeCell="H25" sqref="H25"/>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Y1" s="16" t="s">
        <v>188</v>
      </c>
    </row>
    <row r="2" spans="1:26">
      <c r="M2" s="17"/>
      <c r="N2" s="17"/>
      <c r="O2" s="17"/>
      <c r="P2" s="17"/>
      <c r="Q2" s="17"/>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14" t="s">
        <v>205</v>
      </c>
      <c r="S3" s="13" t="s">
        <v>206</v>
      </c>
      <c r="T3" s="31" t="s">
        <v>207</v>
      </c>
      <c r="U3" s="31" t="s">
        <v>208</v>
      </c>
      <c r="V3" s="31" t="s">
        <v>209</v>
      </c>
      <c r="W3" s="2" t="s">
        <v>210</v>
      </c>
      <c r="Y3" s="1" t="s">
        <v>211</v>
      </c>
      <c r="Z3" s="1" t="s">
        <v>212</v>
      </c>
    </row>
    <row r="4" spans="1:26" ht="30" customHeight="1">
      <c r="A4" s="78" t="s">
        <v>213</v>
      </c>
      <c r="B4" s="60" t="s">
        <v>214</v>
      </c>
      <c r="C4" s="22">
        <v>74.900000000000006</v>
      </c>
      <c r="D4" s="22">
        <v>74</v>
      </c>
      <c r="E4" s="22">
        <v>34.5</v>
      </c>
      <c r="F4" s="24" t="e">
        <f>NA()</f>
        <v>#N/A</v>
      </c>
      <c r="G4" s="24" t="e">
        <f>NA()</f>
        <v>#N/A</v>
      </c>
      <c r="H4" s="24" t="e">
        <f>NA()</f>
        <v>#N/A</v>
      </c>
      <c r="I4" s="24" t="e">
        <f>NA()</f>
        <v>#N/A</v>
      </c>
      <c r="J4" s="24" t="e">
        <f>NA()</f>
        <v>#N/A</v>
      </c>
      <c r="K4" s="24" t="e">
        <f>NA()</f>
        <v>#N/A</v>
      </c>
      <c r="L4" s="22">
        <v>5</v>
      </c>
      <c r="M4" s="11">
        <f>AVERAGE(C4:D4)</f>
        <v>74.45</v>
      </c>
      <c r="N4" s="11">
        <f>E4</f>
        <v>34.5</v>
      </c>
      <c r="O4" s="25" t="e">
        <f t="shared" ref="O4:O5" si="0">AVERAGE(F4:G4)</f>
        <v>#N/A</v>
      </c>
      <c r="P4" s="25" t="e">
        <f t="shared" ref="P4:P5" si="1">AVERAGE(H4:I4)</f>
        <v>#N/A</v>
      </c>
      <c r="Q4" s="25" t="e">
        <f t="shared" ref="Q4:Q5" si="2">AVERAGE(J4:K4)</f>
        <v>#N/A</v>
      </c>
      <c r="R4" s="10">
        <f t="shared" ref="R4:R5" si="3">N4/M4</f>
        <v>0.46339825386165212</v>
      </c>
      <c r="S4" s="9">
        <f t="shared" ref="S4" si="4">O5/M4</f>
        <v>6.044325050369375E-2</v>
      </c>
      <c r="T4" s="61">
        <v>-5.54</v>
      </c>
      <c r="U4" s="61">
        <v>-5.97</v>
      </c>
      <c r="V4" s="61">
        <v>-5.65</v>
      </c>
      <c r="W4" s="8"/>
      <c r="Y4" s="1">
        <v>-7.5</v>
      </c>
      <c r="Z4" s="1" cm="1">
        <f t="array" ref="Z4:Z6">FREQUENCY(T4:T7,Y4:Y5)</f>
        <v>0</v>
      </c>
    </row>
    <row r="5" spans="1:26" ht="30" customHeight="1">
      <c r="A5" s="79"/>
      <c r="B5" s="60" t="s">
        <v>215</v>
      </c>
      <c r="C5" s="25" t="e">
        <f>NA()</f>
        <v>#N/A</v>
      </c>
      <c r="D5" s="25" t="e">
        <f>NA()</f>
        <v>#N/A</v>
      </c>
      <c r="E5" s="25" t="e">
        <f>NA()</f>
        <v>#N/A</v>
      </c>
      <c r="F5" s="22">
        <v>5.4</v>
      </c>
      <c r="G5" s="22">
        <v>3.6</v>
      </c>
      <c r="H5" s="22">
        <v>20.3</v>
      </c>
      <c r="I5" s="22">
        <v>20.399999999999999</v>
      </c>
      <c r="J5" s="23">
        <v>1.1000000000000001</v>
      </c>
      <c r="K5" s="23">
        <v>1.8</v>
      </c>
      <c r="L5" s="25" t="e">
        <f>NA()</f>
        <v>#N/A</v>
      </c>
      <c r="M5" s="25" t="e">
        <f>NA()</f>
        <v>#N/A</v>
      </c>
      <c r="N5" s="25" t="e">
        <f>NA()</f>
        <v>#N/A</v>
      </c>
      <c r="O5" s="11">
        <f t="shared" si="0"/>
        <v>4.5</v>
      </c>
      <c r="P5" s="11">
        <f t="shared" si="1"/>
        <v>20.350000000000001</v>
      </c>
      <c r="Q5" s="11">
        <f t="shared" si="2"/>
        <v>1.4500000000000002</v>
      </c>
      <c r="R5" s="10" t="e">
        <f t="shared" si="3"/>
        <v>#N/A</v>
      </c>
      <c r="S5" s="9" t="e">
        <f>#REF!/M5</f>
        <v>#REF!</v>
      </c>
      <c r="T5" s="88"/>
      <c r="U5" s="62"/>
      <c r="V5" s="62"/>
      <c r="W5" s="8"/>
      <c r="Y5" s="1">
        <v>-7.4</v>
      </c>
      <c r="Z5" s="1">
        <v>0</v>
      </c>
    </row>
    <row r="6" spans="1:26">
      <c r="B6" s="7"/>
      <c r="T6" s="26" t="s">
        <v>232</v>
      </c>
      <c r="U6" s="32"/>
      <c r="V6" s="32"/>
      <c r="Z6" s="1">
        <v>2</v>
      </c>
    </row>
    <row r="7" spans="1:26" ht="19.5" thickBot="1">
      <c r="M7" s="1" t="s">
        <v>233</v>
      </c>
      <c r="N7" s="6" t="e">
        <f>MAX(#REF!,#REF!,#REF!,#REF!,#REF!,#REF!,#REF!,#REF!,#REF!)</f>
        <v>#REF!</v>
      </c>
      <c r="T7" s="5">
        <f>_xlfn.AGGREGATE(1,6,T4:T5)</f>
        <v>-5.54</v>
      </c>
      <c r="U7" s="33"/>
      <c r="V7" s="33"/>
    </row>
    <row r="8" spans="1:26">
      <c r="C8" s="1" t="s">
        <v>234</v>
      </c>
      <c r="M8" s="1" t="s">
        <v>235</v>
      </c>
      <c r="N8" s="4" t="e">
        <f>MIN(#REF!,#REF!,#REF!,#REF!,#REF!,#REF!,#REF!,#REF!,#REF!)</f>
        <v>#REF!</v>
      </c>
    </row>
    <row r="9" spans="1:26" ht="37.5">
      <c r="C9" s="3" t="s">
        <v>236</v>
      </c>
      <c r="D9" s="3" t="s">
        <v>192</v>
      </c>
      <c r="E9" s="3" t="s">
        <v>237</v>
      </c>
      <c r="F9" s="3" t="s">
        <v>238</v>
      </c>
      <c r="G9" s="3" t="s">
        <v>239</v>
      </c>
    </row>
    <row r="10" spans="1:26">
      <c r="C10" s="2" cm="1">
        <f t="array" ref="C10:C11">C4:C5</f>
        <v>74.900000000000006</v>
      </c>
      <c r="D10" s="2" cm="1">
        <f t="array" ref="D10:D11">E4:E5</f>
        <v>34.5</v>
      </c>
      <c r="E10" s="2" t="e" cm="1">
        <f t="array" ref="E10:E11">F4:F5</f>
        <v>#N/A</v>
      </c>
      <c r="F10" s="2" t="e" cm="1">
        <f t="array" ref="F10:F11">H4:H5</f>
        <v>#N/A</v>
      </c>
      <c r="G10" s="2" t="e" cm="1">
        <f t="array" ref="G10">#REF!</f>
        <v>#REF!</v>
      </c>
    </row>
    <row r="11" spans="1:26">
      <c r="C11" s="2" t="e">
        <v>#N/A</v>
      </c>
      <c r="D11" s="2" t="e">
        <v>#N/A</v>
      </c>
      <c r="E11" s="2">
        <v>5.4</v>
      </c>
      <c r="F11" s="2">
        <v>20.3</v>
      </c>
      <c r="G11" s="2"/>
    </row>
    <row r="12" spans="1:26">
      <c r="C12" s="2"/>
      <c r="D12" s="2"/>
      <c r="E12" s="2"/>
      <c r="F12" s="2"/>
      <c r="G12" s="2"/>
    </row>
    <row r="13" spans="1:26">
      <c r="C13" s="2"/>
      <c r="D13" s="2"/>
      <c r="E13" s="2"/>
      <c r="F13" s="2"/>
      <c r="G13" s="2"/>
    </row>
    <row r="14" spans="1:26">
      <c r="C14" s="2"/>
      <c r="D14" s="2"/>
      <c r="E14" s="2"/>
      <c r="F14" s="2"/>
      <c r="G14" s="2"/>
    </row>
    <row r="15" spans="1:26">
      <c r="C15" s="2"/>
      <c r="D15" s="2"/>
      <c r="E15" s="2"/>
      <c r="F15" s="2"/>
      <c r="G15" s="2"/>
    </row>
    <row r="16" spans="1:26">
      <c r="C16" s="2"/>
      <c r="D16" s="2"/>
      <c r="E16" s="2"/>
      <c r="F16" s="2"/>
      <c r="G16" s="2"/>
    </row>
    <row r="17" spans="3:7">
      <c r="C17" s="2"/>
      <c r="D17" s="2"/>
      <c r="E17" s="2"/>
      <c r="F17" s="2"/>
      <c r="G17" s="2"/>
    </row>
    <row r="18" spans="3:7">
      <c r="C18" s="2"/>
      <c r="D18" s="2"/>
      <c r="E18" s="2"/>
      <c r="F18" s="2"/>
      <c r="G18" s="2"/>
    </row>
    <row r="19" spans="3:7">
      <c r="C19" s="2"/>
      <c r="D19" s="2"/>
      <c r="E19" s="2"/>
      <c r="F19" s="2"/>
      <c r="G19" s="2"/>
    </row>
    <row r="20" spans="3:7">
      <c r="C20" s="2"/>
      <c r="D20" s="2"/>
      <c r="E20" s="2"/>
      <c r="F20" s="2"/>
      <c r="G20" s="2"/>
    </row>
    <row r="21" spans="3:7">
      <c r="C21" s="2"/>
      <c r="D21" s="2"/>
      <c r="E21" s="2"/>
      <c r="F21" s="2"/>
      <c r="G21" s="2"/>
    </row>
    <row r="22" spans="3:7">
      <c r="C22" s="2"/>
      <c r="D22" s="2"/>
      <c r="E22" s="2"/>
      <c r="F22" s="2"/>
      <c r="G22" s="2"/>
    </row>
    <row r="23" spans="3:7">
      <c r="C23" s="2"/>
      <c r="D23" s="2"/>
      <c r="E23" s="2"/>
      <c r="F23" s="2"/>
      <c r="G23" s="2"/>
    </row>
    <row r="24" spans="3:7">
      <c r="C24" s="2"/>
      <c r="D24" s="2"/>
      <c r="E24" s="2"/>
      <c r="F24" s="2"/>
      <c r="G24" s="2"/>
    </row>
    <row r="25" spans="3:7">
      <c r="C25" s="2"/>
      <c r="D25" s="2"/>
      <c r="E25" s="2"/>
      <c r="F25" s="2"/>
      <c r="G25" s="2"/>
    </row>
    <row r="26" spans="3:7">
      <c r="C26" s="2"/>
      <c r="D26" s="2"/>
      <c r="E26" s="2"/>
      <c r="F26" s="2"/>
      <c r="G26" s="2"/>
    </row>
    <row r="27" spans="3:7">
      <c r="C27" s="2"/>
      <c r="D27" s="2"/>
      <c r="E27" s="2"/>
      <c r="F27" s="2"/>
      <c r="G27" s="2"/>
    </row>
    <row r="28" spans="3:7">
      <c r="C28" s="2"/>
      <c r="D28" s="2"/>
      <c r="E28" s="2"/>
      <c r="F28" s="2"/>
      <c r="G28" s="2"/>
    </row>
    <row r="29" spans="3:7">
      <c r="C29" s="2"/>
      <c r="D29" s="2"/>
      <c r="E29" s="2"/>
      <c r="F29" s="2"/>
      <c r="G29" s="2"/>
    </row>
    <row r="30" spans="3:7">
      <c r="C30" s="2"/>
      <c r="D30" s="2"/>
      <c r="E30" s="2"/>
      <c r="F30" s="2"/>
      <c r="G30" s="2"/>
    </row>
    <row r="31" spans="3:7">
      <c r="C31" s="2"/>
      <c r="D31" s="2"/>
      <c r="E31" s="2"/>
      <c r="F31" s="2"/>
      <c r="G31" s="2"/>
    </row>
    <row r="32" spans="3:7">
      <c r="C32" s="2"/>
      <c r="D32" s="2"/>
      <c r="E32" s="2"/>
      <c r="F32" s="2"/>
      <c r="G32" s="2"/>
    </row>
    <row r="33" spans="3:7">
      <c r="C33" s="2"/>
      <c r="D33" s="2"/>
      <c r="E33" s="2"/>
      <c r="F33" s="2"/>
      <c r="G33" s="2"/>
    </row>
    <row r="34" spans="3:7">
      <c r="C34" s="2"/>
      <c r="D34" s="2"/>
      <c r="E34" s="2"/>
      <c r="F34" s="2"/>
      <c r="G34" s="2"/>
    </row>
    <row r="35" spans="3:7">
      <c r="C35" s="2"/>
      <c r="D35" s="2"/>
      <c r="E35" s="2"/>
      <c r="F35" s="2"/>
      <c r="G35" s="2"/>
    </row>
    <row r="36" spans="3:7">
      <c r="C36" s="2"/>
      <c r="D36" s="2"/>
      <c r="E36" s="2"/>
      <c r="F36" s="2"/>
      <c r="G36" s="2"/>
    </row>
    <row r="37" spans="3:7">
      <c r="C37" s="2"/>
      <c r="D37" s="2"/>
      <c r="E37" s="2"/>
      <c r="F37" s="2"/>
      <c r="G37" s="2"/>
    </row>
    <row r="38" spans="3:7">
      <c r="C38" s="2"/>
      <c r="D38" s="2"/>
      <c r="E38" s="2"/>
      <c r="F38" s="2"/>
      <c r="G38" s="2"/>
    </row>
    <row r="39" spans="3:7">
      <c r="C39" s="2"/>
      <c r="D39" s="2"/>
      <c r="E39" s="2"/>
      <c r="F39" s="2"/>
      <c r="G39" s="2"/>
    </row>
    <row r="40" spans="3:7">
      <c r="C40" s="2"/>
      <c r="D40" s="2"/>
      <c r="E40" s="2"/>
      <c r="F40" s="2"/>
      <c r="G40" s="2"/>
    </row>
    <row r="41" spans="3:7">
      <c r="C41" s="2"/>
      <c r="D41" s="2"/>
      <c r="E41" s="2"/>
      <c r="F41" s="2"/>
      <c r="G41" s="2"/>
    </row>
    <row r="42" spans="3:7">
      <c r="C42" s="2" cm="1">
        <f t="array" ref="C42:C43">D4:D5</f>
        <v>74</v>
      </c>
      <c r="D42" s="2" t="e">
        <f>NA()</f>
        <v>#N/A</v>
      </c>
      <c r="E42" s="2" t="e" cm="1">
        <f t="array" ref="E42:E43">G4:G5</f>
        <v>#N/A</v>
      </c>
      <c r="F42" s="2" t="e" cm="1">
        <f t="array" ref="F42:F43">I4:I5</f>
        <v>#N/A</v>
      </c>
      <c r="G42" s="2" t="e">
        <f>NA()</f>
        <v>#N/A</v>
      </c>
    </row>
    <row r="43" spans="3:7">
      <c r="C43" s="2" t="e">
        <v>#N/A</v>
      </c>
      <c r="D43" s="2" t="e">
        <f>NA()</f>
        <v>#N/A</v>
      </c>
      <c r="E43" s="2">
        <v>3.6</v>
      </c>
      <c r="F43" s="2">
        <v>20.399999999999999</v>
      </c>
      <c r="G43" s="2" t="e">
        <f>NA()</f>
        <v>#N/A</v>
      </c>
    </row>
    <row r="44" spans="3:7">
      <c r="C44" s="2"/>
      <c r="D44" s="2" t="e">
        <f>NA()</f>
        <v>#N/A</v>
      </c>
      <c r="E44" s="2"/>
      <c r="F44" s="2"/>
      <c r="G44" s="2" t="e">
        <f>NA()</f>
        <v>#N/A</v>
      </c>
    </row>
    <row r="45" spans="3:7">
      <c r="C45" s="2"/>
      <c r="D45" s="2" t="e">
        <f>NA()</f>
        <v>#N/A</v>
      </c>
      <c r="E45" s="2"/>
      <c r="F45" s="2"/>
      <c r="G45" s="2" t="e">
        <f>NA()</f>
        <v>#N/A</v>
      </c>
    </row>
    <row r="46" spans="3:7">
      <c r="C46" s="2"/>
      <c r="D46" s="2" t="e">
        <f>NA()</f>
        <v>#N/A</v>
      </c>
      <c r="E46" s="2"/>
      <c r="F46" s="2"/>
      <c r="G46" s="2" t="e">
        <f>NA()</f>
        <v>#N/A</v>
      </c>
    </row>
    <row r="47" spans="3:7">
      <c r="C47" s="2"/>
      <c r="D47" s="2" t="e">
        <f>NA()</f>
        <v>#N/A</v>
      </c>
      <c r="E47" s="2"/>
      <c r="F47" s="2"/>
      <c r="G47" s="2" t="e">
        <f>NA()</f>
        <v>#N/A</v>
      </c>
    </row>
    <row r="48" spans="3:7">
      <c r="C48" s="2"/>
      <c r="D48" s="2" t="e">
        <f>NA()</f>
        <v>#N/A</v>
      </c>
      <c r="E48" s="2"/>
      <c r="F48" s="2"/>
      <c r="G48" s="2" t="e">
        <f>NA()</f>
        <v>#N/A</v>
      </c>
    </row>
    <row r="49" spans="3:7">
      <c r="C49" s="2"/>
      <c r="D49" s="2" t="e">
        <f>NA()</f>
        <v>#N/A</v>
      </c>
      <c r="E49" s="2"/>
      <c r="F49" s="2"/>
      <c r="G49" s="2" t="e">
        <f>NA()</f>
        <v>#N/A</v>
      </c>
    </row>
    <row r="50" spans="3:7">
      <c r="C50" s="2"/>
      <c r="D50" s="2" t="e">
        <f>NA()</f>
        <v>#N/A</v>
      </c>
      <c r="E50" s="2"/>
      <c r="F50" s="2"/>
      <c r="G50" s="2" t="e">
        <f>NA()</f>
        <v>#N/A</v>
      </c>
    </row>
    <row r="51" spans="3:7">
      <c r="C51" s="2"/>
      <c r="D51" s="2" t="e">
        <f>NA()</f>
        <v>#N/A</v>
      </c>
      <c r="E51" s="2"/>
      <c r="F51" s="2"/>
      <c r="G51" s="2" t="e">
        <f>NA()</f>
        <v>#N/A</v>
      </c>
    </row>
    <row r="52" spans="3:7">
      <c r="C52" s="2"/>
      <c r="D52" s="2" t="e">
        <f>NA()</f>
        <v>#N/A</v>
      </c>
      <c r="E52" s="2"/>
      <c r="F52" s="2"/>
      <c r="G52" s="2" t="e">
        <f>NA()</f>
        <v>#N/A</v>
      </c>
    </row>
    <row r="53" spans="3:7">
      <c r="C53" s="2"/>
      <c r="D53" s="2" t="e">
        <f>NA()</f>
        <v>#N/A</v>
      </c>
      <c r="E53" s="2"/>
      <c r="F53" s="2"/>
      <c r="G53" s="2" t="e">
        <f>NA()</f>
        <v>#N/A</v>
      </c>
    </row>
    <row r="54" spans="3:7">
      <c r="C54" s="2"/>
      <c r="D54" s="2" t="e">
        <f>NA()</f>
        <v>#N/A</v>
      </c>
      <c r="E54" s="2"/>
      <c r="F54" s="2"/>
      <c r="G54" s="2" t="e">
        <f>NA()</f>
        <v>#N/A</v>
      </c>
    </row>
    <row r="55" spans="3:7">
      <c r="C55" s="2"/>
      <c r="D55" s="2" t="e">
        <f>NA()</f>
        <v>#N/A</v>
      </c>
      <c r="E55" s="2"/>
      <c r="F55" s="2"/>
      <c r="G55" s="2" t="e">
        <f>NA()</f>
        <v>#N/A</v>
      </c>
    </row>
    <row r="56" spans="3:7">
      <c r="C56" s="2"/>
      <c r="D56" s="2" t="e">
        <f>NA()</f>
        <v>#N/A</v>
      </c>
      <c r="E56" s="2"/>
      <c r="F56" s="2"/>
      <c r="G56" s="2" t="e">
        <f>NA()</f>
        <v>#N/A</v>
      </c>
    </row>
    <row r="57" spans="3:7">
      <c r="C57" s="2"/>
      <c r="D57" s="2" t="e">
        <f>NA()</f>
        <v>#N/A</v>
      </c>
      <c r="E57" s="2"/>
      <c r="F57" s="2"/>
      <c r="G57" s="2" t="e">
        <f>NA()</f>
        <v>#N/A</v>
      </c>
    </row>
    <row r="58" spans="3:7">
      <c r="C58" s="2"/>
      <c r="D58" s="2" t="e">
        <f>NA()</f>
        <v>#N/A</v>
      </c>
      <c r="E58" s="2"/>
      <c r="F58" s="2"/>
      <c r="G58" s="2" t="e">
        <f>NA()</f>
        <v>#N/A</v>
      </c>
    </row>
    <row r="59" spans="3:7">
      <c r="C59" s="2"/>
      <c r="D59" s="2" t="e">
        <f>NA()</f>
        <v>#N/A</v>
      </c>
      <c r="E59" s="2"/>
      <c r="F59" s="2"/>
      <c r="G59" s="2" t="e">
        <f>NA()</f>
        <v>#N/A</v>
      </c>
    </row>
    <row r="60" spans="3:7">
      <c r="C60" s="2"/>
      <c r="D60" s="2" t="e">
        <f>NA()</f>
        <v>#N/A</v>
      </c>
      <c r="E60" s="2"/>
      <c r="F60" s="2"/>
      <c r="G60" s="2" t="e">
        <f>NA()</f>
        <v>#N/A</v>
      </c>
    </row>
    <row r="61" spans="3:7">
      <c r="C61" s="2"/>
      <c r="D61" s="2" t="e">
        <f>NA()</f>
        <v>#N/A</v>
      </c>
      <c r="E61" s="2"/>
      <c r="F61" s="2"/>
      <c r="G61" s="2" t="e">
        <f>NA()</f>
        <v>#N/A</v>
      </c>
    </row>
    <row r="62" spans="3:7">
      <c r="C62" s="2"/>
      <c r="D62" s="2" t="e">
        <f>NA()</f>
        <v>#N/A</v>
      </c>
      <c r="E62" s="2"/>
      <c r="F62" s="2"/>
      <c r="G62" s="2" t="e">
        <f>NA()</f>
        <v>#N/A</v>
      </c>
    </row>
    <row r="63" spans="3:7">
      <c r="C63" s="2"/>
      <c r="D63" s="2" t="e">
        <f>NA()</f>
        <v>#N/A</v>
      </c>
      <c r="E63" s="2"/>
      <c r="F63" s="2"/>
      <c r="G63" s="2" t="e">
        <f>NA()</f>
        <v>#N/A</v>
      </c>
    </row>
    <row r="64" spans="3:7">
      <c r="C64" s="2"/>
      <c r="D64" s="2" t="e">
        <f>NA()</f>
        <v>#N/A</v>
      </c>
      <c r="E64" s="2"/>
      <c r="F64" s="2"/>
      <c r="G64" s="2" t="e">
        <f>NA()</f>
        <v>#N/A</v>
      </c>
    </row>
    <row r="65" spans="3:7">
      <c r="C65" s="2"/>
      <c r="D65" s="2" t="e">
        <f>NA()</f>
        <v>#N/A</v>
      </c>
      <c r="E65" s="2"/>
      <c r="F65" s="2"/>
      <c r="G65" s="2" t="e">
        <f>NA()</f>
        <v>#N/A</v>
      </c>
    </row>
    <row r="66" spans="3:7">
      <c r="C66" s="2"/>
      <c r="D66" s="2" t="e">
        <f>NA()</f>
        <v>#N/A</v>
      </c>
      <c r="E66" s="2"/>
      <c r="F66" s="2"/>
      <c r="G66" s="2" t="e">
        <f>NA()</f>
        <v>#N/A</v>
      </c>
    </row>
    <row r="67" spans="3:7">
      <c r="C67" s="2"/>
      <c r="D67" s="2" t="e">
        <f>NA()</f>
        <v>#N/A</v>
      </c>
      <c r="E67" s="2"/>
      <c r="F67" s="2"/>
      <c r="G67" s="2" t="e">
        <f>NA()</f>
        <v>#N/A</v>
      </c>
    </row>
    <row r="68" spans="3:7">
      <c r="C68" s="2"/>
      <c r="D68" s="2" t="e">
        <f>NA()</f>
        <v>#N/A</v>
      </c>
      <c r="E68" s="2"/>
      <c r="F68" s="2"/>
      <c r="G68" s="2" t="e">
        <f>NA()</f>
        <v>#N/A</v>
      </c>
    </row>
    <row r="69" spans="3:7">
      <c r="C69" s="2"/>
      <c r="D69" s="2" t="e">
        <f>NA()</f>
        <v>#N/A</v>
      </c>
      <c r="E69" s="2"/>
      <c r="F69" s="2"/>
      <c r="G69" s="2" t="e">
        <f>NA()</f>
        <v>#N/A</v>
      </c>
    </row>
    <row r="70" spans="3:7">
      <c r="C70" s="2"/>
      <c r="D70" s="2" t="e">
        <f>NA()</f>
        <v>#N/A</v>
      </c>
      <c r="E70" s="2"/>
      <c r="F70" s="2"/>
      <c r="G70" s="2" t="e">
        <f>NA()</f>
        <v>#N/A</v>
      </c>
    </row>
    <row r="71" spans="3:7">
      <c r="C71" s="2"/>
      <c r="D71" s="2" t="e">
        <f>NA()</f>
        <v>#N/A</v>
      </c>
      <c r="E71" s="2"/>
      <c r="F71" s="2"/>
      <c r="G71" s="2" t="e">
        <f>NA()</f>
        <v>#N/A</v>
      </c>
    </row>
    <row r="72" spans="3:7">
      <c r="C72" s="2"/>
      <c r="D72" s="2" t="e">
        <f>NA()</f>
        <v>#N/A</v>
      </c>
      <c r="E72" s="2"/>
      <c r="F72" s="2"/>
      <c r="G72" s="2" t="e">
        <f>NA()</f>
        <v>#N/A</v>
      </c>
    </row>
    <row r="73" spans="3:7">
      <c r="C73" s="2"/>
      <c r="D73" s="2" t="e">
        <f>NA()</f>
        <v>#N/A</v>
      </c>
      <c r="E73" s="2"/>
      <c r="F73" s="2"/>
      <c r="G73" s="2" t="e">
        <f>NA()</f>
        <v>#N/A</v>
      </c>
    </row>
  </sheetData>
  <mergeCells count="5">
    <mergeCell ref="A4:A5"/>
    <mergeCell ref="T4:T5"/>
    <mergeCell ref="U4:U5"/>
    <mergeCell ref="V4:V5"/>
    <mergeCell ref="M1:Q1"/>
  </mergeCells>
  <phoneticPr fontId="3"/>
  <conditionalFormatting sqref="R4:R5">
    <cfRule type="cellIs" dxfId="202" priority="5" operator="notBetween">
      <formula>0.4</formula>
      <formula>0.6</formula>
    </cfRule>
  </conditionalFormatting>
  <conditionalFormatting sqref="S4:S5">
    <cfRule type="cellIs" dxfId="201" priority="4" operator="greaterThanOrEqual">
      <formula>0.08</formula>
    </cfRule>
  </conditionalFormatting>
  <conditionalFormatting sqref="T4:V4">
    <cfRule type="cellIs" dxfId="200" priority="3" operator="equal">
      <formula>NA()</formula>
    </cfRule>
  </conditionalFormatting>
  <conditionalFormatting sqref="C4:L4 C5:K5">
    <cfRule type="expression" dxfId="199" priority="2">
      <formula>ISNA($C$4)=TRUE</formula>
    </cfRule>
  </conditionalFormatting>
  <conditionalFormatting sqref="L5">
    <cfRule type="expression" dxfId="198" priority="1">
      <formula>ISNA($C$4)=TRUE</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F1C6A-08F6-4ED2-9EEC-9CBDC70E7F5E}">
  <sheetPr codeName="Sheet14">
    <tabColor theme="9" tint="0.79998168889431442"/>
  </sheetPr>
  <dimension ref="A1:Z73"/>
  <sheetViews>
    <sheetView zoomScale="85" zoomScaleNormal="85" workbookViewId="0">
      <pane xSplit="2" ySplit="3" topLeftCell="C4" activePane="bottomRight" state="frozen"/>
      <selection pane="bottomRight" activeCell="O5" sqref="O5:Q5"/>
      <selection pane="bottomLeft" activeCell="H25" sqref="H25"/>
      <selection pane="topRight" activeCell="H25" sqref="H25"/>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Y1" s="16" t="s">
        <v>188</v>
      </c>
    </row>
    <row r="2" spans="1:26">
      <c r="M2" s="17"/>
      <c r="N2" s="17"/>
      <c r="O2" s="17"/>
      <c r="P2" s="17"/>
      <c r="Q2" s="17"/>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14" t="s">
        <v>205</v>
      </c>
      <c r="S3" s="13" t="s">
        <v>206</v>
      </c>
      <c r="T3" s="31" t="s">
        <v>207</v>
      </c>
      <c r="U3" s="31" t="s">
        <v>208</v>
      </c>
      <c r="V3" s="31" t="s">
        <v>209</v>
      </c>
      <c r="W3" s="2" t="s">
        <v>210</v>
      </c>
      <c r="Y3" s="1" t="s">
        <v>211</v>
      </c>
      <c r="Z3" s="1" t="s">
        <v>212</v>
      </c>
    </row>
    <row r="4" spans="1:26" ht="30" customHeight="1">
      <c r="A4" s="80" t="s">
        <v>216</v>
      </c>
      <c r="B4" s="60" t="s">
        <v>217</v>
      </c>
      <c r="C4" s="22">
        <v>85.6</v>
      </c>
      <c r="D4" s="22">
        <v>84.3</v>
      </c>
      <c r="E4" s="22">
        <v>38.1</v>
      </c>
      <c r="F4" s="24" t="e">
        <f>NA()</f>
        <v>#N/A</v>
      </c>
      <c r="G4" s="24" t="e">
        <f>NA()</f>
        <v>#N/A</v>
      </c>
      <c r="H4" s="24" t="e">
        <f>NA()</f>
        <v>#N/A</v>
      </c>
      <c r="I4" s="24" t="e">
        <f>NA()</f>
        <v>#N/A</v>
      </c>
      <c r="J4" s="24" t="e">
        <f>NA()</f>
        <v>#N/A</v>
      </c>
      <c r="K4" s="24" t="e">
        <f>NA()</f>
        <v>#N/A</v>
      </c>
      <c r="L4" s="22">
        <v>2.6</v>
      </c>
      <c r="M4" s="11">
        <f>AVERAGE(C4:D4)</f>
        <v>84.949999999999989</v>
      </c>
      <c r="N4" s="11">
        <f>E4</f>
        <v>38.1</v>
      </c>
      <c r="O4" s="25" t="e">
        <f t="shared" ref="O4:O5" si="0">AVERAGE(F4:G4)</f>
        <v>#N/A</v>
      </c>
      <c r="P4" s="25" t="e">
        <f t="shared" ref="P4:P5" si="1">AVERAGE(H4:I4)</f>
        <v>#N/A</v>
      </c>
      <c r="Q4" s="25" t="e">
        <f t="shared" ref="Q4:Q5" si="2">AVERAGE(J4:K4)</f>
        <v>#N/A</v>
      </c>
      <c r="R4" s="10">
        <f t="shared" ref="R4:R5" si="3">N4/M4</f>
        <v>0.44849911712772228</v>
      </c>
      <c r="S4" s="9">
        <f t="shared" ref="S4" si="4">O5/M4</f>
        <v>6.9452619187757511E-2</v>
      </c>
      <c r="T4" s="106">
        <v>-5.3770720000000001</v>
      </c>
      <c r="U4" s="106">
        <v>-5.9359330000000003</v>
      </c>
      <c r="V4" s="106">
        <v>-5.781936</v>
      </c>
      <c r="W4" s="8"/>
      <c r="Y4" s="1">
        <v>-7.3</v>
      </c>
    </row>
    <row r="5" spans="1:26" ht="30" customHeight="1">
      <c r="A5" s="81"/>
      <c r="B5" s="60" t="s">
        <v>218</v>
      </c>
      <c r="C5" s="25" t="e">
        <f>NA()</f>
        <v>#N/A</v>
      </c>
      <c r="D5" s="25" t="e">
        <f>NA()</f>
        <v>#N/A</v>
      </c>
      <c r="E5" s="25" t="e">
        <f>NA()</f>
        <v>#N/A</v>
      </c>
      <c r="F5" s="22">
        <v>7.4</v>
      </c>
      <c r="G5" s="52">
        <v>4.4000000000000004</v>
      </c>
      <c r="H5" s="22">
        <v>36.299999999999997</v>
      </c>
      <c r="I5" s="22">
        <v>24.4</v>
      </c>
      <c r="J5" s="23">
        <v>1.5</v>
      </c>
      <c r="K5" s="23">
        <v>1.2</v>
      </c>
      <c r="L5" s="25" t="e">
        <f>NA()</f>
        <v>#N/A</v>
      </c>
      <c r="M5" s="25" t="e">
        <f>NA()</f>
        <v>#N/A</v>
      </c>
      <c r="N5" s="25" t="e">
        <f>NA()</f>
        <v>#N/A</v>
      </c>
      <c r="O5" s="11">
        <f t="shared" si="0"/>
        <v>5.9</v>
      </c>
      <c r="P5" s="11">
        <f t="shared" si="1"/>
        <v>30.349999999999998</v>
      </c>
      <c r="Q5" s="11">
        <f t="shared" si="2"/>
        <v>1.35</v>
      </c>
      <c r="R5" s="10" t="e">
        <f t="shared" si="3"/>
        <v>#N/A</v>
      </c>
      <c r="S5" s="9" t="e">
        <f>#REF!/M5</f>
        <v>#REF!</v>
      </c>
      <c r="T5" s="107"/>
      <c r="U5" s="108"/>
      <c r="V5" s="108"/>
      <c r="W5" s="8"/>
      <c r="Y5" s="1">
        <v>-7.2</v>
      </c>
    </row>
    <row r="6" spans="1:26">
      <c r="B6" s="7"/>
      <c r="T6" s="26" t="s">
        <v>232</v>
      </c>
      <c r="U6" s="32"/>
      <c r="V6" s="32"/>
    </row>
    <row r="7" spans="1:26" ht="19.5" thickBot="1">
      <c r="M7" s="1" t="s">
        <v>233</v>
      </c>
      <c r="N7" s="6" t="e">
        <f>MAX(#REF!,#REF!,#REF!,#REF!,#REF!,#REF!,#REF!,#REF!,#REF!)</f>
        <v>#REF!</v>
      </c>
      <c r="T7" s="5">
        <f>_xlfn.AGGREGATE(1,6,T4:T5)</f>
        <v>-5.3770720000000001</v>
      </c>
      <c r="U7" s="33"/>
      <c r="V7" s="33"/>
    </row>
    <row r="8" spans="1:26">
      <c r="C8" s="1" t="s">
        <v>234</v>
      </c>
      <c r="M8" s="1" t="s">
        <v>235</v>
      </c>
      <c r="N8" s="4" t="e">
        <f>MIN(#REF!,#REF!,#REF!,#REF!,#REF!,#REF!,#REF!,#REF!,#REF!)</f>
        <v>#REF!</v>
      </c>
    </row>
    <row r="9" spans="1:26" ht="37.5">
      <c r="C9" s="3" t="s">
        <v>236</v>
      </c>
      <c r="D9" s="3" t="s">
        <v>192</v>
      </c>
      <c r="E9" s="3" t="s">
        <v>237</v>
      </c>
      <c r="F9" s="3" t="s">
        <v>238</v>
      </c>
      <c r="G9" s="3" t="s">
        <v>239</v>
      </c>
    </row>
    <row r="10" spans="1:26">
      <c r="C10" s="2" cm="1">
        <f t="array" ref="C10:C11">C4:C5</f>
        <v>85.6</v>
      </c>
      <c r="D10" s="2" cm="1">
        <f t="array" ref="D10:D11">E4:E5</f>
        <v>38.1</v>
      </c>
      <c r="E10" s="2" t="e" cm="1">
        <f t="array" ref="E10:E11">F4:F5</f>
        <v>#N/A</v>
      </c>
      <c r="F10" s="2" t="e" cm="1">
        <f t="array" ref="F10:F11">H4:H5</f>
        <v>#N/A</v>
      </c>
      <c r="G10" s="2" t="e" cm="1">
        <f t="array" ref="G10">#REF!</f>
        <v>#REF!</v>
      </c>
    </row>
    <row r="11" spans="1:26">
      <c r="C11" s="2" t="e">
        <v>#N/A</v>
      </c>
      <c r="D11" s="2" t="e">
        <v>#N/A</v>
      </c>
      <c r="E11" s="2">
        <v>7.4</v>
      </c>
      <c r="F11" s="2">
        <v>36.299999999999997</v>
      </c>
      <c r="G11" s="2"/>
    </row>
    <row r="12" spans="1:26">
      <c r="C12" s="2"/>
      <c r="D12" s="2"/>
      <c r="E12" s="2"/>
      <c r="F12" s="2"/>
      <c r="G12" s="2"/>
    </row>
    <row r="13" spans="1:26">
      <c r="C13" s="2"/>
      <c r="D13" s="2"/>
      <c r="E13" s="2"/>
      <c r="F13" s="2"/>
      <c r="G13" s="2"/>
    </row>
    <row r="14" spans="1:26">
      <c r="C14" s="2"/>
      <c r="D14" s="2"/>
      <c r="E14" s="2"/>
      <c r="F14" s="2"/>
      <c r="G14" s="2"/>
    </row>
    <row r="15" spans="1:26">
      <c r="C15" s="2"/>
      <c r="D15" s="2"/>
      <c r="E15" s="2"/>
      <c r="F15" s="2"/>
      <c r="G15" s="2"/>
    </row>
    <row r="16" spans="1:26">
      <c r="C16" s="2"/>
      <c r="D16" s="2"/>
      <c r="E16" s="2"/>
      <c r="F16" s="2"/>
      <c r="G16" s="2"/>
    </row>
    <row r="17" spans="3:7">
      <c r="C17" s="2"/>
      <c r="D17" s="2"/>
      <c r="E17" s="2"/>
      <c r="F17" s="2"/>
      <c r="G17" s="2"/>
    </row>
    <row r="18" spans="3:7">
      <c r="C18" s="2"/>
      <c r="D18" s="2"/>
      <c r="E18" s="2"/>
      <c r="F18" s="2"/>
      <c r="G18" s="2"/>
    </row>
    <row r="19" spans="3:7">
      <c r="C19" s="2"/>
      <c r="D19" s="2"/>
      <c r="E19" s="2"/>
      <c r="F19" s="2"/>
      <c r="G19" s="2"/>
    </row>
    <row r="20" spans="3:7">
      <c r="C20" s="2"/>
      <c r="D20" s="2"/>
      <c r="E20" s="2"/>
      <c r="F20" s="2"/>
      <c r="G20" s="2"/>
    </row>
    <row r="21" spans="3:7">
      <c r="C21" s="2"/>
      <c r="D21" s="2"/>
      <c r="E21" s="2"/>
      <c r="F21" s="2"/>
      <c r="G21" s="2"/>
    </row>
    <row r="22" spans="3:7">
      <c r="C22" s="2"/>
      <c r="D22" s="2"/>
      <c r="E22" s="2"/>
      <c r="F22" s="2"/>
      <c r="G22" s="2"/>
    </row>
    <row r="23" spans="3:7">
      <c r="C23" s="2"/>
      <c r="D23" s="2"/>
      <c r="E23" s="2"/>
      <c r="F23" s="2"/>
      <c r="G23" s="2"/>
    </row>
    <row r="24" spans="3:7">
      <c r="C24" s="2"/>
      <c r="D24" s="2"/>
      <c r="E24" s="2"/>
      <c r="F24" s="2"/>
      <c r="G24" s="2"/>
    </row>
    <row r="25" spans="3:7">
      <c r="C25" s="2"/>
      <c r="D25" s="2"/>
      <c r="E25" s="2"/>
      <c r="F25" s="2"/>
      <c r="G25" s="2"/>
    </row>
    <row r="26" spans="3:7">
      <c r="C26" s="2"/>
      <c r="D26" s="2"/>
      <c r="E26" s="2"/>
      <c r="F26" s="2"/>
      <c r="G26" s="2"/>
    </row>
    <row r="27" spans="3:7">
      <c r="C27" s="2"/>
      <c r="D27" s="2"/>
      <c r="E27" s="2"/>
      <c r="F27" s="2"/>
      <c r="G27" s="2"/>
    </row>
    <row r="28" spans="3:7">
      <c r="C28" s="2"/>
      <c r="D28" s="2"/>
      <c r="E28" s="2"/>
      <c r="F28" s="2"/>
      <c r="G28" s="2"/>
    </row>
    <row r="29" spans="3:7">
      <c r="C29" s="2"/>
      <c r="D29" s="2"/>
      <c r="E29" s="2"/>
      <c r="F29" s="2"/>
      <c r="G29" s="2"/>
    </row>
    <row r="30" spans="3:7">
      <c r="C30" s="2"/>
      <c r="D30" s="2"/>
      <c r="E30" s="2"/>
      <c r="F30" s="2"/>
      <c r="G30" s="2"/>
    </row>
    <row r="31" spans="3:7">
      <c r="C31" s="2"/>
      <c r="D31" s="2"/>
      <c r="E31" s="2"/>
      <c r="F31" s="2"/>
      <c r="G31" s="2"/>
    </row>
    <row r="32" spans="3:7">
      <c r="C32" s="2"/>
      <c r="D32" s="2"/>
      <c r="E32" s="2"/>
      <c r="F32" s="2"/>
      <c r="G32" s="2"/>
    </row>
    <row r="33" spans="3:7">
      <c r="C33" s="2"/>
      <c r="D33" s="2"/>
      <c r="E33" s="2"/>
      <c r="F33" s="2"/>
      <c r="G33" s="2"/>
    </row>
    <row r="34" spans="3:7">
      <c r="C34" s="2"/>
      <c r="D34" s="2"/>
      <c r="E34" s="2"/>
      <c r="F34" s="2"/>
      <c r="G34" s="2"/>
    </row>
    <row r="35" spans="3:7">
      <c r="C35" s="2"/>
      <c r="D35" s="2"/>
      <c r="E35" s="2"/>
      <c r="F35" s="2"/>
      <c r="G35" s="2"/>
    </row>
    <row r="36" spans="3:7">
      <c r="C36" s="2"/>
      <c r="D36" s="2"/>
      <c r="E36" s="2"/>
      <c r="F36" s="2"/>
      <c r="G36" s="2"/>
    </row>
    <row r="37" spans="3:7">
      <c r="C37" s="2"/>
      <c r="D37" s="2"/>
      <c r="E37" s="2"/>
      <c r="F37" s="2"/>
      <c r="G37" s="2"/>
    </row>
    <row r="38" spans="3:7">
      <c r="C38" s="2"/>
      <c r="D38" s="2"/>
      <c r="E38" s="2"/>
      <c r="F38" s="2"/>
      <c r="G38" s="2"/>
    </row>
    <row r="39" spans="3:7">
      <c r="C39" s="2"/>
      <c r="D39" s="2"/>
      <c r="E39" s="2"/>
      <c r="F39" s="2"/>
      <c r="G39" s="2"/>
    </row>
    <row r="40" spans="3:7">
      <c r="C40" s="2"/>
      <c r="D40" s="2"/>
      <c r="E40" s="2"/>
      <c r="F40" s="2"/>
      <c r="G40" s="2"/>
    </row>
    <row r="41" spans="3:7">
      <c r="C41" s="2"/>
      <c r="D41" s="2"/>
      <c r="E41" s="2"/>
      <c r="F41" s="2"/>
      <c r="G41" s="2"/>
    </row>
    <row r="42" spans="3:7">
      <c r="C42" s="2" cm="1">
        <f t="array" ref="C42:C43">D4:D5</f>
        <v>84.3</v>
      </c>
      <c r="D42" s="2" t="e">
        <f>NA()</f>
        <v>#N/A</v>
      </c>
      <c r="E42" s="2" t="e" cm="1">
        <f t="array" ref="E42:E43">G4:G5</f>
        <v>#N/A</v>
      </c>
      <c r="F42" s="2" t="e" cm="1">
        <f t="array" ref="F42:F43">I4:I5</f>
        <v>#N/A</v>
      </c>
      <c r="G42" s="2" t="e">
        <f>NA()</f>
        <v>#N/A</v>
      </c>
    </row>
    <row r="43" spans="3:7">
      <c r="C43" s="2" t="e">
        <v>#N/A</v>
      </c>
      <c r="D43" s="2" t="e">
        <f>NA()</f>
        <v>#N/A</v>
      </c>
      <c r="E43" s="2">
        <v>4.4000000000000004</v>
      </c>
      <c r="F43" s="2">
        <v>24.4</v>
      </c>
      <c r="G43" s="2" t="e">
        <f>NA()</f>
        <v>#N/A</v>
      </c>
    </row>
    <row r="44" spans="3:7">
      <c r="C44" s="2"/>
      <c r="D44" s="2" t="e">
        <f>NA()</f>
        <v>#N/A</v>
      </c>
      <c r="E44" s="2"/>
      <c r="F44" s="2"/>
      <c r="G44" s="2" t="e">
        <f>NA()</f>
        <v>#N/A</v>
      </c>
    </row>
    <row r="45" spans="3:7">
      <c r="C45" s="2"/>
      <c r="D45" s="2" t="e">
        <f>NA()</f>
        <v>#N/A</v>
      </c>
      <c r="E45" s="2"/>
      <c r="F45" s="2"/>
      <c r="G45" s="2" t="e">
        <f>NA()</f>
        <v>#N/A</v>
      </c>
    </row>
    <row r="46" spans="3:7">
      <c r="C46" s="2"/>
      <c r="D46" s="2" t="e">
        <f>NA()</f>
        <v>#N/A</v>
      </c>
      <c r="E46" s="2"/>
      <c r="F46" s="2"/>
      <c r="G46" s="2" t="e">
        <f>NA()</f>
        <v>#N/A</v>
      </c>
    </row>
    <row r="47" spans="3:7">
      <c r="C47" s="2"/>
      <c r="D47" s="2" t="e">
        <f>NA()</f>
        <v>#N/A</v>
      </c>
      <c r="E47" s="2"/>
      <c r="F47" s="2"/>
      <c r="G47" s="2" t="e">
        <f>NA()</f>
        <v>#N/A</v>
      </c>
    </row>
    <row r="48" spans="3:7">
      <c r="C48" s="2"/>
      <c r="D48" s="2" t="e">
        <f>NA()</f>
        <v>#N/A</v>
      </c>
      <c r="E48" s="2"/>
      <c r="F48" s="2"/>
      <c r="G48" s="2" t="e">
        <f>NA()</f>
        <v>#N/A</v>
      </c>
    </row>
    <row r="49" spans="3:7">
      <c r="C49" s="2"/>
      <c r="D49" s="2" t="e">
        <f>NA()</f>
        <v>#N/A</v>
      </c>
      <c r="E49" s="2"/>
      <c r="F49" s="2"/>
      <c r="G49" s="2" t="e">
        <f>NA()</f>
        <v>#N/A</v>
      </c>
    </row>
    <row r="50" spans="3:7">
      <c r="C50" s="2"/>
      <c r="D50" s="2" t="e">
        <f>NA()</f>
        <v>#N/A</v>
      </c>
      <c r="E50" s="2"/>
      <c r="F50" s="2"/>
      <c r="G50" s="2" t="e">
        <f>NA()</f>
        <v>#N/A</v>
      </c>
    </row>
    <row r="51" spans="3:7">
      <c r="C51" s="2"/>
      <c r="D51" s="2" t="e">
        <f>NA()</f>
        <v>#N/A</v>
      </c>
      <c r="E51" s="2"/>
      <c r="F51" s="2"/>
      <c r="G51" s="2" t="e">
        <f>NA()</f>
        <v>#N/A</v>
      </c>
    </row>
    <row r="52" spans="3:7">
      <c r="C52" s="2"/>
      <c r="D52" s="2" t="e">
        <f>NA()</f>
        <v>#N/A</v>
      </c>
      <c r="E52" s="2"/>
      <c r="F52" s="2"/>
      <c r="G52" s="2" t="e">
        <f>NA()</f>
        <v>#N/A</v>
      </c>
    </row>
    <row r="53" spans="3:7">
      <c r="C53" s="2"/>
      <c r="D53" s="2" t="e">
        <f>NA()</f>
        <v>#N/A</v>
      </c>
      <c r="E53" s="2"/>
      <c r="F53" s="2"/>
      <c r="G53" s="2" t="e">
        <f>NA()</f>
        <v>#N/A</v>
      </c>
    </row>
    <row r="54" spans="3:7">
      <c r="C54" s="2"/>
      <c r="D54" s="2" t="e">
        <f>NA()</f>
        <v>#N/A</v>
      </c>
      <c r="E54" s="2"/>
      <c r="F54" s="2"/>
      <c r="G54" s="2" t="e">
        <f>NA()</f>
        <v>#N/A</v>
      </c>
    </row>
    <row r="55" spans="3:7">
      <c r="C55" s="2"/>
      <c r="D55" s="2" t="e">
        <f>NA()</f>
        <v>#N/A</v>
      </c>
      <c r="E55" s="2"/>
      <c r="F55" s="2"/>
      <c r="G55" s="2" t="e">
        <f>NA()</f>
        <v>#N/A</v>
      </c>
    </row>
    <row r="56" spans="3:7">
      <c r="C56" s="2"/>
      <c r="D56" s="2" t="e">
        <f>NA()</f>
        <v>#N/A</v>
      </c>
      <c r="E56" s="2"/>
      <c r="F56" s="2"/>
      <c r="G56" s="2" t="e">
        <f>NA()</f>
        <v>#N/A</v>
      </c>
    </row>
    <row r="57" spans="3:7">
      <c r="C57" s="2"/>
      <c r="D57" s="2" t="e">
        <f>NA()</f>
        <v>#N/A</v>
      </c>
      <c r="E57" s="2"/>
      <c r="F57" s="2"/>
      <c r="G57" s="2" t="e">
        <f>NA()</f>
        <v>#N/A</v>
      </c>
    </row>
    <row r="58" spans="3:7">
      <c r="C58" s="2"/>
      <c r="D58" s="2" t="e">
        <f>NA()</f>
        <v>#N/A</v>
      </c>
      <c r="E58" s="2"/>
      <c r="F58" s="2"/>
      <c r="G58" s="2" t="e">
        <f>NA()</f>
        <v>#N/A</v>
      </c>
    </row>
    <row r="59" spans="3:7">
      <c r="C59" s="2"/>
      <c r="D59" s="2" t="e">
        <f>NA()</f>
        <v>#N/A</v>
      </c>
      <c r="E59" s="2"/>
      <c r="F59" s="2"/>
      <c r="G59" s="2" t="e">
        <f>NA()</f>
        <v>#N/A</v>
      </c>
    </row>
    <row r="60" spans="3:7">
      <c r="C60" s="2"/>
      <c r="D60" s="2" t="e">
        <f>NA()</f>
        <v>#N/A</v>
      </c>
      <c r="E60" s="2"/>
      <c r="F60" s="2"/>
      <c r="G60" s="2" t="e">
        <f>NA()</f>
        <v>#N/A</v>
      </c>
    </row>
    <row r="61" spans="3:7">
      <c r="C61" s="2"/>
      <c r="D61" s="2" t="e">
        <f>NA()</f>
        <v>#N/A</v>
      </c>
      <c r="E61" s="2"/>
      <c r="F61" s="2"/>
      <c r="G61" s="2" t="e">
        <f>NA()</f>
        <v>#N/A</v>
      </c>
    </row>
    <row r="62" spans="3:7">
      <c r="C62" s="2"/>
      <c r="D62" s="2" t="e">
        <f>NA()</f>
        <v>#N/A</v>
      </c>
      <c r="E62" s="2"/>
      <c r="F62" s="2"/>
      <c r="G62" s="2" t="e">
        <f>NA()</f>
        <v>#N/A</v>
      </c>
    </row>
    <row r="63" spans="3:7">
      <c r="C63" s="2"/>
      <c r="D63" s="2" t="e">
        <f>NA()</f>
        <v>#N/A</v>
      </c>
      <c r="E63" s="2"/>
      <c r="F63" s="2"/>
      <c r="G63" s="2" t="e">
        <f>NA()</f>
        <v>#N/A</v>
      </c>
    </row>
    <row r="64" spans="3:7">
      <c r="C64" s="2"/>
      <c r="D64" s="2" t="e">
        <f>NA()</f>
        <v>#N/A</v>
      </c>
      <c r="E64" s="2"/>
      <c r="F64" s="2"/>
      <c r="G64" s="2" t="e">
        <f>NA()</f>
        <v>#N/A</v>
      </c>
    </row>
    <row r="65" spans="3:7">
      <c r="C65" s="2"/>
      <c r="D65" s="2" t="e">
        <f>NA()</f>
        <v>#N/A</v>
      </c>
      <c r="E65" s="2"/>
      <c r="F65" s="2"/>
      <c r="G65" s="2" t="e">
        <f>NA()</f>
        <v>#N/A</v>
      </c>
    </row>
    <row r="66" spans="3:7">
      <c r="C66" s="2"/>
      <c r="D66" s="2" t="e">
        <f>NA()</f>
        <v>#N/A</v>
      </c>
      <c r="E66" s="2"/>
      <c r="F66" s="2"/>
      <c r="G66" s="2" t="e">
        <f>NA()</f>
        <v>#N/A</v>
      </c>
    </row>
    <row r="67" spans="3:7">
      <c r="C67" s="2"/>
      <c r="D67" s="2" t="e">
        <f>NA()</f>
        <v>#N/A</v>
      </c>
      <c r="E67" s="2"/>
      <c r="F67" s="2"/>
      <c r="G67" s="2" t="e">
        <f>NA()</f>
        <v>#N/A</v>
      </c>
    </row>
    <row r="68" spans="3:7">
      <c r="C68" s="2"/>
      <c r="D68" s="2" t="e">
        <f>NA()</f>
        <v>#N/A</v>
      </c>
      <c r="E68" s="2"/>
      <c r="F68" s="2"/>
      <c r="G68" s="2" t="e">
        <f>NA()</f>
        <v>#N/A</v>
      </c>
    </row>
    <row r="69" spans="3:7">
      <c r="C69" s="2"/>
      <c r="D69" s="2" t="e">
        <f>NA()</f>
        <v>#N/A</v>
      </c>
      <c r="E69" s="2"/>
      <c r="F69" s="2"/>
      <c r="G69" s="2" t="e">
        <f>NA()</f>
        <v>#N/A</v>
      </c>
    </row>
    <row r="70" spans="3:7">
      <c r="C70" s="2"/>
      <c r="D70" s="2" t="e">
        <f>NA()</f>
        <v>#N/A</v>
      </c>
      <c r="E70" s="2"/>
      <c r="F70" s="2"/>
      <c r="G70" s="2" t="e">
        <f>NA()</f>
        <v>#N/A</v>
      </c>
    </row>
    <row r="71" spans="3:7">
      <c r="C71" s="2"/>
      <c r="D71" s="2" t="e">
        <f>NA()</f>
        <v>#N/A</v>
      </c>
      <c r="E71" s="2"/>
      <c r="F71" s="2"/>
      <c r="G71" s="2" t="e">
        <f>NA()</f>
        <v>#N/A</v>
      </c>
    </row>
    <row r="72" spans="3:7">
      <c r="C72" s="2"/>
      <c r="D72" s="2" t="e">
        <f>NA()</f>
        <v>#N/A</v>
      </c>
      <c r="E72" s="2"/>
      <c r="F72" s="2"/>
      <c r="G72" s="2" t="e">
        <f>NA()</f>
        <v>#N/A</v>
      </c>
    </row>
    <row r="73" spans="3:7">
      <c r="C73" s="2"/>
      <c r="D73" s="2" t="e">
        <f>NA()</f>
        <v>#N/A</v>
      </c>
      <c r="E73" s="2"/>
      <c r="F73" s="2"/>
      <c r="G73" s="2" t="e">
        <f>NA()</f>
        <v>#N/A</v>
      </c>
    </row>
  </sheetData>
  <mergeCells count="5">
    <mergeCell ref="A4:A5"/>
    <mergeCell ref="T4:T5"/>
    <mergeCell ref="U4:U5"/>
    <mergeCell ref="V4:V5"/>
    <mergeCell ref="M1:Q1"/>
  </mergeCells>
  <phoneticPr fontId="3"/>
  <conditionalFormatting sqref="R4:R5">
    <cfRule type="cellIs" dxfId="197" priority="4" operator="notBetween">
      <formula>0.4</formula>
      <formula>0.6</formula>
    </cfRule>
  </conditionalFormatting>
  <conditionalFormatting sqref="S4:S5">
    <cfRule type="cellIs" dxfId="196" priority="3" operator="greaterThanOrEqual">
      <formula>0.08</formula>
    </cfRule>
  </conditionalFormatting>
  <conditionalFormatting sqref="T4:V4">
    <cfRule type="cellIs" dxfId="195" priority="2" operator="equal">
      <formula>NA()</formula>
    </cfRule>
  </conditionalFormatting>
  <conditionalFormatting sqref="C4:L4 C5:K5">
    <cfRule type="expression" dxfId="194" priority="5">
      <formula>ISNA(#REF!)=TRUE</formula>
    </cfRule>
  </conditionalFormatting>
  <conditionalFormatting sqref="L5">
    <cfRule type="expression" dxfId="193" priority="1">
      <formula>ISNA($C$4)=TRUE</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D99E9-BE9F-40FB-9939-579CACFC84D2}">
  <sheetPr codeName="Sheet15">
    <tabColor theme="9" tint="0.79998168889431442"/>
  </sheetPr>
  <dimension ref="A1:Z73"/>
  <sheetViews>
    <sheetView zoomScale="85" zoomScaleNormal="85" workbookViewId="0">
      <pane xSplit="2" ySplit="3" topLeftCell="C4" activePane="bottomRight" state="frozen"/>
      <selection pane="bottomRight" activeCell="O5" sqref="O5:Q5"/>
      <selection pane="bottomLeft" activeCell="H25" sqref="H25"/>
      <selection pane="topRight" activeCell="H25" sqref="H25"/>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Y1" s="16" t="s">
        <v>188</v>
      </c>
    </row>
    <row r="2" spans="1:26">
      <c r="M2" s="17"/>
      <c r="N2" s="17"/>
      <c r="O2" s="17"/>
      <c r="P2" s="17"/>
      <c r="Q2" s="17"/>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14" t="s">
        <v>205</v>
      </c>
      <c r="S3" s="13" t="s">
        <v>206</v>
      </c>
      <c r="T3" s="31" t="s">
        <v>207</v>
      </c>
      <c r="U3" s="31" t="s">
        <v>208</v>
      </c>
      <c r="V3" s="31" t="s">
        <v>209</v>
      </c>
      <c r="W3" s="2" t="s">
        <v>210</v>
      </c>
      <c r="Y3" s="1" t="s">
        <v>211</v>
      </c>
      <c r="Z3" s="1" t="s">
        <v>212</v>
      </c>
    </row>
    <row r="4" spans="1:26" ht="30" customHeight="1">
      <c r="A4" s="82" t="s">
        <v>219</v>
      </c>
      <c r="B4" s="57" t="s">
        <v>220</v>
      </c>
      <c r="C4" s="22">
        <v>100.3</v>
      </c>
      <c r="D4" s="22">
        <v>101.7</v>
      </c>
      <c r="E4" s="22">
        <v>54.8</v>
      </c>
      <c r="F4" s="24" t="e">
        <f>NA()</f>
        <v>#N/A</v>
      </c>
      <c r="G4" s="24" t="e">
        <f>NA()</f>
        <v>#N/A</v>
      </c>
      <c r="H4" s="24" t="e">
        <f>NA()</f>
        <v>#N/A</v>
      </c>
      <c r="I4" s="24" t="e">
        <f>NA()</f>
        <v>#N/A</v>
      </c>
      <c r="J4" s="24" t="e">
        <f>NA()</f>
        <v>#N/A</v>
      </c>
      <c r="K4" s="24" t="e">
        <f>NA()</f>
        <v>#N/A</v>
      </c>
      <c r="L4" s="22">
        <v>7.6</v>
      </c>
      <c r="M4" s="11">
        <f>AVERAGE(C4:D4)</f>
        <v>101</v>
      </c>
      <c r="N4" s="11">
        <f>E4</f>
        <v>54.8</v>
      </c>
      <c r="O4" s="25" t="e">
        <f t="shared" ref="O4:O5" si="0">AVERAGE(F4:G4)</f>
        <v>#N/A</v>
      </c>
      <c r="P4" s="25" t="e">
        <f t="shared" ref="P4:P5" si="1">AVERAGE(H4:I4)</f>
        <v>#N/A</v>
      </c>
      <c r="Q4" s="25" t="e">
        <f t="shared" ref="Q4:Q5" si="2">AVERAGE(J4:K4)</f>
        <v>#N/A</v>
      </c>
      <c r="R4" s="10">
        <f t="shared" ref="R4:R5" si="3">N4/M4</f>
        <v>0.5425742574257425</v>
      </c>
      <c r="S4" s="9">
        <f t="shared" ref="S4" si="4">O5/M4</f>
        <v>9.7029702970297033E-2</v>
      </c>
      <c r="T4" s="106">
        <v>-5.3774940000000004</v>
      </c>
      <c r="U4" s="106">
        <v>-5.3774940000000004</v>
      </c>
      <c r="V4" s="106">
        <v>-5.3774940000000004</v>
      </c>
      <c r="W4" s="8"/>
      <c r="Y4" s="1">
        <v>-7.1</v>
      </c>
    </row>
    <row r="5" spans="1:26" ht="30" customHeight="1">
      <c r="A5" s="83"/>
      <c r="B5" s="57" t="s">
        <v>221</v>
      </c>
      <c r="C5" s="25" t="e">
        <f>NA()</f>
        <v>#N/A</v>
      </c>
      <c r="D5" s="25" t="e">
        <f>NA()</f>
        <v>#N/A</v>
      </c>
      <c r="E5" s="25" t="e">
        <f>NA()</f>
        <v>#N/A</v>
      </c>
      <c r="F5" s="22">
        <v>9.6999999999999993</v>
      </c>
      <c r="G5" s="22">
        <v>9.9</v>
      </c>
      <c r="H5" s="22">
        <v>17.399999999999999</v>
      </c>
      <c r="I5" s="22">
        <v>19.7</v>
      </c>
      <c r="J5" s="23">
        <v>0.4</v>
      </c>
      <c r="K5" s="23">
        <v>0.7</v>
      </c>
      <c r="L5" s="25" t="e">
        <f>NA()</f>
        <v>#N/A</v>
      </c>
      <c r="M5" s="25" t="e">
        <f>NA()</f>
        <v>#N/A</v>
      </c>
      <c r="N5" s="25" t="e">
        <f>NA()</f>
        <v>#N/A</v>
      </c>
      <c r="O5" s="11">
        <f t="shared" si="0"/>
        <v>9.8000000000000007</v>
      </c>
      <c r="P5" s="11">
        <f t="shared" si="1"/>
        <v>18.549999999999997</v>
      </c>
      <c r="Q5" s="11">
        <f t="shared" si="2"/>
        <v>0.55000000000000004</v>
      </c>
      <c r="R5" s="10" t="e">
        <f t="shared" si="3"/>
        <v>#N/A</v>
      </c>
      <c r="S5" s="9" t="e">
        <f>#REF!/M5</f>
        <v>#REF!</v>
      </c>
      <c r="T5" s="107"/>
      <c r="U5" s="108"/>
      <c r="V5" s="108"/>
      <c r="W5" s="8"/>
      <c r="Y5" s="1">
        <v>-7</v>
      </c>
    </row>
    <row r="6" spans="1:26">
      <c r="B6" s="7"/>
      <c r="T6" s="26" t="s">
        <v>232</v>
      </c>
      <c r="U6" s="32"/>
      <c r="V6" s="32"/>
    </row>
    <row r="7" spans="1:26" ht="19.5" thickBot="1">
      <c r="M7" s="1" t="s">
        <v>233</v>
      </c>
      <c r="N7" s="6" t="e">
        <f>MAX(#REF!,#REF!,#REF!,#REF!,#REF!,#REF!,#REF!,#REF!,#REF!)</f>
        <v>#REF!</v>
      </c>
      <c r="T7" s="5">
        <f>_xlfn.AGGREGATE(1,6,T4:T5)</f>
        <v>-5.3774940000000004</v>
      </c>
      <c r="U7" s="33"/>
      <c r="V7" s="33"/>
    </row>
    <row r="8" spans="1:26">
      <c r="C8" s="1" t="s">
        <v>234</v>
      </c>
      <c r="M8" s="1" t="s">
        <v>235</v>
      </c>
      <c r="N8" s="4" t="e">
        <f>MIN(#REF!,#REF!,#REF!,#REF!,#REF!,#REF!,#REF!,#REF!,#REF!)</f>
        <v>#REF!</v>
      </c>
    </row>
    <row r="9" spans="1:26" ht="37.5">
      <c r="C9" s="3" t="s">
        <v>236</v>
      </c>
      <c r="D9" s="3" t="s">
        <v>192</v>
      </c>
      <c r="E9" s="3" t="s">
        <v>237</v>
      </c>
      <c r="F9" s="3" t="s">
        <v>238</v>
      </c>
      <c r="G9" s="3" t="s">
        <v>239</v>
      </c>
    </row>
    <row r="10" spans="1:26">
      <c r="C10" s="2" cm="1">
        <f t="array" ref="C10:C11">C4:C5</f>
        <v>100.3</v>
      </c>
      <c r="D10" s="2" cm="1">
        <f t="array" ref="D10:D11">E4:E5</f>
        <v>54.8</v>
      </c>
      <c r="E10" s="2" t="e" cm="1">
        <f t="array" ref="E10:E11">F4:F5</f>
        <v>#N/A</v>
      </c>
      <c r="F10" s="2" t="e" cm="1">
        <f t="array" ref="F10:F11">H4:H5</f>
        <v>#N/A</v>
      </c>
      <c r="G10" s="2" t="e" cm="1">
        <f t="array" ref="G10">#REF!</f>
        <v>#REF!</v>
      </c>
    </row>
    <row r="11" spans="1:26">
      <c r="C11" s="2" t="e">
        <v>#N/A</v>
      </c>
      <c r="D11" s="2" t="e">
        <v>#N/A</v>
      </c>
      <c r="E11" s="2">
        <v>9.6999999999999993</v>
      </c>
      <c r="F11" s="2">
        <v>17.399999999999999</v>
      </c>
      <c r="G11" s="2"/>
    </row>
    <row r="12" spans="1:26">
      <c r="C12" s="2"/>
      <c r="D12" s="2"/>
      <c r="E12" s="2"/>
      <c r="F12" s="2"/>
      <c r="G12" s="2"/>
    </row>
    <row r="13" spans="1:26">
      <c r="C13" s="2"/>
      <c r="D13" s="2"/>
      <c r="E13" s="2"/>
      <c r="F13" s="2"/>
      <c r="G13" s="2"/>
    </row>
    <row r="14" spans="1:26">
      <c r="C14" s="2"/>
      <c r="D14" s="2"/>
      <c r="E14" s="2"/>
      <c r="F14" s="2"/>
      <c r="G14" s="2"/>
    </row>
    <row r="15" spans="1:26">
      <c r="C15" s="2"/>
      <c r="D15" s="2"/>
      <c r="E15" s="2"/>
      <c r="F15" s="2"/>
      <c r="G15" s="2"/>
    </row>
    <row r="16" spans="1:26">
      <c r="C16" s="2"/>
      <c r="D16" s="2"/>
      <c r="E16" s="2"/>
      <c r="F16" s="2"/>
      <c r="G16" s="2"/>
    </row>
    <row r="17" spans="3:7">
      <c r="C17" s="2"/>
      <c r="D17" s="2"/>
      <c r="E17" s="2"/>
      <c r="F17" s="2"/>
      <c r="G17" s="2"/>
    </row>
    <row r="18" spans="3:7">
      <c r="C18" s="2"/>
      <c r="D18" s="2"/>
      <c r="E18" s="2"/>
      <c r="F18" s="2"/>
      <c r="G18" s="2"/>
    </row>
    <row r="19" spans="3:7">
      <c r="C19" s="2"/>
      <c r="D19" s="2"/>
      <c r="E19" s="2"/>
      <c r="F19" s="2"/>
      <c r="G19" s="2"/>
    </row>
    <row r="20" spans="3:7">
      <c r="C20" s="2"/>
      <c r="D20" s="2"/>
      <c r="E20" s="2"/>
      <c r="F20" s="2"/>
      <c r="G20" s="2"/>
    </row>
    <row r="21" spans="3:7">
      <c r="C21" s="2"/>
      <c r="D21" s="2"/>
      <c r="E21" s="2"/>
      <c r="F21" s="2"/>
      <c r="G21" s="2"/>
    </row>
    <row r="22" spans="3:7">
      <c r="C22" s="2"/>
      <c r="D22" s="2"/>
      <c r="E22" s="2"/>
      <c r="F22" s="2"/>
      <c r="G22" s="2"/>
    </row>
    <row r="23" spans="3:7">
      <c r="C23" s="2"/>
      <c r="D23" s="2"/>
      <c r="E23" s="2"/>
      <c r="F23" s="2"/>
      <c r="G23" s="2"/>
    </row>
    <row r="24" spans="3:7">
      <c r="C24" s="2"/>
      <c r="D24" s="2"/>
      <c r="E24" s="2"/>
      <c r="F24" s="2"/>
      <c r="G24" s="2"/>
    </row>
    <row r="25" spans="3:7">
      <c r="C25" s="2"/>
      <c r="D25" s="2"/>
      <c r="E25" s="2"/>
      <c r="F25" s="2"/>
      <c r="G25" s="2"/>
    </row>
    <row r="26" spans="3:7">
      <c r="C26" s="2"/>
      <c r="D26" s="2"/>
      <c r="E26" s="2"/>
      <c r="F26" s="2"/>
      <c r="G26" s="2"/>
    </row>
    <row r="27" spans="3:7">
      <c r="C27" s="2"/>
      <c r="D27" s="2"/>
      <c r="E27" s="2"/>
      <c r="F27" s="2"/>
      <c r="G27" s="2"/>
    </row>
    <row r="28" spans="3:7">
      <c r="C28" s="2"/>
      <c r="D28" s="2"/>
      <c r="E28" s="2"/>
      <c r="F28" s="2"/>
      <c r="G28" s="2"/>
    </row>
    <row r="29" spans="3:7">
      <c r="C29" s="2"/>
      <c r="D29" s="2"/>
      <c r="E29" s="2"/>
      <c r="F29" s="2"/>
      <c r="G29" s="2"/>
    </row>
    <row r="30" spans="3:7">
      <c r="C30" s="2"/>
      <c r="D30" s="2"/>
      <c r="E30" s="2"/>
      <c r="F30" s="2"/>
      <c r="G30" s="2"/>
    </row>
    <row r="31" spans="3:7">
      <c r="C31" s="2"/>
      <c r="D31" s="2"/>
      <c r="E31" s="2"/>
      <c r="F31" s="2"/>
      <c r="G31" s="2"/>
    </row>
    <row r="32" spans="3:7">
      <c r="C32" s="2"/>
      <c r="D32" s="2"/>
      <c r="E32" s="2"/>
      <c r="F32" s="2"/>
      <c r="G32" s="2"/>
    </row>
    <row r="33" spans="3:7">
      <c r="C33" s="2"/>
      <c r="D33" s="2"/>
      <c r="E33" s="2"/>
      <c r="F33" s="2"/>
      <c r="G33" s="2"/>
    </row>
    <row r="34" spans="3:7">
      <c r="C34" s="2"/>
      <c r="D34" s="2"/>
      <c r="E34" s="2"/>
      <c r="F34" s="2"/>
      <c r="G34" s="2"/>
    </row>
    <row r="35" spans="3:7">
      <c r="C35" s="2"/>
      <c r="D35" s="2"/>
      <c r="E35" s="2"/>
      <c r="F35" s="2"/>
      <c r="G35" s="2"/>
    </row>
    <row r="36" spans="3:7">
      <c r="C36" s="2"/>
      <c r="D36" s="2"/>
      <c r="E36" s="2"/>
      <c r="F36" s="2"/>
      <c r="G36" s="2"/>
    </row>
    <row r="37" spans="3:7">
      <c r="C37" s="2"/>
      <c r="D37" s="2"/>
      <c r="E37" s="2"/>
      <c r="F37" s="2"/>
      <c r="G37" s="2"/>
    </row>
    <row r="38" spans="3:7">
      <c r="C38" s="2"/>
      <c r="D38" s="2"/>
      <c r="E38" s="2"/>
      <c r="F38" s="2"/>
      <c r="G38" s="2"/>
    </row>
    <row r="39" spans="3:7">
      <c r="C39" s="2"/>
      <c r="D39" s="2"/>
      <c r="E39" s="2"/>
      <c r="F39" s="2"/>
      <c r="G39" s="2"/>
    </row>
    <row r="40" spans="3:7">
      <c r="C40" s="2"/>
      <c r="D40" s="2"/>
      <c r="E40" s="2"/>
      <c r="F40" s="2"/>
      <c r="G40" s="2"/>
    </row>
    <row r="41" spans="3:7">
      <c r="C41" s="2"/>
      <c r="D41" s="2"/>
      <c r="E41" s="2"/>
      <c r="F41" s="2"/>
      <c r="G41" s="2"/>
    </row>
    <row r="42" spans="3:7">
      <c r="C42" s="2" cm="1">
        <f t="array" ref="C42:C43">D4:D5</f>
        <v>101.7</v>
      </c>
      <c r="D42" s="2" t="e">
        <f>NA()</f>
        <v>#N/A</v>
      </c>
      <c r="E42" s="2" t="e" cm="1">
        <f t="array" ref="E42:E43">G4:G5</f>
        <v>#N/A</v>
      </c>
      <c r="F42" s="2" t="e" cm="1">
        <f t="array" ref="F42:F43">I4:I5</f>
        <v>#N/A</v>
      </c>
      <c r="G42" s="2" t="e">
        <f>NA()</f>
        <v>#N/A</v>
      </c>
    </row>
    <row r="43" spans="3:7">
      <c r="C43" s="2" t="e">
        <v>#N/A</v>
      </c>
      <c r="D43" s="2" t="e">
        <f>NA()</f>
        <v>#N/A</v>
      </c>
      <c r="E43" s="2">
        <v>9.9</v>
      </c>
      <c r="F43" s="2">
        <v>19.7</v>
      </c>
      <c r="G43" s="2" t="e">
        <f>NA()</f>
        <v>#N/A</v>
      </c>
    </row>
    <row r="44" spans="3:7">
      <c r="C44" s="2"/>
      <c r="D44" s="2" t="e">
        <f>NA()</f>
        <v>#N/A</v>
      </c>
      <c r="E44" s="2"/>
      <c r="F44" s="2"/>
      <c r="G44" s="2" t="e">
        <f>NA()</f>
        <v>#N/A</v>
      </c>
    </row>
    <row r="45" spans="3:7">
      <c r="C45" s="2"/>
      <c r="D45" s="2" t="e">
        <f>NA()</f>
        <v>#N/A</v>
      </c>
      <c r="E45" s="2"/>
      <c r="F45" s="2"/>
      <c r="G45" s="2" t="e">
        <f>NA()</f>
        <v>#N/A</v>
      </c>
    </row>
    <row r="46" spans="3:7">
      <c r="C46" s="2"/>
      <c r="D46" s="2" t="e">
        <f>NA()</f>
        <v>#N/A</v>
      </c>
      <c r="E46" s="2"/>
      <c r="F46" s="2"/>
      <c r="G46" s="2" t="e">
        <f>NA()</f>
        <v>#N/A</v>
      </c>
    </row>
    <row r="47" spans="3:7">
      <c r="C47" s="2"/>
      <c r="D47" s="2" t="e">
        <f>NA()</f>
        <v>#N/A</v>
      </c>
      <c r="E47" s="2"/>
      <c r="F47" s="2"/>
      <c r="G47" s="2" t="e">
        <f>NA()</f>
        <v>#N/A</v>
      </c>
    </row>
    <row r="48" spans="3:7">
      <c r="C48" s="2"/>
      <c r="D48" s="2" t="e">
        <f>NA()</f>
        <v>#N/A</v>
      </c>
      <c r="E48" s="2"/>
      <c r="F48" s="2"/>
      <c r="G48" s="2" t="e">
        <f>NA()</f>
        <v>#N/A</v>
      </c>
    </row>
    <row r="49" spans="3:7">
      <c r="C49" s="2"/>
      <c r="D49" s="2" t="e">
        <f>NA()</f>
        <v>#N/A</v>
      </c>
      <c r="E49" s="2"/>
      <c r="F49" s="2"/>
      <c r="G49" s="2" t="e">
        <f>NA()</f>
        <v>#N/A</v>
      </c>
    </row>
    <row r="50" spans="3:7">
      <c r="C50" s="2"/>
      <c r="D50" s="2" t="e">
        <f>NA()</f>
        <v>#N/A</v>
      </c>
      <c r="E50" s="2"/>
      <c r="F50" s="2"/>
      <c r="G50" s="2" t="e">
        <f>NA()</f>
        <v>#N/A</v>
      </c>
    </row>
    <row r="51" spans="3:7">
      <c r="C51" s="2"/>
      <c r="D51" s="2" t="e">
        <f>NA()</f>
        <v>#N/A</v>
      </c>
      <c r="E51" s="2"/>
      <c r="F51" s="2"/>
      <c r="G51" s="2" t="e">
        <f>NA()</f>
        <v>#N/A</v>
      </c>
    </row>
    <row r="52" spans="3:7">
      <c r="C52" s="2"/>
      <c r="D52" s="2" t="e">
        <f>NA()</f>
        <v>#N/A</v>
      </c>
      <c r="E52" s="2"/>
      <c r="F52" s="2"/>
      <c r="G52" s="2" t="e">
        <f>NA()</f>
        <v>#N/A</v>
      </c>
    </row>
    <row r="53" spans="3:7">
      <c r="C53" s="2"/>
      <c r="D53" s="2" t="e">
        <f>NA()</f>
        <v>#N/A</v>
      </c>
      <c r="E53" s="2"/>
      <c r="F53" s="2"/>
      <c r="G53" s="2" t="e">
        <f>NA()</f>
        <v>#N/A</v>
      </c>
    </row>
    <row r="54" spans="3:7">
      <c r="C54" s="2"/>
      <c r="D54" s="2" t="e">
        <f>NA()</f>
        <v>#N/A</v>
      </c>
      <c r="E54" s="2"/>
      <c r="F54" s="2"/>
      <c r="G54" s="2" t="e">
        <f>NA()</f>
        <v>#N/A</v>
      </c>
    </row>
    <row r="55" spans="3:7">
      <c r="C55" s="2"/>
      <c r="D55" s="2" t="e">
        <f>NA()</f>
        <v>#N/A</v>
      </c>
      <c r="E55" s="2"/>
      <c r="F55" s="2"/>
      <c r="G55" s="2" t="e">
        <f>NA()</f>
        <v>#N/A</v>
      </c>
    </row>
    <row r="56" spans="3:7">
      <c r="C56" s="2"/>
      <c r="D56" s="2" t="e">
        <f>NA()</f>
        <v>#N/A</v>
      </c>
      <c r="E56" s="2"/>
      <c r="F56" s="2"/>
      <c r="G56" s="2" t="e">
        <f>NA()</f>
        <v>#N/A</v>
      </c>
    </row>
    <row r="57" spans="3:7">
      <c r="C57" s="2"/>
      <c r="D57" s="2" t="e">
        <f>NA()</f>
        <v>#N/A</v>
      </c>
      <c r="E57" s="2"/>
      <c r="F57" s="2"/>
      <c r="G57" s="2" t="e">
        <f>NA()</f>
        <v>#N/A</v>
      </c>
    </row>
    <row r="58" spans="3:7">
      <c r="C58" s="2"/>
      <c r="D58" s="2" t="e">
        <f>NA()</f>
        <v>#N/A</v>
      </c>
      <c r="E58" s="2"/>
      <c r="F58" s="2"/>
      <c r="G58" s="2" t="e">
        <f>NA()</f>
        <v>#N/A</v>
      </c>
    </row>
    <row r="59" spans="3:7">
      <c r="C59" s="2"/>
      <c r="D59" s="2" t="e">
        <f>NA()</f>
        <v>#N/A</v>
      </c>
      <c r="E59" s="2"/>
      <c r="F59" s="2"/>
      <c r="G59" s="2" t="e">
        <f>NA()</f>
        <v>#N/A</v>
      </c>
    </row>
    <row r="60" spans="3:7">
      <c r="C60" s="2"/>
      <c r="D60" s="2" t="e">
        <f>NA()</f>
        <v>#N/A</v>
      </c>
      <c r="E60" s="2"/>
      <c r="F60" s="2"/>
      <c r="G60" s="2" t="e">
        <f>NA()</f>
        <v>#N/A</v>
      </c>
    </row>
    <row r="61" spans="3:7">
      <c r="C61" s="2"/>
      <c r="D61" s="2" t="e">
        <f>NA()</f>
        <v>#N/A</v>
      </c>
      <c r="E61" s="2"/>
      <c r="F61" s="2"/>
      <c r="G61" s="2" t="e">
        <f>NA()</f>
        <v>#N/A</v>
      </c>
    </row>
    <row r="62" spans="3:7">
      <c r="C62" s="2"/>
      <c r="D62" s="2" t="e">
        <f>NA()</f>
        <v>#N/A</v>
      </c>
      <c r="E62" s="2"/>
      <c r="F62" s="2"/>
      <c r="G62" s="2" t="e">
        <f>NA()</f>
        <v>#N/A</v>
      </c>
    </row>
    <row r="63" spans="3:7">
      <c r="C63" s="2"/>
      <c r="D63" s="2" t="e">
        <f>NA()</f>
        <v>#N/A</v>
      </c>
      <c r="E63" s="2"/>
      <c r="F63" s="2"/>
      <c r="G63" s="2" t="e">
        <f>NA()</f>
        <v>#N/A</v>
      </c>
    </row>
    <row r="64" spans="3:7">
      <c r="C64" s="2"/>
      <c r="D64" s="2" t="e">
        <f>NA()</f>
        <v>#N/A</v>
      </c>
      <c r="E64" s="2"/>
      <c r="F64" s="2"/>
      <c r="G64" s="2" t="e">
        <f>NA()</f>
        <v>#N/A</v>
      </c>
    </row>
    <row r="65" spans="3:7">
      <c r="C65" s="2"/>
      <c r="D65" s="2" t="e">
        <f>NA()</f>
        <v>#N/A</v>
      </c>
      <c r="E65" s="2"/>
      <c r="F65" s="2"/>
      <c r="G65" s="2" t="e">
        <f>NA()</f>
        <v>#N/A</v>
      </c>
    </row>
    <row r="66" spans="3:7">
      <c r="C66" s="2"/>
      <c r="D66" s="2" t="e">
        <f>NA()</f>
        <v>#N/A</v>
      </c>
      <c r="E66" s="2"/>
      <c r="F66" s="2"/>
      <c r="G66" s="2" t="e">
        <f>NA()</f>
        <v>#N/A</v>
      </c>
    </row>
    <row r="67" spans="3:7">
      <c r="C67" s="2"/>
      <c r="D67" s="2" t="e">
        <f>NA()</f>
        <v>#N/A</v>
      </c>
      <c r="E67" s="2"/>
      <c r="F67" s="2"/>
      <c r="G67" s="2" t="e">
        <f>NA()</f>
        <v>#N/A</v>
      </c>
    </row>
    <row r="68" spans="3:7">
      <c r="C68" s="2"/>
      <c r="D68" s="2" t="e">
        <f>NA()</f>
        <v>#N/A</v>
      </c>
      <c r="E68" s="2"/>
      <c r="F68" s="2"/>
      <c r="G68" s="2" t="e">
        <f>NA()</f>
        <v>#N/A</v>
      </c>
    </row>
    <row r="69" spans="3:7">
      <c r="C69" s="2"/>
      <c r="D69" s="2" t="e">
        <f>NA()</f>
        <v>#N/A</v>
      </c>
      <c r="E69" s="2"/>
      <c r="F69" s="2"/>
      <c r="G69" s="2" t="e">
        <f>NA()</f>
        <v>#N/A</v>
      </c>
    </row>
    <row r="70" spans="3:7">
      <c r="C70" s="2"/>
      <c r="D70" s="2" t="e">
        <f>NA()</f>
        <v>#N/A</v>
      </c>
      <c r="E70" s="2"/>
      <c r="F70" s="2"/>
      <c r="G70" s="2" t="e">
        <f>NA()</f>
        <v>#N/A</v>
      </c>
    </row>
    <row r="71" spans="3:7">
      <c r="C71" s="2"/>
      <c r="D71" s="2" t="e">
        <f>NA()</f>
        <v>#N/A</v>
      </c>
      <c r="E71" s="2"/>
      <c r="F71" s="2"/>
      <c r="G71" s="2" t="e">
        <f>NA()</f>
        <v>#N/A</v>
      </c>
    </row>
    <row r="72" spans="3:7">
      <c r="C72" s="2"/>
      <c r="D72" s="2" t="e">
        <f>NA()</f>
        <v>#N/A</v>
      </c>
      <c r="E72" s="2"/>
      <c r="F72" s="2"/>
      <c r="G72" s="2" t="e">
        <f>NA()</f>
        <v>#N/A</v>
      </c>
    </row>
    <row r="73" spans="3:7">
      <c r="C73" s="2"/>
      <c r="D73" s="2" t="e">
        <f>NA()</f>
        <v>#N/A</v>
      </c>
      <c r="E73" s="2"/>
      <c r="F73" s="2"/>
      <c r="G73" s="2" t="e">
        <f>NA()</f>
        <v>#N/A</v>
      </c>
    </row>
  </sheetData>
  <mergeCells count="5">
    <mergeCell ref="M1:Q1"/>
    <mergeCell ref="A4:A5"/>
    <mergeCell ref="T4:T5"/>
    <mergeCell ref="U4:U5"/>
    <mergeCell ref="V4:V5"/>
  </mergeCells>
  <phoneticPr fontId="3"/>
  <conditionalFormatting sqref="R4:R5">
    <cfRule type="cellIs" dxfId="192" priority="5" operator="notBetween">
      <formula>0.4</formula>
      <formula>0.6</formula>
    </cfRule>
  </conditionalFormatting>
  <conditionalFormatting sqref="S4:S5">
    <cfRule type="cellIs" dxfId="191" priority="4" operator="greaterThanOrEqual">
      <formula>0.08</formula>
    </cfRule>
  </conditionalFormatting>
  <conditionalFormatting sqref="T4:V4">
    <cfRule type="cellIs" dxfId="190" priority="3" operator="equal">
      <formula>NA()</formula>
    </cfRule>
  </conditionalFormatting>
  <conditionalFormatting sqref="C4:L4 C5:K5">
    <cfRule type="expression" dxfId="189" priority="2">
      <formula>ISNA(#REF!)=TRUE</formula>
    </cfRule>
  </conditionalFormatting>
  <conditionalFormatting sqref="L5">
    <cfRule type="expression" dxfId="188" priority="1">
      <formula>ISNA($C$4)=TRUE</formula>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54804-0B67-41E4-8046-A16F8FBE0AEB}">
  <sheetPr>
    <tabColor theme="9" tint="0.79998168889431442"/>
  </sheetPr>
  <dimension ref="A1:AV193"/>
  <sheetViews>
    <sheetView zoomScaleNormal="100" workbookViewId="0">
      <pane xSplit="2" ySplit="3" topLeftCell="E30" activePane="bottomRight" state="frozen"/>
      <selection pane="bottomRight" activeCell="L4" sqref="L4"/>
      <selection pane="bottomLeft" activeCell="H25" sqref="H25"/>
      <selection pane="topRight" activeCell="H25" sqref="H25"/>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48">
      <c r="A1" s="56" t="s">
        <v>186</v>
      </c>
      <c r="M1" s="69" t="s">
        <v>187</v>
      </c>
      <c r="N1" s="69"/>
      <c r="O1" s="69"/>
      <c r="P1" s="69"/>
      <c r="Q1" s="69"/>
      <c r="Y1" s="16" t="s">
        <v>188</v>
      </c>
    </row>
    <row r="2" spans="1:48">
      <c r="M2" s="17"/>
      <c r="N2" s="17"/>
      <c r="O2" s="17"/>
      <c r="P2" s="17"/>
      <c r="Q2" s="17"/>
      <c r="Y2" s="16"/>
    </row>
    <row r="3" spans="1:48"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14" t="s">
        <v>205</v>
      </c>
      <c r="S3" s="13" t="s">
        <v>206</v>
      </c>
      <c r="T3" s="31" t="s">
        <v>207</v>
      </c>
      <c r="U3" s="31" t="s">
        <v>208</v>
      </c>
      <c r="V3" s="31" t="s">
        <v>209</v>
      </c>
      <c r="W3" s="2" t="s">
        <v>210</v>
      </c>
      <c r="Y3" s="1" t="s">
        <v>211</v>
      </c>
      <c r="Z3" s="1" t="s">
        <v>212</v>
      </c>
    </row>
    <row r="4" spans="1:48" ht="30" customHeight="1">
      <c r="A4" s="78" t="s">
        <v>213</v>
      </c>
      <c r="B4" s="60" t="s">
        <v>214</v>
      </c>
      <c r="C4" s="22">
        <v>76.599999999999994</v>
      </c>
      <c r="D4" s="22">
        <v>74.400000000000006</v>
      </c>
      <c r="E4" s="22">
        <v>37.5</v>
      </c>
      <c r="F4" s="24" t="e">
        <f>NA()</f>
        <v>#N/A</v>
      </c>
      <c r="G4" s="24" t="e">
        <f>NA()</f>
        <v>#N/A</v>
      </c>
      <c r="H4" s="24" t="e">
        <f>NA()</f>
        <v>#N/A</v>
      </c>
      <c r="I4" s="24" t="e">
        <f>NA()</f>
        <v>#N/A</v>
      </c>
      <c r="J4" s="24" t="e">
        <f>NA()</f>
        <v>#N/A</v>
      </c>
      <c r="K4" s="24" t="e">
        <f>NA()</f>
        <v>#N/A</v>
      </c>
      <c r="L4" s="22">
        <v>7</v>
      </c>
      <c r="M4" s="11">
        <f>AVERAGE(C4:D4)</f>
        <v>75.5</v>
      </c>
      <c r="N4" s="11">
        <f>E4</f>
        <v>37.5</v>
      </c>
      <c r="O4" s="25" t="e">
        <f t="shared" ref="O4:AL77" si="0">AVERAGE(F4:G4)</f>
        <v>#N/A</v>
      </c>
      <c r="P4" s="25" t="e">
        <f t="shared" ref="P4:AM77" si="1">AVERAGE(H4:I4)</f>
        <v>#N/A</v>
      </c>
      <c r="Q4" s="25" t="e">
        <f t="shared" ref="Q4:AN77" si="2">AVERAGE(J4:K4)</f>
        <v>#N/A</v>
      </c>
      <c r="R4" s="10">
        <f t="shared" ref="R4:R15" si="3">N4/M4</f>
        <v>0.49668874172185429</v>
      </c>
      <c r="S4" s="9">
        <f>O5/M4</f>
        <v>5.2317880794701989E-2</v>
      </c>
      <c r="T4" s="66">
        <v>-6.11</v>
      </c>
      <c r="U4" s="66">
        <v>-6.39</v>
      </c>
      <c r="V4" s="66">
        <v>-5.86</v>
      </c>
      <c r="W4" s="8"/>
      <c r="Y4" s="1">
        <v>-7.5</v>
      </c>
      <c r="Z4" s="1" cm="1">
        <f t="array" ref="Z4:Z16">FREQUENCY(T4:T85,Y4:Y17)</f>
        <v>0</v>
      </c>
    </row>
    <row r="5" spans="1:48" ht="30" customHeight="1">
      <c r="A5" s="78"/>
      <c r="B5" s="60" t="s">
        <v>215</v>
      </c>
      <c r="C5" s="25" t="e">
        <f>NA()</f>
        <v>#N/A</v>
      </c>
      <c r="D5" s="25" t="e">
        <f>NA()</f>
        <v>#N/A</v>
      </c>
      <c r="E5" s="25" t="e">
        <f>NA()</f>
        <v>#N/A</v>
      </c>
      <c r="F5" s="22">
        <v>4.3</v>
      </c>
      <c r="G5" s="22">
        <v>3.6</v>
      </c>
      <c r="H5" s="22">
        <v>16.5</v>
      </c>
      <c r="I5" s="22">
        <v>22</v>
      </c>
      <c r="J5" s="23">
        <v>0.9</v>
      </c>
      <c r="K5" s="23">
        <v>1.5</v>
      </c>
      <c r="L5" s="25" t="e">
        <f>NA()</f>
        <v>#N/A</v>
      </c>
      <c r="M5" s="25" t="e">
        <f>NA()</f>
        <v>#N/A</v>
      </c>
      <c r="N5" s="25" t="e">
        <f>NA()</f>
        <v>#N/A</v>
      </c>
      <c r="O5" s="11">
        <f t="shared" si="0"/>
        <v>3.95</v>
      </c>
      <c r="P5" s="11">
        <f t="shared" si="1"/>
        <v>19.25</v>
      </c>
      <c r="Q5" s="11">
        <f t="shared" si="2"/>
        <v>1.2</v>
      </c>
      <c r="R5" s="10" t="e">
        <f t="shared" si="3"/>
        <v>#N/A</v>
      </c>
      <c r="S5" s="9" t="e">
        <f>O14/M5</f>
        <v>#N/A</v>
      </c>
      <c r="T5" s="67"/>
      <c r="U5" s="68"/>
      <c r="V5" s="68"/>
      <c r="W5" s="8"/>
      <c r="Y5" s="1">
        <v>-7.4</v>
      </c>
      <c r="Z5" s="1">
        <v>0</v>
      </c>
    </row>
    <row r="6" spans="1:48" ht="30" customHeight="1">
      <c r="A6" s="95" t="s">
        <v>213</v>
      </c>
      <c r="B6" s="60" t="s">
        <v>240</v>
      </c>
      <c r="C6" s="38">
        <v>74.900000000000006</v>
      </c>
      <c r="D6" s="38">
        <v>75.8</v>
      </c>
      <c r="E6" s="38">
        <v>40</v>
      </c>
      <c r="F6" s="39" t="e">
        <f>NA()</f>
        <v>#N/A</v>
      </c>
      <c r="G6" s="39" t="e">
        <f>NA()</f>
        <v>#N/A</v>
      </c>
      <c r="H6" s="39" t="e">
        <f>NA()</f>
        <v>#N/A</v>
      </c>
      <c r="I6" s="39" t="e">
        <f>NA()</f>
        <v>#N/A</v>
      </c>
      <c r="J6" s="39" t="e">
        <f>NA()</f>
        <v>#N/A</v>
      </c>
      <c r="K6" s="39" t="e">
        <f>NA()</f>
        <v>#N/A</v>
      </c>
      <c r="L6" s="38">
        <v>6.7</v>
      </c>
      <c r="M6" s="40">
        <f>AVERAGE(C6:D6)</f>
        <v>75.349999999999994</v>
      </c>
      <c r="N6" s="40">
        <f>E6</f>
        <v>40</v>
      </c>
      <c r="O6" s="41" t="e">
        <f t="shared" si="0"/>
        <v>#N/A</v>
      </c>
      <c r="P6" s="41" t="e">
        <f t="shared" si="1"/>
        <v>#N/A</v>
      </c>
      <c r="Q6" s="41" t="e">
        <f t="shared" si="2"/>
        <v>#N/A</v>
      </c>
      <c r="R6" s="10">
        <f t="shared" si="3"/>
        <v>0.53085600530856014</v>
      </c>
      <c r="S6" s="9">
        <f>O7/M6</f>
        <v>5.5076310550763112E-2</v>
      </c>
      <c r="T6" s="66">
        <v>-5.96</v>
      </c>
      <c r="U6" s="66">
        <v>-6.17</v>
      </c>
      <c r="V6" s="66">
        <v>-5.52</v>
      </c>
      <c r="W6" s="8"/>
      <c r="Y6" s="1">
        <v>-7.3</v>
      </c>
      <c r="Z6" s="1">
        <v>0</v>
      </c>
    </row>
    <row r="7" spans="1:48" ht="30" customHeight="1">
      <c r="A7" s="95"/>
      <c r="B7" s="60" t="s">
        <v>241</v>
      </c>
      <c r="C7" s="41" t="e">
        <f>NA()</f>
        <v>#N/A</v>
      </c>
      <c r="D7" s="41" t="e">
        <f>NA()</f>
        <v>#N/A</v>
      </c>
      <c r="E7" s="41" t="e">
        <f>NA()</f>
        <v>#N/A</v>
      </c>
      <c r="F7" s="22">
        <v>4.7</v>
      </c>
      <c r="G7" s="22">
        <v>3.6</v>
      </c>
      <c r="H7" s="22">
        <v>19.899999999999999</v>
      </c>
      <c r="I7" s="22">
        <v>12.5</v>
      </c>
      <c r="J7" s="23">
        <v>1.8</v>
      </c>
      <c r="K7" s="23">
        <v>1</v>
      </c>
      <c r="L7" s="25" t="e">
        <f>NA()</f>
        <v>#N/A</v>
      </c>
      <c r="M7" s="25" t="e">
        <f>NA()</f>
        <v>#N/A</v>
      </c>
      <c r="N7" s="25" t="e">
        <f>NA()</f>
        <v>#N/A</v>
      </c>
      <c r="O7" s="11">
        <f t="shared" si="0"/>
        <v>4.1500000000000004</v>
      </c>
      <c r="P7" s="11">
        <f t="shared" si="1"/>
        <v>16.2</v>
      </c>
      <c r="Q7" s="11">
        <f t="shared" si="2"/>
        <v>1.4</v>
      </c>
      <c r="R7" s="10" t="e">
        <f t="shared" si="3"/>
        <v>#N/A</v>
      </c>
      <c r="S7" s="9" t="e">
        <f>O24/M7</f>
        <v>#N/A</v>
      </c>
      <c r="T7" s="67"/>
      <c r="U7" s="68"/>
      <c r="V7" s="68"/>
      <c r="W7" s="8"/>
      <c r="Y7" s="1">
        <v>-7.2</v>
      </c>
      <c r="Z7" s="1">
        <v>0</v>
      </c>
    </row>
    <row r="8" spans="1:48" ht="30" customHeight="1">
      <c r="A8" s="95" t="s">
        <v>213</v>
      </c>
      <c r="B8" s="60" t="s">
        <v>242</v>
      </c>
      <c r="C8" s="38">
        <v>76.3</v>
      </c>
      <c r="D8" s="38">
        <v>75.099999999999994</v>
      </c>
      <c r="E8" s="38">
        <v>36.299999999999997</v>
      </c>
      <c r="F8" s="39" t="e">
        <f>NA()</f>
        <v>#N/A</v>
      </c>
      <c r="G8" s="39" t="e">
        <f>NA()</f>
        <v>#N/A</v>
      </c>
      <c r="H8" s="39" t="e">
        <f>NA()</f>
        <v>#N/A</v>
      </c>
      <c r="I8" s="39" t="e">
        <f>NA()</f>
        <v>#N/A</v>
      </c>
      <c r="J8" s="39" t="e">
        <f>NA()</f>
        <v>#N/A</v>
      </c>
      <c r="K8" s="39" t="e">
        <f>NA()</f>
        <v>#N/A</v>
      </c>
      <c r="L8" s="38">
        <v>5.9</v>
      </c>
      <c r="M8" s="40">
        <f>AVERAGE(C8:D8)</f>
        <v>75.699999999999989</v>
      </c>
      <c r="N8" s="40">
        <f>E8</f>
        <v>36.299999999999997</v>
      </c>
      <c r="O8" s="41" t="e">
        <f t="shared" si="0"/>
        <v>#N/A</v>
      </c>
      <c r="P8" s="41" t="e">
        <f t="shared" si="1"/>
        <v>#N/A</v>
      </c>
      <c r="Q8" s="41" t="e">
        <f t="shared" si="2"/>
        <v>#N/A</v>
      </c>
      <c r="R8" s="10">
        <f t="shared" si="3"/>
        <v>0.47952443857331578</v>
      </c>
      <c r="S8" s="9">
        <f>O9/M8</f>
        <v>5.4821664464993411E-2</v>
      </c>
      <c r="T8" s="66">
        <v>-6</v>
      </c>
      <c r="U8" s="66">
        <v>-6.38</v>
      </c>
      <c r="V8" s="66">
        <v>-5.96</v>
      </c>
      <c r="W8" s="8"/>
      <c r="Y8" s="1">
        <v>-7.1</v>
      </c>
      <c r="Z8" s="1">
        <v>1</v>
      </c>
    </row>
    <row r="9" spans="1:48" ht="30" customHeight="1">
      <c r="A9" s="95"/>
      <c r="B9" s="60" t="s">
        <v>243</v>
      </c>
      <c r="C9" s="41" t="e">
        <f>NA()</f>
        <v>#N/A</v>
      </c>
      <c r="D9" s="41" t="e">
        <f>NA()</f>
        <v>#N/A</v>
      </c>
      <c r="E9" s="41" t="e">
        <f>NA()</f>
        <v>#N/A</v>
      </c>
      <c r="F9" s="22">
        <v>4.7</v>
      </c>
      <c r="G9" s="22">
        <v>3.6</v>
      </c>
      <c r="H9" s="22">
        <v>23.4</v>
      </c>
      <c r="I9" s="22">
        <v>18.899999999999999</v>
      </c>
      <c r="J9" s="23">
        <v>0.9</v>
      </c>
      <c r="K9" s="23">
        <v>1.5</v>
      </c>
      <c r="L9" s="25" t="e">
        <f>NA()</f>
        <v>#N/A</v>
      </c>
      <c r="M9" s="25" t="e">
        <f>NA()</f>
        <v>#N/A</v>
      </c>
      <c r="N9" s="25" t="e">
        <f>NA()</f>
        <v>#N/A</v>
      </c>
      <c r="O9" s="11">
        <f t="shared" si="0"/>
        <v>4.1500000000000004</v>
      </c>
      <c r="P9" s="11">
        <f t="shared" si="1"/>
        <v>21.15</v>
      </c>
      <c r="Q9" s="11">
        <f t="shared" si="2"/>
        <v>1.2</v>
      </c>
      <c r="R9" s="10" t="e">
        <f t="shared" si="3"/>
        <v>#N/A</v>
      </c>
      <c r="S9" s="9" t="e">
        <f>O26/M9</f>
        <v>#N/A</v>
      </c>
      <c r="T9" s="67"/>
      <c r="U9" s="68"/>
      <c r="V9" s="68"/>
      <c r="W9" s="8"/>
      <c r="Y9" s="1">
        <v>-7</v>
      </c>
      <c r="Z9" s="1">
        <v>0</v>
      </c>
    </row>
    <row r="10" spans="1:48" ht="30" customHeight="1">
      <c r="A10" s="95" t="s">
        <v>213</v>
      </c>
      <c r="B10" s="60" t="s">
        <v>244</v>
      </c>
      <c r="C10" s="38">
        <v>75</v>
      </c>
      <c r="D10" s="38">
        <v>75.099999999999994</v>
      </c>
      <c r="E10" s="38">
        <v>35.6</v>
      </c>
      <c r="F10" s="39" t="e">
        <f>NA()</f>
        <v>#N/A</v>
      </c>
      <c r="G10" s="39" t="e">
        <f>NA()</f>
        <v>#N/A</v>
      </c>
      <c r="H10" s="39" t="e">
        <f>NA()</f>
        <v>#N/A</v>
      </c>
      <c r="I10" s="39" t="e">
        <f>NA()</f>
        <v>#N/A</v>
      </c>
      <c r="J10" s="39" t="e">
        <f>NA()</f>
        <v>#N/A</v>
      </c>
      <c r="K10" s="39" t="e">
        <f>NA()</f>
        <v>#N/A</v>
      </c>
      <c r="L10" s="38">
        <v>7.4</v>
      </c>
      <c r="M10" s="40">
        <f>AVERAGE(C10:D10)</f>
        <v>75.05</v>
      </c>
      <c r="N10" s="40">
        <f>E10</f>
        <v>35.6</v>
      </c>
      <c r="O10" s="41" t="e">
        <f t="shared" si="0"/>
        <v>#N/A</v>
      </c>
      <c r="P10" s="41" t="e">
        <f t="shared" si="1"/>
        <v>#N/A</v>
      </c>
      <c r="Q10" s="41" t="e">
        <f t="shared" si="2"/>
        <v>#N/A</v>
      </c>
      <c r="R10" s="10">
        <f t="shared" si="3"/>
        <v>0.47435043304463692</v>
      </c>
      <c r="S10" s="9">
        <f>O11/M10</f>
        <v>6.3957361758827463E-2</v>
      </c>
      <c r="T10" s="66">
        <v>-5.93</v>
      </c>
      <c r="U10" s="66">
        <v>-6.25</v>
      </c>
      <c r="V10" s="66">
        <v>-5.73</v>
      </c>
      <c r="W10" s="8"/>
      <c r="Y10" s="1">
        <v>-6.9</v>
      </c>
      <c r="Z10" s="1">
        <v>1</v>
      </c>
    </row>
    <row r="11" spans="1:48" ht="30" customHeight="1">
      <c r="A11" s="95"/>
      <c r="B11" s="60" t="s">
        <v>245</v>
      </c>
      <c r="C11" s="41" t="e">
        <f>NA()</f>
        <v>#N/A</v>
      </c>
      <c r="D11" s="41" t="e">
        <f>NA()</f>
        <v>#N/A</v>
      </c>
      <c r="E11" s="41" t="e">
        <f>NA()</f>
        <v>#N/A</v>
      </c>
      <c r="F11" s="22">
        <v>4.2</v>
      </c>
      <c r="G11" s="22">
        <v>5.4</v>
      </c>
      <c r="H11" s="22">
        <v>21.6</v>
      </c>
      <c r="I11" s="22">
        <v>21.1</v>
      </c>
      <c r="J11" s="23">
        <v>0.8</v>
      </c>
      <c r="K11" s="23">
        <v>1</v>
      </c>
      <c r="L11" s="25" t="e">
        <f>NA()</f>
        <v>#N/A</v>
      </c>
      <c r="M11" s="25" t="e">
        <f>NA()</f>
        <v>#N/A</v>
      </c>
      <c r="N11" s="25" t="e">
        <f>NA()</f>
        <v>#N/A</v>
      </c>
      <c r="O11" s="11">
        <f t="shared" si="0"/>
        <v>4.8000000000000007</v>
      </c>
      <c r="P11" s="11">
        <f t="shared" si="1"/>
        <v>21.35</v>
      </c>
      <c r="Q11" s="11">
        <f t="shared" si="2"/>
        <v>0.9</v>
      </c>
      <c r="R11" s="10" t="e">
        <f t="shared" si="3"/>
        <v>#N/A</v>
      </c>
      <c r="S11" s="9" t="e">
        <f>O28/M11</f>
        <v>#N/A</v>
      </c>
      <c r="T11" s="67"/>
      <c r="U11" s="68"/>
      <c r="V11" s="68"/>
      <c r="W11" s="8"/>
      <c r="Y11" s="1">
        <v>-6.8</v>
      </c>
      <c r="Z11" s="1">
        <v>0</v>
      </c>
    </row>
    <row r="12" spans="1:48" ht="30" customHeight="1">
      <c r="A12" s="95" t="s">
        <v>213</v>
      </c>
      <c r="B12" s="60" t="s">
        <v>246</v>
      </c>
      <c r="C12" s="38">
        <v>75.599999999999994</v>
      </c>
      <c r="D12" s="38">
        <v>76</v>
      </c>
      <c r="E12" s="38">
        <v>35</v>
      </c>
      <c r="F12" s="39" t="e">
        <f>NA()</f>
        <v>#N/A</v>
      </c>
      <c r="G12" s="39" t="e">
        <f>NA()</f>
        <v>#N/A</v>
      </c>
      <c r="H12" s="39" t="e">
        <f>NA()</f>
        <v>#N/A</v>
      </c>
      <c r="I12" s="39" t="e">
        <f>NA()</f>
        <v>#N/A</v>
      </c>
      <c r="J12" s="39" t="e">
        <f>NA()</f>
        <v>#N/A</v>
      </c>
      <c r="K12" s="39" t="e">
        <f>NA()</f>
        <v>#N/A</v>
      </c>
      <c r="L12" s="38">
        <v>5.7</v>
      </c>
      <c r="M12" s="40">
        <f>AVERAGE(C12:D12)</f>
        <v>75.8</v>
      </c>
      <c r="N12" s="40">
        <f>E12</f>
        <v>35</v>
      </c>
      <c r="O12" s="41" t="e">
        <f t="shared" si="0"/>
        <v>#N/A</v>
      </c>
      <c r="P12" s="41" t="e">
        <f t="shared" si="1"/>
        <v>#N/A</v>
      </c>
      <c r="Q12" s="41" t="e">
        <f t="shared" si="2"/>
        <v>#N/A</v>
      </c>
      <c r="R12" s="10">
        <f t="shared" si="3"/>
        <v>0.46174142480211083</v>
      </c>
      <c r="S12" s="9">
        <f>O13/M12</f>
        <v>6.2664907651715049E-2</v>
      </c>
      <c r="T12" s="66">
        <v>-5.43</v>
      </c>
      <c r="U12" s="66">
        <v>-5.84</v>
      </c>
      <c r="V12" s="66">
        <v>-5.48</v>
      </c>
      <c r="W12" s="8"/>
      <c r="Y12" s="1">
        <v>-6.7</v>
      </c>
      <c r="Z12" s="1">
        <v>0</v>
      </c>
    </row>
    <row r="13" spans="1:48" ht="30" customHeight="1">
      <c r="A13" s="95"/>
      <c r="B13" s="60" t="s">
        <v>247</v>
      </c>
      <c r="C13" s="41" t="e">
        <f>NA()</f>
        <v>#N/A</v>
      </c>
      <c r="D13" s="41" t="e">
        <f>NA()</f>
        <v>#N/A</v>
      </c>
      <c r="E13" s="41" t="e">
        <f>NA()</f>
        <v>#N/A</v>
      </c>
      <c r="F13" s="22">
        <v>4.4000000000000004</v>
      </c>
      <c r="G13" s="22">
        <v>5.0999999999999996</v>
      </c>
      <c r="H13" s="22">
        <v>21</v>
      </c>
      <c r="I13" s="22">
        <v>14.6</v>
      </c>
      <c r="J13" s="23">
        <v>2.1</v>
      </c>
      <c r="K13" s="23">
        <v>0.9</v>
      </c>
      <c r="L13" s="25" t="e">
        <f>NA()</f>
        <v>#N/A</v>
      </c>
      <c r="M13" s="25" t="e">
        <f>NA()</f>
        <v>#N/A</v>
      </c>
      <c r="N13" s="25" t="e">
        <f>NA()</f>
        <v>#N/A</v>
      </c>
      <c r="O13" s="11">
        <f t="shared" si="0"/>
        <v>4.75</v>
      </c>
      <c r="P13" s="11">
        <f t="shared" si="1"/>
        <v>17.8</v>
      </c>
      <c r="Q13" s="11">
        <f t="shared" si="2"/>
        <v>1.5</v>
      </c>
      <c r="R13" s="10" t="e">
        <f t="shared" si="3"/>
        <v>#N/A</v>
      </c>
      <c r="S13" s="9" t="e">
        <f>O30/M13</f>
        <v>#N/A</v>
      </c>
      <c r="T13" s="67"/>
      <c r="U13" s="68"/>
      <c r="V13" s="68"/>
      <c r="W13" s="8"/>
      <c r="Y13" s="1">
        <v>-6.6</v>
      </c>
      <c r="Z13" s="1">
        <v>3</v>
      </c>
    </row>
    <row r="14" spans="1:48" ht="30" customHeight="1">
      <c r="A14" s="80" t="s">
        <v>216</v>
      </c>
      <c r="B14" s="60" t="s">
        <v>214</v>
      </c>
      <c r="C14" s="22">
        <v>85.2</v>
      </c>
      <c r="D14" s="22">
        <v>83.9</v>
      </c>
      <c r="E14" s="22">
        <v>40.5</v>
      </c>
      <c r="F14" s="24" t="e">
        <f>NA()</f>
        <v>#N/A</v>
      </c>
      <c r="G14" s="24" t="e">
        <f>NA()</f>
        <v>#N/A</v>
      </c>
      <c r="H14" s="24" t="e">
        <f>NA()</f>
        <v>#N/A</v>
      </c>
      <c r="I14" s="24" t="e">
        <f>NA()</f>
        <v>#N/A</v>
      </c>
      <c r="J14" s="24" t="e">
        <f>NA()</f>
        <v>#N/A</v>
      </c>
      <c r="K14" s="24" t="e">
        <f>NA()</f>
        <v>#N/A</v>
      </c>
      <c r="L14" s="22">
        <v>2.8</v>
      </c>
      <c r="M14" s="11">
        <f>AVERAGE(C14:D14)</f>
        <v>84.550000000000011</v>
      </c>
      <c r="N14" s="11">
        <f>E14</f>
        <v>40.5</v>
      </c>
      <c r="O14" s="25" t="e">
        <f t="shared" si="0"/>
        <v>#N/A</v>
      </c>
      <c r="P14" s="25" t="e">
        <f t="shared" si="1"/>
        <v>#N/A</v>
      </c>
      <c r="Q14" s="25" t="e">
        <f t="shared" si="2"/>
        <v>#N/A</v>
      </c>
      <c r="R14" s="10">
        <f t="shared" si="3"/>
        <v>0.47900650502661141</v>
      </c>
      <c r="S14" s="9">
        <f>O15/M14</f>
        <v>7.2146658781785916E-2</v>
      </c>
      <c r="T14" s="92">
        <v>-5.27</v>
      </c>
      <c r="U14" s="92">
        <v>-5.75</v>
      </c>
      <c r="V14" s="92">
        <v>-5.51</v>
      </c>
      <c r="W14" s="8"/>
      <c r="Y14" s="1">
        <v>-6.5</v>
      </c>
      <c r="Z14" s="1">
        <v>2</v>
      </c>
    </row>
    <row r="15" spans="1:48" ht="30" customHeight="1">
      <c r="A15" s="80"/>
      <c r="B15" s="60" t="s">
        <v>215</v>
      </c>
      <c r="C15" s="25" t="e">
        <f>NA()</f>
        <v>#N/A</v>
      </c>
      <c r="D15" s="25" t="e">
        <f>NA()</f>
        <v>#N/A</v>
      </c>
      <c r="E15" s="25" t="e">
        <f>NA()</f>
        <v>#N/A</v>
      </c>
      <c r="F15" s="22">
        <v>7.3</v>
      </c>
      <c r="G15" s="52">
        <v>4.9000000000000004</v>
      </c>
      <c r="H15" s="22">
        <v>37.1</v>
      </c>
      <c r="I15" s="22">
        <v>31.2</v>
      </c>
      <c r="J15" s="23">
        <v>1.4</v>
      </c>
      <c r="K15" s="23">
        <v>1.9</v>
      </c>
      <c r="L15" s="25" t="e">
        <f>NA()</f>
        <v>#N/A</v>
      </c>
      <c r="M15" s="25" t="e">
        <f>NA()</f>
        <v>#N/A</v>
      </c>
      <c r="N15" s="25" t="e">
        <f>NA()</f>
        <v>#N/A</v>
      </c>
      <c r="O15" s="11">
        <f t="shared" si="0"/>
        <v>6.1</v>
      </c>
      <c r="P15" s="11">
        <f t="shared" si="1"/>
        <v>34.15</v>
      </c>
      <c r="Q15" s="11">
        <f t="shared" si="2"/>
        <v>1.65</v>
      </c>
      <c r="R15" s="10" t="e">
        <f t="shared" si="3"/>
        <v>#N/A</v>
      </c>
      <c r="S15" s="9" t="e">
        <f>O24/M15</f>
        <v>#N/A</v>
      </c>
      <c r="T15" s="93"/>
      <c r="U15" s="94"/>
      <c r="V15" s="94"/>
      <c r="W15" s="8"/>
      <c r="Y15" s="1">
        <v>-6.4</v>
      </c>
      <c r="Z15" s="1">
        <v>1</v>
      </c>
    </row>
    <row r="16" spans="1:48" ht="30" customHeight="1">
      <c r="A16" s="91" t="s">
        <v>216</v>
      </c>
      <c r="B16" s="60" t="s">
        <v>240</v>
      </c>
      <c r="C16" s="38">
        <v>85.2</v>
      </c>
      <c r="D16" s="38">
        <v>84.4</v>
      </c>
      <c r="E16" s="38">
        <v>42.9</v>
      </c>
      <c r="F16" s="39" t="e">
        <f>NA()</f>
        <v>#N/A</v>
      </c>
      <c r="G16" s="39" t="e">
        <f>NA()</f>
        <v>#N/A</v>
      </c>
      <c r="H16" s="39" t="e">
        <f>NA()</f>
        <v>#N/A</v>
      </c>
      <c r="I16" s="39" t="e">
        <f>NA()</f>
        <v>#N/A</v>
      </c>
      <c r="J16" s="39" t="e">
        <f>NA()</f>
        <v>#N/A</v>
      </c>
      <c r="K16" s="39" t="e">
        <f>NA()</f>
        <v>#N/A</v>
      </c>
      <c r="L16" s="38">
        <v>4.5</v>
      </c>
      <c r="M16" s="40">
        <f>AVERAGE(C16:D16)</f>
        <v>84.800000000000011</v>
      </c>
      <c r="N16" s="40">
        <f>E16</f>
        <v>42.9</v>
      </c>
      <c r="O16" s="41" t="e">
        <f t="shared" si="0"/>
        <v>#N/A</v>
      </c>
      <c r="P16" s="41" t="e">
        <f t="shared" si="1"/>
        <v>#N/A</v>
      </c>
      <c r="Q16" s="41" t="e">
        <f t="shared" si="2"/>
        <v>#N/A</v>
      </c>
      <c r="R16" s="10">
        <f t="shared" ref="R16:R25" si="4">N16/M16</f>
        <v>0.50589622641509424</v>
      </c>
      <c r="S16" s="9">
        <f>O17/M16</f>
        <v>5.9551886792452831E-2</v>
      </c>
      <c r="T16" s="92">
        <v>-5.88</v>
      </c>
      <c r="U16" s="92">
        <v>-6.27</v>
      </c>
      <c r="V16" s="92">
        <v>-5.88</v>
      </c>
      <c r="W16" s="8"/>
      <c r="X16" s="84" t="s">
        <v>222</v>
      </c>
      <c r="Y16" s="57" t="s">
        <v>223</v>
      </c>
      <c r="Z16" s="22">
        <v>33</v>
      </c>
      <c r="AA16" s="22"/>
      <c r="AB16" s="22"/>
      <c r="AC16" s="24" t="e">
        <f>NA()</f>
        <v>#N/A</v>
      </c>
      <c r="AD16" s="24" t="e">
        <f>NA()</f>
        <v>#N/A</v>
      </c>
      <c r="AE16" s="24" t="e">
        <f>NA()</f>
        <v>#N/A</v>
      </c>
      <c r="AF16" s="24" t="e">
        <f>NA()</f>
        <v>#N/A</v>
      </c>
      <c r="AG16" s="24" t="e">
        <f>NA()</f>
        <v>#N/A</v>
      </c>
      <c r="AH16" s="24" t="e">
        <f>NA()</f>
        <v>#N/A</v>
      </c>
      <c r="AI16" s="23"/>
      <c r="AJ16" s="11">
        <f>AVERAGE(Z16:AA16)</f>
        <v>33</v>
      </c>
      <c r="AK16" s="11">
        <f>AB16</f>
        <v>0</v>
      </c>
      <c r="AL16" s="25" t="e">
        <f t="shared" si="0"/>
        <v>#N/A</v>
      </c>
      <c r="AM16" s="25" t="e">
        <f t="shared" si="1"/>
        <v>#N/A</v>
      </c>
      <c r="AN16" s="25" t="e">
        <f t="shared" si="2"/>
        <v>#N/A</v>
      </c>
      <c r="AO16" s="10">
        <f t="shared" ref="AO16:AO17" si="5">AK16/AJ16</f>
        <v>0</v>
      </c>
      <c r="AP16" s="9" t="e">
        <f t="shared" ref="AP16" si="6">AL17/AJ16</f>
        <v>#DIV/0!</v>
      </c>
      <c r="AQ16" s="63"/>
      <c r="AR16" s="63"/>
      <c r="AS16" s="63"/>
      <c r="AT16" s="8"/>
      <c r="AV16" s="1">
        <v>-6.3</v>
      </c>
    </row>
    <row r="17" spans="1:48" ht="30" customHeight="1">
      <c r="A17" s="91"/>
      <c r="B17" s="60" t="s">
        <v>241</v>
      </c>
      <c r="C17" s="41" t="e">
        <f>NA()</f>
        <v>#N/A</v>
      </c>
      <c r="D17" s="41" t="e">
        <f>NA()</f>
        <v>#N/A</v>
      </c>
      <c r="E17" s="41" t="e">
        <f>NA()</f>
        <v>#N/A</v>
      </c>
      <c r="F17" s="22">
        <v>4.7</v>
      </c>
      <c r="G17" s="52">
        <v>5.4</v>
      </c>
      <c r="H17" s="22">
        <v>29.3</v>
      </c>
      <c r="I17" s="22">
        <v>32.200000000000003</v>
      </c>
      <c r="J17" s="23">
        <v>1.4</v>
      </c>
      <c r="K17" s="23">
        <v>1.5</v>
      </c>
      <c r="L17" s="25" t="e">
        <f>NA()</f>
        <v>#N/A</v>
      </c>
      <c r="M17" s="25" t="e">
        <f>NA()</f>
        <v>#N/A</v>
      </c>
      <c r="N17" s="25" t="e">
        <f>NA()</f>
        <v>#N/A</v>
      </c>
      <c r="O17" s="11">
        <f t="shared" si="0"/>
        <v>5.0500000000000007</v>
      </c>
      <c r="P17" s="11">
        <f t="shared" si="1"/>
        <v>30.75</v>
      </c>
      <c r="Q17" s="11">
        <f t="shared" si="2"/>
        <v>1.45</v>
      </c>
      <c r="R17" s="10" t="e">
        <f t="shared" si="4"/>
        <v>#N/A</v>
      </c>
      <c r="S17" s="9" t="e">
        <f>O26/M17</f>
        <v>#N/A</v>
      </c>
      <c r="T17" s="93"/>
      <c r="U17" s="94"/>
      <c r="V17" s="94"/>
      <c r="W17" s="8"/>
      <c r="X17" s="85"/>
      <c r="Y17" s="57" t="s">
        <v>224</v>
      </c>
      <c r="Z17" s="25" t="e">
        <f>NA()</f>
        <v>#N/A</v>
      </c>
      <c r="AA17" s="25" t="e">
        <f>NA()</f>
        <v>#N/A</v>
      </c>
      <c r="AB17" s="25" t="e">
        <f>NA()</f>
        <v>#N/A</v>
      </c>
      <c r="AC17" s="22"/>
      <c r="AD17" s="22"/>
      <c r="AE17" s="22"/>
      <c r="AF17" s="22"/>
      <c r="AG17" s="23"/>
      <c r="AH17" s="23"/>
      <c r="AI17" s="25"/>
      <c r="AJ17" s="25" t="e">
        <f>NA()</f>
        <v>#N/A</v>
      </c>
      <c r="AK17" s="25" t="e">
        <f>NA()</f>
        <v>#N/A</v>
      </c>
      <c r="AL17" s="11" t="e">
        <f t="shared" si="0"/>
        <v>#DIV/0!</v>
      </c>
      <c r="AM17" s="11" t="e">
        <f t="shared" si="1"/>
        <v>#DIV/0!</v>
      </c>
      <c r="AN17" s="11" t="e">
        <f t="shared" si="2"/>
        <v>#DIV/0!</v>
      </c>
      <c r="AO17" s="10" t="e">
        <f t="shared" si="5"/>
        <v>#N/A</v>
      </c>
      <c r="AP17" s="9" t="e">
        <f>O44/AJ17</f>
        <v>#N/A</v>
      </c>
      <c r="AQ17" s="65"/>
      <c r="AR17" s="64"/>
      <c r="AS17" s="64"/>
      <c r="AT17" s="8"/>
      <c r="AV17" s="1">
        <v>-6.2</v>
      </c>
    </row>
    <row r="18" spans="1:48" ht="30" customHeight="1">
      <c r="A18" s="91" t="s">
        <v>216</v>
      </c>
      <c r="B18" s="60" t="s">
        <v>242</v>
      </c>
      <c r="C18" s="38">
        <v>83.5</v>
      </c>
      <c r="D18" s="38">
        <v>86.8</v>
      </c>
      <c r="E18" s="38">
        <v>41.3</v>
      </c>
      <c r="F18" s="39" t="e">
        <f>NA()</f>
        <v>#N/A</v>
      </c>
      <c r="G18" s="39" t="e">
        <f>NA()</f>
        <v>#N/A</v>
      </c>
      <c r="H18" s="39" t="e">
        <f>NA()</f>
        <v>#N/A</v>
      </c>
      <c r="I18" s="39" t="e">
        <f>NA()</f>
        <v>#N/A</v>
      </c>
      <c r="J18" s="39" t="e">
        <f>NA()</f>
        <v>#N/A</v>
      </c>
      <c r="K18" s="39" t="e">
        <f>NA()</f>
        <v>#N/A</v>
      </c>
      <c r="L18" s="38">
        <v>7.2</v>
      </c>
      <c r="M18" s="40">
        <f>AVERAGE(C18:D18)</f>
        <v>85.15</v>
      </c>
      <c r="N18" s="40">
        <f>E18</f>
        <v>41.3</v>
      </c>
      <c r="O18" s="41" t="e">
        <f t="shared" si="0"/>
        <v>#N/A</v>
      </c>
      <c r="P18" s="41" t="e">
        <f t="shared" si="1"/>
        <v>#N/A</v>
      </c>
      <c r="Q18" s="41" t="e">
        <f t="shared" si="2"/>
        <v>#N/A</v>
      </c>
      <c r="R18" s="10">
        <f t="shared" si="4"/>
        <v>0.48502642395772161</v>
      </c>
      <c r="S18" s="9">
        <f>O19/M18</f>
        <v>6.1655901350557832E-2</v>
      </c>
      <c r="T18" s="92">
        <v>-5.5430000000000001</v>
      </c>
      <c r="U18" s="92">
        <v>-5.87</v>
      </c>
      <c r="V18" s="92">
        <v>-5.47</v>
      </c>
      <c r="W18" s="8"/>
      <c r="X18" s="45"/>
      <c r="Y18" s="45">
        <v>-6.3</v>
      </c>
      <c r="Z18" s="45"/>
    </row>
    <row r="19" spans="1:48" ht="30" customHeight="1">
      <c r="A19" s="91"/>
      <c r="B19" s="60" t="s">
        <v>243</v>
      </c>
      <c r="C19" s="41" t="e">
        <f>NA()</f>
        <v>#N/A</v>
      </c>
      <c r="D19" s="41" t="e">
        <f>NA()</f>
        <v>#N/A</v>
      </c>
      <c r="E19" s="41" t="e">
        <f>NA()</f>
        <v>#N/A</v>
      </c>
      <c r="F19" s="22">
        <v>4.9000000000000004</v>
      </c>
      <c r="G19" s="52">
        <v>5.6</v>
      </c>
      <c r="H19" s="22">
        <v>34.299999999999997</v>
      </c>
      <c r="I19" s="22">
        <v>28.1</v>
      </c>
      <c r="J19" s="23">
        <v>1.6</v>
      </c>
      <c r="K19" s="23">
        <v>1.9</v>
      </c>
      <c r="L19" s="25" t="e">
        <f>NA()</f>
        <v>#N/A</v>
      </c>
      <c r="M19" s="25" t="e">
        <f>NA()</f>
        <v>#N/A</v>
      </c>
      <c r="N19" s="25" t="e">
        <f>NA()</f>
        <v>#N/A</v>
      </c>
      <c r="O19" s="11">
        <f t="shared" si="0"/>
        <v>5.25</v>
      </c>
      <c r="P19" s="11">
        <f t="shared" si="1"/>
        <v>31.2</v>
      </c>
      <c r="Q19" s="11">
        <f t="shared" si="2"/>
        <v>1.75</v>
      </c>
      <c r="R19" s="10" t="e">
        <f t="shared" si="4"/>
        <v>#N/A</v>
      </c>
      <c r="S19" s="9" t="e">
        <f>O28/M19</f>
        <v>#N/A</v>
      </c>
      <c r="T19" s="93"/>
      <c r="U19" s="94"/>
      <c r="V19" s="94"/>
      <c r="W19" s="8"/>
      <c r="X19" s="45"/>
      <c r="Y19" s="45">
        <v>-6.2</v>
      </c>
      <c r="Z19" s="45"/>
    </row>
    <row r="20" spans="1:48" ht="30" customHeight="1">
      <c r="A20" s="91" t="s">
        <v>216</v>
      </c>
      <c r="B20" s="60" t="s">
        <v>244</v>
      </c>
      <c r="C20" s="38">
        <v>84.5</v>
      </c>
      <c r="D20" s="38">
        <v>85.3</v>
      </c>
      <c r="E20" s="38">
        <v>41.2</v>
      </c>
      <c r="F20" s="39" t="e">
        <f>NA()</f>
        <v>#N/A</v>
      </c>
      <c r="G20" s="39" t="e">
        <f>NA()</f>
        <v>#N/A</v>
      </c>
      <c r="H20" s="39" t="e">
        <f>H22</f>
        <v>#N/A</v>
      </c>
      <c r="I20" s="39" t="e">
        <f>NA()</f>
        <v>#N/A</v>
      </c>
      <c r="J20" s="39" t="e">
        <f>NA()</f>
        <v>#N/A</v>
      </c>
      <c r="K20" s="39" t="e">
        <f>NA()</f>
        <v>#N/A</v>
      </c>
      <c r="L20" s="38">
        <v>3.6</v>
      </c>
      <c r="M20" s="40">
        <f>AVERAGE(C20:D20)</f>
        <v>84.9</v>
      </c>
      <c r="N20" s="40">
        <f>E20</f>
        <v>41.2</v>
      </c>
      <c r="O20" s="41" t="e">
        <f t="shared" si="0"/>
        <v>#N/A</v>
      </c>
      <c r="P20" s="41" t="e">
        <f t="shared" si="1"/>
        <v>#N/A</v>
      </c>
      <c r="Q20" s="41" t="e">
        <f t="shared" si="2"/>
        <v>#N/A</v>
      </c>
      <c r="R20" s="10">
        <f t="shared" si="4"/>
        <v>0.48527679623085984</v>
      </c>
      <c r="S20" s="9">
        <f>O21/M20</f>
        <v>6.8315665488810365E-2</v>
      </c>
      <c r="T20" s="92">
        <v>-5.64</v>
      </c>
      <c r="U20" s="92">
        <v>-6.12</v>
      </c>
      <c r="V20" s="92">
        <v>-5.82</v>
      </c>
      <c r="W20" s="8"/>
      <c r="Y20" s="1">
        <v>-6.1</v>
      </c>
    </row>
    <row r="21" spans="1:48" ht="30" customHeight="1">
      <c r="A21" s="91"/>
      <c r="B21" s="60" t="s">
        <v>245</v>
      </c>
      <c r="C21" s="41" t="e">
        <f>NA()</f>
        <v>#N/A</v>
      </c>
      <c r="D21" s="41" t="e">
        <f>NA()</f>
        <v>#N/A</v>
      </c>
      <c r="E21" s="41" t="e">
        <f>NA()</f>
        <v>#N/A</v>
      </c>
      <c r="F21" s="22">
        <v>5.0999999999999996</v>
      </c>
      <c r="G21" s="52">
        <v>6.5</v>
      </c>
      <c r="H21" s="22">
        <v>27.1</v>
      </c>
      <c r="I21" s="22">
        <v>34.200000000000003</v>
      </c>
      <c r="J21" s="23">
        <v>1.5</v>
      </c>
      <c r="K21" s="23">
        <v>1.3</v>
      </c>
      <c r="L21" s="25" t="e">
        <f>NA()</f>
        <v>#N/A</v>
      </c>
      <c r="M21" s="25" t="e">
        <f>NA()</f>
        <v>#N/A</v>
      </c>
      <c r="N21" s="25" t="e">
        <f>NA()</f>
        <v>#N/A</v>
      </c>
      <c r="O21" s="11">
        <f t="shared" si="0"/>
        <v>5.8</v>
      </c>
      <c r="P21" s="11">
        <f t="shared" si="1"/>
        <v>30.650000000000002</v>
      </c>
      <c r="Q21" s="11">
        <f t="shared" si="2"/>
        <v>1.4</v>
      </c>
      <c r="R21" s="10" t="e">
        <f t="shared" si="4"/>
        <v>#N/A</v>
      </c>
      <c r="S21" s="9" t="e">
        <f>O30/M21</f>
        <v>#N/A</v>
      </c>
      <c r="T21" s="93"/>
      <c r="U21" s="94"/>
      <c r="V21" s="94"/>
      <c r="W21" s="8"/>
    </row>
    <row r="22" spans="1:48" ht="30" customHeight="1">
      <c r="A22" s="91" t="s">
        <v>216</v>
      </c>
      <c r="B22" s="60" t="s">
        <v>246</v>
      </c>
      <c r="C22" s="38">
        <v>84.9</v>
      </c>
      <c r="D22" s="38">
        <v>86.4</v>
      </c>
      <c r="E22" s="38">
        <v>43.6</v>
      </c>
      <c r="F22" s="39" t="e">
        <f>NA()</f>
        <v>#N/A</v>
      </c>
      <c r="G22" s="39" t="e">
        <f>NA()</f>
        <v>#N/A</v>
      </c>
      <c r="H22" s="39" t="e">
        <f>NA()</f>
        <v>#N/A</v>
      </c>
      <c r="I22" s="39" t="e">
        <f>NA()</f>
        <v>#N/A</v>
      </c>
      <c r="J22" s="39" t="e">
        <f>NA()</f>
        <v>#N/A</v>
      </c>
      <c r="K22" s="39" t="e">
        <f>NA()</f>
        <v>#N/A</v>
      </c>
      <c r="L22" s="38">
        <v>8.9</v>
      </c>
      <c r="M22" s="40">
        <f>AVERAGE(C22:D22)</f>
        <v>85.65</v>
      </c>
      <c r="N22" s="40">
        <f>E22</f>
        <v>43.6</v>
      </c>
      <c r="O22" s="41" t="e">
        <f t="shared" si="0"/>
        <v>#N/A</v>
      </c>
      <c r="P22" s="41" t="e">
        <f t="shared" si="1"/>
        <v>#N/A</v>
      </c>
      <c r="Q22" s="41" t="e">
        <f t="shared" si="2"/>
        <v>#N/A</v>
      </c>
      <c r="R22" s="10">
        <f t="shared" si="4"/>
        <v>0.50904845300642143</v>
      </c>
      <c r="S22" s="9">
        <f>O23/M22</f>
        <v>6.8301225919439573E-2</v>
      </c>
      <c r="T22" s="92">
        <v>-5.94</v>
      </c>
      <c r="U22" s="92">
        <v>-6.18</v>
      </c>
      <c r="V22" s="92">
        <v>-5.56</v>
      </c>
      <c r="W22" s="8"/>
    </row>
    <row r="23" spans="1:48" ht="30" customHeight="1">
      <c r="A23" s="91"/>
      <c r="B23" s="60" t="s">
        <v>247</v>
      </c>
      <c r="C23" s="41" t="e">
        <f>NA()</f>
        <v>#N/A</v>
      </c>
      <c r="D23" s="41" t="e">
        <f>NA()</f>
        <v>#N/A</v>
      </c>
      <c r="E23" s="41" t="e">
        <f>NA()</f>
        <v>#N/A</v>
      </c>
      <c r="F23" s="22">
        <v>5.9</v>
      </c>
      <c r="G23" s="52">
        <v>5.8</v>
      </c>
      <c r="H23" s="22">
        <v>34</v>
      </c>
      <c r="I23" s="22">
        <v>24.8</v>
      </c>
      <c r="J23" s="23">
        <v>1.1000000000000001</v>
      </c>
      <c r="K23" s="23">
        <v>0.9</v>
      </c>
      <c r="L23" s="25" t="e">
        <f>NA()</f>
        <v>#N/A</v>
      </c>
      <c r="M23" s="25" t="e">
        <f>NA()</f>
        <v>#N/A</v>
      </c>
      <c r="N23" s="25" t="e">
        <f>NA()</f>
        <v>#N/A</v>
      </c>
      <c r="O23" s="11">
        <f t="shared" si="0"/>
        <v>5.85</v>
      </c>
      <c r="P23" s="11">
        <f t="shared" si="1"/>
        <v>29.4</v>
      </c>
      <c r="Q23" s="11">
        <f t="shared" si="2"/>
        <v>1</v>
      </c>
      <c r="R23" s="10" t="e">
        <f t="shared" si="4"/>
        <v>#N/A</v>
      </c>
      <c r="S23" s="9" t="e">
        <f>O32/M23</f>
        <v>#N/A</v>
      </c>
      <c r="T23" s="93"/>
      <c r="U23" s="94"/>
      <c r="V23" s="94"/>
      <c r="W23" s="8"/>
    </row>
    <row r="24" spans="1:48" ht="30" customHeight="1">
      <c r="A24" s="82" t="s">
        <v>219</v>
      </c>
      <c r="B24" s="57" t="s">
        <v>214</v>
      </c>
      <c r="C24" s="22">
        <v>99.7</v>
      </c>
      <c r="D24" s="22">
        <v>101.2</v>
      </c>
      <c r="E24" s="22">
        <v>50</v>
      </c>
      <c r="F24" s="24" t="e">
        <f>NA()</f>
        <v>#N/A</v>
      </c>
      <c r="G24" s="24" t="e">
        <f>NA()</f>
        <v>#N/A</v>
      </c>
      <c r="H24" s="24" t="e">
        <f>NA()</f>
        <v>#N/A</v>
      </c>
      <c r="I24" s="24" t="e">
        <f>NA()</f>
        <v>#N/A</v>
      </c>
      <c r="J24" s="24" t="e">
        <f>NA()</f>
        <v>#N/A</v>
      </c>
      <c r="K24" s="24" t="e">
        <f>NA()</f>
        <v>#N/A</v>
      </c>
      <c r="L24" s="22">
        <v>6.4</v>
      </c>
      <c r="M24" s="11">
        <f>AVERAGE(C24:D24)</f>
        <v>100.45</v>
      </c>
      <c r="N24" s="11">
        <f>E24</f>
        <v>50</v>
      </c>
      <c r="O24" s="25" t="e">
        <f t="shared" si="0"/>
        <v>#N/A</v>
      </c>
      <c r="P24" s="25" t="e">
        <f t="shared" si="1"/>
        <v>#N/A</v>
      </c>
      <c r="Q24" s="25" t="e">
        <f t="shared" si="2"/>
        <v>#N/A</v>
      </c>
      <c r="R24" s="10">
        <f t="shared" si="4"/>
        <v>0.49776007964161273</v>
      </c>
      <c r="S24" s="9">
        <f>O25/M24</f>
        <v>0.10801393728222995</v>
      </c>
      <c r="T24" s="92">
        <v>-5.08</v>
      </c>
      <c r="U24" s="92">
        <v>-5.6</v>
      </c>
      <c r="V24" s="92">
        <v>-4.99</v>
      </c>
      <c r="W24" s="8"/>
    </row>
    <row r="25" spans="1:48" ht="30" customHeight="1">
      <c r="A25" s="82"/>
      <c r="B25" s="57" t="s">
        <v>215</v>
      </c>
      <c r="C25" s="25" t="e">
        <f>NA()</f>
        <v>#N/A</v>
      </c>
      <c r="D25" s="25" t="e">
        <f>NA()</f>
        <v>#N/A</v>
      </c>
      <c r="E25" s="25" t="e">
        <f>NA()</f>
        <v>#N/A</v>
      </c>
      <c r="F25" s="22">
        <v>9.6</v>
      </c>
      <c r="G25" s="22">
        <v>12.1</v>
      </c>
      <c r="H25" s="22">
        <v>19.3</v>
      </c>
      <c r="I25" s="22">
        <v>17.8</v>
      </c>
      <c r="J25" s="23">
        <v>0.4</v>
      </c>
      <c r="K25" s="23">
        <v>0.8</v>
      </c>
      <c r="L25" s="25" t="e">
        <f>NA()</f>
        <v>#N/A</v>
      </c>
      <c r="M25" s="25" t="e">
        <f>NA()</f>
        <v>#N/A</v>
      </c>
      <c r="N25" s="25" t="e">
        <f>NA()</f>
        <v>#N/A</v>
      </c>
      <c r="O25" s="11">
        <f t="shared" si="0"/>
        <v>10.85</v>
      </c>
      <c r="P25" s="11">
        <f t="shared" si="1"/>
        <v>18.55</v>
      </c>
      <c r="Q25" s="11">
        <f t="shared" si="2"/>
        <v>0.60000000000000009</v>
      </c>
      <c r="R25" s="10" t="e">
        <f t="shared" si="4"/>
        <v>#N/A</v>
      </c>
      <c r="S25" s="9" t="e">
        <f>AL16/M25</f>
        <v>#N/A</v>
      </c>
      <c r="T25" s="93"/>
      <c r="U25" s="94"/>
      <c r="V25" s="94"/>
      <c r="W25" s="8"/>
    </row>
    <row r="26" spans="1:48">
      <c r="A26" s="96" t="s">
        <v>219</v>
      </c>
      <c r="B26" s="57" t="s">
        <v>240</v>
      </c>
      <c r="C26" s="38">
        <v>100.7</v>
      </c>
      <c r="D26" s="38">
        <v>98.1</v>
      </c>
      <c r="E26" s="38">
        <v>51.2</v>
      </c>
      <c r="F26" s="39" t="e">
        <f>NA()</f>
        <v>#N/A</v>
      </c>
      <c r="G26" s="39" t="e">
        <f>NA()</f>
        <v>#N/A</v>
      </c>
      <c r="H26" s="39" t="e">
        <f>NA()</f>
        <v>#N/A</v>
      </c>
      <c r="I26" s="39" t="e">
        <f>NA()</f>
        <v>#N/A</v>
      </c>
      <c r="J26" s="39" t="e">
        <f>NA()</f>
        <v>#N/A</v>
      </c>
      <c r="K26" s="39" t="e">
        <f>NA()</f>
        <v>#N/A</v>
      </c>
      <c r="L26" s="38">
        <v>11.1</v>
      </c>
      <c r="M26" s="40">
        <f>AVERAGE(C26:D26)</f>
        <v>99.4</v>
      </c>
      <c r="N26" s="40">
        <f>E26</f>
        <v>51.2</v>
      </c>
      <c r="O26" s="41" t="e">
        <f t="shared" si="0"/>
        <v>#N/A</v>
      </c>
      <c r="P26" s="41" t="e">
        <f t="shared" si="1"/>
        <v>#N/A</v>
      </c>
      <c r="Q26" s="41" t="e">
        <f t="shared" si="2"/>
        <v>#N/A</v>
      </c>
      <c r="R26" s="10">
        <f t="shared" ref="R26:R43" si="7">N26/M26</f>
        <v>0.51509054325955739</v>
      </c>
      <c r="S26" s="9">
        <f>O27/M26</f>
        <v>9.2555331991951692E-2</v>
      </c>
      <c r="T26" s="92">
        <v>-5.52</v>
      </c>
      <c r="U26" s="92">
        <v>-5.79</v>
      </c>
      <c r="V26" s="92">
        <v>-5.0199999999999996</v>
      </c>
      <c r="W26" s="8"/>
    </row>
    <row r="27" spans="1:48">
      <c r="A27" s="96"/>
      <c r="B27" s="57" t="s">
        <v>248</v>
      </c>
      <c r="C27" s="41" t="e">
        <f>NA()</f>
        <v>#N/A</v>
      </c>
      <c r="D27" s="41" t="e">
        <f>NA()</f>
        <v>#N/A</v>
      </c>
      <c r="E27" s="41" t="e">
        <f>NA()</f>
        <v>#N/A</v>
      </c>
      <c r="F27" s="22">
        <v>9.8000000000000007</v>
      </c>
      <c r="G27" s="22">
        <v>8.6</v>
      </c>
      <c r="H27" s="22">
        <v>21.6</v>
      </c>
      <c r="I27" s="22">
        <v>23</v>
      </c>
      <c r="J27" s="23">
        <v>0.6</v>
      </c>
      <c r="K27" s="23">
        <v>0.4</v>
      </c>
      <c r="L27" s="25" t="e">
        <f>NA()</f>
        <v>#N/A</v>
      </c>
      <c r="M27" s="25" t="e">
        <f>NA()</f>
        <v>#N/A</v>
      </c>
      <c r="N27" s="25" t="e">
        <f>NA()</f>
        <v>#N/A</v>
      </c>
      <c r="O27" s="11">
        <f t="shared" si="0"/>
        <v>9.1999999999999993</v>
      </c>
      <c r="P27" s="11">
        <f t="shared" si="1"/>
        <v>22.3</v>
      </c>
      <c r="Q27" s="11">
        <f t="shared" si="2"/>
        <v>0.5</v>
      </c>
      <c r="R27" s="10" t="e">
        <f t="shared" si="7"/>
        <v>#N/A</v>
      </c>
      <c r="S27" s="9" t="e">
        <f>O44/M27</f>
        <v>#N/A</v>
      </c>
      <c r="T27" s="93"/>
      <c r="U27" s="94"/>
      <c r="V27" s="94"/>
      <c r="W27" s="8"/>
    </row>
    <row r="28" spans="1:48">
      <c r="A28" s="96" t="s">
        <v>219</v>
      </c>
      <c r="B28" s="57" t="s">
        <v>242</v>
      </c>
      <c r="C28" s="38">
        <v>98.8</v>
      </c>
      <c r="D28" s="38">
        <v>102.8</v>
      </c>
      <c r="E28" s="38">
        <v>50</v>
      </c>
      <c r="F28" s="39" t="e">
        <f>NA()</f>
        <v>#N/A</v>
      </c>
      <c r="G28" s="39" t="e">
        <f>NA()</f>
        <v>#N/A</v>
      </c>
      <c r="H28" s="39" t="e">
        <f>NA()</f>
        <v>#N/A</v>
      </c>
      <c r="I28" s="39" t="e">
        <f>NA()</f>
        <v>#N/A</v>
      </c>
      <c r="J28" s="39" t="e">
        <f>NA()</f>
        <v>#N/A</v>
      </c>
      <c r="K28" s="39" t="e">
        <f>NA()</f>
        <v>#N/A</v>
      </c>
      <c r="L28" s="38">
        <v>4.5</v>
      </c>
      <c r="M28" s="40">
        <f>AVERAGE(C28:D28)</f>
        <v>100.8</v>
      </c>
      <c r="N28" s="40">
        <f>E28</f>
        <v>50</v>
      </c>
      <c r="O28" s="41" t="e">
        <f t="shared" si="0"/>
        <v>#N/A</v>
      </c>
      <c r="P28" s="41" t="e">
        <f t="shared" si="1"/>
        <v>#N/A</v>
      </c>
      <c r="Q28" s="41" t="e">
        <f t="shared" si="2"/>
        <v>#N/A</v>
      </c>
      <c r="R28" s="10">
        <f t="shared" si="7"/>
        <v>0.49603174603174605</v>
      </c>
      <c r="S28" s="9">
        <f>O29/M28</f>
        <v>0.10615079365079365</v>
      </c>
      <c r="T28" s="92">
        <v>-5.13</v>
      </c>
      <c r="U28" s="92">
        <v>-5.68</v>
      </c>
      <c r="V28" s="92">
        <v>-5.14</v>
      </c>
      <c r="W28" s="8"/>
    </row>
    <row r="29" spans="1:48">
      <c r="A29" s="96"/>
      <c r="B29" s="57" t="s">
        <v>243</v>
      </c>
      <c r="C29" s="41" t="e">
        <f>NA()</f>
        <v>#N/A</v>
      </c>
      <c r="D29" s="41" t="e">
        <f>NA()</f>
        <v>#N/A</v>
      </c>
      <c r="E29" s="41" t="e">
        <f>NA()</f>
        <v>#N/A</v>
      </c>
      <c r="F29" s="22">
        <v>11.1</v>
      </c>
      <c r="G29" s="22">
        <v>10.3</v>
      </c>
      <c r="H29" s="22">
        <v>20.3</v>
      </c>
      <c r="I29" s="22">
        <v>21.9</v>
      </c>
      <c r="J29" s="23">
        <v>0.5</v>
      </c>
      <c r="K29" s="23">
        <v>0.6</v>
      </c>
      <c r="L29" s="25" t="e">
        <f>NA()</f>
        <v>#N/A</v>
      </c>
      <c r="M29" s="25" t="e">
        <f>NA()</f>
        <v>#N/A</v>
      </c>
      <c r="N29" s="25" t="e">
        <f>NA()</f>
        <v>#N/A</v>
      </c>
      <c r="O29" s="40">
        <f>AVERAGE(F29:G29)</f>
        <v>10.7</v>
      </c>
      <c r="P29" s="11">
        <f t="shared" si="1"/>
        <v>21.1</v>
      </c>
      <c r="Q29" s="11">
        <f t="shared" si="2"/>
        <v>0.55000000000000004</v>
      </c>
      <c r="R29" s="10" t="e">
        <f t="shared" si="7"/>
        <v>#N/A</v>
      </c>
      <c r="S29" s="9" t="e">
        <f>O54/M29</f>
        <v>#N/A</v>
      </c>
      <c r="T29" s="93"/>
      <c r="U29" s="94"/>
      <c r="V29" s="94"/>
      <c r="W29" s="8"/>
    </row>
    <row r="30" spans="1:48">
      <c r="A30" s="96" t="s">
        <v>219</v>
      </c>
      <c r="B30" s="57" t="s">
        <v>244</v>
      </c>
      <c r="C30" s="38">
        <v>102.1</v>
      </c>
      <c r="D30" s="38">
        <v>96.6</v>
      </c>
      <c r="E30" s="38">
        <v>49.7</v>
      </c>
      <c r="F30" s="39" t="e">
        <f>NA()</f>
        <v>#N/A</v>
      </c>
      <c r="G30" s="39" t="e">
        <f>NA()</f>
        <v>#N/A</v>
      </c>
      <c r="H30" s="39" t="e">
        <f>NA()</f>
        <v>#N/A</v>
      </c>
      <c r="I30" s="39" t="e">
        <f>NA()</f>
        <v>#N/A</v>
      </c>
      <c r="J30" s="39" t="e">
        <f>NA()</f>
        <v>#N/A</v>
      </c>
      <c r="K30" s="39" t="e">
        <f>NA()</f>
        <v>#N/A</v>
      </c>
      <c r="L30" s="38">
        <v>12.4</v>
      </c>
      <c r="M30" s="40">
        <f>AVERAGE(C30:D30)</f>
        <v>99.35</v>
      </c>
      <c r="N30" s="40">
        <f>E30</f>
        <v>49.7</v>
      </c>
      <c r="O30" s="41" t="e">
        <f t="shared" si="0"/>
        <v>#N/A</v>
      </c>
      <c r="P30" s="41" t="e">
        <f t="shared" si="1"/>
        <v>#N/A</v>
      </c>
      <c r="Q30" s="41" t="e">
        <f t="shared" si="2"/>
        <v>#N/A</v>
      </c>
      <c r="R30" s="10">
        <f t="shared" si="7"/>
        <v>0.50025163563160546</v>
      </c>
      <c r="S30" s="9">
        <f>O31/M30</f>
        <v>9.2601912430800196E-2</v>
      </c>
      <c r="T30" s="92">
        <v>-5.57</v>
      </c>
      <c r="U30" s="92">
        <v>-5.78</v>
      </c>
      <c r="V30" s="92">
        <v>-4.9800000000000004</v>
      </c>
      <c r="W30" s="8"/>
    </row>
    <row r="31" spans="1:48">
      <c r="A31" s="96"/>
      <c r="B31" s="57" t="s">
        <v>245</v>
      </c>
      <c r="C31" s="41" t="e">
        <f>NA()</f>
        <v>#N/A</v>
      </c>
      <c r="D31" s="41" t="e">
        <f>NA()</f>
        <v>#N/A</v>
      </c>
      <c r="E31" s="41" t="e">
        <f>NA()</f>
        <v>#N/A</v>
      </c>
      <c r="F31" s="22">
        <v>10.199999999999999</v>
      </c>
      <c r="G31" s="22">
        <v>8.1999999999999993</v>
      </c>
      <c r="H31" s="22">
        <v>19.7</v>
      </c>
      <c r="I31" s="22">
        <v>24.4</v>
      </c>
      <c r="J31" s="23">
        <v>0.5</v>
      </c>
      <c r="K31" s="23">
        <v>0.9</v>
      </c>
      <c r="L31" s="25" t="e">
        <f>NA()</f>
        <v>#N/A</v>
      </c>
      <c r="M31" s="25" t="e">
        <f>NA()</f>
        <v>#N/A</v>
      </c>
      <c r="N31" s="25" t="e">
        <f>NA()</f>
        <v>#N/A</v>
      </c>
      <c r="O31" s="11">
        <f t="shared" si="0"/>
        <v>9.1999999999999993</v>
      </c>
      <c r="P31" s="11">
        <f t="shared" si="1"/>
        <v>22.049999999999997</v>
      </c>
      <c r="Q31" s="11">
        <f t="shared" si="2"/>
        <v>0.7</v>
      </c>
      <c r="R31" s="10" t="e">
        <f t="shared" si="7"/>
        <v>#N/A</v>
      </c>
      <c r="S31" s="9" t="e">
        <f>O56/M31</f>
        <v>#N/A</v>
      </c>
      <c r="T31" s="93"/>
      <c r="U31" s="94"/>
      <c r="V31" s="94"/>
      <c r="W31" s="8"/>
    </row>
    <row r="32" spans="1:48">
      <c r="A32" s="96" t="s">
        <v>219</v>
      </c>
      <c r="B32" s="47" t="s">
        <v>246</v>
      </c>
      <c r="C32" s="38">
        <v>101.3</v>
      </c>
      <c r="D32" s="38">
        <v>102</v>
      </c>
      <c r="E32" s="38">
        <v>50.4</v>
      </c>
      <c r="F32" s="39" t="e">
        <f>NA()</f>
        <v>#N/A</v>
      </c>
      <c r="G32" s="39" t="e">
        <f>NA()</f>
        <v>#N/A</v>
      </c>
      <c r="H32" s="39" t="e">
        <f>NA()</f>
        <v>#N/A</v>
      </c>
      <c r="I32" s="39" t="e">
        <f>NA()</f>
        <v>#N/A</v>
      </c>
      <c r="J32" s="39" t="e">
        <f>NA()</f>
        <v>#N/A</v>
      </c>
      <c r="K32" s="39" t="e">
        <f>NA()</f>
        <v>#N/A</v>
      </c>
      <c r="L32" s="38">
        <v>3.5</v>
      </c>
      <c r="M32" s="40">
        <f>AVERAGE(C32:D32)</f>
        <v>101.65</v>
      </c>
      <c r="N32" s="40">
        <f>E32</f>
        <v>50.4</v>
      </c>
      <c r="O32" s="41" t="e">
        <f t="shared" si="0"/>
        <v>#N/A</v>
      </c>
      <c r="P32" s="41" t="e">
        <f t="shared" si="1"/>
        <v>#N/A</v>
      </c>
      <c r="Q32" s="41" t="e">
        <f t="shared" si="2"/>
        <v>#N/A</v>
      </c>
      <c r="R32" s="42">
        <f t="shared" si="7"/>
        <v>0.49581898671913427</v>
      </c>
      <c r="S32" s="43">
        <f>O33/M32</f>
        <v>9.9360550909985246E-2</v>
      </c>
      <c r="T32" s="92">
        <v>-5.28</v>
      </c>
      <c r="U32" s="92">
        <v>-5.83</v>
      </c>
      <c r="V32" s="92">
        <v>-5.34</v>
      </c>
      <c r="W32" s="44"/>
    </row>
    <row r="33" spans="1:23">
      <c r="A33" s="96"/>
      <c r="B33" s="47" t="s">
        <v>247</v>
      </c>
      <c r="C33" s="41" t="e">
        <f>NA()</f>
        <v>#N/A</v>
      </c>
      <c r="D33" s="41" t="e">
        <f>NA()</f>
        <v>#N/A</v>
      </c>
      <c r="E33" s="41" t="e">
        <f>NA()</f>
        <v>#N/A</v>
      </c>
      <c r="F33" s="38">
        <v>10.8</v>
      </c>
      <c r="G33" s="38">
        <v>9.4</v>
      </c>
      <c r="H33" s="38">
        <v>21.4</v>
      </c>
      <c r="I33" s="38">
        <v>23.9</v>
      </c>
      <c r="J33" s="46">
        <v>0.7</v>
      </c>
      <c r="K33" s="46">
        <v>0.5</v>
      </c>
      <c r="L33" s="25" t="e">
        <f>NA()</f>
        <v>#N/A</v>
      </c>
      <c r="M33" s="41" t="e">
        <f>NA()</f>
        <v>#N/A</v>
      </c>
      <c r="N33" s="41" t="e">
        <f>NA()</f>
        <v>#N/A</v>
      </c>
      <c r="O33" s="40">
        <f t="shared" si="0"/>
        <v>10.100000000000001</v>
      </c>
      <c r="P33" s="40">
        <f t="shared" si="1"/>
        <v>22.65</v>
      </c>
      <c r="Q33" s="40">
        <f t="shared" si="2"/>
        <v>0.6</v>
      </c>
      <c r="R33" s="42" t="e">
        <f t="shared" si="7"/>
        <v>#N/A</v>
      </c>
      <c r="S33" s="43" t="e">
        <f>O58/M33</f>
        <v>#N/A</v>
      </c>
      <c r="T33" s="93"/>
      <c r="U33" s="94"/>
      <c r="V33" s="94"/>
      <c r="W33" s="44"/>
    </row>
    <row r="34" spans="1:23">
      <c r="A34" s="84" t="s">
        <v>222</v>
      </c>
      <c r="B34" s="57" t="s">
        <v>214</v>
      </c>
      <c r="C34" s="22">
        <v>120</v>
      </c>
      <c r="D34" s="22">
        <v>120.2</v>
      </c>
      <c r="E34" s="22">
        <v>53.4</v>
      </c>
      <c r="F34" s="24" t="e">
        <f>NA()</f>
        <v>#N/A</v>
      </c>
      <c r="G34" s="24" t="e">
        <f>NA()</f>
        <v>#N/A</v>
      </c>
      <c r="H34" s="24" t="e">
        <f>NA()</f>
        <v>#N/A</v>
      </c>
      <c r="I34" s="24" t="e">
        <f>NA()</f>
        <v>#N/A</v>
      </c>
      <c r="J34" s="24" t="e">
        <f>NA()</f>
        <v>#N/A</v>
      </c>
      <c r="K34" s="24" t="e">
        <f>NA()</f>
        <v>#N/A</v>
      </c>
      <c r="L34" s="23">
        <v>5</v>
      </c>
      <c r="M34" s="11">
        <f>AVERAGE(C34:D34)</f>
        <v>120.1</v>
      </c>
      <c r="N34" s="11">
        <f>E34</f>
        <v>53.4</v>
      </c>
      <c r="O34" s="25" t="e">
        <f t="shared" si="0"/>
        <v>#N/A</v>
      </c>
      <c r="P34" s="25" t="e">
        <f t="shared" si="1"/>
        <v>#N/A</v>
      </c>
      <c r="Q34" s="25" t="e">
        <f t="shared" si="2"/>
        <v>#N/A</v>
      </c>
      <c r="R34" s="10">
        <f t="shared" si="7"/>
        <v>0.44462947543713571</v>
      </c>
      <c r="S34" s="9">
        <f t="shared" ref="S34" si="8">O35/M34</f>
        <v>9.0757701915070765E-2</v>
      </c>
      <c r="T34" s="92">
        <v>-5.25</v>
      </c>
      <c r="U34" s="92">
        <v>-5.88</v>
      </c>
      <c r="V34" s="92">
        <v>-5.55</v>
      </c>
      <c r="W34" s="8"/>
    </row>
    <row r="35" spans="1:23">
      <c r="A35" s="84"/>
      <c r="B35" s="57" t="s">
        <v>215</v>
      </c>
      <c r="C35" s="25" t="e">
        <f>NA()</f>
        <v>#N/A</v>
      </c>
      <c r="D35" s="25" t="e">
        <f>NA()</f>
        <v>#N/A</v>
      </c>
      <c r="E35" s="25" t="e">
        <f>NA()</f>
        <v>#N/A</v>
      </c>
      <c r="F35" s="22">
        <v>11.1</v>
      </c>
      <c r="G35" s="22">
        <v>10.7</v>
      </c>
      <c r="H35" s="22">
        <v>17</v>
      </c>
      <c r="I35" s="22">
        <v>19.100000000000001</v>
      </c>
      <c r="J35" s="23">
        <v>0.6</v>
      </c>
      <c r="K35" s="23">
        <v>0.4</v>
      </c>
      <c r="L35" s="25" t="e">
        <f>NA()</f>
        <v>#N/A</v>
      </c>
      <c r="M35" s="25" t="e">
        <f>NA()</f>
        <v>#N/A</v>
      </c>
      <c r="N35" s="25" t="e">
        <f>NA()</f>
        <v>#N/A</v>
      </c>
      <c r="O35" s="11">
        <f t="shared" si="0"/>
        <v>10.899999999999999</v>
      </c>
      <c r="P35" s="11">
        <f t="shared" si="1"/>
        <v>18.05</v>
      </c>
      <c r="Q35" s="11">
        <f t="shared" si="2"/>
        <v>0.5</v>
      </c>
      <c r="R35" s="10" t="e">
        <f t="shared" si="7"/>
        <v>#N/A</v>
      </c>
      <c r="S35" s="9" t="e">
        <f>O44/M35</f>
        <v>#N/A</v>
      </c>
      <c r="T35" s="93"/>
      <c r="U35" s="94"/>
      <c r="V35" s="94"/>
      <c r="W35" s="8"/>
    </row>
    <row r="36" spans="1:23">
      <c r="A36" s="84" t="s">
        <v>222</v>
      </c>
      <c r="B36" s="57" t="s">
        <v>240</v>
      </c>
      <c r="C36" s="22">
        <v>121.8</v>
      </c>
      <c r="D36" s="22">
        <v>119.5</v>
      </c>
      <c r="E36" s="22">
        <v>54.1</v>
      </c>
      <c r="F36" s="24" t="e">
        <f>NA()</f>
        <v>#N/A</v>
      </c>
      <c r="G36" s="24" t="e">
        <f>NA()</f>
        <v>#N/A</v>
      </c>
      <c r="H36" s="24" t="e">
        <f>NA()</f>
        <v>#N/A</v>
      </c>
      <c r="I36" s="24" t="e">
        <f>NA()</f>
        <v>#N/A</v>
      </c>
      <c r="J36" s="24" t="e">
        <f>NA()</f>
        <v>#N/A</v>
      </c>
      <c r="K36" s="24" t="e">
        <f>NA()</f>
        <v>#N/A</v>
      </c>
      <c r="L36" s="23">
        <v>5.7</v>
      </c>
      <c r="M36" s="11">
        <f>AVERAGE(C36:D36)</f>
        <v>120.65</v>
      </c>
      <c r="N36" s="11">
        <f>E36</f>
        <v>54.1</v>
      </c>
      <c r="O36" s="25" t="e">
        <f t="shared" si="0"/>
        <v>#N/A</v>
      </c>
      <c r="P36" s="25" t="e">
        <f t="shared" si="1"/>
        <v>#N/A</v>
      </c>
      <c r="Q36" s="25" t="e">
        <f t="shared" si="2"/>
        <v>#N/A</v>
      </c>
      <c r="R36" s="10">
        <f t="shared" si="7"/>
        <v>0.44840447575631992</v>
      </c>
      <c r="S36" s="9">
        <f t="shared" ref="S36" si="9">O37/M36</f>
        <v>8.4542063820969737E-2</v>
      </c>
      <c r="T36" s="92">
        <v>-5.37</v>
      </c>
      <c r="U36" s="92">
        <v>-5.97</v>
      </c>
      <c r="V36" s="92">
        <v>-5.64</v>
      </c>
      <c r="W36" s="8"/>
    </row>
    <row r="37" spans="1:23">
      <c r="A37" s="84"/>
      <c r="B37" s="57" t="s">
        <v>248</v>
      </c>
      <c r="C37" s="25" t="e">
        <f>NA()</f>
        <v>#N/A</v>
      </c>
      <c r="D37" s="25" t="e">
        <f>NA()</f>
        <v>#N/A</v>
      </c>
      <c r="E37" s="25" t="e">
        <f>NA()</f>
        <v>#N/A</v>
      </c>
      <c r="F37" s="22">
        <v>10.1</v>
      </c>
      <c r="G37" s="22">
        <v>10.3</v>
      </c>
      <c r="H37" s="22">
        <v>21.3</v>
      </c>
      <c r="I37" s="22">
        <v>17.899999999999999</v>
      </c>
      <c r="J37" s="23">
        <v>0.9</v>
      </c>
      <c r="K37" s="23">
        <v>0.9</v>
      </c>
      <c r="L37" s="25" t="e">
        <f>NA()</f>
        <v>#N/A</v>
      </c>
      <c r="M37" s="25" t="e">
        <f>NA()</f>
        <v>#N/A</v>
      </c>
      <c r="N37" s="25" t="e">
        <f>NA()</f>
        <v>#N/A</v>
      </c>
      <c r="O37" s="11">
        <f t="shared" si="0"/>
        <v>10.199999999999999</v>
      </c>
      <c r="P37" s="11">
        <f t="shared" si="1"/>
        <v>19.600000000000001</v>
      </c>
      <c r="Q37" s="11">
        <f t="shared" si="2"/>
        <v>0.9</v>
      </c>
      <c r="R37" s="10" t="e">
        <f t="shared" si="7"/>
        <v>#N/A</v>
      </c>
      <c r="S37" s="9" t="e">
        <f>O54/M37</f>
        <v>#N/A</v>
      </c>
      <c r="T37" s="93"/>
      <c r="U37" s="94"/>
      <c r="V37" s="94"/>
      <c r="W37" s="8"/>
    </row>
    <row r="38" spans="1:23">
      <c r="A38" s="84" t="s">
        <v>222</v>
      </c>
      <c r="B38" s="57" t="s">
        <v>242</v>
      </c>
      <c r="C38" s="22">
        <v>122.6</v>
      </c>
      <c r="D38" s="22">
        <v>117.7</v>
      </c>
      <c r="E38" s="22">
        <v>54</v>
      </c>
      <c r="F38" s="24" t="e">
        <f>NA()</f>
        <v>#N/A</v>
      </c>
      <c r="G38" s="24" t="e">
        <f>NA()</f>
        <v>#N/A</v>
      </c>
      <c r="H38" s="24" t="e">
        <f>NA()</f>
        <v>#N/A</v>
      </c>
      <c r="I38" s="24" t="e">
        <f>NA()</f>
        <v>#N/A</v>
      </c>
      <c r="J38" s="24" t="e">
        <f>NA()</f>
        <v>#N/A</v>
      </c>
      <c r="K38" s="24" t="e">
        <f>NA()</f>
        <v>#N/A</v>
      </c>
      <c r="L38" s="23">
        <v>9.1</v>
      </c>
      <c r="M38" s="11">
        <f>AVERAGE(C38:D38)</f>
        <v>120.15</v>
      </c>
      <c r="N38" s="11">
        <f>E38</f>
        <v>54</v>
      </c>
      <c r="O38" s="25" t="e">
        <f t="shared" si="0"/>
        <v>#N/A</v>
      </c>
      <c r="P38" s="25" t="e">
        <f t="shared" si="1"/>
        <v>#N/A</v>
      </c>
      <c r="Q38" s="25" t="e">
        <f t="shared" si="2"/>
        <v>#N/A</v>
      </c>
      <c r="R38" s="10">
        <f t="shared" si="7"/>
        <v>0.449438202247191</v>
      </c>
      <c r="S38" s="9">
        <f t="shared" ref="S38" si="10">O39/M38</f>
        <v>8.2813150228880555E-2</v>
      </c>
      <c r="T38" s="92">
        <v>-5.48</v>
      </c>
      <c r="U38" s="92">
        <v>-5.99</v>
      </c>
      <c r="V38" s="92">
        <v>-5.56</v>
      </c>
      <c r="W38" s="8"/>
    </row>
    <row r="39" spans="1:23">
      <c r="A39" s="84"/>
      <c r="B39" s="57" t="s">
        <v>243</v>
      </c>
      <c r="C39" s="25" t="e">
        <f>NA()</f>
        <v>#N/A</v>
      </c>
      <c r="D39" s="25"/>
      <c r="E39" s="25"/>
      <c r="F39" s="22">
        <v>10.6</v>
      </c>
      <c r="G39" s="22">
        <v>9.3000000000000007</v>
      </c>
      <c r="H39" s="22">
        <v>17.2</v>
      </c>
      <c r="I39" s="22">
        <v>21.1</v>
      </c>
      <c r="J39" s="23">
        <v>0.6</v>
      </c>
      <c r="K39" s="23">
        <v>0.6</v>
      </c>
      <c r="L39" s="25" t="e">
        <f>NA()</f>
        <v>#N/A</v>
      </c>
      <c r="M39" s="25" t="e">
        <f>NA()</f>
        <v>#N/A</v>
      </c>
      <c r="N39" s="25" t="e">
        <f>NA()</f>
        <v>#N/A</v>
      </c>
      <c r="O39" s="11">
        <f t="shared" si="0"/>
        <v>9.9499999999999993</v>
      </c>
      <c r="P39" s="11">
        <f t="shared" si="1"/>
        <v>19.149999999999999</v>
      </c>
      <c r="Q39" s="11">
        <f t="shared" si="2"/>
        <v>0.6</v>
      </c>
      <c r="R39" s="10" t="e">
        <f t="shared" si="7"/>
        <v>#N/A</v>
      </c>
      <c r="S39" s="9" t="e">
        <f>O56/M39</f>
        <v>#N/A</v>
      </c>
      <c r="T39" s="93"/>
      <c r="U39" s="94"/>
      <c r="V39" s="94"/>
      <c r="W39" s="8"/>
    </row>
    <row r="40" spans="1:23">
      <c r="A40" s="84" t="s">
        <v>222</v>
      </c>
      <c r="B40" s="57" t="s">
        <v>244</v>
      </c>
      <c r="C40" s="22">
        <v>122.6</v>
      </c>
      <c r="D40" s="22">
        <v>118.3</v>
      </c>
      <c r="E40" s="22">
        <v>53.6</v>
      </c>
      <c r="F40" s="24" t="e">
        <f>NA()</f>
        <v>#N/A</v>
      </c>
      <c r="G40" s="24" t="e">
        <f>NA()</f>
        <v>#N/A</v>
      </c>
      <c r="H40" s="24" t="e">
        <f>NA()</f>
        <v>#N/A</v>
      </c>
      <c r="I40" s="24" t="e">
        <f>NA()</f>
        <v>#N/A</v>
      </c>
      <c r="J40" s="24" t="e">
        <f>NA()</f>
        <v>#N/A</v>
      </c>
      <c r="K40" s="24" t="e">
        <f>NA()</f>
        <v>#N/A</v>
      </c>
      <c r="L40" s="23">
        <v>4.3</v>
      </c>
      <c r="M40" s="11">
        <f>AVERAGE(C40:D40)</f>
        <v>120.44999999999999</v>
      </c>
      <c r="N40" s="11">
        <f>E40</f>
        <v>53.6</v>
      </c>
      <c r="O40" s="25" t="e">
        <f t="shared" si="0"/>
        <v>#N/A</v>
      </c>
      <c r="P40" s="25" t="e">
        <f t="shared" si="1"/>
        <v>#N/A</v>
      </c>
      <c r="Q40" s="25" t="e">
        <f t="shared" si="2"/>
        <v>#N/A</v>
      </c>
      <c r="R40" s="10">
        <f t="shared" si="7"/>
        <v>0.44499792444997932</v>
      </c>
      <c r="S40" s="9">
        <f t="shared" ref="S40" si="11">O41/M40</f>
        <v>8.8418430884184315E-2</v>
      </c>
      <c r="T40" s="92">
        <v>-5.3</v>
      </c>
      <c r="U40" s="92">
        <v>-5.93</v>
      </c>
      <c r="V40" s="92">
        <v>-5.63</v>
      </c>
      <c r="W40" s="8"/>
    </row>
    <row r="41" spans="1:23">
      <c r="A41" s="84"/>
      <c r="B41" s="57" t="s">
        <v>245</v>
      </c>
      <c r="C41" s="25" t="e">
        <f>NA()</f>
        <v>#N/A</v>
      </c>
      <c r="D41" s="25" t="e">
        <f>NA()</f>
        <v>#N/A</v>
      </c>
      <c r="E41" s="25" t="e">
        <f>NA()</f>
        <v>#N/A</v>
      </c>
      <c r="F41" s="22">
        <v>11.4</v>
      </c>
      <c r="G41" s="22">
        <v>9.9</v>
      </c>
      <c r="H41" s="22">
        <v>18.7</v>
      </c>
      <c r="I41" s="22">
        <v>20.7</v>
      </c>
      <c r="J41" s="23">
        <v>0.4</v>
      </c>
      <c r="K41" s="23">
        <v>0.7</v>
      </c>
      <c r="L41" s="25" t="e">
        <f>NA()</f>
        <v>#N/A</v>
      </c>
      <c r="M41" s="25" t="e">
        <f>NA()</f>
        <v>#N/A</v>
      </c>
      <c r="N41" s="25" t="e">
        <f>NA()</f>
        <v>#N/A</v>
      </c>
      <c r="O41" s="11">
        <f t="shared" si="0"/>
        <v>10.65</v>
      </c>
      <c r="P41" s="11">
        <f t="shared" si="1"/>
        <v>19.7</v>
      </c>
      <c r="Q41" s="11">
        <f t="shared" si="2"/>
        <v>0.55000000000000004</v>
      </c>
      <c r="R41" s="10" t="e">
        <f t="shared" si="7"/>
        <v>#N/A</v>
      </c>
      <c r="S41" s="9" t="e">
        <f>O58/M41</f>
        <v>#N/A</v>
      </c>
      <c r="T41" s="93"/>
      <c r="U41" s="94"/>
      <c r="V41" s="94"/>
      <c r="W41" s="8"/>
    </row>
    <row r="42" spans="1:23">
      <c r="A42" s="84" t="s">
        <v>222</v>
      </c>
      <c r="B42" s="47" t="s">
        <v>246</v>
      </c>
      <c r="C42" s="22">
        <v>117.2</v>
      </c>
      <c r="D42" s="22">
        <v>120.1</v>
      </c>
      <c r="E42" s="22">
        <v>53.8</v>
      </c>
      <c r="F42" s="24" t="e">
        <f>NA()</f>
        <v>#N/A</v>
      </c>
      <c r="G42" s="24" t="e">
        <f>NA()</f>
        <v>#N/A</v>
      </c>
      <c r="H42" s="24" t="e">
        <f>NA()</f>
        <v>#N/A</v>
      </c>
      <c r="I42" s="24" t="e">
        <f>NA()</f>
        <v>#N/A</v>
      </c>
      <c r="J42" s="24" t="e">
        <f>NA()</f>
        <v>#N/A</v>
      </c>
      <c r="K42" s="24" t="e">
        <f>NA()</f>
        <v>#N/A</v>
      </c>
      <c r="L42" s="23">
        <v>7.9</v>
      </c>
      <c r="M42" s="11">
        <f>AVERAGE(C42:D42)</f>
        <v>118.65</v>
      </c>
      <c r="N42" s="11">
        <f>E42</f>
        <v>53.8</v>
      </c>
      <c r="O42" s="25" t="e">
        <f t="shared" si="0"/>
        <v>#N/A</v>
      </c>
      <c r="P42" s="25" t="e">
        <f t="shared" si="1"/>
        <v>#N/A</v>
      </c>
      <c r="Q42" s="25" t="e">
        <f t="shared" si="2"/>
        <v>#N/A</v>
      </c>
      <c r="R42" s="10">
        <f t="shared" si="7"/>
        <v>0.45343447113358615</v>
      </c>
      <c r="S42" s="9">
        <f t="shared" ref="S42" si="12">O43/M42</f>
        <v>7.1217867678044666E-2</v>
      </c>
      <c r="T42" s="92">
        <v>-5.79</v>
      </c>
      <c r="U42" s="92">
        <v>-6.31</v>
      </c>
      <c r="V42" s="92">
        <v>-5.95</v>
      </c>
      <c r="W42" s="8"/>
    </row>
    <row r="43" spans="1:23">
      <c r="A43" s="84"/>
      <c r="B43" s="47" t="s">
        <v>247</v>
      </c>
      <c r="C43" s="25" t="e">
        <f>NA()</f>
        <v>#N/A</v>
      </c>
      <c r="D43" s="25" t="e">
        <f>NA()</f>
        <v>#N/A</v>
      </c>
      <c r="E43" s="25" t="e">
        <f>NA()</f>
        <v>#N/A</v>
      </c>
      <c r="F43" s="22">
        <v>7.4</v>
      </c>
      <c r="G43" s="22">
        <v>9.5</v>
      </c>
      <c r="H43" s="22">
        <v>21.1</v>
      </c>
      <c r="I43" s="22">
        <v>19.600000000000001</v>
      </c>
      <c r="J43" s="23">
        <v>0.5</v>
      </c>
      <c r="K43" s="23">
        <v>0.5</v>
      </c>
      <c r="L43" s="25" t="e">
        <f>NA()</f>
        <v>#N/A</v>
      </c>
      <c r="M43" s="25" t="e">
        <f>NA()</f>
        <v>#N/A</v>
      </c>
      <c r="N43" s="25" t="e">
        <f>NA()</f>
        <v>#N/A</v>
      </c>
      <c r="O43" s="11">
        <f t="shared" si="0"/>
        <v>8.4499999999999993</v>
      </c>
      <c r="P43" s="11">
        <f t="shared" si="1"/>
        <v>20.350000000000001</v>
      </c>
      <c r="Q43" s="11">
        <f t="shared" si="2"/>
        <v>0.5</v>
      </c>
      <c r="R43" s="10" t="e">
        <f t="shared" si="7"/>
        <v>#N/A</v>
      </c>
      <c r="S43" s="9" t="e">
        <f>O60/M43</f>
        <v>#N/A</v>
      </c>
      <c r="T43" s="93"/>
      <c r="U43" s="94"/>
      <c r="V43" s="94"/>
      <c r="W43" s="8"/>
    </row>
    <row r="44" spans="1:23">
      <c r="A44" s="86" t="s">
        <v>225</v>
      </c>
      <c r="B44" s="57" t="s">
        <v>214</v>
      </c>
      <c r="C44" s="22">
        <v>140.5</v>
      </c>
      <c r="D44" s="22">
        <v>139.4</v>
      </c>
      <c r="E44" s="22">
        <v>69.8</v>
      </c>
      <c r="F44" s="24" t="e">
        <f>NA()</f>
        <v>#N/A</v>
      </c>
      <c r="G44" s="24" t="e">
        <f>NA()</f>
        <v>#N/A</v>
      </c>
      <c r="H44" s="24" t="e">
        <f>NA()</f>
        <v>#N/A</v>
      </c>
      <c r="I44" s="24" t="e">
        <f>NA()</f>
        <v>#N/A</v>
      </c>
      <c r="J44" s="39" t="e">
        <f>NA()</f>
        <v>#N/A</v>
      </c>
      <c r="K44" s="24" t="e">
        <f>NA()</f>
        <v>#N/A</v>
      </c>
      <c r="L44" s="22">
        <v>11.8</v>
      </c>
      <c r="M44" s="11">
        <f>AVERAGE(C44:D44)</f>
        <v>139.94999999999999</v>
      </c>
      <c r="N44" s="11">
        <f>E44</f>
        <v>69.8</v>
      </c>
      <c r="O44" s="25" t="e">
        <f t="shared" si="0"/>
        <v>#N/A</v>
      </c>
      <c r="P44" s="25" t="e">
        <f t="shared" si="1"/>
        <v>#N/A</v>
      </c>
      <c r="Q44" s="25" t="e">
        <f t="shared" si="2"/>
        <v>#N/A</v>
      </c>
      <c r="R44" s="10">
        <f>N44/M44</f>
        <v>0.49874955341193283</v>
      </c>
      <c r="S44" s="9">
        <f>O45/M44</f>
        <v>0.11861379063951413</v>
      </c>
      <c r="T44" s="92">
        <v>-4.8099999999999996</v>
      </c>
      <c r="U44" s="92">
        <v>-5.28</v>
      </c>
      <c r="V44" s="92">
        <v>-4.59</v>
      </c>
      <c r="W44" s="8"/>
    </row>
    <row r="45" spans="1:23">
      <c r="A45" s="86"/>
      <c r="B45" s="57" t="s">
        <v>215</v>
      </c>
      <c r="C45" s="25" t="e">
        <f>NA()</f>
        <v>#N/A</v>
      </c>
      <c r="D45" s="25" t="e">
        <f>NA()</f>
        <v>#N/A</v>
      </c>
      <c r="E45" s="25" t="e">
        <f>NA()</f>
        <v>#N/A</v>
      </c>
      <c r="F45" s="22">
        <v>17.100000000000001</v>
      </c>
      <c r="G45" s="22">
        <v>16.100000000000001</v>
      </c>
      <c r="H45" s="22">
        <v>14.4</v>
      </c>
      <c r="I45" s="22">
        <v>15.7</v>
      </c>
      <c r="J45" s="23">
        <v>0.5</v>
      </c>
      <c r="K45" s="23">
        <v>0.7</v>
      </c>
      <c r="L45" s="25" t="e">
        <f>NA()</f>
        <v>#N/A</v>
      </c>
      <c r="M45" s="25" t="e">
        <f>NA()</f>
        <v>#N/A</v>
      </c>
      <c r="N45" s="25" t="e">
        <f>NA()</f>
        <v>#N/A</v>
      </c>
      <c r="O45" s="11">
        <f t="shared" si="0"/>
        <v>16.600000000000001</v>
      </c>
      <c r="P45" s="11">
        <f t="shared" si="1"/>
        <v>15.05</v>
      </c>
      <c r="Q45" s="11">
        <f t="shared" si="2"/>
        <v>0.6</v>
      </c>
      <c r="R45" s="10" t="e">
        <f>N45/M45</f>
        <v>#N/A</v>
      </c>
      <c r="S45" s="9" t="e">
        <f>O54/M45</f>
        <v>#N/A</v>
      </c>
      <c r="T45" s="93"/>
      <c r="U45" s="94"/>
      <c r="V45" s="94"/>
      <c r="W45" s="8"/>
    </row>
    <row r="46" spans="1:23">
      <c r="A46" s="86" t="s">
        <v>225</v>
      </c>
      <c r="B46" s="57" t="s">
        <v>240</v>
      </c>
      <c r="C46" s="22">
        <v>141.4</v>
      </c>
      <c r="D46" s="22">
        <v>140</v>
      </c>
      <c r="E46" s="22">
        <v>69</v>
      </c>
      <c r="F46" s="24" t="e">
        <f>NA()</f>
        <v>#N/A</v>
      </c>
      <c r="G46" s="24" t="e">
        <f>NA()</f>
        <v>#N/A</v>
      </c>
      <c r="H46" s="24" t="e">
        <f>NA()</f>
        <v>#N/A</v>
      </c>
      <c r="I46" s="24" t="e">
        <f>NA()</f>
        <v>#N/A</v>
      </c>
      <c r="J46" s="39" t="e">
        <f>NA()</f>
        <v>#N/A</v>
      </c>
      <c r="K46" s="24" t="e">
        <f>NA()</f>
        <v>#N/A</v>
      </c>
      <c r="L46" s="22">
        <v>6.8</v>
      </c>
      <c r="M46" s="11">
        <f>AVERAGE(C46:D46)</f>
        <v>140.69999999999999</v>
      </c>
      <c r="N46" s="11">
        <f>E46</f>
        <v>69</v>
      </c>
      <c r="O46" s="25" t="e">
        <f t="shared" si="0"/>
        <v>#N/A</v>
      </c>
      <c r="P46" s="25" t="e">
        <f t="shared" si="1"/>
        <v>#N/A</v>
      </c>
      <c r="Q46" s="25" t="e">
        <f t="shared" si="2"/>
        <v>#N/A</v>
      </c>
      <c r="R46" s="10">
        <f t="shared" ref="R46:R75" si="13">N46/M46</f>
        <v>0.49040511727078895</v>
      </c>
      <c r="S46" s="9">
        <f t="shared" ref="S46" si="14">O47/M46</f>
        <v>9.4171997157071793E-2</v>
      </c>
      <c r="T46" s="92">
        <v>-5.37</v>
      </c>
      <c r="U46" s="92">
        <v>-5.92</v>
      </c>
      <c r="V46" s="92">
        <v>-5.41</v>
      </c>
      <c r="W46" s="8"/>
    </row>
    <row r="47" spans="1:23">
      <c r="A47" s="86"/>
      <c r="B47" s="57" t="s">
        <v>248</v>
      </c>
      <c r="C47" s="25" t="e">
        <f>NA()</f>
        <v>#N/A</v>
      </c>
      <c r="D47" s="25" t="e">
        <f>NA()</f>
        <v>#N/A</v>
      </c>
      <c r="E47" s="25" t="e">
        <f>NA()</f>
        <v>#N/A</v>
      </c>
      <c r="F47" s="22">
        <v>13.3</v>
      </c>
      <c r="G47" s="22">
        <v>13.2</v>
      </c>
      <c r="H47" s="22">
        <v>20.3</v>
      </c>
      <c r="I47" s="22">
        <v>17.899999999999999</v>
      </c>
      <c r="J47" s="23">
        <v>0.5</v>
      </c>
      <c r="K47" s="23">
        <v>0.4</v>
      </c>
      <c r="L47" s="25" t="e">
        <f>NA()</f>
        <v>#N/A</v>
      </c>
      <c r="M47" s="25" t="e">
        <f>NA()</f>
        <v>#N/A</v>
      </c>
      <c r="N47" s="25" t="e">
        <f>NA()</f>
        <v>#N/A</v>
      </c>
      <c r="O47" s="11">
        <f t="shared" si="0"/>
        <v>13.25</v>
      </c>
      <c r="P47" s="11">
        <f t="shared" si="1"/>
        <v>19.100000000000001</v>
      </c>
      <c r="Q47" s="11">
        <f t="shared" si="2"/>
        <v>0.45</v>
      </c>
      <c r="R47" s="10" t="e">
        <f t="shared" si="13"/>
        <v>#N/A</v>
      </c>
      <c r="S47" s="9" t="e">
        <f>O56/M47</f>
        <v>#N/A</v>
      </c>
      <c r="T47" s="93"/>
      <c r="U47" s="94"/>
      <c r="V47" s="94"/>
      <c r="W47" s="8"/>
    </row>
    <row r="48" spans="1:23">
      <c r="A48" s="86" t="s">
        <v>225</v>
      </c>
      <c r="B48" s="57" t="s">
        <v>242</v>
      </c>
      <c r="C48" s="22">
        <v>140.19999999999999</v>
      </c>
      <c r="D48" s="22">
        <v>139.1</v>
      </c>
      <c r="E48" s="22">
        <v>68</v>
      </c>
      <c r="F48" s="24" t="e">
        <f>NA()</f>
        <v>#N/A</v>
      </c>
      <c r="G48" s="24" t="e">
        <f>NA()</f>
        <v>#N/A</v>
      </c>
      <c r="H48" s="24" t="e">
        <f>NA()</f>
        <v>#N/A</v>
      </c>
      <c r="I48" s="24" t="e">
        <f>NA()</f>
        <v>#N/A</v>
      </c>
      <c r="J48" s="39" t="e">
        <f>NA()</f>
        <v>#N/A</v>
      </c>
      <c r="K48" s="24" t="e">
        <f>NA()</f>
        <v>#N/A</v>
      </c>
      <c r="L48" s="22">
        <v>8.1999999999999993</v>
      </c>
      <c r="M48" s="11">
        <f>AVERAGE(C48:D48)</f>
        <v>139.64999999999998</v>
      </c>
      <c r="N48" s="11">
        <f>E48</f>
        <v>68</v>
      </c>
      <c r="O48" s="25" t="e">
        <f t="shared" si="0"/>
        <v>#N/A</v>
      </c>
      <c r="P48" s="25" t="e">
        <f t="shared" si="1"/>
        <v>#N/A</v>
      </c>
      <c r="Q48" s="25" t="e">
        <f t="shared" si="2"/>
        <v>#N/A</v>
      </c>
      <c r="R48" s="10">
        <f t="shared" si="13"/>
        <v>0.4869316147511637</v>
      </c>
      <c r="S48" s="9">
        <f t="shared" ref="S48" si="15">O49/M48</f>
        <v>9.6312209094163992E-2</v>
      </c>
      <c r="T48" s="92">
        <v>-5.34</v>
      </c>
      <c r="U48" s="92">
        <v>-5.87</v>
      </c>
      <c r="V48" s="92">
        <v>-5.34</v>
      </c>
      <c r="W48" s="8"/>
    </row>
    <row r="49" spans="1:23">
      <c r="A49" s="86"/>
      <c r="B49" s="57" t="s">
        <v>243</v>
      </c>
      <c r="C49" s="25" t="e">
        <f>NA()</f>
        <v>#N/A</v>
      </c>
      <c r="D49" s="25" t="e">
        <f>NA()</f>
        <v>#N/A</v>
      </c>
      <c r="E49" s="25" t="e">
        <f>NA()</f>
        <v>#N/A</v>
      </c>
      <c r="F49" s="22">
        <v>14.4</v>
      </c>
      <c r="G49" s="22">
        <v>12.5</v>
      </c>
      <c r="H49" s="22">
        <v>16.100000000000001</v>
      </c>
      <c r="I49" s="22">
        <v>23</v>
      </c>
      <c r="J49" s="23">
        <v>0.5</v>
      </c>
      <c r="K49" s="23">
        <v>0.5</v>
      </c>
      <c r="L49" s="25" t="e">
        <f>NA()</f>
        <v>#N/A</v>
      </c>
      <c r="M49" s="25" t="e">
        <f>NA()</f>
        <v>#N/A</v>
      </c>
      <c r="N49" s="25" t="e">
        <f>NA()</f>
        <v>#N/A</v>
      </c>
      <c r="O49" s="11">
        <f t="shared" si="0"/>
        <v>13.45</v>
      </c>
      <c r="P49" s="11">
        <f t="shared" si="1"/>
        <v>19.55</v>
      </c>
      <c r="Q49" s="11">
        <f t="shared" si="2"/>
        <v>0.5</v>
      </c>
      <c r="R49" s="10" t="e">
        <f t="shared" si="13"/>
        <v>#N/A</v>
      </c>
      <c r="S49" s="9" t="e">
        <f>O58/M49</f>
        <v>#N/A</v>
      </c>
      <c r="T49" s="93"/>
      <c r="U49" s="94"/>
      <c r="V49" s="94"/>
      <c r="W49" s="8"/>
    </row>
    <row r="50" spans="1:23">
      <c r="A50" s="86" t="s">
        <v>225</v>
      </c>
      <c r="B50" s="57" t="s">
        <v>244</v>
      </c>
      <c r="C50" s="22">
        <v>139.30000000000001</v>
      </c>
      <c r="D50" s="22">
        <v>138.19999999999999</v>
      </c>
      <c r="E50" s="22">
        <v>70.599999999999994</v>
      </c>
      <c r="F50" s="24" t="e">
        <f>NA()</f>
        <v>#N/A</v>
      </c>
      <c r="G50" s="24" t="e">
        <f>NA()</f>
        <v>#N/A</v>
      </c>
      <c r="H50" s="24" t="e">
        <f>NA()</f>
        <v>#N/A</v>
      </c>
      <c r="I50" s="24" t="e">
        <f>NA()</f>
        <v>#N/A</v>
      </c>
      <c r="J50" s="39" t="e">
        <f>NA()</f>
        <v>#N/A</v>
      </c>
      <c r="K50" s="24" t="e">
        <f>NA()</f>
        <v>#N/A</v>
      </c>
      <c r="L50" s="22">
        <v>7.1</v>
      </c>
      <c r="M50" s="11">
        <f>AVERAGE(C50:D50)</f>
        <v>138.75</v>
      </c>
      <c r="N50" s="11">
        <f>E50</f>
        <v>70.599999999999994</v>
      </c>
      <c r="O50" s="25" t="e">
        <f t="shared" si="0"/>
        <v>#N/A</v>
      </c>
      <c r="P50" s="25" t="e">
        <f t="shared" si="1"/>
        <v>#N/A</v>
      </c>
      <c r="Q50" s="25" t="e">
        <f t="shared" si="2"/>
        <v>#N/A</v>
      </c>
      <c r="R50" s="10">
        <f t="shared" si="13"/>
        <v>0.50882882882882874</v>
      </c>
      <c r="S50" s="9">
        <f t="shared" ref="S50" si="16">O51/M50</f>
        <v>9.0450450450450456E-2</v>
      </c>
      <c r="T50" s="99">
        <v>-5.51</v>
      </c>
      <c r="U50" s="92">
        <v>-5.99</v>
      </c>
      <c r="V50" s="92">
        <v>-5.43</v>
      </c>
      <c r="W50" s="8"/>
    </row>
    <row r="51" spans="1:23">
      <c r="A51" s="86"/>
      <c r="B51" s="57" t="s">
        <v>245</v>
      </c>
      <c r="C51" s="25" t="e">
        <f>NA()</f>
        <v>#N/A</v>
      </c>
      <c r="D51" s="25" t="e">
        <f>NA()</f>
        <v>#N/A</v>
      </c>
      <c r="E51" s="25" t="e">
        <f>NA()</f>
        <v>#N/A</v>
      </c>
      <c r="F51" s="22">
        <v>14</v>
      </c>
      <c r="G51" s="22">
        <v>11.1</v>
      </c>
      <c r="H51" s="22">
        <v>19</v>
      </c>
      <c r="I51" s="22">
        <v>20.8</v>
      </c>
      <c r="J51" s="23">
        <v>0.9</v>
      </c>
      <c r="K51" s="23">
        <v>0.3</v>
      </c>
      <c r="L51" s="25" t="e">
        <f>NA()</f>
        <v>#N/A</v>
      </c>
      <c r="M51" s="25" t="e">
        <f>NA()</f>
        <v>#N/A</v>
      </c>
      <c r="N51" s="25" t="e">
        <f>NA()</f>
        <v>#N/A</v>
      </c>
      <c r="O51" s="11">
        <f t="shared" si="0"/>
        <v>12.55</v>
      </c>
      <c r="P51" s="11">
        <f t="shared" si="1"/>
        <v>19.899999999999999</v>
      </c>
      <c r="Q51" s="11">
        <f t="shared" si="2"/>
        <v>0.6</v>
      </c>
      <c r="R51" s="10" t="e">
        <f t="shared" si="13"/>
        <v>#N/A</v>
      </c>
      <c r="S51" s="9" t="e">
        <f>O60/M51</f>
        <v>#N/A</v>
      </c>
      <c r="T51" s="93"/>
      <c r="U51" s="94"/>
      <c r="V51" s="94"/>
      <c r="W51" s="8"/>
    </row>
    <row r="52" spans="1:23">
      <c r="A52" s="86" t="s">
        <v>225</v>
      </c>
      <c r="B52" s="47" t="s">
        <v>246</v>
      </c>
      <c r="C52" s="22">
        <v>142.30000000000001</v>
      </c>
      <c r="D52" s="22">
        <v>139.30000000000001</v>
      </c>
      <c r="E52" s="22">
        <v>69.900000000000006</v>
      </c>
      <c r="F52" s="24" t="e">
        <f>NA()</f>
        <v>#N/A</v>
      </c>
      <c r="G52" s="24" t="e">
        <f>NA()</f>
        <v>#N/A</v>
      </c>
      <c r="H52" s="24" t="e">
        <f>NA()</f>
        <v>#N/A</v>
      </c>
      <c r="I52" s="24" t="e">
        <f>NA()</f>
        <v>#N/A</v>
      </c>
      <c r="J52" s="39" t="e">
        <f>NA()</f>
        <v>#N/A</v>
      </c>
      <c r="K52" s="24" t="e">
        <f>NA()</f>
        <v>#N/A</v>
      </c>
      <c r="L52" s="22">
        <v>10.3</v>
      </c>
      <c r="M52" s="11">
        <f>AVERAGE(C52:D52)</f>
        <v>140.80000000000001</v>
      </c>
      <c r="N52" s="11">
        <f>E52</f>
        <v>69.900000000000006</v>
      </c>
      <c r="O52" s="25" t="e">
        <f t="shared" si="0"/>
        <v>#N/A</v>
      </c>
      <c r="P52" s="25" t="e">
        <f t="shared" si="1"/>
        <v>#N/A</v>
      </c>
      <c r="Q52" s="25" t="e">
        <f t="shared" si="2"/>
        <v>#N/A</v>
      </c>
      <c r="R52" s="10">
        <f t="shared" si="13"/>
        <v>0.49644886363636365</v>
      </c>
      <c r="S52" s="9">
        <f t="shared" ref="S52" si="17">O53/M52</f>
        <v>0.10191761363636362</v>
      </c>
      <c r="T52" s="92">
        <v>-5.2</v>
      </c>
      <c r="U52" s="92">
        <v>-5.68</v>
      </c>
      <c r="V52" s="92">
        <v>-5.07</v>
      </c>
      <c r="W52" s="8"/>
    </row>
    <row r="53" spans="1:23">
      <c r="A53" s="86"/>
      <c r="B53" s="47" t="s">
        <v>247</v>
      </c>
      <c r="C53" s="25" t="e">
        <f>NA()</f>
        <v>#N/A</v>
      </c>
      <c r="D53" s="25" t="e">
        <f>NA()</f>
        <v>#N/A</v>
      </c>
      <c r="E53" s="25" t="e">
        <f>NA()</f>
        <v>#N/A</v>
      </c>
      <c r="F53" s="22">
        <v>14.5</v>
      </c>
      <c r="G53" s="22">
        <v>14.2</v>
      </c>
      <c r="H53" s="22">
        <v>17.899999999999999</v>
      </c>
      <c r="I53" s="22">
        <v>16.2</v>
      </c>
      <c r="J53" s="23">
        <v>0.9</v>
      </c>
      <c r="K53" s="23">
        <v>0.6</v>
      </c>
      <c r="L53" s="25" t="e">
        <f>NA()</f>
        <v>#N/A</v>
      </c>
      <c r="M53" s="25" t="e">
        <f>NA()</f>
        <v>#N/A</v>
      </c>
      <c r="N53" s="25" t="e">
        <f>NA()</f>
        <v>#N/A</v>
      </c>
      <c r="O53" s="11">
        <f t="shared" si="0"/>
        <v>14.35</v>
      </c>
      <c r="P53" s="11">
        <f t="shared" si="1"/>
        <v>17.049999999999997</v>
      </c>
      <c r="Q53" s="11">
        <f t="shared" si="2"/>
        <v>0.75</v>
      </c>
      <c r="R53" s="10" t="e">
        <f t="shared" si="13"/>
        <v>#N/A</v>
      </c>
      <c r="S53" s="9" t="e">
        <f>O62/M53</f>
        <v>#N/A</v>
      </c>
      <c r="T53" s="93"/>
      <c r="U53" s="94"/>
      <c r="V53" s="94"/>
      <c r="W53" s="8"/>
    </row>
    <row r="54" spans="1:23">
      <c r="A54" s="74" t="s">
        <v>228</v>
      </c>
      <c r="B54" s="60" t="s">
        <v>214</v>
      </c>
      <c r="C54" s="22">
        <v>164.2</v>
      </c>
      <c r="D54" s="22">
        <v>167.6</v>
      </c>
      <c r="E54" s="22">
        <v>77.599999999999994</v>
      </c>
      <c r="F54" s="24" t="e">
        <f>NA()</f>
        <v>#N/A</v>
      </c>
      <c r="G54" s="24" t="e">
        <f>NA()</f>
        <v>#N/A</v>
      </c>
      <c r="H54" s="24" t="e">
        <f>NA()</f>
        <v>#N/A</v>
      </c>
      <c r="I54" s="24" t="e">
        <f>NA()</f>
        <v>#N/A</v>
      </c>
      <c r="J54" s="24" t="e">
        <f>NA()</f>
        <v>#N/A</v>
      </c>
      <c r="K54" s="24" t="e">
        <f>NA()</f>
        <v>#N/A</v>
      </c>
      <c r="L54" s="23">
        <v>7.6</v>
      </c>
      <c r="M54" s="11">
        <f>AVERAGE(C54:D54)</f>
        <v>165.89999999999998</v>
      </c>
      <c r="N54" s="11">
        <f>E54</f>
        <v>77.599999999999994</v>
      </c>
      <c r="O54" s="25" t="e">
        <f t="shared" si="0"/>
        <v>#N/A</v>
      </c>
      <c r="P54" s="25" t="e">
        <f t="shared" si="1"/>
        <v>#N/A</v>
      </c>
      <c r="Q54" s="25" t="e">
        <f t="shared" si="2"/>
        <v>#N/A</v>
      </c>
      <c r="R54" s="10">
        <f t="shared" si="13"/>
        <v>0.46775165762507537</v>
      </c>
      <c r="S54" s="9">
        <f>O55/M54</f>
        <v>8.7100663050030142E-2</v>
      </c>
      <c r="T54" s="100">
        <v>-5.39</v>
      </c>
      <c r="U54" s="92">
        <v>-5.96</v>
      </c>
      <c r="V54" s="92">
        <v>-5.57</v>
      </c>
      <c r="W54" s="8"/>
    </row>
    <row r="55" spans="1:23">
      <c r="A55" s="74"/>
      <c r="B55" s="60" t="s">
        <v>215</v>
      </c>
      <c r="C55" s="25" t="e">
        <f>NA()</f>
        <v>#N/A</v>
      </c>
      <c r="D55" s="25" t="e">
        <f>NA()</f>
        <v>#N/A</v>
      </c>
      <c r="E55" s="25" t="e">
        <f>NA()</f>
        <v>#N/A</v>
      </c>
      <c r="F55" s="22">
        <v>17.399999999999999</v>
      </c>
      <c r="G55" s="22">
        <v>11.5</v>
      </c>
      <c r="H55" s="22">
        <v>15.4</v>
      </c>
      <c r="I55" s="22">
        <v>23.5</v>
      </c>
      <c r="J55" s="23">
        <v>1.5</v>
      </c>
      <c r="K55" s="23">
        <v>1.4</v>
      </c>
      <c r="L55" s="25" t="e">
        <f>NA()</f>
        <v>#N/A</v>
      </c>
      <c r="M55" s="25" t="e">
        <f>NA()</f>
        <v>#N/A</v>
      </c>
      <c r="N55" s="25" t="e">
        <f>NA()</f>
        <v>#N/A</v>
      </c>
      <c r="O55" s="11">
        <f t="shared" si="0"/>
        <v>14.45</v>
      </c>
      <c r="P55" s="11">
        <f t="shared" si="1"/>
        <v>19.45</v>
      </c>
      <c r="Q55" s="11">
        <f t="shared" si="2"/>
        <v>1.45</v>
      </c>
      <c r="R55" s="10" t="e">
        <f t="shared" si="13"/>
        <v>#N/A</v>
      </c>
      <c r="S55" s="9" t="e">
        <f>O60/M55</f>
        <v>#N/A</v>
      </c>
      <c r="T55" s="93"/>
      <c r="U55" s="94"/>
      <c r="V55" s="94"/>
      <c r="W55" s="8"/>
    </row>
    <row r="56" spans="1:23">
      <c r="A56" s="98" t="s">
        <v>228</v>
      </c>
      <c r="B56" s="60" t="s">
        <v>240</v>
      </c>
      <c r="C56" s="38">
        <v>171.3</v>
      </c>
      <c r="D56" s="38">
        <v>157.9</v>
      </c>
      <c r="E56" s="38">
        <v>81.099999999999994</v>
      </c>
      <c r="F56" s="39" t="e">
        <f>NA()</f>
        <v>#N/A</v>
      </c>
      <c r="G56" s="39" t="e">
        <f>NA()</f>
        <v>#N/A</v>
      </c>
      <c r="H56" s="39" t="e">
        <f>NA()</f>
        <v>#N/A</v>
      </c>
      <c r="I56" s="39" t="e">
        <f>NA()</f>
        <v>#N/A</v>
      </c>
      <c r="J56" s="39" t="e">
        <f>NA()</f>
        <v>#N/A</v>
      </c>
      <c r="K56" s="39" t="e">
        <f>NA()</f>
        <v>#N/A</v>
      </c>
      <c r="L56" s="46">
        <v>9.8000000000000007</v>
      </c>
      <c r="M56" s="40">
        <f>AVERAGE(C56:D56)</f>
        <v>164.60000000000002</v>
      </c>
      <c r="N56" s="40">
        <f>E56</f>
        <v>81.099999999999994</v>
      </c>
      <c r="O56" s="41" t="e">
        <f>AVERAGE(F56:G56)</f>
        <v>#N/A</v>
      </c>
      <c r="P56" s="41" t="e">
        <f>AVERAGE(H56:I56)</f>
        <v>#N/A</v>
      </c>
      <c r="Q56" s="41" t="e">
        <f>AVERAGE(J56:K56)</f>
        <v>#N/A</v>
      </c>
      <c r="R56" s="10">
        <f t="shared" si="13"/>
        <v>0.49270959902794642</v>
      </c>
      <c r="S56" s="9">
        <f>O57/M56</f>
        <v>6.4398541919805583E-2</v>
      </c>
      <c r="T56" s="92">
        <v>-6.19</v>
      </c>
      <c r="U56" s="92">
        <v>-6.65</v>
      </c>
      <c r="V56" s="99">
        <v>-6.22</v>
      </c>
      <c r="W56" s="8"/>
    </row>
    <row r="57" spans="1:23">
      <c r="A57" s="98"/>
      <c r="B57" s="60" t="s">
        <v>241</v>
      </c>
      <c r="C57" s="41" t="e">
        <f>NA()</f>
        <v>#N/A</v>
      </c>
      <c r="D57" s="41" t="e">
        <f>NA()</f>
        <v>#N/A</v>
      </c>
      <c r="E57" s="41" t="e">
        <f>NA()</f>
        <v>#N/A</v>
      </c>
      <c r="F57" s="22">
        <v>10.6</v>
      </c>
      <c r="G57" s="22">
        <v>12.5</v>
      </c>
      <c r="H57" s="22">
        <v>22.8</v>
      </c>
      <c r="I57" s="22">
        <v>28.2</v>
      </c>
      <c r="J57" s="23">
        <v>0.7</v>
      </c>
      <c r="K57" s="23">
        <v>0.4</v>
      </c>
      <c r="L57" s="25" t="e">
        <f>NA()</f>
        <v>#N/A</v>
      </c>
      <c r="M57" s="25" t="e">
        <f>NA()</f>
        <v>#N/A</v>
      </c>
      <c r="N57" s="25" t="e">
        <f>NA()</f>
        <v>#N/A</v>
      </c>
      <c r="O57" s="40">
        <f>F57</f>
        <v>10.6</v>
      </c>
      <c r="P57" s="11">
        <f>AVERAGE(H57:I57)</f>
        <v>25.5</v>
      </c>
      <c r="Q57" s="11">
        <f>AVERAGE(J57:K57)</f>
        <v>0.55000000000000004</v>
      </c>
      <c r="R57" s="10" t="e">
        <f t="shared" si="13"/>
        <v>#N/A</v>
      </c>
      <c r="S57" s="9" t="e">
        <f>O62/M57</f>
        <v>#N/A</v>
      </c>
      <c r="T57" s="93"/>
      <c r="U57" s="94"/>
      <c r="V57" s="94"/>
      <c r="W57" s="8"/>
    </row>
    <row r="58" spans="1:23">
      <c r="A58" s="98" t="s">
        <v>228</v>
      </c>
      <c r="B58" s="60" t="s">
        <v>244</v>
      </c>
      <c r="C58" s="38">
        <v>158.9</v>
      </c>
      <c r="D58" s="38">
        <v>169.3</v>
      </c>
      <c r="E58" s="38">
        <v>79.599999999999994</v>
      </c>
      <c r="F58" s="39" t="e">
        <f>NA()</f>
        <v>#N/A</v>
      </c>
      <c r="G58" s="39" t="e">
        <f>NA()</f>
        <v>#N/A</v>
      </c>
      <c r="H58" s="39" t="e">
        <f>NA()</f>
        <v>#N/A</v>
      </c>
      <c r="I58" s="39" t="e">
        <f>NA()</f>
        <v>#N/A</v>
      </c>
      <c r="J58" s="39" t="e">
        <f>NA()</f>
        <v>#N/A</v>
      </c>
      <c r="K58" s="39" t="e">
        <f>NA()</f>
        <v>#N/A</v>
      </c>
      <c r="L58" s="46">
        <v>10.8</v>
      </c>
      <c r="M58" s="40">
        <f>AVERAGE(C58:D58)</f>
        <v>164.10000000000002</v>
      </c>
      <c r="N58" s="40">
        <f>E58</f>
        <v>79.599999999999994</v>
      </c>
      <c r="O58" s="41" t="e">
        <f>AVERAGE(F58:G58)</f>
        <v>#N/A</v>
      </c>
      <c r="P58" s="41" t="e">
        <f>AVERAGE(H58:I58)</f>
        <v>#N/A</v>
      </c>
      <c r="Q58" s="49" t="e">
        <f>AVERAGE(J58:K58)</f>
        <v>#N/A</v>
      </c>
      <c r="R58" s="10">
        <f t="shared" si="13"/>
        <v>0.48507007921998774</v>
      </c>
      <c r="S58" s="9">
        <f>O59/M58</f>
        <v>8.2266910420475306E-2</v>
      </c>
      <c r="T58" s="92">
        <v>-5.61</v>
      </c>
      <c r="U58" s="92">
        <v>-6.09</v>
      </c>
      <c r="V58" s="92">
        <v>-5.61</v>
      </c>
      <c r="W58" s="8"/>
    </row>
    <row r="59" spans="1:23">
      <c r="A59" s="98"/>
      <c r="B59" s="60" t="s">
        <v>245</v>
      </c>
      <c r="C59" s="41" t="e">
        <f>NA()</f>
        <v>#N/A</v>
      </c>
      <c r="D59" s="41" t="e">
        <f>NA()</f>
        <v>#N/A</v>
      </c>
      <c r="E59" s="41" t="e">
        <f>NA()</f>
        <v>#N/A</v>
      </c>
      <c r="F59" s="22">
        <v>14.2</v>
      </c>
      <c r="G59" s="22">
        <v>12.8</v>
      </c>
      <c r="H59" s="22">
        <v>22.7</v>
      </c>
      <c r="I59" s="22">
        <v>23.5</v>
      </c>
      <c r="J59" s="23">
        <v>1.4</v>
      </c>
      <c r="K59" s="23">
        <v>1.6</v>
      </c>
      <c r="L59" s="25" t="e">
        <f>NA()</f>
        <v>#N/A</v>
      </c>
      <c r="M59" s="25" t="e">
        <f>NA()</f>
        <v>#N/A</v>
      </c>
      <c r="N59" s="25" t="e">
        <f>NA()</f>
        <v>#N/A</v>
      </c>
      <c r="O59" s="11">
        <f>AVERAGE(F59:G59)</f>
        <v>13.5</v>
      </c>
      <c r="P59" s="11">
        <f>AVERAGE(H59:I59)</f>
        <v>23.1</v>
      </c>
      <c r="Q59" s="11">
        <f>AVERAGE(J59:K59)</f>
        <v>1.5</v>
      </c>
      <c r="R59" s="10" t="e">
        <f t="shared" si="13"/>
        <v>#N/A</v>
      </c>
      <c r="S59" s="9" t="e">
        <f>O64/M59</f>
        <v>#N/A</v>
      </c>
      <c r="T59" s="93"/>
      <c r="U59" s="94"/>
      <c r="V59" s="94"/>
      <c r="W59" s="8"/>
    </row>
    <row r="60" spans="1:23">
      <c r="A60" s="76" t="s">
        <v>229</v>
      </c>
      <c r="B60" s="60" t="s">
        <v>214</v>
      </c>
      <c r="C60" s="22">
        <v>201.5</v>
      </c>
      <c r="D60" s="22">
        <v>194.9</v>
      </c>
      <c r="E60" s="22">
        <v>89.3</v>
      </c>
      <c r="F60" s="24" t="e">
        <f>NA()</f>
        <v>#N/A</v>
      </c>
      <c r="G60" s="24" t="e">
        <f>NA()</f>
        <v>#N/A</v>
      </c>
      <c r="H60" s="24" t="e">
        <f>NA()</f>
        <v>#N/A</v>
      </c>
      <c r="I60" s="24" t="e">
        <f>NA()</f>
        <v>#N/A</v>
      </c>
      <c r="J60" s="24" t="e">
        <f>NA()</f>
        <v>#N/A</v>
      </c>
      <c r="K60" s="24" t="e">
        <f>NA()</f>
        <v>#N/A</v>
      </c>
      <c r="L60" s="22">
        <v>9.3000000000000007</v>
      </c>
      <c r="M60" s="11">
        <f>AVERAGE(C60:D60)</f>
        <v>198.2</v>
      </c>
      <c r="N60" s="11">
        <f>E60</f>
        <v>89.3</v>
      </c>
      <c r="O60" s="25" t="e">
        <f t="shared" si="0"/>
        <v>#N/A</v>
      </c>
      <c r="P60" s="25" t="e">
        <f t="shared" si="1"/>
        <v>#N/A</v>
      </c>
      <c r="Q60" s="25" t="e">
        <f t="shared" si="2"/>
        <v>#N/A</v>
      </c>
      <c r="R60" s="10">
        <f t="shared" si="13"/>
        <v>0.45055499495459134</v>
      </c>
      <c r="S60" s="9">
        <f>O61/M60</f>
        <v>9.1321897073662978E-2</v>
      </c>
      <c r="T60" s="100">
        <v>-5.31</v>
      </c>
      <c r="U60" s="92">
        <v>-5.92</v>
      </c>
      <c r="V60" s="92">
        <v>-5.55</v>
      </c>
      <c r="W60" s="8"/>
    </row>
    <row r="61" spans="1:23">
      <c r="A61" s="76"/>
      <c r="B61" s="60" t="s">
        <v>215</v>
      </c>
      <c r="C61" s="25" t="e">
        <f>NA()</f>
        <v>#N/A</v>
      </c>
      <c r="D61" s="25" t="e">
        <f>NA()</f>
        <v>#N/A</v>
      </c>
      <c r="E61" s="25" t="e">
        <f>NA()</f>
        <v>#N/A</v>
      </c>
      <c r="F61" s="22">
        <v>18.5</v>
      </c>
      <c r="G61" s="22">
        <v>17.7</v>
      </c>
      <c r="H61" s="22">
        <v>18.100000000000001</v>
      </c>
      <c r="I61" s="22">
        <v>17.100000000000001</v>
      </c>
      <c r="J61" s="23">
        <v>0.4</v>
      </c>
      <c r="K61" s="23">
        <v>0.3</v>
      </c>
      <c r="L61" s="25" t="e">
        <f>NA()</f>
        <v>#N/A</v>
      </c>
      <c r="M61" s="25" t="e">
        <f>NA()</f>
        <v>#N/A</v>
      </c>
      <c r="N61" s="25" t="e">
        <f>NA()</f>
        <v>#N/A</v>
      </c>
      <c r="O61" s="11">
        <f t="shared" si="0"/>
        <v>18.100000000000001</v>
      </c>
      <c r="P61" s="11">
        <f t="shared" si="1"/>
        <v>17.600000000000001</v>
      </c>
      <c r="Q61" s="11">
        <f t="shared" si="2"/>
        <v>0.35</v>
      </c>
      <c r="R61" s="10" t="e">
        <f t="shared" si="13"/>
        <v>#N/A</v>
      </c>
      <c r="S61" s="9" t="e">
        <f>O66/M61</f>
        <v>#N/A</v>
      </c>
      <c r="T61" s="93"/>
      <c r="U61" s="94"/>
      <c r="V61" s="94"/>
      <c r="W61" s="8"/>
    </row>
    <row r="62" spans="1:23">
      <c r="A62" s="97" t="s">
        <v>229</v>
      </c>
      <c r="B62" s="37" t="s">
        <v>242</v>
      </c>
      <c r="C62" s="38">
        <v>205.2</v>
      </c>
      <c r="D62" s="38">
        <v>192.6</v>
      </c>
      <c r="E62" s="38">
        <v>93.2</v>
      </c>
      <c r="F62" s="39" t="e">
        <f>NA()</f>
        <v>#N/A</v>
      </c>
      <c r="G62" s="39" t="e">
        <f>NA()</f>
        <v>#N/A</v>
      </c>
      <c r="H62" s="39" t="e">
        <f>NA()</f>
        <v>#N/A</v>
      </c>
      <c r="I62" s="39" t="e">
        <f>NA()</f>
        <v>#N/A</v>
      </c>
      <c r="J62" s="39" t="e">
        <f>NA()</f>
        <v>#N/A</v>
      </c>
      <c r="K62" s="39" t="e">
        <f>NA()</f>
        <v>#N/A</v>
      </c>
      <c r="L62" s="38">
        <v>9.6</v>
      </c>
      <c r="M62" s="40">
        <f>AVERAGE(C62:D62)</f>
        <v>198.89999999999998</v>
      </c>
      <c r="N62" s="40">
        <f>E62</f>
        <v>93.2</v>
      </c>
      <c r="O62" s="41" t="e">
        <f>AVERAGE(F62:G62)</f>
        <v>#N/A</v>
      </c>
      <c r="P62" s="41" t="e">
        <f>AVERAGE(H62:I62)</f>
        <v>#N/A</v>
      </c>
      <c r="Q62" s="41" t="e">
        <f>AVERAGE(J62:K62)</f>
        <v>#N/A</v>
      </c>
      <c r="R62" s="42">
        <f t="shared" si="13"/>
        <v>0.46857717445952746</v>
      </c>
      <c r="S62" s="43">
        <f>O63/M62</f>
        <v>7.1895424836601315E-2</v>
      </c>
      <c r="T62" s="92">
        <v>-5.9</v>
      </c>
      <c r="U62" s="92">
        <v>-6.45</v>
      </c>
      <c r="V62" s="92">
        <v>-6.12</v>
      </c>
      <c r="W62" s="44"/>
    </row>
    <row r="63" spans="1:23">
      <c r="A63" s="97"/>
      <c r="B63" s="37" t="s">
        <v>243</v>
      </c>
      <c r="C63" s="41" t="e">
        <f>NA()</f>
        <v>#N/A</v>
      </c>
      <c r="D63" s="41" t="e">
        <f>NA()</f>
        <v>#N/A</v>
      </c>
      <c r="E63" s="41" t="e">
        <f>NA()</f>
        <v>#N/A</v>
      </c>
      <c r="F63" s="38">
        <v>12.8</v>
      </c>
      <c r="G63" s="38">
        <v>15.8</v>
      </c>
      <c r="H63" s="38">
        <v>25.6</v>
      </c>
      <c r="I63" s="38">
        <v>25.5</v>
      </c>
      <c r="J63" s="46">
        <v>0.3</v>
      </c>
      <c r="K63" s="46">
        <v>0.6</v>
      </c>
      <c r="L63" s="25" t="e">
        <f>NA()</f>
        <v>#N/A</v>
      </c>
      <c r="M63" s="41" t="e">
        <f>NA()</f>
        <v>#N/A</v>
      </c>
      <c r="N63" s="41" t="e">
        <f>NA()</f>
        <v>#N/A</v>
      </c>
      <c r="O63" s="40">
        <f>AVERAGE(F63:G63)</f>
        <v>14.3</v>
      </c>
      <c r="P63" s="40">
        <f>AVERAGE(H63:I63)</f>
        <v>25.55</v>
      </c>
      <c r="Q63" s="40">
        <f>AVERAGE(J63:K63)</f>
        <v>0.44999999999999996</v>
      </c>
      <c r="R63" s="42" t="e">
        <f t="shared" si="13"/>
        <v>#N/A</v>
      </c>
      <c r="S63" s="43" t="e">
        <f>O76/M63</f>
        <v>#N/A</v>
      </c>
      <c r="T63" s="93"/>
      <c r="U63" s="94"/>
      <c r="V63" s="94"/>
      <c r="W63" s="44"/>
    </row>
    <row r="64" spans="1:23">
      <c r="A64" s="97" t="s">
        <v>229</v>
      </c>
      <c r="B64" s="37" t="s">
        <v>246</v>
      </c>
      <c r="C64" s="38">
        <v>196.2</v>
      </c>
      <c r="D64" s="38">
        <v>200.5</v>
      </c>
      <c r="E64" s="38">
        <v>95.2</v>
      </c>
      <c r="F64" s="39" t="e">
        <f>NA()</f>
        <v>#N/A</v>
      </c>
      <c r="G64" s="39" t="e">
        <f>NA()</f>
        <v>#N/A</v>
      </c>
      <c r="H64" s="39" t="e">
        <f>NA()</f>
        <v>#N/A</v>
      </c>
      <c r="I64" s="39" t="e">
        <f>NA()</f>
        <v>#N/A</v>
      </c>
      <c r="J64" s="39" t="e">
        <f>NA()</f>
        <v>#N/A</v>
      </c>
      <c r="K64" s="39" t="e">
        <f>NA()</f>
        <v>#N/A</v>
      </c>
      <c r="L64" s="38">
        <v>7</v>
      </c>
      <c r="M64" s="40">
        <f>AVERAGE(C64:D64)</f>
        <v>198.35</v>
      </c>
      <c r="N64" s="40">
        <f>E64</f>
        <v>95.2</v>
      </c>
      <c r="O64" s="41" t="e">
        <f>AVERAGE(F64:G64)</f>
        <v>#N/A</v>
      </c>
      <c r="P64" s="41" t="e">
        <f>AVERAGE(H64:I64)</f>
        <v>#N/A</v>
      </c>
      <c r="Q64" s="41" t="e">
        <f>AVERAGE(J64:K64)</f>
        <v>#N/A</v>
      </c>
      <c r="R64" s="42">
        <f t="shared" si="13"/>
        <v>0.47995966725485256</v>
      </c>
      <c r="S64" s="43">
        <f>O65/M64</f>
        <v>6.075119737837157E-2</v>
      </c>
      <c r="T64" s="92">
        <v>-6.18</v>
      </c>
      <c r="U64" s="92">
        <v>-6.72</v>
      </c>
      <c r="V64" s="92">
        <v>-6.4</v>
      </c>
      <c r="W64" s="44"/>
    </row>
    <row r="65" spans="1:23">
      <c r="A65" s="97"/>
      <c r="B65" s="37" t="s">
        <v>247</v>
      </c>
      <c r="C65" s="41" t="e">
        <f>NA()</f>
        <v>#N/A</v>
      </c>
      <c r="D65" s="41" t="e">
        <f>NA()</f>
        <v>#N/A</v>
      </c>
      <c r="E65" s="41" t="e">
        <f>NA()</f>
        <v>#N/A</v>
      </c>
      <c r="F65" s="38">
        <v>12.3</v>
      </c>
      <c r="G65" s="38">
        <v>11.8</v>
      </c>
      <c r="H65" s="38">
        <v>23.8</v>
      </c>
      <c r="I65" s="38">
        <v>19.3</v>
      </c>
      <c r="J65" s="46">
        <v>0.4</v>
      </c>
      <c r="K65" s="46">
        <v>0.4</v>
      </c>
      <c r="L65" s="25" t="e">
        <f>NA()</f>
        <v>#N/A</v>
      </c>
      <c r="M65" s="41" t="e">
        <f>NA()</f>
        <v>#N/A</v>
      </c>
      <c r="N65" s="41" t="e">
        <f>NA()</f>
        <v>#N/A</v>
      </c>
      <c r="O65" s="40">
        <f>AVERAGE(F65:G65)</f>
        <v>12.05</v>
      </c>
      <c r="P65" s="40">
        <f>AVERAGE(H65:I65)</f>
        <v>21.55</v>
      </c>
      <c r="Q65" s="40">
        <f>AVERAGE(J65:K65)</f>
        <v>0.4</v>
      </c>
      <c r="R65" s="42" t="e">
        <f t="shared" si="13"/>
        <v>#N/A</v>
      </c>
      <c r="S65" s="43" t="e">
        <f>O84/M65</f>
        <v>#N/A</v>
      </c>
      <c r="T65" s="93"/>
      <c r="U65" s="94"/>
      <c r="V65" s="94"/>
      <c r="W65" s="44"/>
    </row>
    <row r="66" spans="1:23">
      <c r="A66" s="70" t="s">
        <v>230</v>
      </c>
      <c r="B66" s="57" t="s">
        <v>214</v>
      </c>
      <c r="C66" s="22">
        <v>240.2</v>
      </c>
      <c r="D66" s="22">
        <v>236.6</v>
      </c>
      <c r="E66" s="22">
        <v>129.19999999999999</v>
      </c>
      <c r="F66" s="24" t="e">
        <f>NA()</f>
        <v>#N/A</v>
      </c>
      <c r="G66" s="24" t="e">
        <f>NA()</f>
        <v>#N/A</v>
      </c>
      <c r="H66" s="24" t="e">
        <f>NA()</f>
        <v>#N/A</v>
      </c>
      <c r="I66" s="24" t="e">
        <f>NA()</f>
        <v>#N/A</v>
      </c>
      <c r="J66" s="24" t="e">
        <f>NA()</f>
        <v>#N/A</v>
      </c>
      <c r="K66" s="24" t="e">
        <f>NA()</f>
        <v>#N/A</v>
      </c>
      <c r="L66" s="22">
        <v>5</v>
      </c>
      <c r="M66" s="11">
        <f>AVERAGE(C66:D66)</f>
        <v>238.39999999999998</v>
      </c>
      <c r="N66" s="11">
        <f>E66</f>
        <v>129.19999999999999</v>
      </c>
      <c r="O66" s="25" t="e">
        <f t="shared" si="0"/>
        <v>#N/A</v>
      </c>
      <c r="P66" s="25" t="e">
        <f t="shared" si="1"/>
        <v>#N/A</v>
      </c>
      <c r="Q66" s="25" t="e">
        <f t="shared" si="2"/>
        <v>#N/A</v>
      </c>
      <c r="R66" s="10">
        <f t="shared" si="13"/>
        <v>0.54194630872483218</v>
      </c>
      <c r="S66" s="9">
        <f>O67/M66</f>
        <v>4.7818791946308732E-2</v>
      </c>
      <c r="T66" s="92">
        <v>-6.64</v>
      </c>
      <c r="U66" s="92">
        <v>-6.91</v>
      </c>
      <c r="V66" s="92">
        <v>-6.35</v>
      </c>
      <c r="W66" s="8"/>
    </row>
    <row r="67" spans="1:23">
      <c r="A67" s="70"/>
      <c r="B67" s="57" t="s">
        <v>215</v>
      </c>
      <c r="C67" s="25" t="e">
        <f>NA()</f>
        <v>#N/A</v>
      </c>
      <c r="D67" s="25" t="e">
        <f>NA()</f>
        <v>#N/A</v>
      </c>
      <c r="E67" s="25" t="e">
        <f>NA()</f>
        <v>#N/A</v>
      </c>
      <c r="F67" s="22">
        <v>10</v>
      </c>
      <c r="G67" s="22">
        <v>12.8</v>
      </c>
      <c r="H67" s="22">
        <v>23.1</v>
      </c>
      <c r="I67" s="22">
        <v>23.9</v>
      </c>
      <c r="J67" s="23">
        <v>0.8</v>
      </c>
      <c r="K67" s="23">
        <v>1.5</v>
      </c>
      <c r="L67" s="25" t="e">
        <f>NA()</f>
        <v>#N/A</v>
      </c>
      <c r="M67" s="25" t="e">
        <f>NA()</f>
        <v>#N/A</v>
      </c>
      <c r="N67" s="25" t="e">
        <f>NA()</f>
        <v>#N/A</v>
      </c>
      <c r="O67" s="11">
        <f t="shared" si="0"/>
        <v>11.4</v>
      </c>
      <c r="P67" s="11">
        <f t="shared" si="1"/>
        <v>23.5</v>
      </c>
      <c r="Q67" s="11">
        <f t="shared" si="2"/>
        <v>1.1499999999999999</v>
      </c>
      <c r="R67" s="10" t="e">
        <f t="shared" si="13"/>
        <v>#N/A</v>
      </c>
      <c r="S67" s="9" t="e">
        <f>O76/M67</f>
        <v>#N/A</v>
      </c>
      <c r="T67" s="93"/>
      <c r="U67" s="94"/>
      <c r="V67" s="94"/>
      <c r="W67" s="8"/>
    </row>
    <row r="68" spans="1:23">
      <c r="A68" s="70" t="s">
        <v>230</v>
      </c>
      <c r="B68" s="57" t="s">
        <v>240</v>
      </c>
      <c r="C68" s="22">
        <v>240.2</v>
      </c>
      <c r="D68" s="22">
        <v>240.6</v>
      </c>
      <c r="E68" s="22">
        <v>128.5</v>
      </c>
      <c r="F68" s="24" t="e">
        <f>NA()</f>
        <v>#N/A</v>
      </c>
      <c r="G68" s="24" t="e">
        <f>NA()</f>
        <v>#N/A</v>
      </c>
      <c r="H68" s="24" t="e">
        <f>NA()</f>
        <v>#N/A</v>
      </c>
      <c r="I68" s="24" t="e">
        <f>NA()</f>
        <v>#N/A</v>
      </c>
      <c r="J68" s="24" t="e">
        <f>NA()</f>
        <v>#N/A</v>
      </c>
      <c r="K68" s="24" t="e">
        <f>NA()</f>
        <v>#N/A</v>
      </c>
      <c r="L68" s="22">
        <v>5.4</v>
      </c>
      <c r="M68" s="11">
        <f>AVERAGE(C68:D68)</f>
        <v>240.39999999999998</v>
      </c>
      <c r="N68" s="11">
        <f>E68</f>
        <v>128.5</v>
      </c>
      <c r="O68" s="25" t="e">
        <f t="shared" si="0"/>
        <v>#N/A</v>
      </c>
      <c r="P68" s="25" t="e">
        <f t="shared" si="1"/>
        <v>#N/A</v>
      </c>
      <c r="Q68" s="25" t="e">
        <f t="shared" si="2"/>
        <v>#N/A</v>
      </c>
      <c r="R68" s="10">
        <f t="shared" si="13"/>
        <v>0.53452579034941772</v>
      </c>
      <c r="S68" s="9">
        <f t="shared" ref="S68" si="18">O69/M68</f>
        <v>4.6381031613976713E-2</v>
      </c>
      <c r="T68" s="92">
        <v>-6.67</v>
      </c>
      <c r="U68" s="92">
        <v>-6.98</v>
      </c>
      <c r="V68" s="92">
        <v>-6.45</v>
      </c>
      <c r="W68" s="8"/>
    </row>
    <row r="69" spans="1:23">
      <c r="A69" s="70"/>
      <c r="B69" s="57" t="s">
        <v>248</v>
      </c>
      <c r="C69" s="25" t="e">
        <f>NA()</f>
        <v>#N/A</v>
      </c>
      <c r="D69" s="25" t="e">
        <f>NA()</f>
        <v>#N/A</v>
      </c>
      <c r="E69" s="25" t="e">
        <f>NA()</f>
        <v>#N/A</v>
      </c>
      <c r="F69" s="22">
        <v>11.5</v>
      </c>
      <c r="G69" s="22">
        <v>10.8</v>
      </c>
      <c r="H69" s="22">
        <v>22</v>
      </c>
      <c r="I69" s="22">
        <v>22.4</v>
      </c>
      <c r="J69" s="23">
        <v>0.8</v>
      </c>
      <c r="K69" s="23">
        <v>0.9</v>
      </c>
      <c r="L69" s="25" t="e">
        <f>NA()</f>
        <v>#N/A</v>
      </c>
      <c r="M69" s="25" t="e">
        <f>NA()</f>
        <v>#N/A</v>
      </c>
      <c r="N69" s="25" t="e">
        <f>NA()</f>
        <v>#N/A</v>
      </c>
      <c r="O69" s="11">
        <f t="shared" si="0"/>
        <v>11.15</v>
      </c>
      <c r="P69" s="11">
        <f t="shared" si="1"/>
        <v>22.2</v>
      </c>
      <c r="Q69" s="11">
        <f t="shared" si="2"/>
        <v>0.85000000000000009</v>
      </c>
      <c r="R69" s="10" t="e">
        <f t="shared" si="13"/>
        <v>#N/A</v>
      </c>
      <c r="S69" s="9" t="e">
        <f>O84/M69</f>
        <v>#N/A</v>
      </c>
      <c r="T69" s="93"/>
      <c r="U69" s="94"/>
      <c r="V69" s="94"/>
      <c r="W69" s="8"/>
    </row>
    <row r="70" spans="1:23">
      <c r="A70" s="70" t="s">
        <v>230</v>
      </c>
      <c r="B70" s="57" t="s">
        <v>242</v>
      </c>
      <c r="C70" s="22">
        <v>238</v>
      </c>
      <c r="D70" s="22">
        <v>240.8</v>
      </c>
      <c r="E70" s="22">
        <v>129</v>
      </c>
      <c r="F70" s="24" t="e">
        <f>NA()</f>
        <v>#N/A</v>
      </c>
      <c r="G70" s="24" t="e">
        <f>NA()</f>
        <v>#N/A</v>
      </c>
      <c r="H70" s="24" t="e">
        <f>NA()</f>
        <v>#N/A</v>
      </c>
      <c r="I70" s="24" t="e">
        <f>NA()</f>
        <v>#N/A</v>
      </c>
      <c r="J70" s="24" t="e">
        <f>NA()</f>
        <v>#N/A</v>
      </c>
      <c r="K70" s="24" t="e">
        <f>NA()</f>
        <v>#N/A</v>
      </c>
      <c r="L70" s="22">
        <v>4.8</v>
      </c>
      <c r="M70" s="11">
        <f>AVERAGE(C70:D70)</f>
        <v>239.4</v>
      </c>
      <c r="N70" s="11">
        <f>E70</f>
        <v>129</v>
      </c>
      <c r="O70" s="25" t="e">
        <f t="shared" si="0"/>
        <v>#N/A</v>
      </c>
      <c r="P70" s="25" t="e">
        <f t="shared" si="1"/>
        <v>#N/A</v>
      </c>
      <c r="Q70" s="25" t="e">
        <f t="shared" si="2"/>
        <v>#N/A</v>
      </c>
      <c r="R70" s="10">
        <f t="shared" si="13"/>
        <v>0.53884711779448624</v>
      </c>
      <c r="S70" s="9">
        <f t="shared" ref="S70" si="19">O71/M70</f>
        <v>5.0334168755221391E-2</v>
      </c>
      <c r="T70" s="92">
        <v>-6.57</v>
      </c>
      <c r="U70" s="92">
        <v>-6.87</v>
      </c>
      <c r="V70" s="92">
        <v>-6.3</v>
      </c>
      <c r="W70" s="8"/>
    </row>
    <row r="71" spans="1:23">
      <c r="A71" s="70"/>
      <c r="B71" s="57" t="s">
        <v>243</v>
      </c>
      <c r="C71" s="25" t="e">
        <f>NA()</f>
        <v>#N/A</v>
      </c>
      <c r="D71" s="25" t="e">
        <f>NA()</f>
        <v>#N/A</v>
      </c>
      <c r="E71" s="25" t="e">
        <f>NA()</f>
        <v>#N/A</v>
      </c>
      <c r="F71" s="22">
        <v>9.6</v>
      </c>
      <c r="G71" s="22">
        <v>14.5</v>
      </c>
      <c r="H71" s="22">
        <v>21.1</v>
      </c>
      <c r="I71" s="22">
        <v>23.5</v>
      </c>
      <c r="J71" s="23">
        <v>0.8</v>
      </c>
      <c r="K71" s="23">
        <v>0.4</v>
      </c>
      <c r="L71" s="25" t="e">
        <f>NA()</f>
        <v>#N/A</v>
      </c>
      <c r="M71" s="25" t="e">
        <f>NA()</f>
        <v>#N/A</v>
      </c>
      <c r="N71" s="25" t="e">
        <f>NA()</f>
        <v>#N/A</v>
      </c>
      <c r="O71" s="11">
        <f t="shared" si="0"/>
        <v>12.05</v>
      </c>
      <c r="P71" s="11">
        <f t="shared" si="1"/>
        <v>22.3</v>
      </c>
      <c r="Q71" s="11">
        <f t="shared" si="2"/>
        <v>0.60000000000000009</v>
      </c>
      <c r="R71" s="10" t="e">
        <f t="shared" si="13"/>
        <v>#N/A</v>
      </c>
      <c r="S71" s="9" t="e">
        <f>O86/M71</f>
        <v>#N/A</v>
      </c>
      <c r="T71" s="93"/>
      <c r="U71" s="94"/>
      <c r="V71" s="94"/>
      <c r="W71" s="8"/>
    </row>
    <row r="72" spans="1:23">
      <c r="A72" s="70" t="s">
        <v>230</v>
      </c>
      <c r="B72" s="57" t="s">
        <v>244</v>
      </c>
      <c r="C72" s="22">
        <v>239.4</v>
      </c>
      <c r="D72" s="22">
        <v>236.3</v>
      </c>
      <c r="E72" s="22">
        <v>126.3</v>
      </c>
      <c r="F72" s="24" t="e">
        <f>NA()</f>
        <v>#N/A</v>
      </c>
      <c r="G72" s="24" t="e">
        <f>NA()</f>
        <v>#N/A</v>
      </c>
      <c r="H72" s="24" t="e">
        <f>NA()</f>
        <v>#N/A</v>
      </c>
      <c r="I72" s="24" t="e">
        <f>NA()</f>
        <v>#N/A</v>
      </c>
      <c r="J72" s="24" t="e">
        <f>NA()</f>
        <v>#N/A</v>
      </c>
      <c r="K72" s="24" t="e">
        <f>NA()</f>
        <v>#N/A</v>
      </c>
      <c r="L72" s="22">
        <v>8.8000000000000007</v>
      </c>
      <c r="M72" s="11">
        <f>AVERAGE(C72:D72)</f>
        <v>237.85000000000002</v>
      </c>
      <c r="N72" s="11">
        <f>E72</f>
        <v>126.3</v>
      </c>
      <c r="O72" s="25" t="e">
        <f t="shared" si="0"/>
        <v>#N/A</v>
      </c>
      <c r="P72" s="25" t="e">
        <f t="shared" si="1"/>
        <v>#N/A</v>
      </c>
      <c r="Q72" s="25" t="e">
        <f t="shared" si="2"/>
        <v>#N/A</v>
      </c>
      <c r="R72" s="10">
        <f t="shared" si="13"/>
        <v>0.53100693714525959</v>
      </c>
      <c r="S72" s="9">
        <f t="shared" ref="S72" si="20">O73/M72</f>
        <v>3.8259407189405084E-2</v>
      </c>
      <c r="T72" s="92">
        <v>-6.93</v>
      </c>
      <c r="U72" s="92">
        <v>-7.26</v>
      </c>
      <c r="V72" s="92">
        <v>-6.76</v>
      </c>
      <c r="W72" s="8"/>
    </row>
    <row r="73" spans="1:23">
      <c r="A73" s="70"/>
      <c r="B73" s="57" t="s">
        <v>245</v>
      </c>
      <c r="C73" s="25" t="e">
        <f>NA()</f>
        <v>#N/A</v>
      </c>
      <c r="D73" s="25" t="e">
        <f>NA()</f>
        <v>#N/A</v>
      </c>
      <c r="E73" s="25" t="e">
        <f>NA()</f>
        <v>#N/A</v>
      </c>
      <c r="F73" s="22">
        <v>9.6</v>
      </c>
      <c r="G73" s="22">
        <v>8.6</v>
      </c>
      <c r="H73" s="22">
        <v>25.5</v>
      </c>
      <c r="I73" s="22">
        <v>24.8</v>
      </c>
      <c r="J73" s="23">
        <v>0.7</v>
      </c>
      <c r="K73" s="23">
        <v>1.1000000000000001</v>
      </c>
      <c r="L73" s="25" t="e">
        <f>NA()</f>
        <v>#N/A</v>
      </c>
      <c r="M73" s="25" t="e">
        <f>NA()</f>
        <v>#N/A</v>
      </c>
      <c r="N73" s="25" t="e">
        <f>NA()</f>
        <v>#N/A</v>
      </c>
      <c r="O73" s="11">
        <f t="shared" si="0"/>
        <v>9.1</v>
      </c>
      <c r="P73" s="11">
        <f t="shared" si="1"/>
        <v>25.15</v>
      </c>
      <c r="Q73" s="11">
        <f t="shared" si="2"/>
        <v>0.9</v>
      </c>
      <c r="R73" s="10" t="e">
        <f t="shared" si="13"/>
        <v>#N/A</v>
      </c>
      <c r="S73" s="9" t="e">
        <f>O88/M73</f>
        <v>#N/A</v>
      </c>
      <c r="T73" s="93"/>
      <c r="U73" s="94"/>
      <c r="V73" s="94"/>
      <c r="W73" s="8"/>
    </row>
    <row r="74" spans="1:23">
      <c r="A74" s="70" t="s">
        <v>230</v>
      </c>
      <c r="B74" s="47" t="s">
        <v>246</v>
      </c>
      <c r="C74" s="22">
        <v>237.8</v>
      </c>
      <c r="D74" s="22">
        <v>241.2</v>
      </c>
      <c r="E74" s="22">
        <v>128.6</v>
      </c>
      <c r="F74" s="24" t="e">
        <f>NA()</f>
        <v>#N/A</v>
      </c>
      <c r="G74" s="24" t="e">
        <f>NA()</f>
        <v>#N/A</v>
      </c>
      <c r="H74" s="24" t="e">
        <f>NA()</f>
        <v>#N/A</v>
      </c>
      <c r="I74" s="24" t="e">
        <f>NA()</f>
        <v>#N/A</v>
      </c>
      <c r="J74" s="24" t="e">
        <f>NA()</f>
        <v>#N/A</v>
      </c>
      <c r="K74" s="24" t="e">
        <f>NA()</f>
        <v>#N/A</v>
      </c>
      <c r="L74" s="22">
        <v>8</v>
      </c>
      <c r="M74" s="11">
        <f>AVERAGE(C74:D74)</f>
        <v>239.5</v>
      </c>
      <c r="N74" s="11">
        <f>E74</f>
        <v>128.6</v>
      </c>
      <c r="O74" s="25" t="e">
        <f t="shared" si="0"/>
        <v>#N/A</v>
      </c>
      <c r="P74" s="25" t="e">
        <f t="shared" si="1"/>
        <v>#N/A</v>
      </c>
      <c r="Q74" s="25" t="e">
        <f t="shared" si="2"/>
        <v>#N/A</v>
      </c>
      <c r="R74" s="10">
        <f t="shared" si="13"/>
        <v>0.53695198329853855</v>
      </c>
      <c r="S74" s="9">
        <f t="shared" ref="S74" si="21">O75/M74</f>
        <v>3.1106471816283923E-2</v>
      </c>
      <c r="T74" s="92">
        <v>-7.1</v>
      </c>
      <c r="U74" s="92">
        <v>-7.38</v>
      </c>
      <c r="V74" s="92">
        <v>-6.87</v>
      </c>
      <c r="W74" s="8"/>
    </row>
    <row r="75" spans="1:23">
      <c r="A75" s="70"/>
      <c r="B75" s="47" t="s">
        <v>247</v>
      </c>
      <c r="C75" s="25" t="e">
        <f>NA()</f>
        <v>#N/A</v>
      </c>
      <c r="D75" s="25" t="e">
        <f>NA()</f>
        <v>#N/A</v>
      </c>
      <c r="E75" s="25" t="e">
        <f>NA()</f>
        <v>#N/A</v>
      </c>
      <c r="F75" s="22">
        <v>7.1</v>
      </c>
      <c r="G75" s="22">
        <v>7.8</v>
      </c>
      <c r="H75" s="22">
        <v>27.3</v>
      </c>
      <c r="I75" s="22">
        <v>22.7</v>
      </c>
      <c r="J75" s="23">
        <v>0.7</v>
      </c>
      <c r="K75" s="23">
        <v>1.9</v>
      </c>
      <c r="L75" s="25" t="e">
        <f>NA()</f>
        <v>#N/A</v>
      </c>
      <c r="M75" s="25" t="e">
        <f>NA()</f>
        <v>#N/A</v>
      </c>
      <c r="N75" s="25" t="e">
        <f>NA()</f>
        <v>#N/A</v>
      </c>
      <c r="O75" s="11">
        <f t="shared" si="0"/>
        <v>7.4499999999999993</v>
      </c>
      <c r="P75" s="11">
        <f t="shared" si="1"/>
        <v>25</v>
      </c>
      <c r="Q75" s="11">
        <f t="shared" si="2"/>
        <v>1.2999999999999998</v>
      </c>
      <c r="R75" s="10" t="e">
        <f t="shared" si="13"/>
        <v>#N/A</v>
      </c>
      <c r="S75" s="9" t="e">
        <f>O90/M75</f>
        <v>#N/A</v>
      </c>
      <c r="T75" s="93"/>
      <c r="U75" s="94"/>
      <c r="V75" s="94"/>
      <c r="W75" s="8"/>
    </row>
    <row r="76" spans="1:23">
      <c r="A76" s="72" t="s">
        <v>231</v>
      </c>
      <c r="B76" s="57" t="s">
        <v>214</v>
      </c>
      <c r="C76" s="22">
        <v>279.8</v>
      </c>
      <c r="D76" s="22">
        <v>278.60000000000002</v>
      </c>
      <c r="E76" s="22">
        <v>125.9</v>
      </c>
      <c r="F76" s="24" t="e">
        <f>NA()</f>
        <v>#N/A</v>
      </c>
      <c r="G76" s="24" t="e">
        <f>NA()</f>
        <v>#N/A</v>
      </c>
      <c r="H76" s="24" t="e">
        <f>NA()</f>
        <v>#N/A</v>
      </c>
      <c r="I76" s="24" t="e">
        <f>NA()</f>
        <v>#N/A</v>
      </c>
      <c r="J76" s="24" t="e">
        <f>NA()</f>
        <v>#N/A</v>
      </c>
      <c r="K76" s="24" t="e">
        <f>NA()</f>
        <v>#N/A</v>
      </c>
      <c r="L76" s="22">
        <v>21.6</v>
      </c>
      <c r="M76" s="11">
        <f>AVERAGE(C76:D76)</f>
        <v>279.20000000000005</v>
      </c>
      <c r="N76" s="11">
        <f>E76</f>
        <v>125.9</v>
      </c>
      <c r="O76" s="25" t="e">
        <f t="shared" si="0"/>
        <v>#N/A</v>
      </c>
      <c r="P76" s="25" t="e">
        <f t="shared" si="1"/>
        <v>#N/A</v>
      </c>
      <c r="Q76" s="25" t="e">
        <f t="shared" si="2"/>
        <v>#N/A</v>
      </c>
      <c r="R76" s="10">
        <f>N76/M76</f>
        <v>0.4509312320916905</v>
      </c>
      <c r="S76" s="9">
        <f>O77/M76</f>
        <v>4.0472779369627503E-2</v>
      </c>
      <c r="T76" s="92">
        <v>-6.61</v>
      </c>
      <c r="U76" s="92">
        <v>-7.03</v>
      </c>
      <c r="V76" s="92">
        <v>-6.73</v>
      </c>
      <c r="W76" s="8"/>
    </row>
    <row r="77" spans="1:23">
      <c r="A77" s="72"/>
      <c r="B77" s="57" t="s">
        <v>215</v>
      </c>
      <c r="C77" s="25" t="e">
        <f>NA()</f>
        <v>#N/A</v>
      </c>
      <c r="D77" s="25" t="e">
        <f>NA()</f>
        <v>#N/A</v>
      </c>
      <c r="E77" s="25" t="e">
        <f>NA()</f>
        <v>#N/A</v>
      </c>
      <c r="F77" s="22">
        <v>12.1</v>
      </c>
      <c r="G77" s="22">
        <v>10.5</v>
      </c>
      <c r="H77" s="22">
        <v>25.6</v>
      </c>
      <c r="I77" s="22">
        <v>22.1</v>
      </c>
      <c r="J77" s="23">
        <v>1.6</v>
      </c>
      <c r="K77" s="23">
        <v>1.9</v>
      </c>
      <c r="L77" s="25" t="e">
        <f>NA()</f>
        <v>#N/A</v>
      </c>
      <c r="M77" s="25" t="e">
        <f>NA()</f>
        <v>#N/A</v>
      </c>
      <c r="N77" s="25" t="e">
        <f>NA()</f>
        <v>#N/A</v>
      </c>
      <c r="O77" s="11">
        <f t="shared" si="0"/>
        <v>11.3</v>
      </c>
      <c r="P77" s="11">
        <f t="shared" si="1"/>
        <v>23.85</v>
      </c>
      <c r="Q77" s="11">
        <f t="shared" si="2"/>
        <v>1.75</v>
      </c>
      <c r="R77" s="10" t="e">
        <f>N77/M77</f>
        <v>#N/A</v>
      </c>
      <c r="S77" s="9" t="e">
        <f>O84/M77</f>
        <v>#N/A</v>
      </c>
      <c r="T77" s="93"/>
      <c r="U77" s="94"/>
      <c r="V77" s="94"/>
      <c r="W77" s="8"/>
    </row>
    <row r="78" spans="1:23">
      <c r="A78" s="72" t="s">
        <v>231</v>
      </c>
      <c r="B78" s="57" t="s">
        <v>240</v>
      </c>
      <c r="C78" s="22">
        <v>277.39999999999998</v>
      </c>
      <c r="D78" s="52">
        <v>277.7</v>
      </c>
      <c r="E78" s="22">
        <v>114.6</v>
      </c>
      <c r="F78" s="24" t="e">
        <f>NA()</f>
        <v>#N/A</v>
      </c>
      <c r="G78" s="24" t="e">
        <f>NA()</f>
        <v>#N/A</v>
      </c>
      <c r="H78" s="24" t="e">
        <f>NA()</f>
        <v>#N/A</v>
      </c>
      <c r="I78" s="24" t="e">
        <f>NA()</f>
        <v>#N/A</v>
      </c>
      <c r="J78" s="24" t="e">
        <f>NA()</f>
        <v>#N/A</v>
      </c>
      <c r="K78" s="24" t="e">
        <f>NA()</f>
        <v>#N/A</v>
      </c>
      <c r="L78" s="22">
        <v>17.399999999999999</v>
      </c>
      <c r="M78" s="11">
        <f>AVERAGE(C78:D78)</f>
        <v>277.54999999999995</v>
      </c>
      <c r="N78" s="11">
        <f>E78</f>
        <v>114.6</v>
      </c>
      <c r="O78" s="25" t="e">
        <f t="shared" ref="O78:O80" si="22">AVERAGE(F78:G78)</f>
        <v>#N/A</v>
      </c>
      <c r="P78" s="25" t="e">
        <f t="shared" ref="P78:P83" si="23">AVERAGE(H78:I78)</f>
        <v>#N/A</v>
      </c>
      <c r="Q78" s="25" t="e">
        <f t="shared" ref="Q78:Q83" si="24">AVERAGE(J78:K78)</f>
        <v>#N/A</v>
      </c>
      <c r="R78" s="10">
        <f t="shared" ref="R78:R83" si="25">N78/M78</f>
        <v>0.41289857683300313</v>
      </c>
      <c r="S78" s="9">
        <f t="shared" ref="S78" si="26">O79/M78</f>
        <v>3.783102143757882E-2</v>
      </c>
      <c r="T78" s="92">
        <v>-6.35</v>
      </c>
      <c r="U78" s="92">
        <v>-6.88</v>
      </c>
      <c r="V78" s="92">
        <v>-6.76</v>
      </c>
      <c r="W78" s="8"/>
    </row>
    <row r="79" spans="1:23">
      <c r="A79" s="72"/>
      <c r="B79" s="57" t="s">
        <v>248</v>
      </c>
      <c r="C79" s="25" t="e">
        <f>NA()</f>
        <v>#N/A</v>
      </c>
      <c r="D79" s="25" t="e">
        <f>NA()</f>
        <v>#N/A</v>
      </c>
      <c r="E79" s="25" t="e">
        <f>NA()</f>
        <v>#N/A</v>
      </c>
      <c r="F79" s="22">
        <v>11.1</v>
      </c>
      <c r="G79" s="22">
        <v>9.9</v>
      </c>
      <c r="H79" s="22">
        <v>24.7</v>
      </c>
      <c r="I79" s="22">
        <v>24.6</v>
      </c>
      <c r="J79" s="23">
        <v>2.7</v>
      </c>
      <c r="K79" s="23">
        <v>0.8</v>
      </c>
      <c r="L79" s="25" t="e">
        <f>NA()</f>
        <v>#N/A</v>
      </c>
      <c r="M79" s="25" t="e">
        <f>NA()</f>
        <v>#N/A</v>
      </c>
      <c r="N79" s="25" t="e">
        <f>NA()</f>
        <v>#N/A</v>
      </c>
      <c r="O79" s="11">
        <f t="shared" si="22"/>
        <v>10.5</v>
      </c>
      <c r="P79" s="11">
        <f t="shared" si="23"/>
        <v>24.65</v>
      </c>
      <c r="Q79" s="11">
        <f t="shared" si="24"/>
        <v>1.75</v>
      </c>
      <c r="R79" s="10" t="e">
        <f t="shared" si="25"/>
        <v>#N/A</v>
      </c>
      <c r="S79" s="9" t="e">
        <f>O86/M79</f>
        <v>#N/A</v>
      </c>
      <c r="T79" s="93"/>
      <c r="U79" s="94"/>
      <c r="V79" s="94"/>
      <c r="W79" s="8"/>
    </row>
    <row r="80" spans="1:23">
      <c r="A80" s="72" t="s">
        <v>231</v>
      </c>
      <c r="B80" s="57" t="s">
        <v>244</v>
      </c>
      <c r="C80" s="22">
        <v>279.60000000000002</v>
      </c>
      <c r="D80" s="22">
        <v>281.39999999999998</v>
      </c>
      <c r="E80" s="22">
        <v>116</v>
      </c>
      <c r="F80" s="24" t="e">
        <f>NA()</f>
        <v>#N/A</v>
      </c>
      <c r="G80" s="24" t="e">
        <f>NA()</f>
        <v>#N/A</v>
      </c>
      <c r="H80" s="24" t="e">
        <f>NA()</f>
        <v>#N/A</v>
      </c>
      <c r="I80" s="24" t="e">
        <f>NA()</f>
        <v>#N/A</v>
      </c>
      <c r="J80" s="24" t="e">
        <f>NA()</f>
        <v>#N/A</v>
      </c>
      <c r="K80" s="24" t="e">
        <f>NA()</f>
        <v>#N/A</v>
      </c>
      <c r="L80" s="22">
        <v>27.7</v>
      </c>
      <c r="M80" s="11">
        <f>AVERAGE(C80:D80)</f>
        <v>280.5</v>
      </c>
      <c r="N80" s="11">
        <f>E80</f>
        <v>116</v>
      </c>
      <c r="O80" s="25" t="e">
        <f t="shared" si="22"/>
        <v>#N/A</v>
      </c>
      <c r="P80" s="25" t="e">
        <f t="shared" si="23"/>
        <v>#N/A</v>
      </c>
      <c r="Q80" s="25" t="e">
        <f t="shared" si="24"/>
        <v>#N/A</v>
      </c>
      <c r="R80" s="10">
        <f t="shared" si="25"/>
        <v>0.41354723707664887</v>
      </c>
      <c r="S80" s="9">
        <f t="shared" ref="S80" si="27">O81/M80</f>
        <v>3.4224598930481284E-2</v>
      </c>
      <c r="T80" s="92">
        <v>-6.46</v>
      </c>
      <c r="U80" s="92">
        <v>-6.75</v>
      </c>
      <c r="V80" s="92">
        <v>-6.43</v>
      </c>
      <c r="W80" s="8"/>
    </row>
    <row r="81" spans="1:23">
      <c r="A81" s="72"/>
      <c r="B81" s="57" t="s">
        <v>245</v>
      </c>
      <c r="C81" s="25" t="e">
        <f>NA()</f>
        <v>#N/A</v>
      </c>
      <c r="D81" s="25" t="e">
        <f>NA()</f>
        <v>#N/A</v>
      </c>
      <c r="E81" s="25" t="e">
        <f>NA()</f>
        <v>#N/A</v>
      </c>
      <c r="F81" s="22">
        <v>10.5</v>
      </c>
      <c r="G81" s="22">
        <v>8.6999999999999993</v>
      </c>
      <c r="H81" s="22">
        <v>28.7</v>
      </c>
      <c r="I81" s="22">
        <v>27.2</v>
      </c>
      <c r="J81" s="23">
        <v>3.1</v>
      </c>
      <c r="K81" s="23">
        <v>2.1</v>
      </c>
      <c r="L81" s="25" t="e">
        <f>NA()</f>
        <v>#N/A</v>
      </c>
      <c r="M81" s="25" t="e">
        <f>NA()</f>
        <v>#N/A</v>
      </c>
      <c r="N81" s="25" t="e">
        <f>NA()</f>
        <v>#N/A</v>
      </c>
      <c r="O81" s="11">
        <f>AVERAGE(F81:G81)</f>
        <v>9.6</v>
      </c>
      <c r="P81" s="11">
        <f t="shared" si="23"/>
        <v>27.95</v>
      </c>
      <c r="Q81" s="11">
        <f t="shared" si="24"/>
        <v>2.6</v>
      </c>
      <c r="R81" s="10" t="e">
        <f t="shared" si="25"/>
        <v>#N/A</v>
      </c>
      <c r="S81" s="9" t="e">
        <f>O90/M81</f>
        <v>#N/A</v>
      </c>
      <c r="T81" s="93"/>
      <c r="U81" s="94"/>
      <c r="V81" s="94"/>
      <c r="W81" s="8"/>
    </row>
    <row r="82" spans="1:23">
      <c r="A82" s="72" t="s">
        <v>231</v>
      </c>
      <c r="B82" s="47" t="s">
        <v>246</v>
      </c>
      <c r="C82" s="22">
        <v>278.60000000000002</v>
      </c>
      <c r="D82" s="22">
        <v>279.39999999999998</v>
      </c>
      <c r="E82" s="22">
        <v>119.1</v>
      </c>
      <c r="F82" s="24" t="e">
        <f>NA()</f>
        <v>#N/A</v>
      </c>
      <c r="G82" s="24" t="e">
        <f>NA()</f>
        <v>#N/A</v>
      </c>
      <c r="H82" s="24" t="e">
        <f>NA()</f>
        <v>#N/A</v>
      </c>
      <c r="I82" s="24" t="e">
        <f>NA()</f>
        <v>#N/A</v>
      </c>
      <c r="J82" s="24" t="e">
        <f>NA()</f>
        <v>#N/A</v>
      </c>
      <c r="K82" s="24" t="e">
        <f>NA()</f>
        <v>#N/A</v>
      </c>
      <c r="L82" s="22">
        <v>18</v>
      </c>
      <c r="M82" s="11">
        <f>AVERAGE(C82:D82)</f>
        <v>279</v>
      </c>
      <c r="N82" s="11">
        <f>E82</f>
        <v>119.1</v>
      </c>
      <c r="O82" s="25" t="e">
        <f t="shared" ref="O82" si="28">AVERAGE(F82:G82)</f>
        <v>#N/A</v>
      </c>
      <c r="P82" s="25" t="e">
        <f t="shared" si="23"/>
        <v>#N/A</v>
      </c>
      <c r="Q82" s="25" t="e">
        <f t="shared" si="24"/>
        <v>#N/A</v>
      </c>
      <c r="R82" s="10">
        <f t="shared" si="25"/>
        <v>0.42688172043010753</v>
      </c>
      <c r="S82" s="9">
        <f t="shared" ref="S82" si="29">O83/M82</f>
        <v>3.3154121863799284E-2</v>
      </c>
      <c r="T82" s="92">
        <v>-6.57</v>
      </c>
      <c r="U82" s="92">
        <v>-7.07</v>
      </c>
      <c r="V82" s="92">
        <v>-6.92</v>
      </c>
      <c r="W82" s="8"/>
    </row>
    <row r="83" spans="1:23">
      <c r="A83" s="72"/>
      <c r="B83" s="47" t="s">
        <v>247</v>
      </c>
      <c r="C83" s="25" t="e">
        <f>NA()</f>
        <v>#N/A</v>
      </c>
      <c r="D83" s="25" t="e">
        <f>NA()</f>
        <v>#N/A</v>
      </c>
      <c r="E83" s="25" t="e">
        <f>NA()</f>
        <v>#N/A</v>
      </c>
      <c r="F83" s="22">
        <v>8.9</v>
      </c>
      <c r="G83" s="22">
        <v>9.6</v>
      </c>
      <c r="H83" s="22">
        <v>23.7</v>
      </c>
      <c r="I83" s="22">
        <v>24.5</v>
      </c>
      <c r="J83" s="23">
        <v>1.8</v>
      </c>
      <c r="K83" s="23">
        <v>2.6</v>
      </c>
      <c r="L83" s="25" t="e">
        <f>NA()</f>
        <v>#N/A</v>
      </c>
      <c r="M83" s="25" t="e">
        <f>NA()</f>
        <v>#N/A</v>
      </c>
      <c r="N83" s="25" t="e">
        <f>NA()</f>
        <v>#N/A</v>
      </c>
      <c r="O83" s="11">
        <f>AVERAGE(F83:G83)</f>
        <v>9.25</v>
      </c>
      <c r="P83" s="11">
        <f t="shared" si="23"/>
        <v>24.1</v>
      </c>
      <c r="Q83" s="11">
        <f t="shared" si="24"/>
        <v>2.2000000000000002</v>
      </c>
      <c r="R83" s="10" t="e">
        <f t="shared" si="25"/>
        <v>#N/A</v>
      </c>
      <c r="S83" s="9" t="e">
        <f>O92/M83</f>
        <v>#N/A</v>
      </c>
      <c r="T83" s="93"/>
      <c r="U83" s="94"/>
      <c r="V83" s="94"/>
      <c r="W83" s="8"/>
    </row>
    <row r="84" spans="1:23">
      <c r="B84" s="7"/>
      <c r="T84" s="26" t="s">
        <v>232</v>
      </c>
      <c r="U84" s="32"/>
      <c r="V84" s="32"/>
    </row>
    <row r="85" spans="1:23" ht="19.5" thickBot="1">
      <c r="M85" s="1" t="s">
        <v>233</v>
      </c>
      <c r="N85" s="6" t="e">
        <f>MAX(T44,#REF!,#REF!,#REF!,#REF!,#REF!,#REF!,#REF!,#REF!)</f>
        <v>#REF!</v>
      </c>
      <c r="T85" s="5">
        <f>_xlfn.AGGREGATE(1,6,T4:T66)</f>
        <v>-5.5913437500000001</v>
      </c>
      <c r="U85" s="33"/>
      <c r="V85" s="33"/>
    </row>
    <row r="86" spans="1:23">
      <c r="C86" s="1" t="s">
        <v>234</v>
      </c>
      <c r="M86" s="1" t="s">
        <v>235</v>
      </c>
      <c r="N86" s="4" t="e">
        <f>MIN(T44,#REF!,#REF!,#REF!,#REF!,#REF!,#REF!,#REF!,#REF!)</f>
        <v>#REF!</v>
      </c>
    </row>
    <row r="87" spans="1:23" ht="37.5">
      <c r="C87" s="3" t="s">
        <v>236</v>
      </c>
      <c r="D87" s="3" t="s">
        <v>192</v>
      </c>
      <c r="E87" s="3" t="s">
        <v>237</v>
      </c>
      <c r="F87" s="3" t="s">
        <v>238</v>
      </c>
      <c r="G87" s="3" t="s">
        <v>239</v>
      </c>
    </row>
    <row r="88" spans="1:23">
      <c r="C88" s="2" t="e" cm="1" vm="1">
        <f t="array" aca="1" ref="C88" ca="1">C4:C77</f>
        <v>#VALUE!</v>
      </c>
      <c r="D88" s="2" t="e" cm="1" vm="1">
        <f t="array" aca="1" ref="D88" ca="1">E4:E77</f>
        <v>#VALUE!</v>
      </c>
      <c r="E88" s="2" t="e" cm="1" vm="1">
        <f t="array" aca="1" ref="E88" ca="1">F4:F77</f>
        <v>#VALUE!</v>
      </c>
      <c r="F88" s="2" t="e" cm="1" vm="1">
        <f t="array" aca="1" ref="F88" ca="1">H4:H77</f>
        <v>#VALUE!</v>
      </c>
      <c r="G88" s="2" t="e" cm="1">
        <f t="array" ref="G88">#REF!</f>
        <v>#REF!</v>
      </c>
    </row>
    <row r="89" spans="1:23">
      <c r="C89" s="2"/>
      <c r="D89" s="2"/>
      <c r="E89" s="2"/>
      <c r="F89" s="2"/>
      <c r="G89" s="2"/>
    </row>
    <row r="90" spans="1:23">
      <c r="C90" s="2"/>
      <c r="D90" s="2"/>
      <c r="E90" s="2"/>
      <c r="F90" s="2"/>
      <c r="G90" s="2"/>
    </row>
    <row r="91" spans="1:23">
      <c r="C91" s="2"/>
      <c r="D91" s="2"/>
      <c r="E91" s="2"/>
      <c r="F91" s="2"/>
      <c r="G91" s="2"/>
    </row>
    <row r="92" spans="1:23">
      <c r="C92" s="2"/>
      <c r="D92" s="2"/>
      <c r="E92" s="2"/>
      <c r="F92" s="2"/>
      <c r="G92" s="2"/>
    </row>
    <row r="93" spans="1:23">
      <c r="C93" s="2"/>
      <c r="D93" s="2"/>
      <c r="E93" s="2"/>
      <c r="F93" s="2"/>
      <c r="G93" s="2"/>
    </row>
    <row r="94" spans="1:23">
      <c r="C94" s="2"/>
      <c r="D94" s="2"/>
      <c r="E94" s="2"/>
      <c r="F94" s="2"/>
      <c r="G94" s="2"/>
    </row>
    <row r="95" spans="1:23">
      <c r="C95" s="2"/>
      <c r="D95" s="2"/>
      <c r="E95" s="2"/>
      <c r="F95" s="2"/>
      <c r="G95" s="2"/>
    </row>
    <row r="96" spans="1:23">
      <c r="C96" s="2"/>
      <c r="D96" s="2"/>
      <c r="E96" s="2"/>
      <c r="F96" s="2"/>
      <c r="G96" s="2"/>
    </row>
    <row r="97" spans="3:7">
      <c r="C97" s="2"/>
      <c r="D97" s="2"/>
      <c r="E97" s="2"/>
      <c r="F97" s="2"/>
      <c r="G97" s="2"/>
    </row>
    <row r="98" spans="3:7">
      <c r="C98" s="2"/>
      <c r="D98" s="2"/>
      <c r="E98" s="2"/>
      <c r="F98" s="2"/>
      <c r="G98" s="2"/>
    </row>
    <row r="99" spans="3:7">
      <c r="C99" s="2"/>
      <c r="D99" s="2"/>
      <c r="E99" s="2"/>
      <c r="F99" s="2"/>
      <c r="G99" s="2"/>
    </row>
    <row r="100" spans="3:7">
      <c r="C100" s="2"/>
      <c r="D100" s="2"/>
      <c r="E100" s="2"/>
      <c r="F100" s="2"/>
      <c r="G100" s="2"/>
    </row>
    <row r="101" spans="3:7">
      <c r="C101" s="2"/>
      <c r="D101" s="2"/>
      <c r="E101" s="2"/>
      <c r="F101" s="2"/>
      <c r="G101" s="2"/>
    </row>
    <row r="102" spans="3:7">
      <c r="C102" s="2"/>
      <c r="D102" s="2"/>
      <c r="E102" s="2"/>
      <c r="F102" s="2"/>
      <c r="G102" s="2"/>
    </row>
    <row r="103" spans="3:7">
      <c r="C103" s="2"/>
      <c r="D103" s="2"/>
      <c r="E103" s="2"/>
      <c r="F103" s="2"/>
      <c r="G103" s="2"/>
    </row>
    <row r="104" spans="3:7">
      <c r="C104" s="2"/>
      <c r="D104" s="2"/>
      <c r="E104" s="2"/>
      <c r="F104" s="2"/>
      <c r="G104" s="2"/>
    </row>
    <row r="105" spans="3:7">
      <c r="C105" s="2"/>
      <c r="D105" s="2"/>
      <c r="E105" s="2"/>
      <c r="F105" s="2"/>
      <c r="G105" s="2"/>
    </row>
    <row r="106" spans="3:7">
      <c r="C106" s="2"/>
      <c r="D106" s="2"/>
      <c r="E106" s="2"/>
      <c r="F106" s="2"/>
      <c r="G106" s="2"/>
    </row>
    <row r="107" spans="3:7">
      <c r="C107" s="2"/>
      <c r="D107" s="2"/>
      <c r="E107" s="2"/>
      <c r="F107" s="2"/>
      <c r="G107" s="2"/>
    </row>
    <row r="108" spans="3:7">
      <c r="C108" s="2"/>
      <c r="D108" s="2"/>
      <c r="E108" s="2"/>
      <c r="F108" s="2"/>
      <c r="G108" s="2"/>
    </row>
    <row r="109" spans="3:7">
      <c r="C109" s="2"/>
      <c r="D109" s="2"/>
      <c r="E109" s="2"/>
      <c r="F109" s="2"/>
      <c r="G109" s="2"/>
    </row>
    <row r="110" spans="3:7">
      <c r="C110" s="2"/>
      <c r="D110" s="2"/>
      <c r="E110" s="2"/>
      <c r="F110" s="2"/>
      <c r="G110" s="2"/>
    </row>
    <row r="111" spans="3:7">
      <c r="C111" s="2"/>
      <c r="D111" s="2"/>
      <c r="E111" s="2"/>
      <c r="F111" s="2"/>
      <c r="G111" s="2"/>
    </row>
    <row r="112" spans="3:7">
      <c r="C112" s="2"/>
      <c r="D112" s="2"/>
      <c r="E112" s="2"/>
      <c r="F112" s="2"/>
      <c r="G112" s="2"/>
    </row>
    <row r="113" spans="3:7">
      <c r="C113" s="2"/>
      <c r="D113" s="2"/>
      <c r="E113" s="2"/>
      <c r="F113" s="2"/>
      <c r="G113" s="2"/>
    </row>
    <row r="114" spans="3:7">
      <c r="C114" s="2"/>
      <c r="D114" s="2"/>
      <c r="E114" s="2"/>
      <c r="F114" s="2"/>
      <c r="G114" s="2"/>
    </row>
    <row r="115" spans="3:7">
      <c r="C115" s="2"/>
      <c r="D115" s="2"/>
      <c r="E115" s="2"/>
      <c r="F115" s="2"/>
      <c r="G115" s="2"/>
    </row>
    <row r="116" spans="3:7">
      <c r="C116" s="2"/>
      <c r="D116" s="2"/>
      <c r="E116" s="2"/>
      <c r="F116" s="2"/>
      <c r="G116" s="2"/>
    </row>
    <row r="117" spans="3:7">
      <c r="C117" s="2"/>
      <c r="D117" s="2"/>
      <c r="E117" s="2"/>
      <c r="F117" s="2"/>
      <c r="G117" s="2"/>
    </row>
    <row r="118" spans="3:7">
      <c r="C118" s="2"/>
      <c r="D118" s="2"/>
      <c r="E118" s="2"/>
      <c r="F118" s="2"/>
      <c r="G118" s="2"/>
    </row>
    <row r="119" spans="3:7">
      <c r="C119" s="2"/>
      <c r="D119" s="2"/>
      <c r="E119" s="2"/>
      <c r="F119" s="2"/>
      <c r="G119" s="2"/>
    </row>
    <row r="120" spans="3:7">
      <c r="C120" s="2" cm="1">
        <f t="array" ref="C120:C193">D4:D77</f>
        <v>74.400000000000006</v>
      </c>
      <c r="D120" s="2" t="e">
        <f>NA()</f>
        <v>#N/A</v>
      </c>
      <c r="E120" s="2" t="e" cm="1">
        <f t="array" ref="E120:E193">G4:G77</f>
        <v>#N/A</v>
      </c>
      <c r="F120" s="2" t="e" cm="1">
        <f t="array" ref="F120:F193">I4:I77</f>
        <v>#N/A</v>
      </c>
      <c r="G120" s="2" t="e">
        <f>NA()</f>
        <v>#N/A</v>
      </c>
    </row>
    <row r="121" spans="3:7">
      <c r="C121" s="2" t="e">
        <v>#N/A</v>
      </c>
      <c r="D121" s="2" t="e">
        <f>NA()</f>
        <v>#N/A</v>
      </c>
      <c r="E121" s="2">
        <v>3.6</v>
      </c>
      <c r="F121" s="2">
        <v>22</v>
      </c>
      <c r="G121" s="2" t="e">
        <f>NA()</f>
        <v>#N/A</v>
      </c>
    </row>
    <row r="122" spans="3:7">
      <c r="C122" s="2">
        <v>75.8</v>
      </c>
      <c r="D122" s="2" t="e">
        <f>NA()</f>
        <v>#N/A</v>
      </c>
      <c r="E122" s="2" t="e">
        <v>#N/A</v>
      </c>
      <c r="F122" s="2" t="e">
        <v>#N/A</v>
      </c>
      <c r="G122" s="2" t="e">
        <f>NA()</f>
        <v>#N/A</v>
      </c>
    </row>
    <row r="123" spans="3:7">
      <c r="C123" s="2" t="e">
        <v>#N/A</v>
      </c>
      <c r="D123" s="2" t="e">
        <f>NA()</f>
        <v>#N/A</v>
      </c>
      <c r="E123" s="2">
        <v>3.6</v>
      </c>
      <c r="F123" s="2">
        <v>12.5</v>
      </c>
      <c r="G123" s="2" t="e">
        <f>NA()</f>
        <v>#N/A</v>
      </c>
    </row>
    <row r="124" spans="3:7">
      <c r="C124" s="2">
        <v>75.099999999999994</v>
      </c>
      <c r="D124" s="2" t="e">
        <f>NA()</f>
        <v>#N/A</v>
      </c>
      <c r="E124" s="2" t="e">
        <v>#N/A</v>
      </c>
      <c r="F124" s="2" t="e">
        <v>#N/A</v>
      </c>
      <c r="G124" s="2" t="e">
        <f>NA()</f>
        <v>#N/A</v>
      </c>
    </row>
    <row r="125" spans="3:7">
      <c r="C125" s="2" t="e">
        <v>#N/A</v>
      </c>
      <c r="D125" s="2" t="e">
        <f>NA()</f>
        <v>#N/A</v>
      </c>
      <c r="E125" s="2">
        <v>3.6</v>
      </c>
      <c r="F125" s="2">
        <v>18.899999999999999</v>
      </c>
      <c r="G125" s="2" t="e">
        <f>NA()</f>
        <v>#N/A</v>
      </c>
    </row>
    <row r="126" spans="3:7">
      <c r="C126" s="2">
        <v>75.099999999999994</v>
      </c>
      <c r="D126" s="2" t="e">
        <f>NA()</f>
        <v>#N/A</v>
      </c>
      <c r="E126" s="2" t="e">
        <v>#N/A</v>
      </c>
      <c r="F126" s="2" t="e">
        <v>#N/A</v>
      </c>
      <c r="G126" s="2" t="e">
        <f>NA()</f>
        <v>#N/A</v>
      </c>
    </row>
    <row r="127" spans="3:7">
      <c r="C127" s="2" t="e">
        <v>#N/A</v>
      </c>
      <c r="D127" s="2" t="e">
        <f>NA()</f>
        <v>#N/A</v>
      </c>
      <c r="E127" s="2">
        <v>5.4</v>
      </c>
      <c r="F127" s="2">
        <v>21.1</v>
      </c>
      <c r="G127" s="2" t="e">
        <f>NA()</f>
        <v>#N/A</v>
      </c>
    </row>
    <row r="128" spans="3:7">
      <c r="C128" s="2">
        <v>76</v>
      </c>
      <c r="D128" s="2" t="e">
        <f>NA()</f>
        <v>#N/A</v>
      </c>
      <c r="E128" s="2" t="e">
        <v>#N/A</v>
      </c>
      <c r="F128" s="2" t="e">
        <v>#N/A</v>
      </c>
      <c r="G128" s="2" t="e">
        <f>NA()</f>
        <v>#N/A</v>
      </c>
    </row>
    <row r="129" spans="3:7">
      <c r="C129" s="2" t="e">
        <v>#N/A</v>
      </c>
      <c r="D129" s="2" t="e">
        <f>NA()</f>
        <v>#N/A</v>
      </c>
      <c r="E129" s="2">
        <v>5.0999999999999996</v>
      </c>
      <c r="F129" s="2">
        <v>14.6</v>
      </c>
      <c r="G129" s="2" t="e">
        <f>NA()</f>
        <v>#N/A</v>
      </c>
    </row>
    <row r="130" spans="3:7">
      <c r="C130" s="2">
        <v>83.9</v>
      </c>
      <c r="D130" s="2" t="e">
        <f>NA()</f>
        <v>#N/A</v>
      </c>
      <c r="E130" s="2" t="e">
        <v>#N/A</v>
      </c>
      <c r="F130" s="2" t="e">
        <v>#N/A</v>
      </c>
      <c r="G130" s="2" t="e">
        <f>NA()</f>
        <v>#N/A</v>
      </c>
    </row>
    <row r="131" spans="3:7">
      <c r="C131" s="2" t="e">
        <v>#N/A</v>
      </c>
      <c r="D131" s="2" t="e">
        <f>NA()</f>
        <v>#N/A</v>
      </c>
      <c r="E131" s="2">
        <v>4.9000000000000004</v>
      </c>
      <c r="F131" s="2">
        <v>31.2</v>
      </c>
      <c r="G131" s="2" t="e">
        <f>NA()</f>
        <v>#N/A</v>
      </c>
    </row>
    <row r="132" spans="3:7">
      <c r="C132" s="2">
        <v>84.4</v>
      </c>
      <c r="D132" s="2" t="e">
        <f>NA()</f>
        <v>#N/A</v>
      </c>
      <c r="E132" s="2" t="e">
        <v>#N/A</v>
      </c>
      <c r="F132" s="2" t="e">
        <v>#N/A</v>
      </c>
      <c r="G132" s="2" t="e">
        <f>NA()</f>
        <v>#N/A</v>
      </c>
    </row>
    <row r="133" spans="3:7">
      <c r="C133" s="2" t="e">
        <v>#N/A</v>
      </c>
      <c r="D133" s="2" t="e">
        <f>NA()</f>
        <v>#N/A</v>
      </c>
      <c r="E133" s="2">
        <v>5.4</v>
      </c>
      <c r="F133" s="2">
        <v>32.200000000000003</v>
      </c>
      <c r="G133" s="2" t="e">
        <f>NA()</f>
        <v>#N/A</v>
      </c>
    </row>
    <row r="134" spans="3:7">
      <c r="C134" s="2">
        <v>86.8</v>
      </c>
      <c r="D134" s="2" t="e">
        <f>NA()</f>
        <v>#N/A</v>
      </c>
      <c r="E134" s="2" t="e">
        <v>#N/A</v>
      </c>
      <c r="F134" s="2" t="e">
        <v>#N/A</v>
      </c>
      <c r="G134" s="2" t="e">
        <f>NA()</f>
        <v>#N/A</v>
      </c>
    </row>
    <row r="135" spans="3:7">
      <c r="C135" s="2" t="e">
        <v>#N/A</v>
      </c>
      <c r="D135" s="2" t="e">
        <f>NA()</f>
        <v>#N/A</v>
      </c>
      <c r="E135" s="2">
        <v>5.6</v>
      </c>
      <c r="F135" s="2">
        <v>28.1</v>
      </c>
      <c r="G135" s="2" t="e">
        <f>NA()</f>
        <v>#N/A</v>
      </c>
    </row>
    <row r="136" spans="3:7">
      <c r="C136" s="2">
        <v>85.3</v>
      </c>
      <c r="D136" s="2" t="e">
        <f>NA()</f>
        <v>#N/A</v>
      </c>
      <c r="E136" s="2" t="e">
        <v>#N/A</v>
      </c>
      <c r="F136" s="2" t="e">
        <v>#N/A</v>
      </c>
      <c r="G136" s="2" t="e">
        <f>NA()</f>
        <v>#N/A</v>
      </c>
    </row>
    <row r="137" spans="3:7">
      <c r="C137" s="2" t="e">
        <v>#N/A</v>
      </c>
      <c r="D137" s="2" t="e">
        <f>NA()</f>
        <v>#N/A</v>
      </c>
      <c r="E137" s="2">
        <v>6.5</v>
      </c>
      <c r="F137" s="2">
        <v>34.200000000000003</v>
      </c>
      <c r="G137" s="2" t="e">
        <f>NA()</f>
        <v>#N/A</v>
      </c>
    </row>
    <row r="138" spans="3:7">
      <c r="C138" s="2">
        <v>86.4</v>
      </c>
      <c r="D138" s="2" t="e">
        <f>NA()</f>
        <v>#N/A</v>
      </c>
      <c r="E138" s="2" t="e">
        <v>#N/A</v>
      </c>
      <c r="F138" s="2" t="e">
        <v>#N/A</v>
      </c>
      <c r="G138" s="2" t="e">
        <f>NA()</f>
        <v>#N/A</v>
      </c>
    </row>
    <row r="139" spans="3:7">
      <c r="C139" s="2" t="e">
        <v>#N/A</v>
      </c>
      <c r="D139" s="2" t="e">
        <f>NA()</f>
        <v>#N/A</v>
      </c>
      <c r="E139" s="2">
        <v>5.8</v>
      </c>
      <c r="F139" s="2">
        <v>24.8</v>
      </c>
      <c r="G139" s="2" t="e">
        <f>NA()</f>
        <v>#N/A</v>
      </c>
    </row>
    <row r="140" spans="3:7">
      <c r="C140" s="2">
        <v>101.2</v>
      </c>
      <c r="D140" s="2" t="e">
        <f>NA()</f>
        <v>#N/A</v>
      </c>
      <c r="E140" s="2" t="e">
        <v>#N/A</v>
      </c>
      <c r="F140" s="2" t="e">
        <v>#N/A</v>
      </c>
      <c r="G140" s="2" t="e">
        <f>NA()</f>
        <v>#N/A</v>
      </c>
    </row>
    <row r="141" spans="3:7">
      <c r="C141" s="2" t="e">
        <v>#N/A</v>
      </c>
      <c r="D141" s="2" t="e">
        <f>NA()</f>
        <v>#N/A</v>
      </c>
      <c r="E141" s="2">
        <v>12.1</v>
      </c>
      <c r="F141" s="2">
        <v>17.8</v>
      </c>
      <c r="G141" s="2" t="e">
        <f>NA()</f>
        <v>#N/A</v>
      </c>
    </row>
    <row r="142" spans="3:7">
      <c r="C142" s="2">
        <v>98.1</v>
      </c>
      <c r="D142" s="2" t="e">
        <f>NA()</f>
        <v>#N/A</v>
      </c>
      <c r="E142" s="2" t="e">
        <v>#N/A</v>
      </c>
      <c r="F142" s="2" t="e">
        <v>#N/A</v>
      </c>
      <c r="G142" s="2" t="e">
        <f>NA()</f>
        <v>#N/A</v>
      </c>
    </row>
    <row r="143" spans="3:7">
      <c r="C143" s="2" t="e">
        <v>#N/A</v>
      </c>
      <c r="D143" s="2" t="e">
        <f>NA()</f>
        <v>#N/A</v>
      </c>
      <c r="E143" s="2">
        <v>8.6</v>
      </c>
      <c r="F143" s="2">
        <v>23</v>
      </c>
      <c r="G143" s="2" t="e">
        <f>NA()</f>
        <v>#N/A</v>
      </c>
    </row>
    <row r="144" spans="3:7">
      <c r="C144" s="2">
        <v>102.8</v>
      </c>
      <c r="D144" s="2" t="e">
        <f>NA()</f>
        <v>#N/A</v>
      </c>
      <c r="E144" s="2" t="e">
        <v>#N/A</v>
      </c>
      <c r="F144" s="2" t="e">
        <v>#N/A</v>
      </c>
      <c r="G144" s="2" t="e">
        <f>NA()</f>
        <v>#N/A</v>
      </c>
    </row>
    <row r="145" spans="3:7">
      <c r="C145" s="2" t="e">
        <v>#N/A</v>
      </c>
      <c r="D145" s="2" t="e">
        <f>NA()</f>
        <v>#N/A</v>
      </c>
      <c r="E145" s="2">
        <v>10.3</v>
      </c>
      <c r="F145" s="2">
        <v>21.9</v>
      </c>
      <c r="G145" s="2" t="e">
        <f>NA()</f>
        <v>#N/A</v>
      </c>
    </row>
    <row r="146" spans="3:7">
      <c r="C146" s="2">
        <v>96.6</v>
      </c>
      <c r="D146" s="2" t="e">
        <f>NA()</f>
        <v>#N/A</v>
      </c>
      <c r="E146" s="2" t="e">
        <v>#N/A</v>
      </c>
      <c r="F146" s="2" t="e">
        <v>#N/A</v>
      </c>
      <c r="G146" s="2" t="e">
        <f>NA()</f>
        <v>#N/A</v>
      </c>
    </row>
    <row r="147" spans="3:7">
      <c r="C147" s="2" t="e">
        <v>#N/A</v>
      </c>
      <c r="D147" s="2" t="e">
        <f>NA()</f>
        <v>#N/A</v>
      </c>
      <c r="E147" s="2">
        <v>8.1999999999999993</v>
      </c>
      <c r="F147" s="2">
        <v>24.4</v>
      </c>
      <c r="G147" s="2" t="e">
        <f>NA()</f>
        <v>#N/A</v>
      </c>
    </row>
    <row r="148" spans="3:7">
      <c r="C148" s="2">
        <v>102</v>
      </c>
      <c r="D148" s="2" t="e">
        <f>NA()</f>
        <v>#N/A</v>
      </c>
      <c r="E148" s="2" t="e">
        <v>#N/A</v>
      </c>
      <c r="F148" s="2" t="e">
        <v>#N/A</v>
      </c>
      <c r="G148" s="2" t="e">
        <f>NA()</f>
        <v>#N/A</v>
      </c>
    </row>
    <row r="149" spans="3:7">
      <c r="C149" s="2" t="e">
        <v>#N/A</v>
      </c>
      <c r="D149" s="2" t="e">
        <f>NA()</f>
        <v>#N/A</v>
      </c>
      <c r="E149" s="2">
        <v>9.4</v>
      </c>
      <c r="F149" s="2">
        <v>23.9</v>
      </c>
      <c r="G149" s="2" t="e">
        <f>NA()</f>
        <v>#N/A</v>
      </c>
    </row>
    <row r="150" spans="3:7">
      <c r="C150" s="2">
        <v>120.2</v>
      </c>
      <c r="D150" s="2" t="e">
        <f>NA()</f>
        <v>#N/A</v>
      </c>
      <c r="E150" s="2" t="e">
        <v>#N/A</v>
      </c>
      <c r="F150" s="2" t="e">
        <v>#N/A</v>
      </c>
      <c r="G150" s="2" t="e">
        <f>NA()</f>
        <v>#N/A</v>
      </c>
    </row>
    <row r="151" spans="3:7">
      <c r="C151" s="2" t="e">
        <v>#N/A</v>
      </c>
      <c r="D151" s="2" t="e">
        <f>NA()</f>
        <v>#N/A</v>
      </c>
      <c r="E151" s="2">
        <v>10.7</v>
      </c>
      <c r="F151" s="2">
        <v>19.100000000000001</v>
      </c>
      <c r="G151" s="2" t="e">
        <f>NA()</f>
        <v>#N/A</v>
      </c>
    </row>
    <row r="152" spans="3:7">
      <c r="C152" s="1">
        <v>119.5</v>
      </c>
      <c r="E152" s="1" t="e">
        <v>#N/A</v>
      </c>
      <c r="F152" s="1" t="e">
        <v>#N/A</v>
      </c>
    </row>
    <row r="153" spans="3:7">
      <c r="C153" s="1" t="e">
        <v>#N/A</v>
      </c>
      <c r="E153" s="1">
        <v>10.3</v>
      </c>
      <c r="F153" s="1">
        <v>17.899999999999999</v>
      </c>
    </row>
    <row r="154" spans="3:7">
      <c r="C154" s="1">
        <v>117.7</v>
      </c>
      <c r="E154" s="1" t="e">
        <v>#N/A</v>
      </c>
      <c r="F154" s="1" t="e">
        <v>#N/A</v>
      </c>
    </row>
    <row r="155" spans="3:7">
      <c r="C155" s="1">
        <v>0</v>
      </c>
      <c r="E155" s="1">
        <v>9.3000000000000007</v>
      </c>
      <c r="F155" s="1">
        <v>21.1</v>
      </c>
    </row>
    <row r="156" spans="3:7">
      <c r="C156" s="1">
        <v>118.3</v>
      </c>
      <c r="E156" s="1" t="e">
        <v>#N/A</v>
      </c>
      <c r="F156" s="1" t="e">
        <v>#N/A</v>
      </c>
    </row>
    <row r="157" spans="3:7">
      <c r="C157" s="1" t="e">
        <v>#N/A</v>
      </c>
      <c r="E157" s="1">
        <v>9.9</v>
      </c>
      <c r="F157" s="1">
        <v>20.7</v>
      </c>
    </row>
    <row r="158" spans="3:7">
      <c r="C158" s="1">
        <v>120.1</v>
      </c>
      <c r="E158" s="1" t="e">
        <v>#N/A</v>
      </c>
      <c r="F158" s="1" t="e">
        <v>#N/A</v>
      </c>
    </row>
    <row r="159" spans="3:7">
      <c r="C159" s="1" t="e">
        <v>#N/A</v>
      </c>
      <c r="E159" s="1">
        <v>9.5</v>
      </c>
      <c r="F159" s="1">
        <v>19.600000000000001</v>
      </c>
    </row>
    <row r="160" spans="3:7">
      <c r="C160" s="1">
        <v>139.4</v>
      </c>
      <c r="E160" s="1" t="e">
        <v>#N/A</v>
      </c>
      <c r="F160" s="1" t="e">
        <v>#N/A</v>
      </c>
    </row>
    <row r="161" spans="3:6">
      <c r="C161" s="1" t="e">
        <v>#N/A</v>
      </c>
      <c r="E161" s="1">
        <v>16.100000000000001</v>
      </c>
      <c r="F161" s="1">
        <v>15.7</v>
      </c>
    </row>
    <row r="162" spans="3:6">
      <c r="C162" s="1">
        <v>140</v>
      </c>
      <c r="E162" s="1" t="e">
        <v>#N/A</v>
      </c>
      <c r="F162" s="1" t="e">
        <v>#N/A</v>
      </c>
    </row>
    <row r="163" spans="3:6">
      <c r="C163" s="1" t="e">
        <v>#N/A</v>
      </c>
      <c r="E163" s="1">
        <v>13.2</v>
      </c>
      <c r="F163" s="1">
        <v>17.899999999999999</v>
      </c>
    </row>
    <row r="164" spans="3:6">
      <c r="C164" s="1">
        <v>139.1</v>
      </c>
      <c r="E164" s="1" t="e">
        <v>#N/A</v>
      </c>
      <c r="F164" s="1" t="e">
        <v>#N/A</v>
      </c>
    </row>
    <row r="165" spans="3:6">
      <c r="C165" s="1" t="e">
        <v>#N/A</v>
      </c>
      <c r="E165" s="1">
        <v>12.5</v>
      </c>
      <c r="F165" s="1">
        <v>23</v>
      </c>
    </row>
    <row r="166" spans="3:6">
      <c r="C166" s="1">
        <v>138.19999999999999</v>
      </c>
      <c r="E166" s="1" t="e">
        <v>#N/A</v>
      </c>
      <c r="F166" s="1" t="e">
        <v>#N/A</v>
      </c>
    </row>
    <row r="167" spans="3:6">
      <c r="C167" s="1" t="e">
        <v>#N/A</v>
      </c>
      <c r="E167" s="1">
        <v>11.1</v>
      </c>
      <c r="F167" s="1">
        <v>20.8</v>
      </c>
    </row>
    <row r="168" spans="3:6">
      <c r="C168" s="1">
        <v>139.30000000000001</v>
      </c>
      <c r="E168" s="1" t="e">
        <v>#N/A</v>
      </c>
      <c r="F168" s="1" t="e">
        <v>#N/A</v>
      </c>
    </row>
    <row r="169" spans="3:6">
      <c r="C169" s="1" t="e">
        <v>#N/A</v>
      </c>
      <c r="E169" s="1">
        <v>14.2</v>
      </c>
      <c r="F169" s="1">
        <v>16.2</v>
      </c>
    </row>
    <row r="170" spans="3:6">
      <c r="C170" s="1">
        <v>167.6</v>
      </c>
      <c r="E170" s="1" t="e">
        <v>#N/A</v>
      </c>
      <c r="F170" s="1" t="e">
        <v>#N/A</v>
      </c>
    </row>
    <row r="171" spans="3:6">
      <c r="C171" s="1" t="e">
        <v>#N/A</v>
      </c>
      <c r="E171" s="1">
        <v>11.5</v>
      </c>
      <c r="F171" s="1">
        <v>23.5</v>
      </c>
    </row>
    <row r="172" spans="3:6">
      <c r="C172" s="1">
        <v>157.9</v>
      </c>
      <c r="E172" s="1" t="e">
        <v>#N/A</v>
      </c>
      <c r="F172" s="1" t="e">
        <v>#N/A</v>
      </c>
    </row>
    <row r="173" spans="3:6">
      <c r="C173" s="1" t="e">
        <v>#N/A</v>
      </c>
      <c r="E173" s="1">
        <v>12.5</v>
      </c>
      <c r="F173" s="1">
        <v>28.2</v>
      </c>
    </row>
    <row r="174" spans="3:6">
      <c r="C174" s="1">
        <v>169.3</v>
      </c>
      <c r="E174" s="1" t="e">
        <v>#N/A</v>
      </c>
      <c r="F174" s="1" t="e">
        <v>#N/A</v>
      </c>
    </row>
    <row r="175" spans="3:6">
      <c r="C175" s="1" t="e">
        <v>#N/A</v>
      </c>
      <c r="E175" s="1">
        <v>12.8</v>
      </c>
      <c r="F175" s="1">
        <v>23.5</v>
      </c>
    </row>
    <row r="176" spans="3:6">
      <c r="C176" s="1">
        <v>194.9</v>
      </c>
      <c r="E176" s="1" t="e">
        <v>#N/A</v>
      </c>
      <c r="F176" s="1" t="e">
        <v>#N/A</v>
      </c>
    </row>
    <row r="177" spans="3:6">
      <c r="C177" s="1" t="e">
        <v>#N/A</v>
      </c>
      <c r="E177" s="1">
        <v>17.7</v>
      </c>
      <c r="F177" s="1">
        <v>17.100000000000001</v>
      </c>
    </row>
    <row r="178" spans="3:6">
      <c r="C178" s="1">
        <v>192.6</v>
      </c>
      <c r="E178" s="1" t="e">
        <v>#N/A</v>
      </c>
      <c r="F178" s="1" t="e">
        <v>#N/A</v>
      </c>
    </row>
    <row r="179" spans="3:6">
      <c r="C179" s="1" t="e">
        <v>#N/A</v>
      </c>
      <c r="E179" s="1">
        <v>15.8</v>
      </c>
      <c r="F179" s="1">
        <v>25.5</v>
      </c>
    </row>
    <row r="180" spans="3:6">
      <c r="C180" s="1">
        <v>200.5</v>
      </c>
      <c r="E180" s="1" t="e">
        <v>#N/A</v>
      </c>
      <c r="F180" s="1" t="e">
        <v>#N/A</v>
      </c>
    </row>
    <row r="181" spans="3:6">
      <c r="C181" s="1" t="e">
        <v>#N/A</v>
      </c>
      <c r="E181" s="1">
        <v>11.8</v>
      </c>
      <c r="F181" s="1">
        <v>19.3</v>
      </c>
    </row>
    <row r="182" spans="3:6">
      <c r="C182" s="1">
        <v>236.6</v>
      </c>
      <c r="E182" s="1" t="e">
        <v>#N/A</v>
      </c>
      <c r="F182" s="1" t="e">
        <v>#N/A</v>
      </c>
    </row>
    <row r="183" spans="3:6">
      <c r="C183" s="1" t="e">
        <v>#N/A</v>
      </c>
      <c r="E183" s="1">
        <v>12.8</v>
      </c>
      <c r="F183" s="1">
        <v>23.9</v>
      </c>
    </row>
    <row r="184" spans="3:6">
      <c r="C184" s="1">
        <v>240.6</v>
      </c>
      <c r="E184" s="1" t="e">
        <v>#N/A</v>
      </c>
      <c r="F184" s="1" t="e">
        <v>#N/A</v>
      </c>
    </row>
    <row r="185" spans="3:6">
      <c r="C185" s="1" t="e">
        <v>#N/A</v>
      </c>
      <c r="E185" s="1">
        <v>10.8</v>
      </c>
      <c r="F185" s="1">
        <v>22.4</v>
      </c>
    </row>
    <row r="186" spans="3:6">
      <c r="C186" s="1">
        <v>240.8</v>
      </c>
      <c r="E186" s="1" t="e">
        <v>#N/A</v>
      </c>
      <c r="F186" s="1" t="e">
        <v>#N/A</v>
      </c>
    </row>
    <row r="187" spans="3:6">
      <c r="C187" s="1" t="e">
        <v>#N/A</v>
      </c>
      <c r="E187" s="1">
        <v>14.5</v>
      </c>
      <c r="F187" s="1">
        <v>23.5</v>
      </c>
    </row>
    <row r="188" spans="3:6">
      <c r="C188" s="1">
        <v>236.3</v>
      </c>
      <c r="E188" s="1" t="e">
        <v>#N/A</v>
      </c>
      <c r="F188" s="1" t="e">
        <v>#N/A</v>
      </c>
    </row>
    <row r="189" spans="3:6">
      <c r="C189" s="1" t="e">
        <v>#N/A</v>
      </c>
      <c r="E189" s="1">
        <v>8.6</v>
      </c>
      <c r="F189" s="1">
        <v>24.8</v>
      </c>
    </row>
    <row r="190" spans="3:6">
      <c r="C190" s="1">
        <v>241.2</v>
      </c>
      <c r="E190" s="1" t="e">
        <v>#N/A</v>
      </c>
      <c r="F190" s="1" t="e">
        <v>#N/A</v>
      </c>
    </row>
    <row r="191" spans="3:6">
      <c r="C191" s="1" t="e">
        <v>#N/A</v>
      </c>
      <c r="E191" s="1">
        <v>7.8</v>
      </c>
      <c r="F191" s="1">
        <v>22.7</v>
      </c>
    </row>
    <row r="192" spans="3:6">
      <c r="C192" s="1">
        <v>278.60000000000002</v>
      </c>
      <c r="E192" s="1" t="e">
        <v>#N/A</v>
      </c>
      <c r="F192" s="1" t="e">
        <v>#N/A</v>
      </c>
    </row>
    <row r="193" spans="3:6">
      <c r="C193" s="1" t="e">
        <v>#N/A</v>
      </c>
      <c r="E193" s="1">
        <v>10.5</v>
      </c>
      <c r="F193" s="1">
        <v>22.1</v>
      </c>
    </row>
  </sheetData>
  <mergeCells count="165">
    <mergeCell ref="M1:Q1"/>
    <mergeCell ref="A4:A5"/>
    <mergeCell ref="T4:T5"/>
    <mergeCell ref="U4:U5"/>
    <mergeCell ref="V4:V5"/>
    <mergeCell ref="A6:A7"/>
    <mergeCell ref="T6:T7"/>
    <mergeCell ref="U6:U7"/>
    <mergeCell ref="V6:V7"/>
    <mergeCell ref="A12:A13"/>
    <mergeCell ref="T12:T13"/>
    <mergeCell ref="U12:U13"/>
    <mergeCell ref="V12:V13"/>
    <mergeCell ref="A14:A15"/>
    <mergeCell ref="T14:T15"/>
    <mergeCell ref="U14:U15"/>
    <mergeCell ref="V14:V15"/>
    <mergeCell ref="A8:A9"/>
    <mergeCell ref="T8:T9"/>
    <mergeCell ref="U8:U9"/>
    <mergeCell ref="V8:V9"/>
    <mergeCell ref="A10:A11"/>
    <mergeCell ref="T10:T11"/>
    <mergeCell ref="U10:U11"/>
    <mergeCell ref="V10:V11"/>
    <mergeCell ref="AR16:AR17"/>
    <mergeCell ref="AS16:AS17"/>
    <mergeCell ref="A18:A19"/>
    <mergeCell ref="T18:T19"/>
    <mergeCell ref="U18:U19"/>
    <mergeCell ref="V18:V19"/>
    <mergeCell ref="A16:A17"/>
    <mergeCell ref="T16:T17"/>
    <mergeCell ref="U16:U17"/>
    <mergeCell ref="V16:V17"/>
    <mergeCell ref="X16:X17"/>
    <mergeCell ref="AQ16:AQ17"/>
    <mergeCell ref="A24:A25"/>
    <mergeCell ref="T24:T25"/>
    <mergeCell ref="U24:U25"/>
    <mergeCell ref="V24:V25"/>
    <mergeCell ref="A26:A27"/>
    <mergeCell ref="T26:T27"/>
    <mergeCell ref="U26:U27"/>
    <mergeCell ref="V26:V27"/>
    <mergeCell ref="A20:A21"/>
    <mergeCell ref="T20:T21"/>
    <mergeCell ref="U20:U21"/>
    <mergeCell ref="V20:V21"/>
    <mergeCell ref="A22:A23"/>
    <mergeCell ref="T22:T23"/>
    <mergeCell ref="U22:U23"/>
    <mergeCell ref="V22:V23"/>
    <mergeCell ref="A32:A33"/>
    <mergeCell ref="T32:T33"/>
    <mergeCell ref="U32:U33"/>
    <mergeCell ref="V32:V33"/>
    <mergeCell ref="A34:A35"/>
    <mergeCell ref="T34:T35"/>
    <mergeCell ref="U34:U35"/>
    <mergeCell ref="V34:V35"/>
    <mergeCell ref="A28:A29"/>
    <mergeCell ref="T28:T29"/>
    <mergeCell ref="U28:U29"/>
    <mergeCell ref="V28:V29"/>
    <mergeCell ref="A30:A31"/>
    <mergeCell ref="T30:T31"/>
    <mergeCell ref="U30:U31"/>
    <mergeCell ref="V30:V31"/>
    <mergeCell ref="A40:A41"/>
    <mergeCell ref="T40:T41"/>
    <mergeCell ref="U40:U41"/>
    <mergeCell ref="V40:V41"/>
    <mergeCell ref="A42:A43"/>
    <mergeCell ref="T42:T43"/>
    <mergeCell ref="U42:U43"/>
    <mergeCell ref="V42:V43"/>
    <mergeCell ref="A36:A37"/>
    <mergeCell ref="T36:T37"/>
    <mergeCell ref="U36:U37"/>
    <mergeCell ref="V36:V37"/>
    <mergeCell ref="A38:A39"/>
    <mergeCell ref="T38:T39"/>
    <mergeCell ref="U38:U39"/>
    <mergeCell ref="V38:V39"/>
    <mergeCell ref="A48:A49"/>
    <mergeCell ref="T48:T49"/>
    <mergeCell ref="U48:U49"/>
    <mergeCell ref="V48:V49"/>
    <mergeCell ref="A50:A51"/>
    <mergeCell ref="T50:T51"/>
    <mergeCell ref="U50:U51"/>
    <mergeCell ref="V50:V51"/>
    <mergeCell ref="A44:A45"/>
    <mergeCell ref="T44:T45"/>
    <mergeCell ref="U44:U45"/>
    <mergeCell ref="V44:V45"/>
    <mergeCell ref="A46:A47"/>
    <mergeCell ref="T46:T47"/>
    <mergeCell ref="U46:U47"/>
    <mergeCell ref="V46:V47"/>
    <mergeCell ref="A56:A57"/>
    <mergeCell ref="T56:T57"/>
    <mergeCell ref="U56:U57"/>
    <mergeCell ref="V56:V57"/>
    <mergeCell ref="A58:A59"/>
    <mergeCell ref="T58:T59"/>
    <mergeCell ref="U58:U59"/>
    <mergeCell ref="V58:V59"/>
    <mergeCell ref="A52:A53"/>
    <mergeCell ref="T52:T53"/>
    <mergeCell ref="U52:U53"/>
    <mergeCell ref="V52:V53"/>
    <mergeCell ref="A54:A55"/>
    <mergeCell ref="T54:T55"/>
    <mergeCell ref="U54:U55"/>
    <mergeCell ref="V54:V55"/>
    <mergeCell ref="A64:A65"/>
    <mergeCell ref="T64:T65"/>
    <mergeCell ref="U64:U65"/>
    <mergeCell ref="V64:V65"/>
    <mergeCell ref="A66:A67"/>
    <mergeCell ref="T66:T67"/>
    <mergeCell ref="U66:U67"/>
    <mergeCell ref="V66:V67"/>
    <mergeCell ref="A60:A61"/>
    <mergeCell ref="T60:T61"/>
    <mergeCell ref="U60:U61"/>
    <mergeCell ref="V60:V61"/>
    <mergeCell ref="A62:A63"/>
    <mergeCell ref="T62:T63"/>
    <mergeCell ref="U62:U63"/>
    <mergeCell ref="V62:V63"/>
    <mergeCell ref="A72:A73"/>
    <mergeCell ref="T72:T73"/>
    <mergeCell ref="U72:U73"/>
    <mergeCell ref="V72:V73"/>
    <mergeCell ref="A74:A75"/>
    <mergeCell ref="T74:T75"/>
    <mergeCell ref="U74:U75"/>
    <mergeCell ref="V74:V75"/>
    <mergeCell ref="A68:A69"/>
    <mergeCell ref="T68:T69"/>
    <mergeCell ref="U68:U69"/>
    <mergeCell ref="V68:V69"/>
    <mergeCell ref="A70:A71"/>
    <mergeCell ref="T70:T71"/>
    <mergeCell ref="U70:U71"/>
    <mergeCell ref="V70:V71"/>
    <mergeCell ref="A80:A81"/>
    <mergeCell ref="T80:T81"/>
    <mergeCell ref="U80:U81"/>
    <mergeCell ref="V80:V81"/>
    <mergeCell ref="A82:A83"/>
    <mergeCell ref="T82:T83"/>
    <mergeCell ref="U82:U83"/>
    <mergeCell ref="V82:V83"/>
    <mergeCell ref="A76:A77"/>
    <mergeCell ref="T76:T77"/>
    <mergeCell ref="U76:U77"/>
    <mergeCell ref="V76:V77"/>
    <mergeCell ref="A78:A79"/>
    <mergeCell ref="T78:T79"/>
    <mergeCell ref="U78:U79"/>
    <mergeCell ref="V78:V79"/>
  </mergeCells>
  <phoneticPr fontId="3"/>
  <conditionalFormatting sqref="R60:R61 AO16:AO17 R4:R5 R14:R15 R24:R25 R66:R67 R44:R45 R54:R55">
    <cfRule type="cellIs" dxfId="187" priority="137" operator="notBetween">
      <formula>0.4</formula>
      <formula>0.6</formula>
    </cfRule>
  </conditionalFormatting>
  <conditionalFormatting sqref="S60:S61 AP16:AP17 S4:S5 S14:S15 S24:S25 S66:S67 S44:S45 S54:S55">
    <cfRule type="cellIs" dxfId="186" priority="136" operator="greaterThanOrEqual">
      <formula>0.08</formula>
    </cfRule>
  </conditionalFormatting>
  <conditionalFormatting sqref="T4:V4 T14:V14 T24:V24 AQ16:AS16">
    <cfRule type="cellIs" dxfId="185" priority="135" operator="equal">
      <formula>NA()</formula>
    </cfRule>
  </conditionalFormatting>
  <conditionalFormatting sqref="T66:V66">
    <cfRule type="cellIs" dxfId="184" priority="134" operator="equal">
      <formula>NA()</formula>
    </cfRule>
  </conditionalFormatting>
  <conditionalFormatting sqref="T60:V60">
    <cfRule type="cellIs" dxfId="183" priority="133" operator="equal">
      <formula>NA()</formula>
    </cfRule>
  </conditionalFormatting>
  <conditionalFormatting sqref="T54:V54">
    <cfRule type="cellIs" dxfId="182" priority="132" operator="equal">
      <formula>NA()</formula>
    </cfRule>
  </conditionalFormatting>
  <conditionalFormatting sqref="Z16:AI17 C4:L5 C81:E82 F83:I83 L82 C80:L80 C14:L15 C24:L25 C44:L45 C54:L55 C60:L61 C66:L67 F81:L81">
    <cfRule type="expression" dxfId="181" priority="131">
      <formula>ISNA($C$4)=TRUE</formula>
    </cfRule>
  </conditionalFormatting>
  <conditionalFormatting sqref="R76:R77">
    <cfRule type="cellIs" dxfId="180" priority="130" operator="notBetween">
      <formula>0.4</formula>
      <formula>0.6</formula>
    </cfRule>
  </conditionalFormatting>
  <conditionalFormatting sqref="S76:S77">
    <cfRule type="cellIs" dxfId="179" priority="129" operator="greaterThanOrEqual">
      <formula>0.08</formula>
    </cfRule>
  </conditionalFormatting>
  <conditionalFormatting sqref="T76:V76">
    <cfRule type="cellIs" dxfId="178" priority="128" operator="equal">
      <formula>NA()</formula>
    </cfRule>
  </conditionalFormatting>
  <conditionalFormatting sqref="C76:L76 C77:K77">
    <cfRule type="expression" dxfId="177" priority="127">
      <formula>ISNA($C$4)=TRUE</formula>
    </cfRule>
  </conditionalFormatting>
  <conditionalFormatting sqref="R62:R63">
    <cfRule type="cellIs" dxfId="176" priority="126" operator="notBetween">
      <formula>0.4</formula>
      <formula>0.6</formula>
    </cfRule>
  </conditionalFormatting>
  <conditionalFormatting sqref="S62:S63">
    <cfRule type="cellIs" dxfId="175" priority="125" operator="greaterThanOrEqual">
      <formula>0.08</formula>
    </cfRule>
  </conditionalFormatting>
  <conditionalFormatting sqref="T62:V62">
    <cfRule type="cellIs" dxfId="174" priority="124" operator="equal">
      <formula>NA()</formula>
    </cfRule>
  </conditionalFormatting>
  <conditionalFormatting sqref="C62:L62 C63:K63">
    <cfRule type="expression" dxfId="173" priority="123">
      <formula>ISNA($C$4)=TRUE</formula>
    </cfRule>
  </conditionalFormatting>
  <conditionalFormatting sqref="R64:R65">
    <cfRule type="cellIs" dxfId="172" priority="122" operator="notBetween">
      <formula>0.4</formula>
      <formula>0.6</formula>
    </cfRule>
  </conditionalFormatting>
  <conditionalFormatting sqref="S64:S65">
    <cfRule type="cellIs" dxfId="171" priority="121" operator="greaterThanOrEqual">
      <formula>0.08</formula>
    </cfRule>
  </conditionalFormatting>
  <conditionalFormatting sqref="T64:V64">
    <cfRule type="cellIs" dxfId="170" priority="120" operator="equal">
      <formula>NA()</formula>
    </cfRule>
  </conditionalFormatting>
  <conditionalFormatting sqref="C64:L64 C65:K65">
    <cfRule type="expression" dxfId="169" priority="119">
      <formula>ISNA($C$4)=TRUE</formula>
    </cfRule>
  </conditionalFormatting>
  <conditionalFormatting sqref="R56:R57">
    <cfRule type="cellIs" dxfId="168" priority="118" operator="notBetween">
      <formula>0.4</formula>
      <formula>0.6</formula>
    </cfRule>
  </conditionalFormatting>
  <conditionalFormatting sqref="S56:S57">
    <cfRule type="cellIs" dxfId="167" priority="117" operator="greaterThanOrEqual">
      <formula>0.08</formula>
    </cfRule>
  </conditionalFormatting>
  <conditionalFormatting sqref="T56:V56">
    <cfRule type="cellIs" dxfId="166" priority="116" operator="equal">
      <formula>NA()</formula>
    </cfRule>
  </conditionalFormatting>
  <conditionalFormatting sqref="C56:L56 C57:K57">
    <cfRule type="expression" dxfId="165" priority="115">
      <formula>ISNA($C$4)=TRUE</formula>
    </cfRule>
  </conditionalFormatting>
  <conditionalFormatting sqref="R58:R59">
    <cfRule type="cellIs" dxfId="164" priority="114" operator="notBetween">
      <formula>0.4</formula>
      <formula>0.6</formula>
    </cfRule>
  </conditionalFormatting>
  <conditionalFormatting sqref="S58:S59">
    <cfRule type="cellIs" dxfId="163" priority="113" operator="greaterThanOrEqual">
      <formula>0.08</formula>
    </cfRule>
  </conditionalFormatting>
  <conditionalFormatting sqref="T58:V58">
    <cfRule type="cellIs" dxfId="162" priority="112" operator="equal">
      <formula>NA()</formula>
    </cfRule>
  </conditionalFormatting>
  <conditionalFormatting sqref="C58:L58 C59:K59">
    <cfRule type="expression" dxfId="161" priority="111">
      <formula>ISNA($C$4)=TRUE</formula>
    </cfRule>
  </conditionalFormatting>
  <conditionalFormatting sqref="R26:R27">
    <cfRule type="cellIs" dxfId="160" priority="110" operator="notBetween">
      <formula>0.4</formula>
      <formula>0.6</formula>
    </cfRule>
  </conditionalFormatting>
  <conditionalFormatting sqref="S26:S27">
    <cfRule type="cellIs" dxfId="159" priority="109" operator="greaterThanOrEqual">
      <formula>0.08</formula>
    </cfRule>
  </conditionalFormatting>
  <conditionalFormatting sqref="T26:V26">
    <cfRule type="cellIs" dxfId="158" priority="108" operator="equal">
      <formula>NA()</formula>
    </cfRule>
  </conditionalFormatting>
  <conditionalFormatting sqref="C26:L26 C27:K27">
    <cfRule type="expression" dxfId="157" priority="107">
      <formula>ISNA($C$4)=TRUE</formula>
    </cfRule>
  </conditionalFormatting>
  <conditionalFormatting sqref="R28:R29">
    <cfRule type="cellIs" dxfId="156" priority="106" operator="notBetween">
      <formula>0.4</formula>
      <formula>0.6</formula>
    </cfRule>
  </conditionalFormatting>
  <conditionalFormatting sqref="S28:S29">
    <cfRule type="cellIs" dxfId="155" priority="105" operator="greaterThanOrEqual">
      <formula>0.08</formula>
    </cfRule>
  </conditionalFormatting>
  <conditionalFormatting sqref="T28:V28">
    <cfRule type="cellIs" dxfId="154" priority="104" operator="equal">
      <formula>NA()</formula>
    </cfRule>
  </conditionalFormatting>
  <conditionalFormatting sqref="C28:L28 C29:K29">
    <cfRule type="expression" dxfId="153" priority="103">
      <formula>ISNA($C$4)=TRUE</formula>
    </cfRule>
  </conditionalFormatting>
  <conditionalFormatting sqref="R30:R31">
    <cfRule type="cellIs" dxfId="152" priority="102" operator="notBetween">
      <formula>0.4</formula>
      <formula>0.6</formula>
    </cfRule>
  </conditionalFormatting>
  <conditionalFormatting sqref="S30:S31">
    <cfRule type="cellIs" dxfId="151" priority="101" operator="greaterThanOrEqual">
      <formula>0.08</formula>
    </cfRule>
  </conditionalFormatting>
  <conditionalFormatting sqref="T30:V30">
    <cfRule type="cellIs" dxfId="150" priority="100" operator="equal">
      <formula>NA()</formula>
    </cfRule>
  </conditionalFormatting>
  <conditionalFormatting sqref="C30:L30 C31:K31">
    <cfRule type="expression" dxfId="149" priority="99">
      <formula>ISNA($C$4)=TRUE</formula>
    </cfRule>
  </conditionalFormatting>
  <conditionalFormatting sqref="R32:R33">
    <cfRule type="cellIs" dxfId="148" priority="98" operator="notBetween">
      <formula>0.4</formula>
      <formula>0.6</formula>
    </cfRule>
  </conditionalFormatting>
  <conditionalFormatting sqref="S32:S33">
    <cfRule type="cellIs" dxfId="147" priority="97" operator="greaterThanOrEqual">
      <formula>0.08</formula>
    </cfRule>
  </conditionalFormatting>
  <conditionalFormatting sqref="T32:V32">
    <cfRule type="cellIs" dxfId="146" priority="96" operator="equal">
      <formula>NA()</formula>
    </cfRule>
  </conditionalFormatting>
  <conditionalFormatting sqref="C32:L32 C33:K33">
    <cfRule type="expression" dxfId="145" priority="95">
      <formula>ISNA($C$4)=TRUE</formula>
    </cfRule>
  </conditionalFormatting>
  <conditionalFormatting sqref="R6:R7">
    <cfRule type="cellIs" dxfId="144" priority="94" operator="notBetween">
      <formula>0.4</formula>
      <formula>0.6</formula>
    </cfRule>
  </conditionalFormatting>
  <conditionalFormatting sqref="S6:S7">
    <cfRule type="cellIs" dxfId="143" priority="93" operator="greaterThanOrEqual">
      <formula>0.08</formula>
    </cfRule>
  </conditionalFormatting>
  <conditionalFormatting sqref="T6:V6">
    <cfRule type="cellIs" dxfId="142" priority="92" operator="equal">
      <formula>NA()</formula>
    </cfRule>
  </conditionalFormatting>
  <conditionalFormatting sqref="C6:L6 C7:K7">
    <cfRule type="expression" dxfId="141" priority="91">
      <formula>ISNA($C$4)=TRUE</formula>
    </cfRule>
  </conditionalFormatting>
  <conditionalFormatting sqref="R8:R9">
    <cfRule type="cellIs" dxfId="140" priority="90" operator="notBetween">
      <formula>0.4</formula>
      <formula>0.6</formula>
    </cfRule>
  </conditionalFormatting>
  <conditionalFormatting sqref="S8:S9">
    <cfRule type="cellIs" dxfId="139" priority="89" operator="greaterThanOrEqual">
      <formula>0.08</formula>
    </cfRule>
  </conditionalFormatting>
  <conditionalFormatting sqref="T8:V8">
    <cfRule type="cellIs" dxfId="138" priority="88" operator="equal">
      <formula>NA()</formula>
    </cfRule>
  </conditionalFormatting>
  <conditionalFormatting sqref="C8:L8 C9:K9">
    <cfRule type="expression" dxfId="137" priority="87">
      <formula>ISNA($C$4)=TRUE</formula>
    </cfRule>
  </conditionalFormatting>
  <conditionalFormatting sqref="R10:R11">
    <cfRule type="cellIs" dxfId="136" priority="86" operator="notBetween">
      <formula>0.4</formula>
      <formula>0.6</formula>
    </cfRule>
  </conditionalFormatting>
  <conditionalFormatting sqref="S10:S11">
    <cfRule type="cellIs" dxfId="135" priority="85" operator="greaterThanOrEqual">
      <formula>0.08</formula>
    </cfRule>
  </conditionalFormatting>
  <conditionalFormatting sqref="T10:V10">
    <cfRule type="cellIs" dxfId="134" priority="84" operator="equal">
      <formula>NA()</formula>
    </cfRule>
  </conditionalFormatting>
  <conditionalFormatting sqref="C10:L10 C11:K11">
    <cfRule type="expression" dxfId="133" priority="83">
      <formula>ISNA($C$4)=TRUE</formula>
    </cfRule>
  </conditionalFormatting>
  <conditionalFormatting sqref="R12:R13">
    <cfRule type="cellIs" dxfId="132" priority="82" operator="notBetween">
      <formula>0.4</formula>
      <formula>0.6</formula>
    </cfRule>
  </conditionalFormatting>
  <conditionalFormatting sqref="S12:S13">
    <cfRule type="cellIs" dxfId="131" priority="81" operator="greaterThanOrEqual">
      <formula>0.08</formula>
    </cfRule>
  </conditionalFormatting>
  <conditionalFormatting sqref="T12:V12">
    <cfRule type="cellIs" dxfId="130" priority="80" operator="equal">
      <formula>NA()</formula>
    </cfRule>
  </conditionalFormatting>
  <conditionalFormatting sqref="C12:L12 C13:K13">
    <cfRule type="expression" dxfId="129" priority="79">
      <formula>ISNA($C$4)=TRUE</formula>
    </cfRule>
  </conditionalFormatting>
  <conditionalFormatting sqref="R16:R17">
    <cfRule type="cellIs" dxfId="128" priority="78" operator="notBetween">
      <formula>0.4</formula>
      <formula>0.6</formula>
    </cfRule>
  </conditionalFormatting>
  <conditionalFormatting sqref="S16:S17">
    <cfRule type="cellIs" dxfId="127" priority="77" operator="greaterThanOrEqual">
      <formula>0.08</formula>
    </cfRule>
  </conditionalFormatting>
  <conditionalFormatting sqref="T16:V16">
    <cfRule type="cellIs" dxfId="126" priority="76" operator="equal">
      <formula>NA()</formula>
    </cfRule>
  </conditionalFormatting>
  <conditionalFormatting sqref="C16:L16 C17:K17">
    <cfRule type="expression" dxfId="125" priority="75">
      <formula>ISNA($C$4)=TRUE</formula>
    </cfRule>
  </conditionalFormatting>
  <conditionalFormatting sqref="R18:R19">
    <cfRule type="cellIs" dxfId="124" priority="74" operator="notBetween">
      <formula>0.4</formula>
      <formula>0.6</formula>
    </cfRule>
  </conditionalFormatting>
  <conditionalFormatting sqref="S18:S19">
    <cfRule type="cellIs" dxfId="123" priority="73" operator="greaterThanOrEqual">
      <formula>0.08</formula>
    </cfRule>
  </conditionalFormatting>
  <conditionalFormatting sqref="T18:V18">
    <cfRule type="cellIs" dxfId="122" priority="72" operator="equal">
      <formula>NA()</formula>
    </cfRule>
  </conditionalFormatting>
  <conditionalFormatting sqref="C18:L18 C19:K19">
    <cfRule type="expression" dxfId="121" priority="71">
      <formula>ISNA($C$4)=TRUE</formula>
    </cfRule>
  </conditionalFormatting>
  <conditionalFormatting sqref="R20:R21">
    <cfRule type="cellIs" dxfId="120" priority="70" operator="notBetween">
      <formula>0.4</formula>
      <formula>0.6</formula>
    </cfRule>
  </conditionalFormatting>
  <conditionalFormatting sqref="S20:S21">
    <cfRule type="cellIs" dxfId="119" priority="69" operator="greaterThanOrEqual">
      <formula>0.08</formula>
    </cfRule>
  </conditionalFormatting>
  <conditionalFormatting sqref="T20:V20">
    <cfRule type="cellIs" dxfId="118" priority="68" operator="equal">
      <formula>NA()</formula>
    </cfRule>
  </conditionalFormatting>
  <conditionalFormatting sqref="C20:L20 C21:K21">
    <cfRule type="expression" dxfId="117" priority="67">
      <formula>ISNA($C$4)=TRUE</formula>
    </cfRule>
  </conditionalFormatting>
  <conditionalFormatting sqref="R22:R23">
    <cfRule type="cellIs" dxfId="116" priority="66" operator="notBetween">
      <formula>0.4</formula>
      <formula>0.6</formula>
    </cfRule>
  </conditionalFormatting>
  <conditionalFormatting sqref="S22:S23">
    <cfRule type="cellIs" dxfId="115" priority="65" operator="greaterThanOrEqual">
      <formula>0.08</formula>
    </cfRule>
  </conditionalFormatting>
  <conditionalFormatting sqref="T22:V22">
    <cfRule type="cellIs" dxfId="114" priority="64" operator="equal">
      <formula>NA()</formula>
    </cfRule>
  </conditionalFormatting>
  <conditionalFormatting sqref="C22:L22 C23:K23">
    <cfRule type="expression" dxfId="113" priority="63">
      <formula>ISNA($C$4)=TRUE</formula>
    </cfRule>
  </conditionalFormatting>
  <conditionalFormatting sqref="R34:R35">
    <cfRule type="cellIs" dxfId="112" priority="62" operator="notBetween">
      <formula>0.4</formula>
      <formula>0.6</formula>
    </cfRule>
  </conditionalFormatting>
  <conditionalFormatting sqref="S34:S35">
    <cfRule type="cellIs" dxfId="111" priority="61" operator="greaterThanOrEqual">
      <formula>0.08</formula>
    </cfRule>
  </conditionalFormatting>
  <conditionalFormatting sqref="T34:V34">
    <cfRule type="cellIs" dxfId="110" priority="60" operator="equal">
      <formula>NA()</formula>
    </cfRule>
  </conditionalFormatting>
  <conditionalFormatting sqref="C34:L34 C35:K35">
    <cfRule type="expression" dxfId="109" priority="59">
      <formula>ISNA($C$4)=TRUE</formula>
    </cfRule>
  </conditionalFormatting>
  <conditionalFormatting sqref="R36:R37">
    <cfRule type="cellIs" dxfId="108" priority="58" operator="notBetween">
      <formula>0.4</formula>
      <formula>0.6</formula>
    </cfRule>
  </conditionalFormatting>
  <conditionalFormatting sqref="S36:S37">
    <cfRule type="cellIs" dxfId="107" priority="57" operator="greaterThanOrEqual">
      <formula>0.08</formula>
    </cfRule>
  </conditionalFormatting>
  <conditionalFormatting sqref="T36:V36">
    <cfRule type="cellIs" dxfId="106" priority="56" operator="equal">
      <formula>NA()</formula>
    </cfRule>
  </conditionalFormatting>
  <conditionalFormatting sqref="C36:L36 C37:K37">
    <cfRule type="expression" dxfId="105" priority="55">
      <formula>ISNA($C$4)=TRUE</formula>
    </cfRule>
  </conditionalFormatting>
  <conditionalFormatting sqref="R38:R39">
    <cfRule type="cellIs" dxfId="104" priority="54" operator="notBetween">
      <formula>0.4</formula>
      <formula>0.6</formula>
    </cfRule>
  </conditionalFormatting>
  <conditionalFormatting sqref="S38:S39">
    <cfRule type="cellIs" dxfId="103" priority="53" operator="greaterThanOrEqual">
      <formula>0.08</formula>
    </cfRule>
  </conditionalFormatting>
  <conditionalFormatting sqref="T38:V38">
    <cfRule type="cellIs" dxfId="102" priority="52" operator="equal">
      <formula>NA()</formula>
    </cfRule>
  </conditionalFormatting>
  <conditionalFormatting sqref="C38:L38 C39:K39">
    <cfRule type="expression" dxfId="101" priority="51">
      <formula>ISNA($C$4)=TRUE</formula>
    </cfRule>
  </conditionalFormatting>
  <conditionalFormatting sqref="R40:R41">
    <cfRule type="cellIs" dxfId="100" priority="50" operator="notBetween">
      <formula>0.4</formula>
      <formula>0.6</formula>
    </cfRule>
  </conditionalFormatting>
  <conditionalFormatting sqref="S40:S41">
    <cfRule type="cellIs" dxfId="99" priority="49" operator="greaterThanOrEqual">
      <formula>0.08</formula>
    </cfRule>
  </conditionalFormatting>
  <conditionalFormatting sqref="C40:L40 C41:K41">
    <cfRule type="expression" dxfId="98" priority="48">
      <formula>ISNA($C$4)=TRUE</formula>
    </cfRule>
  </conditionalFormatting>
  <conditionalFormatting sqref="R42:R43">
    <cfRule type="cellIs" dxfId="97" priority="47" operator="notBetween">
      <formula>0.4</formula>
      <formula>0.6</formula>
    </cfRule>
  </conditionalFormatting>
  <conditionalFormatting sqref="S42:S43">
    <cfRule type="cellIs" dxfId="96" priority="46" operator="greaterThanOrEqual">
      <formula>0.08</formula>
    </cfRule>
  </conditionalFormatting>
  <conditionalFormatting sqref="T42:V42">
    <cfRule type="cellIs" dxfId="95" priority="45" operator="equal">
      <formula>NA()</formula>
    </cfRule>
  </conditionalFormatting>
  <conditionalFormatting sqref="C42:L42 C43:K43">
    <cfRule type="expression" dxfId="94" priority="44">
      <formula>ISNA($C$4)=TRUE</formula>
    </cfRule>
  </conditionalFormatting>
  <conditionalFormatting sqref="R68:R69">
    <cfRule type="cellIs" dxfId="93" priority="43" operator="notBetween">
      <formula>0.4</formula>
      <formula>0.6</formula>
    </cfRule>
  </conditionalFormatting>
  <conditionalFormatting sqref="S68:S69">
    <cfRule type="cellIs" dxfId="92" priority="42" operator="greaterThanOrEqual">
      <formula>0.08</formula>
    </cfRule>
  </conditionalFormatting>
  <conditionalFormatting sqref="T68:V68">
    <cfRule type="cellIs" dxfId="91" priority="41" operator="equal">
      <formula>NA()</formula>
    </cfRule>
  </conditionalFormatting>
  <conditionalFormatting sqref="C68:L68 C69:K69">
    <cfRule type="expression" dxfId="90" priority="40">
      <formula>ISNA($C$4)=TRUE</formula>
    </cfRule>
  </conditionalFormatting>
  <conditionalFormatting sqref="R70:R71">
    <cfRule type="cellIs" dxfId="89" priority="39" operator="notBetween">
      <formula>0.4</formula>
      <formula>0.6</formula>
    </cfRule>
  </conditionalFormatting>
  <conditionalFormatting sqref="S70:S71">
    <cfRule type="cellIs" dxfId="88" priority="38" operator="greaterThanOrEqual">
      <formula>0.08</formula>
    </cfRule>
  </conditionalFormatting>
  <conditionalFormatting sqref="T70:V70">
    <cfRule type="cellIs" dxfId="87" priority="37" operator="equal">
      <formula>NA()</formula>
    </cfRule>
  </conditionalFormatting>
  <conditionalFormatting sqref="C70:L70 C71:K71">
    <cfRule type="expression" dxfId="86" priority="36">
      <formula>ISNA($C$4)=TRUE</formula>
    </cfRule>
  </conditionalFormatting>
  <conditionalFormatting sqref="R72:R73">
    <cfRule type="cellIs" dxfId="85" priority="35" operator="notBetween">
      <formula>0.4</formula>
      <formula>0.6</formula>
    </cfRule>
  </conditionalFormatting>
  <conditionalFormatting sqref="S72:S73">
    <cfRule type="cellIs" dxfId="84" priority="34" operator="greaterThanOrEqual">
      <formula>0.08</formula>
    </cfRule>
  </conditionalFormatting>
  <conditionalFormatting sqref="T72:V72">
    <cfRule type="cellIs" dxfId="83" priority="33" operator="equal">
      <formula>NA()</formula>
    </cfRule>
  </conditionalFormatting>
  <conditionalFormatting sqref="F72:K72 C73:K73">
    <cfRule type="expression" dxfId="82" priority="32">
      <formula>ISNA($C$4)=TRUE</formula>
    </cfRule>
  </conditionalFormatting>
  <conditionalFormatting sqref="R74:R75">
    <cfRule type="cellIs" dxfId="81" priority="31" operator="notBetween">
      <formula>0.4</formula>
      <formula>0.6</formula>
    </cfRule>
  </conditionalFormatting>
  <conditionalFormatting sqref="S74:S75">
    <cfRule type="cellIs" dxfId="80" priority="30" operator="greaterThanOrEqual">
      <formula>0.08</formula>
    </cfRule>
  </conditionalFormatting>
  <conditionalFormatting sqref="T74:V74">
    <cfRule type="cellIs" dxfId="79" priority="29" operator="equal">
      <formula>NA()</formula>
    </cfRule>
  </conditionalFormatting>
  <conditionalFormatting sqref="C74:L74 C75:K75">
    <cfRule type="expression" dxfId="78" priority="28">
      <formula>ISNA($C$4)=TRUE</formula>
    </cfRule>
  </conditionalFormatting>
  <conditionalFormatting sqref="R78:R79">
    <cfRule type="cellIs" dxfId="77" priority="27" operator="notBetween">
      <formula>0.4</formula>
      <formula>0.6</formula>
    </cfRule>
  </conditionalFormatting>
  <conditionalFormatting sqref="S78:S79">
    <cfRule type="cellIs" dxfId="76" priority="26" operator="greaterThanOrEqual">
      <formula>0.08</formula>
    </cfRule>
  </conditionalFormatting>
  <conditionalFormatting sqref="T78:V78">
    <cfRule type="cellIs" dxfId="75" priority="25" operator="equal">
      <formula>NA()</formula>
    </cfRule>
  </conditionalFormatting>
  <conditionalFormatting sqref="C78:L78 C79:K79">
    <cfRule type="expression" dxfId="74" priority="24">
      <formula>ISNA($C$4)=TRUE</formula>
    </cfRule>
  </conditionalFormatting>
  <conditionalFormatting sqref="R80:R81">
    <cfRule type="cellIs" dxfId="73" priority="23" operator="notBetween">
      <formula>0.4</formula>
      <formula>0.6</formula>
    </cfRule>
  </conditionalFormatting>
  <conditionalFormatting sqref="S80:S81">
    <cfRule type="cellIs" dxfId="72" priority="22" operator="greaterThanOrEqual">
      <formula>0.08</formula>
    </cfRule>
  </conditionalFormatting>
  <conditionalFormatting sqref="T80:V80">
    <cfRule type="cellIs" dxfId="71" priority="21" operator="equal">
      <formula>NA()</formula>
    </cfRule>
  </conditionalFormatting>
  <conditionalFormatting sqref="R82:R83">
    <cfRule type="cellIs" dxfId="70" priority="20" operator="notBetween">
      <formula>0.4</formula>
      <formula>0.6</formula>
    </cfRule>
  </conditionalFormatting>
  <conditionalFormatting sqref="S82:S83">
    <cfRule type="cellIs" dxfId="69" priority="19" operator="greaterThanOrEqual">
      <formula>0.08</formula>
    </cfRule>
  </conditionalFormatting>
  <conditionalFormatting sqref="T82:V82">
    <cfRule type="cellIs" dxfId="68" priority="18" operator="equal">
      <formula>NA()</formula>
    </cfRule>
  </conditionalFormatting>
  <conditionalFormatting sqref="C82:L82 C83:K83">
    <cfRule type="expression" dxfId="67" priority="17">
      <formula>ISNA($C$4)=TRUE</formula>
    </cfRule>
  </conditionalFormatting>
  <conditionalFormatting sqref="R46:R47">
    <cfRule type="cellIs" dxfId="66" priority="16" operator="notBetween">
      <formula>0.4</formula>
      <formula>0.6</formula>
    </cfRule>
  </conditionalFormatting>
  <conditionalFormatting sqref="S46:S47">
    <cfRule type="cellIs" dxfId="65" priority="15" operator="greaterThanOrEqual">
      <formula>0.08</formula>
    </cfRule>
  </conditionalFormatting>
  <conditionalFormatting sqref="C46:L46 C47:K47">
    <cfRule type="expression" dxfId="64" priority="14">
      <formula>ISNA($C$4)=TRUE</formula>
    </cfRule>
  </conditionalFormatting>
  <conditionalFormatting sqref="R48:R49">
    <cfRule type="cellIs" dxfId="63" priority="13" operator="notBetween">
      <formula>0.4</formula>
      <formula>0.6</formula>
    </cfRule>
  </conditionalFormatting>
  <conditionalFormatting sqref="S48:S49">
    <cfRule type="cellIs" dxfId="62" priority="12" operator="greaterThanOrEqual">
      <formula>0.08</formula>
    </cfRule>
  </conditionalFormatting>
  <conditionalFormatting sqref="C48:L48 C49:K49">
    <cfRule type="expression" dxfId="61" priority="11">
      <formula>ISNA($C$4)=TRUE</formula>
    </cfRule>
  </conditionalFormatting>
  <conditionalFormatting sqref="R50:R51">
    <cfRule type="cellIs" dxfId="60" priority="10" operator="notBetween">
      <formula>0.4</formula>
      <formula>0.6</formula>
    </cfRule>
  </conditionalFormatting>
  <conditionalFormatting sqref="S50:S51">
    <cfRule type="cellIs" dxfId="59" priority="9" operator="greaterThanOrEqual">
      <formula>0.08</formula>
    </cfRule>
  </conditionalFormatting>
  <conditionalFormatting sqref="C50:L50 C51:K51">
    <cfRule type="expression" dxfId="58" priority="8">
      <formula>ISNA($C$4)=TRUE</formula>
    </cfRule>
  </conditionalFormatting>
  <conditionalFormatting sqref="R52:R53">
    <cfRule type="cellIs" dxfId="57" priority="7" operator="notBetween">
      <formula>0.4</formula>
      <formula>0.6</formula>
    </cfRule>
  </conditionalFormatting>
  <conditionalFormatting sqref="S52:S53">
    <cfRule type="cellIs" dxfId="56" priority="6" operator="greaterThanOrEqual">
      <formula>0.08</formula>
    </cfRule>
  </conditionalFormatting>
  <conditionalFormatting sqref="C52:L52 C53:K53">
    <cfRule type="expression" dxfId="55" priority="5">
      <formula>ISNA($C$4)=TRUE</formula>
    </cfRule>
  </conditionalFormatting>
  <conditionalFormatting sqref="L83 L79 L77 L75 L73 L71 L69 L65 L63 L59 L57 L53 L51 L49 L47 L43 L41 L39 L37 L35 L33 L31 L29 L27 L23 L19 L21 L17 L13 L11 L9 L7">
    <cfRule type="expression" dxfId="54" priority="4">
      <formula>ISNA($C$4)=TRUE</formula>
    </cfRule>
  </conditionalFormatting>
  <conditionalFormatting sqref="T40:V40">
    <cfRule type="cellIs" dxfId="53" priority="3" operator="equal">
      <formula>NA()</formula>
    </cfRule>
  </conditionalFormatting>
  <conditionalFormatting sqref="C72:E72">
    <cfRule type="expression" dxfId="52" priority="2">
      <formula>ISNA($C$4)=TRUE</formula>
    </cfRule>
  </conditionalFormatting>
  <conditionalFormatting sqref="L72">
    <cfRule type="expression" dxfId="51" priority="1">
      <formula>ISNA($C$4)=TRUE</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19E5D-11E9-4E05-8372-535C5A5C7199}">
  <sheetPr>
    <tabColor theme="9" tint="0.79998168889431442"/>
  </sheetPr>
  <dimension ref="A1:Z89"/>
  <sheetViews>
    <sheetView zoomScale="85" zoomScaleNormal="85" workbookViewId="0">
      <pane xSplit="2" ySplit="3" topLeftCell="C4" activePane="bottomRight" state="frozen"/>
      <selection pane="bottomRight" activeCell="O5" sqref="O5:Q5"/>
      <selection pane="bottomLeft" activeCell="J14" sqref="J14"/>
      <selection pane="topRight" activeCell="J14" sqref="J14"/>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1" bestFit="1" customWidth="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R1" s="45"/>
      <c r="Y1" s="16" t="s">
        <v>188</v>
      </c>
    </row>
    <row r="2" spans="1:26">
      <c r="M2" s="17"/>
      <c r="N2" s="17"/>
      <c r="O2" s="17"/>
      <c r="P2" s="17"/>
      <c r="Q2" s="17"/>
      <c r="R2" s="45"/>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51" t="s">
        <v>205</v>
      </c>
      <c r="S3" s="13" t="s">
        <v>206</v>
      </c>
      <c r="T3" s="31" t="s">
        <v>207</v>
      </c>
      <c r="U3" s="31" t="s">
        <v>208</v>
      </c>
      <c r="V3" s="31" t="s">
        <v>209</v>
      </c>
      <c r="W3" s="2" t="s">
        <v>210</v>
      </c>
      <c r="Y3" s="1" t="s">
        <v>211</v>
      </c>
      <c r="Z3" s="1" t="s">
        <v>212</v>
      </c>
    </row>
    <row r="4" spans="1:26" ht="30" customHeight="1">
      <c r="A4" s="101" t="s">
        <v>213</v>
      </c>
      <c r="B4" s="60" t="s">
        <v>214</v>
      </c>
      <c r="C4" s="52">
        <v>75</v>
      </c>
      <c r="D4" s="22">
        <v>77.400000000000006</v>
      </c>
      <c r="E4" s="22">
        <v>36.9</v>
      </c>
      <c r="F4" s="24" t="e">
        <f>NA()</f>
        <v>#N/A</v>
      </c>
      <c r="G4" s="24" t="e">
        <f>NA()</f>
        <v>#N/A</v>
      </c>
      <c r="H4" s="24" t="e">
        <f>NA()</f>
        <v>#N/A</v>
      </c>
      <c r="I4" s="24" t="e">
        <f>NA()</f>
        <v>#N/A</v>
      </c>
      <c r="J4" s="24" t="e">
        <f>NA()</f>
        <v>#N/A</v>
      </c>
      <c r="K4" s="24" t="e">
        <f>NA()</f>
        <v>#N/A</v>
      </c>
      <c r="L4" s="22">
        <v>4.8</v>
      </c>
      <c r="M4" s="11">
        <f>AVERAGE(C4:D4)</f>
        <v>76.2</v>
      </c>
      <c r="N4" s="11">
        <f>E4</f>
        <v>36.9</v>
      </c>
      <c r="O4" s="25" t="e">
        <f t="shared" ref="O4:O13" si="0">AVERAGE(F4:G4)</f>
        <v>#N/A</v>
      </c>
      <c r="P4" s="25" t="e">
        <f t="shared" ref="P4:P13" si="1">AVERAGE(H4:I4)</f>
        <v>#N/A</v>
      </c>
      <c r="Q4" s="25" t="e">
        <f t="shared" ref="Q4:Q13" si="2">AVERAGE(J4:K4)</f>
        <v>#N/A</v>
      </c>
      <c r="R4" s="42">
        <f t="shared" ref="R4:R13" si="3">N4/M4</f>
        <v>0.48425196850393698</v>
      </c>
      <c r="S4" s="9">
        <f t="shared" ref="S4" si="4">O5/M4</f>
        <v>5.9711286089238841E-2</v>
      </c>
      <c r="T4" s="61">
        <v>-5.83</v>
      </c>
      <c r="U4" s="61">
        <v>-6.26</v>
      </c>
      <c r="V4" s="61">
        <v>-5.86</v>
      </c>
      <c r="W4" s="8"/>
      <c r="Y4" s="1">
        <v>-7.5</v>
      </c>
      <c r="Z4" s="1" t="e" cm="1" vm="2">
        <f t="array" aca="1" ref="Z4" ca="1">FREQUENCY(T4:T15,Y4:Y5)</f>
        <v>#VALUE!</v>
      </c>
    </row>
    <row r="5" spans="1:26" ht="30" customHeight="1">
      <c r="A5" s="102"/>
      <c r="B5" s="60" t="s">
        <v>215</v>
      </c>
      <c r="C5" s="25" t="e">
        <f>NA()</f>
        <v>#N/A</v>
      </c>
      <c r="D5" s="25" t="e">
        <f>NA()</f>
        <v>#N/A</v>
      </c>
      <c r="E5" s="25" t="e">
        <f>NA()</f>
        <v>#N/A</v>
      </c>
      <c r="F5" s="22">
        <v>4.5</v>
      </c>
      <c r="G5" s="22">
        <v>4.5999999999999996</v>
      </c>
      <c r="H5" s="22">
        <v>17.7</v>
      </c>
      <c r="I5" s="22">
        <v>15.8</v>
      </c>
      <c r="J5" s="23">
        <v>1.1000000000000001</v>
      </c>
      <c r="K5" s="23">
        <v>1.3</v>
      </c>
      <c r="L5" s="25" t="e">
        <f>NA()</f>
        <v>#N/A</v>
      </c>
      <c r="M5" s="25" t="e">
        <f>NA()</f>
        <v>#N/A</v>
      </c>
      <c r="N5" s="25" t="e">
        <f>NA()</f>
        <v>#N/A</v>
      </c>
      <c r="O5" s="11">
        <f t="shared" si="0"/>
        <v>4.55</v>
      </c>
      <c r="P5" s="11">
        <f t="shared" si="1"/>
        <v>16.75</v>
      </c>
      <c r="Q5" s="11">
        <f t="shared" si="2"/>
        <v>1.2000000000000002</v>
      </c>
      <c r="R5" s="42" t="e">
        <f t="shared" si="3"/>
        <v>#N/A</v>
      </c>
      <c r="S5" s="9" t="e">
        <f>#REF!/M5</f>
        <v>#REF!</v>
      </c>
      <c r="T5" s="88"/>
      <c r="U5" s="62"/>
      <c r="V5" s="62"/>
      <c r="W5" s="8"/>
      <c r="Y5" s="1">
        <v>-7.4</v>
      </c>
    </row>
    <row r="6" spans="1:26" ht="30" customHeight="1">
      <c r="A6" s="102"/>
      <c r="B6" s="60" t="s">
        <v>240</v>
      </c>
      <c r="C6" s="22">
        <v>78</v>
      </c>
      <c r="D6" s="22">
        <v>73.8</v>
      </c>
      <c r="E6" s="22">
        <v>37.5</v>
      </c>
      <c r="F6" s="24" t="e">
        <f>NA()</f>
        <v>#N/A</v>
      </c>
      <c r="G6" s="24" t="e">
        <f>NA()</f>
        <v>#N/A</v>
      </c>
      <c r="H6" s="24" t="e">
        <f>NA()</f>
        <v>#N/A</v>
      </c>
      <c r="I6" s="24" t="e">
        <f>NA()</f>
        <v>#N/A</v>
      </c>
      <c r="J6" s="24" t="e">
        <f>NA()</f>
        <v>#N/A</v>
      </c>
      <c r="K6" s="24" t="e">
        <f>NA()</f>
        <v>#N/A</v>
      </c>
      <c r="L6" s="22">
        <v>7</v>
      </c>
      <c r="M6" s="11">
        <f>AVERAGE(C6:D6)</f>
        <v>75.900000000000006</v>
      </c>
      <c r="N6" s="11">
        <f>E6</f>
        <v>37.5</v>
      </c>
      <c r="O6" s="25" t="e">
        <f t="shared" si="0"/>
        <v>#N/A</v>
      </c>
      <c r="P6" s="25" t="e">
        <f t="shared" si="1"/>
        <v>#N/A</v>
      </c>
      <c r="Q6" s="25" t="e">
        <f t="shared" si="2"/>
        <v>#N/A</v>
      </c>
      <c r="R6" s="42">
        <f t="shared" si="3"/>
        <v>0.49407114624505927</v>
      </c>
      <c r="S6" s="9">
        <f t="shared" ref="S6" si="5">O7/M6</f>
        <v>5.4018445322793138E-2</v>
      </c>
      <c r="T6" s="61">
        <v>-5.87</v>
      </c>
      <c r="U6" s="61">
        <v>-6.15</v>
      </c>
      <c r="V6" s="61">
        <v>-5.64</v>
      </c>
      <c r="W6" s="8"/>
      <c r="Y6" s="1">
        <v>-7.5</v>
      </c>
      <c r="Z6" s="1" t="e" cm="1" vm="2">
        <f t="array" aca="1" ref="Z6" ca="1">FREQUENCY(T6:T17,Y6:Y7)</f>
        <v>#VALUE!</v>
      </c>
    </row>
    <row r="7" spans="1:26" ht="30" customHeight="1">
      <c r="A7" s="102"/>
      <c r="B7" s="60" t="s">
        <v>241</v>
      </c>
      <c r="C7" s="25" t="e">
        <f>NA()</f>
        <v>#N/A</v>
      </c>
      <c r="D7" s="25" t="e">
        <f>NA()</f>
        <v>#N/A</v>
      </c>
      <c r="E7" s="25" t="e">
        <f>NA()</f>
        <v>#N/A</v>
      </c>
      <c r="F7" s="22">
        <v>3.9</v>
      </c>
      <c r="G7" s="22">
        <v>4.3</v>
      </c>
      <c r="H7" s="22">
        <v>20.399999999999999</v>
      </c>
      <c r="I7" s="22">
        <v>18.2</v>
      </c>
      <c r="J7" s="23">
        <v>1.8</v>
      </c>
      <c r="K7" s="23">
        <v>1.1000000000000001</v>
      </c>
      <c r="L7" s="25" t="e">
        <f>NA()</f>
        <v>#N/A</v>
      </c>
      <c r="M7" s="25" t="e">
        <f>NA()</f>
        <v>#N/A</v>
      </c>
      <c r="N7" s="25" t="e">
        <f>NA()</f>
        <v>#N/A</v>
      </c>
      <c r="O7" s="11">
        <f t="shared" si="0"/>
        <v>4.0999999999999996</v>
      </c>
      <c r="P7" s="11">
        <f t="shared" si="1"/>
        <v>19.299999999999997</v>
      </c>
      <c r="Q7" s="11">
        <f t="shared" si="2"/>
        <v>1.4500000000000002</v>
      </c>
      <c r="R7" s="42" t="e">
        <f t="shared" si="3"/>
        <v>#N/A</v>
      </c>
      <c r="S7" s="9" t="e">
        <f>#REF!/M7</f>
        <v>#REF!</v>
      </c>
      <c r="T7" s="88"/>
      <c r="U7" s="62"/>
      <c r="V7" s="62"/>
      <c r="W7" s="8"/>
      <c r="Y7" s="1">
        <v>-7.4</v>
      </c>
    </row>
    <row r="8" spans="1:26" ht="30" customHeight="1">
      <c r="A8" s="102"/>
      <c r="B8" s="60" t="s">
        <v>242</v>
      </c>
      <c r="C8" s="22">
        <v>74.8</v>
      </c>
      <c r="D8" s="22">
        <v>75.3</v>
      </c>
      <c r="E8" s="22">
        <v>38.4</v>
      </c>
      <c r="F8" s="24" t="e">
        <f>NA()</f>
        <v>#N/A</v>
      </c>
      <c r="G8" s="24" t="e">
        <f>NA()</f>
        <v>#N/A</v>
      </c>
      <c r="H8" s="24" t="e">
        <f>NA()</f>
        <v>#N/A</v>
      </c>
      <c r="I8" s="24" t="e">
        <f>NA()</f>
        <v>#N/A</v>
      </c>
      <c r="J8" s="24" t="e">
        <f>NA()</f>
        <v>#N/A</v>
      </c>
      <c r="K8" s="24" t="e">
        <f>NA()</f>
        <v>#N/A</v>
      </c>
      <c r="L8" s="22">
        <v>8.6</v>
      </c>
      <c r="M8" s="11">
        <f>AVERAGE(C8:D8)</f>
        <v>75.05</v>
      </c>
      <c r="N8" s="11">
        <f>E8</f>
        <v>38.4</v>
      </c>
      <c r="O8" s="25" t="e">
        <f t="shared" si="0"/>
        <v>#N/A</v>
      </c>
      <c r="P8" s="25" t="e">
        <f t="shared" si="1"/>
        <v>#N/A</v>
      </c>
      <c r="Q8" s="25" t="e">
        <f t="shared" si="2"/>
        <v>#N/A</v>
      </c>
      <c r="R8" s="42">
        <f t="shared" si="3"/>
        <v>0.5116588940706196</v>
      </c>
      <c r="S8" s="9">
        <f t="shared" ref="S8" si="6">O9/M8</f>
        <v>6.3291139240506333E-2</v>
      </c>
      <c r="T8" s="61">
        <v>-6.05</v>
      </c>
      <c r="U8" s="61">
        <v>-6.22</v>
      </c>
      <c r="V8" s="61">
        <v>-5.53</v>
      </c>
      <c r="W8" s="8"/>
      <c r="Y8" s="1">
        <v>-7.5</v>
      </c>
      <c r="Z8" s="1" t="e" cm="1" vm="2">
        <f t="array" aca="1" ref="Z8" ca="1">FREQUENCY(T8:T19,Y8:Y9)</f>
        <v>#VALUE!</v>
      </c>
    </row>
    <row r="9" spans="1:26" ht="30" customHeight="1">
      <c r="A9" s="102"/>
      <c r="B9" s="60" t="s">
        <v>243</v>
      </c>
      <c r="C9" s="25" t="e">
        <f>NA()</f>
        <v>#N/A</v>
      </c>
      <c r="D9" s="25" t="e">
        <f>NA()</f>
        <v>#N/A</v>
      </c>
      <c r="E9" s="25" t="e">
        <f>NA()</f>
        <v>#N/A</v>
      </c>
      <c r="F9" s="22">
        <v>5.3</v>
      </c>
      <c r="G9" s="22">
        <v>4.2</v>
      </c>
      <c r="H9" s="22">
        <v>21.7</v>
      </c>
      <c r="I9" s="22">
        <v>24</v>
      </c>
      <c r="J9" s="23">
        <v>1</v>
      </c>
      <c r="K9" s="23">
        <v>1</v>
      </c>
      <c r="L9" s="25" t="e">
        <f>NA()</f>
        <v>#N/A</v>
      </c>
      <c r="M9" s="25" t="e">
        <f>NA()</f>
        <v>#N/A</v>
      </c>
      <c r="N9" s="25" t="e">
        <f>NA()</f>
        <v>#N/A</v>
      </c>
      <c r="O9" s="11">
        <f t="shared" si="0"/>
        <v>4.75</v>
      </c>
      <c r="P9" s="11">
        <f t="shared" si="1"/>
        <v>22.85</v>
      </c>
      <c r="Q9" s="11">
        <f t="shared" si="2"/>
        <v>1</v>
      </c>
      <c r="R9" s="42" t="e">
        <f t="shared" si="3"/>
        <v>#N/A</v>
      </c>
      <c r="S9" s="9" t="e">
        <f>#REF!/M9</f>
        <v>#REF!</v>
      </c>
      <c r="T9" s="88"/>
      <c r="U9" s="62"/>
      <c r="V9" s="62"/>
      <c r="W9" s="8"/>
      <c r="Y9" s="1">
        <v>-7.4</v>
      </c>
    </row>
    <row r="10" spans="1:26" ht="30" customHeight="1">
      <c r="A10" s="102"/>
      <c r="B10" s="60" t="s">
        <v>244</v>
      </c>
      <c r="C10" s="22">
        <v>73.900000000000006</v>
      </c>
      <c r="D10" s="22">
        <v>77.7</v>
      </c>
      <c r="E10" s="22">
        <v>34.9</v>
      </c>
      <c r="F10" s="24" t="e">
        <f>NA()</f>
        <v>#N/A</v>
      </c>
      <c r="G10" s="24" t="e">
        <f>NA()</f>
        <v>#N/A</v>
      </c>
      <c r="H10" s="24" t="e">
        <f>NA()</f>
        <v>#N/A</v>
      </c>
      <c r="I10" s="24" t="e">
        <f>NA()</f>
        <v>#N/A</v>
      </c>
      <c r="J10" s="24" t="e">
        <f>NA()</f>
        <v>#N/A</v>
      </c>
      <c r="K10" s="24" t="e">
        <f>NA()</f>
        <v>#N/A</v>
      </c>
      <c r="L10" s="22">
        <v>3.8</v>
      </c>
      <c r="M10" s="11">
        <f>AVERAGE(C10:D10)</f>
        <v>75.800000000000011</v>
      </c>
      <c r="N10" s="11">
        <f>E10</f>
        <v>34.9</v>
      </c>
      <c r="O10" s="25" t="e">
        <f t="shared" si="0"/>
        <v>#N/A</v>
      </c>
      <c r="P10" s="25" t="e">
        <f t="shared" si="1"/>
        <v>#N/A</v>
      </c>
      <c r="Q10" s="25" t="e">
        <f t="shared" si="2"/>
        <v>#N/A</v>
      </c>
      <c r="R10" s="42">
        <f t="shared" si="3"/>
        <v>0.46042216358839039</v>
      </c>
      <c r="S10" s="9">
        <f t="shared" ref="S10" si="7">O11/M10</f>
        <v>5.8707124010554085E-2</v>
      </c>
      <c r="T10" s="61">
        <v>-5.58</v>
      </c>
      <c r="U10" s="61">
        <v>-6.08</v>
      </c>
      <c r="V10" s="61">
        <v>-5.81</v>
      </c>
      <c r="W10" s="8"/>
      <c r="Y10" s="1">
        <v>-7.5</v>
      </c>
      <c r="Z10" s="1" t="e" cm="1" vm="2">
        <f t="array" aca="1" ref="Z10" ca="1">FREQUENCY(T10:T21,Y10:Y11)</f>
        <v>#VALUE!</v>
      </c>
    </row>
    <row r="11" spans="1:26" ht="30" customHeight="1">
      <c r="A11" s="102"/>
      <c r="B11" s="60" t="s">
        <v>245</v>
      </c>
      <c r="C11" s="25" t="e">
        <f>NA()</f>
        <v>#N/A</v>
      </c>
      <c r="D11" s="25" t="e">
        <f>NA()</f>
        <v>#N/A</v>
      </c>
      <c r="E11" s="25" t="e">
        <f>NA()</f>
        <v>#N/A</v>
      </c>
      <c r="F11" s="22">
        <v>5</v>
      </c>
      <c r="G11" s="22">
        <v>3.9</v>
      </c>
      <c r="H11" s="52">
        <v>17.7</v>
      </c>
      <c r="I11" s="22">
        <v>16.8</v>
      </c>
      <c r="J11" s="23">
        <v>1.6</v>
      </c>
      <c r="K11" s="23">
        <v>1.1000000000000001</v>
      </c>
      <c r="L11" s="25" t="e">
        <f>NA()</f>
        <v>#N/A</v>
      </c>
      <c r="M11" s="25" t="e">
        <f>NA()</f>
        <v>#N/A</v>
      </c>
      <c r="N11" s="25" t="e">
        <f>NA()</f>
        <v>#N/A</v>
      </c>
      <c r="O11" s="11">
        <f t="shared" si="0"/>
        <v>4.45</v>
      </c>
      <c r="P11" s="11">
        <f t="shared" si="1"/>
        <v>17.25</v>
      </c>
      <c r="Q11" s="11">
        <f t="shared" si="2"/>
        <v>1.35</v>
      </c>
      <c r="R11" s="42" t="e">
        <f t="shared" si="3"/>
        <v>#N/A</v>
      </c>
      <c r="S11" s="9" t="e">
        <f>#REF!/M11</f>
        <v>#REF!</v>
      </c>
      <c r="T11" s="88"/>
      <c r="U11" s="62"/>
      <c r="V11" s="62"/>
      <c r="W11" s="8"/>
      <c r="Y11" s="1">
        <v>-7.4</v>
      </c>
    </row>
    <row r="12" spans="1:26" ht="30" customHeight="1">
      <c r="A12" s="102"/>
      <c r="B12" s="60" t="s">
        <v>246</v>
      </c>
      <c r="C12" s="22">
        <v>77</v>
      </c>
      <c r="D12" s="22">
        <v>73.8</v>
      </c>
      <c r="E12" s="22">
        <v>40.1</v>
      </c>
      <c r="F12" s="24" t="e">
        <f>NA()</f>
        <v>#N/A</v>
      </c>
      <c r="G12" s="24" t="e">
        <f>NA()</f>
        <v>#N/A</v>
      </c>
      <c r="H12" s="24" t="e">
        <f>NA()</f>
        <v>#N/A</v>
      </c>
      <c r="I12" s="24" t="e">
        <f>NA()</f>
        <v>#N/A</v>
      </c>
      <c r="J12" s="24" t="e">
        <f>NA()</f>
        <v>#N/A</v>
      </c>
      <c r="K12" s="24" t="e">
        <f>NA()</f>
        <v>#N/A</v>
      </c>
      <c r="L12" s="22">
        <v>5.3</v>
      </c>
      <c r="M12" s="11">
        <f>AVERAGE(C12:D12)</f>
        <v>75.400000000000006</v>
      </c>
      <c r="N12" s="11">
        <f>E12</f>
        <v>40.1</v>
      </c>
      <c r="O12" s="25" t="e">
        <f t="shared" si="0"/>
        <v>#N/A</v>
      </c>
      <c r="P12" s="25" t="e">
        <f t="shared" si="1"/>
        <v>#N/A</v>
      </c>
      <c r="Q12" s="25" t="e">
        <f t="shared" si="2"/>
        <v>#N/A</v>
      </c>
      <c r="R12" s="42">
        <f t="shared" si="3"/>
        <v>0.53183023872679047</v>
      </c>
      <c r="S12" s="9">
        <f t="shared" ref="S12" si="8">O13/M12</f>
        <v>5.2387267904509281E-2</v>
      </c>
      <c r="T12" s="61">
        <v>-6.09</v>
      </c>
      <c r="U12" s="61">
        <v>-6.36</v>
      </c>
      <c r="V12" s="61">
        <v>-5.76</v>
      </c>
      <c r="W12" s="8"/>
      <c r="Y12" s="1">
        <v>-7.5</v>
      </c>
      <c r="Z12" s="1" cm="1">
        <f t="array" ref="Z12:Z14">FREQUENCY(T12:T23,Y12:Y13)</f>
        <v>0</v>
      </c>
    </row>
    <row r="13" spans="1:26" ht="30" customHeight="1">
      <c r="A13" s="102"/>
      <c r="B13" s="60" t="s">
        <v>247</v>
      </c>
      <c r="C13" s="25" t="e">
        <f>NA()</f>
        <v>#N/A</v>
      </c>
      <c r="D13" s="25" t="e">
        <f>NA()</f>
        <v>#N/A</v>
      </c>
      <c r="E13" s="25" t="e">
        <f>NA()</f>
        <v>#N/A</v>
      </c>
      <c r="F13" s="22">
        <v>3.5</v>
      </c>
      <c r="G13" s="22">
        <v>4.4000000000000004</v>
      </c>
      <c r="H13" s="22">
        <v>20</v>
      </c>
      <c r="I13" s="22">
        <v>19.7</v>
      </c>
      <c r="J13" s="23">
        <v>0.8</v>
      </c>
      <c r="K13" s="23">
        <v>1.9</v>
      </c>
      <c r="L13" s="25" t="e">
        <f>NA()</f>
        <v>#N/A</v>
      </c>
      <c r="M13" s="25" t="e">
        <f>NA()</f>
        <v>#N/A</v>
      </c>
      <c r="N13" s="25" t="e">
        <f>NA()</f>
        <v>#N/A</v>
      </c>
      <c r="O13" s="11">
        <f t="shared" si="0"/>
        <v>3.95</v>
      </c>
      <c r="P13" s="11">
        <f t="shared" si="1"/>
        <v>19.850000000000001</v>
      </c>
      <c r="Q13" s="11">
        <f t="shared" si="2"/>
        <v>1.35</v>
      </c>
      <c r="R13" s="42" t="e">
        <f t="shared" si="3"/>
        <v>#N/A</v>
      </c>
      <c r="S13" s="9" t="e">
        <f>#REF!/M13</f>
        <v>#REF!</v>
      </c>
      <c r="T13" s="88"/>
      <c r="U13" s="62"/>
      <c r="V13" s="62"/>
      <c r="W13" s="8"/>
      <c r="Y13" s="1">
        <v>-7.4</v>
      </c>
      <c r="Z13" s="1">
        <v>0</v>
      </c>
    </row>
    <row r="14" spans="1:26">
      <c r="B14" s="7"/>
      <c r="R14" s="54"/>
      <c r="T14" s="26" t="s">
        <v>232</v>
      </c>
      <c r="U14" s="32"/>
      <c r="V14" s="32"/>
      <c r="Z14" s="1">
        <v>2</v>
      </c>
    </row>
    <row r="15" spans="1:26" ht="19.5" thickBot="1">
      <c r="M15" s="1" t="s">
        <v>233</v>
      </c>
      <c r="N15" s="6" t="e">
        <f>MAX(#REF!,#REF!,#REF!,#REF!,#REF!,#REF!,#REF!,#REF!,#REF!)</f>
        <v>#REF!</v>
      </c>
      <c r="R15" s="54"/>
      <c r="T15" s="5">
        <f>_xlfn.AGGREGATE(1,6,T4:T5)</f>
        <v>-5.83</v>
      </c>
      <c r="U15" s="33"/>
      <c r="V15" s="33"/>
    </row>
    <row r="16" spans="1:26">
      <c r="C16" s="1" t="s">
        <v>234</v>
      </c>
      <c r="M16" s="1" t="s">
        <v>235</v>
      </c>
      <c r="N16" s="4" t="e">
        <f>MIN(#REF!,#REF!,#REF!,#REF!,#REF!,#REF!,#REF!,#REF!,#REF!)</f>
        <v>#REF!</v>
      </c>
      <c r="R16" s="54"/>
    </row>
    <row r="17" spans="3:18" ht="37.5">
      <c r="C17" s="3" t="s">
        <v>236</v>
      </c>
      <c r="D17" s="3" t="s">
        <v>192</v>
      </c>
      <c r="E17" s="3" t="s">
        <v>237</v>
      </c>
      <c r="F17" s="3" t="s">
        <v>238</v>
      </c>
      <c r="G17" s="3" t="s">
        <v>239</v>
      </c>
      <c r="R17" s="54"/>
    </row>
    <row r="18" spans="3:18">
      <c r="C18" s="2" cm="1">
        <f t="array" ref="C18:C19">C4:C5</f>
        <v>75</v>
      </c>
      <c r="D18" s="2" cm="1">
        <f t="array" ref="D18:D19">E4:E5</f>
        <v>36.9</v>
      </c>
      <c r="E18" s="2" t="e" cm="1">
        <f t="array" ref="E18:E19">F4:F5</f>
        <v>#N/A</v>
      </c>
      <c r="F18" s="2" t="e" cm="1">
        <f t="array" ref="F18:F19">H4:H5</f>
        <v>#N/A</v>
      </c>
      <c r="G18" s="2" t="e" cm="1">
        <f t="array" ref="G18">#REF!</f>
        <v>#REF!</v>
      </c>
      <c r="R18" s="54"/>
    </row>
    <row r="19" spans="3:18">
      <c r="C19" s="2" t="e">
        <v>#N/A</v>
      </c>
      <c r="D19" s="2" t="e">
        <v>#N/A</v>
      </c>
      <c r="E19" s="2">
        <v>4.5</v>
      </c>
      <c r="F19" s="2">
        <v>17.7</v>
      </c>
      <c r="G19" s="2"/>
      <c r="R19" s="54"/>
    </row>
    <row r="20" spans="3:18">
      <c r="C20" s="2"/>
      <c r="D20" s="2"/>
      <c r="E20" s="2"/>
      <c r="F20" s="2"/>
      <c r="G20" s="2"/>
      <c r="R20" s="54"/>
    </row>
    <row r="21" spans="3:18">
      <c r="C21" s="2"/>
      <c r="D21" s="2"/>
      <c r="E21" s="2"/>
      <c r="F21" s="2"/>
      <c r="G21" s="2"/>
      <c r="R21" s="54"/>
    </row>
    <row r="22" spans="3:18">
      <c r="C22" s="2"/>
      <c r="D22" s="2"/>
      <c r="E22" s="2"/>
      <c r="F22" s="2"/>
      <c r="G22" s="2"/>
      <c r="R22" s="45"/>
    </row>
    <row r="23" spans="3:18">
      <c r="C23" s="2"/>
      <c r="D23" s="2"/>
      <c r="E23" s="2"/>
      <c r="F23" s="2"/>
      <c r="G23" s="2"/>
      <c r="R23" s="45"/>
    </row>
    <row r="24" spans="3:18">
      <c r="C24" s="2"/>
      <c r="D24" s="2"/>
      <c r="E24" s="2"/>
      <c r="F24" s="2"/>
      <c r="G24" s="2"/>
      <c r="R24" s="45"/>
    </row>
    <row r="25" spans="3:18">
      <c r="C25" s="2"/>
      <c r="D25" s="2"/>
      <c r="E25" s="2"/>
      <c r="F25" s="2"/>
      <c r="G25" s="2"/>
      <c r="R25" s="45"/>
    </row>
    <row r="26" spans="3:18">
      <c r="C26" s="2"/>
      <c r="D26" s="2"/>
      <c r="E26" s="2"/>
      <c r="F26" s="2"/>
      <c r="G26" s="2"/>
      <c r="R26" s="45"/>
    </row>
    <row r="27" spans="3:18">
      <c r="C27" s="2"/>
      <c r="D27" s="2"/>
      <c r="E27" s="2"/>
      <c r="F27" s="2"/>
      <c r="G27" s="2"/>
      <c r="R27" s="45"/>
    </row>
    <row r="28" spans="3:18">
      <c r="C28" s="2"/>
      <c r="D28" s="2"/>
      <c r="E28" s="2"/>
      <c r="F28" s="2"/>
      <c r="G28" s="2"/>
      <c r="R28" s="45"/>
    </row>
    <row r="29" spans="3:18">
      <c r="C29" s="2"/>
      <c r="D29" s="2"/>
      <c r="E29" s="2"/>
      <c r="F29" s="2"/>
      <c r="G29" s="2"/>
      <c r="R29" s="45"/>
    </row>
    <row r="30" spans="3:18">
      <c r="C30" s="2"/>
      <c r="D30" s="2"/>
      <c r="E30" s="2"/>
      <c r="F30" s="2"/>
      <c r="G30" s="2"/>
      <c r="R30" s="45"/>
    </row>
    <row r="31" spans="3:18">
      <c r="C31" s="2"/>
      <c r="D31" s="2"/>
      <c r="E31" s="2"/>
      <c r="F31" s="2"/>
      <c r="G31" s="2"/>
      <c r="R31" s="45"/>
    </row>
    <row r="32" spans="3:18">
      <c r="C32" s="2"/>
      <c r="D32" s="2"/>
      <c r="E32" s="2"/>
      <c r="F32" s="2"/>
      <c r="G32" s="2"/>
      <c r="R32" s="45"/>
    </row>
    <row r="33" spans="3:18">
      <c r="C33" s="2"/>
      <c r="D33" s="2"/>
      <c r="E33" s="2"/>
      <c r="F33" s="2"/>
      <c r="G33" s="2"/>
      <c r="R33" s="45"/>
    </row>
    <row r="34" spans="3:18">
      <c r="C34" s="2"/>
      <c r="D34" s="2"/>
      <c r="E34" s="2"/>
      <c r="F34" s="2"/>
      <c r="G34" s="2"/>
      <c r="R34" s="45"/>
    </row>
    <row r="35" spans="3:18">
      <c r="C35" s="2"/>
      <c r="D35" s="2"/>
      <c r="E35" s="2"/>
      <c r="F35" s="2"/>
      <c r="G35" s="2"/>
      <c r="R35" s="45"/>
    </row>
    <row r="36" spans="3:18">
      <c r="C36" s="2"/>
      <c r="D36" s="2"/>
      <c r="E36" s="2"/>
      <c r="F36" s="2"/>
      <c r="G36" s="2"/>
      <c r="R36" s="45"/>
    </row>
    <row r="37" spans="3:18">
      <c r="C37" s="2"/>
      <c r="D37" s="2"/>
      <c r="E37" s="2"/>
      <c r="F37" s="2"/>
      <c r="G37" s="2"/>
      <c r="R37" s="45"/>
    </row>
    <row r="38" spans="3:18">
      <c r="C38" s="2"/>
      <c r="D38" s="2"/>
      <c r="E38" s="2"/>
      <c r="F38" s="2"/>
      <c r="G38" s="2"/>
      <c r="R38" s="45"/>
    </row>
    <row r="39" spans="3:18">
      <c r="C39" s="2"/>
      <c r="D39" s="2"/>
      <c r="E39" s="2"/>
      <c r="F39" s="2"/>
      <c r="G39" s="2"/>
      <c r="R39" s="45"/>
    </row>
    <row r="40" spans="3:18">
      <c r="C40" s="2"/>
      <c r="D40" s="2"/>
      <c r="E40" s="2"/>
      <c r="F40" s="2"/>
      <c r="G40" s="2"/>
      <c r="R40" s="45"/>
    </row>
    <row r="41" spans="3:18">
      <c r="C41" s="2"/>
      <c r="D41" s="2"/>
      <c r="E41" s="2"/>
      <c r="F41" s="2"/>
      <c r="G41" s="2"/>
      <c r="R41" s="45"/>
    </row>
    <row r="42" spans="3:18">
      <c r="C42" s="2"/>
      <c r="D42" s="2"/>
      <c r="E42" s="2"/>
      <c r="F42" s="2"/>
      <c r="G42" s="2"/>
      <c r="R42" s="45"/>
    </row>
    <row r="43" spans="3:18">
      <c r="C43" s="2"/>
      <c r="D43" s="2"/>
      <c r="E43" s="2"/>
      <c r="F43" s="2"/>
      <c r="G43" s="2"/>
      <c r="R43" s="45"/>
    </row>
    <row r="44" spans="3:18">
      <c r="C44" s="2"/>
      <c r="D44" s="2"/>
      <c r="E44" s="2"/>
      <c r="F44" s="2"/>
      <c r="G44" s="2"/>
      <c r="R44" s="45"/>
    </row>
    <row r="45" spans="3:18">
      <c r="C45" s="2"/>
      <c r="D45" s="2"/>
      <c r="E45" s="2"/>
      <c r="F45" s="2"/>
      <c r="G45" s="2"/>
      <c r="R45" s="45"/>
    </row>
    <row r="46" spans="3:18">
      <c r="C46" s="2"/>
      <c r="D46" s="2"/>
      <c r="E46" s="2"/>
      <c r="F46" s="2"/>
      <c r="G46" s="2"/>
      <c r="R46" s="45"/>
    </row>
    <row r="47" spans="3:18">
      <c r="C47" s="2"/>
      <c r="D47" s="2"/>
      <c r="E47" s="2"/>
      <c r="F47" s="2"/>
      <c r="G47" s="2"/>
      <c r="R47" s="45"/>
    </row>
    <row r="48" spans="3:18">
      <c r="C48" s="2"/>
      <c r="D48" s="2"/>
      <c r="E48" s="2"/>
      <c r="F48" s="2"/>
      <c r="G48" s="2"/>
      <c r="R48" s="45"/>
    </row>
    <row r="49" spans="3:18">
      <c r="C49" s="2"/>
      <c r="D49" s="2"/>
      <c r="E49" s="2"/>
      <c r="F49" s="2"/>
      <c r="G49" s="2"/>
      <c r="R49" s="45"/>
    </row>
    <row r="50" spans="3:18">
      <c r="C50" s="2" cm="1">
        <f t="array" ref="C50:C51">D4:D5</f>
        <v>77.400000000000006</v>
      </c>
      <c r="D50" s="2" t="e">
        <f>NA()</f>
        <v>#N/A</v>
      </c>
      <c r="E50" s="2" t="e" cm="1">
        <f t="array" ref="E50:E51">G4:G5</f>
        <v>#N/A</v>
      </c>
      <c r="F50" s="2" t="e" cm="1">
        <f t="array" ref="F50:F51">I4:I5</f>
        <v>#N/A</v>
      </c>
      <c r="G50" s="2" t="e">
        <f>NA()</f>
        <v>#N/A</v>
      </c>
      <c r="R50" s="45"/>
    </row>
    <row r="51" spans="3:18">
      <c r="C51" s="2" t="e">
        <v>#N/A</v>
      </c>
      <c r="D51" s="2" t="e">
        <f>NA()</f>
        <v>#N/A</v>
      </c>
      <c r="E51" s="2">
        <v>4.5999999999999996</v>
      </c>
      <c r="F51" s="2">
        <v>15.8</v>
      </c>
      <c r="G51" s="2" t="e">
        <f>NA()</f>
        <v>#N/A</v>
      </c>
      <c r="R51" s="45"/>
    </row>
    <row r="52" spans="3:18">
      <c r="C52" s="2"/>
      <c r="D52" s="2" t="e">
        <f>NA()</f>
        <v>#N/A</v>
      </c>
      <c r="E52" s="2"/>
      <c r="F52" s="2"/>
      <c r="G52" s="2" t="e">
        <f>NA()</f>
        <v>#N/A</v>
      </c>
      <c r="R52" s="45"/>
    </row>
    <row r="53" spans="3:18">
      <c r="C53" s="2"/>
      <c r="D53" s="2" t="e">
        <f>NA()</f>
        <v>#N/A</v>
      </c>
      <c r="E53" s="2"/>
      <c r="F53" s="2"/>
      <c r="G53" s="2" t="e">
        <f>NA()</f>
        <v>#N/A</v>
      </c>
      <c r="R53" s="45"/>
    </row>
    <row r="54" spans="3:18">
      <c r="C54" s="2"/>
      <c r="D54" s="2" t="e">
        <f>NA()</f>
        <v>#N/A</v>
      </c>
      <c r="E54" s="2"/>
      <c r="F54" s="2"/>
      <c r="G54" s="2" t="e">
        <f>NA()</f>
        <v>#N/A</v>
      </c>
      <c r="R54" s="45"/>
    </row>
    <row r="55" spans="3:18">
      <c r="C55" s="2"/>
      <c r="D55" s="2" t="e">
        <f>NA()</f>
        <v>#N/A</v>
      </c>
      <c r="E55" s="2"/>
      <c r="F55" s="2"/>
      <c r="G55" s="2" t="e">
        <f>NA()</f>
        <v>#N/A</v>
      </c>
      <c r="R55" s="45"/>
    </row>
    <row r="56" spans="3:18">
      <c r="C56" s="2"/>
      <c r="D56" s="2" t="e">
        <f>NA()</f>
        <v>#N/A</v>
      </c>
      <c r="E56" s="2"/>
      <c r="F56" s="2"/>
      <c r="G56" s="2" t="e">
        <f>NA()</f>
        <v>#N/A</v>
      </c>
      <c r="R56" s="45"/>
    </row>
    <row r="57" spans="3:18">
      <c r="C57" s="2"/>
      <c r="D57" s="2" t="e">
        <f>NA()</f>
        <v>#N/A</v>
      </c>
      <c r="E57" s="2"/>
      <c r="F57" s="2"/>
      <c r="G57" s="2" t="e">
        <f>NA()</f>
        <v>#N/A</v>
      </c>
      <c r="R57" s="45"/>
    </row>
    <row r="58" spans="3:18">
      <c r="C58" s="2"/>
      <c r="D58" s="2" t="e">
        <f>NA()</f>
        <v>#N/A</v>
      </c>
      <c r="E58" s="2"/>
      <c r="F58" s="2"/>
      <c r="G58" s="2" t="e">
        <f>NA()</f>
        <v>#N/A</v>
      </c>
      <c r="R58" s="45"/>
    </row>
    <row r="59" spans="3:18">
      <c r="C59" s="2"/>
      <c r="D59" s="2" t="e">
        <f>NA()</f>
        <v>#N/A</v>
      </c>
      <c r="E59" s="2"/>
      <c r="F59" s="2"/>
      <c r="G59" s="2" t="e">
        <f>NA()</f>
        <v>#N/A</v>
      </c>
      <c r="R59" s="45"/>
    </row>
    <row r="60" spans="3:18">
      <c r="C60" s="2"/>
      <c r="D60" s="2" t="e">
        <f>NA()</f>
        <v>#N/A</v>
      </c>
      <c r="E60" s="2"/>
      <c r="F60" s="2"/>
      <c r="G60" s="2" t="e">
        <f>NA()</f>
        <v>#N/A</v>
      </c>
      <c r="R60" s="45"/>
    </row>
    <row r="61" spans="3:18">
      <c r="C61" s="2"/>
      <c r="D61" s="2" t="e">
        <f>NA()</f>
        <v>#N/A</v>
      </c>
      <c r="E61" s="2"/>
      <c r="F61" s="2"/>
      <c r="G61" s="2" t="e">
        <f>NA()</f>
        <v>#N/A</v>
      </c>
      <c r="R61" s="45"/>
    </row>
    <row r="62" spans="3:18">
      <c r="C62" s="2"/>
      <c r="D62" s="2" t="e">
        <f>NA()</f>
        <v>#N/A</v>
      </c>
      <c r="E62" s="2"/>
      <c r="F62" s="2"/>
      <c r="G62" s="2" t="e">
        <f>NA()</f>
        <v>#N/A</v>
      </c>
      <c r="R62" s="45"/>
    </row>
    <row r="63" spans="3:18">
      <c r="C63" s="2"/>
      <c r="D63" s="2" t="e">
        <f>NA()</f>
        <v>#N/A</v>
      </c>
      <c r="E63" s="2"/>
      <c r="F63" s="2"/>
      <c r="G63" s="2" t="e">
        <f>NA()</f>
        <v>#N/A</v>
      </c>
      <c r="R63" s="45"/>
    </row>
    <row r="64" spans="3:18">
      <c r="C64" s="2"/>
      <c r="D64" s="2" t="e">
        <f>NA()</f>
        <v>#N/A</v>
      </c>
      <c r="E64" s="2"/>
      <c r="F64" s="2"/>
      <c r="G64" s="2" t="e">
        <f>NA()</f>
        <v>#N/A</v>
      </c>
      <c r="R64" s="45"/>
    </row>
    <row r="65" spans="3:18">
      <c r="C65" s="2"/>
      <c r="D65" s="2" t="e">
        <f>NA()</f>
        <v>#N/A</v>
      </c>
      <c r="E65" s="2"/>
      <c r="F65" s="2"/>
      <c r="G65" s="2" t="e">
        <f>NA()</f>
        <v>#N/A</v>
      </c>
      <c r="R65" s="45"/>
    </row>
    <row r="66" spans="3:18">
      <c r="C66" s="2"/>
      <c r="D66" s="2" t="e">
        <f>NA()</f>
        <v>#N/A</v>
      </c>
      <c r="E66" s="2"/>
      <c r="F66" s="2"/>
      <c r="G66" s="2" t="e">
        <f>NA()</f>
        <v>#N/A</v>
      </c>
      <c r="R66" s="45"/>
    </row>
    <row r="67" spans="3:18">
      <c r="C67" s="2"/>
      <c r="D67" s="2" t="e">
        <f>NA()</f>
        <v>#N/A</v>
      </c>
      <c r="E67" s="2"/>
      <c r="F67" s="2"/>
      <c r="G67" s="2" t="e">
        <f>NA()</f>
        <v>#N/A</v>
      </c>
      <c r="R67" s="45"/>
    </row>
    <row r="68" spans="3:18">
      <c r="C68" s="2"/>
      <c r="D68" s="2" t="e">
        <f>NA()</f>
        <v>#N/A</v>
      </c>
      <c r="E68" s="2"/>
      <c r="F68" s="2"/>
      <c r="G68" s="2" t="e">
        <f>NA()</f>
        <v>#N/A</v>
      </c>
      <c r="R68" s="45"/>
    </row>
    <row r="69" spans="3:18">
      <c r="C69" s="2"/>
      <c r="D69" s="2" t="e">
        <f>NA()</f>
        <v>#N/A</v>
      </c>
      <c r="E69" s="2"/>
      <c r="F69" s="2"/>
      <c r="G69" s="2" t="e">
        <f>NA()</f>
        <v>#N/A</v>
      </c>
      <c r="R69" s="45"/>
    </row>
    <row r="70" spans="3:18">
      <c r="C70" s="2"/>
      <c r="D70" s="2" t="e">
        <f>NA()</f>
        <v>#N/A</v>
      </c>
      <c r="E70" s="2"/>
      <c r="F70" s="2"/>
      <c r="G70" s="2" t="e">
        <f>NA()</f>
        <v>#N/A</v>
      </c>
      <c r="R70" s="45"/>
    </row>
    <row r="71" spans="3:18">
      <c r="C71" s="2"/>
      <c r="D71" s="2" t="e">
        <f>NA()</f>
        <v>#N/A</v>
      </c>
      <c r="E71" s="2"/>
      <c r="F71" s="2"/>
      <c r="G71" s="2" t="e">
        <f>NA()</f>
        <v>#N/A</v>
      </c>
      <c r="R71" s="45"/>
    </row>
    <row r="72" spans="3:18">
      <c r="C72" s="2"/>
      <c r="D72" s="2" t="e">
        <f>NA()</f>
        <v>#N/A</v>
      </c>
      <c r="E72" s="2"/>
      <c r="F72" s="2"/>
      <c r="G72" s="2" t="e">
        <f>NA()</f>
        <v>#N/A</v>
      </c>
      <c r="R72" s="45"/>
    </row>
    <row r="73" spans="3:18">
      <c r="C73" s="2"/>
      <c r="D73" s="2" t="e">
        <f>NA()</f>
        <v>#N/A</v>
      </c>
      <c r="E73" s="2"/>
      <c r="F73" s="2"/>
      <c r="G73" s="2" t="e">
        <f>NA()</f>
        <v>#N/A</v>
      </c>
      <c r="R73" s="45"/>
    </row>
    <row r="74" spans="3:18">
      <c r="C74" s="2"/>
      <c r="D74" s="2" t="e">
        <f>NA()</f>
        <v>#N/A</v>
      </c>
      <c r="E74" s="2"/>
      <c r="F74" s="2"/>
      <c r="G74" s="2" t="e">
        <f>NA()</f>
        <v>#N/A</v>
      </c>
      <c r="R74" s="45"/>
    </row>
    <row r="75" spans="3:18">
      <c r="C75" s="2"/>
      <c r="D75" s="2" t="e">
        <f>NA()</f>
        <v>#N/A</v>
      </c>
      <c r="E75" s="2"/>
      <c r="F75" s="2"/>
      <c r="G75" s="2" t="e">
        <f>NA()</f>
        <v>#N/A</v>
      </c>
      <c r="R75" s="45"/>
    </row>
    <row r="76" spans="3:18">
      <c r="C76" s="2"/>
      <c r="D76" s="2" t="e">
        <f>NA()</f>
        <v>#N/A</v>
      </c>
      <c r="E76" s="2"/>
      <c r="F76" s="2"/>
      <c r="G76" s="2" t="e">
        <f>NA()</f>
        <v>#N/A</v>
      </c>
      <c r="R76" s="45"/>
    </row>
    <row r="77" spans="3:18">
      <c r="C77" s="2"/>
      <c r="D77" s="2" t="e">
        <f>NA()</f>
        <v>#N/A</v>
      </c>
      <c r="E77" s="2"/>
      <c r="F77" s="2"/>
      <c r="G77" s="2" t="e">
        <f>NA()</f>
        <v>#N/A</v>
      </c>
      <c r="R77" s="45"/>
    </row>
    <row r="78" spans="3:18">
      <c r="C78" s="2"/>
      <c r="D78" s="2" t="e">
        <f>NA()</f>
        <v>#N/A</v>
      </c>
      <c r="E78" s="2"/>
      <c r="F78" s="2"/>
      <c r="G78" s="2" t="e">
        <f>NA()</f>
        <v>#N/A</v>
      </c>
      <c r="R78" s="45"/>
    </row>
    <row r="79" spans="3:18">
      <c r="C79" s="2"/>
      <c r="D79" s="2" t="e">
        <f>NA()</f>
        <v>#N/A</v>
      </c>
      <c r="E79" s="2"/>
      <c r="F79" s="2"/>
      <c r="G79" s="2" t="e">
        <f>NA()</f>
        <v>#N/A</v>
      </c>
      <c r="R79" s="45"/>
    </row>
    <row r="80" spans="3:18">
      <c r="C80" s="2"/>
      <c r="D80" s="2" t="e">
        <f>NA()</f>
        <v>#N/A</v>
      </c>
      <c r="E80" s="2"/>
      <c r="F80" s="2"/>
      <c r="G80" s="2" t="e">
        <f>NA()</f>
        <v>#N/A</v>
      </c>
      <c r="R80" s="45"/>
    </row>
    <row r="81" spans="3:18">
      <c r="C81" s="2"/>
      <c r="D81" s="2" t="e">
        <f>NA()</f>
        <v>#N/A</v>
      </c>
      <c r="E81" s="2"/>
      <c r="F81" s="2"/>
      <c r="G81" s="2" t="e">
        <f>NA()</f>
        <v>#N/A</v>
      </c>
      <c r="R81" s="45"/>
    </row>
    <row r="82" spans="3:18">
      <c r="R82" s="45"/>
    </row>
    <row r="83" spans="3:18">
      <c r="R83" s="45"/>
    </row>
    <row r="84" spans="3:18">
      <c r="R84" s="45"/>
    </row>
    <row r="85" spans="3:18">
      <c r="R85" s="45"/>
    </row>
    <row r="86" spans="3:18">
      <c r="R86" s="45"/>
    </row>
    <row r="87" spans="3:18">
      <c r="R87" s="45"/>
    </row>
    <row r="88" spans="3:18">
      <c r="R88" s="45"/>
    </row>
    <row r="89" spans="3:18">
      <c r="R89" s="45"/>
    </row>
  </sheetData>
  <mergeCells count="17">
    <mergeCell ref="V10:V11"/>
    <mergeCell ref="T12:T13"/>
    <mergeCell ref="U12:U13"/>
    <mergeCell ref="V12:V13"/>
    <mergeCell ref="M1:Q1"/>
    <mergeCell ref="A4:A13"/>
    <mergeCell ref="T4:T5"/>
    <mergeCell ref="U4:U5"/>
    <mergeCell ref="V4:V5"/>
    <mergeCell ref="T6:T7"/>
    <mergeCell ref="U6:U7"/>
    <mergeCell ref="V6:V7"/>
    <mergeCell ref="T8:T9"/>
    <mergeCell ref="U8:U9"/>
    <mergeCell ref="V8:V9"/>
    <mergeCell ref="T10:T11"/>
    <mergeCell ref="U10:U11"/>
  </mergeCells>
  <phoneticPr fontId="3"/>
  <conditionalFormatting sqref="S4:S5">
    <cfRule type="cellIs" dxfId="50" priority="17" operator="greaterThanOrEqual">
      <formula>0.08</formula>
    </cfRule>
  </conditionalFormatting>
  <conditionalFormatting sqref="T4:V4">
    <cfRule type="cellIs" dxfId="49" priority="16" operator="equal">
      <formula>NA()</formula>
    </cfRule>
  </conditionalFormatting>
  <conditionalFormatting sqref="C4:L5">
    <cfRule type="expression" dxfId="48" priority="15">
      <formula>ISNA($C$4)=TRUE</formula>
    </cfRule>
  </conditionalFormatting>
  <conditionalFormatting sqref="S6:S7">
    <cfRule type="cellIs" dxfId="47" priority="14" operator="greaterThanOrEqual">
      <formula>0.08</formula>
    </cfRule>
  </conditionalFormatting>
  <conditionalFormatting sqref="T6:V6">
    <cfRule type="cellIs" dxfId="46" priority="13" operator="equal">
      <formula>NA()</formula>
    </cfRule>
  </conditionalFormatting>
  <conditionalFormatting sqref="C6:L7">
    <cfRule type="expression" dxfId="45" priority="12">
      <formula>ISNA($C$4)=TRUE</formula>
    </cfRule>
  </conditionalFormatting>
  <conditionalFormatting sqref="S8:S9">
    <cfRule type="cellIs" dxfId="44" priority="11" operator="greaterThanOrEqual">
      <formula>0.08</formula>
    </cfRule>
  </conditionalFormatting>
  <conditionalFormatting sqref="T8:V8">
    <cfRule type="cellIs" dxfId="43" priority="10" operator="equal">
      <formula>NA()</formula>
    </cfRule>
  </conditionalFormatting>
  <conditionalFormatting sqref="C8:L9">
    <cfRule type="expression" dxfId="42" priority="9">
      <formula>ISNA($C$4)=TRUE</formula>
    </cfRule>
  </conditionalFormatting>
  <conditionalFormatting sqref="S10:S11">
    <cfRule type="cellIs" dxfId="41" priority="8" operator="greaterThanOrEqual">
      <formula>0.08</formula>
    </cfRule>
  </conditionalFormatting>
  <conditionalFormatting sqref="T10:V10">
    <cfRule type="cellIs" dxfId="40" priority="7" operator="equal">
      <formula>NA()</formula>
    </cfRule>
  </conditionalFormatting>
  <conditionalFormatting sqref="C10:L11">
    <cfRule type="expression" dxfId="39" priority="6">
      <formula>ISNA($C$4)=TRUE</formula>
    </cfRule>
  </conditionalFormatting>
  <conditionalFormatting sqref="S12:S13">
    <cfRule type="cellIs" dxfId="38" priority="5" operator="greaterThanOrEqual">
      <formula>0.08</formula>
    </cfRule>
  </conditionalFormatting>
  <conditionalFormatting sqref="T12:V12">
    <cfRule type="cellIs" dxfId="37" priority="4" operator="equal">
      <formula>NA()</formula>
    </cfRule>
  </conditionalFormatting>
  <conditionalFormatting sqref="C12:L13">
    <cfRule type="expression" dxfId="36" priority="3">
      <formula>ISNA($C$4)=TRUE</formula>
    </cfRule>
  </conditionalFormatting>
  <conditionalFormatting sqref="R4:R19">
    <cfRule type="cellIs" dxfId="35" priority="2" operator="notBetween">
      <formula>0.4</formula>
      <formula>0.6</formula>
    </cfRule>
  </conditionalFormatting>
  <conditionalFormatting sqref="R20:R21">
    <cfRule type="cellIs" dxfId="34" priority="1" operator="notBetween">
      <formula>0.4</formula>
      <formula>0.6</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BC88E-3FCD-4B8C-88C0-7FE9580E5453}">
  <sheetPr>
    <tabColor theme="9" tint="0.79998168889431442"/>
  </sheetPr>
  <dimension ref="A1:Z81"/>
  <sheetViews>
    <sheetView zoomScale="85" zoomScaleNormal="85" workbookViewId="0">
      <pane xSplit="2" ySplit="3" topLeftCell="C4" activePane="bottomRight" state="frozen"/>
      <selection pane="bottomRight" activeCell="O5" sqref="O5:Q5"/>
      <selection pane="bottomLeft" activeCell="J14" sqref="J14"/>
      <selection pane="topRight" activeCell="J14" sqref="J14"/>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45" bestFit="1" customWidth="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Y1" s="16" t="s">
        <v>188</v>
      </c>
    </row>
    <row r="2" spans="1:26">
      <c r="M2" s="17"/>
      <c r="N2" s="17"/>
      <c r="O2" s="17"/>
      <c r="P2" s="17"/>
      <c r="Q2" s="17"/>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51" t="s">
        <v>205</v>
      </c>
      <c r="S3" s="13" t="s">
        <v>206</v>
      </c>
      <c r="T3" s="31" t="s">
        <v>207</v>
      </c>
      <c r="U3" s="31" t="s">
        <v>208</v>
      </c>
      <c r="V3" s="31" t="s">
        <v>209</v>
      </c>
      <c r="W3" s="2" t="s">
        <v>210</v>
      </c>
      <c r="Y3" s="1" t="s">
        <v>211</v>
      </c>
      <c r="Z3" s="1" t="s">
        <v>212</v>
      </c>
    </row>
    <row r="4" spans="1:26" ht="30" customHeight="1">
      <c r="A4" s="80" t="s">
        <v>216</v>
      </c>
      <c r="B4" s="60" t="s">
        <v>214</v>
      </c>
      <c r="C4" s="52">
        <v>85.6</v>
      </c>
      <c r="D4" s="22">
        <v>83.2</v>
      </c>
      <c r="E4" s="22">
        <v>40.299999999999997</v>
      </c>
      <c r="F4" s="24" t="e">
        <f>NA()</f>
        <v>#N/A</v>
      </c>
      <c r="G4" s="24" t="e">
        <f>NA()</f>
        <v>#N/A</v>
      </c>
      <c r="H4" s="24" t="e">
        <f>NA()</f>
        <v>#N/A</v>
      </c>
      <c r="I4" s="24" t="e">
        <f>NA()</f>
        <v>#N/A</v>
      </c>
      <c r="J4" s="24" t="e">
        <f>NA()</f>
        <v>#N/A</v>
      </c>
      <c r="K4" s="24" t="e">
        <f>NA()</f>
        <v>#N/A</v>
      </c>
      <c r="L4" s="22">
        <v>7.4</v>
      </c>
      <c r="M4" s="11">
        <f>AVERAGE(C4:D4)</f>
        <v>84.4</v>
      </c>
      <c r="N4" s="11">
        <f>E4</f>
        <v>40.299999999999997</v>
      </c>
      <c r="O4" s="25" t="e">
        <f t="shared" ref="O4:O13" si="0">AVERAGE(F4:G4)</f>
        <v>#N/A</v>
      </c>
      <c r="P4" s="25" t="e">
        <f t="shared" ref="P4:P13" si="1">AVERAGE(H4:I4)</f>
        <v>#N/A</v>
      </c>
      <c r="Q4" s="25" t="e">
        <f t="shared" ref="Q4:Q13" si="2">AVERAGE(J4:K4)</f>
        <v>#N/A</v>
      </c>
      <c r="R4" s="42">
        <f t="shared" ref="R4:R13" si="3">N4/M4</f>
        <v>0.47748815165876773</v>
      </c>
      <c r="S4" s="9">
        <f t="shared" ref="S4" si="4">O5/M4</f>
        <v>7.1090047393364927E-2</v>
      </c>
      <c r="T4" s="61">
        <v>-4.93</v>
      </c>
      <c r="U4" s="61">
        <v>-5.25</v>
      </c>
      <c r="V4" s="61">
        <v>-4.88</v>
      </c>
      <c r="W4" s="8"/>
      <c r="Y4" s="1">
        <v>-7.5</v>
      </c>
      <c r="Z4" s="1" t="e" cm="1" vm="2">
        <f t="array" aca="1" ref="Z4" ca="1">FREQUENCY(T4:T15,Y4:Y5)</f>
        <v>#VALUE!</v>
      </c>
    </row>
    <row r="5" spans="1:26" ht="30" customHeight="1">
      <c r="A5" s="89"/>
      <c r="B5" s="60" t="s">
        <v>215</v>
      </c>
      <c r="C5" s="25" t="e">
        <f>NA()</f>
        <v>#N/A</v>
      </c>
      <c r="D5" s="25" t="e">
        <f>NA()</f>
        <v>#N/A</v>
      </c>
      <c r="E5" s="25" t="e">
        <f>NA()</f>
        <v>#N/A</v>
      </c>
      <c r="F5" s="22">
        <v>5.7</v>
      </c>
      <c r="G5" s="22">
        <v>6.3</v>
      </c>
      <c r="H5" s="22">
        <v>36.700000000000003</v>
      </c>
      <c r="I5" s="22">
        <v>28</v>
      </c>
      <c r="J5" s="23">
        <v>1.8</v>
      </c>
      <c r="K5" s="23">
        <v>2.5</v>
      </c>
      <c r="L5" s="25" t="e">
        <f>NA()</f>
        <v>#N/A</v>
      </c>
      <c r="M5" s="25" t="e">
        <f>NA()</f>
        <v>#N/A</v>
      </c>
      <c r="N5" s="25" t="e">
        <f>NA()</f>
        <v>#N/A</v>
      </c>
      <c r="O5" s="11">
        <f t="shared" si="0"/>
        <v>6</v>
      </c>
      <c r="P5" s="11">
        <f t="shared" si="1"/>
        <v>32.35</v>
      </c>
      <c r="Q5" s="11">
        <f t="shared" si="2"/>
        <v>2.15</v>
      </c>
      <c r="R5" s="42" t="e">
        <f t="shared" si="3"/>
        <v>#N/A</v>
      </c>
      <c r="S5" s="9" t="e">
        <f>#REF!/M5</f>
        <v>#REF!</v>
      </c>
      <c r="T5" s="88"/>
      <c r="U5" s="62"/>
      <c r="V5" s="62"/>
      <c r="W5" s="8"/>
      <c r="Y5" s="1">
        <v>-7.4</v>
      </c>
    </row>
    <row r="6" spans="1:26" ht="30" customHeight="1">
      <c r="A6" s="89"/>
      <c r="B6" s="60" t="s">
        <v>240</v>
      </c>
      <c r="C6" s="22">
        <v>84.7</v>
      </c>
      <c r="D6" s="22">
        <v>86.2</v>
      </c>
      <c r="E6" s="22">
        <v>41</v>
      </c>
      <c r="F6" s="24" t="e">
        <f>NA()</f>
        <v>#N/A</v>
      </c>
      <c r="G6" s="24" t="e">
        <f>NA()</f>
        <v>#N/A</v>
      </c>
      <c r="H6" s="24" t="e">
        <f>NA()</f>
        <v>#N/A</v>
      </c>
      <c r="I6" s="24" t="e">
        <f>NA()</f>
        <v>#N/A</v>
      </c>
      <c r="J6" s="24" t="e">
        <f>NA()</f>
        <v>#N/A</v>
      </c>
      <c r="K6" s="24" t="e">
        <f>NA()</f>
        <v>#N/A</v>
      </c>
      <c r="L6" s="22">
        <v>3.6</v>
      </c>
      <c r="M6" s="11">
        <f>AVERAGE(C6:D6)</f>
        <v>85.45</v>
      </c>
      <c r="N6" s="11">
        <f>E6</f>
        <v>41</v>
      </c>
      <c r="O6" s="25" t="e">
        <f t="shared" si="0"/>
        <v>#N/A</v>
      </c>
      <c r="P6" s="25" t="e">
        <f t="shared" si="1"/>
        <v>#N/A</v>
      </c>
      <c r="Q6" s="25" t="e">
        <f t="shared" si="2"/>
        <v>#N/A</v>
      </c>
      <c r="R6" s="42">
        <f t="shared" si="3"/>
        <v>0.47981275599765943</v>
      </c>
      <c r="S6" s="9">
        <f t="shared" ref="S6" si="5">O7/M6</f>
        <v>8.0163838502047974E-2</v>
      </c>
      <c r="T6" s="61">
        <v>-5.39</v>
      </c>
      <c r="U6" s="61">
        <v>-5.91</v>
      </c>
      <c r="V6" s="61">
        <v>-5.59</v>
      </c>
      <c r="W6" s="8"/>
      <c r="Y6" s="1">
        <v>-7.5</v>
      </c>
      <c r="Z6" s="1" t="e" cm="1" vm="2">
        <f t="array" aca="1" ref="Z6" ca="1">FREQUENCY(T6:T17,Y6:Y7)</f>
        <v>#VALUE!</v>
      </c>
    </row>
    <row r="7" spans="1:26" ht="30" customHeight="1">
      <c r="A7" s="89"/>
      <c r="B7" s="60" t="s">
        <v>241</v>
      </c>
      <c r="C7" s="25" t="e">
        <f>NA()</f>
        <v>#N/A</v>
      </c>
      <c r="D7" s="25" t="e">
        <f>NA()</f>
        <v>#N/A</v>
      </c>
      <c r="E7" s="25" t="e">
        <f>NA()</f>
        <v>#N/A</v>
      </c>
      <c r="F7" s="22">
        <v>7.5</v>
      </c>
      <c r="G7" s="22">
        <v>6.2</v>
      </c>
      <c r="H7" s="22">
        <v>36.4</v>
      </c>
      <c r="I7" s="22">
        <v>30.3</v>
      </c>
      <c r="J7" s="23">
        <v>1.3</v>
      </c>
      <c r="K7" s="23">
        <v>1.1000000000000001</v>
      </c>
      <c r="L7" s="25" t="e">
        <f>NA()</f>
        <v>#N/A</v>
      </c>
      <c r="M7" s="25" t="e">
        <f>NA()</f>
        <v>#N/A</v>
      </c>
      <c r="N7" s="25" t="e">
        <f>NA()</f>
        <v>#N/A</v>
      </c>
      <c r="O7" s="11">
        <f t="shared" si="0"/>
        <v>6.85</v>
      </c>
      <c r="P7" s="11">
        <f t="shared" si="1"/>
        <v>33.35</v>
      </c>
      <c r="Q7" s="11">
        <f t="shared" si="2"/>
        <v>1.2000000000000002</v>
      </c>
      <c r="R7" s="42" t="e">
        <f t="shared" si="3"/>
        <v>#N/A</v>
      </c>
      <c r="S7" s="9" t="e">
        <f>#REF!/M7</f>
        <v>#REF!</v>
      </c>
      <c r="T7" s="88"/>
      <c r="U7" s="62"/>
      <c r="V7" s="62"/>
      <c r="W7" s="8"/>
      <c r="Y7" s="1">
        <v>-7.4</v>
      </c>
    </row>
    <row r="8" spans="1:26" ht="30" customHeight="1">
      <c r="A8" s="89"/>
      <c r="B8" s="60" t="s">
        <v>242</v>
      </c>
      <c r="C8" s="22">
        <v>84.6</v>
      </c>
      <c r="D8" s="22">
        <v>85.3</v>
      </c>
      <c r="E8" s="22">
        <v>39.700000000000003</v>
      </c>
      <c r="F8" s="24" t="e">
        <f>NA()</f>
        <v>#N/A</v>
      </c>
      <c r="G8" s="24" t="e">
        <f>NA()</f>
        <v>#N/A</v>
      </c>
      <c r="H8" s="24" t="e">
        <f>NA()</f>
        <v>#N/A</v>
      </c>
      <c r="I8" s="24" t="e">
        <f>NA()</f>
        <v>#N/A</v>
      </c>
      <c r="J8" s="24" t="e">
        <f>NA()</f>
        <v>#N/A</v>
      </c>
      <c r="K8" s="24" t="e">
        <f>NA()</f>
        <v>#N/A</v>
      </c>
      <c r="L8" s="22">
        <v>6.1</v>
      </c>
      <c r="M8" s="11">
        <f>AVERAGE(C8:D8)</f>
        <v>84.949999999999989</v>
      </c>
      <c r="N8" s="11">
        <f>E8</f>
        <v>39.700000000000003</v>
      </c>
      <c r="O8" s="25" t="e">
        <f t="shared" si="0"/>
        <v>#N/A</v>
      </c>
      <c r="P8" s="25" t="e">
        <f t="shared" si="1"/>
        <v>#N/A</v>
      </c>
      <c r="Q8" s="25" t="e">
        <f t="shared" si="2"/>
        <v>#N/A</v>
      </c>
      <c r="R8" s="42">
        <f t="shared" si="3"/>
        <v>0.46733372572101245</v>
      </c>
      <c r="S8" s="9">
        <f t="shared" ref="S8" si="6">O9/M8</f>
        <v>5.7092407298410836E-2</v>
      </c>
      <c r="T8" s="61">
        <v>-5.7</v>
      </c>
      <c r="U8" s="61">
        <v>-6.11</v>
      </c>
      <c r="V8" s="61">
        <v>-5.8</v>
      </c>
      <c r="W8" s="8"/>
      <c r="Y8" s="1">
        <v>-7.5</v>
      </c>
      <c r="Z8" s="1" t="e" cm="1" vm="2">
        <f t="array" aca="1" ref="Z8" ca="1">FREQUENCY(T8:T19,Y8:Y9)</f>
        <v>#VALUE!</v>
      </c>
    </row>
    <row r="9" spans="1:26" ht="30" customHeight="1">
      <c r="A9" s="89"/>
      <c r="B9" s="60" t="s">
        <v>243</v>
      </c>
      <c r="C9" s="25" t="e">
        <f>NA()</f>
        <v>#N/A</v>
      </c>
      <c r="D9" s="25" t="e">
        <f>NA()</f>
        <v>#N/A</v>
      </c>
      <c r="E9" s="25" t="e">
        <f>NA()</f>
        <v>#N/A</v>
      </c>
      <c r="F9" s="22">
        <v>5.7</v>
      </c>
      <c r="G9" s="22">
        <v>4</v>
      </c>
      <c r="H9" s="22">
        <v>34.4</v>
      </c>
      <c r="I9" s="22">
        <v>25.1</v>
      </c>
      <c r="J9" s="23">
        <v>1.3</v>
      </c>
      <c r="K9" s="23">
        <v>1.8</v>
      </c>
      <c r="L9" s="25" t="e">
        <f>NA()</f>
        <v>#N/A</v>
      </c>
      <c r="M9" s="25" t="e">
        <f>NA()</f>
        <v>#N/A</v>
      </c>
      <c r="N9" s="25" t="e">
        <f>NA()</f>
        <v>#N/A</v>
      </c>
      <c r="O9" s="11">
        <f t="shared" si="0"/>
        <v>4.8499999999999996</v>
      </c>
      <c r="P9" s="11">
        <f t="shared" si="1"/>
        <v>29.75</v>
      </c>
      <c r="Q9" s="11">
        <f t="shared" si="2"/>
        <v>1.55</v>
      </c>
      <c r="R9" s="42" t="e">
        <f t="shared" si="3"/>
        <v>#N/A</v>
      </c>
      <c r="S9" s="9" t="e">
        <f>#REF!/M9</f>
        <v>#REF!</v>
      </c>
      <c r="T9" s="88"/>
      <c r="U9" s="62"/>
      <c r="V9" s="62"/>
      <c r="W9" s="8"/>
      <c r="Y9" s="1">
        <v>-7.4</v>
      </c>
    </row>
    <row r="10" spans="1:26" ht="30" customHeight="1">
      <c r="A10" s="89"/>
      <c r="B10" s="60" t="s">
        <v>244</v>
      </c>
      <c r="C10" s="22">
        <v>86</v>
      </c>
      <c r="D10" s="22">
        <v>85.4</v>
      </c>
      <c r="E10" s="22">
        <v>40.700000000000003</v>
      </c>
      <c r="F10" s="24" t="e">
        <f>NA()</f>
        <v>#N/A</v>
      </c>
      <c r="G10" s="24" t="e">
        <f>NA()</f>
        <v>#N/A</v>
      </c>
      <c r="H10" s="24" t="e">
        <f>NA()</f>
        <v>#N/A</v>
      </c>
      <c r="I10" s="24" t="e">
        <f>NA()</f>
        <v>#N/A</v>
      </c>
      <c r="J10" s="24" t="e">
        <f>NA()</f>
        <v>#N/A</v>
      </c>
      <c r="K10" s="24" t="e">
        <f>NA()</f>
        <v>#N/A</v>
      </c>
      <c r="L10" s="22">
        <v>4.4000000000000004</v>
      </c>
      <c r="M10" s="11">
        <f>AVERAGE(C10:D10)</f>
        <v>85.7</v>
      </c>
      <c r="N10" s="11">
        <f>E10</f>
        <v>40.700000000000003</v>
      </c>
      <c r="O10" s="25" t="e">
        <f t="shared" si="0"/>
        <v>#N/A</v>
      </c>
      <c r="P10" s="25" t="e">
        <f t="shared" si="1"/>
        <v>#N/A</v>
      </c>
      <c r="Q10" s="25" t="e">
        <f t="shared" si="2"/>
        <v>#N/A</v>
      </c>
      <c r="R10" s="42">
        <f t="shared" si="3"/>
        <v>0.4749124854142357</v>
      </c>
      <c r="S10" s="9">
        <f t="shared" ref="S10" si="7">O11/M10</f>
        <v>7.0011668611435235E-2</v>
      </c>
      <c r="T10" s="61">
        <v>-5.38</v>
      </c>
      <c r="U10" s="61">
        <v>-5.86</v>
      </c>
      <c r="V10" s="61">
        <v>-5.55</v>
      </c>
      <c r="W10" s="8"/>
      <c r="Y10" s="1">
        <v>-7.5</v>
      </c>
      <c r="Z10" s="1" t="e" cm="1" vm="2">
        <f t="array" aca="1" ref="Z10" ca="1">FREQUENCY(T10:T21,Y10:Y11)</f>
        <v>#VALUE!</v>
      </c>
    </row>
    <row r="11" spans="1:26" ht="30" customHeight="1">
      <c r="A11" s="89"/>
      <c r="B11" s="60" t="s">
        <v>245</v>
      </c>
      <c r="C11" s="25" t="e">
        <f>NA()</f>
        <v>#N/A</v>
      </c>
      <c r="D11" s="25" t="e">
        <f>NA()</f>
        <v>#N/A</v>
      </c>
      <c r="E11" s="25" t="e">
        <f>NA()</f>
        <v>#N/A</v>
      </c>
      <c r="F11" s="22">
        <v>6</v>
      </c>
      <c r="G11" s="22">
        <v>6</v>
      </c>
      <c r="H11" s="22">
        <v>27.2</v>
      </c>
      <c r="I11" s="22">
        <v>31.2</v>
      </c>
      <c r="J11" s="23">
        <v>1.7</v>
      </c>
      <c r="K11" s="23">
        <v>1.6</v>
      </c>
      <c r="L11" s="25" t="e">
        <f>NA()</f>
        <v>#N/A</v>
      </c>
      <c r="M11" s="25" t="e">
        <f>NA()</f>
        <v>#N/A</v>
      </c>
      <c r="N11" s="25" t="e">
        <f>NA()</f>
        <v>#N/A</v>
      </c>
      <c r="O11" s="11">
        <f t="shared" si="0"/>
        <v>6</v>
      </c>
      <c r="P11" s="11">
        <f t="shared" si="1"/>
        <v>29.2</v>
      </c>
      <c r="Q11" s="11">
        <f t="shared" si="2"/>
        <v>1.65</v>
      </c>
      <c r="R11" s="42" t="e">
        <f t="shared" si="3"/>
        <v>#N/A</v>
      </c>
      <c r="S11" s="9" t="e">
        <f>#REF!/M11</f>
        <v>#REF!</v>
      </c>
      <c r="T11" s="88"/>
      <c r="U11" s="62"/>
      <c r="V11" s="62"/>
      <c r="W11" s="8"/>
      <c r="Y11" s="1">
        <v>-7.4</v>
      </c>
    </row>
    <row r="12" spans="1:26" ht="30" customHeight="1">
      <c r="A12" s="89"/>
      <c r="B12" s="60" t="s">
        <v>246</v>
      </c>
      <c r="C12" s="22">
        <v>87.1</v>
      </c>
      <c r="D12" s="22">
        <v>84.4</v>
      </c>
      <c r="E12" s="22">
        <v>39.700000000000003</v>
      </c>
      <c r="F12" s="24" t="e">
        <f>NA()</f>
        <v>#N/A</v>
      </c>
      <c r="G12" s="24" t="e">
        <f>NA()</f>
        <v>#N/A</v>
      </c>
      <c r="H12" s="24" t="e">
        <f>NA()</f>
        <v>#N/A</v>
      </c>
      <c r="I12" s="24" t="e">
        <f>NA()</f>
        <v>#N/A</v>
      </c>
      <c r="J12" s="24" t="e">
        <f>NA()</f>
        <v>#N/A</v>
      </c>
      <c r="K12" s="24" t="e">
        <f>NA()</f>
        <v>#N/A</v>
      </c>
      <c r="L12" s="22">
        <v>8.3000000000000007</v>
      </c>
      <c r="M12" s="11">
        <f>AVERAGE(C12:D12)</f>
        <v>85.75</v>
      </c>
      <c r="N12" s="11">
        <f>E12</f>
        <v>39.700000000000003</v>
      </c>
      <c r="O12" s="25" t="e">
        <f t="shared" si="0"/>
        <v>#N/A</v>
      </c>
      <c r="P12" s="25" t="e">
        <f t="shared" si="1"/>
        <v>#N/A</v>
      </c>
      <c r="Q12" s="25" t="e">
        <f t="shared" si="2"/>
        <v>#N/A</v>
      </c>
      <c r="R12" s="42">
        <f t="shared" si="3"/>
        <v>0.46297376093294462</v>
      </c>
      <c r="S12" s="9">
        <f t="shared" ref="S12" si="8">O13/M12</f>
        <v>6.0058309037900881E-2</v>
      </c>
      <c r="T12" s="61">
        <v>-5.51</v>
      </c>
      <c r="U12" s="61">
        <v>-5.81</v>
      </c>
      <c r="V12" s="61">
        <v>-5.46</v>
      </c>
      <c r="W12" s="8"/>
      <c r="Y12" s="1">
        <v>-7.5</v>
      </c>
      <c r="Z12" s="1" cm="1">
        <f t="array" ref="Z12:Z14">FREQUENCY(T12:T23,Y12:Y13)</f>
        <v>0</v>
      </c>
    </row>
    <row r="13" spans="1:26" ht="30" customHeight="1">
      <c r="A13" s="90"/>
      <c r="B13" s="60" t="s">
        <v>247</v>
      </c>
      <c r="C13" s="25" t="e">
        <f>NA()</f>
        <v>#N/A</v>
      </c>
      <c r="D13" s="25" t="e">
        <f>NA()</f>
        <v>#N/A</v>
      </c>
      <c r="E13" s="25" t="e">
        <f>NA()</f>
        <v>#N/A</v>
      </c>
      <c r="F13" s="22">
        <v>6.6</v>
      </c>
      <c r="G13" s="22">
        <v>3.7</v>
      </c>
      <c r="H13" s="22">
        <v>38.200000000000003</v>
      </c>
      <c r="I13" s="22">
        <v>36.9</v>
      </c>
      <c r="J13" s="23">
        <v>1.5</v>
      </c>
      <c r="K13" s="23">
        <v>1.7</v>
      </c>
      <c r="L13" s="25" t="e">
        <f>NA()</f>
        <v>#N/A</v>
      </c>
      <c r="M13" s="25" t="e">
        <f>NA()</f>
        <v>#N/A</v>
      </c>
      <c r="N13" s="25" t="e">
        <f>NA()</f>
        <v>#N/A</v>
      </c>
      <c r="O13" s="11">
        <f t="shared" si="0"/>
        <v>5.15</v>
      </c>
      <c r="P13" s="11">
        <f t="shared" si="1"/>
        <v>37.549999999999997</v>
      </c>
      <c r="Q13" s="11">
        <f t="shared" si="2"/>
        <v>1.6</v>
      </c>
      <c r="R13" s="42" t="e">
        <f t="shared" si="3"/>
        <v>#N/A</v>
      </c>
      <c r="S13" s="9" t="e">
        <f>#REF!/M13</f>
        <v>#REF!</v>
      </c>
      <c r="T13" s="88"/>
      <c r="U13" s="62"/>
      <c r="V13" s="62"/>
      <c r="W13" s="8"/>
      <c r="Y13" s="1">
        <v>-7.4</v>
      </c>
      <c r="Z13" s="1">
        <v>0</v>
      </c>
    </row>
    <row r="14" spans="1:26">
      <c r="B14" s="7"/>
      <c r="R14" s="54"/>
      <c r="T14" s="26" t="s">
        <v>232</v>
      </c>
      <c r="U14" s="32"/>
      <c r="V14" s="32"/>
      <c r="Z14" s="1">
        <v>2</v>
      </c>
    </row>
    <row r="15" spans="1:26" ht="19.5" thickBot="1">
      <c r="M15" s="1" t="s">
        <v>233</v>
      </c>
      <c r="N15" s="6" t="e">
        <f>MAX(#REF!,#REF!,#REF!,#REF!,#REF!,#REF!,#REF!,#REF!,#REF!)</f>
        <v>#REF!</v>
      </c>
      <c r="R15" s="54"/>
      <c r="T15" s="5">
        <f>_xlfn.AGGREGATE(1,6,T4:T5)</f>
        <v>-4.93</v>
      </c>
      <c r="U15" s="33"/>
      <c r="V15" s="33"/>
    </row>
    <row r="16" spans="1:26">
      <c r="C16" s="1" t="s">
        <v>234</v>
      </c>
      <c r="M16" s="1" t="s">
        <v>235</v>
      </c>
      <c r="N16" s="4" t="e">
        <f>MIN(#REF!,#REF!,#REF!,#REF!,#REF!,#REF!,#REF!,#REF!,#REF!)</f>
        <v>#REF!</v>
      </c>
      <c r="R16" s="54"/>
    </row>
    <row r="17" spans="3:18" ht="37.5">
      <c r="C17" s="3" t="s">
        <v>236</v>
      </c>
      <c r="D17" s="3" t="s">
        <v>192</v>
      </c>
      <c r="E17" s="3" t="s">
        <v>237</v>
      </c>
      <c r="F17" s="3" t="s">
        <v>238</v>
      </c>
      <c r="G17" s="3" t="s">
        <v>239</v>
      </c>
      <c r="R17" s="54"/>
    </row>
    <row r="18" spans="3:18">
      <c r="C18" s="2" cm="1">
        <f t="array" ref="C18:C19">C4:C5</f>
        <v>85.6</v>
      </c>
      <c r="D18" s="2" cm="1">
        <f t="array" ref="D18:D19">E4:E5</f>
        <v>40.299999999999997</v>
      </c>
      <c r="E18" s="2" t="e" cm="1">
        <f t="array" ref="E18:E19">F4:F5</f>
        <v>#N/A</v>
      </c>
      <c r="F18" s="2" t="e" cm="1">
        <f t="array" ref="F18:F19">H4:H5</f>
        <v>#N/A</v>
      </c>
      <c r="G18" s="2" t="e" cm="1">
        <f t="array" ref="G18">#REF!</f>
        <v>#REF!</v>
      </c>
      <c r="R18" s="54"/>
    </row>
    <row r="19" spans="3:18">
      <c r="C19" s="2" t="e">
        <v>#N/A</v>
      </c>
      <c r="D19" s="2" t="e">
        <v>#N/A</v>
      </c>
      <c r="E19" s="2">
        <v>5.7</v>
      </c>
      <c r="F19" s="2">
        <v>36.700000000000003</v>
      </c>
      <c r="G19" s="2"/>
      <c r="R19" s="54"/>
    </row>
    <row r="20" spans="3:18">
      <c r="C20" s="2"/>
      <c r="D20" s="2"/>
      <c r="E20" s="2"/>
      <c r="F20" s="2"/>
      <c r="G20" s="2"/>
      <c r="R20" s="54"/>
    </row>
    <row r="21" spans="3:18">
      <c r="C21" s="2"/>
      <c r="D21" s="2"/>
      <c r="E21" s="2"/>
      <c r="F21" s="2"/>
      <c r="G21" s="2"/>
      <c r="R21" s="54"/>
    </row>
    <row r="22" spans="3:18">
      <c r="C22" s="2"/>
      <c r="D22" s="2"/>
      <c r="E22" s="2"/>
      <c r="F22" s="2"/>
      <c r="G22" s="2"/>
    </row>
    <row r="23" spans="3:18">
      <c r="C23" s="2"/>
      <c r="D23" s="2"/>
      <c r="E23" s="2"/>
      <c r="F23" s="2"/>
      <c r="G23" s="2"/>
    </row>
    <row r="24" spans="3:18">
      <c r="C24" s="2"/>
      <c r="D24" s="2"/>
      <c r="E24" s="2"/>
      <c r="F24" s="2"/>
      <c r="G24" s="2"/>
    </row>
    <row r="25" spans="3:18">
      <c r="C25" s="2"/>
      <c r="D25" s="2"/>
      <c r="E25" s="2"/>
      <c r="F25" s="2"/>
      <c r="G25" s="2"/>
    </row>
    <row r="26" spans="3:18">
      <c r="C26" s="2"/>
      <c r="D26" s="2"/>
      <c r="E26" s="2"/>
      <c r="F26" s="2"/>
      <c r="G26" s="2"/>
    </row>
    <row r="27" spans="3:18">
      <c r="C27" s="2"/>
      <c r="D27" s="2"/>
      <c r="E27" s="2"/>
      <c r="F27" s="2"/>
      <c r="G27" s="2"/>
    </row>
    <row r="28" spans="3:18">
      <c r="C28" s="2"/>
      <c r="D28" s="2"/>
      <c r="E28" s="2"/>
      <c r="F28" s="2"/>
      <c r="G28" s="2"/>
    </row>
    <row r="29" spans="3:18">
      <c r="C29" s="2"/>
      <c r="D29" s="2"/>
      <c r="E29" s="2"/>
      <c r="F29" s="2"/>
      <c r="G29" s="2"/>
    </row>
    <row r="30" spans="3:18">
      <c r="C30" s="2"/>
      <c r="D30" s="2"/>
      <c r="E30" s="2"/>
      <c r="F30" s="2"/>
      <c r="G30" s="2"/>
    </row>
    <row r="31" spans="3:18">
      <c r="C31" s="2"/>
      <c r="D31" s="2"/>
      <c r="E31" s="2"/>
      <c r="F31" s="2"/>
      <c r="G31" s="2"/>
    </row>
    <row r="32" spans="3:18">
      <c r="C32" s="2"/>
      <c r="D32" s="2"/>
      <c r="E32" s="2"/>
      <c r="F32" s="2"/>
      <c r="G32" s="2"/>
    </row>
    <row r="33" spans="3:7">
      <c r="C33" s="2"/>
      <c r="D33" s="2"/>
      <c r="E33" s="2"/>
      <c r="F33" s="2"/>
      <c r="G33" s="2"/>
    </row>
    <row r="34" spans="3:7">
      <c r="C34" s="2"/>
      <c r="D34" s="2"/>
      <c r="E34" s="2"/>
      <c r="F34" s="2"/>
      <c r="G34" s="2"/>
    </row>
    <row r="35" spans="3:7">
      <c r="C35" s="2"/>
      <c r="D35" s="2"/>
      <c r="E35" s="2"/>
      <c r="F35" s="2"/>
      <c r="G35" s="2"/>
    </row>
    <row r="36" spans="3:7">
      <c r="C36" s="2"/>
      <c r="D36" s="2"/>
      <c r="E36" s="2"/>
      <c r="F36" s="2"/>
      <c r="G36" s="2"/>
    </row>
    <row r="37" spans="3:7">
      <c r="C37" s="2"/>
      <c r="D37" s="2"/>
      <c r="E37" s="2"/>
      <c r="F37" s="2"/>
      <c r="G37" s="2"/>
    </row>
    <row r="38" spans="3:7">
      <c r="C38" s="2"/>
      <c r="D38" s="2"/>
      <c r="E38" s="2"/>
      <c r="F38" s="2"/>
      <c r="G38" s="2"/>
    </row>
    <row r="39" spans="3:7">
      <c r="C39" s="2"/>
      <c r="D39" s="2"/>
      <c r="E39" s="2"/>
      <c r="F39" s="2"/>
      <c r="G39" s="2"/>
    </row>
    <row r="40" spans="3:7">
      <c r="C40" s="2"/>
      <c r="D40" s="2"/>
      <c r="E40" s="2"/>
      <c r="F40" s="2"/>
      <c r="G40" s="2"/>
    </row>
    <row r="41" spans="3:7">
      <c r="C41" s="2"/>
      <c r="D41" s="2"/>
      <c r="E41" s="2"/>
      <c r="F41" s="2"/>
      <c r="G41" s="2"/>
    </row>
    <row r="42" spans="3:7">
      <c r="C42" s="2"/>
      <c r="D42" s="2"/>
      <c r="E42" s="2"/>
      <c r="F42" s="2"/>
      <c r="G42" s="2"/>
    </row>
    <row r="43" spans="3:7">
      <c r="C43" s="2"/>
      <c r="D43" s="2"/>
      <c r="E43" s="2"/>
      <c r="F43" s="2"/>
      <c r="G43" s="2"/>
    </row>
    <row r="44" spans="3:7">
      <c r="C44" s="2"/>
      <c r="D44" s="2"/>
      <c r="E44" s="2"/>
      <c r="F44" s="2"/>
      <c r="G44" s="2"/>
    </row>
    <row r="45" spans="3:7">
      <c r="C45" s="2"/>
      <c r="D45" s="2"/>
      <c r="E45" s="2"/>
      <c r="F45" s="2"/>
      <c r="G45" s="2"/>
    </row>
    <row r="46" spans="3:7">
      <c r="C46" s="2"/>
      <c r="D46" s="2"/>
      <c r="E46" s="2"/>
      <c r="F46" s="2"/>
      <c r="G46" s="2"/>
    </row>
    <row r="47" spans="3:7">
      <c r="C47" s="2"/>
      <c r="D47" s="2"/>
      <c r="E47" s="2"/>
      <c r="F47" s="2"/>
      <c r="G47" s="2"/>
    </row>
    <row r="48" spans="3:7">
      <c r="C48" s="2"/>
      <c r="D48" s="2"/>
      <c r="E48" s="2"/>
      <c r="F48" s="2"/>
      <c r="G48" s="2"/>
    </row>
    <row r="49" spans="3:7">
      <c r="C49" s="2"/>
      <c r="D49" s="2"/>
      <c r="E49" s="2"/>
      <c r="F49" s="2"/>
      <c r="G49" s="2"/>
    </row>
    <row r="50" spans="3:7">
      <c r="C50" s="2" cm="1">
        <f t="array" ref="C50:C51">D4:D5</f>
        <v>83.2</v>
      </c>
      <c r="D50" s="2" t="e">
        <f>NA()</f>
        <v>#N/A</v>
      </c>
      <c r="E50" s="2" t="e" cm="1">
        <f t="array" ref="E50:E51">G4:G5</f>
        <v>#N/A</v>
      </c>
      <c r="F50" s="2" t="e" cm="1">
        <f t="array" ref="F50:F51">I4:I5</f>
        <v>#N/A</v>
      </c>
      <c r="G50" s="2" t="e">
        <f>NA()</f>
        <v>#N/A</v>
      </c>
    </row>
    <row r="51" spans="3:7">
      <c r="C51" s="2" t="e">
        <v>#N/A</v>
      </c>
      <c r="D51" s="2" t="e">
        <f>NA()</f>
        <v>#N/A</v>
      </c>
      <c r="E51" s="2">
        <v>6.3</v>
      </c>
      <c r="F51" s="2">
        <v>28</v>
      </c>
      <c r="G51" s="2" t="e">
        <f>NA()</f>
        <v>#N/A</v>
      </c>
    </row>
    <row r="52" spans="3:7">
      <c r="C52" s="2"/>
      <c r="D52" s="2" t="e">
        <f>NA()</f>
        <v>#N/A</v>
      </c>
      <c r="E52" s="2"/>
      <c r="F52" s="2"/>
      <c r="G52" s="2" t="e">
        <f>NA()</f>
        <v>#N/A</v>
      </c>
    </row>
    <row r="53" spans="3:7">
      <c r="C53" s="2"/>
      <c r="D53" s="2" t="e">
        <f>NA()</f>
        <v>#N/A</v>
      </c>
      <c r="E53" s="2"/>
      <c r="F53" s="2"/>
      <c r="G53" s="2" t="e">
        <f>NA()</f>
        <v>#N/A</v>
      </c>
    </row>
    <row r="54" spans="3:7">
      <c r="C54" s="2"/>
      <c r="D54" s="2" t="e">
        <f>NA()</f>
        <v>#N/A</v>
      </c>
      <c r="E54" s="2"/>
      <c r="F54" s="2"/>
      <c r="G54" s="2" t="e">
        <f>NA()</f>
        <v>#N/A</v>
      </c>
    </row>
    <row r="55" spans="3:7">
      <c r="C55" s="2"/>
      <c r="D55" s="2" t="e">
        <f>NA()</f>
        <v>#N/A</v>
      </c>
      <c r="E55" s="2"/>
      <c r="F55" s="2"/>
      <c r="G55" s="2" t="e">
        <f>NA()</f>
        <v>#N/A</v>
      </c>
    </row>
    <row r="56" spans="3:7">
      <c r="C56" s="2"/>
      <c r="D56" s="2" t="e">
        <f>NA()</f>
        <v>#N/A</v>
      </c>
      <c r="E56" s="2"/>
      <c r="F56" s="2"/>
      <c r="G56" s="2" t="e">
        <f>NA()</f>
        <v>#N/A</v>
      </c>
    </row>
    <row r="57" spans="3:7">
      <c r="C57" s="2"/>
      <c r="D57" s="2" t="e">
        <f>NA()</f>
        <v>#N/A</v>
      </c>
      <c r="E57" s="2"/>
      <c r="F57" s="2"/>
      <c r="G57" s="2" t="e">
        <f>NA()</f>
        <v>#N/A</v>
      </c>
    </row>
    <row r="58" spans="3:7">
      <c r="C58" s="2"/>
      <c r="D58" s="2" t="e">
        <f>NA()</f>
        <v>#N/A</v>
      </c>
      <c r="E58" s="2"/>
      <c r="F58" s="2"/>
      <c r="G58" s="2" t="e">
        <f>NA()</f>
        <v>#N/A</v>
      </c>
    </row>
    <row r="59" spans="3:7">
      <c r="C59" s="2"/>
      <c r="D59" s="2" t="e">
        <f>NA()</f>
        <v>#N/A</v>
      </c>
      <c r="E59" s="2"/>
      <c r="F59" s="2"/>
      <c r="G59" s="2" t="e">
        <f>NA()</f>
        <v>#N/A</v>
      </c>
    </row>
    <row r="60" spans="3:7">
      <c r="C60" s="2"/>
      <c r="D60" s="2" t="e">
        <f>NA()</f>
        <v>#N/A</v>
      </c>
      <c r="E60" s="2"/>
      <c r="F60" s="2"/>
      <c r="G60" s="2" t="e">
        <f>NA()</f>
        <v>#N/A</v>
      </c>
    </row>
    <row r="61" spans="3:7">
      <c r="C61" s="2"/>
      <c r="D61" s="2" t="e">
        <f>NA()</f>
        <v>#N/A</v>
      </c>
      <c r="E61" s="2"/>
      <c r="F61" s="2"/>
      <c r="G61" s="2" t="e">
        <f>NA()</f>
        <v>#N/A</v>
      </c>
    </row>
    <row r="62" spans="3:7">
      <c r="C62" s="2"/>
      <c r="D62" s="2" t="e">
        <f>NA()</f>
        <v>#N/A</v>
      </c>
      <c r="E62" s="2"/>
      <c r="F62" s="2"/>
      <c r="G62" s="2" t="e">
        <f>NA()</f>
        <v>#N/A</v>
      </c>
    </row>
    <row r="63" spans="3:7">
      <c r="C63" s="2"/>
      <c r="D63" s="2" t="e">
        <f>NA()</f>
        <v>#N/A</v>
      </c>
      <c r="E63" s="2"/>
      <c r="F63" s="2"/>
      <c r="G63" s="2" t="e">
        <f>NA()</f>
        <v>#N/A</v>
      </c>
    </row>
    <row r="64" spans="3:7">
      <c r="C64" s="2"/>
      <c r="D64" s="2" t="e">
        <f>NA()</f>
        <v>#N/A</v>
      </c>
      <c r="E64" s="2"/>
      <c r="F64" s="2"/>
      <c r="G64" s="2" t="e">
        <f>NA()</f>
        <v>#N/A</v>
      </c>
    </row>
    <row r="65" spans="3:7">
      <c r="C65" s="2"/>
      <c r="D65" s="2" t="e">
        <f>NA()</f>
        <v>#N/A</v>
      </c>
      <c r="E65" s="2"/>
      <c r="F65" s="2"/>
      <c r="G65" s="2" t="e">
        <f>NA()</f>
        <v>#N/A</v>
      </c>
    </row>
    <row r="66" spans="3:7">
      <c r="C66" s="2"/>
      <c r="D66" s="2" t="e">
        <f>NA()</f>
        <v>#N/A</v>
      </c>
      <c r="E66" s="2"/>
      <c r="F66" s="2"/>
      <c r="G66" s="2" t="e">
        <f>NA()</f>
        <v>#N/A</v>
      </c>
    </row>
    <row r="67" spans="3:7">
      <c r="C67" s="2"/>
      <c r="D67" s="2" t="e">
        <f>NA()</f>
        <v>#N/A</v>
      </c>
      <c r="E67" s="2"/>
      <c r="F67" s="2"/>
      <c r="G67" s="2" t="e">
        <f>NA()</f>
        <v>#N/A</v>
      </c>
    </row>
    <row r="68" spans="3:7">
      <c r="C68" s="2"/>
      <c r="D68" s="2" t="e">
        <f>NA()</f>
        <v>#N/A</v>
      </c>
      <c r="E68" s="2"/>
      <c r="F68" s="2"/>
      <c r="G68" s="2" t="e">
        <f>NA()</f>
        <v>#N/A</v>
      </c>
    </row>
    <row r="69" spans="3:7">
      <c r="C69" s="2"/>
      <c r="D69" s="2" t="e">
        <f>NA()</f>
        <v>#N/A</v>
      </c>
      <c r="E69" s="2"/>
      <c r="F69" s="2"/>
      <c r="G69" s="2" t="e">
        <f>NA()</f>
        <v>#N/A</v>
      </c>
    </row>
    <row r="70" spans="3:7">
      <c r="C70" s="2"/>
      <c r="D70" s="2" t="e">
        <f>NA()</f>
        <v>#N/A</v>
      </c>
      <c r="E70" s="2"/>
      <c r="F70" s="2"/>
      <c r="G70" s="2" t="e">
        <f>NA()</f>
        <v>#N/A</v>
      </c>
    </row>
    <row r="71" spans="3:7">
      <c r="C71" s="2"/>
      <c r="D71" s="2" t="e">
        <f>NA()</f>
        <v>#N/A</v>
      </c>
      <c r="E71" s="2"/>
      <c r="F71" s="2"/>
      <c r="G71" s="2" t="e">
        <f>NA()</f>
        <v>#N/A</v>
      </c>
    </row>
    <row r="72" spans="3:7">
      <c r="C72" s="2"/>
      <c r="D72" s="2" t="e">
        <f>NA()</f>
        <v>#N/A</v>
      </c>
      <c r="E72" s="2"/>
      <c r="F72" s="2"/>
      <c r="G72" s="2" t="e">
        <f>NA()</f>
        <v>#N/A</v>
      </c>
    </row>
    <row r="73" spans="3:7">
      <c r="C73" s="2"/>
      <c r="D73" s="2" t="e">
        <f>NA()</f>
        <v>#N/A</v>
      </c>
      <c r="E73" s="2"/>
      <c r="F73" s="2"/>
      <c r="G73" s="2" t="e">
        <f>NA()</f>
        <v>#N/A</v>
      </c>
    </row>
    <row r="74" spans="3:7">
      <c r="C74" s="2"/>
      <c r="D74" s="2" t="e">
        <f>NA()</f>
        <v>#N/A</v>
      </c>
      <c r="E74" s="2"/>
      <c r="F74" s="2"/>
      <c r="G74" s="2" t="e">
        <f>NA()</f>
        <v>#N/A</v>
      </c>
    </row>
    <row r="75" spans="3:7">
      <c r="C75" s="2"/>
      <c r="D75" s="2" t="e">
        <f>NA()</f>
        <v>#N/A</v>
      </c>
      <c r="E75" s="2"/>
      <c r="F75" s="2"/>
      <c r="G75" s="2" t="e">
        <f>NA()</f>
        <v>#N/A</v>
      </c>
    </row>
    <row r="76" spans="3:7">
      <c r="C76" s="2"/>
      <c r="D76" s="2" t="e">
        <f>NA()</f>
        <v>#N/A</v>
      </c>
      <c r="E76" s="2"/>
      <c r="F76" s="2"/>
      <c r="G76" s="2" t="e">
        <f>NA()</f>
        <v>#N/A</v>
      </c>
    </row>
    <row r="77" spans="3:7">
      <c r="C77" s="2"/>
      <c r="D77" s="2" t="e">
        <f>NA()</f>
        <v>#N/A</v>
      </c>
      <c r="E77" s="2"/>
      <c r="F77" s="2"/>
      <c r="G77" s="2" t="e">
        <f>NA()</f>
        <v>#N/A</v>
      </c>
    </row>
    <row r="78" spans="3:7">
      <c r="C78" s="2"/>
      <c r="D78" s="2" t="e">
        <f>NA()</f>
        <v>#N/A</v>
      </c>
      <c r="E78" s="2"/>
      <c r="F78" s="2"/>
      <c r="G78" s="2" t="e">
        <f>NA()</f>
        <v>#N/A</v>
      </c>
    </row>
    <row r="79" spans="3:7">
      <c r="C79" s="2"/>
      <c r="D79" s="2" t="e">
        <f>NA()</f>
        <v>#N/A</v>
      </c>
      <c r="E79" s="2"/>
      <c r="F79" s="2"/>
      <c r="G79" s="2" t="e">
        <f>NA()</f>
        <v>#N/A</v>
      </c>
    </row>
    <row r="80" spans="3:7">
      <c r="C80" s="2"/>
      <c r="D80" s="2" t="e">
        <f>NA()</f>
        <v>#N/A</v>
      </c>
      <c r="E80" s="2"/>
      <c r="F80" s="2"/>
      <c r="G80" s="2" t="e">
        <f>NA()</f>
        <v>#N/A</v>
      </c>
    </row>
    <row r="81" spans="3:7">
      <c r="C81" s="2"/>
      <c r="D81" s="2" t="e">
        <f>NA()</f>
        <v>#N/A</v>
      </c>
      <c r="E81" s="2"/>
      <c r="F81" s="2"/>
      <c r="G81" s="2" t="e">
        <f>NA()</f>
        <v>#N/A</v>
      </c>
    </row>
  </sheetData>
  <mergeCells count="17">
    <mergeCell ref="V10:V11"/>
    <mergeCell ref="T12:T13"/>
    <mergeCell ref="U12:U13"/>
    <mergeCell ref="V12:V13"/>
    <mergeCell ref="M1:Q1"/>
    <mergeCell ref="A4:A13"/>
    <mergeCell ref="T4:T5"/>
    <mergeCell ref="U4:U5"/>
    <mergeCell ref="V4:V5"/>
    <mergeCell ref="T6:T7"/>
    <mergeCell ref="U6:U7"/>
    <mergeCell ref="V6:V7"/>
    <mergeCell ref="T8:T9"/>
    <mergeCell ref="U8:U9"/>
    <mergeCell ref="V8:V9"/>
    <mergeCell ref="T10:T11"/>
    <mergeCell ref="U10:U11"/>
  </mergeCells>
  <phoneticPr fontId="3"/>
  <conditionalFormatting sqref="S4:S5">
    <cfRule type="cellIs" dxfId="33" priority="17" operator="greaterThanOrEqual">
      <formula>0.08</formula>
    </cfRule>
  </conditionalFormatting>
  <conditionalFormatting sqref="T4:V4">
    <cfRule type="cellIs" dxfId="32" priority="16" operator="equal">
      <formula>NA()</formula>
    </cfRule>
  </conditionalFormatting>
  <conditionalFormatting sqref="C4:L5">
    <cfRule type="expression" dxfId="31" priority="15">
      <formula>ISNA($C$4)=TRUE</formula>
    </cfRule>
  </conditionalFormatting>
  <conditionalFormatting sqref="S6:S7">
    <cfRule type="cellIs" dxfId="30" priority="14" operator="greaterThanOrEqual">
      <formula>0.08</formula>
    </cfRule>
  </conditionalFormatting>
  <conditionalFormatting sqref="T6:V6">
    <cfRule type="cellIs" dxfId="29" priority="13" operator="equal">
      <formula>NA()</formula>
    </cfRule>
  </conditionalFormatting>
  <conditionalFormatting sqref="C6:L7">
    <cfRule type="expression" dxfId="28" priority="12">
      <formula>ISNA($C$4)=TRUE</formula>
    </cfRule>
  </conditionalFormatting>
  <conditionalFormatting sqref="S8:S9">
    <cfRule type="cellIs" dxfId="27" priority="11" operator="greaterThanOrEqual">
      <formula>0.08</formula>
    </cfRule>
  </conditionalFormatting>
  <conditionalFormatting sqref="T8:V8">
    <cfRule type="cellIs" dxfId="26" priority="10" operator="equal">
      <formula>NA()</formula>
    </cfRule>
  </conditionalFormatting>
  <conditionalFormatting sqref="C8:L9">
    <cfRule type="expression" dxfId="25" priority="9">
      <formula>ISNA($C$4)=TRUE</formula>
    </cfRule>
  </conditionalFormatting>
  <conditionalFormatting sqref="S10:S11">
    <cfRule type="cellIs" dxfId="24" priority="8" operator="greaterThanOrEqual">
      <formula>0.08</formula>
    </cfRule>
  </conditionalFormatting>
  <conditionalFormatting sqref="T10:V10">
    <cfRule type="cellIs" dxfId="23" priority="7" operator="equal">
      <formula>NA()</formula>
    </cfRule>
  </conditionalFormatting>
  <conditionalFormatting sqref="C10:L11">
    <cfRule type="expression" dxfId="22" priority="6">
      <formula>ISNA($C$4)=TRUE</formula>
    </cfRule>
  </conditionalFormatting>
  <conditionalFormatting sqref="S12:S13">
    <cfRule type="cellIs" dxfId="21" priority="5" operator="greaterThanOrEqual">
      <formula>0.08</formula>
    </cfRule>
  </conditionalFormatting>
  <conditionalFormatting sqref="T12:V12">
    <cfRule type="cellIs" dxfId="20" priority="4" operator="equal">
      <formula>NA()</formula>
    </cfRule>
  </conditionalFormatting>
  <conditionalFormatting sqref="C12:L13">
    <cfRule type="expression" dxfId="19" priority="3">
      <formula>ISNA($C$4)=TRUE</formula>
    </cfRule>
  </conditionalFormatting>
  <conditionalFormatting sqref="R4:R19">
    <cfRule type="cellIs" dxfId="18" priority="2" operator="notBetween">
      <formula>0.4</formula>
      <formula>0.6</formula>
    </cfRule>
  </conditionalFormatting>
  <conditionalFormatting sqref="R20:R21">
    <cfRule type="cellIs" dxfId="17" priority="1" operator="notBetween">
      <formula>0.4</formula>
      <formula>0.6</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CEFAD-B9AF-4A84-A049-57D77D353AAF}">
  <sheetPr>
    <tabColor theme="9" tint="0.79998168889431442"/>
  </sheetPr>
  <dimension ref="A1:Z81"/>
  <sheetViews>
    <sheetView zoomScale="85" zoomScaleNormal="85" workbookViewId="0">
      <pane xSplit="2" ySplit="3" topLeftCell="C4" activePane="bottomRight" state="frozen"/>
      <selection pane="bottomRight" activeCell="O5" sqref="O5:Q5"/>
      <selection pane="bottomLeft" activeCell="J14" sqref="J14"/>
      <selection pane="topRight" activeCell="J14" sqref="J14"/>
    </sheetView>
  </sheetViews>
  <sheetFormatPr defaultRowHeight="18.75"/>
  <cols>
    <col min="1" max="1" width="12.75" style="1" bestFit="1" customWidth="1"/>
    <col min="2" max="2" width="23" style="1" customWidth="1"/>
    <col min="3" max="4" width="8.125" style="1" bestFit="1" customWidth="1"/>
    <col min="5" max="5" width="7.125" style="1" bestFit="1" customWidth="1"/>
    <col min="6" max="6" width="7.5" style="1" bestFit="1" customWidth="1"/>
    <col min="7" max="7" width="9" style="1" bestFit="1" customWidth="1"/>
    <col min="8" max="9" width="8.125" style="1" bestFit="1" customWidth="1"/>
    <col min="10" max="10" width="9.125" style="1" customWidth="1"/>
    <col min="11" max="12" width="10" style="1" customWidth="1"/>
    <col min="13" max="13" width="11" style="1" bestFit="1" customWidth="1"/>
    <col min="14" max="14" width="10.5" style="1" customWidth="1"/>
    <col min="15" max="15" width="12.25" style="1" customWidth="1"/>
    <col min="16" max="16" width="11" style="1" bestFit="1" customWidth="1"/>
    <col min="17" max="17" width="12.125" style="1" customWidth="1"/>
    <col min="18" max="18" width="9" style="45" bestFit="1" customWidth="1"/>
    <col min="19" max="19" width="10.5" style="1" customWidth="1"/>
    <col min="20" max="22" width="12.625" style="1" customWidth="1"/>
    <col min="23" max="23" width="44" style="1" customWidth="1"/>
    <col min="24" max="24" width="9" style="1"/>
    <col min="25" max="25" width="11" style="1" bestFit="1" customWidth="1"/>
    <col min="26" max="16384" width="9" style="1"/>
  </cols>
  <sheetData>
    <row r="1" spans="1:26">
      <c r="A1" s="56" t="s">
        <v>186</v>
      </c>
      <c r="M1" s="69" t="s">
        <v>187</v>
      </c>
      <c r="N1" s="69"/>
      <c r="O1" s="69"/>
      <c r="P1" s="69"/>
      <c r="Q1" s="69"/>
      <c r="Y1" s="16" t="s">
        <v>188</v>
      </c>
    </row>
    <row r="2" spans="1:26">
      <c r="M2" s="17"/>
      <c r="N2" s="17"/>
      <c r="O2" s="17"/>
      <c r="P2" s="17"/>
      <c r="Q2" s="17"/>
      <c r="Y2" s="16"/>
    </row>
    <row r="3" spans="1:26" ht="37.5">
      <c r="A3" s="57" t="s">
        <v>189</v>
      </c>
      <c r="B3" s="12"/>
      <c r="C3" s="15" t="s">
        <v>190</v>
      </c>
      <c r="D3" s="15" t="s">
        <v>191</v>
      </c>
      <c r="E3" s="15" t="s">
        <v>192</v>
      </c>
      <c r="F3" s="15" t="s">
        <v>193</v>
      </c>
      <c r="G3" s="15" t="s">
        <v>194</v>
      </c>
      <c r="H3" s="15" t="s">
        <v>195</v>
      </c>
      <c r="I3" s="15" t="s">
        <v>196</v>
      </c>
      <c r="J3" s="15" t="s">
        <v>197</v>
      </c>
      <c r="K3" s="15" t="s">
        <v>198</v>
      </c>
      <c r="L3" s="58" t="s">
        <v>199</v>
      </c>
      <c r="M3" s="3" t="s">
        <v>200</v>
      </c>
      <c r="N3" s="3" t="s">
        <v>192</v>
      </c>
      <c r="O3" s="3" t="s">
        <v>201</v>
      </c>
      <c r="P3" s="3" t="s">
        <v>202</v>
      </c>
      <c r="Q3" s="3" t="s">
        <v>203</v>
      </c>
      <c r="R3" s="51" t="s">
        <v>205</v>
      </c>
      <c r="S3" s="13" t="s">
        <v>206</v>
      </c>
      <c r="T3" s="31" t="s">
        <v>207</v>
      </c>
      <c r="U3" s="31" t="s">
        <v>208</v>
      </c>
      <c r="V3" s="31" t="s">
        <v>209</v>
      </c>
      <c r="W3" s="2" t="s">
        <v>210</v>
      </c>
      <c r="Y3" s="1" t="s">
        <v>211</v>
      </c>
      <c r="Z3" s="1" t="s">
        <v>212</v>
      </c>
    </row>
    <row r="4" spans="1:26" ht="30" customHeight="1">
      <c r="A4" s="82" t="s">
        <v>219</v>
      </c>
      <c r="B4" s="60" t="s">
        <v>214</v>
      </c>
      <c r="C4" s="52">
        <v>97.8</v>
      </c>
      <c r="D4" s="22">
        <v>103.5</v>
      </c>
      <c r="E4" s="22">
        <v>53.7</v>
      </c>
      <c r="F4" s="24" t="e">
        <f>NA()</f>
        <v>#N/A</v>
      </c>
      <c r="G4" s="24" t="e">
        <f>NA()</f>
        <v>#N/A</v>
      </c>
      <c r="H4" s="24" t="e">
        <f>NA()</f>
        <v>#N/A</v>
      </c>
      <c r="I4" s="24" t="e">
        <f>NA()</f>
        <v>#N/A</v>
      </c>
      <c r="J4" s="24" t="e">
        <f>NA()</f>
        <v>#N/A</v>
      </c>
      <c r="K4" s="24" t="e">
        <f>NA()</f>
        <v>#N/A</v>
      </c>
      <c r="L4" s="22">
        <v>6.7</v>
      </c>
      <c r="M4" s="11">
        <f>AVERAGE(C4:D4)</f>
        <v>100.65</v>
      </c>
      <c r="N4" s="11">
        <f>E4</f>
        <v>53.7</v>
      </c>
      <c r="O4" s="25" t="e">
        <f t="shared" ref="O4:O13" si="0">AVERAGE(F4:G4)</f>
        <v>#N/A</v>
      </c>
      <c r="P4" s="25" t="e">
        <f t="shared" ref="P4:P13" si="1">AVERAGE(H4:I4)</f>
        <v>#N/A</v>
      </c>
      <c r="Q4" s="25" t="e">
        <f t="shared" ref="Q4:Q13" si="2">AVERAGE(J4:K4)</f>
        <v>#N/A</v>
      </c>
      <c r="R4" s="42">
        <f t="shared" ref="R4:R13" si="3">N4/M4</f>
        <v>0.53353204172876301</v>
      </c>
      <c r="S4" s="9">
        <f t="shared" ref="S4" si="4">O5/M4</f>
        <v>0.10481867858917039</v>
      </c>
      <c r="T4" s="61">
        <v>-5.21</v>
      </c>
      <c r="U4" s="61">
        <v>-5.62</v>
      </c>
      <c r="V4" s="61">
        <v>-4.8899999999999997</v>
      </c>
      <c r="W4" s="8"/>
      <c r="Y4" s="1">
        <v>-7.5</v>
      </c>
      <c r="Z4" s="1" t="e" cm="1" vm="2">
        <f t="array" aca="1" ref="Z4" ca="1">FREQUENCY(T4:T15,Y4:Y5)</f>
        <v>#VALUE!</v>
      </c>
    </row>
    <row r="5" spans="1:26" ht="30" customHeight="1">
      <c r="A5" s="103"/>
      <c r="B5" s="60" t="s">
        <v>215</v>
      </c>
      <c r="C5" s="25" t="e">
        <f>NA()</f>
        <v>#N/A</v>
      </c>
      <c r="D5" s="25" t="e">
        <f>NA()</f>
        <v>#N/A</v>
      </c>
      <c r="E5" s="25" t="e">
        <f>NA()</f>
        <v>#N/A</v>
      </c>
      <c r="F5" s="22">
        <v>10.4</v>
      </c>
      <c r="G5" s="22">
        <v>10.7</v>
      </c>
      <c r="H5" s="22">
        <v>19.8</v>
      </c>
      <c r="I5" s="22">
        <v>20.2</v>
      </c>
      <c r="J5" s="23">
        <v>0.4</v>
      </c>
      <c r="K5" s="23">
        <v>0.7</v>
      </c>
      <c r="L5" s="25" t="e">
        <f>NA()</f>
        <v>#N/A</v>
      </c>
      <c r="M5" s="25" t="e">
        <f>NA()</f>
        <v>#N/A</v>
      </c>
      <c r="N5" s="25" t="e">
        <f>NA()</f>
        <v>#N/A</v>
      </c>
      <c r="O5" s="11">
        <f t="shared" si="0"/>
        <v>10.55</v>
      </c>
      <c r="P5" s="11">
        <f t="shared" si="1"/>
        <v>20</v>
      </c>
      <c r="Q5" s="11">
        <f t="shared" si="2"/>
        <v>0.55000000000000004</v>
      </c>
      <c r="R5" s="42" t="e">
        <f t="shared" si="3"/>
        <v>#N/A</v>
      </c>
      <c r="S5" s="9" t="e">
        <f>#REF!/M5</f>
        <v>#REF!</v>
      </c>
      <c r="T5" s="88"/>
      <c r="U5" s="62"/>
      <c r="V5" s="62"/>
      <c r="W5" s="8"/>
      <c r="Y5" s="1">
        <v>-7.4</v>
      </c>
    </row>
    <row r="6" spans="1:26" ht="30" customHeight="1">
      <c r="A6" s="103"/>
      <c r="B6" s="60" t="s">
        <v>240</v>
      </c>
      <c r="C6" s="22">
        <v>103</v>
      </c>
      <c r="D6" s="22">
        <v>99.3</v>
      </c>
      <c r="E6" s="22">
        <v>56.6</v>
      </c>
      <c r="F6" s="24" t="e">
        <f>NA()</f>
        <v>#N/A</v>
      </c>
      <c r="G6" s="24" t="e">
        <f>NA()</f>
        <v>#N/A</v>
      </c>
      <c r="H6" s="24" t="e">
        <f>NA()</f>
        <v>#N/A</v>
      </c>
      <c r="I6" s="24" t="e">
        <f>NA()</f>
        <v>#N/A</v>
      </c>
      <c r="J6" s="24" t="e">
        <f>NA()</f>
        <v>#N/A</v>
      </c>
      <c r="K6" s="24" t="e">
        <f>NA()</f>
        <v>#N/A</v>
      </c>
      <c r="L6" s="22">
        <v>10.8</v>
      </c>
      <c r="M6" s="11">
        <f>AVERAGE(C6:D6)</f>
        <v>101.15</v>
      </c>
      <c r="N6" s="11">
        <f>E6</f>
        <v>56.6</v>
      </c>
      <c r="O6" s="25" t="e">
        <f t="shared" si="0"/>
        <v>#N/A</v>
      </c>
      <c r="P6" s="25" t="e">
        <f t="shared" si="1"/>
        <v>#N/A</v>
      </c>
      <c r="Q6" s="25" t="e">
        <f t="shared" si="2"/>
        <v>#N/A</v>
      </c>
      <c r="R6" s="42">
        <f t="shared" si="3"/>
        <v>0.55956500247157681</v>
      </c>
      <c r="S6" s="9">
        <f t="shared" ref="S6" si="5">O7/M6</f>
        <v>8.9965397923875423E-2</v>
      </c>
      <c r="T6" s="61">
        <v>-5.57</v>
      </c>
      <c r="U6" s="61">
        <v>-5.73</v>
      </c>
      <c r="V6" s="61">
        <v>-4.8499999999999996</v>
      </c>
      <c r="W6" s="8"/>
      <c r="Y6" s="1">
        <v>-7.5</v>
      </c>
      <c r="Z6" s="1" t="e" cm="1" vm="2">
        <f t="array" aca="1" ref="Z6" ca="1">FREQUENCY(T6:T17,Y6:Y7)</f>
        <v>#VALUE!</v>
      </c>
    </row>
    <row r="7" spans="1:26" ht="30" customHeight="1">
      <c r="A7" s="103"/>
      <c r="B7" s="60" t="s">
        <v>241</v>
      </c>
      <c r="C7" s="25" t="e">
        <f>NA()</f>
        <v>#N/A</v>
      </c>
      <c r="D7" s="25" t="e">
        <f>NA()</f>
        <v>#N/A</v>
      </c>
      <c r="E7" s="25" t="e">
        <f>NA()</f>
        <v>#N/A</v>
      </c>
      <c r="F7" s="22">
        <v>8.5</v>
      </c>
      <c r="G7" s="22">
        <v>9.6999999999999993</v>
      </c>
      <c r="H7" s="22">
        <v>27.6</v>
      </c>
      <c r="I7" s="22">
        <v>26.4</v>
      </c>
      <c r="J7" s="23">
        <v>0.6</v>
      </c>
      <c r="K7" s="23">
        <v>0.6</v>
      </c>
      <c r="L7" s="25" t="e">
        <f>NA()</f>
        <v>#N/A</v>
      </c>
      <c r="M7" s="25" t="e">
        <f>NA()</f>
        <v>#N/A</v>
      </c>
      <c r="N7" s="25" t="e">
        <f>NA()</f>
        <v>#N/A</v>
      </c>
      <c r="O7" s="11">
        <f t="shared" si="0"/>
        <v>9.1</v>
      </c>
      <c r="P7" s="11">
        <f t="shared" si="1"/>
        <v>27</v>
      </c>
      <c r="Q7" s="11">
        <f t="shared" si="2"/>
        <v>0.6</v>
      </c>
      <c r="R7" s="42" t="e">
        <f t="shared" si="3"/>
        <v>#N/A</v>
      </c>
      <c r="S7" s="9" t="e">
        <f>#REF!/M7</f>
        <v>#REF!</v>
      </c>
      <c r="T7" s="88"/>
      <c r="U7" s="62"/>
      <c r="V7" s="62"/>
      <c r="W7" s="8"/>
      <c r="Y7" s="1">
        <v>-7.4</v>
      </c>
    </row>
    <row r="8" spans="1:26" ht="30" customHeight="1">
      <c r="A8" s="103"/>
      <c r="B8" s="60" t="s">
        <v>242</v>
      </c>
      <c r="C8" s="22">
        <v>95.7</v>
      </c>
      <c r="D8" s="22">
        <v>102.8</v>
      </c>
      <c r="E8" s="22">
        <v>52.2</v>
      </c>
      <c r="F8" s="24" t="e">
        <f>NA()</f>
        <v>#N/A</v>
      </c>
      <c r="G8" s="24" t="e">
        <f>NA()</f>
        <v>#N/A</v>
      </c>
      <c r="H8" s="24" t="e">
        <f>NA()</f>
        <v>#N/A</v>
      </c>
      <c r="I8" s="24" t="e">
        <f>NA()</f>
        <v>#N/A</v>
      </c>
      <c r="J8" s="24" t="e">
        <f>NA()</f>
        <v>#N/A</v>
      </c>
      <c r="K8" s="24" t="e">
        <f>NA()</f>
        <v>#N/A</v>
      </c>
      <c r="L8" s="22">
        <v>4.9000000000000004</v>
      </c>
      <c r="M8" s="11">
        <f>AVERAGE(C8:D8)</f>
        <v>99.25</v>
      </c>
      <c r="N8" s="11">
        <f>E8</f>
        <v>52.2</v>
      </c>
      <c r="O8" s="25" t="e">
        <f t="shared" si="0"/>
        <v>#N/A</v>
      </c>
      <c r="P8" s="25" t="e">
        <f t="shared" si="1"/>
        <v>#N/A</v>
      </c>
      <c r="Q8" s="25" t="e">
        <f t="shared" si="2"/>
        <v>#N/A</v>
      </c>
      <c r="R8" s="42">
        <f t="shared" si="3"/>
        <v>0.52594458438287162</v>
      </c>
      <c r="S8" s="9">
        <f t="shared" ref="S8" si="6">O9/M8</f>
        <v>9.5214105793450868E-2</v>
      </c>
      <c r="T8" s="61">
        <v>-5.38</v>
      </c>
      <c r="U8" s="61">
        <v>-5.82</v>
      </c>
      <c r="V8" s="61">
        <v>-5.18</v>
      </c>
      <c r="W8" s="8"/>
      <c r="Y8" s="1">
        <v>-7.5</v>
      </c>
      <c r="Z8" s="1" t="e" cm="1" vm="2">
        <f t="array" aca="1" ref="Z8" ca="1">FREQUENCY(T8:T19,Y8:Y9)</f>
        <v>#VALUE!</v>
      </c>
    </row>
    <row r="9" spans="1:26" ht="30" customHeight="1">
      <c r="A9" s="103"/>
      <c r="B9" s="60" t="s">
        <v>243</v>
      </c>
      <c r="C9" s="25" t="e">
        <f>NA()</f>
        <v>#N/A</v>
      </c>
      <c r="D9" s="25" t="e">
        <f>NA()</f>
        <v>#N/A</v>
      </c>
      <c r="E9" s="25" t="e">
        <f>NA()</f>
        <v>#N/A</v>
      </c>
      <c r="F9" s="22">
        <v>10</v>
      </c>
      <c r="G9" s="22">
        <v>8.9</v>
      </c>
      <c r="H9" s="22">
        <v>20.2</v>
      </c>
      <c r="I9" s="22">
        <v>19.5</v>
      </c>
      <c r="J9" s="23">
        <v>0.5</v>
      </c>
      <c r="K9" s="23">
        <v>0.9</v>
      </c>
      <c r="L9" s="25" t="e">
        <f>NA()</f>
        <v>#N/A</v>
      </c>
      <c r="M9" s="25" t="e">
        <f>NA()</f>
        <v>#N/A</v>
      </c>
      <c r="N9" s="25" t="e">
        <f>NA()</f>
        <v>#N/A</v>
      </c>
      <c r="O9" s="11">
        <f t="shared" si="0"/>
        <v>9.4499999999999993</v>
      </c>
      <c r="P9" s="11">
        <f t="shared" si="1"/>
        <v>19.850000000000001</v>
      </c>
      <c r="Q9" s="11">
        <f t="shared" si="2"/>
        <v>0.7</v>
      </c>
      <c r="R9" s="42" t="e">
        <f t="shared" si="3"/>
        <v>#N/A</v>
      </c>
      <c r="S9" s="9" t="e">
        <f>#REF!/M9</f>
        <v>#REF!</v>
      </c>
      <c r="T9" s="88"/>
      <c r="U9" s="62"/>
      <c r="V9" s="62"/>
      <c r="W9" s="8"/>
      <c r="Y9" s="1">
        <v>-7.4</v>
      </c>
    </row>
    <row r="10" spans="1:26" ht="30" customHeight="1">
      <c r="A10" s="103"/>
      <c r="B10" s="60" t="s">
        <v>244</v>
      </c>
      <c r="C10" s="22">
        <v>97.9</v>
      </c>
      <c r="D10" s="22">
        <v>103.2</v>
      </c>
      <c r="E10" s="22">
        <v>52.9</v>
      </c>
      <c r="F10" s="24" t="e">
        <f>NA()</f>
        <v>#N/A</v>
      </c>
      <c r="G10" s="24" t="e">
        <f>NA()</f>
        <v>#N/A</v>
      </c>
      <c r="H10" s="24" t="e">
        <f>NA()</f>
        <v>#N/A</v>
      </c>
      <c r="I10" s="24" t="e">
        <f>NA()</f>
        <v>#N/A</v>
      </c>
      <c r="J10" s="24" t="e">
        <f>NA()</f>
        <v>#N/A</v>
      </c>
      <c r="K10" s="24" t="e">
        <f>NA()</f>
        <v>#N/A</v>
      </c>
      <c r="L10" s="22">
        <v>12.4</v>
      </c>
      <c r="M10" s="11">
        <f>AVERAGE(C10:D10)</f>
        <v>100.55000000000001</v>
      </c>
      <c r="N10" s="11">
        <f>E10</f>
        <v>52.9</v>
      </c>
      <c r="O10" s="25" t="e">
        <f t="shared" si="0"/>
        <v>#N/A</v>
      </c>
      <c r="P10" s="25" t="e">
        <f t="shared" si="1"/>
        <v>#N/A</v>
      </c>
      <c r="Q10" s="25" t="e">
        <f t="shared" si="2"/>
        <v>#N/A</v>
      </c>
      <c r="R10" s="42">
        <f t="shared" si="3"/>
        <v>0.52610641471904518</v>
      </c>
      <c r="S10" s="9">
        <f t="shared" ref="S10" si="7">O11/M10</f>
        <v>8.1054201889607158E-2</v>
      </c>
      <c r="T10" s="61">
        <v>-5.78</v>
      </c>
      <c r="U10" s="61">
        <v>-5.93</v>
      </c>
      <c r="V10" s="61">
        <v>-5.12</v>
      </c>
      <c r="W10" s="8"/>
      <c r="Y10" s="1">
        <v>-7.5</v>
      </c>
      <c r="Z10" s="1" t="e" cm="1" vm="2">
        <f t="array" aca="1" ref="Z10" ca="1">FREQUENCY(T10:T21,Y10:Y11)</f>
        <v>#VALUE!</v>
      </c>
    </row>
    <row r="11" spans="1:26" ht="30" customHeight="1">
      <c r="A11" s="103"/>
      <c r="B11" s="60" t="s">
        <v>245</v>
      </c>
      <c r="C11" s="25" t="e">
        <f>NA()</f>
        <v>#N/A</v>
      </c>
      <c r="D11" s="25" t="e">
        <f>NA()</f>
        <v>#N/A</v>
      </c>
      <c r="E11" s="25" t="e">
        <f>NA()</f>
        <v>#N/A</v>
      </c>
      <c r="F11" s="22">
        <v>7.5</v>
      </c>
      <c r="G11" s="22">
        <v>8.8000000000000007</v>
      </c>
      <c r="H11" s="22">
        <v>27.1</v>
      </c>
      <c r="I11" s="22">
        <v>24.6</v>
      </c>
      <c r="J11" s="23">
        <v>0.9</v>
      </c>
      <c r="K11" s="23">
        <v>0.9</v>
      </c>
      <c r="L11" s="25" t="e">
        <f>NA()</f>
        <v>#N/A</v>
      </c>
      <c r="M11" s="25" t="e">
        <f>NA()</f>
        <v>#N/A</v>
      </c>
      <c r="N11" s="25" t="e">
        <f>NA()</f>
        <v>#N/A</v>
      </c>
      <c r="O11" s="11">
        <f t="shared" si="0"/>
        <v>8.15</v>
      </c>
      <c r="P11" s="11">
        <f t="shared" si="1"/>
        <v>25.85</v>
      </c>
      <c r="Q11" s="11">
        <f t="shared" si="2"/>
        <v>0.9</v>
      </c>
      <c r="R11" s="42" t="e">
        <f t="shared" si="3"/>
        <v>#N/A</v>
      </c>
      <c r="S11" s="9" t="e">
        <f>#REF!/M11</f>
        <v>#REF!</v>
      </c>
      <c r="T11" s="88"/>
      <c r="U11" s="62"/>
      <c r="V11" s="62"/>
      <c r="W11" s="8"/>
      <c r="Y11" s="1">
        <v>-7.4</v>
      </c>
    </row>
    <row r="12" spans="1:26" ht="30" customHeight="1">
      <c r="A12" s="103"/>
      <c r="B12" s="60" t="s">
        <v>246</v>
      </c>
      <c r="C12" s="22">
        <v>98</v>
      </c>
      <c r="D12" s="22">
        <v>101.2</v>
      </c>
      <c r="E12" s="22">
        <v>53.9</v>
      </c>
      <c r="F12" s="24" t="e">
        <f>NA()</f>
        <v>#N/A</v>
      </c>
      <c r="G12" s="24" t="e">
        <f>NA()</f>
        <v>#N/A</v>
      </c>
      <c r="H12" s="24" t="e">
        <f>NA()</f>
        <v>#N/A</v>
      </c>
      <c r="I12" s="24" t="e">
        <f>NA()</f>
        <v>#N/A</v>
      </c>
      <c r="J12" s="24" t="e">
        <f>NA()</f>
        <v>#N/A</v>
      </c>
      <c r="K12" s="24" t="e">
        <f>NA()</f>
        <v>#N/A</v>
      </c>
      <c r="L12" s="22">
        <v>4.4000000000000004</v>
      </c>
      <c r="M12" s="11">
        <f>AVERAGE(C12:D12)</f>
        <v>99.6</v>
      </c>
      <c r="N12" s="11">
        <f>E12</f>
        <v>53.9</v>
      </c>
      <c r="O12" s="25" t="e">
        <f t="shared" si="0"/>
        <v>#N/A</v>
      </c>
      <c r="P12" s="25" t="e">
        <f t="shared" si="1"/>
        <v>#N/A</v>
      </c>
      <c r="Q12" s="25" t="e">
        <f t="shared" si="2"/>
        <v>#N/A</v>
      </c>
      <c r="R12" s="42">
        <f t="shared" si="3"/>
        <v>0.54116465863453822</v>
      </c>
      <c r="S12" s="9">
        <f t="shared" ref="S12" si="8">O13/M12</f>
        <v>9.2871485943775103E-2</v>
      </c>
      <c r="T12" s="61">
        <v>-5.46</v>
      </c>
      <c r="U12" s="61">
        <v>-5.86</v>
      </c>
      <c r="V12" s="61">
        <v>-5.18</v>
      </c>
      <c r="W12" s="8"/>
      <c r="Y12" s="1">
        <v>-7.5</v>
      </c>
      <c r="Z12" s="1" cm="1">
        <f t="array" ref="Z12:Z14">FREQUENCY(T12:T23,Y12:Y13)</f>
        <v>0</v>
      </c>
    </row>
    <row r="13" spans="1:26" ht="30" customHeight="1">
      <c r="A13" s="104"/>
      <c r="B13" s="60" t="s">
        <v>247</v>
      </c>
      <c r="C13" s="25" t="e">
        <f>NA()</f>
        <v>#N/A</v>
      </c>
      <c r="D13" s="25" t="e">
        <f>NA()</f>
        <v>#N/A</v>
      </c>
      <c r="E13" s="25" t="e">
        <f>NA()</f>
        <v>#N/A</v>
      </c>
      <c r="F13" s="22">
        <v>9.8000000000000007</v>
      </c>
      <c r="G13" s="22">
        <v>8.6999999999999993</v>
      </c>
      <c r="H13" s="22">
        <v>24.2</v>
      </c>
      <c r="I13" s="22">
        <v>22.3</v>
      </c>
      <c r="J13" s="23">
        <v>0.5</v>
      </c>
      <c r="K13" s="23">
        <v>0.8</v>
      </c>
      <c r="L13" s="25" t="e">
        <f>NA()</f>
        <v>#N/A</v>
      </c>
      <c r="M13" s="25" t="e">
        <f>NA()</f>
        <v>#N/A</v>
      </c>
      <c r="N13" s="25" t="e">
        <f>NA()</f>
        <v>#N/A</v>
      </c>
      <c r="O13" s="11">
        <f t="shared" si="0"/>
        <v>9.25</v>
      </c>
      <c r="P13" s="11">
        <f t="shared" si="1"/>
        <v>23.25</v>
      </c>
      <c r="Q13" s="11">
        <f t="shared" si="2"/>
        <v>0.65</v>
      </c>
      <c r="R13" s="42" t="e">
        <f t="shared" si="3"/>
        <v>#N/A</v>
      </c>
      <c r="S13" s="9" t="e">
        <f>#REF!/M13</f>
        <v>#REF!</v>
      </c>
      <c r="T13" s="88"/>
      <c r="U13" s="62"/>
      <c r="V13" s="62"/>
      <c r="W13" s="8"/>
      <c r="Y13" s="1">
        <v>-7.4</v>
      </c>
      <c r="Z13" s="1">
        <v>0</v>
      </c>
    </row>
    <row r="14" spans="1:26">
      <c r="B14" s="7"/>
      <c r="R14" s="54"/>
      <c r="T14" s="26" t="s">
        <v>232</v>
      </c>
      <c r="U14" s="32"/>
      <c r="V14" s="32"/>
      <c r="Z14" s="1">
        <v>2</v>
      </c>
    </row>
    <row r="15" spans="1:26" ht="19.5" thickBot="1">
      <c r="M15" s="1" t="s">
        <v>233</v>
      </c>
      <c r="N15" s="6" t="e">
        <f>MAX(#REF!,#REF!,#REF!,#REF!,#REF!,#REF!,#REF!,#REF!,#REF!)</f>
        <v>#REF!</v>
      </c>
      <c r="R15" s="54"/>
      <c r="T15" s="5">
        <f>_xlfn.AGGREGATE(1,6,T4:T5)</f>
        <v>-5.21</v>
      </c>
      <c r="U15" s="33"/>
      <c r="V15" s="33"/>
    </row>
    <row r="16" spans="1:26">
      <c r="C16" s="1" t="s">
        <v>234</v>
      </c>
      <c r="M16" s="1" t="s">
        <v>235</v>
      </c>
      <c r="N16" s="4" t="e">
        <f>MIN(#REF!,#REF!,#REF!,#REF!,#REF!,#REF!,#REF!,#REF!,#REF!)</f>
        <v>#REF!</v>
      </c>
      <c r="R16" s="54"/>
    </row>
    <row r="17" spans="3:18" ht="37.5">
      <c r="C17" s="3" t="s">
        <v>236</v>
      </c>
      <c r="D17" s="3" t="s">
        <v>192</v>
      </c>
      <c r="E17" s="3" t="s">
        <v>237</v>
      </c>
      <c r="F17" s="3" t="s">
        <v>238</v>
      </c>
      <c r="G17" s="3" t="s">
        <v>239</v>
      </c>
      <c r="R17" s="54"/>
    </row>
    <row r="18" spans="3:18">
      <c r="C18" s="2" cm="1">
        <f t="array" ref="C18:C19">C4:C5</f>
        <v>97.8</v>
      </c>
      <c r="D18" s="2" cm="1">
        <f t="array" ref="D18:D19">E4:E5</f>
        <v>53.7</v>
      </c>
      <c r="E18" s="2" t="e" cm="1">
        <f t="array" ref="E18:E19">F4:F5</f>
        <v>#N/A</v>
      </c>
      <c r="F18" s="2" t="e" cm="1">
        <f t="array" ref="F18:F19">H4:H5</f>
        <v>#N/A</v>
      </c>
      <c r="G18" s="2" t="e" cm="1">
        <f t="array" ref="G18">#REF!</f>
        <v>#REF!</v>
      </c>
      <c r="R18" s="54"/>
    </row>
    <row r="19" spans="3:18">
      <c r="C19" s="2" t="e">
        <v>#N/A</v>
      </c>
      <c r="D19" s="2" t="e">
        <v>#N/A</v>
      </c>
      <c r="E19" s="2">
        <v>10.4</v>
      </c>
      <c r="F19" s="2">
        <v>19.8</v>
      </c>
      <c r="G19" s="2"/>
      <c r="R19" s="54"/>
    </row>
    <row r="20" spans="3:18">
      <c r="C20" s="2"/>
      <c r="D20" s="2"/>
      <c r="E20" s="2"/>
      <c r="F20" s="2"/>
      <c r="G20" s="2"/>
      <c r="R20" s="54"/>
    </row>
    <row r="21" spans="3:18">
      <c r="C21" s="2"/>
      <c r="D21" s="2"/>
      <c r="E21" s="2"/>
      <c r="F21" s="2"/>
      <c r="G21" s="2"/>
      <c r="R21" s="54"/>
    </row>
    <row r="22" spans="3:18">
      <c r="C22" s="2"/>
      <c r="D22" s="2"/>
      <c r="E22" s="2"/>
      <c r="F22" s="2"/>
      <c r="G22" s="2"/>
    </row>
    <row r="23" spans="3:18">
      <c r="C23" s="2"/>
      <c r="D23" s="2"/>
      <c r="E23" s="2"/>
      <c r="F23" s="2"/>
      <c r="G23" s="2"/>
    </row>
    <row r="24" spans="3:18">
      <c r="C24" s="2"/>
      <c r="D24" s="2"/>
      <c r="E24" s="2"/>
      <c r="F24" s="2"/>
      <c r="G24" s="2"/>
    </row>
    <row r="25" spans="3:18">
      <c r="C25" s="2"/>
      <c r="D25" s="2"/>
      <c r="E25" s="2"/>
      <c r="F25" s="2"/>
      <c r="G25" s="2"/>
    </row>
    <row r="26" spans="3:18">
      <c r="C26" s="2"/>
      <c r="D26" s="2"/>
      <c r="E26" s="2"/>
      <c r="F26" s="2"/>
      <c r="G26" s="2"/>
    </row>
    <row r="27" spans="3:18">
      <c r="C27" s="2"/>
      <c r="D27" s="2"/>
      <c r="E27" s="2"/>
      <c r="F27" s="2"/>
      <c r="G27" s="2"/>
    </row>
    <row r="28" spans="3:18">
      <c r="C28" s="2"/>
      <c r="D28" s="2"/>
      <c r="E28" s="2"/>
      <c r="F28" s="2"/>
      <c r="G28" s="2"/>
    </row>
    <row r="29" spans="3:18">
      <c r="C29" s="2"/>
      <c r="D29" s="2"/>
      <c r="E29" s="2"/>
      <c r="F29" s="2"/>
      <c r="G29" s="2"/>
    </row>
    <row r="30" spans="3:18">
      <c r="C30" s="2"/>
      <c r="D30" s="2"/>
      <c r="E30" s="2"/>
      <c r="F30" s="2"/>
      <c r="G30" s="2"/>
    </row>
    <row r="31" spans="3:18">
      <c r="C31" s="2"/>
      <c r="D31" s="2"/>
      <c r="E31" s="2"/>
      <c r="F31" s="2"/>
      <c r="G31" s="2"/>
    </row>
    <row r="32" spans="3:18">
      <c r="C32" s="2"/>
      <c r="D32" s="2"/>
      <c r="E32" s="2"/>
      <c r="F32" s="2"/>
      <c r="G32" s="2"/>
    </row>
    <row r="33" spans="3:7">
      <c r="C33" s="2"/>
      <c r="D33" s="2"/>
      <c r="E33" s="2"/>
      <c r="F33" s="2"/>
      <c r="G33" s="2"/>
    </row>
    <row r="34" spans="3:7">
      <c r="C34" s="2"/>
      <c r="D34" s="2"/>
      <c r="E34" s="2"/>
      <c r="F34" s="2"/>
      <c r="G34" s="2"/>
    </row>
    <row r="35" spans="3:7">
      <c r="C35" s="2"/>
      <c r="D35" s="2"/>
      <c r="E35" s="2"/>
      <c r="F35" s="2"/>
      <c r="G35" s="2"/>
    </row>
    <row r="36" spans="3:7">
      <c r="C36" s="2"/>
      <c r="D36" s="2"/>
      <c r="E36" s="2"/>
      <c r="F36" s="2"/>
      <c r="G36" s="2"/>
    </row>
    <row r="37" spans="3:7">
      <c r="C37" s="2"/>
      <c r="D37" s="2"/>
      <c r="E37" s="2"/>
      <c r="F37" s="2"/>
      <c r="G37" s="2"/>
    </row>
    <row r="38" spans="3:7">
      <c r="C38" s="2"/>
      <c r="D38" s="2"/>
      <c r="E38" s="2"/>
      <c r="F38" s="2"/>
      <c r="G38" s="2"/>
    </row>
    <row r="39" spans="3:7">
      <c r="C39" s="2"/>
      <c r="D39" s="2"/>
      <c r="E39" s="2"/>
      <c r="F39" s="2"/>
      <c r="G39" s="2"/>
    </row>
    <row r="40" spans="3:7">
      <c r="C40" s="2"/>
      <c r="D40" s="2"/>
      <c r="E40" s="2"/>
      <c r="F40" s="2"/>
      <c r="G40" s="2"/>
    </row>
    <row r="41" spans="3:7">
      <c r="C41" s="2"/>
      <c r="D41" s="2"/>
      <c r="E41" s="2"/>
      <c r="F41" s="2"/>
      <c r="G41" s="2"/>
    </row>
    <row r="42" spans="3:7">
      <c r="C42" s="2"/>
      <c r="D42" s="2"/>
      <c r="E42" s="2"/>
      <c r="F42" s="2"/>
      <c r="G42" s="2"/>
    </row>
    <row r="43" spans="3:7">
      <c r="C43" s="2"/>
      <c r="D43" s="2"/>
      <c r="E43" s="2"/>
      <c r="F43" s="2"/>
      <c r="G43" s="2"/>
    </row>
    <row r="44" spans="3:7">
      <c r="C44" s="2"/>
      <c r="D44" s="2"/>
      <c r="E44" s="2"/>
      <c r="F44" s="2"/>
      <c r="G44" s="2"/>
    </row>
    <row r="45" spans="3:7">
      <c r="C45" s="2"/>
      <c r="D45" s="2"/>
      <c r="E45" s="2"/>
      <c r="F45" s="2"/>
      <c r="G45" s="2"/>
    </row>
    <row r="46" spans="3:7">
      <c r="C46" s="2"/>
      <c r="D46" s="2"/>
      <c r="E46" s="2"/>
      <c r="F46" s="2"/>
      <c r="G46" s="2"/>
    </row>
    <row r="47" spans="3:7">
      <c r="C47" s="2"/>
      <c r="D47" s="2"/>
      <c r="E47" s="2"/>
      <c r="F47" s="2"/>
      <c r="G47" s="2"/>
    </row>
    <row r="48" spans="3:7">
      <c r="C48" s="2"/>
      <c r="D48" s="2"/>
      <c r="E48" s="2"/>
      <c r="F48" s="2"/>
      <c r="G48" s="2"/>
    </row>
    <row r="49" spans="3:7">
      <c r="C49" s="2"/>
      <c r="D49" s="2"/>
      <c r="E49" s="2"/>
      <c r="F49" s="2"/>
      <c r="G49" s="2"/>
    </row>
    <row r="50" spans="3:7">
      <c r="C50" s="2" cm="1">
        <f t="array" ref="C50:C51">D4:D5</f>
        <v>103.5</v>
      </c>
      <c r="D50" s="2" t="e">
        <f>NA()</f>
        <v>#N/A</v>
      </c>
      <c r="E50" s="2" t="e" cm="1">
        <f t="array" ref="E50:E51">G4:G5</f>
        <v>#N/A</v>
      </c>
      <c r="F50" s="2" t="e" cm="1">
        <f t="array" ref="F50:F51">I4:I5</f>
        <v>#N/A</v>
      </c>
      <c r="G50" s="2" t="e">
        <f>NA()</f>
        <v>#N/A</v>
      </c>
    </row>
    <row r="51" spans="3:7">
      <c r="C51" s="2" t="e">
        <v>#N/A</v>
      </c>
      <c r="D51" s="2" t="e">
        <f>NA()</f>
        <v>#N/A</v>
      </c>
      <c r="E51" s="2">
        <v>10.7</v>
      </c>
      <c r="F51" s="2">
        <v>20.2</v>
      </c>
      <c r="G51" s="2" t="e">
        <f>NA()</f>
        <v>#N/A</v>
      </c>
    </row>
    <row r="52" spans="3:7">
      <c r="C52" s="2"/>
      <c r="D52" s="2" t="e">
        <f>NA()</f>
        <v>#N/A</v>
      </c>
      <c r="E52" s="2"/>
      <c r="F52" s="2"/>
      <c r="G52" s="2" t="e">
        <f>NA()</f>
        <v>#N/A</v>
      </c>
    </row>
    <row r="53" spans="3:7">
      <c r="C53" s="2"/>
      <c r="D53" s="2" t="e">
        <f>NA()</f>
        <v>#N/A</v>
      </c>
      <c r="E53" s="2"/>
      <c r="F53" s="2"/>
      <c r="G53" s="2" t="e">
        <f>NA()</f>
        <v>#N/A</v>
      </c>
    </row>
    <row r="54" spans="3:7">
      <c r="C54" s="2"/>
      <c r="D54" s="2" t="e">
        <f>NA()</f>
        <v>#N/A</v>
      </c>
      <c r="E54" s="2"/>
      <c r="F54" s="2"/>
      <c r="G54" s="2" t="e">
        <f>NA()</f>
        <v>#N/A</v>
      </c>
    </row>
    <row r="55" spans="3:7">
      <c r="C55" s="2"/>
      <c r="D55" s="2" t="e">
        <f>NA()</f>
        <v>#N/A</v>
      </c>
      <c r="E55" s="2"/>
      <c r="F55" s="2"/>
      <c r="G55" s="2" t="e">
        <f>NA()</f>
        <v>#N/A</v>
      </c>
    </row>
    <row r="56" spans="3:7">
      <c r="C56" s="2"/>
      <c r="D56" s="2" t="e">
        <f>NA()</f>
        <v>#N/A</v>
      </c>
      <c r="E56" s="2"/>
      <c r="F56" s="2"/>
      <c r="G56" s="2" t="e">
        <f>NA()</f>
        <v>#N/A</v>
      </c>
    </row>
    <row r="57" spans="3:7">
      <c r="C57" s="2"/>
      <c r="D57" s="2" t="e">
        <f>NA()</f>
        <v>#N/A</v>
      </c>
      <c r="E57" s="2"/>
      <c r="F57" s="2"/>
      <c r="G57" s="2" t="e">
        <f>NA()</f>
        <v>#N/A</v>
      </c>
    </row>
    <row r="58" spans="3:7">
      <c r="C58" s="2"/>
      <c r="D58" s="2" t="e">
        <f>NA()</f>
        <v>#N/A</v>
      </c>
      <c r="E58" s="2"/>
      <c r="F58" s="2"/>
      <c r="G58" s="2" t="e">
        <f>NA()</f>
        <v>#N/A</v>
      </c>
    </row>
    <row r="59" spans="3:7">
      <c r="C59" s="2"/>
      <c r="D59" s="2" t="e">
        <f>NA()</f>
        <v>#N/A</v>
      </c>
      <c r="E59" s="2"/>
      <c r="F59" s="2"/>
      <c r="G59" s="2" t="e">
        <f>NA()</f>
        <v>#N/A</v>
      </c>
    </row>
    <row r="60" spans="3:7">
      <c r="C60" s="2"/>
      <c r="D60" s="2" t="e">
        <f>NA()</f>
        <v>#N/A</v>
      </c>
      <c r="E60" s="2"/>
      <c r="F60" s="2"/>
      <c r="G60" s="2" t="e">
        <f>NA()</f>
        <v>#N/A</v>
      </c>
    </row>
    <row r="61" spans="3:7">
      <c r="C61" s="2"/>
      <c r="D61" s="2" t="e">
        <f>NA()</f>
        <v>#N/A</v>
      </c>
      <c r="E61" s="2"/>
      <c r="F61" s="2"/>
      <c r="G61" s="2" t="e">
        <f>NA()</f>
        <v>#N/A</v>
      </c>
    </row>
    <row r="62" spans="3:7">
      <c r="C62" s="2"/>
      <c r="D62" s="2" t="e">
        <f>NA()</f>
        <v>#N/A</v>
      </c>
      <c r="E62" s="2"/>
      <c r="F62" s="2"/>
      <c r="G62" s="2" t="e">
        <f>NA()</f>
        <v>#N/A</v>
      </c>
    </row>
    <row r="63" spans="3:7">
      <c r="C63" s="2"/>
      <c r="D63" s="2" t="e">
        <f>NA()</f>
        <v>#N/A</v>
      </c>
      <c r="E63" s="2"/>
      <c r="F63" s="2"/>
      <c r="G63" s="2" t="e">
        <f>NA()</f>
        <v>#N/A</v>
      </c>
    </row>
    <row r="64" spans="3:7">
      <c r="C64" s="2"/>
      <c r="D64" s="2" t="e">
        <f>NA()</f>
        <v>#N/A</v>
      </c>
      <c r="E64" s="2"/>
      <c r="F64" s="2"/>
      <c r="G64" s="2" t="e">
        <f>NA()</f>
        <v>#N/A</v>
      </c>
    </row>
    <row r="65" spans="3:7">
      <c r="C65" s="2"/>
      <c r="D65" s="2" t="e">
        <f>NA()</f>
        <v>#N/A</v>
      </c>
      <c r="E65" s="2"/>
      <c r="F65" s="2"/>
      <c r="G65" s="2" t="e">
        <f>NA()</f>
        <v>#N/A</v>
      </c>
    </row>
    <row r="66" spans="3:7">
      <c r="C66" s="2"/>
      <c r="D66" s="2" t="e">
        <f>NA()</f>
        <v>#N/A</v>
      </c>
      <c r="E66" s="2"/>
      <c r="F66" s="2"/>
      <c r="G66" s="2" t="e">
        <f>NA()</f>
        <v>#N/A</v>
      </c>
    </row>
    <row r="67" spans="3:7">
      <c r="C67" s="2"/>
      <c r="D67" s="2" t="e">
        <f>NA()</f>
        <v>#N/A</v>
      </c>
      <c r="E67" s="2"/>
      <c r="F67" s="2"/>
      <c r="G67" s="2" t="e">
        <f>NA()</f>
        <v>#N/A</v>
      </c>
    </row>
    <row r="68" spans="3:7">
      <c r="C68" s="2"/>
      <c r="D68" s="2" t="e">
        <f>NA()</f>
        <v>#N/A</v>
      </c>
      <c r="E68" s="2"/>
      <c r="F68" s="2"/>
      <c r="G68" s="2" t="e">
        <f>NA()</f>
        <v>#N/A</v>
      </c>
    </row>
    <row r="69" spans="3:7">
      <c r="C69" s="2"/>
      <c r="D69" s="2" t="e">
        <f>NA()</f>
        <v>#N/A</v>
      </c>
      <c r="E69" s="2"/>
      <c r="F69" s="2"/>
      <c r="G69" s="2" t="e">
        <f>NA()</f>
        <v>#N/A</v>
      </c>
    </row>
    <row r="70" spans="3:7">
      <c r="C70" s="2"/>
      <c r="D70" s="2" t="e">
        <f>NA()</f>
        <v>#N/A</v>
      </c>
      <c r="E70" s="2"/>
      <c r="F70" s="2"/>
      <c r="G70" s="2" t="e">
        <f>NA()</f>
        <v>#N/A</v>
      </c>
    </row>
    <row r="71" spans="3:7">
      <c r="C71" s="2"/>
      <c r="D71" s="2" t="e">
        <f>NA()</f>
        <v>#N/A</v>
      </c>
      <c r="E71" s="2"/>
      <c r="F71" s="2"/>
      <c r="G71" s="2" t="e">
        <f>NA()</f>
        <v>#N/A</v>
      </c>
    </row>
    <row r="72" spans="3:7">
      <c r="C72" s="2"/>
      <c r="D72" s="2" t="e">
        <f>NA()</f>
        <v>#N/A</v>
      </c>
      <c r="E72" s="2"/>
      <c r="F72" s="2"/>
      <c r="G72" s="2" t="e">
        <f>NA()</f>
        <v>#N/A</v>
      </c>
    </row>
    <row r="73" spans="3:7">
      <c r="C73" s="2"/>
      <c r="D73" s="2" t="e">
        <f>NA()</f>
        <v>#N/A</v>
      </c>
      <c r="E73" s="2"/>
      <c r="F73" s="2"/>
      <c r="G73" s="2" t="e">
        <f>NA()</f>
        <v>#N/A</v>
      </c>
    </row>
    <row r="74" spans="3:7">
      <c r="C74" s="2"/>
      <c r="D74" s="2" t="e">
        <f>NA()</f>
        <v>#N/A</v>
      </c>
      <c r="E74" s="2"/>
      <c r="F74" s="2"/>
      <c r="G74" s="2" t="e">
        <f>NA()</f>
        <v>#N/A</v>
      </c>
    </row>
    <row r="75" spans="3:7">
      <c r="C75" s="2"/>
      <c r="D75" s="2" t="e">
        <f>NA()</f>
        <v>#N/A</v>
      </c>
      <c r="E75" s="2"/>
      <c r="F75" s="2"/>
      <c r="G75" s="2" t="e">
        <f>NA()</f>
        <v>#N/A</v>
      </c>
    </row>
    <row r="76" spans="3:7">
      <c r="C76" s="2"/>
      <c r="D76" s="2" t="e">
        <f>NA()</f>
        <v>#N/A</v>
      </c>
      <c r="E76" s="2"/>
      <c r="F76" s="2"/>
      <c r="G76" s="2" t="e">
        <f>NA()</f>
        <v>#N/A</v>
      </c>
    </row>
    <row r="77" spans="3:7">
      <c r="C77" s="2"/>
      <c r="D77" s="2" t="e">
        <f>NA()</f>
        <v>#N/A</v>
      </c>
      <c r="E77" s="2"/>
      <c r="F77" s="2"/>
      <c r="G77" s="2" t="e">
        <f>NA()</f>
        <v>#N/A</v>
      </c>
    </row>
    <row r="78" spans="3:7">
      <c r="C78" s="2"/>
      <c r="D78" s="2" t="e">
        <f>NA()</f>
        <v>#N/A</v>
      </c>
      <c r="E78" s="2"/>
      <c r="F78" s="2"/>
      <c r="G78" s="2" t="e">
        <f>NA()</f>
        <v>#N/A</v>
      </c>
    </row>
    <row r="79" spans="3:7">
      <c r="C79" s="2"/>
      <c r="D79" s="2" t="e">
        <f>NA()</f>
        <v>#N/A</v>
      </c>
      <c r="E79" s="2"/>
      <c r="F79" s="2"/>
      <c r="G79" s="2" t="e">
        <f>NA()</f>
        <v>#N/A</v>
      </c>
    </row>
    <row r="80" spans="3:7">
      <c r="C80" s="2"/>
      <c r="D80" s="2" t="e">
        <f>NA()</f>
        <v>#N/A</v>
      </c>
      <c r="E80" s="2"/>
      <c r="F80" s="2"/>
      <c r="G80" s="2" t="e">
        <f>NA()</f>
        <v>#N/A</v>
      </c>
    </row>
    <row r="81" spans="3:7">
      <c r="C81" s="2"/>
      <c r="D81" s="2" t="e">
        <f>NA()</f>
        <v>#N/A</v>
      </c>
      <c r="E81" s="2"/>
      <c r="F81" s="2"/>
      <c r="G81" s="2" t="e">
        <f>NA()</f>
        <v>#N/A</v>
      </c>
    </row>
  </sheetData>
  <mergeCells count="17">
    <mergeCell ref="V10:V11"/>
    <mergeCell ref="T12:T13"/>
    <mergeCell ref="U12:U13"/>
    <mergeCell ref="V12:V13"/>
    <mergeCell ref="M1:Q1"/>
    <mergeCell ref="A4:A13"/>
    <mergeCell ref="T4:T5"/>
    <mergeCell ref="U4:U5"/>
    <mergeCell ref="V4:V5"/>
    <mergeCell ref="T6:T7"/>
    <mergeCell ref="U6:U7"/>
    <mergeCell ref="V6:V7"/>
    <mergeCell ref="T8:T9"/>
    <mergeCell ref="U8:U9"/>
    <mergeCell ref="V8:V9"/>
    <mergeCell ref="T10:T11"/>
    <mergeCell ref="U10:U11"/>
  </mergeCells>
  <phoneticPr fontId="3"/>
  <conditionalFormatting sqref="S4:S5">
    <cfRule type="cellIs" dxfId="16" priority="17" operator="greaterThanOrEqual">
      <formula>0.08</formula>
    </cfRule>
  </conditionalFormatting>
  <conditionalFormatting sqref="T4:V4">
    <cfRule type="cellIs" dxfId="15" priority="16" operator="equal">
      <formula>NA()</formula>
    </cfRule>
  </conditionalFormatting>
  <conditionalFormatting sqref="C4:L5">
    <cfRule type="expression" dxfId="14" priority="15">
      <formula>ISNA($C$4)=TRUE</formula>
    </cfRule>
  </conditionalFormatting>
  <conditionalFormatting sqref="S6:S7">
    <cfRule type="cellIs" dxfId="13" priority="14" operator="greaterThanOrEqual">
      <formula>0.08</formula>
    </cfRule>
  </conditionalFormatting>
  <conditionalFormatting sqref="T6:V6">
    <cfRule type="cellIs" dxfId="12" priority="13" operator="equal">
      <formula>NA()</formula>
    </cfRule>
  </conditionalFormatting>
  <conditionalFormatting sqref="C6:L7">
    <cfRule type="expression" dxfId="11" priority="12">
      <formula>ISNA($C$4)=TRUE</formula>
    </cfRule>
  </conditionalFormatting>
  <conditionalFormatting sqref="S8:S9">
    <cfRule type="cellIs" dxfId="10" priority="11" operator="greaterThanOrEqual">
      <formula>0.08</formula>
    </cfRule>
  </conditionalFormatting>
  <conditionalFormatting sqref="T8:V8">
    <cfRule type="cellIs" dxfId="9" priority="10" operator="equal">
      <formula>NA()</formula>
    </cfRule>
  </conditionalFormatting>
  <conditionalFormatting sqref="C8:L9">
    <cfRule type="expression" dxfId="8" priority="9">
      <formula>ISNA($C$4)=TRUE</formula>
    </cfRule>
  </conditionalFormatting>
  <conditionalFormatting sqref="S10:S11">
    <cfRule type="cellIs" dxfId="7" priority="8" operator="greaterThanOrEqual">
      <formula>0.08</formula>
    </cfRule>
  </conditionalFormatting>
  <conditionalFormatting sqref="T10:V10">
    <cfRule type="cellIs" dxfId="6" priority="7" operator="equal">
      <formula>NA()</formula>
    </cfRule>
  </conditionalFormatting>
  <conditionalFormatting sqref="C10:L11">
    <cfRule type="expression" dxfId="5" priority="6">
      <formula>ISNA($C$4)=TRUE</formula>
    </cfRule>
  </conditionalFormatting>
  <conditionalFormatting sqref="S12:S13">
    <cfRule type="cellIs" dxfId="4" priority="5" operator="greaterThanOrEqual">
      <formula>0.08</formula>
    </cfRule>
  </conditionalFormatting>
  <conditionalFormatting sqref="T12:V12">
    <cfRule type="cellIs" dxfId="3" priority="4" operator="equal">
      <formula>NA()</formula>
    </cfRule>
  </conditionalFormatting>
  <conditionalFormatting sqref="C12:L13">
    <cfRule type="expression" dxfId="2" priority="3">
      <formula>ISNA($C$4)=TRUE</formula>
    </cfRule>
  </conditionalFormatting>
  <conditionalFormatting sqref="R4:R19">
    <cfRule type="cellIs" dxfId="1" priority="2" operator="notBetween">
      <formula>0.4</formula>
      <formula>0.6</formula>
    </cfRule>
  </conditionalFormatting>
  <conditionalFormatting sqref="R20:R21">
    <cfRule type="cellIs" dxfId="0" priority="1" operator="notBetween">
      <formula>0.4</formula>
      <formula>0.6</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x30d5__x30a1__x30a4__x30eb__x7a2e__x985e_ xmlns="ae11d2a6-175d-4b96-8359-bf8d6588eaba" xsi:nil="true"/>
    <lcf76f155ced4ddcb4097134ff3c332f xmlns="ae11d2a6-175d-4b96-8359-bf8d6588eaba">
      <Terms xmlns="http://schemas.microsoft.com/office/infopath/2007/PartnerControls"/>
    </lcf76f155ced4ddcb4097134ff3c332f>
    <_x6982__x8981_ xmlns="ae11d2a6-175d-4b96-8359-bf8d6588eaba" xsi:nil="true"/>
    <TaxCatchAll xmlns="4cb94381-24a2-4d52-8163-2f6a41144662"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522D4D0CB355594BBF8645935AD6D905" ma:contentTypeVersion="17" ma:contentTypeDescription="新しいドキュメントを作成します。" ma:contentTypeScope="" ma:versionID="ab65ac72f6c7028fab1f8c16743ddb00">
  <xsd:schema xmlns:xsd="http://www.w3.org/2001/XMLSchema" xmlns:xs="http://www.w3.org/2001/XMLSchema" xmlns:p="http://schemas.microsoft.com/office/2006/metadata/properties" xmlns:ns2="ae11d2a6-175d-4b96-8359-bf8d6588eaba" xmlns:ns3="4cb94381-24a2-4d52-8163-2f6a41144662" targetNamespace="http://schemas.microsoft.com/office/2006/metadata/properties" ma:root="true" ma:fieldsID="822a7ea03a5159b89c40b8449ee47448" ns2:_="" ns3:_="">
    <xsd:import namespace="ae11d2a6-175d-4b96-8359-bf8d6588eaba"/>
    <xsd:import namespace="4cb94381-24a2-4d52-8163-2f6a41144662"/>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_x30d5__x30a1__x30a4__x30eb__x7a2e__x985e_" minOccurs="0"/>
                <xsd:element ref="ns2:_x6982__x8981_" minOccurs="0"/>
                <xsd:element ref="ns2:MediaServiceLoca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11d2a6-175d-4b96-8359-bf8d6588eab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画像タグ" ma:readOnly="false" ma:fieldId="{5cf76f15-5ced-4ddc-b409-7134ff3c332f}" ma:taxonomyMulti="true" ma:sspId="c6c4e254-584e-46bb-83ba-240bea731ea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_x30d5__x30a1__x30a4__x30eb__x7a2e__x985e_" ma:index="20" nillable="true" ma:displayName="ファイル種類" ma:format="Dropdown" ma:internalName="_x30d5__x30a1__x30a4__x30eb__x7a2e__x985e_">
      <xsd:simpleType>
        <xsd:restriction base="dms:Choice">
          <xsd:enumeration value="システム"/>
          <xsd:enumeration value="電気"/>
          <xsd:enumeration value="メカ"/>
          <xsd:enumeration value="ソフト"/>
          <xsd:enumeration value="全般・その他"/>
        </xsd:restriction>
      </xsd:simpleType>
    </xsd:element>
    <xsd:element name="_x6982__x8981_" ma:index="21" nillable="true" ma:displayName="概要" ma:format="Dropdown" ma:internalName="_x6982__x8981_">
      <xsd:simpleType>
        <xsd:restriction base="dms:Text">
          <xsd:maxLength value="255"/>
        </xsd:restriction>
      </xsd:simple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cb94381-24a2-4d52-8163-2f6a41144662"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03adee56-9358-43ec-b86d-e41bed2e0587}" ma:internalName="TaxCatchAll" ma:showField="CatchAllData" ma:web="4cb94381-24a2-4d52-8163-2f6a41144662">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C199024-E688-4ECE-B879-649944B38FEF}"/>
</file>

<file path=customXml/itemProps2.xml><?xml version="1.0" encoding="utf-8"?>
<ds:datastoreItem xmlns:ds="http://schemas.openxmlformats.org/officeDocument/2006/customXml" ds:itemID="{1AD5AC5D-822E-4F10-8C50-B76EB6571A5E}"/>
</file>

<file path=customXml/itemProps3.xml><?xml version="1.0" encoding="utf-8"?>
<ds:datastoreItem xmlns:ds="http://schemas.openxmlformats.org/officeDocument/2006/customXml" ds:itemID="{BC23FDB0-9308-45DA-B7CF-72729E5CA58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Ito Ryota2-伊藤 綾汰</dc:creator>
  <cp:keywords/>
  <dc:description/>
  <cp:lastModifiedBy>Maesaka Tomohiro-前坂 智弘</cp:lastModifiedBy>
  <cp:revision/>
  <dcterms:created xsi:type="dcterms:W3CDTF">2015-06-05T18:19:34Z</dcterms:created>
  <dcterms:modified xsi:type="dcterms:W3CDTF">2024-07-09T06:31:15Z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0x010100522D4D0CB355594BBF8645935AD6D905</vt:lpwstr>
  </property>
  <property fmtid="{D5CDD505-2E9C-101B-9397-08002B2CF9AE}" pid="3" name="MediaServiceImageTags">
    <vt:lpwstr/>
  </property>
</Properties>
</file>