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 - Universidad Tecnológica de Pereira\Desktop\proyecto 2 fisica\archivos\documentos corregidos\"/>
    </mc:Choice>
  </mc:AlternateContent>
  <xr:revisionPtr revIDLastSave="0" documentId="8_{2463BFC4-5FB9-4092-8444-3DF5095567C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C22" i="2"/>
  <c r="C23" i="2" s="1"/>
  <c r="G22" i="2"/>
  <c r="G23" i="2" s="1"/>
  <c r="F19" i="2"/>
  <c r="G16" i="2"/>
  <c r="G17" i="2" s="1"/>
  <c r="C28" i="2"/>
  <c r="C29" i="2" s="1"/>
  <c r="C16" i="2"/>
  <c r="C17" i="2" s="1"/>
  <c r="D4" i="2"/>
  <c r="G4" i="2" s="1"/>
  <c r="D5" i="2"/>
  <c r="G5" i="2" s="1"/>
  <c r="D6" i="2"/>
  <c r="G6" i="2" s="1"/>
  <c r="D3" i="2"/>
  <c r="G3" i="2" s="1"/>
  <c r="B4" i="2"/>
  <c r="B5" i="2"/>
  <c r="B6" i="2"/>
  <c r="B3" i="2"/>
  <c r="C29" i="1"/>
  <c r="C30" i="1" s="1"/>
  <c r="G23" i="1"/>
  <c r="G24" i="1" s="1"/>
  <c r="F20" i="1"/>
  <c r="G18" i="1"/>
  <c r="G17" i="1"/>
  <c r="C23" i="1"/>
  <c r="C24" i="1" s="1"/>
  <c r="B22" i="1"/>
  <c r="C17" i="1"/>
  <c r="C18" i="1" s="1"/>
  <c r="F4" i="1"/>
  <c r="F4" i="2" s="1"/>
  <c r="C24" i="2" s="1"/>
  <c r="F5" i="1"/>
  <c r="G15" i="1" s="1"/>
  <c r="F6" i="1"/>
  <c r="G21" i="1" s="1"/>
  <c r="F3" i="1"/>
  <c r="C19" i="1" s="1"/>
  <c r="E4" i="1"/>
  <c r="B23" i="1" s="1"/>
  <c r="E5" i="1"/>
  <c r="F17" i="1" s="1"/>
  <c r="E6" i="1"/>
  <c r="E6" i="2" s="1"/>
  <c r="F20" i="2" s="1"/>
  <c r="E3" i="1"/>
  <c r="E3" i="2" s="1"/>
  <c r="B14" i="2" s="1"/>
  <c r="H16" i="1" l="1"/>
  <c r="F18" i="1"/>
  <c r="B24" i="1"/>
  <c r="D22" i="1"/>
  <c r="B15" i="1"/>
  <c r="B21" i="1"/>
  <c r="D20" i="1" s="1"/>
  <c r="C25" i="1"/>
  <c r="F23" i="1"/>
  <c r="E5" i="2"/>
  <c r="F16" i="2" s="1"/>
  <c r="F17" i="2" s="1"/>
  <c r="C15" i="1"/>
  <c r="C21" i="1"/>
  <c r="E4" i="2"/>
  <c r="B20" i="2" s="1"/>
  <c r="F6" i="2"/>
  <c r="G20" i="2" s="1"/>
  <c r="F5" i="2"/>
  <c r="G14" i="2" s="1"/>
  <c r="G19" i="1"/>
  <c r="E7" i="1"/>
  <c r="G25" i="1"/>
  <c r="F7" i="1"/>
  <c r="F15" i="1"/>
  <c r="H14" i="1" s="1"/>
  <c r="F21" i="1"/>
  <c r="H20" i="1" s="1"/>
  <c r="F3" i="2"/>
  <c r="C14" i="2" s="1"/>
  <c r="F22" i="2"/>
  <c r="F23" i="2" s="1"/>
  <c r="F24" i="2" s="1"/>
  <c r="G24" i="2"/>
  <c r="H23" i="2" s="1"/>
  <c r="B16" i="2"/>
  <c r="D13" i="2"/>
  <c r="C18" i="2"/>
  <c r="H19" i="2"/>
  <c r="C20" i="2"/>
  <c r="B22" i="2"/>
  <c r="B23" i="2" s="1"/>
  <c r="B24" i="2" s="1"/>
  <c r="F18" i="2"/>
  <c r="H21" i="2"/>
  <c r="H15" i="2" l="1"/>
  <c r="F14" i="2"/>
  <c r="H13" i="2" s="1"/>
  <c r="E10" i="1"/>
  <c r="E8" i="1"/>
  <c r="E8" i="2" s="1"/>
  <c r="B27" i="1"/>
  <c r="E7" i="2"/>
  <c r="B29" i="1"/>
  <c r="B30" i="1" s="1"/>
  <c r="B31" i="1" s="1"/>
  <c r="H22" i="1"/>
  <c r="F24" i="1"/>
  <c r="D14" i="1"/>
  <c r="B17" i="1"/>
  <c r="B25" i="1"/>
  <c r="D24" i="1"/>
  <c r="D19" i="2"/>
  <c r="G18" i="2"/>
  <c r="H17" i="2" s="1"/>
  <c r="E11" i="1"/>
  <c r="E12" i="1" s="1"/>
  <c r="F10" i="1"/>
  <c r="C27" i="1"/>
  <c r="F7" i="2"/>
  <c r="C31" i="1"/>
  <c r="F19" i="1"/>
  <c r="H18" i="1"/>
  <c r="D23" i="2"/>
  <c r="B17" i="2"/>
  <c r="D15" i="2"/>
  <c r="D21" i="2"/>
  <c r="B26" i="2" l="1"/>
  <c r="B28" i="2"/>
  <c r="B29" i="2" s="1"/>
  <c r="B30" i="2" s="1"/>
  <c r="E10" i="2"/>
  <c r="E11" i="2"/>
  <c r="E12" i="2" s="1"/>
  <c r="C26" i="2"/>
  <c r="C30" i="2"/>
  <c r="F10" i="2"/>
  <c r="B18" i="1"/>
  <c r="D16" i="1"/>
  <c r="F25" i="1"/>
  <c r="H24" i="1"/>
  <c r="B18" i="2"/>
  <c r="D17" i="2" s="1"/>
  <c r="B19" i="1" l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Camilo Rodríguez Forero</author>
  </authors>
  <commentList>
    <comment ref="B2" authorId="0" shapeId="0" xr:uid="{6DAF69DE-4ACD-46DE-A0BC-793420C00380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magnitud dada en metros
</t>
        </r>
      </text>
    </comment>
    <comment ref="D2" authorId="0" shapeId="0" xr:uid="{711A863A-A633-4C68-844E-F0DE5ECB08B0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angulos medidos con respecto al eje positivo de las x.</t>
        </r>
      </text>
    </comment>
    <comment ref="D8" authorId="0" shapeId="0" xr:uid="{532BE8E7-FA8D-4EF3-AF6D-8F17E300FC89}">
      <text>
        <r>
          <rPr>
            <b/>
            <sz val="9"/>
            <color indexed="81"/>
            <rFont val="Tahoma"/>
            <family val="2"/>
          </rPr>
          <t>Juan Camilo Rodríguez Forero:
teorema de pitagora para calcular la magnitud de la resultante</t>
        </r>
      </text>
    </comment>
    <comment ref="E8" authorId="0" shapeId="0" xr:uid="{CEBFE836-8838-4EEF-AB33-23FCA1847F5B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magnitud dada en metros</t>
        </r>
      </text>
    </comment>
    <comment ref="D9" authorId="0" shapeId="0" xr:uid="{CF45D805-4646-4166-8508-9E3B3DE37A2B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cabeza y cola del vector resultante.</t>
        </r>
      </text>
    </comment>
    <comment ref="D11" authorId="0" shapeId="0" xr:uid="{B9785813-EDB6-4EA9-854D-A1745940A446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con la funcion tangente obtenemos el angulo de la resultante</t>
        </r>
      </text>
    </comment>
    <comment ref="D12" authorId="0" shapeId="0" xr:uid="{DBF8CCF0-3344-4B1D-BBB5-F6C4300EBB2B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 total de la resultante con respecto al eje x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Camilo Rodríguez Forero</author>
  </authors>
  <commentList>
    <comment ref="B2" authorId="0" shapeId="0" xr:uid="{0297E0E4-0657-4CC8-A654-9D47E8CC56D4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desplazamientos en metros.</t>
        </r>
      </text>
    </comment>
    <comment ref="D2" authorId="0" shapeId="0" xr:uid="{7368BBF4-503A-481E-816B-32C961AEBDBF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 medido con respecto al eje positivo de las x.</t>
        </r>
      </text>
    </comment>
    <comment ref="G2" authorId="0" shapeId="0" xr:uid="{3394AB57-74FE-4896-9F46-7A90AB6F6360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el cuadrante al que pertenece cada vector.</t>
        </r>
      </text>
    </comment>
    <comment ref="D7" authorId="0" shapeId="0" xr:uid="{A2ED5A64-94EE-41B4-870D-BCB96C1B11C3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componentes (x-y) de la resultante</t>
        </r>
      </text>
    </comment>
    <comment ref="D8" authorId="0" shapeId="0" xr:uid="{4304F9FF-9908-46EF-974B-B7DF947362DC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magnitud de la resultante.</t>
        </r>
      </text>
    </comment>
    <comment ref="D9" authorId="0" shapeId="0" xr:uid="{B87568F3-D49F-4A5B-BB8A-C3587EF79B0A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cabezxa y cola del vector resultante.
</t>
        </r>
      </text>
    </comment>
    <comment ref="D11" authorId="0" shapeId="0" xr:uid="{69A2DBF3-5058-4825-B252-BBFE4D23EAAE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con la funcion tangente se obtiene el angulo de la resultante.</t>
        </r>
      </text>
    </comment>
    <comment ref="D12" authorId="0" shapeId="0" xr:uid="{69322B97-3795-4FAA-B166-C397C0CB9B45}">
      <text>
        <r>
          <rPr>
            <b/>
            <sz val="9"/>
            <color indexed="81"/>
            <rFont val="Tahoma"/>
            <family val="2"/>
          </rPr>
          <t>Juan Camilo Rodríguez Forero:</t>
        </r>
        <r>
          <rPr>
            <sz val="9"/>
            <color indexed="81"/>
            <rFont val="Tahoma"/>
            <family val="2"/>
          </rPr>
          <t xml:space="preserve">
angulo total con respecto al eje x</t>
        </r>
      </text>
    </comment>
  </commentList>
</comments>
</file>

<file path=xl/sharedStrings.xml><?xml version="1.0" encoding="utf-8"?>
<sst xmlns="http://schemas.openxmlformats.org/spreadsheetml/2006/main" count="72" uniqueCount="47">
  <si>
    <t xml:space="preserve">suma de vectores coplanares, o sea que están en el mismo plano, su punto de inicio será el punto (0,0) </t>
  </si>
  <si>
    <t>Desplazamientos</t>
  </si>
  <si>
    <t>Ángulo</t>
  </si>
  <si>
    <t>Valor ángulo</t>
  </si>
  <si>
    <t>Componnete en x</t>
  </si>
  <si>
    <t>Componente en y</t>
  </si>
  <si>
    <t>α</t>
  </si>
  <si>
    <t>β</t>
  </si>
  <si>
    <t>ϒ</t>
  </si>
  <si>
    <t>δ</t>
  </si>
  <si>
    <t>Σdx , dy</t>
  </si>
  <si>
    <t>R=raiz(dx^2+dy^2)</t>
  </si>
  <si>
    <t>Angulo de la R</t>
  </si>
  <si>
    <t>R</t>
  </si>
  <si>
    <t>Rx</t>
  </si>
  <si>
    <t>Ry</t>
  </si>
  <si>
    <t>u</t>
  </si>
  <si>
    <t>v</t>
  </si>
  <si>
    <t>w</t>
  </si>
  <si>
    <t>z</t>
  </si>
  <si>
    <t>ux</t>
  </si>
  <si>
    <t>uy</t>
  </si>
  <si>
    <t>vx</t>
  </si>
  <si>
    <t>vy</t>
  </si>
  <si>
    <t>wx</t>
  </si>
  <si>
    <t>wy</t>
  </si>
  <si>
    <t>zx</t>
  </si>
  <si>
    <t>zy</t>
  </si>
  <si>
    <t>Vector resultante</t>
  </si>
  <si>
    <t>Ubicación de la resultante</t>
  </si>
  <si>
    <t>Valor de resultante</t>
  </si>
  <si>
    <t>Ubicación resultante</t>
  </si>
  <si>
    <t>magnitud</t>
  </si>
  <si>
    <t>Vectores</t>
  </si>
  <si>
    <t>Componente en x</t>
  </si>
  <si>
    <t>ABRIL12-1-suma- vectores-método cab-cola.docx</t>
  </si>
  <si>
    <r>
      <rPr>
        <b/>
        <i/>
        <sz val="14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x</t>
    </r>
  </si>
  <si>
    <r>
      <rPr>
        <b/>
        <i/>
        <sz val="14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y</t>
    </r>
  </si>
  <si>
    <r>
      <rPr>
        <b/>
        <i/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x</t>
    </r>
  </si>
  <si>
    <r>
      <rPr>
        <b/>
        <i/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y</t>
    </r>
  </si>
  <si>
    <r>
      <rPr>
        <b/>
        <i/>
        <sz val="14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x</t>
    </r>
  </si>
  <si>
    <r>
      <rPr>
        <b/>
        <i/>
        <sz val="14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y</t>
    </r>
  </si>
  <si>
    <r>
      <rPr>
        <b/>
        <i/>
        <sz val="14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x</t>
    </r>
  </si>
  <si>
    <r>
      <rPr>
        <b/>
        <i/>
        <sz val="14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y</t>
    </r>
  </si>
  <si>
    <t>R=raiz(Rx^2+Ry^2)</t>
  </si>
  <si>
    <t>vectores</t>
  </si>
  <si>
    <t>cuadrante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</si>
</sst>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1" fillId="14" borderId="7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1" fontId="0" fillId="4" borderId="1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1" fontId="0" fillId="4" borderId="4" xfId="2" applyNumberFormat="1" applyFont="1" applyFill="1" applyBorder="1" applyAlignment="1">
      <alignment horizontal="center" vertical="center" wrapText="1"/>
    </xf>
    <xf numFmtId="1" fontId="0" fillId="4" borderId="6" xfId="2" applyNumberFormat="1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vertical="center" wrapText="1"/>
    </xf>
    <xf numFmtId="2" fontId="0" fillId="4" borderId="6" xfId="0" applyNumberForma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1" borderId="2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/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6933508311461"/>
          <c:y val="7.8062089147263231E-2"/>
          <c:w val="0.79187510936132988"/>
          <c:h val="0.8936855174565901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u</c:v>
                </c:pt>
              </c:strCache>
            </c:strRef>
          </c:tx>
          <c:spPr>
            <a:ln>
              <a:solidFill>
                <a:srgbClr val="FF0000"/>
              </a:solidFill>
              <a:tailEnd type="triangle" w="med" len="lg"/>
            </a:ln>
          </c:spPr>
          <c:marker>
            <c:symbol val="none"/>
          </c:marker>
          <c:xVal>
            <c:numRef>
              <c:f>Hoja1!$B$14:$B$15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Hoja1!$C$14:$C$15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7-4E04-B48D-1B9DBFC8E307}"/>
            </c:ext>
          </c:extLst>
        </c:ser>
        <c:ser>
          <c:idx val="1"/>
          <c:order val="1"/>
          <c:tx>
            <c:strRef>
              <c:f>Hoja1!$A$20</c:f>
              <c:strCache>
                <c:ptCount val="1"/>
                <c:pt idx="0">
                  <c:v>v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tailEnd type="triangle" w="med" len="lg"/>
            </a:ln>
          </c:spPr>
          <c:marker>
            <c:symbol val="none"/>
          </c:marker>
          <c:xVal>
            <c:numRef>
              <c:f>Hoja1!$B$20:$B$21</c:f>
              <c:numCache>
                <c:formatCode>General</c:formatCode>
                <c:ptCount val="2"/>
                <c:pt idx="0">
                  <c:v>0</c:v>
                </c:pt>
                <c:pt idx="1">
                  <c:v>-4.03</c:v>
                </c:pt>
              </c:numCache>
            </c:numRef>
          </c:xVal>
          <c:yVal>
            <c:numRef>
              <c:f>Hoja1!$C$20:$C$21</c:f>
              <c:numCache>
                <c:formatCode>General</c:formatCode>
                <c:ptCount val="2"/>
                <c:pt idx="0">
                  <c:v>0</c:v>
                </c:pt>
                <c:pt idx="1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7-4E04-B48D-1B9DBFC8E307}"/>
            </c:ext>
          </c:extLst>
        </c:ser>
        <c:ser>
          <c:idx val="2"/>
          <c:order val="2"/>
          <c:tx>
            <c:strRef>
              <c:f>Hoja1!$E$14</c:f>
              <c:strCache>
                <c:ptCount val="1"/>
                <c:pt idx="0">
                  <c:v>w</c:v>
                </c:pt>
              </c:strCache>
            </c:strRef>
          </c:tx>
          <c:spPr>
            <a:ln>
              <a:solidFill>
                <a:srgbClr val="0070C0"/>
              </a:solidFill>
              <a:tailEnd type="triangle" w="med" len="lg"/>
            </a:ln>
          </c:spPr>
          <c:marker>
            <c:symbol val="none"/>
          </c:marker>
          <c:xVal>
            <c:numRef>
              <c:f>Hoja1!$F$14:$F$15</c:f>
              <c:numCache>
                <c:formatCode>General</c:formatCode>
                <c:ptCount val="2"/>
                <c:pt idx="0">
                  <c:v>0</c:v>
                </c:pt>
                <c:pt idx="1">
                  <c:v>-2.9</c:v>
                </c:pt>
              </c:numCache>
            </c:numRef>
          </c:xVal>
          <c:yVal>
            <c:numRef>
              <c:f>Hoja1!$G$14:$G$15</c:f>
              <c:numCache>
                <c:formatCode>General</c:formatCode>
                <c:ptCount val="2"/>
                <c:pt idx="0">
                  <c:v>0</c:v>
                </c:pt>
                <c:pt idx="1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C7-4E04-B48D-1B9DBFC8E307}"/>
            </c:ext>
          </c:extLst>
        </c:ser>
        <c:ser>
          <c:idx val="3"/>
          <c:order val="3"/>
          <c:tx>
            <c:strRef>
              <c:f>Hoja1!$E$20</c:f>
              <c:strCache>
                <c:ptCount val="1"/>
                <c:pt idx="0">
                  <c:v>z</c:v>
                </c:pt>
              </c:strCache>
            </c:strRef>
          </c:tx>
          <c:spPr>
            <a:ln>
              <a:solidFill>
                <a:srgbClr val="002060"/>
              </a:solidFill>
              <a:tailEnd type="triangle" w="med" len="lg"/>
            </a:ln>
          </c:spPr>
          <c:marker>
            <c:symbol val="none"/>
          </c:marker>
          <c:xVal>
            <c:numRef>
              <c:f>Hoja1!$F$20:$F$21</c:f>
              <c:numCache>
                <c:formatCode>General</c:formatCode>
                <c:ptCount val="2"/>
                <c:pt idx="0">
                  <c:v>0</c:v>
                </c:pt>
                <c:pt idx="1">
                  <c:v>-5.0199999999999996</c:v>
                </c:pt>
              </c:numCache>
            </c:numRef>
          </c:xVal>
          <c:yVal>
            <c:numRef>
              <c:f>Hoja1!$G$20:$G$21</c:f>
              <c:numCache>
                <c:formatCode>General</c:formatCode>
                <c:ptCount val="2"/>
                <c:pt idx="0">
                  <c:v>0</c:v>
                </c:pt>
                <c:pt idx="1">
                  <c:v>-5.0199999999999996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C7-4E04-B48D-1B9DBFC8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1232"/>
        <c:axId val="72551808"/>
      </c:scatterChart>
      <c:valAx>
        <c:axId val="725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51808"/>
        <c:crosses val="autoZero"/>
        <c:crossBetween val="midCat"/>
      </c:valAx>
      <c:valAx>
        <c:axId val="725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512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728862340483301"/>
          <c:y val="2.1080365990564186E-2"/>
          <c:w val="0.80381331643889342"/>
          <c:h val="4.596543373267992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112860892391E-2"/>
          <c:y val="9.3572862557801367E-2"/>
          <c:w val="0.92055577427821522"/>
          <c:h val="0.87036543238857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u</c:v>
                </c:pt>
              </c:strCache>
            </c:strRef>
          </c:tx>
          <c:spPr>
            <a:ln>
              <a:solidFill>
                <a:srgbClr val="FF0000"/>
              </a:solidFill>
              <a:tailEnd type="arrow" w="med" len="lg"/>
            </a:ln>
          </c:spPr>
          <c:marker>
            <c:symbol val="none"/>
          </c:marker>
          <c:xVal>
            <c:numRef>
              <c:f>Hoja2!$B$13:$B$14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Hoja2!$C$13:$C$14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5-4671-918C-38F286F9360D}"/>
            </c:ext>
          </c:extLst>
        </c:ser>
        <c:ser>
          <c:idx val="1"/>
          <c:order val="1"/>
          <c:tx>
            <c:strRef>
              <c:f>Hoja2!$A$15</c:f>
              <c:strCache>
                <c:ptCount val="1"/>
                <c:pt idx="0">
                  <c:v>ux</c:v>
                </c:pt>
              </c:strCache>
            </c:strRef>
          </c:tx>
          <c:spPr>
            <a:ln>
              <a:solidFill>
                <a:srgbClr val="7030A0"/>
              </a:solidFill>
              <a:tailEnd type="arrow" w="med" len="lg"/>
            </a:ln>
          </c:spPr>
          <c:marker>
            <c:symbol val="none"/>
          </c:marker>
          <c:xVal>
            <c:numRef>
              <c:f>Hoja2!$B$15:$B$16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Hoja2!$C$15:$C$16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5-4671-918C-38F286F9360D}"/>
            </c:ext>
          </c:extLst>
        </c:ser>
        <c:ser>
          <c:idx val="2"/>
          <c:order val="2"/>
          <c:tx>
            <c:strRef>
              <c:f>Hoja2!$A$17</c:f>
              <c:strCache>
                <c:ptCount val="1"/>
                <c:pt idx="0">
                  <c:v>uy</c:v>
                </c:pt>
              </c:strCache>
            </c:strRef>
          </c:tx>
          <c:spPr>
            <a:ln>
              <a:solidFill>
                <a:srgbClr val="00B050"/>
              </a:solidFill>
              <a:tailEnd type="arrow" w="med" len="lg"/>
            </a:ln>
          </c:spPr>
          <c:marker>
            <c:symbol val="none"/>
          </c:marker>
          <c:xVal>
            <c:numRef>
              <c:f>Hoja2!$B$17:$B$18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Hoja2!$C$17:$C$18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5-4671-918C-38F286F9360D}"/>
            </c:ext>
          </c:extLst>
        </c:ser>
        <c:ser>
          <c:idx val="3"/>
          <c:order val="3"/>
          <c:tx>
            <c:strRef>
              <c:f>Hoja2!$A$19</c:f>
              <c:strCache>
                <c:ptCount val="1"/>
                <c:pt idx="0">
                  <c:v>v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tailEnd type="arrow" w="med" len="lg"/>
            </a:ln>
          </c:spPr>
          <c:marker>
            <c:symbol val="none"/>
          </c:marker>
          <c:xVal>
            <c:numRef>
              <c:f>Hoja2!$B$19:$B$20</c:f>
              <c:numCache>
                <c:formatCode>General</c:formatCode>
                <c:ptCount val="2"/>
                <c:pt idx="0">
                  <c:v>0</c:v>
                </c:pt>
                <c:pt idx="1">
                  <c:v>-4.03</c:v>
                </c:pt>
              </c:numCache>
            </c:numRef>
          </c:xVal>
          <c:yVal>
            <c:numRef>
              <c:f>Hoja2!$C$19:$C$20</c:f>
              <c:numCache>
                <c:formatCode>General</c:formatCode>
                <c:ptCount val="2"/>
                <c:pt idx="0">
                  <c:v>0</c:v>
                </c:pt>
                <c:pt idx="1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5-4671-918C-38F286F9360D}"/>
            </c:ext>
          </c:extLst>
        </c:ser>
        <c:ser>
          <c:idx val="4"/>
          <c:order val="4"/>
          <c:tx>
            <c:strRef>
              <c:f>Hoja2!$A$21</c:f>
              <c:strCache>
                <c:ptCount val="1"/>
                <c:pt idx="0">
                  <c:v>vx</c:v>
                </c:pt>
              </c:strCache>
            </c:strRef>
          </c:tx>
          <c:spPr>
            <a:ln w="34925">
              <a:solidFill>
                <a:srgbClr val="7030A0"/>
              </a:solidFill>
              <a:tailEnd type="arrow" w="med" len="lg"/>
            </a:ln>
          </c:spPr>
          <c:marker>
            <c:symbol val="none"/>
          </c:marker>
          <c:xVal>
            <c:numRef>
              <c:f>Hoja2!$B$21:$B$22</c:f>
              <c:numCache>
                <c:formatCode>General</c:formatCode>
                <c:ptCount val="2"/>
                <c:pt idx="0">
                  <c:v>0</c:v>
                </c:pt>
                <c:pt idx="1">
                  <c:v>-4.03</c:v>
                </c:pt>
              </c:numCache>
            </c:numRef>
          </c:xVal>
          <c:yVal>
            <c:numRef>
              <c:f>Hoja2!$C$21:$C$22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55-4671-918C-38F286F9360D}"/>
            </c:ext>
          </c:extLst>
        </c:ser>
        <c:ser>
          <c:idx val="5"/>
          <c:order val="5"/>
          <c:tx>
            <c:strRef>
              <c:f>Hoja2!$A$23</c:f>
              <c:strCache>
                <c:ptCount val="1"/>
                <c:pt idx="0">
                  <c:v>vy</c:v>
                </c:pt>
              </c:strCache>
            </c:strRef>
          </c:tx>
          <c:spPr>
            <a:ln>
              <a:solidFill>
                <a:srgbClr val="92D050"/>
              </a:solidFill>
              <a:tailEnd type="arrow" w="med" len="lg"/>
            </a:ln>
          </c:spPr>
          <c:marker>
            <c:symbol val="none"/>
          </c:marker>
          <c:xVal>
            <c:numRef>
              <c:f>Hoja2!$B$23:$B$24</c:f>
              <c:numCache>
                <c:formatCode>General</c:formatCode>
                <c:ptCount val="2"/>
                <c:pt idx="0">
                  <c:v>-4.03</c:v>
                </c:pt>
                <c:pt idx="1">
                  <c:v>-4.03</c:v>
                </c:pt>
              </c:numCache>
            </c:numRef>
          </c:xVal>
          <c:yVal>
            <c:numRef>
              <c:f>Hoja2!$C$23:$C$24</c:f>
              <c:numCache>
                <c:formatCode>General</c:formatCode>
                <c:ptCount val="2"/>
                <c:pt idx="0">
                  <c:v>0</c:v>
                </c:pt>
                <c:pt idx="1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55-4671-918C-38F286F9360D}"/>
            </c:ext>
          </c:extLst>
        </c:ser>
        <c:ser>
          <c:idx val="6"/>
          <c:order val="6"/>
          <c:tx>
            <c:strRef>
              <c:f>Hoja2!$E$13</c:f>
              <c:strCache>
                <c:ptCount val="1"/>
                <c:pt idx="0">
                  <c:v>w</c:v>
                </c:pt>
              </c:strCache>
            </c:strRef>
          </c:tx>
          <c:spPr>
            <a:ln>
              <a:solidFill>
                <a:srgbClr val="00B0F0"/>
              </a:solidFill>
              <a:tailEnd type="triangle" w="med" len="lg"/>
            </a:ln>
          </c:spPr>
          <c:marker>
            <c:symbol val="none"/>
          </c:marker>
          <c:xVal>
            <c:numRef>
              <c:f>Hoja2!$F$13:$F$14</c:f>
              <c:numCache>
                <c:formatCode>General</c:formatCode>
                <c:ptCount val="2"/>
                <c:pt idx="0">
                  <c:v>0</c:v>
                </c:pt>
                <c:pt idx="1">
                  <c:v>-2.9</c:v>
                </c:pt>
              </c:numCache>
            </c:numRef>
          </c:xVal>
          <c:yVal>
            <c:numRef>
              <c:f>Hoja2!$G$13:$G$14</c:f>
              <c:numCache>
                <c:formatCode>General</c:formatCode>
                <c:ptCount val="2"/>
                <c:pt idx="0">
                  <c:v>0</c:v>
                </c:pt>
                <c:pt idx="1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55-4671-918C-38F286F9360D}"/>
            </c:ext>
          </c:extLst>
        </c:ser>
        <c:ser>
          <c:idx val="7"/>
          <c:order val="7"/>
          <c:tx>
            <c:strRef>
              <c:f>Hoja2!$E$15</c:f>
              <c:strCache>
                <c:ptCount val="1"/>
                <c:pt idx="0">
                  <c:v>wx</c:v>
                </c:pt>
              </c:strCache>
            </c:strRef>
          </c:tx>
          <c:spPr>
            <a:ln>
              <a:solidFill>
                <a:srgbClr val="0070C0"/>
              </a:solidFill>
              <a:tailEnd type="arrow" w="med" len="lg"/>
            </a:ln>
          </c:spPr>
          <c:marker>
            <c:symbol val="none"/>
          </c:marker>
          <c:xVal>
            <c:numRef>
              <c:f>Hoja2!$F$15:$F$16</c:f>
              <c:numCache>
                <c:formatCode>General</c:formatCode>
                <c:ptCount val="2"/>
                <c:pt idx="0">
                  <c:v>0</c:v>
                </c:pt>
                <c:pt idx="1">
                  <c:v>-2.9</c:v>
                </c:pt>
              </c:numCache>
            </c:numRef>
          </c:xVal>
          <c:yVal>
            <c:numRef>
              <c:f>Hoja2!$G$15:$G$16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55-4671-918C-38F286F9360D}"/>
            </c:ext>
          </c:extLst>
        </c:ser>
        <c:ser>
          <c:idx val="8"/>
          <c:order val="8"/>
          <c:tx>
            <c:strRef>
              <c:f>Hoja2!$E$17</c:f>
              <c:strCache>
                <c:ptCount val="1"/>
                <c:pt idx="0">
                  <c:v>wy</c:v>
                </c:pt>
              </c:strCache>
            </c:strRef>
          </c:tx>
          <c:spPr>
            <a:ln>
              <a:solidFill>
                <a:srgbClr val="00B050"/>
              </a:solidFill>
              <a:tailEnd type="triangle" w="med" len="lg"/>
            </a:ln>
          </c:spPr>
          <c:marker>
            <c:symbol val="none"/>
          </c:marker>
          <c:xVal>
            <c:numRef>
              <c:f>Hoja2!$F$17:$F$18</c:f>
              <c:numCache>
                <c:formatCode>General</c:formatCode>
                <c:ptCount val="2"/>
                <c:pt idx="0">
                  <c:v>-2.9</c:v>
                </c:pt>
                <c:pt idx="1">
                  <c:v>-2.9</c:v>
                </c:pt>
              </c:numCache>
            </c:numRef>
          </c:xVal>
          <c:yVal>
            <c:numRef>
              <c:f>Hoja2!$G$17:$G$18</c:f>
              <c:numCache>
                <c:formatCode>General</c:formatCode>
                <c:ptCount val="2"/>
                <c:pt idx="0">
                  <c:v>0</c:v>
                </c:pt>
                <c:pt idx="1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55-4671-918C-38F286F9360D}"/>
            </c:ext>
          </c:extLst>
        </c:ser>
        <c:ser>
          <c:idx val="9"/>
          <c:order val="9"/>
          <c:tx>
            <c:strRef>
              <c:f>Hoja2!$E$19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xVal>
            <c:numRef>
              <c:f>Hoja2!$F$19:$F$20</c:f>
              <c:numCache>
                <c:formatCode>General</c:formatCode>
                <c:ptCount val="2"/>
                <c:pt idx="0">
                  <c:v>0</c:v>
                </c:pt>
                <c:pt idx="1">
                  <c:v>-5.0199999999999996</c:v>
                </c:pt>
              </c:numCache>
            </c:numRef>
          </c:xVal>
          <c:yVal>
            <c:numRef>
              <c:f>Hoja2!$G$19:$G$20</c:f>
              <c:numCache>
                <c:formatCode>General</c:formatCode>
                <c:ptCount val="2"/>
                <c:pt idx="0">
                  <c:v>0</c:v>
                </c:pt>
                <c:pt idx="1">
                  <c:v>-5.0199999999999996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55-4671-918C-38F286F9360D}"/>
            </c:ext>
          </c:extLst>
        </c:ser>
        <c:ser>
          <c:idx val="10"/>
          <c:order val="10"/>
          <c:tx>
            <c:strRef>
              <c:f>Hoja2!$E$21</c:f>
              <c:strCache>
                <c:ptCount val="1"/>
                <c:pt idx="0">
                  <c:v>zx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tailEnd type="arrow" w="med" len="lg"/>
            </a:ln>
          </c:spPr>
          <c:marker>
            <c:symbol val="none"/>
          </c:marker>
          <c:xVal>
            <c:numRef>
              <c:f>Hoja2!$F$21:$F$22</c:f>
              <c:numCache>
                <c:formatCode>General</c:formatCode>
                <c:ptCount val="2"/>
                <c:pt idx="0">
                  <c:v>0</c:v>
                </c:pt>
                <c:pt idx="1">
                  <c:v>-5.0199999999999996</c:v>
                </c:pt>
              </c:numCache>
            </c:numRef>
          </c:xVal>
          <c:yVal>
            <c:numRef>
              <c:f>Hoja2!$G$21:$G$22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55-4671-918C-38F286F9360D}"/>
            </c:ext>
          </c:extLst>
        </c:ser>
        <c:ser>
          <c:idx val="11"/>
          <c:order val="11"/>
          <c:tx>
            <c:strRef>
              <c:f>Hoja2!$E$23</c:f>
              <c:strCache>
                <c:ptCount val="1"/>
                <c:pt idx="0">
                  <c:v>zy</c:v>
                </c:pt>
              </c:strCache>
            </c:strRef>
          </c:tx>
          <c:spPr>
            <a:ln>
              <a:solidFill>
                <a:srgbClr val="00B050"/>
              </a:solidFill>
              <a:tailEnd type="triangle" w="med" len="lg"/>
            </a:ln>
          </c:spPr>
          <c:marker>
            <c:symbol val="none"/>
          </c:marker>
          <c:xVal>
            <c:numRef>
              <c:f>Hoja2!$F$23:$F$24</c:f>
              <c:numCache>
                <c:formatCode>General</c:formatCode>
                <c:ptCount val="2"/>
                <c:pt idx="0">
                  <c:v>-5.0199999999999996</c:v>
                </c:pt>
                <c:pt idx="1">
                  <c:v>-5.0199999999999996</c:v>
                </c:pt>
              </c:numCache>
            </c:numRef>
          </c:xVal>
          <c:yVal>
            <c:numRef>
              <c:f>Hoja2!$G$23:$G$24</c:f>
              <c:numCache>
                <c:formatCode>General</c:formatCode>
                <c:ptCount val="2"/>
                <c:pt idx="0">
                  <c:v>0</c:v>
                </c:pt>
                <c:pt idx="1">
                  <c:v>-5.0199999999999996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55-4671-918C-38F286F9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5264"/>
        <c:axId val="72555840"/>
      </c:scatterChart>
      <c:valAx>
        <c:axId val="725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55840"/>
        <c:crosses val="autoZero"/>
        <c:crossBetween val="midCat"/>
      </c:valAx>
      <c:valAx>
        <c:axId val="725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5526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1804899387576552E-2"/>
          <c:y val="1.9488426253314248E-2"/>
          <c:w val="0.92527909011373577"/>
          <c:h val="7.00890525141843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0</xdr:row>
      <xdr:rowOff>104775</xdr:rowOff>
    </xdr:from>
    <xdr:to>
      <xdr:col>21</xdr:col>
      <xdr:colOff>217897</xdr:colOff>
      <xdr:row>27</xdr:row>
      <xdr:rowOff>124789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04775"/>
          <a:ext cx="4685122" cy="5630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304800</xdr:colOff>
      <xdr:row>1</xdr:row>
      <xdr:rowOff>204787</xdr:rowOff>
    </xdr:from>
    <xdr:to>
      <xdr:col>14</xdr:col>
      <xdr:colOff>590550</xdr:colOff>
      <xdr:row>20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361950</xdr:colOff>
      <xdr:row>23</xdr:row>
      <xdr:rowOff>57150</xdr:rowOff>
    </xdr:from>
    <xdr:to>
      <xdr:col>15</xdr:col>
      <xdr:colOff>238125</xdr:colOff>
      <xdr:row>44</xdr:row>
      <xdr:rowOff>28575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4810125"/>
          <a:ext cx="5210175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157161</xdr:rowOff>
    </xdr:from>
    <xdr:to>
      <xdr:col>15</xdr:col>
      <xdr:colOff>457200</xdr:colOff>
      <xdr:row>31</xdr:row>
      <xdr:rowOff>66674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28575</xdr:colOff>
      <xdr:row>26</xdr:row>
      <xdr:rowOff>38100</xdr:rowOff>
    </xdr:from>
    <xdr:to>
      <xdr:col>7</xdr:col>
      <xdr:colOff>1104900</xdr:colOff>
      <xdr:row>43</xdr:row>
      <xdr:rowOff>9526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86375"/>
          <a:ext cx="3400425" cy="3209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ABRIL12-1-suma-%20vectores-m&#233;todo%20cab-cola.doc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H4" sqref="H4"/>
    </sheetView>
  </sheetViews>
  <sheetFormatPr baseColWidth="10" defaultRowHeight="15" x14ac:dyDescent="0.25"/>
  <cols>
    <col min="1" max="1" width="8.7109375" customWidth="1"/>
    <col min="2" max="2" width="9.5703125" customWidth="1"/>
    <col min="3" max="3" width="8.140625" customWidth="1"/>
    <col min="4" max="4" width="20.42578125" customWidth="1"/>
    <col min="5" max="5" width="16.42578125" customWidth="1"/>
    <col min="6" max="6" width="11.5703125" customWidth="1"/>
    <col min="7" max="7" width="8.7109375" customWidth="1"/>
    <col min="8" max="8" width="27.28515625" customWidth="1"/>
  </cols>
  <sheetData>
    <row r="1" spans="1:8" ht="28.5" customHeight="1" x14ac:dyDescent="0.25">
      <c r="A1" s="35" t="s">
        <v>0</v>
      </c>
      <c r="B1" s="35"/>
      <c r="C1" s="35"/>
      <c r="D1" s="35"/>
      <c r="E1" s="35"/>
      <c r="F1" s="35"/>
      <c r="G1" s="35"/>
      <c r="H1" s="19"/>
    </row>
    <row r="2" spans="1:8" ht="30" x14ac:dyDescent="0.25">
      <c r="A2" s="14" t="s">
        <v>33</v>
      </c>
      <c r="B2" s="18" t="s">
        <v>32</v>
      </c>
      <c r="C2" s="2" t="s">
        <v>2</v>
      </c>
      <c r="D2" s="2" t="s">
        <v>3</v>
      </c>
      <c r="E2" s="23" t="s">
        <v>34</v>
      </c>
      <c r="F2" s="48" t="s">
        <v>5</v>
      </c>
      <c r="G2" s="49"/>
      <c r="H2" s="24" t="s">
        <v>35</v>
      </c>
    </row>
    <row r="3" spans="1:8" x14ac:dyDescent="0.25">
      <c r="A3" s="15" t="s">
        <v>16</v>
      </c>
      <c r="B3" s="7">
        <v>5.83</v>
      </c>
      <c r="C3" s="10" t="s">
        <v>6</v>
      </c>
      <c r="D3" s="3">
        <v>31</v>
      </c>
      <c r="E3" s="3">
        <f>ROUND(B3*COS(RADIANS(D3)),2)</f>
        <v>5</v>
      </c>
      <c r="F3" s="26">
        <f>ROUND(B3*SIN(RADIANS(D3)),2)</f>
        <v>3</v>
      </c>
      <c r="G3" s="27"/>
    </row>
    <row r="4" spans="1:8" x14ac:dyDescent="0.25">
      <c r="A4" s="15" t="s">
        <v>17</v>
      </c>
      <c r="B4" s="7">
        <v>5.7</v>
      </c>
      <c r="C4" s="10" t="s">
        <v>7</v>
      </c>
      <c r="D4" s="3">
        <v>135</v>
      </c>
      <c r="E4" s="3">
        <f t="shared" ref="E4:E6" si="0">ROUND(B4*COS(RADIANS(D4)),2)</f>
        <v>-4.03</v>
      </c>
      <c r="F4" s="26">
        <f t="shared" ref="F4:F6" si="1">ROUND(B4*SIN(RADIANS(D4)),2)</f>
        <v>4.03</v>
      </c>
      <c r="G4" s="27"/>
    </row>
    <row r="5" spans="1:8" x14ac:dyDescent="0.25">
      <c r="A5" s="15" t="s">
        <v>18</v>
      </c>
      <c r="B5" s="7">
        <v>5.8</v>
      </c>
      <c r="C5" s="9" t="s">
        <v>8</v>
      </c>
      <c r="D5" s="3">
        <v>120</v>
      </c>
      <c r="E5" s="3">
        <f t="shared" si="0"/>
        <v>-2.9</v>
      </c>
      <c r="F5" s="50">
        <f t="shared" si="1"/>
        <v>5.0199999999999996</v>
      </c>
      <c r="G5" s="51"/>
    </row>
    <row r="6" spans="1:8" x14ac:dyDescent="0.25">
      <c r="A6" s="15" t="s">
        <v>19</v>
      </c>
      <c r="B6" s="7">
        <v>7.1</v>
      </c>
      <c r="C6" s="10" t="s">
        <v>9</v>
      </c>
      <c r="D6" s="3">
        <v>225</v>
      </c>
      <c r="E6" s="3">
        <f t="shared" si="0"/>
        <v>-5.0199999999999996</v>
      </c>
      <c r="F6" s="26">
        <f t="shared" si="1"/>
        <v>-5.0199999999999996</v>
      </c>
      <c r="G6" s="27"/>
    </row>
    <row r="7" spans="1:8" ht="15.75" x14ac:dyDescent="0.25">
      <c r="D7" s="12" t="s">
        <v>10</v>
      </c>
      <c r="E7" s="3">
        <f>SUM(E3:E6)</f>
        <v>-6.9499999999999993</v>
      </c>
      <c r="F7" s="26">
        <f>SUM(F3:F6)</f>
        <v>7.0300000000000011</v>
      </c>
      <c r="G7" s="27"/>
    </row>
    <row r="8" spans="1:8" x14ac:dyDescent="0.25">
      <c r="D8" s="20" t="s">
        <v>11</v>
      </c>
      <c r="E8" s="28">
        <f>SQRT(E7^2+F7^2)</f>
        <v>9.8855146552923578</v>
      </c>
      <c r="F8" s="29"/>
      <c r="G8" s="30"/>
    </row>
    <row r="9" spans="1:8" x14ac:dyDescent="0.25">
      <c r="D9" s="46" t="s">
        <v>28</v>
      </c>
      <c r="E9" s="25">
        <v>0</v>
      </c>
      <c r="F9" s="31">
        <v>0</v>
      </c>
      <c r="G9" s="32"/>
    </row>
    <row r="10" spans="1:8" x14ac:dyDescent="0.25">
      <c r="D10" s="47"/>
      <c r="E10" s="21">
        <f>E7</f>
        <v>-6.9499999999999993</v>
      </c>
      <c r="F10" s="33">
        <f>F7</f>
        <v>7.0300000000000011</v>
      </c>
      <c r="G10" s="34"/>
    </row>
    <row r="11" spans="1:8" x14ac:dyDescent="0.25">
      <c r="D11" s="5" t="s">
        <v>12</v>
      </c>
      <c r="E11" s="52">
        <f>ROUND(DEGREES(ATAN(ABS(F7/E7))),2)</f>
        <v>45.33</v>
      </c>
      <c r="F11" s="53"/>
      <c r="G11" s="54"/>
    </row>
    <row r="12" spans="1:8" x14ac:dyDescent="0.25">
      <c r="D12" s="22" t="s">
        <v>29</v>
      </c>
      <c r="E12" s="55">
        <f>IF(AND(E7&gt;0,F7&gt;0),E11,IF(AND(E7&lt;0,F7&gt;0),180-E11,IF(AND(E7&lt;0,F7&lt;0),180+E11,IF(AND(E7&gt;0,F7&lt;0),360-E11))))</f>
        <v>134.67000000000002</v>
      </c>
      <c r="F12" s="56"/>
      <c r="G12" s="57"/>
    </row>
    <row r="13" spans="1:8" x14ac:dyDescent="0.25">
      <c r="D13" s="3"/>
      <c r="E13" s="14"/>
      <c r="F13" s="14"/>
      <c r="G13" s="3"/>
    </row>
    <row r="14" spans="1:8" x14ac:dyDescent="0.25">
      <c r="A14" s="42" t="s">
        <v>16</v>
      </c>
      <c r="B14" s="8">
        <v>0</v>
      </c>
      <c r="C14" s="8">
        <v>0</v>
      </c>
      <c r="D14" s="44" t="str">
        <f>CONCATENATE("(",ROUND(B14,2),",",ROUND(C14,2),")  →     (",ROUND(B15,2),",",ROUND(C15,2),")")</f>
        <v>(0,0)  →     (5,3)</v>
      </c>
      <c r="E14" s="45" t="s">
        <v>18</v>
      </c>
      <c r="F14" s="11">
        <v>0</v>
      </c>
      <c r="G14" s="11">
        <v>0</v>
      </c>
      <c r="H14" s="44" t="str">
        <f>CONCATENATE("(",ROUND(F14,2),",",ROUND(G14,2),")  →     (",ROUND(F15,2),",",ROUND(G15,2),")")</f>
        <v>(0,0)  →     (-2,9,5,02)</v>
      </c>
    </row>
    <row r="15" spans="1:8" x14ac:dyDescent="0.25">
      <c r="A15" s="43"/>
      <c r="B15" s="8">
        <f>E3</f>
        <v>5</v>
      </c>
      <c r="C15" s="8">
        <f>F3</f>
        <v>3</v>
      </c>
      <c r="D15" s="44"/>
      <c r="E15" s="45"/>
      <c r="F15" s="11">
        <f>E5</f>
        <v>-2.9</v>
      </c>
      <c r="G15" s="11">
        <f>F5</f>
        <v>5.0199999999999996</v>
      </c>
      <c r="H15" s="44"/>
    </row>
    <row r="16" spans="1:8" x14ac:dyDescent="0.25">
      <c r="A16" s="36" t="s">
        <v>36</v>
      </c>
      <c r="B16" s="8">
        <v>0</v>
      </c>
      <c r="C16" s="8">
        <v>0</v>
      </c>
      <c r="D16" s="59" t="str">
        <f>CONCATENATE("(",ROUND(B16,2),",",ROUND(C16,2),")  →     (",ROUND(B17,2),",",ROUND(C17,2),")")</f>
        <v>(0,0)  →     (5,0)</v>
      </c>
      <c r="E16" s="67" t="s">
        <v>40</v>
      </c>
      <c r="F16" s="11">
        <v>0</v>
      </c>
      <c r="G16" s="11">
        <v>0</v>
      </c>
      <c r="H16" s="59" t="str">
        <f>CONCATENATE("(",ROUND(F16,2),",",ROUND(G16,2),")  →     (",ROUND(F17,2),",",ROUND(G17,2),")")</f>
        <v>(0,0)  →     (-2,9,0)</v>
      </c>
    </row>
    <row r="17" spans="1:8" x14ac:dyDescent="0.25">
      <c r="A17" s="37"/>
      <c r="B17" s="8">
        <f>B15</f>
        <v>5</v>
      </c>
      <c r="C17" s="8">
        <f>C16</f>
        <v>0</v>
      </c>
      <c r="D17" s="59"/>
      <c r="E17" s="67"/>
      <c r="F17" s="11">
        <f>E5</f>
        <v>-2.9</v>
      </c>
      <c r="G17" s="11">
        <f>G16</f>
        <v>0</v>
      </c>
      <c r="H17" s="59"/>
    </row>
    <row r="18" spans="1:8" x14ac:dyDescent="0.25">
      <c r="A18" s="36" t="s">
        <v>37</v>
      </c>
      <c r="B18" s="8">
        <f>B17</f>
        <v>5</v>
      </c>
      <c r="C18" s="8">
        <f>C17</f>
        <v>0</v>
      </c>
      <c r="D18" s="60" t="str">
        <f>CONCATENATE("(",ROUND(B18,2),",",ROUND(C18,2),")  →     (",ROUND(B19,2),",",ROUND(C19,2),")")</f>
        <v>(5,0)  →     (5,3)</v>
      </c>
      <c r="E18" s="67" t="s">
        <v>41</v>
      </c>
      <c r="F18" s="11">
        <f>F17</f>
        <v>-2.9</v>
      </c>
      <c r="G18" s="11">
        <f>G17</f>
        <v>0</v>
      </c>
      <c r="H18" s="63" t="str">
        <f>CONCATENATE("(",ROUND(F18,2),",",ROUND(G18,2),")  →     (",ROUND(F19,2),",",ROUND(G19,2),")")</f>
        <v>(-2,9,0)  →     (-2,9,5,02)</v>
      </c>
    </row>
    <row r="19" spans="1:8" x14ac:dyDescent="0.25">
      <c r="A19" s="37"/>
      <c r="B19" s="8">
        <f>B18</f>
        <v>5</v>
      </c>
      <c r="C19" s="8">
        <f>F3</f>
        <v>3</v>
      </c>
      <c r="D19" s="61"/>
      <c r="E19" s="67"/>
      <c r="F19" s="11">
        <f>F18</f>
        <v>-2.9</v>
      </c>
      <c r="G19" s="11">
        <f>F5</f>
        <v>5.0199999999999996</v>
      </c>
      <c r="H19" s="63"/>
    </row>
    <row r="20" spans="1:8" x14ac:dyDescent="0.25">
      <c r="A20" s="38" t="s">
        <v>17</v>
      </c>
      <c r="B20" s="6">
        <v>0</v>
      </c>
      <c r="C20" s="6">
        <v>0</v>
      </c>
      <c r="D20" s="44" t="str">
        <f>CONCATENATE("(",ROUND(B20,2),",",ROUND(C20,2),")  →     (",ROUND(B21,2),",",ROUND(C21,2),")")</f>
        <v>(0,0)  →     (-4,03,4,03)</v>
      </c>
      <c r="E20" s="68" t="s">
        <v>19</v>
      </c>
      <c r="F20" s="4">
        <f>0</f>
        <v>0</v>
      </c>
      <c r="G20" s="4">
        <v>0</v>
      </c>
      <c r="H20" s="44" t="str">
        <f>CONCATENATE("(",ROUND(F20,2),",",ROUND(G20,2),")  →     (",ROUND(F21,2),",",ROUND(G21,2),")")</f>
        <v>(0,0)  →     (-5,02,-5,02)</v>
      </c>
    </row>
    <row r="21" spans="1:8" x14ac:dyDescent="0.25">
      <c r="A21" s="39"/>
      <c r="B21" s="6">
        <f>E4</f>
        <v>-4.03</v>
      </c>
      <c r="C21" s="6">
        <f>F4</f>
        <v>4.03</v>
      </c>
      <c r="D21" s="44"/>
      <c r="E21" s="68"/>
      <c r="F21" s="4">
        <f>E6</f>
        <v>-5.0199999999999996</v>
      </c>
      <c r="G21" s="4">
        <f>F6</f>
        <v>-5.0199999999999996</v>
      </c>
      <c r="H21" s="44"/>
    </row>
    <row r="22" spans="1:8" x14ac:dyDescent="0.25">
      <c r="A22" s="40" t="s">
        <v>38</v>
      </c>
      <c r="B22" s="6">
        <f>0</f>
        <v>0</v>
      </c>
      <c r="C22" s="6">
        <v>0</v>
      </c>
      <c r="D22" s="62" t="str">
        <f>CONCATENATE("(",ROUND(B22,2),",",ROUND(C22,2),")  →     (",ROUND(B23,2),",",ROUND(C23,2),")")</f>
        <v>(0,0)  →     (-4,03,0)</v>
      </c>
      <c r="E22" s="58" t="s">
        <v>42</v>
      </c>
      <c r="F22" s="4">
        <v>0</v>
      </c>
      <c r="G22" s="4">
        <v>0</v>
      </c>
      <c r="H22" s="62" t="str">
        <f>CONCATENATE("(",ROUND(F22,2),",",ROUND(G22,2),")  →     (",ROUND(F23,2),",",ROUND(G23,2),")")</f>
        <v>(0,0)  →     (-5,02,0)</v>
      </c>
    </row>
    <row r="23" spans="1:8" x14ac:dyDescent="0.25">
      <c r="A23" s="41"/>
      <c r="B23" s="6">
        <f>E4</f>
        <v>-4.03</v>
      </c>
      <c r="C23" s="6">
        <f>C22</f>
        <v>0</v>
      </c>
      <c r="D23" s="62"/>
      <c r="E23" s="58"/>
      <c r="F23" s="4">
        <f>E6</f>
        <v>-5.0199999999999996</v>
      </c>
      <c r="G23" s="4">
        <f>G22</f>
        <v>0</v>
      </c>
      <c r="H23" s="62"/>
    </row>
    <row r="24" spans="1:8" x14ac:dyDescent="0.25">
      <c r="A24" s="40" t="s">
        <v>39</v>
      </c>
      <c r="B24" s="6">
        <f>B23</f>
        <v>-4.03</v>
      </c>
      <c r="C24" s="6">
        <f>C23</f>
        <v>0</v>
      </c>
      <c r="D24" s="63" t="str">
        <f>CONCATENATE("(",ROUND(B24,2),",",ROUND(C24,2),")  →     (",ROUND(B25,2),",",ROUND(C25,2),")")</f>
        <v>(-4,03,0)  →     (-4,03,4,03)</v>
      </c>
      <c r="E24" s="58" t="s">
        <v>43</v>
      </c>
      <c r="F24" s="4">
        <f>F23</f>
        <v>-5.0199999999999996</v>
      </c>
      <c r="G24" s="4">
        <f>G23</f>
        <v>0</v>
      </c>
      <c r="H24" s="63" t="str">
        <f>CONCATENATE("(",ROUND(F24,2),",",ROUND(G24,2),")  →     (",ROUND(F25,2),",",ROUND(G25,2),")")</f>
        <v>(-5,02,0)  →     (-5,02,-5,02)</v>
      </c>
    </row>
    <row r="25" spans="1:8" x14ac:dyDescent="0.25">
      <c r="A25" s="41"/>
      <c r="B25" s="6">
        <f>B24</f>
        <v>-4.03</v>
      </c>
      <c r="C25" s="6">
        <f>F4</f>
        <v>4.03</v>
      </c>
      <c r="D25" s="63"/>
      <c r="E25" s="58"/>
      <c r="F25" s="4">
        <f>F24</f>
        <v>-5.0199999999999996</v>
      </c>
      <c r="G25" s="4">
        <f>F6</f>
        <v>-5.0199999999999996</v>
      </c>
      <c r="H25" s="63"/>
    </row>
    <row r="26" spans="1:8" ht="18.75" x14ac:dyDescent="0.25">
      <c r="A26" s="64" t="s">
        <v>13</v>
      </c>
      <c r="B26" s="13">
        <v>0</v>
      </c>
      <c r="C26" s="13">
        <v>0</v>
      </c>
      <c r="D26" s="65"/>
    </row>
    <row r="27" spans="1:8" ht="18.75" x14ac:dyDescent="0.25">
      <c r="A27" s="64"/>
      <c r="B27" s="13">
        <f>E7</f>
        <v>-6.9499999999999993</v>
      </c>
      <c r="C27" s="13">
        <f>F7</f>
        <v>7.0300000000000011</v>
      </c>
      <c r="D27" s="66"/>
    </row>
    <row r="28" spans="1:8" ht="18.75" x14ac:dyDescent="0.25">
      <c r="A28" s="64" t="s">
        <v>14</v>
      </c>
      <c r="B28" s="13">
        <v>0</v>
      </c>
      <c r="C28" s="13">
        <v>0</v>
      </c>
      <c r="D28" s="66"/>
    </row>
    <row r="29" spans="1:8" ht="18.75" x14ac:dyDescent="0.25">
      <c r="A29" s="64"/>
      <c r="B29" s="13">
        <f>E7</f>
        <v>-6.9499999999999993</v>
      </c>
      <c r="C29" s="13">
        <f>C28</f>
        <v>0</v>
      </c>
      <c r="D29" s="66"/>
    </row>
    <row r="30" spans="1:8" ht="18.75" x14ac:dyDescent="0.25">
      <c r="A30" s="64" t="s">
        <v>15</v>
      </c>
      <c r="B30" s="13">
        <f>B29</f>
        <v>-6.9499999999999993</v>
      </c>
      <c r="C30" s="13">
        <f>C29</f>
        <v>0</v>
      </c>
      <c r="D30" s="66"/>
    </row>
    <row r="31" spans="1:8" ht="18.75" x14ac:dyDescent="0.25">
      <c r="A31" s="64"/>
      <c r="B31" s="13">
        <f>B30</f>
        <v>-6.9499999999999993</v>
      </c>
      <c r="C31" s="13">
        <f>F7</f>
        <v>7.0300000000000011</v>
      </c>
      <c r="D31" s="66"/>
    </row>
  </sheetData>
  <mergeCells count="43">
    <mergeCell ref="A26:A27"/>
    <mergeCell ref="A28:A29"/>
    <mergeCell ref="A30:A31"/>
    <mergeCell ref="H14:H15"/>
    <mergeCell ref="H16:H17"/>
    <mergeCell ref="H18:H19"/>
    <mergeCell ref="H20:H21"/>
    <mergeCell ref="H22:H23"/>
    <mergeCell ref="H24:H25"/>
    <mergeCell ref="D26:D27"/>
    <mergeCell ref="D28:D29"/>
    <mergeCell ref="D30:D31"/>
    <mergeCell ref="E16:E17"/>
    <mergeCell ref="E18:E19"/>
    <mergeCell ref="E20:E21"/>
    <mergeCell ref="E22:E23"/>
    <mergeCell ref="A24:A25"/>
    <mergeCell ref="E24:E25"/>
    <mergeCell ref="D16:D17"/>
    <mergeCell ref="D18:D19"/>
    <mergeCell ref="D20:D21"/>
    <mergeCell ref="D22:D23"/>
    <mergeCell ref="D24:D25"/>
    <mergeCell ref="D14:D15"/>
    <mergeCell ref="E14:E15"/>
    <mergeCell ref="D9:D10"/>
    <mergeCell ref="F2:G2"/>
    <mergeCell ref="F3:G3"/>
    <mergeCell ref="F4:G4"/>
    <mergeCell ref="F5:G5"/>
    <mergeCell ref="E11:G11"/>
    <mergeCell ref="E12:G12"/>
    <mergeCell ref="F6:G6"/>
    <mergeCell ref="A16:A17"/>
    <mergeCell ref="A18:A19"/>
    <mergeCell ref="A20:A21"/>
    <mergeCell ref="A22:A23"/>
    <mergeCell ref="A14:A15"/>
    <mergeCell ref="F7:G7"/>
    <mergeCell ref="E8:G8"/>
    <mergeCell ref="F9:G9"/>
    <mergeCell ref="F10:G10"/>
    <mergeCell ref="A1:G1"/>
  </mergeCells>
  <hyperlinks>
    <hyperlink ref="H2" r:id="rId1" xr:uid="{00000000-0004-0000-0000-000000000000}"/>
  </hyperlinks>
  <pageMargins left="0.7" right="0.7" top="0.75" bottom="0.75" header="0.3" footer="0.3"/>
  <pageSetup orientation="portrait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topLeftCell="A2" workbookViewId="0">
      <selection activeCell="H8" sqref="H8"/>
    </sheetView>
  </sheetViews>
  <sheetFormatPr baseColWidth="10" defaultRowHeight="15" x14ac:dyDescent="0.25"/>
  <cols>
    <col min="1" max="1" width="5.7109375" customWidth="1"/>
    <col min="2" max="2" width="15.5703125" customWidth="1"/>
    <col min="4" max="4" width="25" customWidth="1"/>
    <col min="5" max="5" width="15.140625" customWidth="1"/>
    <col min="6" max="6" width="16.28515625" customWidth="1"/>
    <col min="7" max="7" width="18.5703125" customWidth="1"/>
    <col min="8" max="8" width="19.7109375" customWidth="1"/>
  </cols>
  <sheetData>
    <row r="1" spans="1:10" ht="38.25" customHeight="1" x14ac:dyDescent="0.25">
      <c r="A1" s="71" t="s">
        <v>0</v>
      </c>
      <c r="B1" s="71"/>
      <c r="C1" s="71"/>
      <c r="D1" s="71"/>
      <c r="E1" s="71"/>
      <c r="F1" s="71"/>
      <c r="G1" s="71"/>
      <c r="H1" s="71"/>
    </row>
    <row r="2" spans="1:10" ht="30" x14ac:dyDescent="0.25">
      <c r="A2" s="70" t="s">
        <v>45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2" t="s">
        <v>46</v>
      </c>
    </row>
    <row r="3" spans="1:10" x14ac:dyDescent="0.25">
      <c r="A3" s="3" t="s">
        <v>16</v>
      </c>
      <c r="B3" s="3">
        <f>Hoja1!B3</f>
        <v>5.83</v>
      </c>
      <c r="C3" s="10" t="s">
        <v>6</v>
      </c>
      <c r="D3" s="3">
        <f>Hoja1!D3</f>
        <v>31</v>
      </c>
      <c r="E3" s="3">
        <f>Hoja1!E3</f>
        <v>5</v>
      </c>
      <c r="F3" s="3">
        <f>Hoja1!F3</f>
        <v>3</v>
      </c>
      <c r="G3" s="17" t="str">
        <f>IF(AND(D3&gt;0,D3&lt;90),"1er cuadrante",IF(AND(D3&gt;90,D3&lt;180),"2o cuadrante",IF(AND(D3&gt;180,D3&lt;270),"3er cuadrante",IF(AND(D3&gt;270,D3&lt;360),"4o cuadrante"))))</f>
        <v>1er cuadrante</v>
      </c>
    </row>
    <row r="4" spans="1:10" x14ac:dyDescent="0.25">
      <c r="A4" s="3" t="s">
        <v>17</v>
      </c>
      <c r="B4" s="3">
        <f>Hoja1!B4</f>
        <v>5.7</v>
      </c>
      <c r="C4" s="10" t="s">
        <v>7</v>
      </c>
      <c r="D4" s="3">
        <f>Hoja1!D4</f>
        <v>135</v>
      </c>
      <c r="E4" s="3">
        <f>Hoja1!E4</f>
        <v>-4.03</v>
      </c>
      <c r="F4" s="3">
        <f>Hoja1!F4</f>
        <v>4.03</v>
      </c>
      <c r="G4" s="17" t="str">
        <f t="shared" ref="G4:G6" si="0">IF(AND(D4&gt;0,D4&lt;90),"1er cuadrante",IF(AND(D4&gt;90,D4&lt;180),"2o cuadrante",IF(AND(D4&gt;180,D4&lt;270),"3er cuadrante",IF(AND(D4&gt;270,D4&lt;360),"4o cuadrante"))))</f>
        <v>2o cuadrante</v>
      </c>
    </row>
    <row r="5" spans="1:10" x14ac:dyDescent="0.25">
      <c r="A5" s="3" t="s">
        <v>18</v>
      </c>
      <c r="B5" s="3">
        <f>Hoja1!B5</f>
        <v>5.8</v>
      </c>
      <c r="C5" s="9" t="s">
        <v>8</v>
      </c>
      <c r="D5" s="3">
        <f>Hoja1!D5</f>
        <v>120</v>
      </c>
      <c r="E5" s="3">
        <f>Hoja1!E5</f>
        <v>-2.9</v>
      </c>
      <c r="F5" s="3">
        <f>Hoja1!F5</f>
        <v>5.0199999999999996</v>
      </c>
      <c r="G5" s="17" t="str">
        <f t="shared" si="0"/>
        <v>2o cuadrante</v>
      </c>
    </row>
    <row r="6" spans="1:10" x14ac:dyDescent="0.25">
      <c r="A6" s="3" t="s">
        <v>19</v>
      </c>
      <c r="B6" s="3">
        <f>Hoja1!B6</f>
        <v>7.1</v>
      </c>
      <c r="C6" s="10" t="s">
        <v>9</v>
      </c>
      <c r="D6" s="3">
        <f>Hoja1!D6</f>
        <v>225</v>
      </c>
      <c r="E6" s="3">
        <f>Hoja1!E6</f>
        <v>-5.0199999999999996</v>
      </c>
      <c r="F6" s="3">
        <f>Hoja1!F6</f>
        <v>-5.0199999999999996</v>
      </c>
      <c r="G6" s="17" t="str">
        <f t="shared" si="0"/>
        <v>3er cuadrante</v>
      </c>
      <c r="J6" s="1"/>
    </row>
    <row r="7" spans="1:10" x14ac:dyDescent="0.25">
      <c r="D7" s="74" t="s">
        <v>10</v>
      </c>
      <c r="E7" s="72">
        <f>Hoja1!E7</f>
        <v>-6.9499999999999993</v>
      </c>
      <c r="F7" s="72">
        <f>Hoja1!F7</f>
        <v>7.0300000000000011</v>
      </c>
    </row>
    <row r="8" spans="1:10" x14ac:dyDescent="0.25">
      <c r="D8" s="75" t="s">
        <v>44</v>
      </c>
      <c r="E8" s="73">
        <f>Hoja1!E8</f>
        <v>9.8855146552923578</v>
      </c>
      <c r="F8" s="73"/>
    </row>
    <row r="9" spans="1:10" x14ac:dyDescent="0.25">
      <c r="D9" s="76" t="s">
        <v>30</v>
      </c>
      <c r="E9" s="3">
        <v>0</v>
      </c>
      <c r="F9" s="3">
        <v>0</v>
      </c>
    </row>
    <row r="10" spans="1:10" x14ac:dyDescent="0.25">
      <c r="D10" s="77"/>
      <c r="E10" s="3">
        <f>E7</f>
        <v>-6.9499999999999993</v>
      </c>
      <c r="F10" s="3">
        <f>F7</f>
        <v>7.0300000000000011</v>
      </c>
    </row>
    <row r="11" spans="1:10" x14ac:dyDescent="0.25">
      <c r="D11" s="78" t="s">
        <v>12</v>
      </c>
      <c r="E11" s="82">
        <f>ROUND(DEGREES(ATAN(ABS(F7/E7))),2)</f>
        <v>45.33</v>
      </c>
      <c r="F11" s="82"/>
    </row>
    <row r="12" spans="1:10" x14ac:dyDescent="0.25">
      <c r="D12" s="79" t="s">
        <v>31</v>
      </c>
      <c r="E12" s="80">
        <f>IF(AND(E7&gt;0,F7&gt;0),E11,IF(AND(E7&lt;0,F7&gt;0),180-E11,IF(AND(E7&lt;0,F7&lt;0),180+E11,IF(AND(E7&gt;0,F7&lt;0),360-E11))))</f>
        <v>134.67000000000002</v>
      </c>
      <c r="F12" s="81"/>
    </row>
    <row r="13" spans="1:10" x14ac:dyDescent="0.25">
      <c r="A13" s="36" t="s">
        <v>16</v>
      </c>
      <c r="B13" s="8">
        <v>0</v>
      </c>
      <c r="C13" s="8">
        <v>0</v>
      </c>
      <c r="D13" s="44" t="str">
        <f>CONCATENATE("(",ROUND(B13,2),",",ROUND(C13,2),")  →     (",ROUND(B14,2),",",ROUND(C14,2),")")</f>
        <v>(0,0)  →     (5,3)</v>
      </c>
      <c r="E13" s="67" t="s">
        <v>18</v>
      </c>
      <c r="F13" s="11">
        <v>0</v>
      </c>
      <c r="G13" s="11">
        <v>0</v>
      </c>
      <c r="H13" s="44" t="str">
        <f>CONCATENATE("(",ROUND(F13,2),",",ROUND(G13,2),")  →     (",ROUND(F14,2),",",ROUND(G14,2),")")</f>
        <v>(0,0)  →     (-2,9,5,02)</v>
      </c>
    </row>
    <row r="14" spans="1:10" x14ac:dyDescent="0.25">
      <c r="A14" s="37"/>
      <c r="B14" s="8">
        <f>E3</f>
        <v>5</v>
      </c>
      <c r="C14" s="8">
        <f>F3</f>
        <v>3</v>
      </c>
      <c r="D14" s="44"/>
      <c r="E14" s="67"/>
      <c r="F14" s="11">
        <f>E5</f>
        <v>-2.9</v>
      </c>
      <c r="G14" s="11">
        <f>F5</f>
        <v>5.0199999999999996</v>
      </c>
      <c r="H14" s="44"/>
    </row>
    <row r="15" spans="1:10" x14ac:dyDescent="0.25">
      <c r="A15" s="36" t="s">
        <v>20</v>
      </c>
      <c r="B15" s="8">
        <v>0</v>
      </c>
      <c r="C15" s="8">
        <v>0</v>
      </c>
      <c r="D15" s="59" t="str">
        <f>CONCATENATE("(",ROUND(B15,2),",",ROUND(C15,2),")  →     (",ROUND(B16,2),",",ROUND(C16,2),")")</f>
        <v>(0,0)  →     (5,0)</v>
      </c>
      <c r="E15" s="67" t="s">
        <v>24</v>
      </c>
      <c r="F15" s="11">
        <v>0</v>
      </c>
      <c r="G15" s="11">
        <v>0</v>
      </c>
      <c r="H15" s="59" t="str">
        <f>CONCATENATE("(",ROUND(F15,2),",",ROUND(G15,2),")  →     (",ROUND(F16,2),",",ROUND(G16,2),")")</f>
        <v>(0,0)  →     (-2,9,0)</v>
      </c>
    </row>
    <row r="16" spans="1:10" x14ac:dyDescent="0.25">
      <c r="A16" s="37"/>
      <c r="B16" s="8">
        <f>B14</f>
        <v>5</v>
      </c>
      <c r="C16" s="8">
        <f>C15</f>
        <v>0</v>
      </c>
      <c r="D16" s="59"/>
      <c r="E16" s="67"/>
      <c r="F16" s="11">
        <f>E5</f>
        <v>-2.9</v>
      </c>
      <c r="G16" s="11">
        <f>G15</f>
        <v>0</v>
      </c>
      <c r="H16" s="59"/>
    </row>
    <row r="17" spans="1:8" x14ac:dyDescent="0.25">
      <c r="A17" s="36" t="s">
        <v>21</v>
      </c>
      <c r="B17" s="8">
        <f>B16</f>
        <v>5</v>
      </c>
      <c r="C17" s="8">
        <f>C16</f>
        <v>0</v>
      </c>
      <c r="D17" s="60" t="str">
        <f>CONCATENATE("(",ROUND(B17,2),",",ROUND(C17,2),")  →     (",ROUND(B18,2),",",ROUND(C18,2),")")</f>
        <v>(5,0)  →     (5,3)</v>
      </c>
      <c r="E17" s="67" t="s">
        <v>25</v>
      </c>
      <c r="F17" s="11">
        <f>F16</f>
        <v>-2.9</v>
      </c>
      <c r="G17" s="11">
        <f>G16</f>
        <v>0</v>
      </c>
      <c r="H17" s="63" t="str">
        <f>CONCATENATE("(",ROUND(F17,2),",",ROUND(G17,2),")  →     (",ROUND(F18,2),",",ROUND(G18,2),")")</f>
        <v>(-2,9,0)  →     (-2,9,5,02)</v>
      </c>
    </row>
    <row r="18" spans="1:8" x14ac:dyDescent="0.25">
      <c r="A18" s="37"/>
      <c r="B18" s="8">
        <f>B17</f>
        <v>5</v>
      </c>
      <c r="C18" s="8">
        <f>F3</f>
        <v>3</v>
      </c>
      <c r="D18" s="61"/>
      <c r="E18" s="67"/>
      <c r="F18" s="11">
        <f>F17</f>
        <v>-2.9</v>
      </c>
      <c r="G18" s="11">
        <f>F5</f>
        <v>5.0199999999999996</v>
      </c>
      <c r="H18" s="63"/>
    </row>
    <row r="19" spans="1:8" x14ac:dyDescent="0.25">
      <c r="A19" s="40" t="s">
        <v>17</v>
      </c>
      <c r="B19" s="6">
        <v>0</v>
      </c>
      <c r="C19" s="6">
        <v>0</v>
      </c>
      <c r="D19" s="44" t="str">
        <f>CONCATENATE("(",ROUND(B19,2),",",ROUND(C19,2),")  →     (",ROUND(B20,2),",",ROUND(C20,2),")")</f>
        <v>(0,0)  →     (-4,03,4,03)</v>
      </c>
      <c r="E19" s="58" t="s">
        <v>19</v>
      </c>
      <c r="F19" s="4">
        <f>0</f>
        <v>0</v>
      </c>
      <c r="G19" s="4">
        <v>0</v>
      </c>
      <c r="H19" s="44" t="str">
        <f>CONCATENATE("(",ROUND(F19,2),",",ROUND(G19,2),")  →     (",ROUND(F20,2),",",ROUND(G20,2),")")</f>
        <v>(0,0)  →     (-5,02,-5,02)</v>
      </c>
    </row>
    <row r="20" spans="1:8" x14ac:dyDescent="0.25">
      <c r="A20" s="41"/>
      <c r="B20" s="6">
        <f>E4</f>
        <v>-4.03</v>
      </c>
      <c r="C20" s="6">
        <f>F4</f>
        <v>4.03</v>
      </c>
      <c r="D20" s="44"/>
      <c r="E20" s="58"/>
      <c r="F20" s="4">
        <f>E6</f>
        <v>-5.0199999999999996</v>
      </c>
      <c r="G20" s="4">
        <f>F6</f>
        <v>-5.0199999999999996</v>
      </c>
      <c r="H20" s="44"/>
    </row>
    <row r="21" spans="1:8" x14ac:dyDescent="0.25">
      <c r="A21" s="40" t="s">
        <v>22</v>
      </c>
      <c r="B21" s="6">
        <f>0</f>
        <v>0</v>
      </c>
      <c r="C21" s="6">
        <v>0</v>
      </c>
      <c r="D21" s="62" t="str">
        <f>CONCATENATE("(",ROUND(B21,2),",",ROUND(C21,2),")  →     (",ROUND(B22,2),",",ROUND(C22,2),")")</f>
        <v>(0,0)  →     (-4,03,0)</v>
      </c>
      <c r="E21" s="58" t="s">
        <v>26</v>
      </c>
      <c r="F21" s="4">
        <v>0</v>
      </c>
      <c r="G21" s="4">
        <v>0</v>
      </c>
      <c r="H21" s="62" t="str">
        <f>CONCATENATE("(",ROUND(F21,2),",",ROUND(G21,2),")  →     (",ROUND(F22,2),",",ROUND(G22,2),")")</f>
        <v>(0,0)  →     (-5,02,0)</v>
      </c>
    </row>
    <row r="22" spans="1:8" x14ac:dyDescent="0.25">
      <c r="A22" s="41"/>
      <c r="B22" s="6">
        <f>E4</f>
        <v>-4.03</v>
      </c>
      <c r="C22" s="6">
        <f>C21</f>
        <v>0</v>
      </c>
      <c r="D22" s="62"/>
      <c r="E22" s="58"/>
      <c r="F22" s="4">
        <f>E6</f>
        <v>-5.0199999999999996</v>
      </c>
      <c r="G22" s="4">
        <f>G21</f>
        <v>0</v>
      </c>
      <c r="H22" s="62"/>
    </row>
    <row r="23" spans="1:8" x14ac:dyDescent="0.25">
      <c r="A23" s="40" t="s">
        <v>23</v>
      </c>
      <c r="B23" s="6">
        <f>B22</f>
        <v>-4.03</v>
      </c>
      <c r="C23" s="6">
        <f>C22</f>
        <v>0</v>
      </c>
      <c r="D23" s="63" t="str">
        <f>CONCATENATE("(",ROUND(B23,2),",",ROUND(C23,2),")  →     (",ROUND(B24,2),",",ROUND(C24,2),")")</f>
        <v>(-4,03,0)  →     (-4,03,4,03)</v>
      </c>
      <c r="E23" s="58" t="s">
        <v>27</v>
      </c>
      <c r="F23" s="4">
        <f>F22</f>
        <v>-5.0199999999999996</v>
      </c>
      <c r="G23" s="4">
        <f>G22</f>
        <v>0</v>
      </c>
      <c r="H23" s="63" t="str">
        <f>CONCATENATE("(",ROUND(F23,2),",",ROUND(G23,2),")  →     (",ROUND(F24,2),",",ROUND(G24,2),")")</f>
        <v>(-5,02,0)  →     (-5,02,-5,02)</v>
      </c>
    </row>
    <row r="24" spans="1:8" x14ac:dyDescent="0.25">
      <c r="A24" s="41"/>
      <c r="B24" s="6">
        <f>B23</f>
        <v>-4.03</v>
      </c>
      <c r="C24" s="6">
        <f>F4</f>
        <v>4.03</v>
      </c>
      <c r="D24" s="63"/>
      <c r="E24" s="58"/>
      <c r="F24" s="4">
        <f>F23</f>
        <v>-5.0199999999999996</v>
      </c>
      <c r="G24" s="4">
        <f>F6</f>
        <v>-5.0199999999999996</v>
      </c>
      <c r="H24" s="63"/>
    </row>
    <row r="25" spans="1:8" x14ac:dyDescent="0.25">
      <c r="A25" s="69" t="s">
        <v>13</v>
      </c>
      <c r="B25" s="5">
        <v>0</v>
      </c>
      <c r="C25" s="5">
        <v>0</v>
      </c>
    </row>
    <row r="26" spans="1:8" x14ac:dyDescent="0.25">
      <c r="A26" s="69"/>
      <c r="B26" s="5">
        <f>E7</f>
        <v>-6.9499999999999993</v>
      </c>
      <c r="C26" s="5">
        <f>F7</f>
        <v>7.0300000000000011</v>
      </c>
    </row>
    <row r="27" spans="1:8" x14ac:dyDescent="0.25">
      <c r="A27" s="69" t="s">
        <v>14</v>
      </c>
      <c r="B27" s="5">
        <v>0</v>
      </c>
      <c r="C27" s="5">
        <v>0</v>
      </c>
    </row>
    <row r="28" spans="1:8" x14ac:dyDescent="0.25">
      <c r="A28" s="69"/>
      <c r="B28" s="5">
        <f>E7</f>
        <v>-6.9499999999999993</v>
      </c>
      <c r="C28" s="5">
        <f>C27</f>
        <v>0</v>
      </c>
    </row>
    <row r="29" spans="1:8" x14ac:dyDescent="0.25">
      <c r="A29" s="69" t="s">
        <v>15</v>
      </c>
      <c r="B29" s="5">
        <f>B28</f>
        <v>-6.9499999999999993</v>
      </c>
      <c r="C29" s="5">
        <f>C28</f>
        <v>0</v>
      </c>
    </row>
    <row r="30" spans="1:8" x14ac:dyDescent="0.25">
      <c r="A30" s="69"/>
      <c r="B30" s="5">
        <f>B29</f>
        <v>-6.9499999999999993</v>
      </c>
      <c r="C30" s="5">
        <f>F7</f>
        <v>7.0300000000000011</v>
      </c>
    </row>
  </sheetData>
  <mergeCells count="32">
    <mergeCell ref="D23:D24"/>
    <mergeCell ref="E23:E24"/>
    <mergeCell ref="H23:H24"/>
    <mergeCell ref="D9:D10"/>
    <mergeCell ref="E12:F12"/>
    <mergeCell ref="H19:H20"/>
    <mergeCell ref="A19:A20"/>
    <mergeCell ref="A21:A22"/>
    <mergeCell ref="E15:E16"/>
    <mergeCell ref="H15:H16"/>
    <mergeCell ref="D17:D18"/>
    <mergeCell ref="E17:E18"/>
    <mergeCell ref="H17:H18"/>
    <mergeCell ref="D21:D22"/>
    <mergeCell ref="E21:E22"/>
    <mergeCell ref="H21:H22"/>
    <mergeCell ref="A23:A24"/>
    <mergeCell ref="A25:A26"/>
    <mergeCell ref="A27:A28"/>
    <mergeCell ref="A29:A30"/>
    <mergeCell ref="A1:H1"/>
    <mergeCell ref="E8:F8"/>
    <mergeCell ref="E11:F11"/>
    <mergeCell ref="A13:A14"/>
    <mergeCell ref="A15:A16"/>
    <mergeCell ref="A17:A18"/>
    <mergeCell ref="D13:D14"/>
    <mergeCell ref="E13:E14"/>
    <mergeCell ref="H13:H14"/>
    <mergeCell ref="D15:D16"/>
    <mergeCell ref="D19:D20"/>
    <mergeCell ref="E19:E20"/>
  </mergeCell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Juan Camilo Rodríguez Forero</cp:lastModifiedBy>
  <dcterms:created xsi:type="dcterms:W3CDTF">2023-04-17T20:37:38Z</dcterms:created>
  <dcterms:modified xsi:type="dcterms:W3CDTF">2023-06-04T00:12:53Z</dcterms:modified>
</cp:coreProperties>
</file>