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 - Universidad Tecnológica de Pereira\Desktop\proyecto 2 fisica\archivos\documentos corregidos\"/>
    </mc:Choice>
  </mc:AlternateContent>
  <xr:revisionPtr revIDLastSave="0" documentId="8_{6A9C603C-0FEA-46B4-B8E2-8E4F80E3B3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C20" i="2" l="1"/>
  <c r="C21" i="2" s="1"/>
  <c r="C15" i="2"/>
  <c r="C5" i="2"/>
  <c r="D5" i="2" s="1"/>
  <c r="C6" i="2"/>
  <c r="D6" i="2" s="1"/>
  <c r="C7" i="2"/>
  <c r="D7" i="2" s="1"/>
  <c r="B5" i="2"/>
  <c r="B6" i="2"/>
  <c r="B7" i="2"/>
  <c r="F7" i="2" s="1"/>
  <c r="B4" i="2"/>
  <c r="E4" i="2" s="1"/>
  <c r="B18" i="2" s="1"/>
  <c r="F4" i="2"/>
  <c r="C22" i="2" s="1"/>
  <c r="C23" i="2" s="1"/>
  <c r="B20" i="2" l="1"/>
  <c r="D19" i="2" s="1"/>
  <c r="F6" i="2"/>
  <c r="C18" i="2"/>
  <c r="D17" i="2" s="1"/>
  <c r="F5" i="2"/>
  <c r="F8" i="2" s="1"/>
  <c r="C25" i="2"/>
  <c r="C26" i="2" s="1"/>
  <c r="C27" i="2" s="1"/>
  <c r="B21" i="2"/>
  <c r="E5" i="2"/>
  <c r="D4" i="2"/>
  <c r="E7" i="2"/>
  <c r="E6" i="2"/>
  <c r="C24" i="2" l="1"/>
  <c r="C28" i="2"/>
  <c r="G17" i="2" s="1"/>
  <c r="F11" i="2"/>
  <c r="C16" i="2"/>
  <c r="B22" i="2"/>
  <c r="B23" i="2" s="1"/>
  <c r="G19" i="2"/>
  <c r="G20" i="2" s="1"/>
  <c r="G21" i="2" s="1"/>
  <c r="G22" i="2" s="1"/>
  <c r="G23" i="2" s="1"/>
  <c r="G18" i="2"/>
  <c r="E8" i="2"/>
  <c r="E9" i="2" s="1"/>
  <c r="C20" i="1"/>
  <c r="C21" i="1" s="1"/>
  <c r="B18" i="1"/>
  <c r="C15" i="1"/>
  <c r="F5" i="1"/>
  <c r="F6" i="1"/>
  <c r="F7" i="1"/>
  <c r="E5" i="1"/>
  <c r="E6" i="1"/>
  <c r="E7" i="1"/>
  <c r="F4" i="1"/>
  <c r="C22" i="1" s="1"/>
  <c r="C23" i="1" s="1"/>
  <c r="C25" i="1" s="1"/>
  <c r="C26" i="1" s="1"/>
  <c r="C27" i="1" s="1"/>
  <c r="E4" i="1"/>
  <c r="C18" i="1" l="1"/>
  <c r="D17" i="1"/>
  <c r="F8" i="1"/>
  <c r="B20" i="1"/>
  <c r="C16" i="1"/>
  <c r="F11" i="1"/>
  <c r="E8" i="1"/>
  <c r="E11" i="2"/>
  <c r="B14" i="2"/>
  <c r="C28" i="1"/>
  <c r="G17" i="1" s="1"/>
  <c r="C24" i="1"/>
  <c r="D21" i="2"/>
  <c r="G25" i="2"/>
  <c r="G26" i="2" s="1"/>
  <c r="G27" i="2" s="1"/>
  <c r="G28" i="2" s="1"/>
  <c r="G24" i="2"/>
  <c r="B25" i="2"/>
  <c r="B24" i="2"/>
  <c r="D23" i="2" s="1"/>
  <c r="E12" i="2"/>
  <c r="G12" i="2" s="1"/>
  <c r="D19" i="1" l="1"/>
  <c r="B21" i="1"/>
  <c r="B14" i="1"/>
  <c r="E11" i="1"/>
  <c r="E9" i="1"/>
  <c r="E12" i="1"/>
  <c r="G12" i="1" s="1"/>
  <c r="G18" i="1"/>
  <c r="G19" i="1"/>
  <c r="G20" i="1" s="1"/>
  <c r="G21" i="1" s="1"/>
  <c r="G22" i="1" s="1"/>
  <c r="G23" i="1" s="1"/>
  <c r="D13" i="2"/>
  <c r="B15" i="2"/>
  <c r="B16" i="2" s="1"/>
  <c r="D15" i="2" s="1"/>
  <c r="B26" i="2"/>
  <c r="B27" i="2" s="1"/>
  <c r="D25" i="2"/>
  <c r="B22" i="1" l="1"/>
  <c r="B23" i="1" s="1"/>
  <c r="G25" i="1"/>
  <c r="G26" i="1" s="1"/>
  <c r="G27" i="1" s="1"/>
  <c r="G28" i="1" s="1"/>
  <c r="G24" i="1"/>
  <c r="D13" i="1"/>
  <c r="B15" i="1"/>
  <c r="B28" i="2"/>
  <c r="F17" i="2" s="1"/>
  <c r="B25" i="1" l="1"/>
  <c r="B24" i="1"/>
  <c r="D23" i="1"/>
  <c r="D21" i="1"/>
  <c r="B16" i="1"/>
  <c r="D15" i="1" s="1"/>
  <c r="D27" i="2"/>
  <c r="F18" i="2"/>
  <c r="H17" i="2" s="1"/>
  <c r="F19" i="2"/>
  <c r="B26" i="1" l="1"/>
  <c r="B27" i="1" s="1"/>
  <c r="D25" i="1"/>
  <c r="F20" i="2"/>
  <c r="F21" i="2" s="1"/>
  <c r="B28" i="1" l="1"/>
  <c r="F17" i="1" s="1"/>
  <c r="D27" i="1"/>
  <c r="F22" i="2"/>
  <c r="F23" i="2" s="1"/>
  <c r="H21" i="2"/>
  <c r="H19" i="2"/>
  <c r="F18" i="1" l="1"/>
  <c r="H17" i="1" s="1"/>
  <c r="F19" i="1"/>
  <c r="F25" i="2"/>
  <c r="F24" i="2"/>
  <c r="H23" i="2" s="1"/>
  <c r="F20" i="1" l="1"/>
  <c r="F21" i="1" s="1"/>
  <c r="H19" i="1"/>
  <c r="F26" i="2"/>
  <c r="F27" i="2" s="1"/>
  <c r="H25" i="2"/>
  <c r="F22" i="1" l="1"/>
  <c r="F23" i="1" s="1"/>
  <c r="F28" i="2"/>
  <c r="H27" i="2" s="1"/>
  <c r="F25" i="1" l="1"/>
  <c r="F24" i="1"/>
  <c r="H23" i="1" s="1"/>
  <c r="H21" i="1"/>
  <c r="F26" i="1" l="1"/>
  <c r="F27" i="1" s="1"/>
  <c r="F28" i="1" s="1"/>
  <c r="H27" i="1" s="1"/>
  <c r="H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Camilo Rodríguez Forero</author>
  </authors>
  <commentList>
    <comment ref="B3" authorId="0" shapeId="0" xr:uid="{B090016A-01E0-47BA-8374-1B7AB4A94314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magnitud dada en metros</t>
        </r>
      </text>
    </comment>
    <comment ref="C3" authorId="0" shapeId="0" xr:uid="{DF09074D-B501-469D-8C4E-953223ADDE9E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 medido con respecto al eje positivo de las x.</t>
        </r>
      </text>
    </comment>
    <comment ref="D3" authorId="0" shapeId="0" xr:uid="{C2CE33A9-5EAE-444C-95A7-C03CBCA87BA1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cuadrante donde esta ubicado el vector.</t>
        </r>
      </text>
    </comment>
    <comment ref="E3" authorId="0" shapeId="0" xr:uid="{465332A7-13D7-4CB2-8388-A9BDD8FC8EA7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componente x de los vectores</t>
        </r>
      </text>
    </comment>
    <comment ref="F3" authorId="0" shapeId="0" xr:uid="{AD2829DB-A64A-4E23-9AC6-192AF7B4CCB7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componente y de los vectores</t>
        </r>
      </text>
    </comment>
    <comment ref="D8" authorId="0" shapeId="0" xr:uid="{F8C821F4-F7C9-4296-9C4A-EEB91565555D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componentes (x, y) de la resultante</t>
        </r>
      </text>
    </comment>
    <comment ref="D9" authorId="0" shapeId="0" xr:uid="{554332E1-8335-46FF-91A4-3BA42A85C733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magnitud de la resultante.</t>
        </r>
      </text>
    </comment>
    <comment ref="E9" authorId="0" shapeId="0" xr:uid="{F99D694F-47CB-4B18-B5D4-E2C43C306531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magnitud dada en metros</t>
        </r>
      </text>
    </comment>
    <comment ref="D10" authorId="0" shapeId="0" xr:uid="{125C6F7B-BF52-449F-B034-C828357BF69B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cabeza y cola de la resultante.</t>
        </r>
      </text>
    </comment>
    <comment ref="D12" authorId="0" shapeId="0" xr:uid="{AB25A79D-98D5-44E1-B27C-E8E232EE0A6A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con esta funcion calculamos el angulo de la resultante.</t>
        </r>
      </text>
    </comment>
    <comment ref="E12" authorId="0" shapeId="0" xr:uid="{2B799D3A-EFB2-4288-8F47-5D89CF2830E8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 de la resultante</t>
        </r>
      </text>
    </comment>
    <comment ref="G12" authorId="0" shapeId="0" xr:uid="{183D06BF-92D3-476E-BCB2-B0B75C81520B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 total de la resultante con respecto al eje 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Camilo Rodríguez Forero</author>
  </authors>
  <commentList>
    <comment ref="B3" authorId="0" shapeId="0" xr:uid="{87308A3A-3A6D-499B-89F8-28247D08A935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magnitud dada en metros.</t>
        </r>
      </text>
    </comment>
    <comment ref="C3" authorId="0" shapeId="0" xr:uid="{8252C20E-39EF-4CEA-BAE6-49C7A5261356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 medido con respecto al eje positivo de las x.</t>
        </r>
      </text>
    </comment>
    <comment ref="D3" authorId="0" shapeId="0" xr:uid="{ED851A57-373A-4E4C-B8CC-7E33576FC06D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cuadrante donde está ubicado cada vector.</t>
        </r>
      </text>
    </comment>
    <comment ref="E3" authorId="0" shapeId="0" xr:uid="{8D7EFE1B-033E-49D9-8E68-A125925A3602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componente x de cada vector</t>
        </r>
      </text>
    </comment>
    <comment ref="F3" authorId="0" shapeId="0" xr:uid="{E3CA2362-5D65-477D-8620-257889DC924E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componente y de cada vector.</t>
        </r>
      </text>
    </comment>
    <comment ref="D8" authorId="0" shapeId="0" xr:uid="{293E9DD5-219A-496B-9F38-1A1B9D007EC1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componentes (x, y ) de la resultante.</t>
        </r>
      </text>
    </comment>
    <comment ref="D9" authorId="0" shapeId="0" xr:uid="{8C366C79-C1BB-44C0-909E-BCA9F6DD7051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teorema de pitagoras para calcular la magnitud de la resultante</t>
        </r>
      </text>
    </comment>
    <comment ref="E9" authorId="0" shapeId="0" xr:uid="{89F4D57C-AB85-4614-9120-A5E15B172079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magnitud dada en metros
</t>
        </r>
      </text>
    </comment>
    <comment ref="D10" authorId="0" shapeId="0" xr:uid="{B1CF83C1-C578-446A-BF1E-C6E4E6502B4D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cabeza y cola de la resultante.</t>
        </r>
      </text>
    </comment>
    <comment ref="D12" authorId="0" shapeId="0" xr:uid="{8E34CB4B-E6DC-4A1E-846E-BB36A086871F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funcion para calcular el angulo de la resultante.</t>
        </r>
      </text>
    </comment>
    <comment ref="E12" authorId="0" shapeId="0" xr:uid="{C9B6F6E7-4BB9-414E-B28E-3A183FC4AE7A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 de la resultante</t>
        </r>
      </text>
    </comment>
    <comment ref="G12" authorId="0" shapeId="0" xr:uid="{400C9482-8F92-48A2-8FED-A9761DA10291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 total de la resultante  con respecto al eje de las x.</t>
        </r>
      </text>
    </comment>
  </commentList>
</comments>
</file>

<file path=xl/sharedStrings.xml><?xml version="1.0" encoding="utf-8"?>
<sst xmlns="http://schemas.openxmlformats.org/spreadsheetml/2006/main" count="61" uniqueCount="37">
  <si>
    <t>Sumar vectores método cabeza y cola. Definir vectores en megnitud y dirección.  En las celdas B y C se escriben las magnitudes de los vectores y el angulo que forman con respecto al eje de las x</t>
  </si>
  <si>
    <t>Vectores</t>
  </si>
  <si>
    <t>Magnitud</t>
  </si>
  <si>
    <t>Dirección</t>
  </si>
  <si>
    <t>Cuadrante</t>
  </si>
  <si>
    <t>F1=u</t>
  </si>
  <si>
    <t>F2= v</t>
  </si>
  <si>
    <t>F3= w</t>
  </si>
  <si>
    <t>F4= z</t>
  </si>
  <si>
    <t>ΣFx     ,    ΣFy</t>
  </si>
  <si>
    <t>Resultante</t>
  </si>
  <si>
    <t>Mag resultante</t>
  </si>
  <si>
    <t>GRADOS(ATAN(ABS(F9/E9)))</t>
  </si>
  <si>
    <t>Ubicación</t>
  </si>
  <si>
    <t>Rx</t>
  </si>
  <si>
    <t>Ry</t>
  </si>
  <si>
    <t>u</t>
  </si>
  <si>
    <r>
      <rPr>
        <b/>
        <sz val="14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x</t>
    </r>
  </si>
  <si>
    <r>
      <rPr>
        <b/>
        <sz val="14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y</t>
    </r>
  </si>
  <si>
    <t xml:space="preserve">v </t>
  </si>
  <si>
    <r>
      <rPr>
        <b/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x</t>
    </r>
  </si>
  <si>
    <r>
      <rPr>
        <b/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y</t>
    </r>
  </si>
  <si>
    <t>w</t>
  </si>
  <si>
    <t>z</t>
  </si>
  <si>
    <r>
      <t>w</t>
    </r>
    <r>
      <rPr>
        <sz val="11"/>
        <color theme="1"/>
        <rFont val="Calibri"/>
        <family val="2"/>
        <scheme val="minor"/>
      </rPr>
      <t>x</t>
    </r>
  </si>
  <si>
    <r>
      <t xml:space="preserve">w </t>
    </r>
    <r>
      <rPr>
        <sz val="11"/>
        <color theme="1"/>
        <rFont val="Calibri"/>
        <family val="2"/>
        <scheme val="minor"/>
      </rPr>
      <t>y</t>
    </r>
  </si>
  <si>
    <r>
      <t xml:space="preserve">z </t>
    </r>
    <r>
      <rPr>
        <b/>
        <sz val="11"/>
        <color theme="1"/>
        <rFont val="Calibri"/>
        <family val="2"/>
        <scheme val="minor"/>
      </rPr>
      <t>x</t>
    </r>
  </si>
  <si>
    <r>
      <t xml:space="preserve">z </t>
    </r>
    <r>
      <rPr>
        <b/>
        <sz val="10"/>
        <color theme="1"/>
        <rFont val="Calibri"/>
        <family val="2"/>
        <scheme val="minor"/>
      </rPr>
      <t>y</t>
    </r>
  </si>
  <si>
    <t>R=raiz(Rx^2+Ry^2)</t>
  </si>
  <si>
    <t>ABRIL12-1-suma- vectores-método cab-cola.docx</t>
  </si>
  <si>
    <r>
      <t xml:space="preserve">F3= </t>
    </r>
    <r>
      <rPr>
        <b/>
        <i/>
        <sz val="14"/>
        <color theme="1"/>
        <rFont val="Calibri"/>
        <family val="2"/>
        <scheme val="minor"/>
      </rPr>
      <t>w</t>
    </r>
  </si>
  <si>
    <r>
      <t>F1=</t>
    </r>
    <r>
      <rPr>
        <b/>
        <i/>
        <sz val="14"/>
        <color theme="1"/>
        <rFont val="Calibri"/>
        <family val="2"/>
        <scheme val="minor"/>
      </rPr>
      <t>u</t>
    </r>
  </si>
  <si>
    <r>
      <t>F2=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i/>
        <sz val="14"/>
        <color theme="1"/>
        <rFont val="Calibri"/>
        <family val="2"/>
        <scheme val="minor"/>
      </rPr>
      <t>v</t>
    </r>
  </si>
  <si>
    <r>
      <t xml:space="preserve">F4= </t>
    </r>
    <r>
      <rPr>
        <sz val="14"/>
        <color theme="1"/>
        <rFont val="Calibri"/>
        <family val="2"/>
        <scheme val="minor"/>
      </rPr>
      <t>z</t>
    </r>
  </si>
  <si>
    <t>Sumar vectores método cabeza y cola. Definir vectores en magnitud y dirección.  En las celdas B y C se escriben las magnitudes de los vectores y el angulo que forman con respecto al eje de las 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</si>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</sst>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0" fillId="12" borderId="0" xfId="0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Hoja1!$A$17</c:f>
              <c:strCache>
                <c:ptCount val="1"/>
                <c:pt idx="0">
                  <c:v>u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tailEnd type="arrow"/>
            </a:ln>
          </c:spPr>
          <c:marker>
            <c:symbol val="none"/>
          </c:marker>
          <c:xVal>
            <c:numRef>
              <c:f>Hoja1!$B$17:$B$18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Hoja1!$C$17:$C$18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8-4250-8FAA-63707B165723}"/>
            </c:ext>
          </c:extLst>
        </c:ser>
        <c:ser>
          <c:idx val="1"/>
          <c:order val="1"/>
          <c:tx>
            <c:strRef>
              <c:f>Hoja1!$A$23</c:f>
              <c:strCache>
                <c:ptCount val="1"/>
                <c:pt idx="0">
                  <c:v>v </c:v>
                </c:pt>
              </c:strCache>
            </c:strRef>
          </c:tx>
          <c:spPr>
            <a:ln>
              <a:solidFill>
                <a:srgbClr val="92D050"/>
              </a:solidFill>
              <a:tailEnd type="arrow"/>
            </a:ln>
          </c:spPr>
          <c:xVal>
            <c:numRef>
              <c:f>Hoja1!$B$23:$B$24</c:f>
              <c:numCache>
                <c:formatCode>General</c:formatCode>
                <c:ptCount val="2"/>
                <c:pt idx="0">
                  <c:v>5</c:v>
                </c:pt>
                <c:pt idx="1">
                  <c:v>9.0300000000000011</c:v>
                </c:pt>
              </c:numCache>
            </c:numRef>
          </c:xVal>
          <c:yVal>
            <c:numRef>
              <c:f>Hoja1!$C$23:$C$24</c:f>
              <c:numCache>
                <c:formatCode>General</c:formatCode>
                <c:ptCount val="2"/>
                <c:pt idx="0">
                  <c:v>3</c:v>
                </c:pt>
                <c:pt idx="1">
                  <c:v>-1.0300000000000002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8-4250-8FAA-63707B165723}"/>
            </c:ext>
          </c:extLst>
        </c:ser>
        <c:ser>
          <c:idx val="2"/>
          <c:order val="2"/>
          <c:tx>
            <c:strRef>
              <c:f>Hoja1!$E$17</c:f>
              <c:strCache>
                <c:ptCount val="1"/>
                <c:pt idx="0">
                  <c:v>w</c:v>
                </c:pt>
              </c:strCache>
            </c:strRef>
          </c:tx>
          <c:spPr>
            <a:ln>
              <a:solidFill>
                <a:srgbClr val="FFC000"/>
              </a:solidFill>
              <a:tailEnd type="arrow"/>
            </a:ln>
          </c:spPr>
          <c:xVal>
            <c:numRef>
              <c:f>Hoja1!$F$17:$F$18</c:f>
              <c:numCache>
                <c:formatCode>General</c:formatCode>
                <c:ptCount val="2"/>
                <c:pt idx="0">
                  <c:v>9.0300000000000011</c:v>
                </c:pt>
                <c:pt idx="1">
                  <c:v>6.0400000000000009</c:v>
                </c:pt>
              </c:numCache>
            </c:numRef>
          </c:xVal>
          <c:yVal>
            <c:numRef>
              <c:f>Hoja1!$G$17:$G$18</c:f>
              <c:numCache>
                <c:formatCode>General</c:formatCode>
                <c:ptCount val="2"/>
                <c:pt idx="0">
                  <c:v>-1.0300000000000002</c:v>
                </c:pt>
                <c:pt idx="1">
                  <c:v>3.9399999999999995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8-4250-8FAA-63707B165723}"/>
            </c:ext>
          </c:extLst>
        </c:ser>
        <c:ser>
          <c:idx val="3"/>
          <c:order val="3"/>
          <c:tx>
            <c:strRef>
              <c:f>Hoja1!$E$23</c:f>
              <c:strCache>
                <c:ptCount val="1"/>
                <c:pt idx="0">
                  <c:v>z</c:v>
                </c:pt>
              </c:strCache>
            </c:strRef>
          </c:tx>
          <c:spPr>
            <a:ln>
              <a:solidFill>
                <a:srgbClr val="7030A0"/>
              </a:solidFill>
              <a:tailEnd type="arrow" w="med" len="lg"/>
            </a:ln>
          </c:spPr>
          <c:xVal>
            <c:numRef>
              <c:f>Hoja1!$F$23:$F$24</c:f>
              <c:numCache>
                <c:formatCode>General</c:formatCode>
                <c:ptCount val="2"/>
                <c:pt idx="0">
                  <c:v>6.0400000000000009</c:v>
                </c:pt>
                <c:pt idx="1">
                  <c:v>11.06</c:v>
                </c:pt>
              </c:numCache>
            </c:numRef>
          </c:xVal>
          <c:yVal>
            <c:numRef>
              <c:f>Hoja1!$G$23:$G$24</c:f>
              <c:numCache>
                <c:formatCode>General</c:formatCode>
                <c:ptCount val="2"/>
                <c:pt idx="0">
                  <c:v>3.9399999999999995</c:v>
                </c:pt>
                <c:pt idx="1">
                  <c:v>8.9599999999999991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8-4250-8FAA-63707B165723}"/>
            </c:ext>
          </c:extLst>
        </c:ser>
        <c:ser>
          <c:idx val="4"/>
          <c:order val="4"/>
          <c:tx>
            <c:strRef>
              <c:f>Hoja1!$D$10</c:f>
              <c:strCache>
                <c:ptCount val="1"/>
                <c:pt idx="0">
                  <c:v>Resultante</c:v>
                </c:pt>
              </c:strCache>
            </c:strRef>
          </c:tx>
          <c:spPr>
            <a:ln>
              <a:solidFill>
                <a:srgbClr val="FF0000"/>
              </a:solidFill>
              <a:tailEnd type="arrow"/>
            </a:ln>
          </c:spPr>
          <c:xVal>
            <c:numRef>
              <c:f>Hoja1!$E$10:$E$11</c:f>
              <c:numCache>
                <c:formatCode>General</c:formatCode>
                <c:ptCount val="2"/>
                <c:pt idx="0">
                  <c:v>0</c:v>
                </c:pt>
                <c:pt idx="1">
                  <c:v>11.06</c:v>
                </c:pt>
              </c:numCache>
            </c:numRef>
          </c:xVal>
          <c:yVal>
            <c:numRef>
              <c:f>Hoja1!$F$10:$F$11</c:f>
              <c:numCache>
                <c:formatCode>General</c:formatCode>
                <c:ptCount val="2"/>
                <c:pt idx="0">
                  <c:v>0</c:v>
                </c:pt>
                <c:pt idx="1">
                  <c:v>8.9599999999999991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8-4250-8FAA-63707B16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51744"/>
        <c:axId val="1073752320"/>
      </c:scatterChart>
      <c:valAx>
        <c:axId val="1073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752320"/>
        <c:crosses val="autoZero"/>
        <c:crossBetween val="midCat"/>
      </c:valAx>
      <c:valAx>
        <c:axId val="10737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7517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5284118366070667E-2"/>
          <c:y val="2.777767659258696E-2"/>
          <c:w val="0.9112729658792652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Hoja2!$A$17</c:f>
              <c:strCache>
                <c:ptCount val="1"/>
                <c:pt idx="0">
                  <c:v>u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tailEnd type="arrow" w="med" len="lg"/>
            </a:ln>
          </c:spPr>
          <c:marker>
            <c:symbol val="none"/>
          </c:marker>
          <c:xVal>
            <c:numRef>
              <c:f>Hoja2!$B$17:$B$18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Hoja2!$C$17:$C$18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0-455C-A317-DEEA90E46A24}"/>
            </c:ext>
          </c:extLst>
        </c:ser>
        <c:ser>
          <c:idx val="1"/>
          <c:order val="1"/>
          <c:tx>
            <c:strRef>
              <c:f>Hoja2!$A$19</c:f>
              <c:strCache>
                <c:ptCount val="1"/>
                <c:pt idx="0">
                  <c:v>ux</c:v>
                </c:pt>
              </c:strCache>
            </c:strRef>
          </c:tx>
          <c:spPr>
            <a:ln>
              <a:solidFill>
                <a:srgbClr val="00B0F0"/>
              </a:solidFill>
              <a:tailEnd type="arrow" w="med" len="med"/>
            </a:ln>
          </c:spPr>
          <c:marker>
            <c:symbol val="none"/>
          </c:marker>
          <c:xVal>
            <c:numRef>
              <c:f>Hoja2!$B$19:$B$20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Hoja2!$C$19:$C$20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0-455C-A317-DEEA90E46A24}"/>
            </c:ext>
          </c:extLst>
        </c:ser>
        <c:ser>
          <c:idx val="2"/>
          <c:order val="2"/>
          <c:tx>
            <c:strRef>
              <c:f>Hoja2!$A$21</c:f>
              <c:strCache>
                <c:ptCount val="1"/>
                <c:pt idx="0">
                  <c:v>uy</c:v>
                </c:pt>
              </c:strCache>
            </c:strRef>
          </c:tx>
          <c:spPr>
            <a:ln>
              <a:solidFill>
                <a:srgbClr val="00B0F0"/>
              </a:solidFill>
              <a:tailEnd type="arrow" w="med" len="med"/>
            </a:ln>
          </c:spPr>
          <c:xVal>
            <c:numRef>
              <c:f>Hoja2!$B$21:$B$22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Hoja2!$C$21:$C$22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0-455C-A317-DEEA90E46A24}"/>
            </c:ext>
          </c:extLst>
        </c:ser>
        <c:ser>
          <c:idx val="3"/>
          <c:order val="3"/>
          <c:tx>
            <c:strRef>
              <c:f>Hoja2!$A$23</c:f>
              <c:strCache>
                <c:ptCount val="1"/>
                <c:pt idx="0">
                  <c:v>v 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tailEnd type="arrow" w="med" len="lg"/>
            </a:ln>
          </c:spPr>
          <c:xVal>
            <c:numRef>
              <c:f>Hoja2!$B$23:$B$24</c:f>
              <c:numCache>
                <c:formatCode>General</c:formatCode>
                <c:ptCount val="2"/>
                <c:pt idx="0">
                  <c:v>5</c:v>
                </c:pt>
                <c:pt idx="1">
                  <c:v>9.0300000000000011</c:v>
                </c:pt>
              </c:numCache>
            </c:numRef>
          </c:xVal>
          <c:yVal>
            <c:numRef>
              <c:f>Hoja2!$C$23:$C$24</c:f>
              <c:numCache>
                <c:formatCode>General</c:formatCode>
                <c:ptCount val="2"/>
                <c:pt idx="0">
                  <c:v>3</c:v>
                </c:pt>
                <c:pt idx="1">
                  <c:v>-1.0300000000000002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0-455C-A317-DEEA90E46A24}"/>
            </c:ext>
          </c:extLst>
        </c:ser>
        <c:ser>
          <c:idx val="4"/>
          <c:order val="4"/>
          <c:tx>
            <c:strRef>
              <c:f>Hoja2!$A$25</c:f>
              <c:strCache>
                <c:ptCount val="1"/>
                <c:pt idx="0">
                  <c:v>vx</c:v>
                </c:pt>
              </c:strCache>
            </c:strRef>
          </c:tx>
          <c:spPr>
            <a:ln>
              <a:solidFill>
                <a:srgbClr val="00B050"/>
              </a:solidFill>
              <a:tailEnd type="arrow" w="med" len="lg"/>
            </a:ln>
          </c:spPr>
          <c:xVal>
            <c:numRef>
              <c:f>Hoja2!$B$25:$B$26</c:f>
              <c:numCache>
                <c:formatCode>General</c:formatCode>
                <c:ptCount val="2"/>
                <c:pt idx="0">
                  <c:v>5</c:v>
                </c:pt>
                <c:pt idx="1">
                  <c:v>9.0300000000000011</c:v>
                </c:pt>
              </c:numCache>
            </c:numRef>
          </c:xVal>
          <c:yVal>
            <c:numRef>
              <c:f>Hoja2!$C$25:$C$26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30-455C-A317-DEEA90E46A24}"/>
            </c:ext>
          </c:extLst>
        </c:ser>
        <c:ser>
          <c:idx val="5"/>
          <c:order val="5"/>
          <c:tx>
            <c:strRef>
              <c:f>Hoja2!$A$27</c:f>
              <c:strCache>
                <c:ptCount val="1"/>
                <c:pt idx="0">
                  <c:v>vy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tailEnd type="arrow" w="med" len="lg"/>
            </a:ln>
          </c:spPr>
          <c:marker>
            <c:symbol val="none"/>
          </c:marker>
          <c:xVal>
            <c:numRef>
              <c:f>Hoja2!$B$27:$B$28</c:f>
              <c:numCache>
                <c:formatCode>General</c:formatCode>
                <c:ptCount val="2"/>
                <c:pt idx="0">
                  <c:v>9.0300000000000011</c:v>
                </c:pt>
                <c:pt idx="1">
                  <c:v>9.0300000000000011</c:v>
                </c:pt>
              </c:numCache>
            </c:numRef>
          </c:xVal>
          <c:yVal>
            <c:numRef>
              <c:f>Hoja2!$C$27:$C$28</c:f>
              <c:numCache>
                <c:formatCode>General</c:formatCode>
                <c:ptCount val="2"/>
                <c:pt idx="0">
                  <c:v>3</c:v>
                </c:pt>
                <c:pt idx="1">
                  <c:v>-1.0300000000000002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30-455C-A317-DEEA90E46A24}"/>
            </c:ext>
          </c:extLst>
        </c:ser>
        <c:ser>
          <c:idx val="6"/>
          <c:order val="6"/>
          <c:tx>
            <c:strRef>
              <c:f>Hoja2!$E$17</c:f>
              <c:strCache>
                <c:ptCount val="1"/>
                <c:pt idx="0">
                  <c:v>w</c:v>
                </c:pt>
              </c:strCache>
            </c:strRef>
          </c:tx>
          <c:spPr>
            <a:ln>
              <a:solidFill>
                <a:srgbClr val="FFFF00"/>
              </a:solidFill>
              <a:tailEnd type="arrow" w="med" len="lg"/>
            </a:ln>
          </c:spPr>
          <c:xVal>
            <c:numRef>
              <c:f>Hoja2!$F$17:$F$18</c:f>
              <c:numCache>
                <c:formatCode>General</c:formatCode>
                <c:ptCount val="2"/>
                <c:pt idx="0">
                  <c:v>9.0300000000000011</c:v>
                </c:pt>
                <c:pt idx="1">
                  <c:v>6.0400000000000009</c:v>
                </c:pt>
              </c:numCache>
            </c:numRef>
          </c:xVal>
          <c:yVal>
            <c:numRef>
              <c:f>Hoja2!$G$17:$G$18</c:f>
              <c:numCache>
                <c:formatCode>General</c:formatCode>
                <c:ptCount val="2"/>
                <c:pt idx="0">
                  <c:v>-1.0300000000000002</c:v>
                </c:pt>
                <c:pt idx="1">
                  <c:v>3.9399999999999995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30-455C-A317-DEEA90E46A24}"/>
            </c:ext>
          </c:extLst>
        </c:ser>
        <c:ser>
          <c:idx val="7"/>
          <c:order val="7"/>
          <c:tx>
            <c:strRef>
              <c:f>Hoja2!$E$19</c:f>
              <c:strCache>
                <c:ptCount val="1"/>
                <c:pt idx="0">
                  <c:v>wx</c:v>
                </c:pt>
              </c:strCache>
            </c:strRef>
          </c:tx>
          <c:spPr>
            <a:ln>
              <a:solidFill>
                <a:srgbClr val="FFC000"/>
              </a:solidFill>
              <a:tailEnd type="arrow" w="med" len="lg"/>
            </a:ln>
          </c:spPr>
          <c:xVal>
            <c:numRef>
              <c:f>Hoja2!$F$19:$F$20</c:f>
              <c:numCache>
                <c:formatCode>General</c:formatCode>
                <c:ptCount val="2"/>
                <c:pt idx="0">
                  <c:v>9.0300000000000011</c:v>
                </c:pt>
                <c:pt idx="1">
                  <c:v>6.0400000000000009</c:v>
                </c:pt>
              </c:numCache>
            </c:numRef>
          </c:xVal>
          <c:yVal>
            <c:numRef>
              <c:f>Hoja2!$G$19:$G$20</c:f>
              <c:numCache>
                <c:formatCode>General</c:formatCode>
                <c:ptCount val="2"/>
                <c:pt idx="0">
                  <c:v>-1.0300000000000002</c:v>
                </c:pt>
                <c:pt idx="1">
                  <c:v>-1.0300000000000002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30-455C-A317-DEEA90E46A24}"/>
            </c:ext>
          </c:extLst>
        </c:ser>
        <c:ser>
          <c:idx val="8"/>
          <c:order val="8"/>
          <c:tx>
            <c:strRef>
              <c:f>Hoja2!$E$21</c:f>
              <c:strCache>
                <c:ptCount val="1"/>
                <c:pt idx="0">
                  <c:v>w y</c:v>
                </c:pt>
              </c:strCache>
            </c:strRef>
          </c:tx>
          <c:spPr>
            <a:ln>
              <a:solidFill>
                <a:srgbClr val="FFC000"/>
              </a:solidFill>
              <a:tailEnd type="arrow" w="med" len="lg"/>
            </a:ln>
          </c:spPr>
          <c:xVal>
            <c:numRef>
              <c:f>Hoja2!$F$21:$F$22</c:f>
              <c:numCache>
                <c:formatCode>General</c:formatCode>
                <c:ptCount val="2"/>
                <c:pt idx="0">
                  <c:v>6.0400000000000009</c:v>
                </c:pt>
                <c:pt idx="1">
                  <c:v>6.0400000000000009</c:v>
                </c:pt>
              </c:numCache>
            </c:numRef>
          </c:xVal>
          <c:yVal>
            <c:numRef>
              <c:f>Hoja2!$G$21:$G$22</c:f>
              <c:numCache>
                <c:formatCode>General</c:formatCode>
                <c:ptCount val="2"/>
                <c:pt idx="0">
                  <c:v>-1.0300000000000002</c:v>
                </c:pt>
                <c:pt idx="1">
                  <c:v>3.9399999999999995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30-455C-A317-DEEA90E46A24}"/>
            </c:ext>
          </c:extLst>
        </c:ser>
        <c:ser>
          <c:idx val="9"/>
          <c:order val="9"/>
          <c:tx>
            <c:strRef>
              <c:f>Hoja2!$E$23</c:f>
              <c:strCache>
                <c:ptCount val="1"/>
                <c:pt idx="0">
                  <c:v>z</c:v>
                </c:pt>
              </c:strCache>
            </c:strRef>
          </c:tx>
          <c:spPr>
            <a:ln>
              <a:solidFill>
                <a:srgbClr val="7030A0"/>
              </a:solidFill>
              <a:tailEnd type="arrow" w="med" len="lg"/>
            </a:ln>
          </c:spPr>
          <c:xVal>
            <c:numRef>
              <c:f>Hoja2!$F$23:$F$24</c:f>
              <c:numCache>
                <c:formatCode>General</c:formatCode>
                <c:ptCount val="2"/>
                <c:pt idx="0">
                  <c:v>6.0400000000000009</c:v>
                </c:pt>
                <c:pt idx="1">
                  <c:v>11.06</c:v>
                </c:pt>
              </c:numCache>
            </c:numRef>
          </c:xVal>
          <c:yVal>
            <c:numRef>
              <c:f>Hoja2!$G$23:$G$24</c:f>
              <c:numCache>
                <c:formatCode>General</c:formatCode>
                <c:ptCount val="2"/>
                <c:pt idx="0">
                  <c:v>3.9399999999999995</c:v>
                </c:pt>
                <c:pt idx="1">
                  <c:v>8.9599999999999991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30-455C-A317-DEEA90E46A24}"/>
            </c:ext>
          </c:extLst>
        </c:ser>
        <c:ser>
          <c:idx val="10"/>
          <c:order val="10"/>
          <c:tx>
            <c:strRef>
              <c:f>Hoja2!$E$25</c:f>
              <c:strCache>
                <c:ptCount val="1"/>
                <c:pt idx="0">
                  <c:v>z x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tailEnd type="arrow"/>
            </a:ln>
          </c:spPr>
          <c:marker>
            <c:symbol val="none"/>
          </c:marker>
          <c:xVal>
            <c:numRef>
              <c:f>Hoja2!$F$25:$F$26</c:f>
              <c:numCache>
                <c:formatCode>General</c:formatCode>
                <c:ptCount val="2"/>
                <c:pt idx="0">
                  <c:v>6.0400000000000009</c:v>
                </c:pt>
                <c:pt idx="1">
                  <c:v>11.06</c:v>
                </c:pt>
              </c:numCache>
            </c:numRef>
          </c:xVal>
          <c:yVal>
            <c:numRef>
              <c:f>Hoja2!$G$25:$G$26</c:f>
              <c:numCache>
                <c:formatCode>General</c:formatCode>
                <c:ptCount val="2"/>
                <c:pt idx="0">
                  <c:v>3.9399999999999995</c:v>
                </c:pt>
                <c:pt idx="1">
                  <c:v>3.9399999999999995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30-455C-A317-DEEA90E46A24}"/>
            </c:ext>
          </c:extLst>
        </c:ser>
        <c:ser>
          <c:idx val="11"/>
          <c:order val="11"/>
          <c:tx>
            <c:strRef>
              <c:f>Hoja2!$E$27</c:f>
              <c:strCache>
                <c:ptCount val="1"/>
                <c:pt idx="0">
                  <c:v>z y</c:v>
                </c:pt>
              </c:strCache>
            </c:strRef>
          </c:tx>
          <c:spPr>
            <a:ln>
              <a:solidFill>
                <a:srgbClr val="7030A0"/>
              </a:solidFill>
              <a:tailEnd type="arrow" w="med" len="lg"/>
            </a:ln>
          </c:spPr>
          <c:marker>
            <c:symbol val="none"/>
          </c:marker>
          <c:xVal>
            <c:numRef>
              <c:f>Hoja2!$F$27:$F$28</c:f>
              <c:numCache>
                <c:formatCode>General</c:formatCode>
                <c:ptCount val="2"/>
                <c:pt idx="0">
                  <c:v>11.06</c:v>
                </c:pt>
                <c:pt idx="1">
                  <c:v>11.06</c:v>
                </c:pt>
              </c:numCache>
            </c:numRef>
          </c:xVal>
          <c:yVal>
            <c:numRef>
              <c:f>Hoja2!$G$27:$G$28</c:f>
              <c:numCache>
                <c:formatCode>General</c:formatCode>
                <c:ptCount val="2"/>
                <c:pt idx="0">
                  <c:v>3.9399999999999995</c:v>
                </c:pt>
                <c:pt idx="1">
                  <c:v>8.9599999999999991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30-455C-A317-DEEA90E46A24}"/>
            </c:ext>
          </c:extLst>
        </c:ser>
        <c:ser>
          <c:idx val="12"/>
          <c:order val="12"/>
          <c:tx>
            <c:strRef>
              <c:f>Hoja2!$D$10</c:f>
              <c:strCache>
                <c:ptCount val="1"/>
                <c:pt idx="0">
                  <c:v>Resultante</c:v>
                </c:pt>
              </c:strCache>
            </c:strRef>
          </c:tx>
          <c:spPr>
            <a:ln>
              <a:solidFill>
                <a:srgbClr val="FF0000"/>
              </a:solidFill>
              <a:tailEnd type="arrow" w="med" len="lg"/>
            </a:ln>
          </c:spPr>
          <c:marker>
            <c:symbol val="none"/>
          </c:marker>
          <c:xVal>
            <c:numRef>
              <c:f>Hoja2!$E$10:$E$11</c:f>
              <c:numCache>
                <c:formatCode>General</c:formatCode>
                <c:ptCount val="2"/>
                <c:pt idx="0">
                  <c:v>0</c:v>
                </c:pt>
                <c:pt idx="1">
                  <c:v>11.06</c:v>
                </c:pt>
              </c:numCache>
            </c:numRef>
          </c:xVal>
          <c:yVal>
            <c:numRef>
              <c:f>Hoja2!$F$10:$F$11</c:f>
              <c:numCache>
                <c:formatCode>General</c:formatCode>
                <c:ptCount val="2"/>
                <c:pt idx="0">
                  <c:v>0</c:v>
                </c:pt>
                <c:pt idx="1">
                  <c:v>8.9599999999999991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030-455C-A317-DEEA90E4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55200"/>
        <c:axId val="1073755776"/>
      </c:scatterChart>
      <c:valAx>
        <c:axId val="10737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755776"/>
        <c:crosses val="autoZero"/>
        <c:crossBetween val="midCat"/>
      </c:valAx>
      <c:valAx>
        <c:axId val="10737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755200"/>
        <c:crosses val="autoZero"/>
        <c:crossBetween val="midCat"/>
      </c:valAx>
      <c:spPr>
        <a:gradFill>
          <a:gsLst>
            <a:gs pos="0">
              <a:schemeClr val="accent3">
                <a:lumMod val="40000"/>
                <a:lumOff val="60000"/>
              </a:schemeClr>
            </a:gs>
            <a:gs pos="91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t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18</xdr:row>
      <xdr:rowOff>152400</xdr:rowOff>
    </xdr:from>
    <xdr:to>
      <xdr:col>15</xdr:col>
      <xdr:colOff>276225</xdr:colOff>
      <xdr:row>40</xdr:row>
      <xdr:rowOff>19050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343400"/>
          <a:ext cx="512445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1895475</xdr:colOff>
      <xdr:row>1</xdr:row>
      <xdr:rowOff>176212</xdr:rowOff>
    </xdr:from>
    <xdr:to>
      <xdr:col>13</xdr:col>
      <xdr:colOff>666750</xdr:colOff>
      <xdr:row>14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0</xdr:row>
      <xdr:rowOff>166686</xdr:rowOff>
    </xdr:from>
    <xdr:to>
      <xdr:col>17</xdr:col>
      <xdr:colOff>161924</xdr:colOff>
      <xdr:row>22</xdr:row>
      <xdr:rowOff>76199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../ABRIL12-1-suma-%20vectores-m&#233;todo%20cab-cola.docx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F3" sqref="F3"/>
    </sheetView>
  </sheetViews>
  <sheetFormatPr baseColWidth="10" defaultRowHeight="15" x14ac:dyDescent="0.25"/>
  <cols>
    <col min="1" max="1" width="8.5703125" customWidth="1"/>
    <col min="2" max="2" width="8.7109375" customWidth="1"/>
    <col min="3" max="3" width="9.85546875" customWidth="1"/>
    <col min="4" max="4" width="18.85546875" customWidth="1"/>
    <col min="5" max="6" width="9" customWidth="1"/>
    <col min="8" max="8" width="28.7109375" customWidth="1"/>
  </cols>
  <sheetData>
    <row r="1" spans="1:7" x14ac:dyDescent="0.25">
      <c r="A1" s="12" t="s">
        <v>34</v>
      </c>
      <c r="B1" s="12"/>
      <c r="C1" s="12"/>
      <c r="D1" s="12"/>
      <c r="E1" s="12"/>
      <c r="F1" s="12"/>
    </row>
    <row r="2" spans="1:7" ht="29.25" customHeight="1" x14ac:dyDescent="0.25">
      <c r="A2" s="12"/>
      <c r="B2" s="12"/>
      <c r="C2" s="12"/>
      <c r="D2" s="12"/>
      <c r="E2" s="12"/>
      <c r="F2" s="12"/>
    </row>
    <row r="3" spans="1:7" ht="15.75" x14ac:dyDescent="0.25">
      <c r="A3" s="3" t="s">
        <v>1</v>
      </c>
      <c r="B3" s="3" t="s">
        <v>2</v>
      </c>
      <c r="C3" s="3" t="s">
        <v>3</v>
      </c>
      <c r="D3" s="3" t="s">
        <v>4</v>
      </c>
      <c r="E3" s="18" t="s">
        <v>35</v>
      </c>
      <c r="F3" s="18" t="s">
        <v>36</v>
      </c>
    </row>
    <row r="4" spans="1:7" ht="18.75" x14ac:dyDescent="0.25">
      <c r="A4" s="6" t="s">
        <v>31</v>
      </c>
      <c r="B4" s="6">
        <v>5.83</v>
      </c>
      <c r="C4" s="6">
        <v>31</v>
      </c>
      <c r="D4" s="6" t="str">
        <f>IF(AND(C4&gt;0,C4&lt;90),"1er cuadrante",IF(AND(C4&gt;90,C4&lt;180),"2o cuadrante",IF(AND(C4&gt;180,C4&lt;270),"3er cuadrante",IF(AND(C4&gt;270,C4&lt;360),"4o cuadrante"))))</f>
        <v>1er cuadrante</v>
      </c>
      <c r="E4" s="6">
        <f>ROUND(B4*COS(RADIANS(C4)),2)</f>
        <v>5</v>
      </c>
      <c r="F4" s="6">
        <f>ROUND(B4*SIN(RADIANS(C4)),2)</f>
        <v>3</v>
      </c>
    </row>
    <row r="5" spans="1:7" ht="18.75" x14ac:dyDescent="0.25">
      <c r="A5" s="2" t="s">
        <v>32</v>
      </c>
      <c r="B5" s="8">
        <v>5.7</v>
      </c>
      <c r="C5" s="6">
        <v>315</v>
      </c>
      <c r="D5" s="6" t="str">
        <f t="shared" ref="D5:D7" si="0">IF(AND(C5&gt;0,C5&lt;90),"1er cuadrante",IF(AND(C5&gt;90,C5&lt;180),"2o cuadrante",IF(AND(C5&gt;180,C5&lt;270),"3er cuadrante",IF(AND(C5&gt;270,C5&lt;360),"4o cuadrante"))))</f>
        <v>4o cuadrante</v>
      </c>
      <c r="E5" s="6">
        <f t="shared" ref="E5:E7" si="1">ROUND(B5*COS(RADIANS(C5)),2)</f>
        <v>4.03</v>
      </c>
      <c r="F5" s="6">
        <f t="shared" ref="F5:F7" si="2">ROUND(B5*SIN(RADIANS(C5)),2)</f>
        <v>-4.03</v>
      </c>
    </row>
    <row r="6" spans="1:7" ht="18.75" x14ac:dyDescent="0.25">
      <c r="A6" s="5" t="s">
        <v>30</v>
      </c>
      <c r="B6" s="6">
        <v>5.8</v>
      </c>
      <c r="C6" s="6">
        <v>121</v>
      </c>
      <c r="D6" s="6" t="str">
        <f t="shared" si="0"/>
        <v>2o cuadrante</v>
      </c>
      <c r="E6" s="6">
        <f t="shared" si="1"/>
        <v>-2.99</v>
      </c>
      <c r="F6" s="6">
        <f t="shared" si="2"/>
        <v>4.97</v>
      </c>
    </row>
    <row r="7" spans="1:7" ht="18.75" x14ac:dyDescent="0.25">
      <c r="A7" s="3" t="s">
        <v>33</v>
      </c>
      <c r="B7" s="6">
        <v>7.1</v>
      </c>
      <c r="C7" s="6">
        <v>45</v>
      </c>
      <c r="D7" s="6" t="str">
        <f t="shared" si="0"/>
        <v>1er cuadrante</v>
      </c>
      <c r="E7" s="6">
        <f t="shared" si="1"/>
        <v>5.0199999999999996</v>
      </c>
      <c r="F7" s="6">
        <f t="shared" si="2"/>
        <v>5.0199999999999996</v>
      </c>
    </row>
    <row r="8" spans="1:7" x14ac:dyDescent="0.25">
      <c r="D8" s="7" t="s">
        <v>9</v>
      </c>
      <c r="E8" s="4">
        <f>SUM(E4:E7)</f>
        <v>11.06</v>
      </c>
      <c r="F8" s="4">
        <f>SUM(F4:F7)</f>
        <v>8.9599999999999991</v>
      </c>
    </row>
    <row r="9" spans="1:7" x14ac:dyDescent="0.25">
      <c r="D9" s="1" t="s">
        <v>11</v>
      </c>
      <c r="E9" s="13">
        <f>SQRT(E8^2+F8^2)</f>
        <v>14.2339453420336</v>
      </c>
      <c r="F9" s="13"/>
    </row>
    <row r="10" spans="1:7" x14ac:dyDescent="0.25">
      <c r="D10" s="14" t="s">
        <v>10</v>
      </c>
      <c r="E10" s="4">
        <v>0</v>
      </c>
      <c r="F10" s="4">
        <v>0</v>
      </c>
    </row>
    <row r="11" spans="1:7" x14ac:dyDescent="0.25">
      <c r="D11" s="15"/>
      <c r="E11" s="4">
        <f>E8</f>
        <v>11.06</v>
      </c>
      <c r="F11" s="4">
        <f>F8</f>
        <v>8.9599999999999991</v>
      </c>
      <c r="G11" s="23" t="s">
        <v>13</v>
      </c>
    </row>
    <row r="12" spans="1:7" ht="45" customHeight="1" x14ac:dyDescent="0.25">
      <c r="D12" s="19" t="s">
        <v>12</v>
      </c>
      <c r="E12" s="20">
        <f>DEGREES(ATAN(ABS(F8/E8)))</f>
        <v>39.011851624224484</v>
      </c>
      <c r="F12" s="21"/>
      <c r="G12" s="22">
        <f>IF(AND(E8&gt;0,F8&gt;0),E12,IF(AND(E8&lt;0,F8&gt;0),180-E12,IF(AND(E8&lt;0,F8&lt;0),180+E12,IF(AND(E8&gt;0,F8&lt;0),360-E12))))</f>
        <v>39.011851624224484</v>
      </c>
    </row>
    <row r="13" spans="1:7" x14ac:dyDescent="0.25">
      <c r="A13" s="16" t="s">
        <v>14</v>
      </c>
      <c r="B13" s="7">
        <v>0</v>
      </c>
      <c r="C13" s="7">
        <v>0</v>
      </c>
      <c r="D13" s="16" t="str">
        <f>CONCATENATE("(",ROUND(B13,2),",",ROUND(C13,2),")  →     (",ROUND(B14,2),",",ROUND(C14,2),")")</f>
        <v>(0,0)  →     (11,06,0)</v>
      </c>
    </row>
    <row r="14" spans="1:7" x14ac:dyDescent="0.25">
      <c r="A14" s="16"/>
      <c r="B14" s="7">
        <f>E8</f>
        <v>11.06</v>
      </c>
      <c r="C14" s="7">
        <v>0</v>
      </c>
      <c r="D14" s="16"/>
    </row>
    <row r="15" spans="1:7" x14ac:dyDescent="0.25">
      <c r="A15" s="11" t="s">
        <v>15</v>
      </c>
      <c r="B15" s="6">
        <f>B14</f>
        <v>11.06</v>
      </c>
      <c r="C15" s="6">
        <f>C14</f>
        <v>0</v>
      </c>
      <c r="D15" s="11" t="str">
        <f>CONCATENATE("(",ROUND(B15,2),",",ROUND(C15,2),")  →     (",ROUND(B16,2),",",ROUND(C16,2),")")</f>
        <v>(11,06,0)  →     (11,06,8,96)</v>
      </c>
    </row>
    <row r="16" spans="1:7" x14ac:dyDescent="0.25">
      <c r="A16" s="11"/>
      <c r="B16" s="6">
        <f>B15</f>
        <v>11.06</v>
      </c>
      <c r="C16" s="6">
        <f>F8</f>
        <v>8.9599999999999991</v>
      </c>
      <c r="D16" s="11"/>
    </row>
    <row r="17" spans="1:8" x14ac:dyDescent="0.25">
      <c r="A17" s="24" t="s">
        <v>16</v>
      </c>
      <c r="B17" s="25">
        <v>0</v>
      </c>
      <c r="C17" s="25">
        <v>0</v>
      </c>
      <c r="D17" s="26" t="str">
        <f>CONCATENATE("(",ROUND(B17,2),",",ROUND(C17,2),")  →     (",ROUND(B18,2),",",ROUND(C18,2),")")</f>
        <v>(0,0)  →     (5,3)</v>
      </c>
      <c r="E17" s="32" t="s">
        <v>22</v>
      </c>
      <c r="F17" s="33">
        <f>B28</f>
        <v>9.0300000000000011</v>
      </c>
      <c r="G17" s="33">
        <f>C28</f>
        <v>-1.0300000000000002</v>
      </c>
      <c r="H17" s="34" t="str">
        <f>CONCATENATE("(",ROUND(F17,2),",",ROUND(G17,2),")  →     (",ROUND(F18,2),",",ROUND(G18,2),")")</f>
        <v>(9,03,-1,03)  →     (6,04,3,94)</v>
      </c>
    </row>
    <row r="18" spans="1:8" x14ac:dyDescent="0.25">
      <c r="A18" s="24"/>
      <c r="B18" s="27">
        <f>E4</f>
        <v>5</v>
      </c>
      <c r="C18" s="27">
        <f>F4</f>
        <v>3</v>
      </c>
      <c r="D18" s="28"/>
      <c r="E18" s="32"/>
      <c r="F18" s="33">
        <f>F17+E6</f>
        <v>6.0400000000000009</v>
      </c>
      <c r="G18" s="33">
        <f>G17+F6</f>
        <v>3.9399999999999995</v>
      </c>
      <c r="H18" s="34"/>
    </row>
    <row r="19" spans="1:8" x14ac:dyDescent="0.25">
      <c r="A19" s="29" t="s">
        <v>17</v>
      </c>
      <c r="B19" s="27">
        <v>0</v>
      </c>
      <c r="C19" s="27">
        <v>0</v>
      </c>
      <c r="D19" s="26" t="str">
        <f t="shared" ref="D19" si="3">CONCATENATE("(",ROUND(B19,2),",",ROUND(C19,2),")  →     (",ROUND(B20,2),",",ROUND(C20,2),")")</f>
        <v>(0,0)  →     (5,0)</v>
      </c>
      <c r="E19" s="35" t="s">
        <v>24</v>
      </c>
      <c r="F19" s="33">
        <f>F17</f>
        <v>9.0300000000000011</v>
      </c>
      <c r="G19" s="33">
        <f>G17</f>
        <v>-1.0300000000000002</v>
      </c>
      <c r="H19" s="34" t="str">
        <f t="shared" ref="H19" si="4">CONCATENATE("(",ROUND(F19,2),",",ROUND(G19,2),")  →     (",ROUND(F20,2),",",ROUND(G20,2),")")</f>
        <v>(9,03,-1,03)  →     (6,04,-1,03)</v>
      </c>
    </row>
    <row r="20" spans="1:8" x14ac:dyDescent="0.25">
      <c r="A20" s="29"/>
      <c r="B20" s="27">
        <f>B18</f>
        <v>5</v>
      </c>
      <c r="C20" s="27">
        <f>C19</f>
        <v>0</v>
      </c>
      <c r="D20" s="28"/>
      <c r="E20" s="35"/>
      <c r="F20" s="33">
        <f>F19+E6</f>
        <v>6.0400000000000009</v>
      </c>
      <c r="G20" s="33">
        <f>G19</f>
        <v>-1.0300000000000002</v>
      </c>
      <c r="H20" s="34"/>
    </row>
    <row r="21" spans="1:8" x14ac:dyDescent="0.25">
      <c r="A21" s="29" t="s">
        <v>18</v>
      </c>
      <c r="B21" s="27">
        <f>B20</f>
        <v>5</v>
      </c>
      <c r="C21" s="27">
        <f>C20</f>
        <v>0</v>
      </c>
      <c r="D21" s="26" t="str">
        <f t="shared" ref="D21" si="5">CONCATENATE("(",ROUND(B21,2),",",ROUND(C21,2),")  →     (",ROUND(B22,2),",",ROUND(C22,2),")")</f>
        <v>(5,0)  →     (5,3)</v>
      </c>
      <c r="E21" s="32" t="s">
        <v>25</v>
      </c>
      <c r="F21" s="33">
        <f>F20</f>
        <v>6.0400000000000009</v>
      </c>
      <c r="G21" s="33">
        <f>G20</f>
        <v>-1.0300000000000002</v>
      </c>
      <c r="H21" s="34" t="str">
        <f t="shared" ref="H21" si="6">CONCATENATE("(",ROUND(F21,2),",",ROUND(G21,2),")  →     (",ROUND(F22,2),",",ROUND(G22,2),")")</f>
        <v>(6,04,-1,03)  →     (6,04,3,94)</v>
      </c>
    </row>
    <row r="22" spans="1:8" x14ac:dyDescent="0.25">
      <c r="A22" s="29"/>
      <c r="B22" s="27">
        <f>B21</f>
        <v>5</v>
      </c>
      <c r="C22" s="27">
        <f>F4</f>
        <v>3</v>
      </c>
      <c r="D22" s="28"/>
      <c r="E22" s="32"/>
      <c r="F22" s="33">
        <f>F21</f>
        <v>6.0400000000000009</v>
      </c>
      <c r="G22" s="33">
        <f>G21+F6</f>
        <v>3.9399999999999995</v>
      </c>
      <c r="H22" s="34"/>
    </row>
    <row r="23" spans="1:8" x14ac:dyDescent="0.25">
      <c r="A23" s="30" t="s">
        <v>19</v>
      </c>
      <c r="B23" s="22">
        <f>B22</f>
        <v>5</v>
      </c>
      <c r="C23" s="22">
        <f>C22</f>
        <v>3</v>
      </c>
      <c r="D23" s="31" t="str">
        <f t="shared" ref="D23" si="7">CONCATENATE("(",ROUND(B23,2),",",ROUND(C23,2),")  →     (",ROUND(B24,2),",",ROUND(C24,2),")")</f>
        <v>(5,3)  →     (9,03,-1,03)</v>
      </c>
      <c r="E23" s="36" t="s">
        <v>23</v>
      </c>
      <c r="F23" s="37">
        <f>F22</f>
        <v>6.0400000000000009</v>
      </c>
      <c r="G23" s="37">
        <f>G22</f>
        <v>3.9399999999999995</v>
      </c>
      <c r="H23" s="38" t="str">
        <f t="shared" ref="H23" si="8">CONCATENATE("(",ROUND(F23,2),",",ROUND(G23,2),")  →     (",ROUND(F24,2),",",ROUND(G24,2),")")</f>
        <v>(6,04,3,94)  →     (11,06,8,96)</v>
      </c>
    </row>
    <row r="24" spans="1:8" x14ac:dyDescent="0.25">
      <c r="A24" s="31"/>
      <c r="B24" s="22">
        <f>B23+E5</f>
        <v>9.0300000000000011</v>
      </c>
      <c r="C24" s="22">
        <f>C23+F5</f>
        <v>-1.0300000000000002</v>
      </c>
      <c r="D24" s="31"/>
      <c r="E24" s="36"/>
      <c r="F24" s="37">
        <f>F23+E7</f>
        <v>11.06</v>
      </c>
      <c r="G24" s="37">
        <f>G23+F7</f>
        <v>8.9599999999999991</v>
      </c>
      <c r="H24" s="38"/>
    </row>
    <row r="25" spans="1:8" x14ac:dyDescent="0.25">
      <c r="A25" s="31" t="s">
        <v>20</v>
      </c>
      <c r="B25" s="22">
        <f>B23</f>
        <v>5</v>
      </c>
      <c r="C25" s="22">
        <f>C23</f>
        <v>3</v>
      </c>
      <c r="D25" s="31" t="str">
        <f t="shared" ref="D25" si="9">CONCATENATE("(",ROUND(B25,2),",",ROUND(C25,2),")  →     (",ROUND(B26,2),",",ROUND(C26,2),")")</f>
        <v>(5,3)  →     (9,03,3)</v>
      </c>
      <c r="E25" s="39" t="s">
        <v>26</v>
      </c>
      <c r="F25" s="37">
        <f>F23</f>
        <v>6.0400000000000009</v>
      </c>
      <c r="G25" s="37">
        <f>G23</f>
        <v>3.9399999999999995</v>
      </c>
      <c r="H25" s="38" t="str">
        <f t="shared" ref="H25" si="10">CONCATENATE("(",ROUND(F25,2),",",ROUND(G25,2),")  →     (",ROUND(F26,2),",",ROUND(G26,2),")")</f>
        <v>(6,04,3,94)  →     (11,06,3,94)</v>
      </c>
    </row>
    <row r="26" spans="1:8" x14ac:dyDescent="0.25">
      <c r="A26" s="31"/>
      <c r="B26" s="22">
        <f>B25+E5</f>
        <v>9.0300000000000011</v>
      </c>
      <c r="C26" s="22">
        <f>C25</f>
        <v>3</v>
      </c>
      <c r="D26" s="31"/>
      <c r="E26" s="39"/>
      <c r="F26" s="37">
        <f>F25+E7</f>
        <v>11.06</v>
      </c>
      <c r="G26" s="37">
        <f>G25</f>
        <v>3.9399999999999995</v>
      </c>
      <c r="H26" s="38"/>
    </row>
    <row r="27" spans="1:8" x14ac:dyDescent="0.25">
      <c r="A27" s="31" t="s">
        <v>21</v>
      </c>
      <c r="B27" s="22">
        <f>B26</f>
        <v>9.0300000000000011</v>
      </c>
      <c r="C27" s="22">
        <f>C26</f>
        <v>3</v>
      </c>
      <c r="D27" s="31" t="str">
        <f t="shared" ref="D27" si="11">CONCATENATE("(",ROUND(B27,2),",",ROUND(C27,2),")  →     (",ROUND(B28,2),",",ROUND(C28,2),")")</f>
        <v>(9,03,3)  →     (9,03,-1,03)</v>
      </c>
      <c r="E27" s="39" t="s">
        <v>27</v>
      </c>
      <c r="F27" s="37">
        <f>F26</f>
        <v>11.06</v>
      </c>
      <c r="G27" s="37">
        <f>G26</f>
        <v>3.9399999999999995</v>
      </c>
      <c r="H27" s="38" t="str">
        <f t="shared" ref="H27" si="12">CONCATENATE("(",ROUND(F27,2),",",ROUND(G27,2),")  →     (",ROUND(F28,2),",",ROUND(G28,2),")")</f>
        <v>(11,06,3,94)  →     (11,06,8,96)</v>
      </c>
    </row>
    <row r="28" spans="1:8" x14ac:dyDescent="0.25">
      <c r="A28" s="31"/>
      <c r="B28" s="22">
        <f>B27</f>
        <v>9.0300000000000011</v>
      </c>
      <c r="C28" s="22">
        <f>C27+F5</f>
        <v>-1.0300000000000002</v>
      </c>
      <c r="D28" s="31"/>
      <c r="E28" s="39"/>
      <c r="F28" s="37">
        <f>F27</f>
        <v>11.06</v>
      </c>
      <c r="G28" s="37">
        <f>G27+F7</f>
        <v>8.9599999999999991</v>
      </c>
      <c r="H28" s="38"/>
    </row>
  </sheetData>
  <mergeCells count="32">
    <mergeCell ref="A1:F2"/>
    <mergeCell ref="E9:F9"/>
    <mergeCell ref="D10:D11"/>
    <mergeCell ref="E12:F12"/>
    <mergeCell ref="A13:A14"/>
    <mergeCell ref="A23:A24"/>
    <mergeCell ref="A25:A26"/>
    <mergeCell ref="A27:A28"/>
    <mergeCell ref="D13:D14"/>
    <mergeCell ref="D15:D16"/>
    <mergeCell ref="D17:D18"/>
    <mergeCell ref="D19:D20"/>
    <mergeCell ref="D21:D22"/>
    <mergeCell ref="D23:D24"/>
    <mergeCell ref="D25:D26"/>
    <mergeCell ref="D27:D28"/>
    <mergeCell ref="A15:A16"/>
    <mergeCell ref="A17:A18"/>
    <mergeCell ref="A19:A20"/>
    <mergeCell ref="A21:A22"/>
    <mergeCell ref="E23:E24"/>
    <mergeCell ref="E25:E26"/>
    <mergeCell ref="E27:E28"/>
    <mergeCell ref="H17:H18"/>
    <mergeCell ref="H19:H20"/>
    <mergeCell ref="H21:H22"/>
    <mergeCell ref="H23:H24"/>
    <mergeCell ref="H25:H26"/>
    <mergeCell ref="H27:H28"/>
    <mergeCell ref="E17:E18"/>
    <mergeCell ref="E19:E20"/>
    <mergeCell ref="E21:E22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G3" sqref="G3"/>
    </sheetView>
  </sheetViews>
  <sheetFormatPr baseColWidth="10" defaultRowHeight="15" x14ac:dyDescent="0.25"/>
  <cols>
    <col min="4" max="4" width="15.42578125" customWidth="1"/>
    <col min="7" max="7" width="16.42578125" customWidth="1"/>
    <col min="8" max="8" width="26.5703125" customWidth="1"/>
  </cols>
  <sheetData>
    <row r="1" spans="1:7" x14ac:dyDescent="0.25">
      <c r="A1" s="12" t="s">
        <v>0</v>
      </c>
      <c r="B1" s="12"/>
      <c r="C1" s="12"/>
      <c r="D1" s="12"/>
      <c r="E1" s="12"/>
      <c r="F1" s="12"/>
      <c r="G1" s="17" t="s">
        <v>29</v>
      </c>
    </row>
    <row r="2" spans="1:7" ht="31.5" customHeight="1" x14ac:dyDescent="0.25">
      <c r="A2" s="12"/>
      <c r="B2" s="12"/>
      <c r="C2" s="12"/>
      <c r="D2" s="12"/>
      <c r="E2" s="12"/>
      <c r="F2" s="12"/>
      <c r="G2" s="17"/>
    </row>
    <row r="3" spans="1:7" ht="15.75" x14ac:dyDescent="0.25">
      <c r="A3" s="3" t="s">
        <v>1</v>
      </c>
      <c r="B3" s="3" t="s">
        <v>2</v>
      </c>
      <c r="C3" s="3" t="s">
        <v>3</v>
      </c>
      <c r="D3" s="3" t="s">
        <v>4</v>
      </c>
      <c r="E3" s="18" t="s">
        <v>35</v>
      </c>
      <c r="F3" s="18" t="s">
        <v>36</v>
      </c>
    </row>
    <row r="4" spans="1:7" x14ac:dyDescent="0.25">
      <c r="A4" s="6" t="s">
        <v>5</v>
      </c>
      <c r="B4" s="6">
        <f>Hoja1!B4</f>
        <v>5.83</v>
      </c>
      <c r="C4" s="6">
        <v>31</v>
      </c>
      <c r="D4" s="6" t="str">
        <f>IF(AND(C4&gt;0,C4&lt;90),"1er cuad",IF(AND(C4&gt;90,C4&lt;180),"2o cuad",IF(AND(C4&gt;180,C4&lt;270),"3er cuad",IF(AND(C4&gt;270,C4&lt;360),"4o cuad"))))</f>
        <v>1er cuad</v>
      </c>
      <c r="E4" s="6">
        <f>ROUND(B4*COS(RADIANS(C4)),2)</f>
        <v>5</v>
      </c>
      <c r="F4" s="6">
        <f>ROUND(B4*SIN(RADIANS(C4)),2)</f>
        <v>3</v>
      </c>
    </row>
    <row r="5" spans="1:7" x14ac:dyDescent="0.25">
      <c r="A5" s="2" t="s">
        <v>6</v>
      </c>
      <c r="B5" s="6">
        <f>Hoja1!B5</f>
        <v>5.7</v>
      </c>
      <c r="C5" s="6">
        <f>Hoja1!C5</f>
        <v>315</v>
      </c>
      <c r="D5" s="6" t="str">
        <f t="shared" ref="D5:D7" si="0">IF(AND(C5&gt;0,C5&lt;90),"1er cuad",IF(AND(C5&gt;90,C5&lt;180),"2o cuad",IF(AND(C5&gt;180,C5&lt;270),"3er cuad",IF(AND(C5&gt;270,C5&lt;360),"4o cuad"))))</f>
        <v>4o cuad</v>
      </c>
      <c r="E5" s="6">
        <f t="shared" ref="E5:E7" si="1">ROUND(B5*COS(RADIANS(C5)),2)</f>
        <v>4.03</v>
      </c>
      <c r="F5" s="6">
        <f t="shared" ref="F5:F7" si="2">ROUND(B5*SIN(RADIANS(C5)),2)</f>
        <v>-4.03</v>
      </c>
    </row>
    <row r="6" spans="1:7" x14ac:dyDescent="0.25">
      <c r="A6" s="5" t="s">
        <v>7</v>
      </c>
      <c r="B6" s="6">
        <f>Hoja1!B6</f>
        <v>5.8</v>
      </c>
      <c r="C6" s="6">
        <f>Hoja1!C6</f>
        <v>121</v>
      </c>
      <c r="D6" s="6" t="str">
        <f t="shared" si="0"/>
        <v>2o cuad</v>
      </c>
      <c r="E6" s="6">
        <f t="shared" si="1"/>
        <v>-2.99</v>
      </c>
      <c r="F6" s="6">
        <f t="shared" si="2"/>
        <v>4.97</v>
      </c>
    </row>
    <row r="7" spans="1:7" x14ac:dyDescent="0.25">
      <c r="A7" s="3" t="s">
        <v>8</v>
      </c>
      <c r="B7" s="6">
        <f>Hoja1!B7</f>
        <v>7.1</v>
      </c>
      <c r="C7" s="6">
        <f>Hoja1!C7</f>
        <v>45</v>
      </c>
      <c r="D7" s="6" t="str">
        <f t="shared" si="0"/>
        <v>1er cuad</v>
      </c>
      <c r="E7" s="6">
        <f t="shared" si="1"/>
        <v>5.0199999999999996</v>
      </c>
      <c r="F7" s="6">
        <f t="shared" si="2"/>
        <v>5.0199999999999996</v>
      </c>
    </row>
    <row r="8" spans="1:7" x14ac:dyDescent="0.25">
      <c r="D8" s="9" t="s">
        <v>9</v>
      </c>
      <c r="E8" s="7">
        <f>SUM(E4:E7)</f>
        <v>11.06</v>
      </c>
      <c r="F8" s="7">
        <f>SUM(F4:F7)</f>
        <v>8.9599999999999991</v>
      </c>
    </row>
    <row r="9" spans="1:7" ht="30" x14ac:dyDescent="0.25">
      <c r="B9" s="40"/>
      <c r="D9" s="10" t="s">
        <v>28</v>
      </c>
      <c r="E9" s="41">
        <f>SQRT(E8^2+F8^2)</f>
        <v>14.2339453420336</v>
      </c>
      <c r="F9" s="41"/>
    </row>
    <row r="10" spans="1:7" x14ac:dyDescent="0.25">
      <c r="B10" s="40"/>
      <c r="D10" s="14" t="s">
        <v>10</v>
      </c>
      <c r="E10" s="4">
        <v>0</v>
      </c>
      <c r="F10" s="4">
        <v>0</v>
      </c>
    </row>
    <row r="11" spans="1:7" x14ac:dyDescent="0.25">
      <c r="B11" s="40"/>
      <c r="D11" s="15"/>
      <c r="E11" s="4">
        <f>E8</f>
        <v>11.06</v>
      </c>
      <c r="F11" s="4">
        <f>F8</f>
        <v>8.9599999999999991</v>
      </c>
      <c r="G11" s="23" t="s">
        <v>13</v>
      </c>
    </row>
    <row r="12" spans="1:7" ht="25.5" x14ac:dyDescent="0.25">
      <c r="B12" s="40"/>
      <c r="D12" s="19" t="s">
        <v>12</v>
      </c>
      <c r="E12" s="20">
        <f>DEGREES(ATAN(ABS(F8/E8)))</f>
        <v>39.011851624224484</v>
      </c>
      <c r="F12" s="21"/>
      <c r="G12" s="22">
        <f>IF(AND(E8&gt;0,F8&gt;0),E12,IF(AND(E8&lt;0,F8&gt;0),180-E12,IF(AND(E8&lt;0,F8&lt;0),180+E12,IF(AND(E8&gt;0,F8&lt;0),360-E12))))</f>
        <v>39.011851624224484</v>
      </c>
    </row>
    <row r="13" spans="1:7" x14ac:dyDescent="0.25">
      <c r="A13" s="16" t="s">
        <v>14</v>
      </c>
      <c r="B13" s="7">
        <v>0</v>
      </c>
      <c r="C13" s="7">
        <v>0</v>
      </c>
      <c r="D13" s="16" t="str">
        <f>CONCATENATE("(",ROUND(B13,2),",",ROUND(C13,2),")  →     (",ROUND(B14,2),",",ROUND(C14,2),")")</f>
        <v>(0,0)  →     (11,06,0)</v>
      </c>
    </row>
    <row r="14" spans="1:7" x14ac:dyDescent="0.25">
      <c r="A14" s="16"/>
      <c r="B14" s="7">
        <f>E8</f>
        <v>11.06</v>
      </c>
      <c r="C14" s="7">
        <v>0</v>
      </c>
      <c r="D14" s="16"/>
    </row>
    <row r="15" spans="1:7" x14ac:dyDescent="0.25">
      <c r="A15" s="11" t="s">
        <v>15</v>
      </c>
      <c r="B15" s="6">
        <f>B14</f>
        <v>11.06</v>
      </c>
      <c r="C15" s="6">
        <f>C14</f>
        <v>0</v>
      </c>
      <c r="D15" s="11" t="str">
        <f>CONCATENATE("(",ROUND(B15,2),",",ROUND(C15,2),")  →     (",ROUND(B16,2),",",ROUND(C16,2),")")</f>
        <v>(11,06,0)  →     (11,06,8,96)</v>
      </c>
    </row>
    <row r="16" spans="1:7" x14ac:dyDescent="0.25">
      <c r="A16" s="11"/>
      <c r="B16" s="6">
        <f>B15</f>
        <v>11.06</v>
      </c>
      <c r="C16" s="6">
        <f>F8</f>
        <v>8.9599999999999991</v>
      </c>
      <c r="D16" s="11"/>
    </row>
    <row r="17" spans="1:8" x14ac:dyDescent="0.25">
      <c r="A17" s="42" t="s">
        <v>16</v>
      </c>
      <c r="B17" s="43">
        <v>0</v>
      </c>
      <c r="C17" s="43">
        <v>0</v>
      </c>
      <c r="D17" s="44" t="str">
        <f t="shared" ref="D17" si="3">CONCATENATE("(",ROUND(B17,2),",",ROUND(C17,2),")  →     (",ROUND(B18,2),",",ROUND(C18,2),")")</f>
        <v>(0,0)  →     (5,3)</v>
      </c>
      <c r="E17" s="51" t="s">
        <v>22</v>
      </c>
      <c r="F17" s="52">
        <f>B28</f>
        <v>9.0300000000000011</v>
      </c>
      <c r="G17" s="52">
        <f>C28</f>
        <v>-1.0300000000000002</v>
      </c>
      <c r="H17" s="53" t="str">
        <f>CONCATENATE("(",ROUND(F17,2),",",ROUND(G17,2),")  →     (",ROUND(F18,2),",",ROUND(G18,2),")")</f>
        <v>(9,03,-1,03)  →     (6,04,3,94)</v>
      </c>
    </row>
    <row r="18" spans="1:8" x14ac:dyDescent="0.25">
      <c r="A18" s="42"/>
      <c r="B18" s="45">
        <f>E4</f>
        <v>5</v>
      </c>
      <c r="C18" s="45">
        <f>F4</f>
        <v>3</v>
      </c>
      <c r="D18" s="46"/>
      <c r="E18" s="51"/>
      <c r="F18" s="52">
        <f>F17+E6</f>
        <v>6.0400000000000009</v>
      </c>
      <c r="G18" s="52">
        <f>G17+F6</f>
        <v>3.9399999999999995</v>
      </c>
      <c r="H18" s="53"/>
    </row>
    <row r="19" spans="1:8" x14ac:dyDescent="0.25">
      <c r="A19" s="47" t="s">
        <v>17</v>
      </c>
      <c r="B19" s="45">
        <v>0</v>
      </c>
      <c r="C19" s="45">
        <v>0</v>
      </c>
      <c r="D19" s="44" t="str">
        <f t="shared" ref="D19" si="4">CONCATENATE("(",ROUND(B19,2),",",ROUND(C19,2),")  →     (",ROUND(B20,2),",",ROUND(C20,2),")")</f>
        <v>(0,0)  →     (5,0)</v>
      </c>
      <c r="E19" s="54" t="s">
        <v>24</v>
      </c>
      <c r="F19" s="52">
        <f>F17</f>
        <v>9.0300000000000011</v>
      </c>
      <c r="G19" s="52">
        <f>G17</f>
        <v>-1.0300000000000002</v>
      </c>
      <c r="H19" s="53" t="str">
        <f t="shared" ref="H19" si="5">CONCATENATE("(",ROUND(F19,2),",",ROUND(G19,2),")  →     (",ROUND(F20,2),",",ROUND(G20,2),")")</f>
        <v>(9,03,-1,03)  →     (6,04,-1,03)</v>
      </c>
    </row>
    <row r="20" spans="1:8" x14ac:dyDescent="0.25">
      <c r="A20" s="47"/>
      <c r="B20" s="45">
        <f>B18</f>
        <v>5</v>
      </c>
      <c r="C20" s="45">
        <f>C19</f>
        <v>0</v>
      </c>
      <c r="D20" s="46"/>
      <c r="E20" s="54"/>
      <c r="F20" s="52">
        <f>F19+E6</f>
        <v>6.0400000000000009</v>
      </c>
      <c r="G20" s="52">
        <f>G19</f>
        <v>-1.0300000000000002</v>
      </c>
      <c r="H20" s="53"/>
    </row>
    <row r="21" spans="1:8" x14ac:dyDescent="0.25">
      <c r="A21" s="47" t="s">
        <v>18</v>
      </c>
      <c r="B21" s="45">
        <f>B20</f>
        <v>5</v>
      </c>
      <c r="C21" s="45">
        <f>C20</f>
        <v>0</v>
      </c>
      <c r="D21" s="44" t="str">
        <f t="shared" ref="D21" si="6">CONCATENATE("(",ROUND(B21,2),",",ROUND(C21,2),")  →     (",ROUND(B22,2),",",ROUND(C22,2),")")</f>
        <v>(5,0)  →     (5,3)</v>
      </c>
      <c r="E21" s="51" t="s">
        <v>25</v>
      </c>
      <c r="F21" s="52">
        <f>F20</f>
        <v>6.0400000000000009</v>
      </c>
      <c r="G21" s="52">
        <f>G20</f>
        <v>-1.0300000000000002</v>
      </c>
      <c r="H21" s="53" t="str">
        <f t="shared" ref="H21" si="7">CONCATENATE("(",ROUND(F21,2),",",ROUND(G21,2),")  →     (",ROUND(F22,2),",",ROUND(G22,2),")")</f>
        <v>(6,04,-1,03)  →     (6,04,3,94)</v>
      </c>
    </row>
    <row r="22" spans="1:8" x14ac:dyDescent="0.25">
      <c r="A22" s="47"/>
      <c r="B22" s="45">
        <f>B21</f>
        <v>5</v>
      </c>
      <c r="C22" s="45">
        <f>F4</f>
        <v>3</v>
      </c>
      <c r="D22" s="46"/>
      <c r="E22" s="51"/>
      <c r="F22" s="52">
        <f>F21</f>
        <v>6.0400000000000009</v>
      </c>
      <c r="G22" s="52">
        <f>G21+F6</f>
        <v>3.9399999999999995</v>
      </c>
      <c r="H22" s="53"/>
    </row>
    <row r="23" spans="1:8" x14ac:dyDescent="0.25">
      <c r="A23" s="48" t="s">
        <v>19</v>
      </c>
      <c r="B23" s="49">
        <f>B22</f>
        <v>5</v>
      </c>
      <c r="C23" s="49">
        <f>C22</f>
        <v>3</v>
      </c>
      <c r="D23" s="50" t="str">
        <f t="shared" ref="D23" si="8">CONCATENATE("(",ROUND(B23,2),",",ROUND(C23,2),")  →     (",ROUND(B24,2),",",ROUND(C24,2),")")</f>
        <v>(5,3)  →     (9,03,-1,03)</v>
      </c>
      <c r="E23" s="55" t="s">
        <v>23</v>
      </c>
      <c r="F23" s="56">
        <f>F22</f>
        <v>6.0400000000000009</v>
      </c>
      <c r="G23" s="56">
        <f>G22</f>
        <v>3.9399999999999995</v>
      </c>
      <c r="H23" s="57" t="str">
        <f t="shared" ref="H23" si="9">CONCATENATE("(",ROUND(F23,2),",",ROUND(G23,2),")  →     (",ROUND(F24,2),",",ROUND(G24,2),")")</f>
        <v>(6,04,3,94)  →     (11,06,8,96)</v>
      </c>
    </row>
    <row r="24" spans="1:8" x14ac:dyDescent="0.25">
      <c r="A24" s="50"/>
      <c r="B24" s="49">
        <f>B23+E5</f>
        <v>9.0300000000000011</v>
      </c>
      <c r="C24" s="49">
        <f>C23+F5</f>
        <v>-1.0300000000000002</v>
      </c>
      <c r="D24" s="50"/>
      <c r="E24" s="55"/>
      <c r="F24" s="56">
        <f>F23+E7</f>
        <v>11.06</v>
      </c>
      <c r="G24" s="56">
        <f>G23+F7</f>
        <v>8.9599999999999991</v>
      </c>
      <c r="H24" s="57"/>
    </row>
    <row r="25" spans="1:8" x14ac:dyDescent="0.25">
      <c r="A25" s="50" t="s">
        <v>20</v>
      </c>
      <c r="B25" s="49">
        <f>B23</f>
        <v>5</v>
      </c>
      <c r="C25" s="49">
        <f>C23</f>
        <v>3</v>
      </c>
      <c r="D25" s="50" t="str">
        <f t="shared" ref="D25" si="10">CONCATENATE("(",ROUND(B25,2),",",ROUND(C25,2),")  →     (",ROUND(B26,2),",",ROUND(C26,2),")")</f>
        <v>(5,3)  →     (9,03,3)</v>
      </c>
      <c r="E25" s="58" t="s">
        <v>26</v>
      </c>
      <c r="F25" s="56">
        <f>F23</f>
        <v>6.0400000000000009</v>
      </c>
      <c r="G25" s="56">
        <f>G23</f>
        <v>3.9399999999999995</v>
      </c>
      <c r="H25" s="57" t="str">
        <f t="shared" ref="H25" si="11">CONCATENATE("(",ROUND(F25,2),",",ROUND(G25,2),")  →     (",ROUND(F26,2),",",ROUND(G26,2),")")</f>
        <v>(6,04,3,94)  →     (11,06,3,94)</v>
      </c>
    </row>
    <row r="26" spans="1:8" x14ac:dyDescent="0.25">
      <c r="A26" s="50"/>
      <c r="B26" s="49">
        <f>B25+E5</f>
        <v>9.0300000000000011</v>
      </c>
      <c r="C26" s="49">
        <f>C25</f>
        <v>3</v>
      </c>
      <c r="D26" s="50"/>
      <c r="E26" s="58"/>
      <c r="F26" s="56">
        <f>F25+E7</f>
        <v>11.06</v>
      </c>
      <c r="G26" s="56">
        <f>G25</f>
        <v>3.9399999999999995</v>
      </c>
      <c r="H26" s="57"/>
    </row>
    <row r="27" spans="1:8" x14ac:dyDescent="0.25">
      <c r="A27" s="50" t="s">
        <v>21</v>
      </c>
      <c r="B27" s="49">
        <f>B26</f>
        <v>9.0300000000000011</v>
      </c>
      <c r="C27" s="49">
        <f>C26</f>
        <v>3</v>
      </c>
      <c r="D27" s="50" t="str">
        <f t="shared" ref="D27" si="12">CONCATENATE("(",ROUND(B27,2),",",ROUND(C27,2),")  →     (",ROUND(B28,2),",",ROUND(C28,2),")")</f>
        <v>(9,03,3)  →     (9,03,-1,03)</v>
      </c>
      <c r="E27" s="58" t="s">
        <v>27</v>
      </c>
      <c r="F27" s="56">
        <f>F26</f>
        <v>11.06</v>
      </c>
      <c r="G27" s="56">
        <f>G26</f>
        <v>3.9399999999999995</v>
      </c>
      <c r="H27" s="57" t="str">
        <f t="shared" ref="H27" si="13">CONCATENATE("(",ROUND(F27,2),",",ROUND(G27,2),")  →     (",ROUND(F28,2),",",ROUND(G28,2),")")</f>
        <v>(11,06,3,94)  →     (11,06,8,96)</v>
      </c>
    </row>
    <row r="28" spans="1:8" x14ac:dyDescent="0.25">
      <c r="A28" s="50"/>
      <c r="B28" s="49">
        <f>B27</f>
        <v>9.0300000000000011</v>
      </c>
      <c r="C28" s="49">
        <f>C27+F5</f>
        <v>-1.0300000000000002</v>
      </c>
      <c r="D28" s="50"/>
      <c r="E28" s="58"/>
      <c r="F28" s="56">
        <f>F27</f>
        <v>11.06</v>
      </c>
      <c r="G28" s="56">
        <f>G27+F7</f>
        <v>8.9599999999999991</v>
      </c>
      <c r="H28" s="57"/>
    </row>
  </sheetData>
  <mergeCells count="33">
    <mergeCell ref="A19:A20"/>
    <mergeCell ref="D19:D20"/>
    <mergeCell ref="E19:E20"/>
    <mergeCell ref="A1:F2"/>
    <mergeCell ref="E9:F9"/>
    <mergeCell ref="D10:D11"/>
    <mergeCell ref="E12:F12"/>
    <mergeCell ref="A13:A14"/>
    <mergeCell ref="D13:D14"/>
    <mergeCell ref="A15:A16"/>
    <mergeCell ref="D15:D16"/>
    <mergeCell ref="A17:A18"/>
    <mergeCell ref="D17:D18"/>
    <mergeCell ref="E17:E18"/>
    <mergeCell ref="A21:A22"/>
    <mergeCell ref="D21:D22"/>
    <mergeCell ref="E21:E22"/>
    <mergeCell ref="A23:A24"/>
    <mergeCell ref="D23:D24"/>
    <mergeCell ref="E23:E24"/>
    <mergeCell ref="H25:H26"/>
    <mergeCell ref="H27:H28"/>
    <mergeCell ref="A25:A26"/>
    <mergeCell ref="D25:D26"/>
    <mergeCell ref="E25:E26"/>
    <mergeCell ref="A27:A28"/>
    <mergeCell ref="D27:D28"/>
    <mergeCell ref="E27:E28"/>
    <mergeCell ref="G1:G2"/>
    <mergeCell ref="H17:H18"/>
    <mergeCell ref="H19:H20"/>
    <mergeCell ref="H21:H22"/>
    <mergeCell ref="H23:H24"/>
  </mergeCells>
  <hyperlinks>
    <hyperlink ref="G1" r:id="rId1" xr:uid="{00000000-0004-0000-0100-000000000000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Juan Camilo Rodríguez Forero</cp:lastModifiedBy>
  <dcterms:created xsi:type="dcterms:W3CDTF">2023-04-19T21:15:02Z</dcterms:created>
  <dcterms:modified xsi:type="dcterms:W3CDTF">2023-06-04T00:13:09Z</dcterms:modified>
</cp:coreProperties>
</file>