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di\OneDrive - Universidad Externado de Colombia\QUINTO SEMESTRE\Finanzas Computacionales\"/>
    </mc:Choice>
  </mc:AlternateContent>
  <xr:revisionPtr revIDLastSave="0" documentId="8_{E5E2A107-18A7-4D4F-AD90-37DE0E92943D}" xr6:coauthVersionLast="47" xr6:coauthVersionMax="47" xr10:uidLastSave="{00000000-0000-0000-0000-000000000000}"/>
  <bookViews>
    <workbookView xWindow="-108" yWindow="-108" windowWidth="23256" windowHeight="12456" activeTab="1" xr2:uid="{1CE3377E-B1AE-480B-92F3-73725BDB55A4}"/>
  </bookViews>
  <sheets>
    <sheet name="PUNTO2" sheetId="1" r:id="rId1"/>
    <sheet name="PUNTO3" sheetId="3" r:id="rId2"/>
    <sheet name="PUNTO5" sheetId="2" r:id="rId3"/>
  </sheets>
  <definedNames>
    <definedName name="solver_adj" localSheetId="0" hidden="1">PUNTO2!$C$7:$F$7</definedName>
    <definedName name="solver_adj" localSheetId="2" hidden="1">PUNTO5!$J$7:$J$16</definedName>
    <definedName name="solver_cvg" localSheetId="0" hidden="1">0.0001</definedName>
    <definedName name="solver_cvg" localSheetId="2" hidden="1">0.0001</definedName>
    <definedName name="solver_drv" localSheetId="0" hidden="1">1</definedName>
    <definedName name="solver_drv" localSheetId="2" hidden="1">2</definedName>
    <definedName name="solver_eng" localSheetId="0" hidden="1">1</definedName>
    <definedName name="solver_eng" localSheetId="2" hidden="1">1</definedName>
    <definedName name="solver_est" localSheetId="0" hidden="1">1</definedName>
    <definedName name="solver_est" localSheetId="2" hidden="1">1</definedName>
    <definedName name="solver_itr" localSheetId="0" hidden="1">2147483647</definedName>
    <definedName name="solver_itr" localSheetId="2" hidden="1">2147483647</definedName>
    <definedName name="solver_lhs1" localSheetId="0" hidden="1">PUNTO2!$C$8</definedName>
    <definedName name="solver_lhs1" localSheetId="2" hidden="1">PUNTO5!$C$5:$H$5</definedName>
    <definedName name="solver_lhs2" localSheetId="0" hidden="1">PUNTO2!$H$3:$H$5</definedName>
    <definedName name="solver_mip" localSheetId="0" hidden="1">2147483647</definedName>
    <definedName name="solver_mip" localSheetId="2" hidden="1">2147483647</definedName>
    <definedName name="solver_mni" localSheetId="0" hidden="1">30</definedName>
    <definedName name="solver_mni" localSheetId="2" hidden="1">30</definedName>
    <definedName name="solver_mrt" localSheetId="0" hidden="1">0.075</definedName>
    <definedName name="solver_mrt" localSheetId="2" hidden="1">0.075</definedName>
    <definedName name="solver_msl" localSheetId="0" hidden="1">2</definedName>
    <definedName name="solver_msl" localSheetId="2" hidden="1">2</definedName>
    <definedName name="solver_neg" localSheetId="0" hidden="1">1</definedName>
    <definedName name="solver_neg" localSheetId="2" hidden="1">1</definedName>
    <definedName name="solver_nod" localSheetId="0" hidden="1">2147483647</definedName>
    <definedName name="solver_nod" localSheetId="2" hidden="1">2147483647</definedName>
    <definedName name="solver_num" localSheetId="0" hidden="1">2</definedName>
    <definedName name="solver_num" localSheetId="2" hidden="1">1</definedName>
    <definedName name="solver_nwt" localSheetId="0" hidden="1">1</definedName>
    <definedName name="solver_nwt" localSheetId="2" hidden="1">1</definedName>
    <definedName name="solver_opt" localSheetId="0" hidden="1">PUNTO2!$C$10</definedName>
    <definedName name="solver_opt" localSheetId="2" hidden="1">PUNTO5!$C$18</definedName>
    <definedName name="solver_pre" localSheetId="0" hidden="1">0.000001</definedName>
    <definedName name="solver_pre" localSheetId="2" hidden="1">0.000001</definedName>
    <definedName name="solver_rbv" localSheetId="0" hidden="1">1</definedName>
    <definedName name="solver_rbv" localSheetId="2" hidden="1">2</definedName>
    <definedName name="solver_rel1" localSheetId="0" hidden="1">2</definedName>
    <definedName name="solver_rel1" localSheetId="2" hidden="1">3</definedName>
    <definedName name="solver_rel2" localSheetId="0" hidden="1">3</definedName>
    <definedName name="solver_rhs1" localSheetId="0" hidden="1">80</definedName>
    <definedName name="solver_rhs1" localSheetId="2" hidden="1">PUNTO5!$C$4:$H$4</definedName>
    <definedName name="solver_rhs2" localSheetId="0" hidden="1">PUNTO2!$G$3:$G$5</definedName>
    <definedName name="solver_rlx" localSheetId="0" hidden="1">2</definedName>
    <definedName name="solver_rlx" localSheetId="2" hidden="1">2</definedName>
    <definedName name="solver_rsd" localSheetId="0" hidden="1">0</definedName>
    <definedName name="solver_rsd" localSheetId="2" hidden="1">0</definedName>
    <definedName name="solver_scl" localSheetId="0" hidden="1">1</definedName>
    <definedName name="solver_scl" localSheetId="2" hidden="1">2</definedName>
    <definedName name="solver_sho" localSheetId="0" hidden="1">2</definedName>
    <definedName name="solver_sho" localSheetId="2" hidden="1">2</definedName>
    <definedName name="solver_ssz" localSheetId="0" hidden="1">100</definedName>
    <definedName name="solver_ssz" localSheetId="2" hidden="1">100</definedName>
    <definedName name="solver_tim" localSheetId="0" hidden="1">2147483647</definedName>
    <definedName name="solver_tim" localSheetId="2" hidden="1">2147483647</definedName>
    <definedName name="solver_tol" localSheetId="0" hidden="1">0.01</definedName>
    <definedName name="solver_tol" localSheetId="2" hidden="1">0.01</definedName>
    <definedName name="solver_typ" localSheetId="0" hidden="1">1</definedName>
    <definedName name="solver_typ" localSheetId="2" hidden="1">2</definedName>
    <definedName name="solver_val" localSheetId="0" hidden="1">0</definedName>
    <definedName name="solver_val" localSheetId="2" hidden="1">0</definedName>
    <definedName name="solver_ver" localSheetId="0" hidden="1">3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3" l="1"/>
  <c r="D6" i="3" s="1"/>
  <c r="E6" i="3" s="1"/>
  <c r="F6" i="3" s="1"/>
  <c r="G6" i="3" s="1"/>
  <c r="H6" i="3" s="1"/>
  <c r="D5" i="2"/>
  <c r="C5" i="2"/>
  <c r="E5" i="2"/>
  <c r="F5" i="2"/>
  <c r="G5" i="2"/>
  <c r="H5" i="2"/>
  <c r="C18" i="2"/>
  <c r="H3" i="1"/>
  <c r="H4" i="1"/>
  <c r="H5" i="1"/>
  <c r="C8" i="1"/>
  <c r="G4" i="1" s="1"/>
  <c r="C10" i="1"/>
  <c r="G5" i="1" l="1"/>
  <c r="G3" i="1"/>
</calcChain>
</file>

<file path=xl/sharedStrings.xml><?xml version="1.0" encoding="utf-8"?>
<sst xmlns="http://schemas.openxmlformats.org/spreadsheetml/2006/main" count="54" uniqueCount="54">
  <si>
    <t>asset class</t>
  </si>
  <si>
    <t>grande</t>
  </si>
  <si>
    <t>mediana</t>
  </si>
  <si>
    <t>baja</t>
  </si>
  <si>
    <t>fondo1</t>
  </si>
  <si>
    <t>fondo2</t>
  </si>
  <si>
    <t>fondo3</t>
  </si>
  <si>
    <t>fpndp4</t>
  </si>
  <si>
    <t>E/ri)</t>
  </si>
  <si>
    <t>Asiganciones</t>
  </si>
  <si>
    <t>capital</t>
  </si>
  <si>
    <t>Ganancia</t>
  </si>
  <si>
    <t>restrcciones</t>
  </si>
  <si>
    <t>bono 1</t>
  </si>
  <si>
    <t>bono 2</t>
  </si>
  <si>
    <t>bono 3</t>
  </si>
  <si>
    <t>bono 4</t>
  </si>
  <si>
    <t>bono 5</t>
  </si>
  <si>
    <t>bono 6</t>
  </si>
  <si>
    <t>bono 7</t>
  </si>
  <si>
    <t>bono 8</t>
  </si>
  <si>
    <t>bono 9</t>
  </si>
  <si>
    <t>bono 10</t>
  </si>
  <si>
    <t>t=1</t>
  </si>
  <si>
    <t>t=2</t>
  </si>
  <si>
    <t>t=3</t>
  </si>
  <si>
    <t>t=4</t>
  </si>
  <si>
    <t>t=5</t>
  </si>
  <si>
    <t>t=6</t>
  </si>
  <si>
    <t>requerimientos</t>
  </si>
  <si>
    <t>Precio</t>
  </si>
  <si>
    <t xml:space="preserve">A llegar a cada año obtener como minimo esa cantidad de dinero , tener en cuenta cuando devulve la inversion </t>
  </si>
  <si>
    <t>x</t>
  </si>
  <si>
    <t xml:space="preserve">inversion </t>
  </si>
  <si>
    <t>minimizado</t>
  </si>
  <si>
    <t>PUNTO 3</t>
  </si>
  <si>
    <t>Mes 1</t>
  </si>
  <si>
    <t>Mes 2</t>
  </si>
  <si>
    <t>Mes 3</t>
  </si>
  <si>
    <t>Mes 4</t>
  </si>
  <si>
    <t>Mes 5</t>
  </si>
  <si>
    <t>Mes 6</t>
  </si>
  <si>
    <t>Costo crédito</t>
  </si>
  <si>
    <t>Créditos</t>
  </si>
  <si>
    <t>Mensual</t>
  </si>
  <si>
    <t>Bonos</t>
  </si>
  <si>
    <t>3 meses</t>
  </si>
  <si>
    <t>Excedente</t>
  </si>
  <si>
    <t>Funcion Objetivo</t>
  </si>
  <si>
    <t>PARAMETROS</t>
  </si>
  <si>
    <t>SALDOS</t>
  </si>
  <si>
    <t>BONOS</t>
  </si>
  <si>
    <t>CREDITOS</t>
  </si>
  <si>
    <t xml:space="preserve">VECTO C 14 ELEMTOS: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</si>
</sst>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0.000"/>
    <numFmt numFmtId="165" formatCode="_-* #,##0.000_-;\-* #,##0.0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6" fillId="7" borderId="1" xfId="0" applyNumberFormat="1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44" fontId="7" fillId="0" borderId="1" xfId="1" applyFont="1" applyBorder="1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1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11" borderId="1" xfId="0" applyFont="1" applyFill="1" applyBorder="1"/>
    <xf numFmtId="0" fontId="0" fillId="12" borderId="1" xfId="0" applyFill="1" applyBorder="1" applyAlignment="1">
      <alignment horizontal="center" vertical="center"/>
    </xf>
    <xf numFmtId="9" fontId="0" fillId="0" borderId="1" xfId="3" applyFont="1" applyBorder="1" applyAlignment="1">
      <alignment horizontal="center" vertical="center"/>
    </xf>
    <xf numFmtId="43" fontId="0" fillId="0" borderId="1" xfId="2" applyFont="1" applyBorder="1" applyAlignment="1">
      <alignment horizontal="center" vertical="center"/>
    </xf>
    <xf numFmtId="165" fontId="8" fillId="11" borderId="1" xfId="2" applyNumberFormat="1" applyFont="1" applyFill="1" applyBorder="1"/>
    <xf numFmtId="10" fontId="0" fillId="0" borderId="1" xfId="3" applyNumberFormat="1" applyFont="1" applyBorder="1" applyAlignment="1">
      <alignment horizontal="center" vertical="center"/>
    </xf>
  </cellXfs>
  <cellStyles count="4">
    <cellStyle name="Millares" xfId="2" builtinId="3"/>
    <cellStyle name="Moneda" xfId="1" builtinId="4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DF55A-EE15-48E7-B874-07F15D264B5F}">
  <dimension ref="B2:H18"/>
  <sheetViews>
    <sheetView workbookViewId="0">
      <selection activeCell="F18" sqref="F18"/>
    </sheetView>
  </sheetViews>
  <sheetFormatPr baseColWidth="10" defaultRowHeight="14.4" x14ac:dyDescent="0.3"/>
  <cols>
    <col min="2" max="2" width="15.5546875" style="2" customWidth="1"/>
    <col min="3" max="7" width="11.5546875" style="2"/>
    <col min="8" max="8" width="12" style="2" bestFit="1" customWidth="1"/>
  </cols>
  <sheetData>
    <row r="2" spans="2:8" x14ac:dyDescent="0.3">
      <c r="B2" s="14" t="s">
        <v>0</v>
      </c>
      <c r="C2" s="4" t="s">
        <v>4</v>
      </c>
      <c r="D2" s="4" t="s">
        <v>5</v>
      </c>
      <c r="E2" s="4" t="s">
        <v>6</v>
      </c>
      <c r="F2" s="4" t="s">
        <v>7</v>
      </c>
      <c r="G2" s="1" t="s">
        <v>12</v>
      </c>
      <c r="H2" s="1"/>
    </row>
    <row r="3" spans="2:8" x14ac:dyDescent="0.3">
      <c r="B3" s="15" t="s">
        <v>1</v>
      </c>
      <c r="C3" s="1">
        <v>0.5</v>
      </c>
      <c r="D3" s="1">
        <v>0.3</v>
      </c>
      <c r="E3" s="1">
        <v>0.25</v>
      </c>
      <c r="F3" s="1">
        <v>0.6</v>
      </c>
      <c r="G3" s="13">
        <f>0.35*C8</f>
        <v>28</v>
      </c>
      <c r="H3" s="1">
        <f>SUMPRODUCT(C3:F3,$C$7:$F$7)</f>
        <v>28.000000115680081</v>
      </c>
    </row>
    <row r="4" spans="2:8" x14ac:dyDescent="0.3">
      <c r="B4" s="15" t="s">
        <v>2</v>
      </c>
      <c r="C4" s="1">
        <v>0.3</v>
      </c>
      <c r="D4" s="1">
        <v>0.1</v>
      </c>
      <c r="E4" s="1">
        <v>0.4</v>
      </c>
      <c r="F4" s="1">
        <v>0.2</v>
      </c>
      <c r="G4" s="13">
        <f>0.3*C8</f>
        <v>24</v>
      </c>
      <c r="H4" s="1">
        <f>SUMPRODUCT(C4:F4,$C$7:$F$7)</f>
        <v>24</v>
      </c>
    </row>
    <row r="5" spans="2:8" x14ac:dyDescent="0.3">
      <c r="B5" s="15" t="s">
        <v>3</v>
      </c>
      <c r="C5" s="1">
        <v>0.2</v>
      </c>
      <c r="D5" s="1">
        <v>0.6</v>
      </c>
      <c r="E5" s="1">
        <v>0.35</v>
      </c>
      <c r="F5" s="1">
        <v>0.2</v>
      </c>
      <c r="G5" s="13">
        <f>0.15*C8</f>
        <v>12</v>
      </c>
      <c r="H5" s="1">
        <f t="shared" ref="H5" si="0">SUMPRODUCT(C5:F5,$C$7:$F$7)</f>
        <v>27.999999884319926</v>
      </c>
    </row>
    <row r="6" spans="2:8" x14ac:dyDescent="0.3">
      <c r="B6" s="13" t="s">
        <v>8</v>
      </c>
      <c r="C6" s="13">
        <v>0.1</v>
      </c>
      <c r="D6" s="13">
        <v>0.15</v>
      </c>
      <c r="E6" s="13">
        <v>0.16</v>
      </c>
      <c r="F6" s="13">
        <v>0.08</v>
      </c>
    </row>
    <row r="7" spans="2:8" x14ac:dyDescent="0.3">
      <c r="B7" s="7" t="s">
        <v>9</v>
      </c>
      <c r="C7" s="16">
        <v>0</v>
      </c>
      <c r="D7" s="16">
        <v>12.631578703831423</v>
      </c>
      <c r="E7" s="16">
        <v>46.315789351915704</v>
      </c>
      <c r="F7" s="16">
        <v>21.05263194425288</v>
      </c>
    </row>
    <row r="8" spans="2:8" x14ac:dyDescent="0.3">
      <c r="B8" s="2" t="s">
        <v>10</v>
      </c>
      <c r="C8" s="2">
        <f>SUM(C7:F7)</f>
        <v>80</v>
      </c>
    </row>
    <row r="10" spans="2:8" x14ac:dyDescent="0.3">
      <c r="B10" s="11" t="s">
        <v>11</v>
      </c>
      <c r="C10" s="10">
        <f>SUMPRODUCT(C6:F6,C7:F7)</f>
        <v>10.989473657421456</v>
      </c>
    </row>
    <row r="18" spans="6:6" x14ac:dyDescent="0.3">
      <c r="F18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DD87E-BF00-45F0-A917-90589A7A6C22}">
  <dimension ref="A1:K15"/>
  <sheetViews>
    <sheetView tabSelected="1" workbookViewId="0">
      <selection activeCell="B17" sqref="B17"/>
    </sheetView>
  </sheetViews>
  <sheetFormatPr baseColWidth="10" defaultRowHeight="14.4" x14ac:dyDescent="0.3"/>
  <cols>
    <col min="3" max="8" width="11.5546875" style="2"/>
    <col min="9" max="9" width="12.6640625" style="2" bestFit="1" customWidth="1"/>
    <col min="10" max="10" width="11.5546875" style="2"/>
  </cols>
  <sheetData>
    <row r="1" spans="1:11" x14ac:dyDescent="0.3">
      <c r="A1" s="18" t="s">
        <v>35</v>
      </c>
      <c r="B1" s="18"/>
    </row>
    <row r="2" spans="1:11" x14ac:dyDescent="0.3">
      <c r="C2" s="19" t="s">
        <v>36</v>
      </c>
      <c r="D2" s="19" t="s">
        <v>37</v>
      </c>
      <c r="E2" s="19" t="s">
        <v>38</v>
      </c>
      <c r="F2" s="19" t="s">
        <v>39</v>
      </c>
      <c r="G2" s="19" t="s">
        <v>40</v>
      </c>
      <c r="H2" s="19" t="s">
        <v>41</v>
      </c>
    </row>
    <row r="3" spans="1:11" x14ac:dyDescent="0.3">
      <c r="C3" s="1">
        <v>-150</v>
      </c>
      <c r="D3" s="1">
        <v>-100</v>
      </c>
      <c r="E3" s="1">
        <v>200</v>
      </c>
      <c r="F3" s="1">
        <v>-200</v>
      </c>
      <c r="G3" s="1">
        <v>50</v>
      </c>
      <c r="H3" s="1">
        <v>300</v>
      </c>
      <c r="I3" s="20" t="s">
        <v>42</v>
      </c>
    </row>
    <row r="4" spans="1:11" x14ac:dyDescent="0.3">
      <c r="B4" s="21" t="s">
        <v>43</v>
      </c>
      <c r="C4" s="1">
        <v>0</v>
      </c>
      <c r="D4" s="1">
        <v>0</v>
      </c>
      <c r="E4" s="1">
        <v>0</v>
      </c>
      <c r="F4" s="1">
        <v>0</v>
      </c>
      <c r="G4" s="1">
        <v>52.000000000000256</v>
      </c>
      <c r="H4" s="22">
        <v>0</v>
      </c>
      <c r="I4" s="23">
        <v>1.01</v>
      </c>
      <c r="J4" s="20" t="s">
        <v>44</v>
      </c>
    </row>
    <row r="5" spans="1:11" x14ac:dyDescent="0.3">
      <c r="B5" s="21" t="s">
        <v>45</v>
      </c>
      <c r="C5" s="1">
        <v>150.00000000000006</v>
      </c>
      <c r="D5" s="1">
        <v>99.999999999999986</v>
      </c>
      <c r="E5" s="1">
        <v>151.94416749750761</v>
      </c>
      <c r="F5" s="22">
        <v>0</v>
      </c>
      <c r="G5" s="22">
        <v>0</v>
      </c>
      <c r="H5" s="22">
        <v>0</v>
      </c>
      <c r="I5" s="23">
        <v>1.02</v>
      </c>
      <c r="J5" s="20" t="s">
        <v>46</v>
      </c>
    </row>
    <row r="6" spans="1:11" x14ac:dyDescent="0.3">
      <c r="B6" s="21" t="s">
        <v>47</v>
      </c>
      <c r="C6" s="24">
        <f>C5+C4+C3</f>
        <v>0</v>
      </c>
      <c r="D6" s="24">
        <f>D5+D4+D3-(C4*$I$4)+(C6*$I$6)</f>
        <v>-1.4210854715202004E-14</v>
      </c>
      <c r="E6" s="24">
        <f>E5+E4+E3-(D4*$I$4)+(D6*$I$6)</f>
        <v>351.94416749750758</v>
      </c>
      <c r="F6" s="24">
        <f>F5+F4+F3-(E4*$I$4)+(E6*$I$6)-(C5*$I$5)</f>
        <v>0</v>
      </c>
      <c r="G6" s="24">
        <f>G5+G4+G3-(F4*$I$4)+(F6*$I$6)-(D5*$I$5)</f>
        <v>2.7000623958883807E-13</v>
      </c>
      <c r="H6" s="25">
        <f>H5+H4+H3-(G4*$I$4)+(G6*$I$6)-(E5*$I$5)</f>
        <v>92.496949152542243</v>
      </c>
      <c r="I6" s="26">
        <v>1.0029999999999999</v>
      </c>
    </row>
    <row r="7" spans="1:11" x14ac:dyDescent="0.3">
      <c r="H7" s="2" t="s">
        <v>48</v>
      </c>
    </row>
    <row r="8" spans="1:11" x14ac:dyDescent="0.3">
      <c r="J8" s="2">
        <v>14</v>
      </c>
      <c r="K8" t="s">
        <v>49</v>
      </c>
    </row>
    <row r="9" spans="1:11" x14ac:dyDescent="0.3">
      <c r="J9" s="2">
        <v>6</v>
      </c>
      <c r="K9" t="s">
        <v>50</v>
      </c>
    </row>
    <row r="10" spans="1:11" x14ac:dyDescent="0.3">
      <c r="J10" s="2">
        <v>3</v>
      </c>
      <c r="K10" t="s">
        <v>51</v>
      </c>
    </row>
    <row r="11" spans="1:11" x14ac:dyDescent="0.3">
      <c r="J11" s="2">
        <v>5</v>
      </c>
      <c r="K11" t="s">
        <v>52</v>
      </c>
    </row>
    <row r="13" spans="1:11" x14ac:dyDescent="0.3">
      <c r="J13" s="2" t="s">
        <v>53</v>
      </c>
    </row>
    <row r="14" spans="1:11" x14ac:dyDescent="0.3">
      <c r="J14" s="2">
        <v>13</v>
      </c>
      <c r="K14">
        <v>0</v>
      </c>
    </row>
    <row r="15" spans="1:11" x14ac:dyDescent="0.3">
      <c r="J15" s="2">
        <v>1</v>
      </c>
      <c r="K15">
        <v>1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5BE52-8DD9-47A7-B69A-8A44C22CF120}">
  <dimension ref="B3:J18"/>
  <sheetViews>
    <sheetView workbookViewId="0">
      <selection activeCell="C18" sqref="C18"/>
    </sheetView>
  </sheetViews>
  <sheetFormatPr baseColWidth="10" defaultRowHeight="14.4" x14ac:dyDescent="0.3"/>
  <cols>
    <col min="2" max="2" width="17.33203125" style="2" customWidth="1"/>
    <col min="3" max="7" width="11.6640625" style="2" bestFit="1" customWidth="1"/>
    <col min="8" max="8" width="12.5546875" style="2" bestFit="1" customWidth="1"/>
    <col min="9" max="10" width="11.5546875" style="2"/>
  </cols>
  <sheetData>
    <row r="3" spans="2:10" x14ac:dyDescent="0.3">
      <c r="B3" s="1"/>
      <c r="C3" s="5" t="s">
        <v>23</v>
      </c>
      <c r="D3" s="5" t="s">
        <v>24</v>
      </c>
      <c r="E3" s="5" t="s">
        <v>25</v>
      </c>
      <c r="F3" s="5" t="s">
        <v>26</v>
      </c>
      <c r="G3" s="5" t="s">
        <v>27</v>
      </c>
      <c r="H3" s="5" t="s">
        <v>28</v>
      </c>
    </row>
    <row r="4" spans="2:10" x14ac:dyDescent="0.3">
      <c r="B4" s="4" t="s">
        <v>29</v>
      </c>
      <c r="C4" s="1">
        <v>100</v>
      </c>
      <c r="D4" s="1">
        <v>200</v>
      </c>
      <c r="E4" s="1">
        <v>800</v>
      </c>
      <c r="F4" s="1">
        <v>100</v>
      </c>
      <c r="G4" s="1">
        <v>800</v>
      </c>
      <c r="H4" s="1">
        <v>1200</v>
      </c>
      <c r="J4" s="2" t="s">
        <v>31</v>
      </c>
    </row>
    <row r="5" spans="2:10" x14ac:dyDescent="0.3">
      <c r="C5" s="12">
        <f t="shared" ref="C5:H5" si="0">SUMPRODUCT($J$7:$J$16,C7:C16)</f>
        <v>171.74111373753104</v>
      </c>
      <c r="D5" s="12">
        <f t="shared" si="0"/>
        <v>200.00000000000006</v>
      </c>
      <c r="E5" s="12">
        <f t="shared" si="0"/>
        <v>800.00000000000023</v>
      </c>
      <c r="F5" s="12">
        <f t="shared" si="0"/>
        <v>119.34403103509082</v>
      </c>
      <c r="G5" s="12">
        <f t="shared" si="0"/>
        <v>800</v>
      </c>
      <c r="H5" s="12">
        <f t="shared" si="0"/>
        <v>1200.0000000000002</v>
      </c>
    </row>
    <row r="6" spans="2:10" x14ac:dyDescent="0.3">
      <c r="B6" s="1"/>
      <c r="C6" s="1"/>
      <c r="D6" s="1"/>
      <c r="E6" s="1"/>
      <c r="F6" s="1"/>
      <c r="G6" s="1"/>
      <c r="H6" s="1"/>
      <c r="I6" s="8" t="s">
        <v>30</v>
      </c>
      <c r="J6" s="4" t="s">
        <v>32</v>
      </c>
    </row>
    <row r="7" spans="2:10" x14ac:dyDescent="0.3">
      <c r="B7" s="6" t="s">
        <v>13</v>
      </c>
      <c r="C7" s="1">
        <v>10</v>
      </c>
      <c r="D7" s="1">
        <v>10</v>
      </c>
      <c r="E7" s="1">
        <v>10</v>
      </c>
      <c r="F7" s="1">
        <v>10</v>
      </c>
      <c r="G7" s="1">
        <v>10</v>
      </c>
      <c r="H7" s="1">
        <v>110</v>
      </c>
      <c r="I7" s="9">
        <v>109</v>
      </c>
      <c r="J7" s="1">
        <v>0</v>
      </c>
    </row>
    <row r="8" spans="2:10" x14ac:dyDescent="0.3">
      <c r="B8" s="6" t="s">
        <v>14</v>
      </c>
      <c r="C8" s="1">
        <v>7</v>
      </c>
      <c r="D8" s="1">
        <v>7</v>
      </c>
      <c r="E8" s="1">
        <v>7</v>
      </c>
      <c r="F8" s="1">
        <v>7</v>
      </c>
      <c r="G8" s="1">
        <v>7</v>
      </c>
      <c r="H8" s="1">
        <v>107</v>
      </c>
      <c r="I8" s="9">
        <v>94.8</v>
      </c>
      <c r="J8" s="1">
        <v>11.214953271028039</v>
      </c>
    </row>
    <row r="9" spans="2:10" x14ac:dyDescent="0.3">
      <c r="B9" s="6" t="s">
        <v>15</v>
      </c>
      <c r="C9" s="1">
        <v>8</v>
      </c>
      <c r="D9" s="1">
        <v>8</v>
      </c>
      <c r="E9" s="1">
        <v>8</v>
      </c>
      <c r="F9" s="1">
        <v>8</v>
      </c>
      <c r="G9" s="1">
        <v>8</v>
      </c>
      <c r="H9" s="1">
        <v>108</v>
      </c>
      <c r="I9" s="9">
        <v>99.5</v>
      </c>
      <c r="J9" s="1">
        <v>0</v>
      </c>
    </row>
    <row r="10" spans="2:10" x14ac:dyDescent="0.3">
      <c r="B10" s="6" t="s">
        <v>16</v>
      </c>
      <c r="C10" s="1">
        <v>6</v>
      </c>
      <c r="D10" s="1">
        <v>6</v>
      </c>
      <c r="E10" s="1">
        <v>6</v>
      </c>
      <c r="F10" s="1">
        <v>6</v>
      </c>
      <c r="G10" s="1">
        <v>106</v>
      </c>
      <c r="H10" s="1">
        <v>0</v>
      </c>
      <c r="I10" s="9">
        <v>93.1</v>
      </c>
      <c r="J10" s="1">
        <v>6.8065596896490916</v>
      </c>
    </row>
    <row r="11" spans="2:10" x14ac:dyDescent="0.3">
      <c r="B11" s="6" t="s">
        <v>17</v>
      </c>
      <c r="C11" s="1">
        <v>7</v>
      </c>
      <c r="D11" s="1">
        <v>7</v>
      </c>
      <c r="E11" s="1">
        <v>7</v>
      </c>
      <c r="F11" s="1">
        <v>7</v>
      </c>
      <c r="G11" s="1">
        <v>107</v>
      </c>
      <c r="H11" s="1">
        <v>0</v>
      </c>
      <c r="I11" s="9">
        <v>97.2</v>
      </c>
      <c r="J11" s="1">
        <v>0</v>
      </c>
    </row>
    <row r="12" spans="2:10" x14ac:dyDescent="0.3">
      <c r="B12" s="6" t="s">
        <v>18</v>
      </c>
      <c r="C12" s="1">
        <v>5</v>
      </c>
      <c r="D12" s="1">
        <v>5</v>
      </c>
      <c r="E12" s="1">
        <v>5</v>
      </c>
      <c r="F12" s="1">
        <v>105</v>
      </c>
      <c r="G12" s="1">
        <v>0</v>
      </c>
      <c r="H12" s="1">
        <v>0</v>
      </c>
      <c r="I12" s="9">
        <v>92.9</v>
      </c>
      <c r="J12" s="1">
        <v>0</v>
      </c>
    </row>
    <row r="13" spans="2:10" x14ac:dyDescent="0.3">
      <c r="B13" s="6" t="s">
        <v>19</v>
      </c>
      <c r="C13" s="1">
        <v>10</v>
      </c>
      <c r="D13" s="1">
        <v>10</v>
      </c>
      <c r="E13" s="1">
        <v>110</v>
      </c>
      <c r="F13" s="1">
        <v>0</v>
      </c>
      <c r="G13" s="1">
        <v>0</v>
      </c>
      <c r="H13" s="1">
        <v>0</v>
      </c>
      <c r="I13" s="9">
        <v>110</v>
      </c>
      <c r="J13" s="1">
        <v>0</v>
      </c>
    </row>
    <row r="14" spans="2:10" x14ac:dyDescent="0.3">
      <c r="B14" s="6" t="s">
        <v>20</v>
      </c>
      <c r="C14" s="1">
        <v>8</v>
      </c>
      <c r="D14" s="1">
        <v>8</v>
      </c>
      <c r="E14" s="1">
        <v>108</v>
      </c>
      <c r="F14" s="1">
        <v>0</v>
      </c>
      <c r="G14" s="1">
        <v>0</v>
      </c>
      <c r="H14" s="1">
        <v>0</v>
      </c>
      <c r="I14" s="9">
        <v>104</v>
      </c>
      <c r="J14" s="1">
        <v>6.3023700830084213</v>
      </c>
    </row>
    <row r="15" spans="2:10" x14ac:dyDescent="0.3">
      <c r="B15" s="6" t="s">
        <v>21</v>
      </c>
      <c r="C15" s="1">
        <v>7</v>
      </c>
      <c r="D15" s="1">
        <v>107</v>
      </c>
      <c r="E15" s="1">
        <v>0</v>
      </c>
      <c r="F15" s="1">
        <v>0</v>
      </c>
      <c r="G15" s="1">
        <v>0</v>
      </c>
      <c r="H15" s="1">
        <v>0</v>
      </c>
      <c r="I15" s="9">
        <v>102</v>
      </c>
      <c r="J15" s="1">
        <v>0.28258886262469035</v>
      </c>
    </row>
    <row r="16" spans="2:10" x14ac:dyDescent="0.3">
      <c r="B16" s="6" t="s">
        <v>22</v>
      </c>
      <c r="C16" s="1">
        <v>100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9">
        <v>95.2</v>
      </c>
      <c r="J16" s="1">
        <v>0</v>
      </c>
    </row>
    <row r="17" spans="2:6" x14ac:dyDescent="0.3">
      <c r="F17" s="3"/>
    </row>
    <row r="18" spans="2:6" x14ac:dyDescent="0.3">
      <c r="B18" s="11" t="s">
        <v>33</v>
      </c>
      <c r="C18" s="10">
        <f>SUMPRODUCT(J7:J16,I7:I16)</f>
        <v>2381.1388298203829</v>
      </c>
      <c r="D18" s="2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PUNTO2</vt:lpstr>
      <vt:lpstr>PUNTO3</vt:lpstr>
      <vt:lpstr>PUNTO5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 Computo 502</dc:creator>
  <cp:lastModifiedBy>Melanie </cp:lastModifiedBy>
  <dcterms:created xsi:type="dcterms:W3CDTF">2022-09-07T19:30:08Z</dcterms:created>
  <dcterms:modified xsi:type="dcterms:W3CDTF">2022-09-28T16:22:02Z</dcterms:modified>
</cp:coreProperties>
</file>