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8A76DD4D-5495-4C4F-9C9A-0B48938D34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Sheet" sheetId="2" r:id="rId1"/>
    <sheet name="Portfolio Statement" sheetId="1" r:id="rId2"/>
    <sheet name="BGTB Yield Curve" sheetId="3" r:id="rId3"/>
    <sheet name="OE MF Return" sheetId="4" r:id="rId4"/>
  </sheets>
  <definedNames>
    <definedName name="_xlnm._FilterDatabase" localSheetId="1" hidden="1">'Portfolio Statement'!$B$56:$H$80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8" i="1" l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57" i="1"/>
  <c r="Q57" i="1" s="1"/>
  <c r="Q46" i="1" l="1"/>
  <c r="O122" i="4" l="1"/>
  <c r="O103" i="4"/>
  <c r="O104" i="4"/>
  <c r="O105" i="4"/>
  <c r="O106" i="4"/>
  <c r="O107" i="4"/>
  <c r="O82" i="4"/>
  <c r="O80" i="4"/>
  <c r="O79" i="4"/>
  <c r="O78" i="4"/>
  <c r="O76" i="4"/>
  <c r="O75" i="4"/>
  <c r="O74" i="4"/>
  <c r="O72" i="4"/>
  <c r="O71" i="4"/>
  <c r="O70" i="4"/>
  <c r="L122" i="4"/>
  <c r="L116" i="4"/>
  <c r="L107" i="4"/>
  <c r="L106" i="4"/>
  <c r="L104" i="4"/>
  <c r="L103" i="4"/>
  <c r="L93" i="4"/>
  <c r="L87" i="4"/>
  <c r="L85" i="4"/>
  <c r="L84" i="4"/>
  <c r="L81" i="4"/>
  <c r="L80" i="4"/>
  <c r="L79" i="4"/>
  <c r="L78" i="4"/>
  <c r="L77" i="4"/>
  <c r="L75" i="4"/>
  <c r="L74" i="4"/>
  <c r="L72" i="4"/>
  <c r="L71" i="4"/>
  <c r="I122" i="4"/>
  <c r="I116" i="4"/>
  <c r="I106" i="4"/>
  <c r="I103" i="4"/>
  <c r="I93" i="4"/>
  <c r="I87" i="4"/>
  <c r="I84" i="4"/>
  <c r="I79" i="4"/>
  <c r="I78" i="4"/>
  <c r="I77" i="4"/>
  <c r="I75" i="4"/>
  <c r="I71" i="4"/>
  <c r="O115" i="4"/>
  <c r="O113" i="4"/>
  <c r="O111" i="4"/>
  <c r="O109" i="4"/>
  <c r="O102" i="4"/>
  <c r="O92" i="4"/>
  <c r="O91" i="4"/>
  <c r="O90" i="4"/>
  <c r="O89" i="4"/>
  <c r="O88" i="4"/>
  <c r="O73" i="4"/>
  <c r="L125" i="4"/>
  <c r="L124" i="4"/>
  <c r="L123" i="4"/>
  <c r="L121" i="4"/>
  <c r="L120" i="4"/>
  <c r="L119" i="4"/>
  <c r="L118" i="4"/>
  <c r="L117" i="4"/>
  <c r="L115" i="4"/>
  <c r="L114" i="4"/>
  <c r="L113" i="4"/>
  <c r="L112" i="4"/>
  <c r="L111" i="4"/>
  <c r="L109" i="4"/>
  <c r="L108" i="4"/>
  <c r="L105" i="4"/>
  <c r="L102" i="4"/>
  <c r="L101" i="4"/>
  <c r="L100" i="4"/>
  <c r="L99" i="4"/>
  <c r="L98" i="4"/>
  <c r="L97" i="4"/>
  <c r="L96" i="4"/>
  <c r="L95" i="4"/>
  <c r="L94" i="4"/>
  <c r="L92" i="4"/>
  <c r="L91" i="4"/>
  <c r="L90" i="4"/>
  <c r="L89" i="4"/>
  <c r="L88" i="4"/>
  <c r="L86" i="4"/>
  <c r="L83" i="4"/>
  <c r="L76" i="4"/>
  <c r="L73" i="4"/>
  <c r="L70" i="4"/>
  <c r="I125" i="4"/>
  <c r="I124" i="4"/>
  <c r="I123" i="4"/>
  <c r="I121" i="4"/>
  <c r="I120" i="4"/>
  <c r="I119" i="4"/>
  <c r="I118" i="4"/>
  <c r="I117" i="4"/>
  <c r="I115" i="4"/>
  <c r="I114" i="4"/>
  <c r="I113" i="4"/>
  <c r="I112" i="4"/>
  <c r="I111" i="4"/>
  <c r="I109" i="4"/>
  <c r="I108" i="4"/>
  <c r="I105" i="4"/>
  <c r="I102" i="4"/>
  <c r="I101" i="4"/>
  <c r="I100" i="4"/>
  <c r="I99" i="4"/>
  <c r="I98" i="4"/>
  <c r="I97" i="4"/>
  <c r="I96" i="4"/>
  <c r="I95" i="4"/>
  <c r="I94" i="4"/>
  <c r="I92" i="4"/>
  <c r="I91" i="4"/>
  <c r="I90" i="4"/>
  <c r="I89" i="4"/>
  <c r="I88" i="4"/>
  <c r="I86" i="4"/>
  <c r="I83" i="4"/>
  <c r="I76" i="4"/>
  <c r="I73" i="4"/>
  <c r="I70" i="4"/>
  <c r="F112" i="4"/>
  <c r="F90" i="4"/>
  <c r="F89" i="4"/>
  <c r="F88" i="4"/>
  <c r="F125" i="4"/>
  <c r="F124" i="4"/>
  <c r="F123" i="4"/>
  <c r="F121" i="4"/>
  <c r="F120" i="4"/>
  <c r="F119" i="4"/>
  <c r="F118" i="4"/>
  <c r="F117" i="4"/>
  <c r="F115" i="4"/>
  <c r="F114" i="4"/>
  <c r="F113" i="4"/>
  <c r="F111" i="4"/>
  <c r="F109" i="4"/>
  <c r="F108" i="4"/>
  <c r="F105" i="4"/>
  <c r="F102" i="4"/>
  <c r="F101" i="4"/>
  <c r="F100" i="4"/>
  <c r="F99" i="4"/>
  <c r="F98" i="4"/>
  <c r="F97" i="4"/>
  <c r="F96" i="4"/>
  <c r="F95" i="4"/>
  <c r="F94" i="4"/>
  <c r="F92" i="4"/>
  <c r="F91" i="4"/>
  <c r="F86" i="4"/>
  <c r="F83" i="4"/>
  <c r="F76" i="4"/>
  <c r="F73" i="4"/>
  <c r="F70" i="4"/>
  <c r="D191" i="4"/>
  <c r="E191" i="4" s="1"/>
  <c r="F191" i="4" s="1"/>
  <c r="G191" i="4" s="1"/>
  <c r="H191" i="4" s="1"/>
  <c r="I191" i="4" s="1"/>
  <c r="J191" i="4" s="1"/>
  <c r="K191" i="4" s="1"/>
  <c r="L191" i="4" s="1"/>
  <c r="M191" i="4" s="1"/>
  <c r="N191" i="4" s="1"/>
  <c r="O191" i="4" s="1"/>
  <c r="P191" i="4" s="1"/>
  <c r="Q191" i="4" s="1"/>
  <c r="R191" i="4" s="1"/>
  <c r="S191" i="4" s="1"/>
  <c r="T191" i="4" s="1"/>
  <c r="U191" i="4" s="1"/>
  <c r="V191" i="4" s="1"/>
  <c r="W191" i="4" s="1"/>
  <c r="X191" i="4" s="1"/>
  <c r="Y191" i="4" s="1"/>
  <c r="Z191" i="4" s="1"/>
  <c r="AA191" i="4" s="1"/>
  <c r="AB191" i="4" s="1"/>
  <c r="AC191" i="4" s="1"/>
  <c r="AD191" i="4" s="1"/>
  <c r="AE191" i="4" s="1"/>
  <c r="AF191" i="4" s="1"/>
  <c r="AG191" i="4" s="1"/>
  <c r="AH191" i="4" s="1"/>
  <c r="AI191" i="4" s="1"/>
  <c r="AJ191" i="4" s="1"/>
  <c r="AK191" i="4" s="1"/>
  <c r="AL191" i="4" s="1"/>
  <c r="AM191" i="4" s="1"/>
  <c r="AN191" i="4" s="1"/>
  <c r="AO191" i="4" s="1"/>
  <c r="AP191" i="4" s="1"/>
  <c r="AQ191" i="4" s="1"/>
  <c r="AR191" i="4" s="1"/>
  <c r="AS191" i="4" s="1"/>
  <c r="AT191" i="4" s="1"/>
  <c r="AU191" i="4" s="1"/>
  <c r="AV191" i="4" s="1"/>
  <c r="AW191" i="4" s="1"/>
  <c r="AX191" i="4" s="1"/>
  <c r="AY191" i="4" s="1"/>
  <c r="AZ191" i="4" s="1"/>
  <c r="BA191" i="4" s="1"/>
  <c r="BB191" i="4" s="1"/>
  <c r="BC191" i="4" s="1"/>
  <c r="BD191" i="4" s="1"/>
  <c r="BE191" i="4" s="1"/>
  <c r="BF191" i="4" s="1"/>
  <c r="BG191" i="4" s="1"/>
  <c r="BH191" i="4" s="1"/>
  <c r="BI191" i="4" s="1"/>
  <c r="BJ191" i="4" s="1"/>
  <c r="J35" i="1" l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57" i="1"/>
  <c r="P31" i="1"/>
  <c r="J46" i="1" l="1"/>
  <c r="F46" i="1"/>
  <c r="K46" i="1" l="1"/>
  <c r="G46" i="1"/>
  <c r="L46" i="1" l="1"/>
  <c r="O46" i="1" s="1"/>
  <c r="M46" i="1" l="1"/>
  <c r="P46" i="1" s="1"/>
  <c r="N46" i="1" s="1"/>
</calcChain>
</file>

<file path=xl/sharedStrings.xml><?xml version="1.0" encoding="utf-8"?>
<sst xmlns="http://schemas.openxmlformats.org/spreadsheetml/2006/main" count="1138" uniqueCount="600">
  <si>
    <t>Trade data</t>
  </si>
  <si>
    <t>Date</t>
  </si>
  <si>
    <t>Ticker</t>
  </si>
  <si>
    <t>Position</t>
  </si>
  <si>
    <t>Per unit price</t>
  </si>
  <si>
    <t>Per unit commission</t>
  </si>
  <si>
    <t>Total value</t>
  </si>
  <si>
    <t>Cash</t>
  </si>
  <si>
    <t>BERGERPBL</t>
  </si>
  <si>
    <t>GP</t>
  </si>
  <si>
    <t>LINDEBD</t>
  </si>
  <si>
    <t>MARICO</t>
  </si>
  <si>
    <t>OLYMPIC</t>
  </si>
  <si>
    <t>RECKITTBEN</t>
  </si>
  <si>
    <t>RENATA</t>
  </si>
  <si>
    <t>SINGERBD</t>
  </si>
  <si>
    <t>WALTONHIL</t>
  </si>
  <si>
    <t>Long</t>
  </si>
  <si>
    <t>Short</t>
  </si>
  <si>
    <t>Commission rate</t>
  </si>
  <si>
    <t>Portfolio Statement</t>
  </si>
  <si>
    <t>Long NoS</t>
  </si>
  <si>
    <t>Short NoS</t>
  </si>
  <si>
    <t>Short value</t>
  </si>
  <si>
    <t>Long value</t>
  </si>
  <si>
    <t>Net value</t>
  </si>
  <si>
    <t>Mkt. value</t>
  </si>
  <si>
    <t>Long position</t>
  </si>
  <si>
    <t>Short position</t>
  </si>
  <si>
    <t>Net position</t>
  </si>
  <si>
    <t>Gain/(loss) - amount</t>
  </si>
  <si>
    <t>Realized</t>
  </si>
  <si>
    <t>Unrealized</t>
  </si>
  <si>
    <t>Net</t>
  </si>
  <si>
    <t>Gain/(loss) - %</t>
  </si>
  <si>
    <t>Weight</t>
  </si>
  <si>
    <t>Close price</t>
  </si>
  <si>
    <t>RUNNERAUTO</t>
  </si>
  <si>
    <t>:</t>
  </si>
  <si>
    <t>Time:</t>
  </si>
  <si>
    <t>Participant's Name</t>
  </si>
  <si>
    <t>E-mail Address</t>
  </si>
  <si>
    <t>Contact Number</t>
  </si>
  <si>
    <t>University Name</t>
  </si>
  <si>
    <t>Department Name</t>
  </si>
  <si>
    <t>After completion of test, save the file and rename it to your full name.</t>
  </si>
  <si>
    <t>Number of Question</t>
  </si>
  <si>
    <r>
      <rPr>
        <b/>
        <sz val="10"/>
        <color theme="1"/>
        <rFont val="Tahoma"/>
        <family val="2"/>
      </rPr>
      <t>ID</t>
    </r>
    <r>
      <rPr>
        <sz val="10"/>
        <color theme="1"/>
        <rFont val="Tahoma"/>
        <family val="2"/>
      </rPr>
      <t xml:space="preserve"> (if any)</t>
    </r>
  </si>
  <si>
    <t>Realized gain</t>
  </si>
  <si>
    <t>Short date</t>
  </si>
  <si>
    <t>Per unit short price</t>
  </si>
  <si>
    <t>No. of shares</t>
  </si>
  <si>
    <t>Avg. cost per share</t>
  </si>
  <si>
    <t>Total cost</t>
  </si>
  <si>
    <t>Realized gain/(loss)</t>
  </si>
  <si>
    <t>HPR</t>
  </si>
  <si>
    <t>Helper</t>
  </si>
  <si>
    <t>No. of shorted shares</t>
  </si>
  <si>
    <t>Total</t>
  </si>
  <si>
    <t>#</t>
  </si>
  <si>
    <t>TRADING CODE</t>
  </si>
  <si>
    <t>LTP*</t>
  </si>
  <si>
    <t>HIGH</t>
  </si>
  <si>
    <t>LOW</t>
  </si>
  <si>
    <t>CLOSEP*</t>
  </si>
  <si>
    <t>YCP*</t>
  </si>
  <si>
    <t>CHANGE</t>
  </si>
  <si>
    <t>TRADE</t>
  </si>
  <si>
    <t>VALUE (mn)</t>
  </si>
  <si>
    <t>VOLUME</t>
  </si>
  <si>
    <t>1JANATAMF</t>
  </si>
  <si>
    <t>1STPRIMFMF</t>
  </si>
  <si>
    <t>AAMRANET</t>
  </si>
  <si>
    <t>AAMRATECH</t>
  </si>
  <si>
    <t>ABB1STMF</t>
  </si>
  <si>
    <t>ABBANK</t>
  </si>
  <si>
    <t>ACFL</t>
  </si>
  <si>
    <t>ACI</t>
  </si>
  <si>
    <t>ACIFORMULA</t>
  </si>
  <si>
    <t>ACMELAB</t>
  </si>
  <si>
    <t>ACTIVEFINE</t>
  </si>
  <si>
    <t>ADNTEL</t>
  </si>
  <si>
    <t>ADVENT</t>
  </si>
  <si>
    <t>AFCAGRO</t>
  </si>
  <si>
    <t>AFTABAUTO</t>
  </si>
  <si>
    <t>AGNISYSL</t>
  </si>
  <si>
    <t>AGRANINS</t>
  </si>
  <si>
    <t>AIBL1STIMF</t>
  </si>
  <si>
    <t>AIL</t>
  </si>
  <si>
    <t>AL-HAJTEX</t>
  </si>
  <si>
    <t>ALARABANK</t>
  </si>
  <si>
    <t>ALIF</t>
  </si>
  <si>
    <t>ALLTEX</t>
  </si>
  <si>
    <t>AMANFEED</t>
  </si>
  <si>
    <t>AMBEEPHA</t>
  </si>
  <si>
    <t>AMCL(PRAN)</t>
  </si>
  <si>
    <t>ANLIMAYARN</t>
  </si>
  <si>
    <t>ANWARGALV</t>
  </si>
  <si>
    <t>AOL</t>
  </si>
  <si>
    <t>APEXFOODS</t>
  </si>
  <si>
    <t>APEXFOOT</t>
  </si>
  <si>
    <t>APEXSPINN</t>
  </si>
  <si>
    <t>APEXTANRY</t>
  </si>
  <si>
    <t>APOLOISPAT</t>
  </si>
  <si>
    <t>ARAMIT</t>
  </si>
  <si>
    <t>ARAMITCEM</t>
  </si>
  <si>
    <t>ARGONDENIM</t>
  </si>
  <si>
    <t>ASIAINS</t>
  </si>
  <si>
    <t>ASIAPACINS</t>
  </si>
  <si>
    <t>ATCSLGF</t>
  </si>
  <si>
    <t>ATLASBANG</t>
  </si>
  <si>
    <t>AZIZPIPES</t>
  </si>
  <si>
    <t>BANGAS</t>
  </si>
  <si>
    <t>BANKASIA</t>
  </si>
  <si>
    <t>BARKAPOWER</t>
  </si>
  <si>
    <t>BATASHOE</t>
  </si>
  <si>
    <t>BATBC</t>
  </si>
  <si>
    <t>BAYLEASING</t>
  </si>
  <si>
    <t>BBS</t>
  </si>
  <si>
    <t>BBSCABLES</t>
  </si>
  <si>
    <t>BDAUTOCA</t>
  </si>
  <si>
    <t>BDCOM</t>
  </si>
  <si>
    <t>BDFINANCE</t>
  </si>
  <si>
    <t>BDLAMPS</t>
  </si>
  <si>
    <t>BDSERVICE</t>
  </si>
  <si>
    <t>--</t>
  </si>
  <si>
    <t>BDTHAI</t>
  </si>
  <si>
    <t>BDWELDING</t>
  </si>
  <si>
    <t>BEACHHATCH</t>
  </si>
  <si>
    <t>BEACONPHAR</t>
  </si>
  <si>
    <t>BENGALWTL</t>
  </si>
  <si>
    <t>BEXIMCO</t>
  </si>
  <si>
    <t>BGIC</t>
  </si>
  <si>
    <t>BIFC</t>
  </si>
  <si>
    <t>BNICL</t>
  </si>
  <si>
    <t>BPML</t>
  </si>
  <si>
    <t>BPPL</t>
  </si>
  <si>
    <t>BRACBANK</t>
  </si>
  <si>
    <t>BSC</t>
  </si>
  <si>
    <t>BSCCL</t>
  </si>
  <si>
    <t>BSRMLTD</t>
  </si>
  <si>
    <t>BSRMSTEEL</t>
  </si>
  <si>
    <t>BXPHARMA</t>
  </si>
  <si>
    <t>BXSYNTH</t>
  </si>
  <si>
    <t>CAPMBDBLMF</t>
  </si>
  <si>
    <t>CAPMIBBLMF</t>
  </si>
  <si>
    <t>CENTRALINS</t>
  </si>
  <si>
    <t>CENTRALPHL</t>
  </si>
  <si>
    <t>CITYBANK</t>
  </si>
  <si>
    <t>CITYGENINS</t>
  </si>
  <si>
    <t>CNATEX</t>
  </si>
  <si>
    <t>CONFIDCEM</t>
  </si>
  <si>
    <t>CONTININS</t>
  </si>
  <si>
    <t>COPPERTECH</t>
  </si>
  <si>
    <t>CRYSTALINS</t>
  </si>
  <si>
    <t>CVOPRL</t>
  </si>
  <si>
    <t>DACCADYE</t>
  </si>
  <si>
    <t>DAFODILCOM</t>
  </si>
  <si>
    <t>DBH</t>
  </si>
  <si>
    <t>DBH1STMF</t>
  </si>
  <si>
    <t>DELTALIFE</t>
  </si>
  <si>
    <t>DELTASPINN</t>
  </si>
  <si>
    <t>DESCO</t>
  </si>
  <si>
    <t>DESHBANDHU</t>
  </si>
  <si>
    <t>DGIC</t>
  </si>
  <si>
    <t>DHAKABANK</t>
  </si>
  <si>
    <t>DHAKAINS</t>
  </si>
  <si>
    <t>DOMINAGE</t>
  </si>
  <si>
    <t>DOREENPWR</t>
  </si>
  <si>
    <t>DSHGARME</t>
  </si>
  <si>
    <t>DSSL</t>
  </si>
  <si>
    <t>DULAMIACOT</t>
  </si>
  <si>
    <t>DUTCHBANGL</t>
  </si>
  <si>
    <t>EASTERNINS</t>
  </si>
  <si>
    <t>EASTLAND</t>
  </si>
  <si>
    <t>EASTRNLUB</t>
  </si>
  <si>
    <t>EBL</t>
  </si>
  <si>
    <t>EBL1STMF</t>
  </si>
  <si>
    <t>EBLNRBMF</t>
  </si>
  <si>
    <t>ECABLES</t>
  </si>
  <si>
    <t>EGEN</t>
  </si>
  <si>
    <t>EHL</t>
  </si>
  <si>
    <t>EIL</t>
  </si>
  <si>
    <t>EMERALDOIL</t>
  </si>
  <si>
    <t>ENVOYTEX</t>
  </si>
  <si>
    <t>EPGL</t>
  </si>
  <si>
    <t>ESQUIRENIT</t>
  </si>
  <si>
    <t>ETL</t>
  </si>
  <si>
    <t>EXIM1STMF</t>
  </si>
  <si>
    <t>EXIMBANK</t>
  </si>
  <si>
    <t>FAMILYTEX</t>
  </si>
  <si>
    <t>FARCHEM</t>
  </si>
  <si>
    <t>FAREASTFIN</t>
  </si>
  <si>
    <t>FAREASTLIF</t>
  </si>
  <si>
    <t>FASFIN</t>
  </si>
  <si>
    <t>FBFIF</t>
  </si>
  <si>
    <t>FEDERALINS</t>
  </si>
  <si>
    <t>FEKDIL</t>
  </si>
  <si>
    <t>FINEFOODS</t>
  </si>
  <si>
    <t>FIRSTFIN</t>
  </si>
  <si>
    <t>FIRSTSBANK</t>
  </si>
  <si>
    <t>FORTUNE</t>
  </si>
  <si>
    <t>FUWANGCER</t>
  </si>
  <si>
    <t>FUWANGFOOD</t>
  </si>
  <si>
    <t>GBBPOWER</t>
  </si>
  <si>
    <t>GEMINISEA</t>
  </si>
  <si>
    <t>GENEXIL</t>
  </si>
  <si>
    <t>GENNEXT</t>
  </si>
  <si>
    <t>GHAIL</t>
  </si>
  <si>
    <t>GHCL</t>
  </si>
  <si>
    <t>GLOBALINS</t>
  </si>
  <si>
    <t>GOLDENSON</t>
  </si>
  <si>
    <t>GPHISPAT</t>
  </si>
  <si>
    <t>GQBALLPEN</t>
  </si>
  <si>
    <t>GRAMEENS2</t>
  </si>
  <si>
    <t>GREENDELMF</t>
  </si>
  <si>
    <t>GREENDELT</t>
  </si>
  <si>
    <t>GSPFINANCE</t>
  </si>
  <si>
    <t>HAKKANIPUL</t>
  </si>
  <si>
    <t>HEIDELBCEM</t>
  </si>
  <si>
    <t>HFL</t>
  </si>
  <si>
    <t>HRTEX</t>
  </si>
  <si>
    <t>HWAWELLTEX</t>
  </si>
  <si>
    <t>IBNSINA</t>
  </si>
  <si>
    <t>IBP</t>
  </si>
  <si>
    <t>ICB</t>
  </si>
  <si>
    <t>ICB3RDNRB</t>
  </si>
  <si>
    <t>ICBAGRANI1</t>
  </si>
  <si>
    <t>ICBAMCL2ND</t>
  </si>
  <si>
    <t>ICBEPMF1S1</t>
  </si>
  <si>
    <t>ICBIBANK</t>
  </si>
  <si>
    <t>ICBSONALI1</t>
  </si>
  <si>
    <t>IDLC</t>
  </si>
  <si>
    <t>IFADAUTOS</t>
  </si>
  <si>
    <t>IFIC</t>
  </si>
  <si>
    <t>IFIC1STMF</t>
  </si>
  <si>
    <t>IFILISLMF1</t>
  </si>
  <si>
    <t>ILFSL</t>
  </si>
  <si>
    <t>IMAMBUTTON</t>
  </si>
  <si>
    <t>INDEXAGRO</t>
  </si>
  <si>
    <t>INTECH</t>
  </si>
  <si>
    <t>INTRACO</t>
  </si>
  <si>
    <t>IPDC</t>
  </si>
  <si>
    <t>ISLAMIBANK</t>
  </si>
  <si>
    <t>ISLAMICFIN</t>
  </si>
  <si>
    <t>ISLAMIINS</t>
  </si>
  <si>
    <t>ISNLTD</t>
  </si>
  <si>
    <t>ITC</t>
  </si>
  <si>
    <t>JAMUNABANK</t>
  </si>
  <si>
    <t>JAMUNAOIL</t>
  </si>
  <si>
    <t>JANATAINS</t>
  </si>
  <si>
    <t>JMISMDL</t>
  </si>
  <si>
    <t>JUTESPINN</t>
  </si>
  <si>
    <t>KARNAPHULI</t>
  </si>
  <si>
    <t>KAY&amp;QUE</t>
  </si>
  <si>
    <t>KBPPWBIL</t>
  </si>
  <si>
    <t>KDSALTD</t>
  </si>
  <si>
    <t>KEYACOSMET</t>
  </si>
  <si>
    <t>KOHINOOR</t>
  </si>
  <si>
    <t>KPCL</t>
  </si>
  <si>
    <t>KPPL</t>
  </si>
  <si>
    <t>KTL</t>
  </si>
  <si>
    <t>LANKABAFIN</t>
  </si>
  <si>
    <t>LEGACYFOOT</t>
  </si>
  <si>
    <t>LHBL</t>
  </si>
  <si>
    <t>LIBRAINFU</t>
  </si>
  <si>
    <t>LRBDL</t>
  </si>
  <si>
    <t>LRGLOBMF1</t>
  </si>
  <si>
    <t>MAKSONSPIN</t>
  </si>
  <si>
    <t>MALEKSPIN</t>
  </si>
  <si>
    <t>MATINSPINN</t>
  </si>
  <si>
    <t>MBL1STMF</t>
  </si>
  <si>
    <t>MEGCONMILK</t>
  </si>
  <si>
    <t>MEGHNACEM</t>
  </si>
  <si>
    <t>MEGHNALIFE</t>
  </si>
  <si>
    <t>MEGHNAPET</t>
  </si>
  <si>
    <t>MERCANBANK</t>
  </si>
  <si>
    <t>MERCINS</t>
  </si>
  <si>
    <t>METROSPIN</t>
  </si>
  <si>
    <t>MHSML</t>
  </si>
  <si>
    <t>MICEMENT</t>
  </si>
  <si>
    <t>MIDASFIN</t>
  </si>
  <si>
    <t>MIRACLEIND</t>
  </si>
  <si>
    <t>MIRAKHTER</t>
  </si>
  <si>
    <t>MITHUNKNIT</t>
  </si>
  <si>
    <t>MJLBD</t>
  </si>
  <si>
    <t>MLDYEING</t>
  </si>
  <si>
    <t>MONNOAGML</t>
  </si>
  <si>
    <t>MONNOCERA</t>
  </si>
  <si>
    <t>MONNOFABR</t>
  </si>
  <si>
    <t>MONOSPOOL</t>
  </si>
  <si>
    <t>MPETROLEUM</t>
  </si>
  <si>
    <t>MTB</t>
  </si>
  <si>
    <t>NAHEEACP</t>
  </si>
  <si>
    <t>NATLIFEINS</t>
  </si>
  <si>
    <t>NAVANACNG</t>
  </si>
  <si>
    <t>NBL</t>
  </si>
  <si>
    <t>NCCBANK</t>
  </si>
  <si>
    <t>NCCBLMF1</t>
  </si>
  <si>
    <t>NEWLINE</t>
  </si>
  <si>
    <t>NFML</t>
  </si>
  <si>
    <t>NHFIL</t>
  </si>
  <si>
    <t>NITOLINS</t>
  </si>
  <si>
    <t>NLI1STMF</t>
  </si>
  <si>
    <t>NORTHERN</t>
  </si>
  <si>
    <t>NORTHRNINS</t>
  </si>
  <si>
    <t>NPOLYMAR</t>
  </si>
  <si>
    <t>NRBCBANK</t>
  </si>
  <si>
    <t>NTC</t>
  </si>
  <si>
    <t>NTLTUBES</t>
  </si>
  <si>
    <t>NURANI</t>
  </si>
  <si>
    <t>OAL</t>
  </si>
  <si>
    <t>OIMEX</t>
  </si>
  <si>
    <t>ONEBANKLTD</t>
  </si>
  <si>
    <t>ORIONINFU</t>
  </si>
  <si>
    <t>ORIONPHARM</t>
  </si>
  <si>
    <t>PADMALIFE</t>
  </si>
  <si>
    <t>PADMAOIL</t>
  </si>
  <si>
    <t>PAPERPROC</t>
  </si>
  <si>
    <t>PARAMOUNT</t>
  </si>
  <si>
    <t>PDL</t>
  </si>
  <si>
    <t>PENINSULA</t>
  </si>
  <si>
    <t>PEOPLESINS</t>
  </si>
  <si>
    <t>PF1STMF</t>
  </si>
  <si>
    <t>PHARMAID</t>
  </si>
  <si>
    <t>PHENIXINS</t>
  </si>
  <si>
    <t>PHOENIXFIN</t>
  </si>
  <si>
    <t>PHPMF1</t>
  </si>
  <si>
    <t>PIONEERINS</t>
  </si>
  <si>
    <t>PLFSL</t>
  </si>
  <si>
    <t>POPULAR1MF</t>
  </si>
  <si>
    <t>POPULARLIF</t>
  </si>
  <si>
    <t>POWERGRID</t>
  </si>
  <si>
    <t>PRAGATIINS</t>
  </si>
  <si>
    <t>PRAGATILIF</t>
  </si>
  <si>
    <t>PREMIERBAN</t>
  </si>
  <si>
    <t>PREMIERCEM</t>
  </si>
  <si>
    <t>PREMIERLEA</t>
  </si>
  <si>
    <t>PRIME1ICBA</t>
  </si>
  <si>
    <t>PRIMEBANK</t>
  </si>
  <si>
    <t>PRIMEFIN</t>
  </si>
  <si>
    <t>PRIMEINSUR</t>
  </si>
  <si>
    <t>PRIMELIFE</t>
  </si>
  <si>
    <t>PRIMETEX</t>
  </si>
  <si>
    <t>PROGRESLIF</t>
  </si>
  <si>
    <t>PROVATIINS</t>
  </si>
  <si>
    <t>PTL</t>
  </si>
  <si>
    <t>PUBALIBANK</t>
  </si>
  <si>
    <t>PURABIGEN</t>
  </si>
  <si>
    <t>QUASEMIND</t>
  </si>
  <si>
    <t>QUEENSOUTH</t>
  </si>
  <si>
    <t>RAHIMAFOOD</t>
  </si>
  <si>
    <t>RAHIMTEXT</t>
  </si>
  <si>
    <t>RAKCERAMIC</t>
  </si>
  <si>
    <t>RANFOUNDRY</t>
  </si>
  <si>
    <t>RDFOOD</t>
  </si>
  <si>
    <t>REGENTTEX</t>
  </si>
  <si>
    <t>RELIANCE1</t>
  </si>
  <si>
    <t>RELIANCINS</t>
  </si>
  <si>
    <t>RENWICKJA</t>
  </si>
  <si>
    <t>REPUBLIC</t>
  </si>
  <si>
    <t>RINGSHINE</t>
  </si>
  <si>
    <t>RNSPIN</t>
  </si>
  <si>
    <t>ROBI</t>
  </si>
  <si>
    <t>RSRMSTEEL</t>
  </si>
  <si>
    <t>RUPALIBANK</t>
  </si>
  <si>
    <t>RUPALIINS</t>
  </si>
  <si>
    <t>RUPALILIFE</t>
  </si>
  <si>
    <t>SAFKOSPINN</t>
  </si>
  <si>
    <t>SAIFPOWER</t>
  </si>
  <si>
    <t>SAIHAMCOT</t>
  </si>
  <si>
    <t>SAIHAMTEX</t>
  </si>
  <si>
    <t>SALAMCRST</t>
  </si>
  <si>
    <t>SALVOCHEM</t>
  </si>
  <si>
    <t>SAMATALETH</t>
  </si>
  <si>
    <t>SAMORITA</t>
  </si>
  <si>
    <t>SANDHANINS</t>
  </si>
  <si>
    <t>SAPORTL</t>
  </si>
  <si>
    <t>SAVAREFR</t>
  </si>
  <si>
    <t>SBACBANK</t>
  </si>
  <si>
    <t>SEAPEARL</t>
  </si>
  <si>
    <t>SEBL1STMF</t>
  </si>
  <si>
    <t>SEMLFBSLGF</t>
  </si>
  <si>
    <t>SEMLIBBLSF</t>
  </si>
  <si>
    <t>SEMLLECMF</t>
  </si>
  <si>
    <t>SHAHJABANK</t>
  </si>
  <si>
    <t>SHASHADNIM</t>
  </si>
  <si>
    <t>SHEPHERD</t>
  </si>
  <si>
    <t>SHURWID</t>
  </si>
  <si>
    <t>SHYAMPSUG</t>
  </si>
  <si>
    <t>SIBL</t>
  </si>
  <si>
    <t>SILCOPHL</t>
  </si>
  <si>
    <t>SILVAPHL</t>
  </si>
  <si>
    <t>SIMTEX</t>
  </si>
  <si>
    <t>SINOBANGLA</t>
  </si>
  <si>
    <t>SKTRIMS</t>
  </si>
  <si>
    <t>SONALIANSH</t>
  </si>
  <si>
    <t>SONALILIFE</t>
  </si>
  <si>
    <t>SONALIPAPR</t>
  </si>
  <si>
    <t>SONARBAINS</t>
  </si>
  <si>
    <t>SONARGAON</t>
  </si>
  <si>
    <t>SOUTHEASTB</t>
  </si>
  <si>
    <t>SPCERAMICS</t>
  </si>
  <si>
    <t>SPCL</t>
  </si>
  <si>
    <t>SQUARETEXT</t>
  </si>
  <si>
    <t>SQURPHARMA</t>
  </si>
  <si>
    <t>SSSTEEL</t>
  </si>
  <si>
    <t>STANCERAM</t>
  </si>
  <si>
    <t>STANDARINS</t>
  </si>
  <si>
    <t>STANDBANKL</t>
  </si>
  <si>
    <t>STYLECRAFT</t>
  </si>
  <si>
    <t>SUMITPOWER</t>
  </si>
  <si>
    <t>SUNLIFEINS</t>
  </si>
  <si>
    <t>TAKAFULINS</t>
  </si>
  <si>
    <t>TALLUSPIN</t>
  </si>
  <si>
    <t>TAMIJTEX</t>
  </si>
  <si>
    <t>TAUFIKA</t>
  </si>
  <si>
    <t>TITASGAS</t>
  </si>
  <si>
    <t>TOSRIFA</t>
  </si>
  <si>
    <t>TRUSTB1MF</t>
  </si>
  <si>
    <t>TRUSTBANK</t>
  </si>
  <si>
    <t>TUNGHAI</t>
  </si>
  <si>
    <t>UCB</t>
  </si>
  <si>
    <t>UNILEVERCL</t>
  </si>
  <si>
    <t>UNIONCAP</t>
  </si>
  <si>
    <t>UNIQUEHRL</t>
  </si>
  <si>
    <t>UNITEDFIN</t>
  </si>
  <si>
    <t>UNITEDINS</t>
  </si>
  <si>
    <t>UPGDCL</t>
  </si>
  <si>
    <t>USMANIAGL</t>
  </si>
  <si>
    <t>UTTARABANK</t>
  </si>
  <si>
    <t>UTTARAFIN</t>
  </si>
  <si>
    <t>VAMLBDMF1</t>
  </si>
  <si>
    <t>VAMLRBBF</t>
  </si>
  <si>
    <t>VFSTDL</t>
  </si>
  <si>
    <t>WATACHEM</t>
  </si>
  <si>
    <t>WMSHIPYARD</t>
  </si>
  <si>
    <t>YPL</t>
  </si>
  <si>
    <t>ZAHEENSPIN</t>
  </si>
  <si>
    <t>ZAHINTEX</t>
  </si>
  <si>
    <t>ZEALBANGLA</t>
  </si>
  <si>
    <t>Net NoS</t>
  </si>
  <si>
    <t>Price data</t>
  </si>
  <si>
    <r>
      <t xml:space="preserve">1. In the "Trading data" table, calculate the </t>
    </r>
    <r>
      <rPr>
        <b/>
        <sz val="10"/>
        <color theme="1"/>
        <rFont val="Tahoma"/>
        <family val="2"/>
      </rPr>
      <t>per unit commission</t>
    </r>
    <r>
      <rPr>
        <sz val="10"/>
        <color theme="1"/>
        <rFont val="Tahoma"/>
        <family val="2"/>
      </rPr>
      <t xml:space="preserve"> for each ticker using the given commission rate.</t>
    </r>
  </si>
  <si>
    <r>
      <t xml:space="preserve">2. In the "Trading data" table, calculate the </t>
    </r>
    <r>
      <rPr>
        <b/>
        <sz val="10"/>
        <color theme="1"/>
        <rFont val="Tahoma"/>
        <family val="2"/>
      </rPr>
      <t>Total value</t>
    </r>
    <r>
      <rPr>
        <sz val="10"/>
        <color theme="1"/>
        <rFont val="Tahoma"/>
        <family val="2"/>
      </rPr>
      <t xml:space="preserve"> for each ticker. Hint: Total value = (Per unit price + Per unit commission) * No. of shares.</t>
    </r>
  </si>
  <si>
    <r>
      <t xml:space="preserve">3. In the "Realized gain" Table, calculate </t>
    </r>
    <r>
      <rPr>
        <b/>
        <sz val="10"/>
        <color theme="1"/>
        <rFont val="Tahoma"/>
        <family val="2"/>
      </rPr>
      <t>Per unit short price</t>
    </r>
    <r>
      <rPr>
        <sz val="10"/>
        <color theme="1"/>
        <rFont val="Tahoma"/>
        <family val="2"/>
      </rPr>
      <t xml:space="preserve"> for each ticker. Use VLOOKUP along with Join (&amp;) function.</t>
    </r>
  </si>
  <si>
    <r>
      <t xml:space="preserve">4. In the "Realized gain" Table, calculate </t>
    </r>
    <r>
      <rPr>
        <b/>
        <sz val="10"/>
        <color theme="1"/>
        <rFont val="Tahoma"/>
        <family val="2"/>
      </rPr>
      <t>Per unit commission</t>
    </r>
    <r>
      <rPr>
        <sz val="10"/>
        <color theme="1"/>
        <rFont val="Tahoma"/>
        <family val="2"/>
      </rPr>
      <t xml:space="preserve"> for each ticker. Use VLOOKUP along with Join (&amp;) function.</t>
    </r>
  </si>
  <si>
    <r>
      <t xml:space="preserve">5. In the "Realized gain" Table, calculate </t>
    </r>
    <r>
      <rPr>
        <b/>
        <sz val="10"/>
        <color theme="1"/>
        <rFont val="Tahoma"/>
        <family val="2"/>
      </rPr>
      <t>No. of shorted shares</t>
    </r>
    <r>
      <rPr>
        <sz val="10"/>
        <color theme="1"/>
        <rFont val="Tahoma"/>
        <family val="2"/>
      </rPr>
      <t xml:space="preserve"> for each ticker. Use VLOOKUP along with Join (&amp;) function.</t>
    </r>
  </si>
  <si>
    <r>
      <t xml:space="preserve">6. In the "Realized gain" Table, calculate </t>
    </r>
    <r>
      <rPr>
        <b/>
        <sz val="10"/>
        <color theme="1"/>
        <rFont val="Tahoma"/>
        <family val="2"/>
      </rPr>
      <t>Holding Period Return (HPR)</t>
    </r>
    <r>
      <rPr>
        <sz val="10"/>
        <color theme="1"/>
        <rFont val="Tahoma"/>
        <family val="2"/>
      </rPr>
      <t xml:space="preserve"> for each ticker. Hint: HPR = ((Per unit short price - Per unit commission) / Avg. cost per share)-1.</t>
    </r>
  </si>
  <si>
    <r>
      <t xml:space="preserve">7. In the "Portfolio Statement" table, calculate </t>
    </r>
    <r>
      <rPr>
        <b/>
        <sz val="10"/>
        <color theme="1"/>
        <rFont val="Tahoma"/>
        <family val="2"/>
      </rPr>
      <t>Long No. of shares, Long value, Short No. of shares and Short value</t>
    </r>
    <r>
      <rPr>
        <sz val="10"/>
        <color theme="1"/>
        <rFont val="Tahoma"/>
        <family val="2"/>
      </rPr>
      <t xml:space="preserve"> for each ticker. Hint: use SUMIFS function and the "Trade data" table.</t>
    </r>
  </si>
  <si>
    <r>
      <t xml:space="preserve">9. In the "Portfolio Statement" table, calculate </t>
    </r>
    <r>
      <rPr>
        <b/>
        <sz val="10"/>
        <color theme="1"/>
        <rFont val="Tahoma"/>
        <family val="2"/>
      </rPr>
      <t>Net No. of shares</t>
    </r>
    <r>
      <rPr>
        <sz val="10"/>
        <color theme="1"/>
        <rFont val="Tahoma"/>
        <family val="2"/>
      </rPr>
      <t xml:space="preserve"> for each ticker. Hint: Net NoS = Long NoS - Short NoS.</t>
    </r>
  </si>
  <si>
    <r>
      <t xml:space="preserve">10. In the "Portfolio Statement" table, calculate </t>
    </r>
    <r>
      <rPr>
        <b/>
        <sz val="10"/>
        <color theme="1"/>
        <rFont val="Tahoma"/>
        <family val="2"/>
      </rPr>
      <t>Net value</t>
    </r>
    <r>
      <rPr>
        <sz val="10"/>
        <color theme="1"/>
        <rFont val="Tahoma"/>
        <family val="2"/>
      </rPr>
      <t xml:space="preserve"> for each ticker. Hint: Net value = Long value - Short value + Realised gain/(loss).</t>
    </r>
  </si>
  <si>
    <r>
      <t xml:space="preserve">11. In the "Portfolio Statement" table, calculate </t>
    </r>
    <r>
      <rPr>
        <b/>
        <sz val="10"/>
        <color theme="1"/>
        <rFont val="Tahoma"/>
        <family val="2"/>
      </rPr>
      <t>Avg. cost per share</t>
    </r>
    <r>
      <rPr>
        <sz val="10"/>
        <color theme="1"/>
        <rFont val="Tahoma"/>
        <family val="2"/>
      </rPr>
      <t xml:space="preserve"> for each ticker. Hint: use IFERROR function, with error value of 0. Use Net value and Net NoS column.</t>
    </r>
  </si>
  <si>
    <r>
      <t xml:space="preserve">12. In the "Portfolio Statement" table, fetch </t>
    </r>
    <r>
      <rPr>
        <b/>
        <sz val="10"/>
        <color theme="1"/>
        <rFont val="Tahoma"/>
        <family val="2"/>
      </rPr>
      <t>Close prices</t>
    </r>
    <r>
      <rPr>
        <sz val="10"/>
        <color theme="1"/>
        <rFont val="Tahoma"/>
        <family val="2"/>
      </rPr>
      <t xml:space="preserve"> of each ticker from the "Price data" table. Hint: use VLOOKUP function.</t>
    </r>
  </si>
  <si>
    <r>
      <t xml:space="preserve">8. In the "Portfolio Statement" table, calculate </t>
    </r>
    <r>
      <rPr>
        <b/>
        <sz val="10"/>
        <color theme="1"/>
        <rFont val="Tahoma"/>
        <family val="2"/>
      </rPr>
      <t>Realized gain/(loss) - amount</t>
    </r>
    <r>
      <rPr>
        <sz val="10"/>
        <color theme="1"/>
        <rFont val="Tahoma"/>
        <family val="2"/>
      </rPr>
      <t xml:space="preserve"> for each ticker. Hint: use SUMIF function and the "Realized gain" table.</t>
    </r>
  </si>
  <si>
    <r>
      <t xml:space="preserve">16. In the "Portfolio Statement" table, calculate </t>
    </r>
    <r>
      <rPr>
        <b/>
        <sz val="10"/>
        <color theme="1"/>
        <rFont val="Tahoma"/>
        <family val="2"/>
      </rPr>
      <t>Realized gain/(loss) - %</t>
    </r>
    <r>
      <rPr>
        <sz val="10"/>
        <color theme="1"/>
        <rFont val="Tahoma"/>
        <family val="2"/>
      </rPr>
      <t xml:space="preserve"> for each ticker. Hint: use Realized gain/(loss) and Short value column.</t>
    </r>
  </si>
  <si>
    <r>
      <t xml:space="preserve">17. In the "Portfolio Statement" table, calculate </t>
    </r>
    <r>
      <rPr>
        <b/>
        <sz val="10"/>
        <color theme="1"/>
        <rFont val="Tahoma"/>
        <family val="2"/>
      </rPr>
      <t>Unrealized gain/(loss) - %</t>
    </r>
    <r>
      <rPr>
        <sz val="10"/>
        <color theme="1"/>
        <rFont val="Tahoma"/>
        <family val="2"/>
      </rPr>
      <t xml:space="preserve"> for each ticker. Hint: use mkt. value and Net value column.</t>
    </r>
  </si>
  <si>
    <r>
      <t xml:space="preserve">18. In the "Portfolio Statement" table, calculate </t>
    </r>
    <r>
      <rPr>
        <b/>
        <sz val="10"/>
        <color theme="1"/>
        <rFont val="Tahoma"/>
        <family val="2"/>
      </rPr>
      <t>Net gain/(loss) - %</t>
    </r>
    <r>
      <rPr>
        <sz val="10"/>
        <color theme="1"/>
        <rFont val="Tahoma"/>
        <family val="2"/>
      </rPr>
      <t xml:space="preserve"> for each ticker. Hint: Net gain/(loss) = Realized gain/(loss) + Unrealized gain/(loss).</t>
    </r>
  </si>
  <si>
    <r>
      <t xml:space="preserve">15. In the "Portfolio Statement" table, calculate </t>
    </r>
    <r>
      <rPr>
        <b/>
        <sz val="10"/>
        <color theme="1"/>
        <rFont val="Tahoma"/>
        <family val="2"/>
      </rPr>
      <t>Net gain/(loss) - amount</t>
    </r>
    <r>
      <rPr>
        <sz val="10"/>
        <color theme="1"/>
        <rFont val="Tahoma"/>
        <family val="2"/>
      </rPr>
      <t xml:space="preserve"> for each ticker. Hint: Net gain/(loss) = Realized gain/(loss) + Unrealized gain/(loss).</t>
    </r>
  </si>
  <si>
    <r>
      <t xml:space="preserve">14. In the "Portfolio Statement" table, calculate </t>
    </r>
    <r>
      <rPr>
        <b/>
        <sz val="10"/>
        <color theme="1"/>
        <rFont val="Tahoma"/>
        <family val="2"/>
      </rPr>
      <t>Unrealized gain/(loss) - amount</t>
    </r>
    <r>
      <rPr>
        <sz val="10"/>
        <color theme="1"/>
        <rFont val="Tahoma"/>
        <family val="2"/>
      </rPr>
      <t xml:space="preserve"> for each ticker. Hint: Unrealized gain/(loss) = Mkt. value - Net value.</t>
    </r>
  </si>
  <si>
    <r>
      <t xml:space="preserve">13. In the "Portfolio Statement" table, calculate </t>
    </r>
    <r>
      <rPr>
        <b/>
        <sz val="10"/>
        <color theme="1"/>
        <rFont val="Tahoma"/>
        <family val="2"/>
      </rPr>
      <t>Market value of investment</t>
    </r>
    <r>
      <rPr>
        <sz val="10"/>
        <color theme="1"/>
        <rFont val="Tahoma"/>
        <family val="2"/>
      </rPr>
      <t xml:space="preserve"> for each ticker. Hint: Mkt. value = Net NoS * Close price.</t>
    </r>
  </si>
  <si>
    <r>
      <t xml:space="preserve">19. In the "Portfolio Statement" table, calculate </t>
    </r>
    <r>
      <rPr>
        <b/>
        <sz val="10"/>
        <color theme="1"/>
        <rFont val="Tahoma"/>
        <family val="2"/>
      </rPr>
      <t>Weights</t>
    </r>
    <r>
      <rPr>
        <sz val="10"/>
        <color theme="1"/>
        <rFont val="Tahoma"/>
        <family val="2"/>
      </rPr>
      <t xml:space="preserve"> for each ticker based on Mkt. value. Hint: Sum of all weights must be 100%.</t>
    </r>
  </si>
  <si>
    <t>91 days</t>
  </si>
  <si>
    <t>182 days</t>
  </si>
  <si>
    <t>364 days</t>
  </si>
  <si>
    <t>2 years</t>
  </si>
  <si>
    <t>5 years</t>
  </si>
  <si>
    <t>10 years</t>
  </si>
  <si>
    <t>15 years</t>
  </si>
  <si>
    <t>20 years</t>
  </si>
  <si>
    <t>Q 1</t>
  </si>
  <si>
    <t>Q 2</t>
  </si>
  <si>
    <t>WA cut-off yield</t>
  </si>
  <si>
    <t>2. Create a slicer so that user can choose different months to see yield curve for desired month(s).</t>
  </si>
  <si>
    <t>An example of what the chart and the slicer should look like is given to the right.</t>
  </si>
  <si>
    <t>1. Create a dynamic chart showing the yield curves for T-bills and T-bonds. Hint: Use pivot table in a new worksheet.</t>
  </si>
  <si>
    <t>na</t>
  </si>
  <si>
    <t>Name of The Fund</t>
  </si>
  <si>
    <t>Fund Manager</t>
  </si>
  <si>
    <t>Alliance Sandhani Life Unit Fund</t>
  </si>
  <si>
    <t>Alliance AMC</t>
  </si>
  <si>
    <t>MTB Unit Fund</t>
  </si>
  <si>
    <t>ATC Shariah Unit Fund</t>
  </si>
  <si>
    <t>AT Capital</t>
  </si>
  <si>
    <t>CAPM Unit Fund</t>
  </si>
  <si>
    <t>CAPM</t>
  </si>
  <si>
    <t>ICB AMCL Unit Fund</t>
  </si>
  <si>
    <t>ICB AMCL</t>
  </si>
  <si>
    <t>ICB AMCL Pension Holders' Unit Fund</t>
  </si>
  <si>
    <t>Bangladesh Fund</t>
  </si>
  <si>
    <t>ICB AMCL Converted First Unit Fund</t>
  </si>
  <si>
    <t>ICB AMCL Islamic Unit Fund</t>
  </si>
  <si>
    <t>First ICB Unit Fund</t>
  </si>
  <si>
    <t>Second ICB Unit Fund</t>
  </si>
  <si>
    <t>Third ICB Unit Fund</t>
  </si>
  <si>
    <t>Fourth ICB Unit Fund</t>
  </si>
  <si>
    <t>Fifth ICB Unit Fund</t>
  </si>
  <si>
    <t>Sixth ICB Unit Fund</t>
  </si>
  <si>
    <t>Seventh ICB Unit Fund</t>
  </si>
  <si>
    <t>Eighth ICB Unit Fund</t>
  </si>
  <si>
    <t>ICB AMCL Second NRB Unit Fund</t>
  </si>
  <si>
    <t>HFAML UNIT FUND</t>
  </si>
  <si>
    <t>HFAML</t>
  </si>
  <si>
    <t>HFAML-ACME Employees' Unit Fund</t>
  </si>
  <si>
    <t>ICL Balanced Fund</t>
  </si>
  <si>
    <t>Impress AMC</t>
  </si>
  <si>
    <t>BCB ICL Growth Fund</t>
  </si>
  <si>
    <t>LankaBangla 1st Balanced Unit Fund</t>
  </si>
  <si>
    <t>LankaBangla AMC</t>
  </si>
  <si>
    <t>LankaBangla Al-Arafah Shariah Unit Fund</t>
  </si>
  <si>
    <t>NAM IBBL Islamic Unit Fund</t>
  </si>
  <si>
    <t>NAML</t>
  </si>
  <si>
    <t>Rupali Life Insurance First Mutual Fund</t>
  </si>
  <si>
    <t>Prime Finance AMC</t>
  </si>
  <si>
    <t>Prime Financial First Unit Fund</t>
  </si>
  <si>
    <t>Prime Finance Second Mutual Fund</t>
  </si>
  <si>
    <t>Shanta First Income Unit Fund</t>
  </si>
  <si>
    <t>Shanta AMCL</t>
  </si>
  <si>
    <t>Shanta Amanah Shariah Fund</t>
  </si>
  <si>
    <t>UFS-Popular Life Unit Fund</t>
  </si>
  <si>
    <t>UFS</t>
  </si>
  <si>
    <t>UFS-Pragati Life Unit Fund</t>
  </si>
  <si>
    <t>UFS-Padma Life Islamic Unit Fund</t>
  </si>
  <si>
    <t>UFS-Bank Asia Unit Fund</t>
  </si>
  <si>
    <t>UFS-IBBL Shariah Unit Fund</t>
  </si>
  <si>
    <t>VIPB Accelerated Income Unit Fund</t>
  </si>
  <si>
    <t>VIPB</t>
  </si>
  <si>
    <t>VIPB Growth Fund</t>
  </si>
  <si>
    <t>Vanguard AML Growth Fund</t>
  </si>
  <si>
    <t>VAML</t>
  </si>
  <si>
    <t>Credence First Growth Fund</t>
  </si>
  <si>
    <t>Credence AMCL</t>
  </si>
  <si>
    <t>Credence First Shariah Unit Fund</t>
  </si>
  <si>
    <t>IDLC Balanced Fund</t>
  </si>
  <si>
    <t xml:space="preserve">IDLC AMCL </t>
  </si>
  <si>
    <t>IDLC Growth Fund</t>
  </si>
  <si>
    <t>IDLC AML Shariah Fund</t>
  </si>
  <si>
    <t>Zenith Annual Income Fund</t>
  </si>
  <si>
    <t>Zenith</t>
  </si>
  <si>
    <t>EDGE Bangladesh Mutual Fund</t>
  </si>
  <si>
    <t>EDGE AMC Limited</t>
  </si>
  <si>
    <t>AAML Unit Fund</t>
  </si>
  <si>
    <t>Assurance AMCL</t>
  </si>
  <si>
    <t>Constellation Unit Fund</t>
  </si>
  <si>
    <t>Constellation AMCL</t>
  </si>
  <si>
    <t>CWT Emerging BD FGF</t>
  </si>
  <si>
    <t>CWT AMC</t>
  </si>
  <si>
    <t>EDGE AMC Growth Fund</t>
  </si>
  <si>
    <t>Esquire ICL Apparel</t>
  </si>
  <si>
    <t>CAPITEC Padma P.F. Shariah Unit Fund</t>
  </si>
  <si>
    <t>Capitec AMCL</t>
  </si>
  <si>
    <t>CAPITEC Popular Life Unit  Fund</t>
  </si>
  <si>
    <t>Ekush First Unit Fund</t>
  </si>
  <si>
    <t>Ekush WML</t>
  </si>
  <si>
    <t>EBL AML 1st Unit Fund</t>
  </si>
  <si>
    <t>EBL AML</t>
  </si>
  <si>
    <t>CWT Sadharan Bima Growth Fund</t>
  </si>
  <si>
    <t>LB Gratuity Opportunities Fund</t>
  </si>
  <si>
    <t>OE MF NAVPS</t>
  </si>
  <si>
    <t>Sl. No.</t>
  </si>
  <si>
    <t>NAVPS (BDT)</t>
  </si>
  <si>
    <t>DPS (BDT)</t>
  </si>
  <si>
    <t>NAVPS + DPS (BDT)</t>
  </si>
  <si>
    <t>Total Return</t>
  </si>
  <si>
    <t>Today</t>
  </si>
  <si>
    <t>Beginning</t>
  </si>
  <si>
    <t>1M ago</t>
  </si>
  <si>
    <t>3M ago</t>
  </si>
  <si>
    <t>6M ago</t>
  </si>
  <si>
    <t>1Y ago</t>
  </si>
  <si>
    <t>YTD</t>
  </si>
  <si>
    <t>Name of the fund</t>
  </si>
  <si>
    <t>Fund manager</t>
  </si>
  <si>
    <t>Cash dividend history</t>
  </si>
  <si>
    <t>Year End</t>
  </si>
  <si>
    <t>Dividend (%)</t>
  </si>
  <si>
    <t>Dividend (BDT)</t>
  </si>
  <si>
    <t>Record date</t>
  </si>
  <si>
    <t>L. Div. Days</t>
  </si>
  <si>
    <t>1Y Dividend</t>
  </si>
  <si>
    <t>6M Dividend</t>
  </si>
  <si>
    <t>3M Dividend</t>
  </si>
  <si>
    <t>1M Dividend</t>
  </si>
  <si>
    <t>YTD Days</t>
  </si>
  <si>
    <t>YTD Dividend</t>
  </si>
  <si>
    <t>Latest NAV</t>
  </si>
  <si>
    <t>Latest Dividend yield</t>
  </si>
  <si>
    <t>June</t>
  </si>
  <si>
    <t>March</t>
  </si>
  <si>
    <t>December</t>
  </si>
  <si>
    <t>Below are the monthly weighted average cut-off yields of Bangladesh Bank T-bills and T-bonds durine 2013-2023.</t>
  </si>
  <si>
    <t>Price data as on 26/08/2024</t>
  </si>
  <si>
    <t>You are a fund manager. You have started managing a BDT 152mn from July 1st, 2023. you have kept racords of your trading data and realized returns. You have to create a portfolio for your fund as on August 26, 2024. Follow the instructions below.</t>
  </si>
  <si>
    <t>you are a fund manager. Started managing from july 1, 2023.</t>
  </si>
  <si>
    <t/>
  </si>
  <si>
    <t xml:space="preserve">2 H </t>
  </si>
  <si>
    <t>Excelsior 2024: Second Round Test Instructions</t>
  </si>
  <si>
    <t>Q 3</t>
  </si>
  <si>
    <t>Use the data to calculate and fill up the yellow highlighted cells.</t>
  </si>
  <si>
    <t xml:space="preserve">Marks Obtained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</si>
</sst>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0.0%"/>
    <numFmt numFmtId="166" formatCode="[$-409]mmm\-yy;@"/>
    <numFmt numFmtId="167" formatCode="[$-409]dd\-mmm\-yy;@"/>
    <numFmt numFmtId="168" formatCode="[$-409]d/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b/>
      <sz val="10"/>
      <color theme="0"/>
      <name val="Tahoma"/>
      <family val="2"/>
    </font>
    <font>
      <b/>
      <sz val="16"/>
      <color theme="0"/>
      <name val="Tahoma"/>
      <family val="2"/>
    </font>
    <font>
      <sz val="8"/>
      <name val="Calibri"/>
      <family val="2"/>
      <scheme val="minor"/>
    </font>
    <font>
      <sz val="14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10" fontId="2" fillId="0" borderId="1" xfId="0" applyNumberFormat="1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 applyAlignment="1">
      <alignment horizontal="right" vertical="top"/>
    </xf>
    <xf numFmtId="0" fontId="2" fillId="0" borderId="0" xfId="0" applyNumberFormat="1" applyFont="1" applyAlignment="1">
      <alignment vertical="top"/>
    </xf>
    <xf numFmtId="4" fontId="2" fillId="0" borderId="0" xfId="1" applyNumberFormat="1" applyFont="1" applyAlignment="1">
      <alignment horizontal="right" vertical="top"/>
    </xf>
    <xf numFmtId="3" fontId="2" fillId="3" borderId="1" xfId="0" applyNumberFormat="1" applyFont="1" applyFill="1" applyBorder="1" applyAlignment="1">
      <alignment horizontal="right" vertical="top"/>
    </xf>
    <xf numFmtId="4" fontId="2" fillId="3" borderId="1" xfId="0" applyNumberFormat="1" applyFont="1" applyFill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165" fontId="2" fillId="3" borderId="1" xfId="1" applyNumberFormat="1" applyFont="1" applyFill="1" applyBorder="1" applyAlignment="1">
      <alignment horizontal="right" vertical="top"/>
    </xf>
    <xf numFmtId="0" fontId="2" fillId="0" borderId="3" xfId="0" applyNumberFormat="1" applyFont="1" applyBorder="1" applyAlignment="1">
      <alignment vertical="top"/>
    </xf>
    <xf numFmtId="3" fontId="3" fillId="0" borderId="1" xfId="0" applyNumberFormat="1" applyFont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1" applyNumberFormat="1" applyFont="1" applyBorder="1" applyAlignment="1">
      <alignment vertical="top"/>
    </xf>
    <xf numFmtId="0" fontId="5" fillId="4" borderId="0" xfId="0" applyFont="1" applyFill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3" fontId="2" fillId="0" borderId="1" xfId="0" applyNumberFormat="1" applyFont="1" applyFill="1" applyBorder="1" applyAlignment="1">
      <alignment horizontal="right" vertical="top"/>
    </xf>
    <xf numFmtId="166" fontId="2" fillId="0" borderId="1" xfId="0" applyNumberFormat="1" applyFont="1" applyBorder="1" applyAlignment="1">
      <alignment horizontal="left" vertical="top"/>
    </xf>
    <xf numFmtId="4" fontId="2" fillId="0" borderId="0" xfId="0" applyNumberFormat="1" applyFont="1" applyAlignment="1">
      <alignment vertical="top"/>
    </xf>
    <xf numFmtId="167" fontId="2" fillId="0" borderId="1" xfId="0" applyNumberFormat="1" applyFont="1" applyBorder="1" applyAlignment="1">
      <alignment horizontal="right" vertical="top"/>
    </xf>
    <xf numFmtId="167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10" fontId="2" fillId="0" borderId="0" xfId="1" applyNumberFormat="1" applyFont="1" applyAlignment="1">
      <alignment vertical="top"/>
    </xf>
    <xf numFmtId="167" fontId="2" fillId="0" borderId="0" xfId="0" applyNumberFormat="1" applyFont="1" applyAlignment="1">
      <alignment vertical="top"/>
    </xf>
    <xf numFmtId="0" fontId="2" fillId="3" borderId="1" xfId="0" applyFont="1" applyFill="1" applyBorder="1" applyAlignment="1">
      <alignment vertical="top"/>
    </xf>
    <xf numFmtId="167" fontId="2" fillId="0" borderId="1" xfId="0" applyNumberFormat="1" applyFont="1" applyBorder="1" applyAlignment="1">
      <alignment vertical="top"/>
    </xf>
    <xf numFmtId="14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168" fontId="3" fillId="0" borderId="0" xfId="0" applyNumberFormat="1" applyFont="1" applyAlignment="1">
      <alignment vertical="top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5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8" fillId="0" borderId="0" xfId="0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590550</xdr:colOff>
      <xdr:row>1</xdr:row>
      <xdr:rowOff>142875</xdr:rowOff>
    </xdr:from>
    <xdr:to>
      <xdr:col>27</xdr:col>
      <xdr:colOff>551464</xdr:colOff>
      <xdr:row>24</xdr:row>
      <xdr:rowOff>18600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5" y="304800"/>
          <a:ext cx="7885714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1"/>
  <sheetViews>
    <sheetView showGridLines="0" tabSelected="1" workbookViewId="0">
      <selection activeCell="J20" sqref="J20"/>
    </sheetView>
  </sheetViews>
  <sheetFormatPr defaultColWidth="9.109375" defaultRowHeight="13.2" x14ac:dyDescent="0.3"/>
  <cols>
    <col min="1" max="1" width="9.109375" style="1"/>
    <col min="2" max="2" width="19" style="1" customWidth="1"/>
    <col min="3" max="3" width="1.6640625" style="1" bestFit="1" customWidth="1"/>
    <col min="4" max="7" width="9.109375" style="1"/>
    <col min="8" max="8" width="11.6640625" style="1" customWidth="1"/>
    <col min="9" max="16384" width="9.109375" style="1"/>
  </cols>
  <sheetData>
    <row r="2" spans="2:8" x14ac:dyDescent="0.3">
      <c r="B2" s="1" t="s">
        <v>47</v>
      </c>
      <c r="C2" s="1" t="s">
        <v>38</v>
      </c>
      <c r="D2" s="55"/>
      <c r="E2" s="55"/>
      <c r="G2" s="2" t="s">
        <v>39</v>
      </c>
      <c r="H2" s="9" t="s">
        <v>595</v>
      </c>
    </row>
    <row r="4" spans="2:8" x14ac:dyDescent="0.3">
      <c r="B4" s="2" t="s">
        <v>40</v>
      </c>
      <c r="C4" s="1" t="s">
        <v>38</v>
      </c>
      <c r="D4" s="55"/>
      <c r="E4" s="55"/>
      <c r="F4" s="55"/>
      <c r="G4" s="55"/>
      <c r="H4" s="55"/>
    </row>
    <row r="6" spans="2:8" x14ac:dyDescent="0.3">
      <c r="B6" s="1" t="s">
        <v>41</v>
      </c>
      <c r="C6" s="1" t="s">
        <v>38</v>
      </c>
      <c r="D6" s="55"/>
      <c r="E6" s="55"/>
      <c r="F6" s="55"/>
      <c r="G6" s="55"/>
      <c r="H6" s="55"/>
    </row>
    <row r="8" spans="2:8" x14ac:dyDescent="0.3">
      <c r="B8" s="1" t="s">
        <v>42</v>
      </c>
      <c r="C8" s="1" t="s">
        <v>38</v>
      </c>
      <c r="D8" s="55"/>
      <c r="E8" s="55"/>
      <c r="F8" s="55"/>
    </row>
    <row r="10" spans="2:8" x14ac:dyDescent="0.3">
      <c r="B10" s="2" t="s">
        <v>43</v>
      </c>
      <c r="C10" s="1" t="s">
        <v>38</v>
      </c>
      <c r="D10" s="55"/>
      <c r="E10" s="55"/>
      <c r="F10" s="55"/>
      <c r="G10" s="55"/>
      <c r="H10" s="55"/>
    </row>
    <row r="12" spans="2:8" x14ac:dyDescent="0.3">
      <c r="B12" s="1" t="s">
        <v>44</v>
      </c>
      <c r="C12" s="1" t="s">
        <v>38</v>
      </c>
      <c r="D12" s="55"/>
      <c r="E12" s="55"/>
      <c r="F12" s="55"/>
      <c r="G12" s="55"/>
      <c r="H12" s="55"/>
    </row>
    <row r="15" spans="2:8" x14ac:dyDescent="0.3">
      <c r="B15" s="7" t="s">
        <v>596</v>
      </c>
      <c r="C15" s="7"/>
      <c r="D15" s="7"/>
      <c r="E15" s="7"/>
      <c r="F15" s="7"/>
    </row>
    <row r="17" spans="2:4" x14ac:dyDescent="0.3">
      <c r="B17" s="8" t="s">
        <v>45</v>
      </c>
    </row>
    <row r="19" spans="2:4" x14ac:dyDescent="0.3">
      <c r="B19" s="1" t="s">
        <v>46</v>
      </c>
      <c r="C19" s="1" t="s">
        <v>38</v>
      </c>
      <c r="D19" s="1">
        <v>0</v>
      </c>
    </row>
    <row r="21" spans="2:4" x14ac:dyDescent="0.3">
      <c r="B21" s="1" t="s">
        <v>599</v>
      </c>
      <c r="C21" s="1" t="s">
        <v>38</v>
      </c>
      <c r="D21" s="1">
        <v>0</v>
      </c>
    </row>
  </sheetData>
  <mergeCells count="6">
    <mergeCell ref="D2:E2"/>
    <mergeCell ref="D10:H10"/>
    <mergeCell ref="D12:H12"/>
    <mergeCell ref="D8:F8"/>
    <mergeCell ref="D6:H6"/>
    <mergeCell ref="D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470"/>
  <sheetViews>
    <sheetView showGridLines="0" topLeftCell="F28" zoomScale="85" zoomScaleNormal="85" workbookViewId="0">
      <selection activeCell="S31" sqref="S31"/>
    </sheetView>
  </sheetViews>
  <sheetFormatPr defaultColWidth="9.109375" defaultRowHeight="13.2" x14ac:dyDescent="0.3"/>
  <cols>
    <col min="1" max="1" width="18.109375" style="1" bestFit="1" customWidth="1"/>
    <col min="2" max="2" width="16.33203125" style="1" bestFit="1" customWidth="1"/>
    <col min="3" max="3" width="14.33203125" style="1" bestFit="1" customWidth="1"/>
    <col min="4" max="4" width="11" style="1" bestFit="1" customWidth="1"/>
    <col min="5" max="5" width="18.44140625" style="1" bestFit="1" customWidth="1"/>
    <col min="6" max="6" width="20.6640625" style="1" bestFit="1" customWidth="1"/>
    <col min="7" max="7" width="16.6640625" style="1" bestFit="1" customWidth="1"/>
    <col min="8" max="8" width="21" style="1" customWidth="1"/>
    <col min="9" max="9" width="12.109375" style="1" bestFit="1" customWidth="1"/>
    <col min="10" max="10" width="16.6640625" style="1" bestFit="1" customWidth="1"/>
    <col min="11" max="11" width="15.5546875" style="1" bestFit="1" customWidth="1"/>
    <col min="12" max="12" width="20.88671875" style="1" bestFit="1" customWidth="1"/>
    <col min="13" max="13" width="22" style="1" bestFit="1" customWidth="1"/>
    <col min="14" max="14" width="22.88671875" style="1" bestFit="1" customWidth="1"/>
    <col min="15" max="15" width="21" style="1" bestFit="1" customWidth="1"/>
    <col min="16" max="16" width="11.33203125" style="1" bestFit="1" customWidth="1"/>
    <col min="17" max="17" width="21.6640625" style="1" bestFit="1" customWidth="1"/>
    <col min="18" max="16384" width="9.109375" style="1"/>
  </cols>
  <sheetData>
    <row r="2" spans="1:1" x14ac:dyDescent="0.3">
      <c r="A2" s="38" t="s">
        <v>470</v>
      </c>
    </row>
    <row r="3" spans="1:1" x14ac:dyDescent="0.3">
      <c r="A3" s="1" t="s">
        <v>592</v>
      </c>
    </row>
    <row r="5" spans="1:1" x14ac:dyDescent="0.3">
      <c r="A5" s="1" t="s">
        <v>443</v>
      </c>
    </row>
    <row r="6" spans="1:1" x14ac:dyDescent="0.3">
      <c r="A6" s="1" t="s">
        <v>444</v>
      </c>
    </row>
    <row r="8" spans="1:1" x14ac:dyDescent="0.3">
      <c r="A8" s="1" t="s">
        <v>445</v>
      </c>
    </row>
    <row r="9" spans="1:1" x14ac:dyDescent="0.3">
      <c r="A9" s="1" t="s">
        <v>446</v>
      </c>
    </row>
    <row r="10" spans="1:1" x14ac:dyDescent="0.3">
      <c r="A10" s="1" t="s">
        <v>447</v>
      </c>
    </row>
    <row r="11" spans="1:1" x14ac:dyDescent="0.3">
      <c r="A11" s="1" t="s">
        <v>448</v>
      </c>
    </row>
    <row r="13" spans="1:1" x14ac:dyDescent="0.3">
      <c r="A13" s="1" t="s">
        <v>449</v>
      </c>
    </row>
    <row r="14" spans="1:1" x14ac:dyDescent="0.3">
      <c r="A14" s="1" t="s">
        <v>454</v>
      </c>
    </row>
    <row r="15" spans="1:1" x14ac:dyDescent="0.3">
      <c r="A15" s="1" t="s">
        <v>450</v>
      </c>
    </row>
    <row r="16" spans="1:1" x14ac:dyDescent="0.3">
      <c r="A16" s="1" t="s">
        <v>451</v>
      </c>
    </row>
    <row r="17" spans="1:19" x14ac:dyDescent="0.3">
      <c r="A17" s="1" t="s">
        <v>452</v>
      </c>
    </row>
    <row r="18" spans="1:19" x14ac:dyDescent="0.3">
      <c r="A18" s="1" t="s">
        <v>453</v>
      </c>
    </row>
    <row r="19" spans="1:19" x14ac:dyDescent="0.3">
      <c r="A19" s="1" t="s">
        <v>460</v>
      </c>
    </row>
    <row r="20" spans="1:19" x14ac:dyDescent="0.3">
      <c r="A20" s="1" t="s">
        <v>459</v>
      </c>
    </row>
    <row r="21" spans="1:19" x14ac:dyDescent="0.3">
      <c r="A21" s="1" t="s">
        <v>458</v>
      </c>
    </row>
    <row r="22" spans="1:19" x14ac:dyDescent="0.3">
      <c r="A22" s="1" t="s">
        <v>455</v>
      </c>
    </row>
    <row r="23" spans="1:19" x14ac:dyDescent="0.3">
      <c r="A23" s="1" t="s">
        <v>456</v>
      </c>
    </row>
    <row r="24" spans="1:19" x14ac:dyDescent="0.3">
      <c r="A24" s="1" t="s">
        <v>457</v>
      </c>
    </row>
    <row r="25" spans="1:19" x14ac:dyDescent="0.3">
      <c r="A25" s="1" t="s">
        <v>461</v>
      </c>
    </row>
    <row r="31" spans="1:19" x14ac:dyDescent="0.3">
      <c r="A31" s="56" t="s">
        <v>20</v>
      </c>
      <c r="B31" s="5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58">
        <f ca="1">TODAY()</f>
        <v>45570</v>
      </c>
      <c r="Q31" s="59"/>
      <c r="S31" s="1" t="s">
        <v>593</v>
      </c>
    </row>
    <row r="32" spans="1:19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/>
    </row>
    <row r="33" spans="1:17" s="31" customFormat="1" x14ac:dyDescent="0.3">
      <c r="A33" s="17"/>
      <c r="B33" s="60" t="s">
        <v>27</v>
      </c>
      <c r="C33" s="61"/>
      <c r="D33" s="60" t="s">
        <v>28</v>
      </c>
      <c r="E33" s="61"/>
      <c r="F33" s="60" t="s">
        <v>29</v>
      </c>
      <c r="G33" s="61"/>
      <c r="H33" s="16"/>
      <c r="I33" s="16"/>
      <c r="J33" s="16"/>
      <c r="K33" s="60" t="s">
        <v>30</v>
      </c>
      <c r="L33" s="62"/>
      <c r="M33" s="61"/>
      <c r="N33" s="60" t="s">
        <v>34</v>
      </c>
      <c r="O33" s="62"/>
      <c r="P33" s="61"/>
      <c r="Q33" s="4"/>
    </row>
    <row r="34" spans="1:17" x14ac:dyDescent="0.3">
      <c r="A34" s="21" t="s">
        <v>2</v>
      </c>
      <c r="B34" s="23" t="s">
        <v>21</v>
      </c>
      <c r="C34" s="23" t="s">
        <v>24</v>
      </c>
      <c r="D34" s="23" t="s">
        <v>22</v>
      </c>
      <c r="E34" s="23" t="s">
        <v>23</v>
      </c>
      <c r="F34" s="23" t="s">
        <v>441</v>
      </c>
      <c r="G34" s="23" t="s">
        <v>25</v>
      </c>
      <c r="H34" s="23" t="s">
        <v>52</v>
      </c>
      <c r="I34" s="23" t="s">
        <v>36</v>
      </c>
      <c r="J34" s="23" t="s">
        <v>26</v>
      </c>
      <c r="K34" s="23" t="s">
        <v>31</v>
      </c>
      <c r="L34" s="23" t="s">
        <v>32</v>
      </c>
      <c r="M34" s="23" t="s">
        <v>33</v>
      </c>
      <c r="N34" s="23" t="s">
        <v>31</v>
      </c>
      <c r="O34" s="23" t="s">
        <v>32</v>
      </c>
      <c r="P34" s="23" t="s">
        <v>33</v>
      </c>
      <c r="Q34" s="23" t="s">
        <v>35</v>
      </c>
    </row>
    <row r="35" spans="1:17" x14ac:dyDescent="0.3">
      <c r="A35" s="22" t="s">
        <v>7</v>
      </c>
      <c r="B35" s="24"/>
      <c r="C35" s="24"/>
      <c r="D35" s="24"/>
      <c r="E35" s="24"/>
      <c r="F35" s="24"/>
      <c r="G35" s="26">
        <v>70878908.399999991</v>
      </c>
      <c r="H35" s="24"/>
      <c r="I35" s="24"/>
      <c r="J35" s="26">
        <f>G35</f>
        <v>70878908.399999991</v>
      </c>
      <c r="K35" s="24"/>
      <c r="L35" s="24"/>
      <c r="M35" s="24"/>
      <c r="N35" s="24"/>
      <c r="O35" s="24"/>
      <c r="P35" s="24"/>
      <c r="Q35" s="24"/>
    </row>
    <row r="36" spans="1:17" x14ac:dyDescent="0.3">
      <c r="A36" s="22" t="s">
        <v>8</v>
      </c>
      <c r="B36" s="29"/>
      <c r="C36" s="30"/>
      <c r="D36" s="29"/>
      <c r="E36" s="30"/>
      <c r="F36" s="29"/>
      <c r="G36" s="30"/>
      <c r="H36" s="30"/>
      <c r="I36" s="30"/>
      <c r="J36" s="30"/>
      <c r="K36" s="30"/>
      <c r="L36" s="30"/>
      <c r="M36" s="30"/>
      <c r="N36" s="32"/>
      <c r="O36" s="32"/>
      <c r="P36" s="32"/>
      <c r="Q36" s="32"/>
    </row>
    <row r="37" spans="1:17" x14ac:dyDescent="0.3">
      <c r="A37" s="22" t="s">
        <v>9</v>
      </c>
      <c r="B37" s="29"/>
      <c r="C37" s="30"/>
      <c r="D37" s="29"/>
      <c r="E37" s="30"/>
      <c r="F37" s="29"/>
      <c r="G37" s="30"/>
      <c r="H37" s="30"/>
      <c r="I37" s="30"/>
      <c r="J37" s="30"/>
      <c r="K37" s="30"/>
      <c r="L37" s="30"/>
      <c r="M37" s="30"/>
      <c r="N37" s="32"/>
      <c r="O37" s="32"/>
      <c r="P37" s="32"/>
      <c r="Q37" s="32"/>
    </row>
    <row r="38" spans="1:17" x14ac:dyDescent="0.3">
      <c r="A38" s="22" t="s">
        <v>10</v>
      </c>
      <c r="B38" s="29"/>
      <c r="C38" s="30"/>
      <c r="D38" s="29"/>
      <c r="E38" s="30"/>
      <c r="F38" s="29"/>
      <c r="G38" s="30"/>
      <c r="H38" s="30"/>
      <c r="I38" s="30"/>
      <c r="J38" s="30"/>
      <c r="K38" s="30"/>
      <c r="L38" s="30"/>
      <c r="M38" s="30"/>
      <c r="N38" s="32"/>
      <c r="O38" s="32"/>
      <c r="P38" s="32"/>
      <c r="Q38" s="32"/>
    </row>
    <row r="39" spans="1:17" x14ac:dyDescent="0.3">
      <c r="A39" s="22" t="s">
        <v>11</v>
      </c>
      <c r="B39" s="29"/>
      <c r="C39" s="30"/>
      <c r="D39" s="29"/>
      <c r="E39" s="30"/>
      <c r="F39" s="29"/>
      <c r="G39" s="30"/>
      <c r="H39" s="30"/>
      <c r="I39" s="30"/>
      <c r="J39" s="30"/>
      <c r="K39" s="30"/>
      <c r="L39" s="30"/>
      <c r="M39" s="30"/>
      <c r="N39" s="32"/>
      <c r="O39" s="32"/>
      <c r="P39" s="32"/>
      <c r="Q39" s="32"/>
    </row>
    <row r="40" spans="1:17" x14ac:dyDescent="0.3">
      <c r="A40" s="22" t="s">
        <v>12</v>
      </c>
      <c r="B40" s="29"/>
      <c r="C40" s="30"/>
      <c r="D40" s="29"/>
      <c r="E40" s="30"/>
      <c r="F40" s="29"/>
      <c r="G40" s="30"/>
      <c r="H40" s="30"/>
      <c r="I40" s="30"/>
      <c r="J40" s="30"/>
      <c r="K40" s="30"/>
      <c r="L40" s="30"/>
      <c r="M40" s="30"/>
      <c r="N40" s="32"/>
      <c r="O40" s="32"/>
      <c r="P40" s="32"/>
      <c r="Q40" s="32"/>
    </row>
    <row r="41" spans="1:17" x14ac:dyDescent="0.3">
      <c r="A41" s="22" t="s">
        <v>13</v>
      </c>
      <c r="B41" s="29"/>
      <c r="C41" s="30"/>
      <c r="D41" s="29"/>
      <c r="E41" s="30"/>
      <c r="F41" s="29"/>
      <c r="G41" s="30"/>
      <c r="H41" s="30"/>
      <c r="I41" s="30"/>
      <c r="J41" s="30"/>
      <c r="K41" s="30"/>
      <c r="L41" s="30"/>
      <c r="M41" s="30"/>
      <c r="N41" s="32"/>
      <c r="O41" s="32"/>
      <c r="P41" s="32"/>
      <c r="Q41" s="32"/>
    </row>
    <row r="42" spans="1:17" x14ac:dyDescent="0.3">
      <c r="A42" s="22" t="s">
        <v>14</v>
      </c>
      <c r="B42" s="29"/>
      <c r="C42" s="30"/>
      <c r="D42" s="29"/>
      <c r="E42" s="30"/>
      <c r="F42" s="29"/>
      <c r="G42" s="30"/>
      <c r="H42" s="30"/>
      <c r="I42" s="30"/>
      <c r="J42" s="30"/>
      <c r="K42" s="30"/>
      <c r="L42" s="30"/>
      <c r="M42" s="30"/>
      <c r="N42" s="32"/>
      <c r="O42" s="32"/>
      <c r="P42" s="32"/>
      <c r="Q42" s="32"/>
    </row>
    <row r="43" spans="1:17" x14ac:dyDescent="0.3">
      <c r="A43" s="22" t="s">
        <v>37</v>
      </c>
      <c r="B43" s="29"/>
      <c r="C43" s="30"/>
      <c r="D43" s="29"/>
      <c r="E43" s="30"/>
      <c r="F43" s="29"/>
      <c r="G43" s="30"/>
      <c r="H43" s="30"/>
      <c r="I43" s="30"/>
      <c r="J43" s="30"/>
      <c r="K43" s="30"/>
      <c r="L43" s="30"/>
      <c r="M43" s="30"/>
      <c r="N43" s="32"/>
      <c r="O43" s="32"/>
      <c r="P43" s="32"/>
      <c r="Q43" s="32"/>
    </row>
    <row r="44" spans="1:17" x14ac:dyDescent="0.3">
      <c r="A44" s="22" t="s">
        <v>15</v>
      </c>
      <c r="B44" s="29"/>
      <c r="C44" s="30"/>
      <c r="D44" s="29"/>
      <c r="E44" s="30"/>
      <c r="F44" s="29"/>
      <c r="G44" s="30"/>
      <c r="H44" s="30"/>
      <c r="I44" s="30"/>
      <c r="J44" s="30"/>
      <c r="K44" s="30"/>
      <c r="L44" s="30"/>
      <c r="M44" s="30"/>
      <c r="N44" s="32"/>
      <c r="O44" s="32"/>
      <c r="P44" s="32"/>
      <c r="Q44" s="32"/>
    </row>
    <row r="45" spans="1:17" x14ac:dyDescent="0.3">
      <c r="A45" s="22" t="s">
        <v>16</v>
      </c>
      <c r="B45" s="29"/>
      <c r="C45" s="30"/>
      <c r="D45" s="29"/>
      <c r="E45" s="30"/>
      <c r="F45" s="29"/>
      <c r="G45" s="30"/>
      <c r="H45" s="30"/>
      <c r="I45" s="30"/>
      <c r="J45" s="30"/>
      <c r="K45" s="30"/>
      <c r="L45" s="30"/>
      <c r="M45" s="30"/>
      <c r="N45" s="32"/>
      <c r="O45" s="32"/>
      <c r="P45" s="32"/>
      <c r="Q45" s="32"/>
    </row>
    <row r="46" spans="1:17" x14ac:dyDescent="0.3">
      <c r="A46" s="3" t="s">
        <v>58</v>
      </c>
      <c r="B46" s="33"/>
      <c r="C46" s="33"/>
      <c r="D46" s="33"/>
      <c r="E46" s="33"/>
      <c r="F46" s="34">
        <f>SUM(F36:F45)</f>
        <v>0</v>
      </c>
      <c r="G46" s="35">
        <f>SUM(G36:G45)</f>
        <v>0</v>
      </c>
      <c r="H46" s="16"/>
      <c r="I46" s="16"/>
      <c r="J46" s="35">
        <f>SUM(J36:J45)</f>
        <v>0</v>
      </c>
      <c r="K46" s="35">
        <f>SUM(K36:K45)</f>
        <v>0</v>
      </c>
      <c r="L46" s="35">
        <f t="shared" ref="L46:M46" si="0">SUM(L36:L45)</f>
        <v>0</v>
      </c>
      <c r="M46" s="35">
        <f t="shared" si="0"/>
        <v>0</v>
      </c>
      <c r="N46" s="36" t="str">
        <f>IFERROR(P46-O46,"")</f>
        <v/>
      </c>
      <c r="O46" s="37" t="str">
        <f>IFERROR(L46/G46,"")</f>
        <v/>
      </c>
      <c r="P46" s="37" t="str">
        <f>IFERROR(M46/G46,"")</f>
        <v/>
      </c>
      <c r="Q46" s="36">
        <f>IFERROR(SUM(Q36:Q45),"")</f>
        <v>0</v>
      </c>
    </row>
    <row r="52" spans="1:19" x14ac:dyDescent="0.3">
      <c r="A52" s="2" t="s">
        <v>0</v>
      </c>
      <c r="J52" s="2" t="s">
        <v>48</v>
      </c>
    </row>
    <row r="54" spans="1:19" x14ac:dyDescent="0.3">
      <c r="A54" s="3" t="s">
        <v>3</v>
      </c>
      <c r="B54" s="4" t="s">
        <v>17</v>
      </c>
      <c r="C54" s="4" t="s">
        <v>18</v>
      </c>
      <c r="E54" s="3" t="s">
        <v>19</v>
      </c>
      <c r="F54" s="5">
        <v>4.0000000000000001E-3</v>
      </c>
    </row>
    <row r="56" spans="1:19" x14ac:dyDescent="0.3">
      <c r="A56" s="3" t="s">
        <v>56</v>
      </c>
      <c r="B56" s="39" t="s">
        <v>1</v>
      </c>
      <c r="C56" s="39" t="s">
        <v>2</v>
      </c>
      <c r="D56" s="39" t="s">
        <v>3</v>
      </c>
      <c r="E56" s="40" t="s">
        <v>4</v>
      </c>
      <c r="F56" s="40" t="s">
        <v>5</v>
      </c>
      <c r="G56" s="40" t="s">
        <v>51</v>
      </c>
      <c r="H56" s="40" t="s">
        <v>6</v>
      </c>
      <c r="J56" s="39" t="s">
        <v>49</v>
      </c>
      <c r="K56" s="39" t="s">
        <v>2</v>
      </c>
      <c r="L56" s="40" t="s">
        <v>50</v>
      </c>
      <c r="M56" s="40" t="s">
        <v>5</v>
      </c>
      <c r="N56" s="40" t="s">
        <v>57</v>
      </c>
      <c r="O56" s="40" t="s">
        <v>52</v>
      </c>
      <c r="P56" s="40" t="s">
        <v>53</v>
      </c>
      <c r="Q56" s="40" t="s">
        <v>54</v>
      </c>
      <c r="R56" s="40" t="s">
        <v>55</v>
      </c>
    </row>
    <row r="57" spans="1:19" x14ac:dyDescent="0.3">
      <c r="A57" s="4" t="str">
        <f t="shared" ref="A57:A80" si="1">B57&amp;C57</f>
        <v>45109BERGERPBL</v>
      </c>
      <c r="B57" s="54">
        <v>45109</v>
      </c>
      <c r="C57" s="22" t="s">
        <v>8</v>
      </c>
      <c r="D57" s="22" t="s">
        <v>17</v>
      </c>
      <c r="E57" s="26">
        <v>1308.5999999999999</v>
      </c>
      <c r="F57" s="30"/>
      <c r="G57" s="25">
        <v>4000</v>
      </c>
      <c r="H57" s="29"/>
      <c r="I57" s="51"/>
      <c r="J57" s="54">
        <v>45151</v>
      </c>
      <c r="K57" s="22" t="s">
        <v>12</v>
      </c>
      <c r="L57" s="30"/>
      <c r="M57" s="30"/>
      <c r="N57" s="29"/>
      <c r="O57" s="26" t="str">
        <f>IFERROR(P57/N57,"")</f>
        <v/>
      </c>
      <c r="P57" s="25">
        <v>15080079.999999998</v>
      </c>
      <c r="Q57" s="41" t="str">
        <f>IFERROR(((L57-M57)*N57)-(O57*N57),"")</f>
        <v/>
      </c>
      <c r="R57" s="32"/>
      <c r="S57" s="51"/>
    </row>
    <row r="58" spans="1:19" x14ac:dyDescent="0.3">
      <c r="A58" s="4" t="str">
        <f t="shared" si="1"/>
        <v>45109GP</v>
      </c>
      <c r="B58" s="54">
        <v>45109</v>
      </c>
      <c r="C58" s="22" t="s">
        <v>9</v>
      </c>
      <c r="D58" s="22" t="s">
        <v>17</v>
      </c>
      <c r="E58" s="26">
        <v>238.8</v>
      </c>
      <c r="F58" s="30"/>
      <c r="G58" s="25">
        <v>80000</v>
      </c>
      <c r="H58" s="29"/>
      <c r="I58" s="51"/>
      <c r="J58" s="54">
        <v>45227</v>
      </c>
      <c r="K58" s="22" t="s">
        <v>14</v>
      </c>
      <c r="L58" s="30"/>
      <c r="M58" s="30"/>
      <c r="N58" s="29"/>
      <c r="O58" s="26" t="str">
        <f t="shared" ref="O58:O65" si="2">IFERROR(P58/N58,"")</f>
        <v/>
      </c>
      <c r="P58" s="25">
        <v>20606096.000000004</v>
      </c>
      <c r="Q58" s="41" t="str">
        <f t="shared" ref="Q58:Q65" si="3">IFERROR(((L58-M58)*N58)-(O58*N58),"")</f>
        <v/>
      </c>
      <c r="R58" s="32"/>
      <c r="S58" s="51"/>
    </row>
    <row r="59" spans="1:19" x14ac:dyDescent="0.3">
      <c r="A59" s="4" t="str">
        <f t="shared" si="1"/>
        <v>45109MARICO</v>
      </c>
      <c r="B59" s="54">
        <v>45109</v>
      </c>
      <c r="C59" s="22" t="s">
        <v>11</v>
      </c>
      <c r="D59" s="22" t="s">
        <v>17</v>
      </c>
      <c r="E59" s="26">
        <v>1562.5</v>
      </c>
      <c r="F59" s="30"/>
      <c r="G59" s="25">
        <v>25000</v>
      </c>
      <c r="H59" s="29"/>
      <c r="I59" s="51"/>
      <c r="J59" s="54">
        <v>45274</v>
      </c>
      <c r="K59" s="22" t="s">
        <v>11</v>
      </c>
      <c r="L59" s="30"/>
      <c r="M59" s="30"/>
      <c r="N59" s="29"/>
      <c r="O59" s="26" t="str">
        <f t="shared" si="2"/>
        <v/>
      </c>
      <c r="P59" s="25">
        <v>23531250</v>
      </c>
      <c r="Q59" s="41" t="str">
        <f t="shared" si="3"/>
        <v/>
      </c>
      <c r="R59" s="32"/>
      <c r="S59" s="51"/>
    </row>
    <row r="60" spans="1:19" x14ac:dyDescent="0.3">
      <c r="A60" s="4" t="str">
        <f t="shared" si="1"/>
        <v>45109OLYMPIC</v>
      </c>
      <c r="B60" s="54">
        <v>45109</v>
      </c>
      <c r="C60" s="22" t="s">
        <v>12</v>
      </c>
      <c r="D60" s="22" t="s">
        <v>17</v>
      </c>
      <c r="E60" s="26">
        <v>150.19999999999999</v>
      </c>
      <c r="F60" s="30"/>
      <c r="G60" s="25">
        <v>100000</v>
      </c>
      <c r="H60" s="29"/>
      <c r="I60" s="51"/>
      <c r="J60" s="54">
        <v>45309</v>
      </c>
      <c r="K60" s="22" t="s">
        <v>9</v>
      </c>
      <c r="L60" s="30"/>
      <c r="M60" s="30"/>
      <c r="N60" s="29"/>
      <c r="O60" s="26" t="str">
        <f t="shared" si="2"/>
        <v/>
      </c>
      <c r="P60" s="25">
        <v>9110697.5999999996</v>
      </c>
      <c r="Q60" s="41" t="str">
        <f t="shared" si="3"/>
        <v/>
      </c>
      <c r="R60" s="32"/>
      <c r="S60" s="51"/>
    </row>
    <row r="61" spans="1:19" x14ac:dyDescent="0.3">
      <c r="A61" s="4" t="str">
        <f t="shared" si="1"/>
        <v>45109RECKITTBEN</v>
      </c>
      <c r="B61" s="54">
        <v>45109</v>
      </c>
      <c r="C61" s="22" t="s">
        <v>13</v>
      </c>
      <c r="D61" s="22" t="s">
        <v>17</v>
      </c>
      <c r="E61" s="26">
        <v>3575.4</v>
      </c>
      <c r="F61" s="30"/>
      <c r="G61" s="25">
        <v>4000</v>
      </c>
      <c r="H61" s="29"/>
      <c r="I61" s="51"/>
      <c r="J61" s="54">
        <v>45360</v>
      </c>
      <c r="K61" s="22" t="s">
        <v>8</v>
      </c>
      <c r="L61" s="30"/>
      <c r="M61" s="30"/>
      <c r="N61" s="29"/>
      <c r="O61" s="26" t="str">
        <f t="shared" si="2"/>
        <v/>
      </c>
      <c r="P61" s="25">
        <v>4598420.3999999994</v>
      </c>
      <c r="Q61" s="41" t="str">
        <f t="shared" si="3"/>
        <v/>
      </c>
      <c r="R61" s="32"/>
      <c r="S61" s="51"/>
    </row>
    <row r="62" spans="1:19" x14ac:dyDescent="0.3">
      <c r="A62" s="4" t="str">
        <f t="shared" si="1"/>
        <v>45109RENATA</v>
      </c>
      <c r="B62" s="54">
        <v>45109</v>
      </c>
      <c r="C62" s="22" t="s">
        <v>14</v>
      </c>
      <c r="D62" s="22" t="s">
        <v>17</v>
      </c>
      <c r="E62" s="26">
        <v>1026.2</v>
      </c>
      <c r="F62" s="30"/>
      <c r="G62" s="25">
        <v>20000</v>
      </c>
      <c r="H62" s="29"/>
      <c r="I62" s="51"/>
      <c r="J62" s="54">
        <v>45485</v>
      </c>
      <c r="K62" s="22" t="s">
        <v>8</v>
      </c>
      <c r="L62" s="30"/>
      <c r="M62" s="30"/>
      <c r="N62" s="29"/>
      <c r="O62" s="26" t="str">
        <f t="shared" si="2"/>
        <v/>
      </c>
      <c r="P62" s="25">
        <v>8366332</v>
      </c>
      <c r="Q62" s="41" t="str">
        <f t="shared" si="3"/>
        <v/>
      </c>
      <c r="R62" s="32"/>
      <c r="S62" s="51"/>
    </row>
    <row r="63" spans="1:19" x14ac:dyDescent="0.3">
      <c r="A63" s="4" t="str">
        <f t="shared" si="1"/>
        <v>45109RUNNERAUTO</v>
      </c>
      <c r="B63" s="54">
        <v>45109</v>
      </c>
      <c r="C63" s="22" t="s">
        <v>37</v>
      </c>
      <c r="D63" s="22" t="s">
        <v>17</v>
      </c>
      <c r="E63" s="26">
        <v>46.1</v>
      </c>
      <c r="F63" s="30"/>
      <c r="G63" s="25">
        <v>500000</v>
      </c>
      <c r="H63" s="29"/>
      <c r="I63" s="51"/>
      <c r="J63" s="54">
        <v>45492</v>
      </c>
      <c r="K63" s="22" t="s">
        <v>11</v>
      </c>
      <c r="L63" s="30"/>
      <c r="M63" s="30"/>
      <c r="N63" s="29"/>
      <c r="O63" s="26" t="str">
        <f t="shared" si="2"/>
        <v/>
      </c>
      <c r="P63" s="25">
        <v>37285748.800000004</v>
      </c>
      <c r="Q63" s="41" t="str">
        <f t="shared" si="3"/>
        <v/>
      </c>
      <c r="R63" s="32"/>
      <c r="S63" s="51"/>
    </row>
    <row r="64" spans="1:19" x14ac:dyDescent="0.3">
      <c r="A64" s="4" t="str">
        <f t="shared" si="1"/>
        <v>45109SINGERBD</v>
      </c>
      <c r="B64" s="54">
        <v>45109</v>
      </c>
      <c r="C64" s="22" t="s">
        <v>15</v>
      </c>
      <c r="D64" s="22" t="s">
        <v>17</v>
      </c>
      <c r="E64" s="26">
        <v>147</v>
      </c>
      <c r="F64" s="30"/>
      <c r="G64" s="25">
        <v>100000</v>
      </c>
      <c r="H64" s="29"/>
      <c r="I64" s="51"/>
      <c r="J64" s="54">
        <v>45502</v>
      </c>
      <c r="K64" s="22" t="s">
        <v>9</v>
      </c>
      <c r="L64" s="30"/>
      <c r="M64" s="30"/>
      <c r="N64" s="29"/>
      <c r="O64" s="26" t="str">
        <f t="shared" si="2"/>
        <v/>
      </c>
      <c r="P64" s="25">
        <v>9807316.8780487794</v>
      </c>
      <c r="Q64" s="41" t="str">
        <f t="shared" si="3"/>
        <v/>
      </c>
      <c r="R64" s="32"/>
      <c r="S64" s="51"/>
    </row>
    <row r="65" spans="1:19" x14ac:dyDescent="0.3">
      <c r="A65" s="4" t="str">
        <f t="shared" si="1"/>
        <v>45151OLYMPIC</v>
      </c>
      <c r="B65" s="54">
        <v>45151</v>
      </c>
      <c r="C65" s="22" t="s">
        <v>12</v>
      </c>
      <c r="D65" s="22" t="s">
        <v>18</v>
      </c>
      <c r="E65" s="26">
        <v>197.7</v>
      </c>
      <c r="F65" s="30"/>
      <c r="G65" s="25">
        <v>100000</v>
      </c>
      <c r="H65" s="29"/>
      <c r="I65" s="51"/>
      <c r="J65" s="54">
        <v>45514</v>
      </c>
      <c r="K65" s="22" t="s">
        <v>10</v>
      </c>
      <c r="L65" s="30"/>
      <c r="M65" s="30"/>
      <c r="N65" s="29"/>
      <c r="O65" s="26" t="str">
        <f t="shared" si="2"/>
        <v/>
      </c>
      <c r="P65" s="25">
        <v>6086248.0000000009</v>
      </c>
      <c r="Q65" s="41" t="str">
        <f t="shared" si="3"/>
        <v/>
      </c>
      <c r="R65" s="32"/>
      <c r="S65" s="51"/>
    </row>
    <row r="66" spans="1:19" x14ac:dyDescent="0.3">
      <c r="A66" s="4" t="str">
        <f t="shared" si="1"/>
        <v>45155LINDEBD</v>
      </c>
      <c r="B66" s="54">
        <v>45155</v>
      </c>
      <c r="C66" s="22" t="s">
        <v>10</v>
      </c>
      <c r="D66" s="22" t="s">
        <v>17</v>
      </c>
      <c r="E66" s="26">
        <v>1212.4000000000001</v>
      </c>
      <c r="F66" s="30"/>
      <c r="G66" s="25">
        <v>5000</v>
      </c>
      <c r="H66" s="29"/>
      <c r="I66" s="51"/>
    </row>
    <row r="67" spans="1:19" x14ac:dyDescent="0.3">
      <c r="A67" s="4" t="str">
        <f t="shared" si="1"/>
        <v>45227RENATA</v>
      </c>
      <c r="B67" s="54">
        <v>45227</v>
      </c>
      <c r="C67" s="22" t="s">
        <v>14</v>
      </c>
      <c r="D67" s="22" t="s">
        <v>18</v>
      </c>
      <c r="E67" s="26">
        <v>1172.9000000000001</v>
      </c>
      <c r="F67" s="30"/>
      <c r="G67" s="25">
        <v>20000</v>
      </c>
      <c r="H67" s="29"/>
      <c r="I67" s="51"/>
    </row>
    <row r="68" spans="1:19" x14ac:dyDescent="0.3">
      <c r="A68" s="4" t="str">
        <f t="shared" si="1"/>
        <v>45259RENATA</v>
      </c>
      <c r="B68" s="54">
        <v>45259</v>
      </c>
      <c r="C68" s="22" t="s">
        <v>14</v>
      </c>
      <c r="D68" s="22" t="s">
        <v>17</v>
      </c>
      <c r="E68" s="26">
        <v>1052.3</v>
      </c>
      <c r="F68" s="30"/>
      <c r="G68" s="25">
        <v>20000</v>
      </c>
      <c r="H68" s="29"/>
      <c r="I68" s="51"/>
    </row>
    <row r="69" spans="1:19" x14ac:dyDescent="0.3">
      <c r="A69" s="4" t="str">
        <f t="shared" si="1"/>
        <v>45274MARICO</v>
      </c>
      <c r="B69" s="54">
        <v>45274</v>
      </c>
      <c r="C69" s="22" t="s">
        <v>11</v>
      </c>
      <c r="D69" s="22" t="s">
        <v>18</v>
      </c>
      <c r="E69" s="26">
        <v>2301.6999999999998</v>
      </c>
      <c r="F69" s="30"/>
      <c r="G69" s="25">
        <v>15000</v>
      </c>
      <c r="H69" s="29"/>
      <c r="I69" s="51"/>
    </row>
    <row r="70" spans="1:19" x14ac:dyDescent="0.3">
      <c r="A70" s="4" t="str">
        <f t="shared" si="1"/>
        <v>45309GP</v>
      </c>
      <c r="B70" s="54">
        <v>45309</v>
      </c>
      <c r="C70" s="22" t="s">
        <v>9</v>
      </c>
      <c r="D70" s="22" t="s">
        <v>18</v>
      </c>
      <c r="E70" s="26">
        <v>381.7</v>
      </c>
      <c r="F70" s="30"/>
      <c r="G70" s="25">
        <v>38000</v>
      </c>
      <c r="H70" s="29"/>
      <c r="I70" s="51"/>
      <c r="L70" s="27"/>
    </row>
    <row r="71" spans="1:19" x14ac:dyDescent="0.3">
      <c r="A71" s="4" t="str">
        <f t="shared" si="1"/>
        <v>45360BERGERPBL</v>
      </c>
      <c r="B71" s="54">
        <v>45360</v>
      </c>
      <c r="C71" s="22" t="s">
        <v>8</v>
      </c>
      <c r="D71" s="22" t="s">
        <v>18</v>
      </c>
      <c r="E71" s="26">
        <v>1811.2</v>
      </c>
      <c r="F71" s="30"/>
      <c r="G71" s="25">
        <v>3500</v>
      </c>
      <c r="H71" s="29"/>
      <c r="I71" s="51"/>
      <c r="L71" s="27"/>
    </row>
    <row r="72" spans="1:19" x14ac:dyDescent="0.3">
      <c r="A72" s="4" t="str">
        <f t="shared" si="1"/>
        <v>45386GP</v>
      </c>
      <c r="B72" s="54">
        <v>45386</v>
      </c>
      <c r="C72" s="22" t="s">
        <v>9</v>
      </c>
      <c r="D72" s="22" t="s">
        <v>17</v>
      </c>
      <c r="E72" s="26">
        <v>321.39999999999998</v>
      </c>
      <c r="F72" s="30"/>
      <c r="G72" s="25">
        <v>40000</v>
      </c>
      <c r="H72" s="29"/>
      <c r="I72" s="51"/>
      <c r="L72" s="27"/>
    </row>
    <row r="73" spans="1:19" x14ac:dyDescent="0.3">
      <c r="A73" s="4" t="str">
        <f t="shared" si="1"/>
        <v>45386OLYMPIC</v>
      </c>
      <c r="B73" s="54">
        <v>45386</v>
      </c>
      <c r="C73" s="22" t="s">
        <v>12</v>
      </c>
      <c r="D73" s="22" t="s">
        <v>17</v>
      </c>
      <c r="E73" s="26">
        <v>159.80000000000001</v>
      </c>
      <c r="F73" s="30"/>
      <c r="G73" s="25">
        <v>20000</v>
      </c>
      <c r="H73" s="29"/>
      <c r="I73" s="51"/>
      <c r="L73" s="27"/>
    </row>
    <row r="74" spans="1:19" x14ac:dyDescent="0.3">
      <c r="A74" s="4" t="str">
        <f t="shared" si="1"/>
        <v>45393MARICO</v>
      </c>
      <c r="B74" s="54">
        <v>45393</v>
      </c>
      <c r="C74" s="22" t="s">
        <v>11</v>
      </c>
      <c r="D74" s="22" t="s">
        <v>17</v>
      </c>
      <c r="E74" s="26">
        <v>2053.1</v>
      </c>
      <c r="F74" s="30"/>
      <c r="G74" s="25">
        <v>15000</v>
      </c>
      <c r="H74" s="29"/>
      <c r="I74" s="51"/>
      <c r="L74" s="27"/>
    </row>
    <row r="75" spans="1:19" x14ac:dyDescent="0.3">
      <c r="A75" s="4" t="str">
        <f t="shared" si="1"/>
        <v>45393WALTONHIL</v>
      </c>
      <c r="B75" s="54">
        <v>45393</v>
      </c>
      <c r="C75" s="22" t="s">
        <v>16</v>
      </c>
      <c r="D75" s="22" t="s">
        <v>17</v>
      </c>
      <c r="E75" s="26">
        <v>1139.0999999999999</v>
      </c>
      <c r="F75" s="30"/>
      <c r="G75" s="25">
        <v>20000</v>
      </c>
      <c r="H75" s="29"/>
      <c r="I75" s="51"/>
      <c r="L75" s="27"/>
    </row>
    <row r="76" spans="1:19" x14ac:dyDescent="0.3">
      <c r="A76" s="4" t="str">
        <f t="shared" si="1"/>
        <v>45411BERGERPBL</v>
      </c>
      <c r="B76" s="54">
        <v>45411</v>
      </c>
      <c r="C76" s="22" t="s">
        <v>8</v>
      </c>
      <c r="D76" s="22" t="s">
        <v>17</v>
      </c>
      <c r="E76" s="26">
        <v>1702.4</v>
      </c>
      <c r="F76" s="30"/>
      <c r="G76" s="25">
        <v>5000</v>
      </c>
      <c r="H76" s="29"/>
      <c r="I76" s="51"/>
    </row>
    <row r="77" spans="1:19" x14ac:dyDescent="0.3">
      <c r="A77" s="4" t="str">
        <f t="shared" si="1"/>
        <v>45485BERGERPBL</v>
      </c>
      <c r="B77" s="54">
        <v>45485</v>
      </c>
      <c r="C77" s="22" t="s">
        <v>8</v>
      </c>
      <c r="D77" s="22" t="s">
        <v>18</v>
      </c>
      <c r="E77" s="26">
        <v>1892.1</v>
      </c>
      <c r="F77" s="30"/>
      <c r="G77" s="25">
        <v>5000</v>
      </c>
      <c r="H77" s="29"/>
      <c r="I77" s="51"/>
    </row>
    <row r="78" spans="1:19" x14ac:dyDescent="0.3">
      <c r="A78" s="4" t="str">
        <f t="shared" si="1"/>
        <v>45492MARICO</v>
      </c>
      <c r="B78" s="54">
        <v>45492</v>
      </c>
      <c r="C78" s="22" t="s">
        <v>11</v>
      </c>
      <c r="D78" s="22" t="s">
        <v>18</v>
      </c>
      <c r="E78" s="26">
        <v>2375.4</v>
      </c>
      <c r="F78" s="30"/>
      <c r="G78" s="25">
        <v>20000</v>
      </c>
      <c r="H78" s="29"/>
      <c r="I78" s="51"/>
    </row>
    <row r="79" spans="1:19" x14ac:dyDescent="0.3">
      <c r="A79" s="4" t="str">
        <f t="shared" si="1"/>
        <v>45502GP</v>
      </c>
      <c r="B79" s="54">
        <v>45502</v>
      </c>
      <c r="C79" s="22" t="s">
        <v>9</v>
      </c>
      <c r="D79" s="22" t="s">
        <v>18</v>
      </c>
      <c r="E79" s="26">
        <v>376.3</v>
      </c>
      <c r="F79" s="30"/>
      <c r="G79" s="25">
        <v>35000</v>
      </c>
      <c r="H79" s="29"/>
      <c r="I79" s="51"/>
    </row>
    <row r="80" spans="1:19" x14ac:dyDescent="0.3">
      <c r="A80" s="4" t="str">
        <f t="shared" si="1"/>
        <v>45514LINDEBD</v>
      </c>
      <c r="B80" s="54">
        <v>45514</v>
      </c>
      <c r="C80" s="22" t="s">
        <v>10</v>
      </c>
      <c r="D80" s="22" t="s">
        <v>18</v>
      </c>
      <c r="E80" s="26">
        <v>1398.5</v>
      </c>
      <c r="F80" s="30"/>
      <c r="G80" s="25">
        <v>4800</v>
      </c>
      <c r="H80" s="29"/>
      <c r="I80" s="51"/>
    </row>
    <row r="81" spans="1:11" x14ac:dyDescent="0.3">
      <c r="A81" s="11"/>
      <c r="B81" s="11"/>
      <c r="C81" s="11"/>
      <c r="D81" s="13"/>
      <c r="E81" s="13"/>
      <c r="F81" s="14"/>
      <c r="G81" s="14"/>
    </row>
    <row r="82" spans="1:11" x14ac:dyDescent="0.3">
      <c r="A82" s="11"/>
      <c r="B82" s="11"/>
      <c r="C82" s="11"/>
      <c r="D82" s="13"/>
      <c r="E82" s="13"/>
      <c r="F82" s="14"/>
      <c r="G82" s="14"/>
    </row>
    <row r="83" spans="1:11" x14ac:dyDescent="0.3">
      <c r="A83" s="11"/>
      <c r="B83" s="11"/>
      <c r="C83" s="11"/>
      <c r="D83" s="13"/>
      <c r="E83" s="13"/>
      <c r="F83" s="14"/>
      <c r="G83" s="14"/>
    </row>
    <row r="84" spans="1:11" x14ac:dyDescent="0.3">
      <c r="A84" s="11"/>
      <c r="B84" s="11"/>
      <c r="C84" s="11"/>
      <c r="D84" s="13"/>
      <c r="E84" s="13"/>
      <c r="F84" s="14"/>
      <c r="G84" s="14"/>
    </row>
    <row r="85" spans="1:11" x14ac:dyDescent="0.3">
      <c r="A85" s="11"/>
      <c r="B85" s="11"/>
      <c r="C85" s="11"/>
      <c r="D85" s="13"/>
      <c r="E85" s="13"/>
      <c r="F85" s="14"/>
      <c r="G85" s="14"/>
    </row>
    <row r="86" spans="1:11" x14ac:dyDescent="0.3">
      <c r="A86" s="2" t="s">
        <v>442</v>
      </c>
    </row>
    <row r="88" spans="1:11" x14ac:dyDescent="0.3">
      <c r="A88" s="1" t="s">
        <v>591</v>
      </c>
    </row>
    <row r="90" spans="1:11" x14ac:dyDescent="0.3">
      <c r="A90" s="15" t="s">
        <v>59</v>
      </c>
      <c r="B90" s="10" t="s">
        <v>60</v>
      </c>
      <c r="C90" s="12" t="s">
        <v>61</v>
      </c>
      <c r="D90" s="12" t="s">
        <v>62</v>
      </c>
      <c r="E90" s="12" t="s">
        <v>63</v>
      </c>
      <c r="F90" s="12" t="s">
        <v>64</v>
      </c>
      <c r="G90" s="12" t="s">
        <v>65</v>
      </c>
      <c r="H90" s="12" t="s">
        <v>66</v>
      </c>
      <c r="I90" s="12" t="s">
        <v>67</v>
      </c>
      <c r="J90" s="12" t="s">
        <v>68</v>
      </c>
      <c r="K90" s="12" t="s">
        <v>69</v>
      </c>
    </row>
    <row r="91" spans="1:11" x14ac:dyDescent="0.3">
      <c r="A91" s="6">
        <v>1</v>
      </c>
      <c r="B91" s="11" t="s">
        <v>70</v>
      </c>
      <c r="C91" s="13">
        <v>9.4</v>
      </c>
      <c r="D91" s="13">
        <v>9.6</v>
      </c>
      <c r="E91" s="13">
        <v>9.1</v>
      </c>
      <c r="F91" s="13">
        <v>0</v>
      </c>
      <c r="G91" s="13">
        <v>9</v>
      </c>
      <c r="H91" s="28">
        <v>0.4</v>
      </c>
      <c r="I91" s="14">
        <v>1437</v>
      </c>
      <c r="J91" s="13">
        <v>114.626</v>
      </c>
      <c r="K91" s="14">
        <v>12291467</v>
      </c>
    </row>
    <row r="92" spans="1:11" x14ac:dyDescent="0.3">
      <c r="A92" s="6">
        <v>2</v>
      </c>
      <c r="B92" s="11" t="s">
        <v>71</v>
      </c>
      <c r="C92" s="13">
        <v>20.9</v>
      </c>
      <c r="D92" s="13">
        <v>21.3</v>
      </c>
      <c r="E92" s="13">
        <v>20.8</v>
      </c>
      <c r="F92" s="13">
        <v>0</v>
      </c>
      <c r="G92" s="13">
        <v>21</v>
      </c>
      <c r="H92" s="28">
        <v>-0.1</v>
      </c>
      <c r="I92" s="14">
        <v>248</v>
      </c>
      <c r="J92" s="13">
        <v>9.75</v>
      </c>
      <c r="K92" s="14">
        <v>463381</v>
      </c>
    </row>
    <row r="93" spans="1:11" x14ac:dyDescent="0.3">
      <c r="A93" s="6">
        <v>3</v>
      </c>
      <c r="B93" s="11" t="s">
        <v>72</v>
      </c>
      <c r="C93" s="13">
        <v>52</v>
      </c>
      <c r="D93" s="13">
        <v>52.9</v>
      </c>
      <c r="E93" s="13">
        <v>51.8</v>
      </c>
      <c r="F93" s="13">
        <v>0</v>
      </c>
      <c r="G93" s="13">
        <v>52</v>
      </c>
      <c r="H93" s="28">
        <v>0</v>
      </c>
      <c r="I93" s="14">
        <v>169</v>
      </c>
      <c r="J93" s="13">
        <v>4.1260000000000003</v>
      </c>
      <c r="K93" s="14">
        <v>79092</v>
      </c>
    </row>
    <row r="94" spans="1:11" x14ac:dyDescent="0.3">
      <c r="A94" s="6">
        <v>4</v>
      </c>
      <c r="B94" s="11" t="s">
        <v>73</v>
      </c>
      <c r="C94" s="13">
        <v>30.7</v>
      </c>
      <c r="D94" s="13">
        <v>31.1</v>
      </c>
      <c r="E94" s="13">
        <v>30.6</v>
      </c>
      <c r="F94" s="13">
        <v>0</v>
      </c>
      <c r="G94" s="13">
        <v>30.9</v>
      </c>
      <c r="H94" s="28">
        <v>-0.2</v>
      </c>
      <c r="I94" s="14">
        <v>94</v>
      </c>
      <c r="J94" s="13">
        <v>5.383</v>
      </c>
      <c r="K94" s="14">
        <v>174924</v>
      </c>
    </row>
    <row r="95" spans="1:11" x14ac:dyDescent="0.3">
      <c r="A95" s="6">
        <v>5</v>
      </c>
      <c r="B95" s="11" t="s">
        <v>74</v>
      </c>
      <c r="C95" s="13">
        <v>7.4</v>
      </c>
      <c r="D95" s="13">
        <v>7.7</v>
      </c>
      <c r="E95" s="13">
        <v>7.3</v>
      </c>
      <c r="F95" s="13">
        <v>0</v>
      </c>
      <c r="G95" s="13">
        <v>7.4</v>
      </c>
      <c r="H95" s="28">
        <v>0</v>
      </c>
      <c r="I95" s="14">
        <v>329</v>
      </c>
      <c r="J95" s="13">
        <v>41.226999999999997</v>
      </c>
      <c r="K95" s="14">
        <v>5503072</v>
      </c>
    </row>
    <row r="96" spans="1:11" x14ac:dyDescent="0.3">
      <c r="A96" s="6">
        <v>6</v>
      </c>
      <c r="B96" s="11" t="s">
        <v>75</v>
      </c>
      <c r="C96" s="13">
        <v>15.7</v>
      </c>
      <c r="D96" s="13">
        <v>15.9</v>
      </c>
      <c r="E96" s="13">
        <v>15.5</v>
      </c>
      <c r="F96" s="13">
        <v>0</v>
      </c>
      <c r="G96" s="13">
        <v>15.6</v>
      </c>
      <c r="H96" s="28">
        <v>0.1</v>
      </c>
      <c r="I96" s="14">
        <v>556</v>
      </c>
      <c r="J96" s="13">
        <v>40.430999999999997</v>
      </c>
      <c r="K96" s="14">
        <v>2577133</v>
      </c>
    </row>
    <row r="97" spans="1:11" x14ac:dyDescent="0.3">
      <c r="A97" s="6">
        <v>7</v>
      </c>
      <c r="B97" s="11" t="s">
        <v>76</v>
      </c>
      <c r="C97" s="13">
        <v>45</v>
      </c>
      <c r="D97" s="13">
        <v>45.9</v>
      </c>
      <c r="E97" s="13">
        <v>44.8</v>
      </c>
      <c r="F97" s="13">
        <v>0</v>
      </c>
      <c r="G97" s="13">
        <v>45.2</v>
      </c>
      <c r="H97" s="28">
        <v>-0.2</v>
      </c>
      <c r="I97" s="14">
        <v>215</v>
      </c>
      <c r="J97" s="13">
        <v>9.3610000000000007</v>
      </c>
      <c r="K97" s="14">
        <v>207584</v>
      </c>
    </row>
    <row r="98" spans="1:11" x14ac:dyDescent="0.3">
      <c r="A98" s="6">
        <v>8</v>
      </c>
      <c r="B98" s="11" t="s">
        <v>77</v>
      </c>
      <c r="C98" s="13">
        <v>290.8</v>
      </c>
      <c r="D98" s="13">
        <v>291.10000000000002</v>
      </c>
      <c r="E98" s="13">
        <v>290</v>
      </c>
      <c r="F98" s="13">
        <v>0</v>
      </c>
      <c r="G98" s="13">
        <v>291.39999999999998</v>
      </c>
      <c r="H98" s="28">
        <v>-0.6</v>
      </c>
      <c r="I98" s="14">
        <v>170</v>
      </c>
      <c r="J98" s="13">
        <v>8.8989999999999991</v>
      </c>
      <c r="K98" s="14">
        <v>30661</v>
      </c>
    </row>
    <row r="99" spans="1:11" x14ac:dyDescent="0.3">
      <c r="A99" s="6">
        <v>9</v>
      </c>
      <c r="B99" s="11" t="s">
        <v>78</v>
      </c>
      <c r="C99" s="13">
        <v>161.19999999999999</v>
      </c>
      <c r="D99" s="13">
        <v>162.9</v>
      </c>
      <c r="E99" s="13">
        <v>161.1</v>
      </c>
      <c r="F99" s="13">
        <v>0</v>
      </c>
      <c r="G99" s="13">
        <v>162.30000000000001</v>
      </c>
      <c r="H99" s="28">
        <v>-1.1000000000000001</v>
      </c>
      <c r="I99" s="14">
        <v>80</v>
      </c>
      <c r="J99" s="13">
        <v>2.2069999999999999</v>
      </c>
      <c r="K99" s="14">
        <v>13626</v>
      </c>
    </row>
    <row r="100" spans="1:11" x14ac:dyDescent="0.3">
      <c r="A100" s="6">
        <v>10</v>
      </c>
      <c r="B100" s="11" t="s">
        <v>79</v>
      </c>
      <c r="C100" s="13">
        <v>90.6</v>
      </c>
      <c r="D100" s="13">
        <v>91.5</v>
      </c>
      <c r="E100" s="13">
        <v>90.1</v>
      </c>
      <c r="F100" s="13">
        <v>0</v>
      </c>
      <c r="G100" s="13">
        <v>91.3</v>
      </c>
      <c r="H100" s="28">
        <v>-0.7</v>
      </c>
      <c r="I100" s="14">
        <v>314</v>
      </c>
      <c r="J100" s="13">
        <v>21.032</v>
      </c>
      <c r="K100" s="14">
        <v>231920</v>
      </c>
    </row>
    <row r="101" spans="1:11" x14ac:dyDescent="0.3">
      <c r="A101" s="6">
        <v>11</v>
      </c>
      <c r="B101" s="11" t="s">
        <v>80</v>
      </c>
      <c r="C101" s="13">
        <v>23.4</v>
      </c>
      <c r="D101" s="13">
        <v>23.6</v>
      </c>
      <c r="E101" s="13">
        <v>23.2</v>
      </c>
      <c r="F101" s="13">
        <v>0</v>
      </c>
      <c r="G101" s="13">
        <v>23.4</v>
      </c>
      <c r="H101" s="28">
        <v>0</v>
      </c>
      <c r="I101" s="14">
        <v>330</v>
      </c>
      <c r="J101" s="13">
        <v>13.105</v>
      </c>
      <c r="K101" s="14">
        <v>559406</v>
      </c>
    </row>
    <row r="102" spans="1:11" x14ac:dyDescent="0.3">
      <c r="A102" s="6">
        <v>12</v>
      </c>
      <c r="B102" s="11" t="s">
        <v>81</v>
      </c>
      <c r="C102" s="13">
        <v>62.3</v>
      </c>
      <c r="D102" s="13">
        <v>63.5</v>
      </c>
      <c r="E102" s="13">
        <v>62.2</v>
      </c>
      <c r="F102" s="13">
        <v>0</v>
      </c>
      <c r="G102" s="13">
        <v>62.8</v>
      </c>
      <c r="H102" s="28">
        <v>-0.5</v>
      </c>
      <c r="I102" s="14">
        <v>114</v>
      </c>
      <c r="J102" s="13">
        <v>6.5970000000000004</v>
      </c>
      <c r="K102" s="14">
        <v>105257</v>
      </c>
    </row>
    <row r="103" spans="1:11" x14ac:dyDescent="0.3">
      <c r="A103" s="6">
        <v>13</v>
      </c>
      <c r="B103" s="11" t="s">
        <v>82</v>
      </c>
      <c r="C103" s="13">
        <v>27.3</v>
      </c>
      <c r="D103" s="13">
        <v>27.7</v>
      </c>
      <c r="E103" s="13">
        <v>27.1</v>
      </c>
      <c r="F103" s="13">
        <v>0</v>
      </c>
      <c r="G103" s="13">
        <v>27.4</v>
      </c>
      <c r="H103" s="28">
        <v>-0.1</v>
      </c>
      <c r="I103" s="14">
        <v>454</v>
      </c>
      <c r="J103" s="13">
        <v>26.616</v>
      </c>
      <c r="K103" s="14">
        <v>971804</v>
      </c>
    </row>
    <row r="104" spans="1:11" x14ac:dyDescent="0.3">
      <c r="A104" s="6">
        <v>14</v>
      </c>
      <c r="B104" s="11" t="s">
        <v>83</v>
      </c>
      <c r="C104" s="13">
        <v>32.200000000000003</v>
      </c>
      <c r="D104" s="13">
        <v>33</v>
      </c>
      <c r="E104" s="13">
        <v>31.8</v>
      </c>
      <c r="F104" s="13">
        <v>0</v>
      </c>
      <c r="G104" s="13">
        <v>32.799999999999997</v>
      </c>
      <c r="H104" s="28">
        <v>-0.6</v>
      </c>
      <c r="I104" s="14">
        <v>234</v>
      </c>
      <c r="J104" s="13">
        <v>12.233000000000001</v>
      </c>
      <c r="K104" s="14">
        <v>378124</v>
      </c>
    </row>
    <row r="105" spans="1:11" x14ac:dyDescent="0.3">
      <c r="A105" s="6">
        <v>15</v>
      </c>
      <c r="B105" s="11" t="s">
        <v>84</v>
      </c>
      <c r="C105" s="13">
        <v>35.799999999999997</v>
      </c>
      <c r="D105" s="13">
        <v>36.299999999999997</v>
      </c>
      <c r="E105" s="13">
        <v>35</v>
      </c>
      <c r="F105" s="13">
        <v>0</v>
      </c>
      <c r="G105" s="13">
        <v>35.799999999999997</v>
      </c>
      <c r="H105" s="28">
        <v>0</v>
      </c>
      <c r="I105" s="14">
        <v>364</v>
      </c>
      <c r="J105" s="13">
        <v>10.288</v>
      </c>
      <c r="K105" s="14">
        <v>288563</v>
      </c>
    </row>
    <row r="106" spans="1:11" x14ac:dyDescent="0.3">
      <c r="A106" s="6">
        <v>16</v>
      </c>
      <c r="B106" s="11" t="s">
        <v>85</v>
      </c>
      <c r="C106" s="13">
        <v>23.8</v>
      </c>
      <c r="D106" s="13">
        <v>24</v>
      </c>
      <c r="E106" s="13">
        <v>23.7</v>
      </c>
      <c r="F106" s="13">
        <v>0</v>
      </c>
      <c r="G106" s="13">
        <v>23.8</v>
      </c>
      <c r="H106" s="28">
        <v>0</v>
      </c>
      <c r="I106" s="14">
        <v>143</v>
      </c>
      <c r="J106" s="13">
        <v>8.5960000000000001</v>
      </c>
      <c r="K106" s="14">
        <v>359240</v>
      </c>
    </row>
    <row r="107" spans="1:11" x14ac:dyDescent="0.3">
      <c r="A107" s="6">
        <v>17</v>
      </c>
      <c r="B107" s="11" t="s">
        <v>86</v>
      </c>
      <c r="C107" s="13">
        <v>58.4</v>
      </c>
      <c r="D107" s="13">
        <v>60</v>
      </c>
      <c r="E107" s="13">
        <v>58.2</v>
      </c>
      <c r="F107" s="13">
        <v>0</v>
      </c>
      <c r="G107" s="13">
        <v>59.4</v>
      </c>
      <c r="H107" s="28">
        <v>-1</v>
      </c>
      <c r="I107" s="14">
        <v>292</v>
      </c>
      <c r="J107" s="13">
        <v>11.183999999999999</v>
      </c>
      <c r="K107" s="14">
        <v>189441</v>
      </c>
    </row>
    <row r="108" spans="1:11" x14ac:dyDescent="0.3">
      <c r="A108" s="6">
        <v>18</v>
      </c>
      <c r="B108" s="11" t="s">
        <v>87</v>
      </c>
      <c r="C108" s="13">
        <v>9.3000000000000007</v>
      </c>
      <c r="D108" s="13">
        <v>9.4</v>
      </c>
      <c r="E108" s="13">
        <v>9.1999999999999993</v>
      </c>
      <c r="F108" s="13">
        <v>0</v>
      </c>
      <c r="G108" s="13">
        <v>9.1999999999999993</v>
      </c>
      <c r="H108" s="28">
        <v>0.1</v>
      </c>
      <c r="I108" s="14">
        <v>43</v>
      </c>
      <c r="J108" s="13">
        <v>1.6259999999999999</v>
      </c>
      <c r="K108" s="14">
        <v>174776</v>
      </c>
    </row>
    <row r="109" spans="1:11" x14ac:dyDescent="0.3">
      <c r="A109" s="6">
        <v>19</v>
      </c>
      <c r="B109" s="11" t="s">
        <v>88</v>
      </c>
      <c r="C109" s="13">
        <v>43.2</v>
      </c>
      <c r="D109" s="13">
        <v>43.8</v>
      </c>
      <c r="E109" s="13">
        <v>43.1</v>
      </c>
      <c r="F109" s="13">
        <v>0</v>
      </c>
      <c r="G109" s="13">
        <v>43.3</v>
      </c>
      <c r="H109" s="28">
        <v>-0.1</v>
      </c>
      <c r="I109" s="14">
        <v>271</v>
      </c>
      <c r="J109" s="13">
        <v>15.476000000000001</v>
      </c>
      <c r="K109" s="14">
        <v>356215</v>
      </c>
    </row>
    <row r="110" spans="1:11" x14ac:dyDescent="0.3">
      <c r="A110" s="6">
        <v>20</v>
      </c>
      <c r="B110" s="11" t="s">
        <v>89</v>
      </c>
      <c r="C110" s="13">
        <v>59.4</v>
      </c>
      <c r="D110" s="13">
        <v>60.2</v>
      </c>
      <c r="E110" s="13">
        <v>56</v>
      </c>
      <c r="F110" s="13">
        <v>0</v>
      </c>
      <c r="G110" s="13">
        <v>56</v>
      </c>
      <c r="H110" s="28">
        <v>3.4</v>
      </c>
      <c r="I110" s="14">
        <v>1009</v>
      </c>
      <c r="J110" s="13">
        <v>39.790999999999997</v>
      </c>
      <c r="K110" s="14">
        <v>677334</v>
      </c>
    </row>
    <row r="111" spans="1:11" x14ac:dyDescent="0.3">
      <c r="A111" s="6">
        <v>21</v>
      </c>
      <c r="B111" s="11" t="s">
        <v>90</v>
      </c>
      <c r="C111" s="13">
        <v>26.2</v>
      </c>
      <c r="D111" s="13">
        <v>26.5</v>
      </c>
      <c r="E111" s="13">
        <v>26.2</v>
      </c>
      <c r="F111" s="13">
        <v>0</v>
      </c>
      <c r="G111" s="13">
        <v>26.5</v>
      </c>
      <c r="H111" s="28">
        <v>-0.3</v>
      </c>
      <c r="I111" s="14">
        <v>115</v>
      </c>
      <c r="J111" s="13">
        <v>5.234</v>
      </c>
      <c r="K111" s="14">
        <v>199381</v>
      </c>
    </row>
    <row r="112" spans="1:11" x14ac:dyDescent="0.3">
      <c r="A112" s="6">
        <v>22</v>
      </c>
      <c r="B112" s="11" t="s">
        <v>91</v>
      </c>
      <c r="C112" s="13">
        <v>16.2</v>
      </c>
      <c r="D112" s="13">
        <v>16.399999999999999</v>
      </c>
      <c r="E112" s="13">
        <v>16.100000000000001</v>
      </c>
      <c r="F112" s="13">
        <v>0</v>
      </c>
      <c r="G112" s="13">
        <v>16.2</v>
      </c>
      <c r="H112" s="28">
        <v>0</v>
      </c>
      <c r="I112" s="14">
        <v>571</v>
      </c>
      <c r="J112" s="13">
        <v>51.817999999999998</v>
      </c>
      <c r="K112" s="14">
        <v>3191612</v>
      </c>
    </row>
    <row r="113" spans="1:11" x14ac:dyDescent="0.3">
      <c r="A113" s="6">
        <v>23</v>
      </c>
      <c r="B113" s="11" t="s">
        <v>92</v>
      </c>
      <c r="C113" s="13">
        <v>20.2</v>
      </c>
      <c r="D113" s="13">
        <v>21.4</v>
      </c>
      <c r="E113" s="13">
        <v>20</v>
      </c>
      <c r="F113" s="13">
        <v>0</v>
      </c>
      <c r="G113" s="13">
        <v>20</v>
      </c>
      <c r="H113" s="28">
        <v>0.2</v>
      </c>
      <c r="I113" s="14">
        <v>450</v>
      </c>
      <c r="J113" s="13">
        <v>14.726000000000001</v>
      </c>
      <c r="K113" s="14">
        <v>703541</v>
      </c>
    </row>
    <row r="114" spans="1:11" x14ac:dyDescent="0.3">
      <c r="A114" s="6">
        <v>24</v>
      </c>
      <c r="B114" s="11" t="s">
        <v>93</v>
      </c>
      <c r="C114" s="13">
        <v>71.099999999999994</v>
      </c>
      <c r="D114" s="13">
        <v>73</v>
      </c>
      <c r="E114" s="13">
        <v>70.7</v>
      </c>
      <c r="F114" s="13">
        <v>0</v>
      </c>
      <c r="G114" s="13">
        <v>70.7</v>
      </c>
      <c r="H114" s="28">
        <v>0.4</v>
      </c>
      <c r="I114" s="14">
        <v>804</v>
      </c>
      <c r="J114" s="13">
        <v>78.971000000000004</v>
      </c>
      <c r="K114" s="14">
        <v>1098281</v>
      </c>
    </row>
    <row r="115" spans="1:11" x14ac:dyDescent="0.3">
      <c r="A115" s="6">
        <v>25</v>
      </c>
      <c r="B115" s="11" t="s">
        <v>94</v>
      </c>
      <c r="C115" s="13">
        <v>436</v>
      </c>
      <c r="D115" s="13">
        <v>436</v>
      </c>
      <c r="E115" s="13">
        <v>431.1</v>
      </c>
      <c r="F115" s="13">
        <v>0</v>
      </c>
      <c r="G115" s="13">
        <v>435.1</v>
      </c>
      <c r="H115" s="28">
        <v>0.9</v>
      </c>
      <c r="I115" s="14">
        <v>24</v>
      </c>
      <c r="J115" s="13">
        <v>1.2649999999999999</v>
      </c>
      <c r="K115" s="14">
        <v>2910</v>
      </c>
    </row>
    <row r="116" spans="1:11" x14ac:dyDescent="0.3">
      <c r="A116" s="6">
        <v>26</v>
      </c>
      <c r="B116" s="11" t="s">
        <v>95</v>
      </c>
      <c r="C116" s="13">
        <v>212.4</v>
      </c>
      <c r="D116" s="13">
        <v>213</v>
      </c>
      <c r="E116" s="13">
        <v>212</v>
      </c>
      <c r="F116" s="13">
        <v>0</v>
      </c>
      <c r="G116" s="13">
        <v>215</v>
      </c>
      <c r="H116" s="28">
        <v>-2.6</v>
      </c>
      <c r="I116" s="14">
        <v>25</v>
      </c>
      <c r="J116" s="13">
        <v>0.56299999999999994</v>
      </c>
      <c r="K116" s="14">
        <v>2651</v>
      </c>
    </row>
    <row r="117" spans="1:11" x14ac:dyDescent="0.3">
      <c r="A117" s="6">
        <v>27</v>
      </c>
      <c r="B117" s="11" t="s">
        <v>96</v>
      </c>
      <c r="C117" s="13">
        <v>46.8</v>
      </c>
      <c r="D117" s="13">
        <v>48.6</v>
      </c>
      <c r="E117" s="13">
        <v>46.7</v>
      </c>
      <c r="F117" s="13">
        <v>0</v>
      </c>
      <c r="G117" s="13">
        <v>47.3</v>
      </c>
      <c r="H117" s="28">
        <v>-0.5</v>
      </c>
      <c r="I117" s="14">
        <v>375</v>
      </c>
      <c r="J117" s="13">
        <v>13.198</v>
      </c>
      <c r="K117" s="14">
        <v>278477</v>
      </c>
    </row>
    <row r="118" spans="1:11" x14ac:dyDescent="0.3">
      <c r="A118" s="6">
        <v>28</v>
      </c>
      <c r="B118" s="11" t="s">
        <v>97</v>
      </c>
      <c r="C118" s="13">
        <v>346.5</v>
      </c>
      <c r="D118" s="13">
        <v>350</v>
      </c>
      <c r="E118" s="13">
        <v>345.6</v>
      </c>
      <c r="F118" s="13">
        <v>0</v>
      </c>
      <c r="G118" s="13">
        <v>345.2</v>
      </c>
      <c r="H118" s="28">
        <v>1.3</v>
      </c>
      <c r="I118" s="14">
        <v>108</v>
      </c>
      <c r="J118" s="13">
        <v>11.782999999999999</v>
      </c>
      <c r="K118" s="14">
        <v>33896</v>
      </c>
    </row>
    <row r="119" spans="1:11" x14ac:dyDescent="0.3">
      <c r="A119" s="6">
        <v>29</v>
      </c>
      <c r="B119" s="11" t="s">
        <v>98</v>
      </c>
      <c r="C119" s="13">
        <v>63.1</v>
      </c>
      <c r="D119" s="13">
        <v>63.8</v>
      </c>
      <c r="E119" s="13">
        <v>61.4</v>
      </c>
      <c r="F119" s="13">
        <v>0</v>
      </c>
      <c r="G119" s="13">
        <v>61.3</v>
      </c>
      <c r="H119" s="28">
        <v>1.8</v>
      </c>
      <c r="I119" s="14">
        <v>1025</v>
      </c>
      <c r="J119" s="13">
        <v>66.58</v>
      </c>
      <c r="K119" s="14">
        <v>1065852</v>
      </c>
    </row>
    <row r="120" spans="1:11" x14ac:dyDescent="0.3">
      <c r="A120" s="6">
        <v>30</v>
      </c>
      <c r="B120" s="11" t="s">
        <v>99</v>
      </c>
      <c r="C120" s="13">
        <v>150.69999999999999</v>
      </c>
      <c r="D120" s="13">
        <v>153.4</v>
      </c>
      <c r="E120" s="13">
        <v>149.1</v>
      </c>
      <c r="F120" s="13">
        <v>0</v>
      </c>
      <c r="G120" s="13">
        <v>150.6</v>
      </c>
      <c r="H120" s="28">
        <v>0.1</v>
      </c>
      <c r="I120" s="14">
        <v>83</v>
      </c>
      <c r="J120" s="13">
        <v>2.8279999999999998</v>
      </c>
      <c r="K120" s="14">
        <v>18809</v>
      </c>
    </row>
    <row r="121" spans="1:11" x14ac:dyDescent="0.3">
      <c r="A121" s="6">
        <v>31</v>
      </c>
      <c r="B121" s="11" t="s">
        <v>100</v>
      </c>
      <c r="C121" s="13">
        <v>232</v>
      </c>
      <c r="D121" s="13">
        <v>234</v>
      </c>
      <c r="E121" s="13">
        <v>231</v>
      </c>
      <c r="F121" s="13">
        <v>0</v>
      </c>
      <c r="G121" s="13">
        <v>230.7</v>
      </c>
      <c r="H121" s="28">
        <v>1.3</v>
      </c>
      <c r="I121" s="14">
        <v>75</v>
      </c>
      <c r="J121" s="13">
        <v>3.5209999999999999</v>
      </c>
      <c r="K121" s="14">
        <v>15165</v>
      </c>
    </row>
    <row r="122" spans="1:11" x14ac:dyDescent="0.3">
      <c r="A122" s="6">
        <v>32</v>
      </c>
      <c r="B122" s="11" t="s">
        <v>101</v>
      </c>
      <c r="C122" s="13">
        <v>132.19999999999999</v>
      </c>
      <c r="D122" s="13">
        <v>135</v>
      </c>
      <c r="E122" s="13">
        <v>132.19999999999999</v>
      </c>
      <c r="F122" s="13">
        <v>0</v>
      </c>
      <c r="G122" s="13">
        <v>134.4</v>
      </c>
      <c r="H122" s="28">
        <v>-2.2000000000000002</v>
      </c>
      <c r="I122" s="14">
        <v>42</v>
      </c>
      <c r="J122" s="13">
        <v>1.3089999999999999</v>
      </c>
      <c r="K122" s="14">
        <v>9800</v>
      </c>
    </row>
    <row r="123" spans="1:11" x14ac:dyDescent="0.3">
      <c r="A123" s="6">
        <v>33</v>
      </c>
      <c r="B123" s="11" t="s">
        <v>102</v>
      </c>
      <c r="C123" s="13">
        <v>116.1</v>
      </c>
      <c r="D123" s="13">
        <v>118</v>
      </c>
      <c r="E123" s="13">
        <v>116</v>
      </c>
      <c r="F123" s="13">
        <v>0</v>
      </c>
      <c r="G123" s="13">
        <v>116.7</v>
      </c>
      <c r="H123" s="28">
        <v>-0.6</v>
      </c>
      <c r="I123" s="14">
        <v>73</v>
      </c>
      <c r="J123" s="13">
        <v>2.4670000000000001</v>
      </c>
      <c r="K123" s="14">
        <v>21069</v>
      </c>
    </row>
    <row r="124" spans="1:11" x14ac:dyDescent="0.3">
      <c r="A124" s="6">
        <v>34</v>
      </c>
      <c r="B124" s="11" t="s">
        <v>103</v>
      </c>
      <c r="C124" s="13">
        <v>12.6</v>
      </c>
      <c r="D124" s="13">
        <v>13</v>
      </c>
      <c r="E124" s="13">
        <v>12.5</v>
      </c>
      <c r="F124" s="13">
        <v>0</v>
      </c>
      <c r="G124" s="13">
        <v>12.8</v>
      </c>
      <c r="H124" s="28">
        <v>-0.2</v>
      </c>
      <c r="I124" s="14">
        <v>1154</v>
      </c>
      <c r="J124" s="13">
        <v>42.293999999999997</v>
      </c>
      <c r="K124" s="14">
        <v>3329149</v>
      </c>
    </row>
    <row r="125" spans="1:11" x14ac:dyDescent="0.3">
      <c r="A125" s="6">
        <v>35</v>
      </c>
      <c r="B125" s="11" t="s">
        <v>104</v>
      </c>
      <c r="C125" s="13">
        <v>365</v>
      </c>
      <c r="D125" s="13">
        <v>377.7</v>
      </c>
      <c r="E125" s="13">
        <v>362</v>
      </c>
      <c r="F125" s="13">
        <v>0</v>
      </c>
      <c r="G125" s="13">
        <v>365.6</v>
      </c>
      <c r="H125" s="28">
        <v>-0.6</v>
      </c>
      <c r="I125" s="14">
        <v>314</v>
      </c>
      <c r="J125" s="13">
        <v>9.8010000000000002</v>
      </c>
      <c r="K125" s="14">
        <v>26548</v>
      </c>
    </row>
    <row r="126" spans="1:11" x14ac:dyDescent="0.3">
      <c r="A126" s="6">
        <v>36</v>
      </c>
      <c r="B126" s="11" t="s">
        <v>105</v>
      </c>
      <c r="C126" s="13">
        <v>60.6</v>
      </c>
      <c r="D126" s="13">
        <v>62.3</v>
      </c>
      <c r="E126" s="13">
        <v>60.1</v>
      </c>
      <c r="F126" s="13">
        <v>0</v>
      </c>
      <c r="G126" s="13">
        <v>59.5</v>
      </c>
      <c r="H126" s="28">
        <v>1.1000000000000001</v>
      </c>
      <c r="I126" s="14">
        <v>164</v>
      </c>
      <c r="J126" s="13">
        <v>3.984</v>
      </c>
      <c r="K126" s="14">
        <v>65005</v>
      </c>
    </row>
    <row r="127" spans="1:11" x14ac:dyDescent="0.3">
      <c r="A127" s="6">
        <v>37</v>
      </c>
      <c r="B127" s="11" t="s">
        <v>106</v>
      </c>
      <c r="C127" s="13">
        <v>26.2</v>
      </c>
      <c r="D127" s="13">
        <v>26.6</v>
      </c>
      <c r="E127" s="13">
        <v>26</v>
      </c>
      <c r="F127" s="13">
        <v>0</v>
      </c>
      <c r="G127" s="13">
        <v>26.4</v>
      </c>
      <c r="H127" s="28">
        <v>-0.2</v>
      </c>
      <c r="I127" s="14">
        <v>320</v>
      </c>
      <c r="J127" s="13">
        <v>16.408000000000001</v>
      </c>
      <c r="K127" s="14">
        <v>626777</v>
      </c>
    </row>
    <row r="128" spans="1:11" x14ac:dyDescent="0.3">
      <c r="A128" s="6">
        <v>38</v>
      </c>
      <c r="B128" s="11" t="s">
        <v>107</v>
      </c>
      <c r="C128" s="13">
        <v>95.5</v>
      </c>
      <c r="D128" s="13">
        <v>96.6</v>
      </c>
      <c r="E128" s="13">
        <v>95</v>
      </c>
      <c r="F128" s="13">
        <v>0</v>
      </c>
      <c r="G128" s="13">
        <v>95.3</v>
      </c>
      <c r="H128" s="28">
        <v>0.2</v>
      </c>
      <c r="I128" s="14">
        <v>8</v>
      </c>
      <c r="J128" s="13">
        <v>0.29799999999999999</v>
      </c>
      <c r="K128" s="14">
        <v>3132</v>
      </c>
    </row>
    <row r="129" spans="1:11" x14ac:dyDescent="0.3">
      <c r="A129" s="6">
        <v>39</v>
      </c>
      <c r="B129" s="11" t="s">
        <v>108</v>
      </c>
      <c r="C129" s="13">
        <v>69.7</v>
      </c>
      <c r="D129" s="13">
        <v>71.5</v>
      </c>
      <c r="E129" s="13">
        <v>69.7</v>
      </c>
      <c r="F129" s="13">
        <v>0</v>
      </c>
      <c r="G129" s="13">
        <v>70.2</v>
      </c>
      <c r="H129" s="28">
        <v>-0.5</v>
      </c>
      <c r="I129" s="14">
        <v>215</v>
      </c>
      <c r="J129" s="13">
        <v>12.164999999999999</v>
      </c>
      <c r="K129" s="14">
        <v>172385</v>
      </c>
    </row>
    <row r="130" spans="1:11" x14ac:dyDescent="0.3">
      <c r="A130" s="6">
        <v>40</v>
      </c>
      <c r="B130" s="11" t="s">
        <v>109</v>
      </c>
      <c r="C130" s="13">
        <v>13.2</v>
      </c>
      <c r="D130" s="13">
        <v>13.4</v>
      </c>
      <c r="E130" s="13">
        <v>13.2</v>
      </c>
      <c r="F130" s="13">
        <v>0</v>
      </c>
      <c r="G130" s="13">
        <v>13.2</v>
      </c>
      <c r="H130" s="28">
        <v>0</v>
      </c>
      <c r="I130" s="14">
        <v>120</v>
      </c>
      <c r="J130" s="13">
        <v>4.6779999999999999</v>
      </c>
      <c r="K130" s="14">
        <v>353008</v>
      </c>
    </row>
    <row r="131" spans="1:11" x14ac:dyDescent="0.3">
      <c r="A131" s="6">
        <v>41</v>
      </c>
      <c r="B131" s="11" t="s">
        <v>110</v>
      </c>
      <c r="C131" s="13">
        <v>122.7</v>
      </c>
      <c r="D131" s="13">
        <v>125.4</v>
      </c>
      <c r="E131" s="13">
        <v>121.2</v>
      </c>
      <c r="F131" s="13">
        <v>0</v>
      </c>
      <c r="G131" s="13">
        <v>123.8</v>
      </c>
      <c r="H131" s="28">
        <v>-1.1000000000000001</v>
      </c>
      <c r="I131" s="14">
        <v>20</v>
      </c>
      <c r="J131" s="13">
        <v>0.71799999999999997</v>
      </c>
      <c r="K131" s="14">
        <v>5752</v>
      </c>
    </row>
    <row r="132" spans="1:11" x14ac:dyDescent="0.3">
      <c r="A132" s="6">
        <v>42</v>
      </c>
      <c r="B132" s="11" t="s">
        <v>111</v>
      </c>
      <c r="C132" s="13">
        <v>133.1</v>
      </c>
      <c r="D132" s="13">
        <v>135</v>
      </c>
      <c r="E132" s="13">
        <v>129</v>
      </c>
      <c r="F132" s="13">
        <v>0</v>
      </c>
      <c r="G132" s="13">
        <v>128.6</v>
      </c>
      <c r="H132" s="28">
        <v>4.5</v>
      </c>
      <c r="I132" s="14">
        <v>633</v>
      </c>
      <c r="J132" s="13">
        <v>20.603000000000002</v>
      </c>
      <c r="K132" s="14">
        <v>154082</v>
      </c>
    </row>
    <row r="133" spans="1:11" x14ac:dyDescent="0.3">
      <c r="A133" s="6">
        <v>43</v>
      </c>
      <c r="B133" s="11" t="s">
        <v>112</v>
      </c>
      <c r="C133" s="13">
        <v>138.30000000000001</v>
      </c>
      <c r="D133" s="13">
        <v>140.80000000000001</v>
      </c>
      <c r="E133" s="13">
        <v>136.80000000000001</v>
      </c>
      <c r="F133" s="13">
        <v>0</v>
      </c>
      <c r="G133" s="13">
        <v>136.69999999999999</v>
      </c>
      <c r="H133" s="28">
        <v>1.6</v>
      </c>
      <c r="I133" s="14">
        <v>270</v>
      </c>
      <c r="J133" s="13">
        <v>6.9050000000000002</v>
      </c>
      <c r="K133" s="14">
        <v>49529</v>
      </c>
    </row>
    <row r="134" spans="1:11" x14ac:dyDescent="0.3">
      <c r="A134" s="6">
        <v>44</v>
      </c>
      <c r="B134" s="11" t="s">
        <v>113</v>
      </c>
      <c r="C134" s="13">
        <v>19.899999999999999</v>
      </c>
      <c r="D134" s="13">
        <v>20.3</v>
      </c>
      <c r="E134" s="13">
        <v>19.8</v>
      </c>
      <c r="F134" s="13">
        <v>0</v>
      </c>
      <c r="G134" s="13">
        <v>20.2</v>
      </c>
      <c r="H134" s="28">
        <v>-0.3</v>
      </c>
      <c r="I134" s="14">
        <v>114</v>
      </c>
      <c r="J134" s="13">
        <v>7.2009999999999996</v>
      </c>
      <c r="K134" s="14">
        <v>361633</v>
      </c>
    </row>
    <row r="135" spans="1:11" x14ac:dyDescent="0.3">
      <c r="A135" s="6">
        <v>45</v>
      </c>
      <c r="B135" s="11" t="s">
        <v>114</v>
      </c>
      <c r="C135" s="13">
        <v>29.6</v>
      </c>
      <c r="D135" s="13">
        <v>30.4</v>
      </c>
      <c r="E135" s="13">
        <v>29.4</v>
      </c>
      <c r="F135" s="13">
        <v>0</v>
      </c>
      <c r="G135" s="13">
        <v>30.2</v>
      </c>
      <c r="H135" s="28">
        <v>-0.6</v>
      </c>
      <c r="I135" s="14">
        <v>735</v>
      </c>
      <c r="J135" s="13">
        <v>30.422999999999998</v>
      </c>
      <c r="K135" s="14">
        <v>1018201</v>
      </c>
    </row>
    <row r="136" spans="1:11" x14ac:dyDescent="0.3">
      <c r="A136" s="6">
        <v>46</v>
      </c>
      <c r="B136" s="11" t="s">
        <v>115</v>
      </c>
      <c r="C136" s="13">
        <v>708</v>
      </c>
      <c r="D136" s="13">
        <v>712.7</v>
      </c>
      <c r="E136" s="13">
        <v>700</v>
      </c>
      <c r="F136" s="13">
        <v>0</v>
      </c>
      <c r="G136" s="13">
        <v>712.7</v>
      </c>
      <c r="H136" s="28">
        <v>-4.7</v>
      </c>
      <c r="I136" s="14">
        <v>36</v>
      </c>
      <c r="J136" s="13">
        <v>0.40200000000000002</v>
      </c>
      <c r="K136" s="14">
        <v>571</v>
      </c>
    </row>
    <row r="137" spans="1:11" x14ac:dyDescent="0.3">
      <c r="A137" s="6">
        <v>47</v>
      </c>
      <c r="B137" s="11" t="s">
        <v>116</v>
      </c>
      <c r="C137" s="13">
        <v>568.6</v>
      </c>
      <c r="D137" s="13">
        <v>570.5</v>
      </c>
      <c r="E137" s="13">
        <v>568.5</v>
      </c>
      <c r="F137" s="13">
        <v>0</v>
      </c>
      <c r="G137" s="13">
        <v>569.4</v>
      </c>
      <c r="H137" s="28">
        <v>-0.8</v>
      </c>
      <c r="I137" s="14">
        <v>1232</v>
      </c>
      <c r="J137" s="13">
        <v>97.617999999999995</v>
      </c>
      <c r="K137" s="14">
        <v>171364</v>
      </c>
    </row>
    <row r="138" spans="1:11" x14ac:dyDescent="0.3">
      <c r="A138" s="6">
        <v>48</v>
      </c>
      <c r="B138" s="11" t="s">
        <v>117</v>
      </c>
      <c r="C138" s="13">
        <v>34</v>
      </c>
      <c r="D138" s="13">
        <v>35.1</v>
      </c>
      <c r="E138" s="13">
        <v>33.799999999999997</v>
      </c>
      <c r="F138" s="13">
        <v>0</v>
      </c>
      <c r="G138" s="13">
        <v>34.200000000000003</v>
      </c>
      <c r="H138" s="28">
        <v>-0.2</v>
      </c>
      <c r="I138" s="14">
        <v>669</v>
      </c>
      <c r="J138" s="13">
        <v>62.395000000000003</v>
      </c>
      <c r="K138" s="14">
        <v>1819863</v>
      </c>
    </row>
    <row r="139" spans="1:11" x14ac:dyDescent="0.3">
      <c r="A139" s="6">
        <v>49</v>
      </c>
      <c r="B139" s="11" t="s">
        <v>118</v>
      </c>
      <c r="C139" s="13">
        <v>22.1</v>
      </c>
      <c r="D139" s="13">
        <v>22.5</v>
      </c>
      <c r="E139" s="13">
        <v>21.9</v>
      </c>
      <c r="F139" s="13">
        <v>0</v>
      </c>
      <c r="G139" s="13">
        <v>22.2</v>
      </c>
      <c r="H139" s="28">
        <v>-0.1</v>
      </c>
      <c r="I139" s="14">
        <v>176</v>
      </c>
      <c r="J139" s="13">
        <v>5.1269999999999998</v>
      </c>
      <c r="K139" s="14">
        <v>232990</v>
      </c>
    </row>
    <row r="140" spans="1:11" x14ac:dyDescent="0.3">
      <c r="A140" s="6">
        <v>50</v>
      </c>
      <c r="B140" s="11" t="s">
        <v>119</v>
      </c>
      <c r="C140" s="13">
        <v>67.3</v>
      </c>
      <c r="D140" s="13">
        <v>68.3</v>
      </c>
      <c r="E140" s="13">
        <v>66.5</v>
      </c>
      <c r="F140" s="13">
        <v>0</v>
      </c>
      <c r="G140" s="13">
        <v>67.7</v>
      </c>
      <c r="H140" s="28">
        <v>-0.4</v>
      </c>
      <c r="I140" s="14">
        <v>615</v>
      </c>
      <c r="J140" s="13">
        <v>58.456000000000003</v>
      </c>
      <c r="K140" s="14">
        <v>863359</v>
      </c>
    </row>
    <row r="141" spans="1:11" x14ac:dyDescent="0.3">
      <c r="A141" s="6">
        <v>51</v>
      </c>
      <c r="B141" s="11" t="s">
        <v>120</v>
      </c>
      <c r="C141" s="13">
        <v>147</v>
      </c>
      <c r="D141" s="13">
        <v>149.6</v>
      </c>
      <c r="E141" s="13">
        <v>146.19999999999999</v>
      </c>
      <c r="F141" s="13">
        <v>0</v>
      </c>
      <c r="G141" s="13">
        <v>146.80000000000001</v>
      </c>
      <c r="H141" s="28">
        <v>0.2</v>
      </c>
      <c r="I141" s="14">
        <v>70</v>
      </c>
      <c r="J141" s="13">
        <v>1.6080000000000001</v>
      </c>
      <c r="K141" s="14">
        <v>10880</v>
      </c>
    </row>
    <row r="142" spans="1:11" x14ac:dyDescent="0.3">
      <c r="A142" s="6">
        <v>52</v>
      </c>
      <c r="B142" s="11" t="s">
        <v>121</v>
      </c>
      <c r="C142" s="13">
        <v>26.6</v>
      </c>
      <c r="D142" s="13">
        <v>26.8</v>
      </c>
      <c r="E142" s="13">
        <v>26.4</v>
      </c>
      <c r="F142" s="13">
        <v>0</v>
      </c>
      <c r="G142" s="13">
        <v>26.6</v>
      </c>
      <c r="H142" s="28">
        <v>0</v>
      </c>
      <c r="I142" s="14">
        <v>126</v>
      </c>
      <c r="J142" s="13">
        <v>3.7789999999999999</v>
      </c>
      <c r="K142" s="14">
        <v>142207</v>
      </c>
    </row>
    <row r="143" spans="1:11" x14ac:dyDescent="0.3">
      <c r="A143" s="6">
        <v>53</v>
      </c>
      <c r="B143" s="11" t="s">
        <v>122</v>
      </c>
      <c r="C143" s="13">
        <v>60.1</v>
      </c>
      <c r="D143" s="13">
        <v>61</v>
      </c>
      <c r="E143" s="13">
        <v>59.5</v>
      </c>
      <c r="F143" s="13">
        <v>0</v>
      </c>
      <c r="G143" s="13">
        <v>60</v>
      </c>
      <c r="H143" s="28">
        <v>0.1</v>
      </c>
      <c r="I143" s="14">
        <v>291</v>
      </c>
      <c r="J143" s="13">
        <v>68.131</v>
      </c>
      <c r="K143" s="14">
        <v>1128263</v>
      </c>
    </row>
    <row r="144" spans="1:11" x14ac:dyDescent="0.3">
      <c r="A144" s="6">
        <v>54</v>
      </c>
      <c r="B144" s="11" t="s">
        <v>123</v>
      </c>
      <c r="C144" s="13">
        <v>188.8</v>
      </c>
      <c r="D144" s="13">
        <v>191.4</v>
      </c>
      <c r="E144" s="13">
        <v>187</v>
      </c>
      <c r="F144" s="13">
        <v>0</v>
      </c>
      <c r="G144" s="13">
        <v>188</v>
      </c>
      <c r="H144" s="28">
        <v>0.8</v>
      </c>
      <c r="I144" s="14">
        <v>137</v>
      </c>
      <c r="J144" s="13">
        <v>4.0359999999999996</v>
      </c>
      <c r="K144" s="14">
        <v>21340</v>
      </c>
    </row>
    <row r="145" spans="1:11" x14ac:dyDescent="0.3">
      <c r="A145" s="6">
        <v>55</v>
      </c>
      <c r="B145" s="11" t="s">
        <v>124</v>
      </c>
      <c r="C145" s="13">
        <v>0</v>
      </c>
      <c r="D145" s="13">
        <v>0</v>
      </c>
      <c r="E145" s="13">
        <v>0</v>
      </c>
      <c r="F145" s="13">
        <v>0</v>
      </c>
      <c r="G145" s="13">
        <v>5.2</v>
      </c>
      <c r="H145" s="28" t="s">
        <v>125</v>
      </c>
      <c r="I145" s="14">
        <v>0</v>
      </c>
      <c r="J145" s="13">
        <v>0</v>
      </c>
      <c r="K145" s="14">
        <v>0</v>
      </c>
    </row>
    <row r="146" spans="1:11" x14ac:dyDescent="0.3">
      <c r="A146" s="6">
        <v>56</v>
      </c>
      <c r="B146" s="11" t="s">
        <v>126</v>
      </c>
      <c r="C146" s="13">
        <v>27.9</v>
      </c>
      <c r="D146" s="13">
        <v>28.4</v>
      </c>
      <c r="E146" s="13">
        <v>27.6</v>
      </c>
      <c r="F146" s="13">
        <v>0</v>
      </c>
      <c r="G146" s="13">
        <v>28</v>
      </c>
      <c r="H146" s="28">
        <v>-0.1</v>
      </c>
      <c r="I146" s="14">
        <v>605</v>
      </c>
      <c r="J146" s="13">
        <v>33.606000000000002</v>
      </c>
      <c r="K146" s="14">
        <v>1202723</v>
      </c>
    </row>
    <row r="147" spans="1:11" x14ac:dyDescent="0.3">
      <c r="A147" s="6">
        <v>57</v>
      </c>
      <c r="B147" s="11" t="s">
        <v>127</v>
      </c>
      <c r="C147" s="13">
        <v>25</v>
      </c>
      <c r="D147" s="13">
        <v>26.3</v>
      </c>
      <c r="E147" s="13">
        <v>24.5</v>
      </c>
      <c r="F147" s="13">
        <v>0</v>
      </c>
      <c r="G147" s="13">
        <v>24</v>
      </c>
      <c r="H147" s="28">
        <v>1</v>
      </c>
      <c r="I147" s="14">
        <v>890</v>
      </c>
      <c r="J147" s="13">
        <v>25.155999999999999</v>
      </c>
      <c r="K147" s="14">
        <v>982820</v>
      </c>
    </row>
    <row r="148" spans="1:11" x14ac:dyDescent="0.3">
      <c r="A148" s="6">
        <v>58</v>
      </c>
      <c r="B148" s="11" t="s">
        <v>128</v>
      </c>
      <c r="C148" s="13">
        <v>28.5</v>
      </c>
      <c r="D148" s="13">
        <v>29.6</v>
      </c>
      <c r="E148" s="13">
        <v>28.5</v>
      </c>
      <c r="F148" s="13">
        <v>0</v>
      </c>
      <c r="G148" s="13">
        <v>28.7</v>
      </c>
      <c r="H148" s="28">
        <v>-0.2</v>
      </c>
      <c r="I148" s="14">
        <v>305</v>
      </c>
      <c r="J148" s="13">
        <v>9.4169999999999998</v>
      </c>
      <c r="K148" s="14">
        <v>325138</v>
      </c>
    </row>
    <row r="149" spans="1:11" x14ac:dyDescent="0.3">
      <c r="A149" s="6">
        <v>59</v>
      </c>
      <c r="B149" s="11" t="s">
        <v>129</v>
      </c>
      <c r="C149" s="13">
        <v>204.8</v>
      </c>
      <c r="D149" s="13">
        <v>208.5</v>
      </c>
      <c r="E149" s="13">
        <v>201</v>
      </c>
      <c r="F149" s="13">
        <v>0</v>
      </c>
      <c r="G149" s="13">
        <v>204.8</v>
      </c>
      <c r="H149" s="28">
        <v>0</v>
      </c>
      <c r="I149" s="14">
        <v>180</v>
      </c>
      <c r="J149" s="13">
        <v>10.051</v>
      </c>
      <c r="K149" s="14">
        <v>49259</v>
      </c>
    </row>
    <row r="150" spans="1:11" x14ac:dyDescent="0.3">
      <c r="A150" s="6">
        <v>60</v>
      </c>
      <c r="B150" s="11" t="s">
        <v>130</v>
      </c>
      <c r="C150" s="13">
        <v>30.4</v>
      </c>
      <c r="D150" s="13">
        <v>31.1</v>
      </c>
      <c r="E150" s="13">
        <v>30.3</v>
      </c>
      <c r="F150" s="13">
        <v>0</v>
      </c>
      <c r="G150" s="13">
        <v>30</v>
      </c>
      <c r="H150" s="28">
        <v>0.4</v>
      </c>
      <c r="I150" s="14">
        <v>545</v>
      </c>
      <c r="J150" s="13">
        <v>28.22</v>
      </c>
      <c r="K150" s="14">
        <v>916180</v>
      </c>
    </row>
    <row r="151" spans="1:11" x14ac:dyDescent="0.3">
      <c r="A151" s="6">
        <v>61</v>
      </c>
      <c r="B151" s="11" t="s">
        <v>8</v>
      </c>
      <c r="C151" s="13">
        <v>1772</v>
      </c>
      <c r="D151" s="13">
        <v>1785</v>
      </c>
      <c r="E151" s="13">
        <v>1771</v>
      </c>
      <c r="F151" s="13">
        <v>0</v>
      </c>
      <c r="G151" s="13">
        <v>1786.9</v>
      </c>
      <c r="H151" s="28">
        <v>-14.9</v>
      </c>
      <c r="I151" s="14">
        <v>106</v>
      </c>
      <c r="J151" s="13">
        <v>11.705</v>
      </c>
      <c r="K151" s="14">
        <v>6605</v>
      </c>
    </row>
    <row r="152" spans="1:11" x14ac:dyDescent="0.3">
      <c r="A152" s="6">
        <v>62</v>
      </c>
      <c r="B152" s="11" t="s">
        <v>131</v>
      </c>
      <c r="C152" s="13">
        <v>103.8</v>
      </c>
      <c r="D152" s="13">
        <v>104.9</v>
      </c>
      <c r="E152" s="13">
        <v>103.7</v>
      </c>
      <c r="F152" s="13">
        <v>0</v>
      </c>
      <c r="G152" s="13">
        <v>104.1</v>
      </c>
      <c r="H152" s="28">
        <v>-0.3</v>
      </c>
      <c r="I152" s="14">
        <v>1171</v>
      </c>
      <c r="J152" s="13">
        <v>250.98599999999999</v>
      </c>
      <c r="K152" s="14">
        <v>2411624</v>
      </c>
    </row>
    <row r="153" spans="1:11" x14ac:dyDescent="0.3">
      <c r="A153" s="6">
        <v>63</v>
      </c>
      <c r="B153" s="11" t="s">
        <v>132</v>
      </c>
      <c r="C153" s="13">
        <v>57.8</v>
      </c>
      <c r="D153" s="13">
        <v>59.3</v>
      </c>
      <c r="E153" s="13">
        <v>57.8</v>
      </c>
      <c r="F153" s="13">
        <v>0</v>
      </c>
      <c r="G153" s="13">
        <v>58.9</v>
      </c>
      <c r="H153" s="28">
        <v>-1.1000000000000001</v>
      </c>
      <c r="I153" s="14">
        <v>447</v>
      </c>
      <c r="J153" s="13">
        <v>19.614999999999998</v>
      </c>
      <c r="K153" s="14">
        <v>335433</v>
      </c>
    </row>
    <row r="154" spans="1:11" x14ac:dyDescent="0.3">
      <c r="A154" s="6">
        <v>64</v>
      </c>
      <c r="B154" s="11" t="s">
        <v>133</v>
      </c>
      <c r="C154" s="13">
        <v>8.9</v>
      </c>
      <c r="D154" s="13">
        <v>9.1</v>
      </c>
      <c r="E154" s="13">
        <v>8.8000000000000007</v>
      </c>
      <c r="F154" s="13">
        <v>0</v>
      </c>
      <c r="G154" s="13">
        <v>9.1999999999999993</v>
      </c>
      <c r="H154" s="28">
        <v>-0.3</v>
      </c>
      <c r="I154" s="14">
        <v>70</v>
      </c>
      <c r="J154" s="13">
        <v>0.89900000000000002</v>
      </c>
      <c r="K154" s="14">
        <v>100267</v>
      </c>
    </row>
    <row r="155" spans="1:11" x14ac:dyDescent="0.3">
      <c r="A155" s="6">
        <v>65</v>
      </c>
      <c r="B155" s="11" t="s">
        <v>134</v>
      </c>
      <c r="C155" s="13">
        <v>118</v>
      </c>
      <c r="D155" s="13">
        <v>118.9</v>
      </c>
      <c r="E155" s="13">
        <v>117</v>
      </c>
      <c r="F155" s="13">
        <v>0</v>
      </c>
      <c r="G155" s="13">
        <v>120.8</v>
      </c>
      <c r="H155" s="28">
        <v>-2.8</v>
      </c>
      <c r="I155" s="14">
        <v>24</v>
      </c>
      <c r="J155" s="13">
        <v>0.97399999999999998</v>
      </c>
      <c r="K155" s="14">
        <v>8260</v>
      </c>
    </row>
    <row r="156" spans="1:11" x14ac:dyDescent="0.3">
      <c r="A156" s="6">
        <v>66</v>
      </c>
      <c r="B156" s="11" t="s">
        <v>135</v>
      </c>
      <c r="C156" s="13">
        <v>50.8</v>
      </c>
      <c r="D156" s="13">
        <v>52.3</v>
      </c>
      <c r="E156" s="13">
        <v>50.5</v>
      </c>
      <c r="F156" s="13">
        <v>0</v>
      </c>
      <c r="G156" s="13">
        <v>51.5</v>
      </c>
      <c r="H156" s="28">
        <v>-0.7</v>
      </c>
      <c r="I156" s="14">
        <v>240</v>
      </c>
      <c r="J156" s="13">
        <v>12.989000000000001</v>
      </c>
      <c r="K156" s="14">
        <v>252393</v>
      </c>
    </row>
    <row r="157" spans="1:11" x14ac:dyDescent="0.3">
      <c r="A157" s="6">
        <v>67</v>
      </c>
      <c r="B157" s="11" t="s">
        <v>136</v>
      </c>
      <c r="C157" s="13">
        <v>44.9</v>
      </c>
      <c r="D157" s="13">
        <v>45.5</v>
      </c>
      <c r="E157" s="13">
        <v>44.9</v>
      </c>
      <c r="F157" s="13">
        <v>0</v>
      </c>
      <c r="G157" s="13">
        <v>45.2</v>
      </c>
      <c r="H157" s="28">
        <v>-0.3</v>
      </c>
      <c r="I157" s="14">
        <v>2430</v>
      </c>
      <c r="J157" s="13">
        <v>42.625999999999998</v>
      </c>
      <c r="K157" s="14">
        <v>943979</v>
      </c>
    </row>
    <row r="158" spans="1:11" x14ac:dyDescent="0.3">
      <c r="A158" s="6">
        <v>68</v>
      </c>
      <c r="B158" s="11" t="s">
        <v>137</v>
      </c>
      <c r="C158" s="13">
        <v>47.8</v>
      </c>
      <c r="D158" s="13">
        <v>48.1</v>
      </c>
      <c r="E158" s="13">
        <v>47.8</v>
      </c>
      <c r="F158" s="13">
        <v>0</v>
      </c>
      <c r="G158" s="13">
        <v>47.9</v>
      </c>
      <c r="H158" s="28">
        <v>-0.1</v>
      </c>
      <c r="I158" s="14">
        <v>275</v>
      </c>
      <c r="J158" s="13">
        <v>18.593</v>
      </c>
      <c r="K158" s="14">
        <v>387688</v>
      </c>
    </row>
    <row r="159" spans="1:11" x14ac:dyDescent="0.3">
      <c r="A159" s="6">
        <v>69</v>
      </c>
      <c r="B159" s="11" t="s">
        <v>138</v>
      </c>
      <c r="C159" s="13">
        <v>49.9</v>
      </c>
      <c r="D159" s="13">
        <v>51</v>
      </c>
      <c r="E159" s="13">
        <v>49.8</v>
      </c>
      <c r="F159" s="13">
        <v>0</v>
      </c>
      <c r="G159" s="13">
        <v>50.8</v>
      </c>
      <c r="H159" s="28">
        <v>-0.9</v>
      </c>
      <c r="I159" s="14">
        <v>592</v>
      </c>
      <c r="J159" s="13">
        <v>32.405000000000001</v>
      </c>
      <c r="K159" s="14">
        <v>645300</v>
      </c>
    </row>
    <row r="160" spans="1:11" x14ac:dyDescent="0.3">
      <c r="A160" s="6">
        <v>70</v>
      </c>
      <c r="B160" s="11" t="s">
        <v>139</v>
      </c>
      <c r="C160" s="13">
        <v>179.5</v>
      </c>
      <c r="D160" s="13">
        <v>182.9</v>
      </c>
      <c r="E160" s="13">
        <v>179.3</v>
      </c>
      <c r="F160" s="13">
        <v>0</v>
      </c>
      <c r="G160" s="13">
        <v>180.3</v>
      </c>
      <c r="H160" s="28">
        <v>-0.8</v>
      </c>
      <c r="I160" s="14">
        <v>452</v>
      </c>
      <c r="J160" s="13">
        <v>24.712</v>
      </c>
      <c r="K160" s="14">
        <v>137432</v>
      </c>
    </row>
    <row r="161" spans="1:11" x14ac:dyDescent="0.3">
      <c r="A161" s="6">
        <v>71</v>
      </c>
      <c r="B161" s="11" t="s">
        <v>140</v>
      </c>
      <c r="C161" s="13">
        <v>96</v>
      </c>
      <c r="D161" s="13">
        <v>97.2</v>
      </c>
      <c r="E161" s="13">
        <v>95</v>
      </c>
      <c r="F161" s="13">
        <v>0</v>
      </c>
      <c r="G161" s="13">
        <v>96.1</v>
      </c>
      <c r="H161" s="28">
        <v>-0.1</v>
      </c>
      <c r="I161" s="14">
        <v>124</v>
      </c>
      <c r="J161" s="13">
        <v>4.8609999999999998</v>
      </c>
      <c r="K161" s="14">
        <v>50682</v>
      </c>
    </row>
    <row r="162" spans="1:11" x14ac:dyDescent="0.3">
      <c r="A162" s="6">
        <v>72</v>
      </c>
      <c r="B162" s="11" t="s">
        <v>141</v>
      </c>
      <c r="C162" s="13">
        <v>65.7</v>
      </c>
      <c r="D162" s="13">
        <v>66.400000000000006</v>
      </c>
      <c r="E162" s="13">
        <v>65.599999999999994</v>
      </c>
      <c r="F162" s="13">
        <v>0</v>
      </c>
      <c r="G162" s="13">
        <v>66.099999999999994</v>
      </c>
      <c r="H162" s="28">
        <v>-0.4</v>
      </c>
      <c r="I162" s="14">
        <v>108</v>
      </c>
      <c r="J162" s="13">
        <v>4.8879999999999999</v>
      </c>
      <c r="K162" s="14">
        <v>74085</v>
      </c>
    </row>
    <row r="163" spans="1:11" x14ac:dyDescent="0.3">
      <c r="A163" s="6">
        <v>73</v>
      </c>
      <c r="B163" s="11" t="s">
        <v>142</v>
      </c>
      <c r="C163" s="13">
        <v>203</v>
      </c>
      <c r="D163" s="13">
        <v>205.5</v>
      </c>
      <c r="E163" s="13">
        <v>201.5</v>
      </c>
      <c r="F163" s="13">
        <v>0</v>
      </c>
      <c r="G163" s="13">
        <v>203.3</v>
      </c>
      <c r="H163" s="28">
        <v>-0.3</v>
      </c>
      <c r="I163" s="14">
        <v>1662</v>
      </c>
      <c r="J163" s="13">
        <v>254.595</v>
      </c>
      <c r="K163" s="14">
        <v>1248858</v>
      </c>
    </row>
    <row r="164" spans="1:11" x14ac:dyDescent="0.3">
      <c r="A164" s="6">
        <v>74</v>
      </c>
      <c r="B164" s="11" t="s">
        <v>143</v>
      </c>
      <c r="C164" s="13">
        <v>0</v>
      </c>
      <c r="D164" s="13">
        <v>0</v>
      </c>
      <c r="E164" s="13">
        <v>0</v>
      </c>
      <c r="F164" s="13">
        <v>0</v>
      </c>
      <c r="G164" s="13">
        <v>8.4</v>
      </c>
      <c r="H164" s="28" t="s">
        <v>125</v>
      </c>
      <c r="I164" s="14">
        <v>0</v>
      </c>
      <c r="J164" s="13">
        <v>0</v>
      </c>
      <c r="K164" s="14">
        <v>0</v>
      </c>
    </row>
    <row r="165" spans="1:11" x14ac:dyDescent="0.3">
      <c r="A165" s="6">
        <v>75</v>
      </c>
      <c r="B165" s="11" t="s">
        <v>144</v>
      </c>
      <c r="C165" s="13">
        <v>13</v>
      </c>
      <c r="D165" s="13">
        <v>13.3</v>
      </c>
      <c r="E165" s="13">
        <v>13</v>
      </c>
      <c r="F165" s="13">
        <v>0</v>
      </c>
      <c r="G165" s="13">
        <v>13.2</v>
      </c>
      <c r="H165" s="28">
        <v>-0.2</v>
      </c>
      <c r="I165" s="14">
        <v>123</v>
      </c>
      <c r="J165" s="13">
        <v>7.1079999999999997</v>
      </c>
      <c r="K165" s="14">
        <v>539771</v>
      </c>
    </row>
    <row r="166" spans="1:11" x14ac:dyDescent="0.3">
      <c r="A166" s="6">
        <v>76</v>
      </c>
      <c r="B166" s="11" t="s">
        <v>145</v>
      </c>
      <c r="C166" s="13">
        <v>20.8</v>
      </c>
      <c r="D166" s="13">
        <v>20.8</v>
      </c>
      <c r="E166" s="13">
        <v>20.5</v>
      </c>
      <c r="F166" s="13">
        <v>0</v>
      </c>
      <c r="G166" s="13">
        <v>20.6</v>
      </c>
      <c r="H166" s="28">
        <v>0.2</v>
      </c>
      <c r="I166" s="14">
        <v>91</v>
      </c>
      <c r="J166" s="13">
        <v>3.4460000000000002</v>
      </c>
      <c r="K166" s="14">
        <v>166506</v>
      </c>
    </row>
    <row r="167" spans="1:11" x14ac:dyDescent="0.3">
      <c r="A167" s="6">
        <v>77</v>
      </c>
      <c r="B167" s="11" t="s">
        <v>146</v>
      </c>
      <c r="C167" s="13">
        <v>61.3</v>
      </c>
      <c r="D167" s="13">
        <v>62.9</v>
      </c>
      <c r="E167" s="13">
        <v>61.1</v>
      </c>
      <c r="F167" s="13">
        <v>0</v>
      </c>
      <c r="G167" s="13">
        <v>61</v>
      </c>
      <c r="H167" s="28">
        <v>0.3</v>
      </c>
      <c r="I167" s="14">
        <v>588</v>
      </c>
      <c r="J167" s="13">
        <v>34.345999999999997</v>
      </c>
      <c r="K167" s="14">
        <v>553308</v>
      </c>
    </row>
    <row r="168" spans="1:11" x14ac:dyDescent="0.3">
      <c r="A168" s="6">
        <v>78</v>
      </c>
      <c r="B168" s="11" t="s">
        <v>147</v>
      </c>
      <c r="C168" s="13">
        <v>20.3</v>
      </c>
      <c r="D168" s="13">
        <v>20.9</v>
      </c>
      <c r="E168" s="13">
        <v>20.2</v>
      </c>
      <c r="F168" s="13">
        <v>0</v>
      </c>
      <c r="G168" s="13">
        <v>20.6</v>
      </c>
      <c r="H168" s="28">
        <v>-0.3</v>
      </c>
      <c r="I168" s="14">
        <v>533</v>
      </c>
      <c r="J168" s="13">
        <v>19.922000000000001</v>
      </c>
      <c r="K168" s="14">
        <v>970578</v>
      </c>
    </row>
    <row r="169" spans="1:11" x14ac:dyDescent="0.3">
      <c r="A169" s="6">
        <v>79</v>
      </c>
      <c r="B169" s="11" t="s">
        <v>148</v>
      </c>
      <c r="C169" s="13">
        <v>28.3</v>
      </c>
      <c r="D169" s="13">
        <v>28.7</v>
      </c>
      <c r="E169" s="13">
        <v>28.1</v>
      </c>
      <c r="F169" s="13">
        <v>0</v>
      </c>
      <c r="G169" s="13">
        <v>28.4</v>
      </c>
      <c r="H169" s="28">
        <v>-0.1</v>
      </c>
      <c r="I169" s="14">
        <v>308</v>
      </c>
      <c r="J169" s="13">
        <v>26.385000000000002</v>
      </c>
      <c r="K169" s="14">
        <v>926801</v>
      </c>
    </row>
    <row r="170" spans="1:11" x14ac:dyDescent="0.3">
      <c r="A170" s="6">
        <v>80</v>
      </c>
      <c r="B170" s="11" t="s">
        <v>149</v>
      </c>
      <c r="C170" s="13">
        <v>48.5</v>
      </c>
      <c r="D170" s="13">
        <v>49.5</v>
      </c>
      <c r="E170" s="13">
        <v>47.9</v>
      </c>
      <c r="F170" s="13">
        <v>0</v>
      </c>
      <c r="G170" s="13">
        <v>48.7</v>
      </c>
      <c r="H170" s="28">
        <v>-0.2</v>
      </c>
      <c r="I170" s="14">
        <v>795</v>
      </c>
      <c r="J170" s="13">
        <v>50.462000000000003</v>
      </c>
      <c r="K170" s="14">
        <v>1036521</v>
      </c>
    </row>
    <row r="171" spans="1:11" x14ac:dyDescent="0.3">
      <c r="A171" s="6">
        <v>81</v>
      </c>
      <c r="B171" s="11" t="s">
        <v>150</v>
      </c>
      <c r="C171" s="13">
        <v>7</v>
      </c>
      <c r="D171" s="13">
        <v>7.2</v>
      </c>
      <c r="E171" s="13">
        <v>7</v>
      </c>
      <c r="F171" s="13">
        <v>0</v>
      </c>
      <c r="G171" s="13">
        <v>7.2</v>
      </c>
      <c r="H171" s="28">
        <v>-0.2</v>
      </c>
      <c r="I171" s="14">
        <v>401</v>
      </c>
      <c r="J171" s="13">
        <v>16.385999999999999</v>
      </c>
      <c r="K171" s="14">
        <v>2308512</v>
      </c>
    </row>
    <row r="172" spans="1:11" x14ac:dyDescent="0.3">
      <c r="A172" s="6">
        <v>82</v>
      </c>
      <c r="B172" s="11" t="s">
        <v>151</v>
      </c>
      <c r="C172" s="13">
        <v>147.5</v>
      </c>
      <c r="D172" s="13">
        <v>150</v>
      </c>
      <c r="E172" s="13">
        <v>147.30000000000001</v>
      </c>
      <c r="F172" s="13">
        <v>0</v>
      </c>
      <c r="G172" s="13">
        <v>148.80000000000001</v>
      </c>
      <c r="H172" s="28">
        <v>-1.3</v>
      </c>
      <c r="I172" s="14">
        <v>588</v>
      </c>
      <c r="J172" s="13">
        <v>37.805999999999997</v>
      </c>
      <c r="K172" s="14">
        <v>254781</v>
      </c>
    </row>
    <row r="173" spans="1:11" x14ac:dyDescent="0.3">
      <c r="A173" s="6">
        <v>83</v>
      </c>
      <c r="B173" s="11" t="s">
        <v>152</v>
      </c>
      <c r="C173" s="13">
        <v>52.8</v>
      </c>
      <c r="D173" s="13">
        <v>54</v>
      </c>
      <c r="E173" s="13">
        <v>52.8</v>
      </c>
      <c r="F173" s="13">
        <v>0</v>
      </c>
      <c r="G173" s="13">
        <v>53.7</v>
      </c>
      <c r="H173" s="28">
        <v>-0.9</v>
      </c>
      <c r="I173" s="14">
        <v>840</v>
      </c>
      <c r="J173" s="13">
        <v>50.575000000000003</v>
      </c>
      <c r="K173" s="14">
        <v>946827</v>
      </c>
    </row>
    <row r="174" spans="1:11" x14ac:dyDescent="0.3">
      <c r="A174" s="6">
        <v>84</v>
      </c>
      <c r="B174" s="11" t="s">
        <v>153</v>
      </c>
      <c r="C174" s="13">
        <v>43.3</v>
      </c>
      <c r="D174" s="13">
        <v>43.6</v>
      </c>
      <c r="E174" s="13">
        <v>42.8</v>
      </c>
      <c r="F174" s="13">
        <v>0</v>
      </c>
      <c r="G174" s="13">
        <v>42.6</v>
      </c>
      <c r="H174" s="28">
        <v>0.7</v>
      </c>
      <c r="I174" s="14">
        <v>275</v>
      </c>
      <c r="J174" s="13">
        <v>8.9860000000000007</v>
      </c>
      <c r="K174" s="14">
        <v>207782</v>
      </c>
    </row>
    <row r="175" spans="1:11" x14ac:dyDescent="0.3">
      <c r="A175" s="6">
        <v>85</v>
      </c>
      <c r="B175" s="11" t="s">
        <v>154</v>
      </c>
      <c r="C175" s="13">
        <v>56.6</v>
      </c>
      <c r="D175" s="13">
        <v>58.4</v>
      </c>
      <c r="E175" s="13">
        <v>56.2</v>
      </c>
      <c r="F175" s="13">
        <v>0</v>
      </c>
      <c r="G175" s="13">
        <v>57.1</v>
      </c>
      <c r="H175" s="28">
        <v>-0.5</v>
      </c>
      <c r="I175" s="14">
        <v>77</v>
      </c>
      <c r="J175" s="13">
        <v>3.762</v>
      </c>
      <c r="K175" s="14">
        <v>65786</v>
      </c>
    </row>
    <row r="176" spans="1:11" x14ac:dyDescent="0.3">
      <c r="A176" s="6">
        <v>86</v>
      </c>
      <c r="B176" s="11" t="s">
        <v>155</v>
      </c>
      <c r="C176" s="13">
        <v>181.4</v>
      </c>
      <c r="D176" s="13">
        <v>185.5</v>
      </c>
      <c r="E176" s="13">
        <v>178</v>
      </c>
      <c r="F176" s="13">
        <v>0</v>
      </c>
      <c r="G176" s="13">
        <v>171.6</v>
      </c>
      <c r="H176" s="28">
        <v>9.8000000000000007</v>
      </c>
      <c r="I176" s="14">
        <v>1933</v>
      </c>
      <c r="J176" s="13">
        <v>134.792</v>
      </c>
      <c r="K176" s="14">
        <v>739127</v>
      </c>
    </row>
    <row r="177" spans="1:11" x14ac:dyDescent="0.3">
      <c r="A177" s="6">
        <v>87</v>
      </c>
      <c r="B177" s="11" t="s">
        <v>156</v>
      </c>
      <c r="C177" s="13">
        <v>26.9</v>
      </c>
      <c r="D177" s="13">
        <v>27.4</v>
      </c>
      <c r="E177" s="13">
        <v>26.6</v>
      </c>
      <c r="F177" s="13">
        <v>0</v>
      </c>
      <c r="G177" s="13">
        <v>26.6</v>
      </c>
      <c r="H177" s="28">
        <v>0.3</v>
      </c>
      <c r="I177" s="14">
        <v>322</v>
      </c>
      <c r="J177" s="13">
        <v>10.211</v>
      </c>
      <c r="K177" s="14">
        <v>379326</v>
      </c>
    </row>
    <row r="178" spans="1:11" x14ac:dyDescent="0.3">
      <c r="A178" s="6">
        <v>88</v>
      </c>
      <c r="B178" s="11" t="s">
        <v>157</v>
      </c>
      <c r="C178" s="13">
        <v>67.2</v>
      </c>
      <c r="D178" s="13">
        <v>70</v>
      </c>
      <c r="E178" s="13">
        <v>67.099999999999994</v>
      </c>
      <c r="F178" s="13">
        <v>0</v>
      </c>
      <c r="G178" s="13">
        <v>67.5</v>
      </c>
      <c r="H178" s="28">
        <v>-0.3</v>
      </c>
      <c r="I178" s="14">
        <v>8</v>
      </c>
      <c r="J178" s="13">
        <v>0.13500000000000001</v>
      </c>
      <c r="K178" s="14">
        <v>2006</v>
      </c>
    </row>
    <row r="179" spans="1:11" x14ac:dyDescent="0.3">
      <c r="A179" s="6">
        <v>89</v>
      </c>
      <c r="B179" s="11" t="s">
        <v>158</v>
      </c>
      <c r="C179" s="13">
        <v>85.8</v>
      </c>
      <c r="D179" s="13">
        <v>88.5</v>
      </c>
      <c r="E179" s="13">
        <v>79.599999999999994</v>
      </c>
      <c r="F179" s="13">
        <v>0</v>
      </c>
      <c r="G179" s="13">
        <v>80.5</v>
      </c>
      <c r="H179" s="28">
        <v>5.3</v>
      </c>
      <c r="I179" s="14">
        <v>3563</v>
      </c>
      <c r="J179" s="13">
        <v>312.29599999999999</v>
      </c>
      <c r="K179" s="14">
        <v>3729492</v>
      </c>
    </row>
    <row r="180" spans="1:11" x14ac:dyDescent="0.3">
      <c r="A180" s="6">
        <v>90</v>
      </c>
      <c r="B180" s="11" t="s">
        <v>159</v>
      </c>
      <c r="C180" s="13">
        <v>9.6999999999999993</v>
      </c>
      <c r="D180" s="13">
        <v>9.8000000000000007</v>
      </c>
      <c r="E180" s="13">
        <v>9.6999999999999993</v>
      </c>
      <c r="F180" s="13">
        <v>0</v>
      </c>
      <c r="G180" s="13">
        <v>9.6999999999999993</v>
      </c>
      <c r="H180" s="28">
        <v>0</v>
      </c>
      <c r="I180" s="14">
        <v>133</v>
      </c>
      <c r="J180" s="13">
        <v>6.3890000000000002</v>
      </c>
      <c r="K180" s="14">
        <v>656526</v>
      </c>
    </row>
    <row r="181" spans="1:11" x14ac:dyDescent="0.3">
      <c r="A181" s="6">
        <v>91</v>
      </c>
      <c r="B181" s="11" t="s">
        <v>160</v>
      </c>
      <c r="C181" s="13">
        <v>137.5</v>
      </c>
      <c r="D181" s="13">
        <v>140</v>
      </c>
      <c r="E181" s="13">
        <v>137.4</v>
      </c>
      <c r="F181" s="13">
        <v>0</v>
      </c>
      <c r="G181" s="13">
        <v>139.19999999999999</v>
      </c>
      <c r="H181" s="28">
        <v>-1.7</v>
      </c>
      <c r="I181" s="14">
        <v>460</v>
      </c>
      <c r="J181" s="13">
        <v>31.234000000000002</v>
      </c>
      <c r="K181" s="14">
        <v>224976</v>
      </c>
    </row>
    <row r="182" spans="1:11" x14ac:dyDescent="0.3">
      <c r="A182" s="6">
        <v>92</v>
      </c>
      <c r="B182" s="11" t="s">
        <v>161</v>
      </c>
      <c r="C182" s="13">
        <v>12.5</v>
      </c>
      <c r="D182" s="13">
        <v>12.8</v>
      </c>
      <c r="E182" s="13">
        <v>12.5</v>
      </c>
      <c r="F182" s="13">
        <v>0</v>
      </c>
      <c r="G182" s="13">
        <v>12.6</v>
      </c>
      <c r="H182" s="28">
        <v>-0.1</v>
      </c>
      <c r="I182" s="14">
        <v>506</v>
      </c>
      <c r="J182" s="13">
        <v>25.457999999999998</v>
      </c>
      <c r="K182" s="14">
        <v>2020356</v>
      </c>
    </row>
    <row r="183" spans="1:11" x14ac:dyDescent="0.3">
      <c r="A183" s="6">
        <v>93</v>
      </c>
      <c r="B183" s="11" t="s">
        <v>162</v>
      </c>
      <c r="C183" s="13">
        <v>41.5</v>
      </c>
      <c r="D183" s="13">
        <v>42.6</v>
      </c>
      <c r="E183" s="13">
        <v>41.2</v>
      </c>
      <c r="F183" s="13">
        <v>0</v>
      </c>
      <c r="G183" s="13">
        <v>42.9</v>
      </c>
      <c r="H183" s="28">
        <v>-1.4</v>
      </c>
      <c r="I183" s="14">
        <v>215</v>
      </c>
      <c r="J183" s="13">
        <v>6.5069999999999997</v>
      </c>
      <c r="K183" s="14">
        <v>156112</v>
      </c>
    </row>
    <row r="184" spans="1:11" x14ac:dyDescent="0.3">
      <c r="A184" s="6">
        <v>94</v>
      </c>
      <c r="B184" s="11" t="s">
        <v>163</v>
      </c>
      <c r="C184" s="13">
        <v>19.100000000000001</v>
      </c>
      <c r="D184" s="13">
        <v>19.399999999999999</v>
      </c>
      <c r="E184" s="13">
        <v>18.899999999999999</v>
      </c>
      <c r="F184" s="13">
        <v>0</v>
      </c>
      <c r="G184" s="13">
        <v>19</v>
      </c>
      <c r="H184" s="28">
        <v>0.1</v>
      </c>
      <c r="I184" s="14">
        <v>623</v>
      </c>
      <c r="J184" s="13">
        <v>24.422999999999998</v>
      </c>
      <c r="K184" s="14">
        <v>1270642</v>
      </c>
    </row>
    <row r="185" spans="1:11" x14ac:dyDescent="0.3">
      <c r="A185" s="6">
        <v>95</v>
      </c>
      <c r="B185" s="11" t="s">
        <v>164</v>
      </c>
      <c r="C185" s="13">
        <v>48.7</v>
      </c>
      <c r="D185" s="13">
        <v>49.9</v>
      </c>
      <c r="E185" s="13">
        <v>48.5</v>
      </c>
      <c r="F185" s="13">
        <v>0</v>
      </c>
      <c r="G185" s="13">
        <v>49.2</v>
      </c>
      <c r="H185" s="28">
        <v>-0.5</v>
      </c>
      <c r="I185" s="14">
        <v>189</v>
      </c>
      <c r="J185" s="13">
        <v>8.1329999999999991</v>
      </c>
      <c r="K185" s="14">
        <v>166396</v>
      </c>
    </row>
    <row r="186" spans="1:11" x14ac:dyDescent="0.3">
      <c r="A186" s="6">
        <v>96</v>
      </c>
      <c r="B186" s="11" t="s">
        <v>165</v>
      </c>
      <c r="C186" s="13">
        <v>14.8</v>
      </c>
      <c r="D186" s="13">
        <v>15.1</v>
      </c>
      <c r="E186" s="13">
        <v>14.6</v>
      </c>
      <c r="F186" s="13">
        <v>0</v>
      </c>
      <c r="G186" s="13">
        <v>14.8</v>
      </c>
      <c r="H186" s="28">
        <v>0</v>
      </c>
      <c r="I186" s="14">
        <v>211</v>
      </c>
      <c r="J186" s="13">
        <v>17.943999999999999</v>
      </c>
      <c r="K186" s="14">
        <v>1208883</v>
      </c>
    </row>
    <row r="187" spans="1:11" x14ac:dyDescent="0.3">
      <c r="A187" s="6">
        <v>97</v>
      </c>
      <c r="B187" s="11" t="s">
        <v>166</v>
      </c>
      <c r="C187" s="13">
        <v>79.599999999999994</v>
      </c>
      <c r="D187" s="13">
        <v>80</v>
      </c>
      <c r="E187" s="13">
        <v>78.2</v>
      </c>
      <c r="F187" s="13">
        <v>0</v>
      </c>
      <c r="G187" s="13">
        <v>79.400000000000006</v>
      </c>
      <c r="H187" s="28">
        <v>0.2</v>
      </c>
      <c r="I187" s="14">
        <v>291</v>
      </c>
      <c r="J187" s="13">
        <v>10.484</v>
      </c>
      <c r="K187" s="14">
        <v>131643</v>
      </c>
    </row>
    <row r="188" spans="1:11" x14ac:dyDescent="0.3">
      <c r="A188" s="6">
        <v>98</v>
      </c>
      <c r="B188" s="11" t="s">
        <v>167</v>
      </c>
      <c r="C188" s="13">
        <v>30.3</v>
      </c>
      <c r="D188" s="13">
        <v>30.6</v>
      </c>
      <c r="E188" s="13">
        <v>30.2</v>
      </c>
      <c r="F188" s="13">
        <v>0</v>
      </c>
      <c r="G188" s="13">
        <v>30.3</v>
      </c>
      <c r="H188" s="28">
        <v>0</v>
      </c>
      <c r="I188" s="14">
        <v>217</v>
      </c>
      <c r="J188" s="13">
        <v>9.35</v>
      </c>
      <c r="K188" s="14">
        <v>307413</v>
      </c>
    </row>
    <row r="189" spans="1:11" x14ac:dyDescent="0.3">
      <c r="A189" s="6">
        <v>99</v>
      </c>
      <c r="B189" s="11" t="s">
        <v>168</v>
      </c>
      <c r="C189" s="13">
        <v>77.900000000000006</v>
      </c>
      <c r="D189" s="13">
        <v>79.900000000000006</v>
      </c>
      <c r="E189" s="13">
        <v>77.400000000000006</v>
      </c>
      <c r="F189" s="13">
        <v>0</v>
      </c>
      <c r="G189" s="13">
        <v>79.599999999999994</v>
      </c>
      <c r="H189" s="28">
        <v>-1.7</v>
      </c>
      <c r="I189" s="14">
        <v>405</v>
      </c>
      <c r="J189" s="13">
        <v>19.065000000000001</v>
      </c>
      <c r="K189" s="14">
        <v>243474</v>
      </c>
    </row>
    <row r="190" spans="1:11" x14ac:dyDescent="0.3">
      <c r="A190" s="6">
        <v>100</v>
      </c>
      <c r="B190" s="11" t="s">
        <v>169</v>
      </c>
      <c r="C190" s="13">
        <v>184</v>
      </c>
      <c r="D190" s="13">
        <v>185.6</v>
      </c>
      <c r="E190" s="13">
        <v>182.8</v>
      </c>
      <c r="F190" s="13">
        <v>0</v>
      </c>
      <c r="G190" s="13">
        <v>182.8</v>
      </c>
      <c r="H190" s="28">
        <v>1.2</v>
      </c>
      <c r="I190" s="14">
        <v>76</v>
      </c>
      <c r="J190" s="13">
        <v>0.97799999999999998</v>
      </c>
      <c r="K190" s="14">
        <v>5321</v>
      </c>
    </row>
    <row r="191" spans="1:11" x14ac:dyDescent="0.3">
      <c r="A191" s="6">
        <v>101</v>
      </c>
      <c r="B191" s="11" t="s">
        <v>170</v>
      </c>
      <c r="C191" s="13">
        <v>21.9</v>
      </c>
      <c r="D191" s="13">
        <v>22.4</v>
      </c>
      <c r="E191" s="13">
        <v>21.7</v>
      </c>
      <c r="F191" s="13">
        <v>0</v>
      </c>
      <c r="G191" s="13">
        <v>21.9</v>
      </c>
      <c r="H191" s="28">
        <v>0</v>
      </c>
      <c r="I191" s="14">
        <v>847</v>
      </c>
      <c r="J191" s="13">
        <v>61.329000000000001</v>
      </c>
      <c r="K191" s="14">
        <v>2783641</v>
      </c>
    </row>
    <row r="192" spans="1:11" x14ac:dyDescent="0.3">
      <c r="A192" s="6">
        <v>102</v>
      </c>
      <c r="B192" s="11" t="s">
        <v>171</v>
      </c>
      <c r="C192" s="13">
        <v>66</v>
      </c>
      <c r="D192" s="13">
        <v>66.099999999999994</v>
      </c>
      <c r="E192" s="13">
        <v>62.6</v>
      </c>
      <c r="F192" s="13">
        <v>0</v>
      </c>
      <c r="G192" s="13">
        <v>62.1</v>
      </c>
      <c r="H192" s="28">
        <v>3.9</v>
      </c>
      <c r="I192" s="14">
        <v>137</v>
      </c>
      <c r="J192" s="13">
        <v>1.861</v>
      </c>
      <c r="K192" s="14">
        <v>28954</v>
      </c>
    </row>
    <row r="193" spans="1:11" x14ac:dyDescent="0.3">
      <c r="A193" s="6">
        <v>103</v>
      </c>
      <c r="B193" s="11" t="s">
        <v>172</v>
      </c>
      <c r="C193" s="13">
        <v>83</v>
      </c>
      <c r="D193" s="13">
        <v>83.9</v>
      </c>
      <c r="E193" s="13">
        <v>82.9</v>
      </c>
      <c r="F193" s="13">
        <v>0</v>
      </c>
      <c r="G193" s="13">
        <v>83</v>
      </c>
      <c r="H193" s="28">
        <v>0</v>
      </c>
      <c r="I193" s="14">
        <v>121</v>
      </c>
      <c r="J193" s="13">
        <v>7.7539999999999996</v>
      </c>
      <c r="K193" s="14">
        <v>93298</v>
      </c>
    </row>
    <row r="194" spans="1:11" x14ac:dyDescent="0.3">
      <c r="A194" s="6">
        <v>104</v>
      </c>
      <c r="B194" s="11" t="s">
        <v>173</v>
      </c>
      <c r="C194" s="13">
        <v>105.2</v>
      </c>
      <c r="D194" s="13">
        <v>107</v>
      </c>
      <c r="E194" s="13">
        <v>105.2</v>
      </c>
      <c r="F194" s="13">
        <v>0</v>
      </c>
      <c r="G194" s="13">
        <v>105.9</v>
      </c>
      <c r="H194" s="28">
        <v>-0.7</v>
      </c>
      <c r="I194" s="14">
        <v>94</v>
      </c>
      <c r="J194" s="13">
        <v>3.1659999999999999</v>
      </c>
      <c r="K194" s="14">
        <v>29720</v>
      </c>
    </row>
    <row r="195" spans="1:11" x14ac:dyDescent="0.3">
      <c r="A195" s="6">
        <v>105</v>
      </c>
      <c r="B195" s="11" t="s">
        <v>174</v>
      </c>
      <c r="C195" s="13">
        <v>44</v>
      </c>
      <c r="D195" s="13">
        <v>45.5</v>
      </c>
      <c r="E195" s="13">
        <v>43.6</v>
      </c>
      <c r="F195" s="13">
        <v>0</v>
      </c>
      <c r="G195" s="13">
        <v>43.6</v>
      </c>
      <c r="H195" s="28">
        <v>0.4</v>
      </c>
      <c r="I195" s="14">
        <v>1268</v>
      </c>
      <c r="J195" s="13">
        <v>98.671000000000006</v>
      </c>
      <c r="K195" s="14">
        <v>2231601</v>
      </c>
    </row>
    <row r="196" spans="1:11" x14ac:dyDescent="0.3">
      <c r="A196" s="6">
        <v>106</v>
      </c>
      <c r="B196" s="11" t="s">
        <v>175</v>
      </c>
      <c r="C196" s="13">
        <v>1635</v>
      </c>
      <c r="D196" s="13">
        <v>1670</v>
      </c>
      <c r="E196" s="13">
        <v>1630</v>
      </c>
      <c r="F196" s="13">
        <v>0</v>
      </c>
      <c r="G196" s="13">
        <v>1672.4</v>
      </c>
      <c r="H196" s="28">
        <v>-37.4</v>
      </c>
      <c r="I196" s="14">
        <v>174</v>
      </c>
      <c r="J196" s="13">
        <v>4.4660000000000002</v>
      </c>
      <c r="K196" s="14">
        <v>2721</v>
      </c>
    </row>
    <row r="197" spans="1:11" x14ac:dyDescent="0.3">
      <c r="A197" s="6">
        <v>107</v>
      </c>
      <c r="B197" s="11" t="s">
        <v>176</v>
      </c>
      <c r="C197" s="13">
        <v>37.5</v>
      </c>
      <c r="D197" s="13">
        <v>38</v>
      </c>
      <c r="E197" s="13">
        <v>37.5</v>
      </c>
      <c r="F197" s="13">
        <v>0</v>
      </c>
      <c r="G197" s="13">
        <v>37.799999999999997</v>
      </c>
      <c r="H197" s="28">
        <v>-0.3</v>
      </c>
      <c r="I197" s="14">
        <v>214</v>
      </c>
      <c r="J197" s="13">
        <v>20.632999999999999</v>
      </c>
      <c r="K197" s="14">
        <v>545195</v>
      </c>
    </row>
    <row r="198" spans="1:11" x14ac:dyDescent="0.3">
      <c r="A198" s="6">
        <v>108</v>
      </c>
      <c r="B198" s="11" t="s">
        <v>177</v>
      </c>
      <c r="C198" s="13">
        <v>9.9</v>
      </c>
      <c r="D198" s="13">
        <v>10.1</v>
      </c>
      <c r="E198" s="13">
        <v>9.6999999999999993</v>
      </c>
      <c r="F198" s="13">
        <v>0</v>
      </c>
      <c r="G198" s="13">
        <v>9.4</v>
      </c>
      <c r="H198" s="28">
        <v>0.5</v>
      </c>
      <c r="I198" s="14">
        <v>437</v>
      </c>
      <c r="J198" s="13">
        <v>32.628999999999998</v>
      </c>
      <c r="K198" s="14">
        <v>3290861</v>
      </c>
    </row>
    <row r="199" spans="1:11" x14ac:dyDescent="0.3">
      <c r="A199" s="6">
        <v>109</v>
      </c>
      <c r="B199" s="11" t="s">
        <v>178</v>
      </c>
      <c r="C199" s="13">
        <v>7.1</v>
      </c>
      <c r="D199" s="13">
        <v>7.2</v>
      </c>
      <c r="E199" s="13">
        <v>7</v>
      </c>
      <c r="F199" s="13">
        <v>0</v>
      </c>
      <c r="G199" s="13">
        <v>7.4</v>
      </c>
      <c r="H199" s="28">
        <v>-0.3</v>
      </c>
      <c r="I199" s="14">
        <v>439</v>
      </c>
      <c r="J199" s="13">
        <v>40.345999999999997</v>
      </c>
      <c r="K199" s="14">
        <v>5726608</v>
      </c>
    </row>
    <row r="200" spans="1:11" x14ac:dyDescent="0.3">
      <c r="A200" s="6">
        <v>110</v>
      </c>
      <c r="B200" s="11" t="s">
        <v>179</v>
      </c>
      <c r="C200" s="13">
        <v>147.5</v>
      </c>
      <c r="D200" s="13">
        <v>148.5</v>
      </c>
      <c r="E200" s="13">
        <v>145</v>
      </c>
      <c r="F200" s="13">
        <v>0</v>
      </c>
      <c r="G200" s="13">
        <v>146.9</v>
      </c>
      <c r="H200" s="28">
        <v>0.6</v>
      </c>
      <c r="I200" s="14">
        <v>31</v>
      </c>
      <c r="J200" s="13">
        <v>0.93899999999999995</v>
      </c>
      <c r="K200" s="14">
        <v>6395</v>
      </c>
    </row>
    <row r="201" spans="1:11" x14ac:dyDescent="0.3">
      <c r="A201" s="6">
        <v>111</v>
      </c>
      <c r="B201" s="11" t="s">
        <v>180</v>
      </c>
      <c r="C201" s="13">
        <v>62.8</v>
      </c>
      <c r="D201" s="13">
        <v>62.9</v>
      </c>
      <c r="E201" s="13">
        <v>61</v>
      </c>
      <c r="F201" s="13">
        <v>0</v>
      </c>
      <c r="G201" s="13">
        <v>61.3</v>
      </c>
      <c r="H201" s="28">
        <v>1.5</v>
      </c>
      <c r="I201" s="14">
        <v>325</v>
      </c>
      <c r="J201" s="13">
        <v>12.109</v>
      </c>
      <c r="K201" s="14">
        <v>195627</v>
      </c>
    </row>
    <row r="202" spans="1:11" x14ac:dyDescent="0.3">
      <c r="A202" s="6">
        <v>112</v>
      </c>
      <c r="B202" s="11" t="s">
        <v>181</v>
      </c>
      <c r="C202" s="13">
        <v>56.6</v>
      </c>
      <c r="D202" s="13">
        <v>57.9</v>
      </c>
      <c r="E202" s="13">
        <v>56.2</v>
      </c>
      <c r="F202" s="13">
        <v>0</v>
      </c>
      <c r="G202" s="13">
        <v>57.8</v>
      </c>
      <c r="H202" s="28">
        <v>-1.2</v>
      </c>
      <c r="I202" s="14">
        <v>319</v>
      </c>
      <c r="J202" s="13">
        <v>11.907999999999999</v>
      </c>
      <c r="K202" s="14">
        <v>207996</v>
      </c>
    </row>
    <row r="203" spans="1:11" x14ac:dyDescent="0.3">
      <c r="A203" s="6">
        <v>113</v>
      </c>
      <c r="B203" s="11" t="s">
        <v>182</v>
      </c>
      <c r="C203" s="13">
        <v>41.1</v>
      </c>
      <c r="D203" s="13">
        <v>42.4</v>
      </c>
      <c r="E203" s="13">
        <v>40.9</v>
      </c>
      <c r="F203" s="13">
        <v>0</v>
      </c>
      <c r="G203" s="13">
        <v>41.5</v>
      </c>
      <c r="H203" s="28">
        <v>-0.4</v>
      </c>
      <c r="I203" s="14">
        <v>375</v>
      </c>
      <c r="J203" s="13">
        <v>14.278</v>
      </c>
      <c r="K203" s="14">
        <v>345835</v>
      </c>
    </row>
    <row r="204" spans="1:11" x14ac:dyDescent="0.3">
      <c r="A204" s="6">
        <v>114</v>
      </c>
      <c r="B204" s="11" t="s">
        <v>183</v>
      </c>
      <c r="C204" s="13">
        <v>32.799999999999997</v>
      </c>
      <c r="D204" s="13">
        <v>33.5</v>
      </c>
      <c r="E204" s="13">
        <v>32.4</v>
      </c>
      <c r="F204" s="13">
        <v>0</v>
      </c>
      <c r="G204" s="13">
        <v>33.1</v>
      </c>
      <c r="H204" s="28">
        <v>-0.3</v>
      </c>
      <c r="I204" s="14">
        <v>209</v>
      </c>
      <c r="J204" s="13">
        <v>5.6749999999999998</v>
      </c>
      <c r="K204" s="14">
        <v>172710</v>
      </c>
    </row>
    <row r="205" spans="1:11" x14ac:dyDescent="0.3">
      <c r="A205" s="6">
        <v>115</v>
      </c>
      <c r="B205" s="11" t="s">
        <v>184</v>
      </c>
      <c r="C205" s="13">
        <v>35.299999999999997</v>
      </c>
      <c r="D205" s="13">
        <v>36.5</v>
      </c>
      <c r="E205" s="13">
        <v>35.200000000000003</v>
      </c>
      <c r="F205" s="13">
        <v>0</v>
      </c>
      <c r="G205" s="13">
        <v>35</v>
      </c>
      <c r="H205" s="28">
        <v>0.3</v>
      </c>
      <c r="I205" s="14">
        <v>38</v>
      </c>
      <c r="J205" s="13">
        <v>2.238</v>
      </c>
      <c r="K205" s="14">
        <v>61803</v>
      </c>
    </row>
    <row r="206" spans="1:11" x14ac:dyDescent="0.3">
      <c r="A206" s="6">
        <v>116</v>
      </c>
      <c r="B206" s="11" t="s">
        <v>185</v>
      </c>
      <c r="C206" s="13">
        <v>53.8</v>
      </c>
      <c r="D206" s="13">
        <v>54.8</v>
      </c>
      <c r="E206" s="13">
        <v>53.6</v>
      </c>
      <c r="F206" s="13">
        <v>0</v>
      </c>
      <c r="G206" s="13">
        <v>54.5</v>
      </c>
      <c r="H206" s="28">
        <v>-0.7</v>
      </c>
      <c r="I206" s="14">
        <v>731</v>
      </c>
      <c r="J206" s="13">
        <v>26.068999999999999</v>
      </c>
      <c r="K206" s="14">
        <v>481680</v>
      </c>
    </row>
    <row r="207" spans="1:11" x14ac:dyDescent="0.3">
      <c r="A207" s="6">
        <v>117</v>
      </c>
      <c r="B207" s="11" t="s">
        <v>186</v>
      </c>
      <c r="C207" s="13">
        <v>38.299999999999997</v>
      </c>
      <c r="D207" s="13">
        <v>38.799999999999997</v>
      </c>
      <c r="E207" s="13">
        <v>38.1</v>
      </c>
      <c r="F207" s="13">
        <v>0</v>
      </c>
      <c r="G207" s="13">
        <v>38.799999999999997</v>
      </c>
      <c r="H207" s="28">
        <v>-0.5</v>
      </c>
      <c r="I207" s="14">
        <v>126</v>
      </c>
      <c r="J207" s="13">
        <v>2.2719999999999998</v>
      </c>
      <c r="K207" s="14">
        <v>59282</v>
      </c>
    </row>
    <row r="208" spans="1:11" x14ac:dyDescent="0.3">
      <c r="A208" s="6">
        <v>118</v>
      </c>
      <c r="B208" s="11" t="s">
        <v>187</v>
      </c>
      <c r="C208" s="13">
        <v>12.9</v>
      </c>
      <c r="D208" s="13">
        <v>13.1</v>
      </c>
      <c r="E208" s="13">
        <v>12.8</v>
      </c>
      <c r="F208" s="13">
        <v>0</v>
      </c>
      <c r="G208" s="13">
        <v>13.1</v>
      </c>
      <c r="H208" s="28">
        <v>-0.2</v>
      </c>
      <c r="I208" s="14">
        <v>347</v>
      </c>
      <c r="J208" s="13">
        <v>11.249000000000001</v>
      </c>
      <c r="K208" s="14">
        <v>867769</v>
      </c>
    </row>
    <row r="209" spans="1:11" x14ac:dyDescent="0.3">
      <c r="A209" s="6">
        <v>119</v>
      </c>
      <c r="B209" s="11" t="s">
        <v>188</v>
      </c>
      <c r="C209" s="13">
        <v>8.4</v>
      </c>
      <c r="D209" s="13">
        <v>8.8000000000000007</v>
      </c>
      <c r="E209" s="13">
        <v>8.1999999999999993</v>
      </c>
      <c r="F209" s="13">
        <v>0</v>
      </c>
      <c r="G209" s="13">
        <v>8.8000000000000007</v>
      </c>
      <c r="H209" s="28">
        <v>-0.4</v>
      </c>
      <c r="I209" s="14">
        <v>586</v>
      </c>
      <c r="J209" s="13">
        <v>30.335000000000001</v>
      </c>
      <c r="K209" s="14">
        <v>3583685</v>
      </c>
    </row>
    <row r="210" spans="1:11" x14ac:dyDescent="0.3">
      <c r="A210" s="6">
        <v>120</v>
      </c>
      <c r="B210" s="11" t="s">
        <v>189</v>
      </c>
      <c r="C210" s="13">
        <v>13.1</v>
      </c>
      <c r="D210" s="13">
        <v>13.3</v>
      </c>
      <c r="E210" s="13">
        <v>13.1</v>
      </c>
      <c r="F210" s="13">
        <v>0</v>
      </c>
      <c r="G210" s="13">
        <v>13.3</v>
      </c>
      <c r="H210" s="28">
        <v>-0.2</v>
      </c>
      <c r="I210" s="14">
        <v>213</v>
      </c>
      <c r="J210" s="13">
        <v>10.714</v>
      </c>
      <c r="K210" s="14">
        <v>814187</v>
      </c>
    </row>
    <row r="211" spans="1:11" x14ac:dyDescent="0.3">
      <c r="A211" s="6">
        <v>121</v>
      </c>
      <c r="B211" s="11" t="s">
        <v>190</v>
      </c>
      <c r="C211" s="13">
        <v>6.3</v>
      </c>
      <c r="D211" s="13">
        <v>6.4</v>
      </c>
      <c r="E211" s="13">
        <v>6.2</v>
      </c>
      <c r="F211" s="13">
        <v>0</v>
      </c>
      <c r="G211" s="13">
        <v>6.4</v>
      </c>
      <c r="H211" s="28">
        <v>-0.1</v>
      </c>
      <c r="I211" s="14">
        <v>433</v>
      </c>
      <c r="J211" s="13">
        <v>11.068</v>
      </c>
      <c r="K211" s="14">
        <v>1760787</v>
      </c>
    </row>
    <row r="212" spans="1:11" x14ac:dyDescent="0.3">
      <c r="A212" s="6">
        <v>122</v>
      </c>
      <c r="B212" s="11" t="s">
        <v>191</v>
      </c>
      <c r="C212" s="13">
        <v>16.3</v>
      </c>
      <c r="D212" s="13">
        <v>16.600000000000001</v>
      </c>
      <c r="E212" s="13">
        <v>16.100000000000001</v>
      </c>
      <c r="F212" s="13">
        <v>0</v>
      </c>
      <c r="G212" s="13">
        <v>16.399999999999999</v>
      </c>
      <c r="H212" s="28">
        <v>-0.1</v>
      </c>
      <c r="I212" s="14">
        <v>630</v>
      </c>
      <c r="J212" s="13">
        <v>24.975000000000001</v>
      </c>
      <c r="K212" s="14">
        <v>1531679</v>
      </c>
    </row>
    <row r="213" spans="1:11" x14ac:dyDescent="0.3">
      <c r="A213" s="6">
        <v>123</v>
      </c>
      <c r="B213" s="11" t="s">
        <v>192</v>
      </c>
      <c r="C213" s="13">
        <v>9.6999999999999993</v>
      </c>
      <c r="D213" s="13">
        <v>10.1</v>
      </c>
      <c r="E213" s="13">
        <v>9.6999999999999993</v>
      </c>
      <c r="F213" s="13">
        <v>0</v>
      </c>
      <c r="G213" s="13">
        <v>9.6999999999999993</v>
      </c>
      <c r="H213" s="28">
        <v>0</v>
      </c>
      <c r="I213" s="14">
        <v>124</v>
      </c>
      <c r="J213" s="13">
        <v>2.7410000000000001</v>
      </c>
      <c r="K213" s="14">
        <v>276003</v>
      </c>
    </row>
    <row r="214" spans="1:11" x14ac:dyDescent="0.3">
      <c r="A214" s="6">
        <v>124</v>
      </c>
      <c r="B214" s="11" t="s">
        <v>193</v>
      </c>
      <c r="C214" s="13">
        <v>65.3</v>
      </c>
      <c r="D214" s="13">
        <v>67.5</v>
      </c>
      <c r="E214" s="13">
        <v>63.6</v>
      </c>
      <c r="F214" s="13">
        <v>0</v>
      </c>
      <c r="G214" s="13">
        <v>64</v>
      </c>
      <c r="H214" s="28">
        <v>1.3</v>
      </c>
      <c r="I214" s="14">
        <v>203</v>
      </c>
      <c r="J214" s="13">
        <v>24.954999999999998</v>
      </c>
      <c r="K214" s="14">
        <v>377821</v>
      </c>
    </row>
    <row r="215" spans="1:11" x14ac:dyDescent="0.3">
      <c r="A215" s="6">
        <v>125</v>
      </c>
      <c r="B215" s="11" t="s">
        <v>194</v>
      </c>
      <c r="C215" s="13">
        <v>9.6999999999999993</v>
      </c>
      <c r="D215" s="13">
        <v>10</v>
      </c>
      <c r="E215" s="13">
        <v>9.6</v>
      </c>
      <c r="F215" s="13">
        <v>0</v>
      </c>
      <c r="G215" s="13">
        <v>9.8000000000000007</v>
      </c>
      <c r="H215" s="28">
        <v>-0.1</v>
      </c>
      <c r="I215" s="14">
        <v>727</v>
      </c>
      <c r="J215" s="13">
        <v>38.481999999999999</v>
      </c>
      <c r="K215" s="14">
        <v>3921237</v>
      </c>
    </row>
    <row r="216" spans="1:11" x14ac:dyDescent="0.3">
      <c r="A216" s="6">
        <v>126</v>
      </c>
      <c r="B216" s="11" t="s">
        <v>195</v>
      </c>
      <c r="C216" s="13">
        <v>6.3</v>
      </c>
      <c r="D216" s="13">
        <v>6.4</v>
      </c>
      <c r="E216" s="13">
        <v>6.2</v>
      </c>
      <c r="F216" s="13">
        <v>0</v>
      </c>
      <c r="G216" s="13">
        <v>6.6</v>
      </c>
      <c r="H216" s="28">
        <v>-0.3</v>
      </c>
      <c r="I216" s="14">
        <v>1391</v>
      </c>
      <c r="J216" s="13">
        <v>86.811000000000007</v>
      </c>
      <c r="K216" s="14">
        <v>13794308</v>
      </c>
    </row>
    <row r="217" spans="1:11" x14ac:dyDescent="0.3">
      <c r="A217" s="6">
        <v>127</v>
      </c>
      <c r="B217" s="11" t="s">
        <v>196</v>
      </c>
      <c r="C217" s="13">
        <v>41.5</v>
      </c>
      <c r="D217" s="13">
        <v>42.4</v>
      </c>
      <c r="E217" s="13">
        <v>41.1</v>
      </c>
      <c r="F217" s="13">
        <v>0</v>
      </c>
      <c r="G217" s="13">
        <v>42</v>
      </c>
      <c r="H217" s="28">
        <v>-0.5</v>
      </c>
      <c r="I217" s="14">
        <v>748</v>
      </c>
      <c r="J217" s="13">
        <v>27.62</v>
      </c>
      <c r="K217" s="14">
        <v>662469</v>
      </c>
    </row>
    <row r="218" spans="1:11" x14ac:dyDescent="0.3">
      <c r="A218" s="6">
        <v>128</v>
      </c>
      <c r="B218" s="11" t="s">
        <v>197</v>
      </c>
      <c r="C218" s="13">
        <v>17</v>
      </c>
      <c r="D218" s="13">
        <v>17.2</v>
      </c>
      <c r="E218" s="13">
        <v>16.8</v>
      </c>
      <c r="F218" s="13">
        <v>0</v>
      </c>
      <c r="G218" s="13">
        <v>17</v>
      </c>
      <c r="H218" s="28">
        <v>0</v>
      </c>
      <c r="I218" s="14">
        <v>166</v>
      </c>
      <c r="J218" s="13">
        <v>6.0460000000000003</v>
      </c>
      <c r="K218" s="14">
        <v>356869</v>
      </c>
    </row>
    <row r="219" spans="1:11" x14ac:dyDescent="0.3">
      <c r="A219" s="6">
        <v>129</v>
      </c>
      <c r="B219" s="11" t="s">
        <v>198</v>
      </c>
      <c r="C219" s="13">
        <v>55.6</v>
      </c>
      <c r="D219" s="13">
        <v>56.8</v>
      </c>
      <c r="E219" s="13">
        <v>55.2</v>
      </c>
      <c r="F219" s="13">
        <v>0</v>
      </c>
      <c r="G219" s="13">
        <v>55.8</v>
      </c>
      <c r="H219" s="28">
        <v>-0.2</v>
      </c>
      <c r="I219" s="14">
        <v>167</v>
      </c>
      <c r="J219" s="13">
        <v>5.4249999999999998</v>
      </c>
      <c r="K219" s="14">
        <v>96941</v>
      </c>
    </row>
    <row r="220" spans="1:11" x14ac:dyDescent="0.3">
      <c r="A220" s="6">
        <v>130</v>
      </c>
      <c r="B220" s="11" t="s">
        <v>199</v>
      </c>
      <c r="C220" s="13">
        <v>9.1999999999999993</v>
      </c>
      <c r="D220" s="13">
        <v>9.6</v>
      </c>
      <c r="E220" s="13">
        <v>9.1</v>
      </c>
      <c r="F220" s="13">
        <v>0</v>
      </c>
      <c r="G220" s="13">
        <v>9.5</v>
      </c>
      <c r="H220" s="28">
        <v>-0.3</v>
      </c>
      <c r="I220" s="14">
        <v>137</v>
      </c>
      <c r="J220" s="13">
        <v>4.5789999999999997</v>
      </c>
      <c r="K220" s="14">
        <v>486750</v>
      </c>
    </row>
    <row r="221" spans="1:11" x14ac:dyDescent="0.3">
      <c r="A221" s="6">
        <v>131</v>
      </c>
      <c r="B221" s="11" t="s">
        <v>200</v>
      </c>
      <c r="C221" s="13">
        <v>12.9</v>
      </c>
      <c r="D221" s="13">
        <v>13.1</v>
      </c>
      <c r="E221" s="13">
        <v>12.7</v>
      </c>
      <c r="F221" s="13">
        <v>0</v>
      </c>
      <c r="G221" s="13">
        <v>12.9</v>
      </c>
      <c r="H221" s="28">
        <v>0</v>
      </c>
      <c r="I221" s="14">
        <v>589</v>
      </c>
      <c r="J221" s="13">
        <v>55.265999999999998</v>
      </c>
      <c r="K221" s="14">
        <v>4281917</v>
      </c>
    </row>
    <row r="222" spans="1:11" x14ac:dyDescent="0.3">
      <c r="A222" s="6">
        <v>132</v>
      </c>
      <c r="B222" s="11" t="s">
        <v>201</v>
      </c>
      <c r="C222" s="13">
        <v>62.3</v>
      </c>
      <c r="D222" s="13">
        <v>63</v>
      </c>
      <c r="E222" s="13">
        <v>60.9</v>
      </c>
      <c r="F222" s="13">
        <v>0</v>
      </c>
      <c r="G222" s="13">
        <v>62.1</v>
      </c>
      <c r="H222" s="28">
        <v>0.2</v>
      </c>
      <c r="I222" s="14">
        <v>522</v>
      </c>
      <c r="J222" s="13">
        <v>61.484000000000002</v>
      </c>
      <c r="K222" s="14">
        <v>986750</v>
      </c>
    </row>
    <row r="223" spans="1:11" x14ac:dyDescent="0.3">
      <c r="A223" s="6">
        <v>133</v>
      </c>
      <c r="B223" s="11" t="s">
        <v>202</v>
      </c>
      <c r="C223" s="13">
        <v>24.8</v>
      </c>
      <c r="D223" s="13">
        <v>25.3</v>
      </c>
      <c r="E223" s="13">
        <v>24.7</v>
      </c>
      <c r="F223" s="13">
        <v>0</v>
      </c>
      <c r="G223" s="13">
        <v>24.7</v>
      </c>
      <c r="H223" s="28">
        <v>0.1</v>
      </c>
      <c r="I223" s="14">
        <v>857</v>
      </c>
      <c r="J223" s="13">
        <v>52.749000000000002</v>
      </c>
      <c r="K223" s="14">
        <v>2105475</v>
      </c>
    </row>
    <row r="224" spans="1:11" x14ac:dyDescent="0.3">
      <c r="A224" s="6">
        <v>134</v>
      </c>
      <c r="B224" s="11" t="s">
        <v>203</v>
      </c>
      <c r="C224" s="13">
        <v>22.6</v>
      </c>
      <c r="D224" s="13">
        <v>23.7</v>
      </c>
      <c r="E224" s="13">
        <v>22.5</v>
      </c>
      <c r="F224" s="13">
        <v>0</v>
      </c>
      <c r="G224" s="13">
        <v>22.3</v>
      </c>
      <c r="H224" s="28">
        <v>0.3</v>
      </c>
      <c r="I224" s="14">
        <v>2734</v>
      </c>
      <c r="J224" s="13">
        <v>180.101</v>
      </c>
      <c r="K224" s="14">
        <v>7827330</v>
      </c>
    </row>
    <row r="225" spans="1:11" x14ac:dyDescent="0.3">
      <c r="A225" s="6">
        <v>135</v>
      </c>
      <c r="B225" s="11" t="s">
        <v>204</v>
      </c>
      <c r="C225" s="13">
        <v>43.5</v>
      </c>
      <c r="D225" s="13">
        <v>44.5</v>
      </c>
      <c r="E225" s="13">
        <v>43.3</v>
      </c>
      <c r="F225" s="13">
        <v>0</v>
      </c>
      <c r="G225" s="13">
        <v>44.3</v>
      </c>
      <c r="H225" s="28">
        <v>-0.8</v>
      </c>
      <c r="I225" s="14">
        <v>330</v>
      </c>
      <c r="J225" s="13">
        <v>52.140999999999998</v>
      </c>
      <c r="K225" s="14">
        <v>1194862</v>
      </c>
    </row>
    <row r="226" spans="1:11" x14ac:dyDescent="0.3">
      <c r="A226" s="6">
        <v>136</v>
      </c>
      <c r="B226" s="11" t="s">
        <v>205</v>
      </c>
      <c r="C226" s="13">
        <v>213.9</v>
      </c>
      <c r="D226" s="13">
        <v>216.6</v>
      </c>
      <c r="E226" s="13">
        <v>212.2</v>
      </c>
      <c r="F226" s="13">
        <v>0</v>
      </c>
      <c r="G226" s="13">
        <v>216.4</v>
      </c>
      <c r="H226" s="28">
        <v>-2.5</v>
      </c>
      <c r="I226" s="14">
        <v>65</v>
      </c>
      <c r="J226" s="13">
        <v>1.2909999999999999</v>
      </c>
      <c r="K226" s="14">
        <v>6018</v>
      </c>
    </row>
    <row r="227" spans="1:11" x14ac:dyDescent="0.3">
      <c r="A227" s="6">
        <v>137</v>
      </c>
      <c r="B227" s="11" t="s">
        <v>206</v>
      </c>
      <c r="C227" s="13">
        <v>114.5</v>
      </c>
      <c r="D227" s="13">
        <v>115.5</v>
      </c>
      <c r="E227" s="13">
        <v>114</v>
      </c>
      <c r="F227" s="13">
        <v>0</v>
      </c>
      <c r="G227" s="13">
        <v>116.8</v>
      </c>
      <c r="H227" s="28">
        <v>-2.2999999999999998</v>
      </c>
      <c r="I227" s="14">
        <v>544</v>
      </c>
      <c r="J227" s="13">
        <v>41.953000000000003</v>
      </c>
      <c r="K227" s="14">
        <v>365570</v>
      </c>
    </row>
    <row r="228" spans="1:11" x14ac:dyDescent="0.3">
      <c r="A228" s="6">
        <v>138</v>
      </c>
      <c r="B228" s="11" t="s">
        <v>207</v>
      </c>
      <c r="C228" s="13">
        <v>8</v>
      </c>
      <c r="D228" s="13">
        <v>8.1999999999999993</v>
      </c>
      <c r="E228" s="13">
        <v>7.8</v>
      </c>
      <c r="F228" s="13">
        <v>0</v>
      </c>
      <c r="G228" s="13">
        <v>8.1</v>
      </c>
      <c r="H228" s="28">
        <v>-0.1</v>
      </c>
      <c r="I228" s="14">
        <v>752</v>
      </c>
      <c r="J228" s="13">
        <v>27.946000000000002</v>
      </c>
      <c r="K228" s="14">
        <v>3500045</v>
      </c>
    </row>
    <row r="229" spans="1:11" x14ac:dyDescent="0.3">
      <c r="A229" s="6">
        <v>139</v>
      </c>
      <c r="B229" s="11" t="s">
        <v>208</v>
      </c>
      <c r="C229" s="13">
        <v>21</v>
      </c>
      <c r="D229" s="13">
        <v>21.4</v>
      </c>
      <c r="E229" s="13">
        <v>20.9</v>
      </c>
      <c r="F229" s="13">
        <v>0</v>
      </c>
      <c r="G229" s="13">
        <v>21.2</v>
      </c>
      <c r="H229" s="28">
        <v>-0.2</v>
      </c>
      <c r="I229" s="14">
        <v>507</v>
      </c>
      <c r="J229" s="13">
        <v>21.904</v>
      </c>
      <c r="K229" s="14">
        <v>1033410</v>
      </c>
    </row>
    <row r="230" spans="1:11" x14ac:dyDescent="0.3">
      <c r="A230" s="6">
        <v>140</v>
      </c>
      <c r="B230" s="11" t="s">
        <v>209</v>
      </c>
      <c r="C230" s="13">
        <v>42.9</v>
      </c>
      <c r="D230" s="13">
        <v>43.4</v>
      </c>
      <c r="E230" s="13">
        <v>42.4</v>
      </c>
      <c r="F230" s="13">
        <v>0</v>
      </c>
      <c r="G230" s="13">
        <v>42.5</v>
      </c>
      <c r="H230" s="28">
        <v>0.4</v>
      </c>
      <c r="I230" s="14">
        <v>97</v>
      </c>
      <c r="J230" s="13">
        <v>2.7370000000000001</v>
      </c>
      <c r="K230" s="14">
        <v>63715</v>
      </c>
    </row>
    <row r="231" spans="1:11" x14ac:dyDescent="0.3">
      <c r="A231" s="6">
        <v>141</v>
      </c>
      <c r="B231" s="11" t="s">
        <v>210</v>
      </c>
      <c r="C231" s="13">
        <v>60.9</v>
      </c>
      <c r="D231" s="13">
        <v>62.4</v>
      </c>
      <c r="E231" s="13">
        <v>60.6</v>
      </c>
      <c r="F231" s="13">
        <v>0</v>
      </c>
      <c r="G231" s="13">
        <v>61.6</v>
      </c>
      <c r="H231" s="28">
        <v>-0.7</v>
      </c>
      <c r="I231" s="14">
        <v>268</v>
      </c>
      <c r="J231" s="13">
        <v>13.955</v>
      </c>
      <c r="K231" s="14">
        <v>227018</v>
      </c>
    </row>
    <row r="232" spans="1:11" x14ac:dyDescent="0.3">
      <c r="A232" s="6">
        <v>142</v>
      </c>
      <c r="B232" s="11" t="s">
        <v>211</v>
      </c>
      <c r="C232" s="13">
        <v>19.100000000000001</v>
      </c>
      <c r="D232" s="13">
        <v>19.5</v>
      </c>
      <c r="E232" s="13">
        <v>19</v>
      </c>
      <c r="F232" s="13">
        <v>0</v>
      </c>
      <c r="G232" s="13">
        <v>19.399999999999999</v>
      </c>
      <c r="H232" s="28">
        <v>-0.3</v>
      </c>
      <c r="I232" s="14">
        <v>228</v>
      </c>
      <c r="J232" s="13">
        <v>10.839</v>
      </c>
      <c r="K232" s="14">
        <v>564453</v>
      </c>
    </row>
    <row r="233" spans="1:11" x14ac:dyDescent="0.3">
      <c r="A233" s="6">
        <v>143</v>
      </c>
      <c r="B233" s="11" t="s">
        <v>9</v>
      </c>
      <c r="C233" s="13">
        <v>366</v>
      </c>
      <c r="D233" s="13">
        <v>367.5</v>
      </c>
      <c r="E233" s="13">
        <v>365</v>
      </c>
      <c r="F233" s="13">
        <v>0</v>
      </c>
      <c r="G233" s="13">
        <v>367.5</v>
      </c>
      <c r="H233" s="28">
        <v>-1.5</v>
      </c>
      <c r="I233" s="14">
        <v>226</v>
      </c>
      <c r="J233" s="13">
        <v>24.571999999999999</v>
      </c>
      <c r="K233" s="14">
        <v>67001</v>
      </c>
    </row>
    <row r="234" spans="1:11" x14ac:dyDescent="0.3">
      <c r="A234" s="6">
        <v>144</v>
      </c>
      <c r="B234" s="11" t="s">
        <v>212</v>
      </c>
      <c r="C234" s="13">
        <v>51.3</v>
      </c>
      <c r="D234" s="13">
        <v>52</v>
      </c>
      <c r="E234" s="13">
        <v>51.1</v>
      </c>
      <c r="F234" s="13">
        <v>0</v>
      </c>
      <c r="G234" s="13">
        <v>51.7</v>
      </c>
      <c r="H234" s="28">
        <v>-0.4</v>
      </c>
      <c r="I234" s="14">
        <v>578</v>
      </c>
      <c r="J234" s="13">
        <v>47.954999999999998</v>
      </c>
      <c r="K234" s="14">
        <v>931463</v>
      </c>
    </row>
    <row r="235" spans="1:11" x14ac:dyDescent="0.3">
      <c r="A235" s="6">
        <v>145</v>
      </c>
      <c r="B235" s="11" t="s">
        <v>213</v>
      </c>
      <c r="C235" s="13">
        <v>129.1</v>
      </c>
      <c r="D235" s="13">
        <v>132</v>
      </c>
      <c r="E235" s="13">
        <v>128.6</v>
      </c>
      <c r="F235" s="13">
        <v>0</v>
      </c>
      <c r="G235" s="13">
        <v>130.1</v>
      </c>
      <c r="H235" s="28">
        <v>-1</v>
      </c>
      <c r="I235" s="14">
        <v>202</v>
      </c>
      <c r="J235" s="13">
        <v>3.726</v>
      </c>
      <c r="K235" s="14">
        <v>28592</v>
      </c>
    </row>
    <row r="236" spans="1:11" x14ac:dyDescent="0.3">
      <c r="A236" s="6">
        <v>146</v>
      </c>
      <c r="B236" s="11" t="s">
        <v>214</v>
      </c>
      <c r="C236" s="13">
        <v>21.3</v>
      </c>
      <c r="D236" s="13">
        <v>21.8</v>
      </c>
      <c r="E236" s="13">
        <v>21.2</v>
      </c>
      <c r="F236" s="13">
        <v>0</v>
      </c>
      <c r="G236" s="13">
        <v>21.1</v>
      </c>
      <c r="H236" s="28">
        <v>0.2</v>
      </c>
      <c r="I236" s="14">
        <v>776</v>
      </c>
      <c r="J236" s="13">
        <v>87.236999999999995</v>
      </c>
      <c r="K236" s="14">
        <v>4063516</v>
      </c>
    </row>
    <row r="237" spans="1:11" x14ac:dyDescent="0.3">
      <c r="A237" s="6">
        <v>147</v>
      </c>
      <c r="B237" s="11" t="s">
        <v>215</v>
      </c>
      <c r="C237" s="13">
        <v>9.6</v>
      </c>
      <c r="D237" s="13">
        <v>9.6999999999999993</v>
      </c>
      <c r="E237" s="13">
        <v>9.5</v>
      </c>
      <c r="F237" s="13">
        <v>0</v>
      </c>
      <c r="G237" s="13">
        <v>9.6</v>
      </c>
      <c r="H237" s="28">
        <v>0</v>
      </c>
      <c r="I237" s="14">
        <v>361</v>
      </c>
      <c r="J237" s="13">
        <v>33.857999999999997</v>
      </c>
      <c r="K237" s="14">
        <v>3527336</v>
      </c>
    </row>
    <row r="238" spans="1:11" x14ac:dyDescent="0.3">
      <c r="A238" s="6">
        <v>148</v>
      </c>
      <c r="B238" s="11" t="s">
        <v>216</v>
      </c>
      <c r="C238" s="13">
        <v>114.6</v>
      </c>
      <c r="D238" s="13">
        <v>116</v>
      </c>
      <c r="E238" s="13">
        <v>113.6</v>
      </c>
      <c r="F238" s="13">
        <v>0</v>
      </c>
      <c r="G238" s="13">
        <v>115.4</v>
      </c>
      <c r="H238" s="28">
        <v>-0.8</v>
      </c>
      <c r="I238" s="14">
        <v>225</v>
      </c>
      <c r="J238" s="13">
        <v>12.696999999999999</v>
      </c>
      <c r="K238" s="14">
        <v>111051</v>
      </c>
    </row>
    <row r="239" spans="1:11" x14ac:dyDescent="0.3">
      <c r="A239" s="6">
        <v>149</v>
      </c>
      <c r="B239" s="11" t="s">
        <v>217</v>
      </c>
      <c r="C239" s="13">
        <v>26.5</v>
      </c>
      <c r="D239" s="13">
        <v>27.2</v>
      </c>
      <c r="E239" s="13">
        <v>25.9</v>
      </c>
      <c r="F239" s="13">
        <v>0</v>
      </c>
      <c r="G239" s="13">
        <v>26.3</v>
      </c>
      <c r="H239" s="28">
        <v>0.2</v>
      </c>
      <c r="I239" s="14">
        <v>1460</v>
      </c>
      <c r="J239" s="13">
        <v>101.55500000000001</v>
      </c>
      <c r="K239" s="14">
        <v>3823491</v>
      </c>
    </row>
    <row r="240" spans="1:11" x14ac:dyDescent="0.3">
      <c r="A240" s="6">
        <v>150</v>
      </c>
      <c r="B240" s="11" t="s">
        <v>218</v>
      </c>
      <c r="C240" s="13">
        <v>81.099999999999994</v>
      </c>
      <c r="D240" s="13">
        <v>82.6</v>
      </c>
      <c r="E240" s="13">
        <v>80.599999999999994</v>
      </c>
      <c r="F240" s="13">
        <v>0</v>
      </c>
      <c r="G240" s="13">
        <v>80.7</v>
      </c>
      <c r="H240" s="28">
        <v>0.4</v>
      </c>
      <c r="I240" s="14">
        <v>282</v>
      </c>
      <c r="J240" s="13">
        <v>9.9570000000000007</v>
      </c>
      <c r="K240" s="14">
        <v>122018</v>
      </c>
    </row>
    <row r="241" spans="1:11" x14ac:dyDescent="0.3">
      <c r="A241" s="6">
        <v>151</v>
      </c>
      <c r="B241" s="11" t="s">
        <v>219</v>
      </c>
      <c r="C241" s="13">
        <v>341</v>
      </c>
      <c r="D241" s="13">
        <v>358</v>
      </c>
      <c r="E241" s="13">
        <v>341</v>
      </c>
      <c r="F241" s="13">
        <v>0</v>
      </c>
      <c r="G241" s="13">
        <v>340.6</v>
      </c>
      <c r="H241" s="28">
        <v>0.4</v>
      </c>
      <c r="I241" s="14">
        <v>460</v>
      </c>
      <c r="J241" s="13">
        <v>32.103000000000002</v>
      </c>
      <c r="K241" s="14">
        <v>92193</v>
      </c>
    </row>
    <row r="242" spans="1:11" x14ac:dyDescent="0.3">
      <c r="A242" s="6">
        <v>152</v>
      </c>
      <c r="B242" s="11" t="s">
        <v>220</v>
      </c>
      <c r="C242" s="13">
        <v>20.7</v>
      </c>
      <c r="D242" s="13">
        <v>21.1</v>
      </c>
      <c r="E242" s="13">
        <v>20.399999999999999</v>
      </c>
      <c r="F242" s="13">
        <v>0</v>
      </c>
      <c r="G242" s="13">
        <v>21</v>
      </c>
      <c r="H242" s="28">
        <v>-0.3</v>
      </c>
      <c r="I242" s="14">
        <v>177</v>
      </c>
      <c r="J242" s="13">
        <v>8.5050000000000008</v>
      </c>
      <c r="K242" s="14">
        <v>411415</v>
      </c>
    </row>
    <row r="243" spans="1:11" x14ac:dyDescent="0.3">
      <c r="A243" s="6">
        <v>153</v>
      </c>
      <c r="B243" s="11" t="s">
        <v>221</v>
      </c>
      <c r="C243" s="13">
        <v>76.5</v>
      </c>
      <c r="D243" s="13">
        <v>79</v>
      </c>
      <c r="E243" s="13">
        <v>74.900000000000006</v>
      </c>
      <c r="F243" s="13">
        <v>0</v>
      </c>
      <c r="G243" s="13">
        <v>78</v>
      </c>
      <c r="H243" s="28">
        <v>-1.5</v>
      </c>
      <c r="I243" s="14">
        <v>284</v>
      </c>
      <c r="J243" s="13">
        <v>11.824999999999999</v>
      </c>
      <c r="K243" s="14">
        <v>155881</v>
      </c>
    </row>
    <row r="244" spans="1:11" x14ac:dyDescent="0.3">
      <c r="A244" s="6">
        <v>154</v>
      </c>
      <c r="B244" s="11" t="s">
        <v>222</v>
      </c>
      <c r="C244" s="13">
        <v>43.5</v>
      </c>
      <c r="D244" s="13">
        <v>45</v>
      </c>
      <c r="E244" s="13">
        <v>43.4</v>
      </c>
      <c r="F244" s="13">
        <v>0</v>
      </c>
      <c r="G244" s="13">
        <v>44.5</v>
      </c>
      <c r="H244" s="28">
        <v>-1</v>
      </c>
      <c r="I244" s="14">
        <v>77</v>
      </c>
      <c r="J244" s="13">
        <v>2.718</v>
      </c>
      <c r="K244" s="14">
        <v>62335</v>
      </c>
    </row>
    <row r="245" spans="1:11" x14ac:dyDescent="0.3">
      <c r="A245" s="6">
        <v>155</v>
      </c>
      <c r="B245" s="11" t="s">
        <v>223</v>
      </c>
      <c r="C245" s="13">
        <v>255.4</v>
      </c>
      <c r="D245" s="13">
        <v>259.60000000000002</v>
      </c>
      <c r="E245" s="13">
        <v>255.3</v>
      </c>
      <c r="F245" s="13">
        <v>0</v>
      </c>
      <c r="G245" s="13">
        <v>259.60000000000002</v>
      </c>
      <c r="H245" s="28">
        <v>-4.2</v>
      </c>
      <c r="I245" s="14">
        <v>127</v>
      </c>
      <c r="J245" s="13">
        <v>4.1929999999999996</v>
      </c>
      <c r="K245" s="14">
        <v>16383</v>
      </c>
    </row>
    <row r="246" spans="1:11" x14ac:dyDescent="0.3">
      <c r="A246" s="6">
        <v>156</v>
      </c>
      <c r="B246" s="11" t="s">
        <v>224</v>
      </c>
      <c r="C246" s="13">
        <v>22.7</v>
      </c>
      <c r="D246" s="13">
        <v>23</v>
      </c>
      <c r="E246" s="13">
        <v>22.7</v>
      </c>
      <c r="F246" s="13">
        <v>0</v>
      </c>
      <c r="G246" s="13">
        <v>22.9</v>
      </c>
      <c r="H246" s="28">
        <v>-0.2</v>
      </c>
      <c r="I246" s="14">
        <v>263</v>
      </c>
      <c r="J246" s="13">
        <v>10.039</v>
      </c>
      <c r="K246" s="14">
        <v>439273</v>
      </c>
    </row>
    <row r="247" spans="1:11" x14ac:dyDescent="0.3">
      <c r="A247" s="6">
        <v>157</v>
      </c>
      <c r="B247" s="11" t="s">
        <v>225</v>
      </c>
      <c r="C247" s="13">
        <v>135.6</v>
      </c>
      <c r="D247" s="13">
        <v>135.6</v>
      </c>
      <c r="E247" s="13">
        <v>123.8</v>
      </c>
      <c r="F247" s="13">
        <v>0</v>
      </c>
      <c r="G247" s="13">
        <v>123.3</v>
      </c>
      <c r="H247" s="28">
        <v>12.3</v>
      </c>
      <c r="I247" s="14">
        <v>1706</v>
      </c>
      <c r="J247" s="13">
        <v>223.97399999999999</v>
      </c>
      <c r="K247" s="14">
        <v>1671946</v>
      </c>
    </row>
    <row r="248" spans="1:11" x14ac:dyDescent="0.3">
      <c r="A248" s="6">
        <v>158</v>
      </c>
      <c r="B248" s="11" t="s">
        <v>226</v>
      </c>
      <c r="C248" s="13">
        <v>7.8</v>
      </c>
      <c r="D248" s="13">
        <v>8</v>
      </c>
      <c r="E248" s="13">
        <v>7.6</v>
      </c>
      <c r="F248" s="13">
        <v>0</v>
      </c>
      <c r="G248" s="13">
        <v>7.8</v>
      </c>
      <c r="H248" s="28">
        <v>0</v>
      </c>
      <c r="I248" s="14">
        <v>69</v>
      </c>
      <c r="J248" s="13">
        <v>3.738</v>
      </c>
      <c r="K248" s="14">
        <v>480198</v>
      </c>
    </row>
    <row r="249" spans="1:11" x14ac:dyDescent="0.3">
      <c r="A249" s="6">
        <v>159</v>
      </c>
      <c r="B249" s="11" t="s">
        <v>227</v>
      </c>
      <c r="C249" s="13">
        <v>9.3000000000000007</v>
      </c>
      <c r="D249" s="13">
        <v>9.5</v>
      </c>
      <c r="E249" s="13">
        <v>9.3000000000000007</v>
      </c>
      <c r="F249" s="13">
        <v>0</v>
      </c>
      <c r="G249" s="13">
        <v>9.4</v>
      </c>
      <c r="H249" s="28">
        <v>-0.1</v>
      </c>
      <c r="I249" s="14">
        <v>40</v>
      </c>
      <c r="J249" s="13">
        <v>2.5369999999999999</v>
      </c>
      <c r="K249" s="14">
        <v>270436</v>
      </c>
    </row>
    <row r="250" spans="1:11" x14ac:dyDescent="0.3">
      <c r="A250" s="6">
        <v>160</v>
      </c>
      <c r="B250" s="11" t="s">
        <v>228</v>
      </c>
      <c r="C250" s="13">
        <v>11.4</v>
      </c>
      <c r="D250" s="13">
        <v>11.7</v>
      </c>
      <c r="E250" s="13">
        <v>11.3</v>
      </c>
      <c r="F250" s="13">
        <v>0</v>
      </c>
      <c r="G250" s="13">
        <v>11.3</v>
      </c>
      <c r="H250" s="28">
        <v>0.1</v>
      </c>
      <c r="I250" s="14">
        <v>68</v>
      </c>
      <c r="J250" s="13">
        <v>2.33</v>
      </c>
      <c r="K250" s="14">
        <v>203665</v>
      </c>
    </row>
    <row r="251" spans="1:11" x14ac:dyDescent="0.3">
      <c r="A251" s="6">
        <v>161</v>
      </c>
      <c r="B251" s="11" t="s">
        <v>229</v>
      </c>
      <c r="C251" s="13">
        <v>8.6999999999999993</v>
      </c>
      <c r="D251" s="13">
        <v>8.8000000000000007</v>
      </c>
      <c r="E251" s="13">
        <v>8.6</v>
      </c>
      <c r="F251" s="13">
        <v>0</v>
      </c>
      <c r="G251" s="13">
        <v>8.6</v>
      </c>
      <c r="H251" s="28">
        <v>0.1</v>
      </c>
      <c r="I251" s="14">
        <v>79</v>
      </c>
      <c r="J251" s="13">
        <v>10.993</v>
      </c>
      <c r="K251" s="14">
        <v>1260176</v>
      </c>
    </row>
    <row r="252" spans="1:11" x14ac:dyDescent="0.3">
      <c r="A252" s="6">
        <v>162</v>
      </c>
      <c r="B252" s="11" t="s">
        <v>230</v>
      </c>
      <c r="C252" s="13">
        <v>6.5</v>
      </c>
      <c r="D252" s="13">
        <v>6.7</v>
      </c>
      <c r="E252" s="13">
        <v>6.5</v>
      </c>
      <c r="F252" s="13">
        <v>0</v>
      </c>
      <c r="G252" s="13">
        <v>6.6</v>
      </c>
      <c r="H252" s="28">
        <v>-0.1</v>
      </c>
      <c r="I252" s="14">
        <v>226</v>
      </c>
      <c r="J252" s="13">
        <v>5.9089999999999998</v>
      </c>
      <c r="K252" s="14">
        <v>894458</v>
      </c>
    </row>
    <row r="253" spans="1:11" x14ac:dyDescent="0.3">
      <c r="A253" s="6">
        <v>163</v>
      </c>
      <c r="B253" s="11" t="s">
        <v>231</v>
      </c>
      <c r="C253" s="13">
        <v>9.1</v>
      </c>
      <c r="D253" s="13">
        <v>9.1999999999999993</v>
      </c>
      <c r="E253" s="13">
        <v>9</v>
      </c>
      <c r="F253" s="13">
        <v>0</v>
      </c>
      <c r="G253" s="13">
        <v>9.1</v>
      </c>
      <c r="H253" s="28">
        <v>0</v>
      </c>
      <c r="I253" s="14">
        <v>16</v>
      </c>
      <c r="J253" s="13">
        <v>0.24</v>
      </c>
      <c r="K253" s="14">
        <v>26422</v>
      </c>
    </row>
    <row r="254" spans="1:11" x14ac:dyDescent="0.3">
      <c r="A254" s="6">
        <v>164</v>
      </c>
      <c r="B254" s="11" t="s">
        <v>232</v>
      </c>
      <c r="C254" s="13">
        <v>67.2</v>
      </c>
      <c r="D254" s="13">
        <v>69.099999999999994</v>
      </c>
      <c r="E254" s="13">
        <v>65.400000000000006</v>
      </c>
      <c r="F254" s="13">
        <v>0</v>
      </c>
      <c r="G254" s="13">
        <v>65.2</v>
      </c>
      <c r="H254" s="28">
        <v>2</v>
      </c>
      <c r="I254" s="14">
        <v>2277</v>
      </c>
      <c r="J254" s="13">
        <v>244.505</v>
      </c>
      <c r="K254" s="14">
        <v>3599140</v>
      </c>
    </row>
    <row r="255" spans="1:11" x14ac:dyDescent="0.3">
      <c r="A255" s="6">
        <v>165</v>
      </c>
      <c r="B255" s="11" t="s">
        <v>233</v>
      </c>
      <c r="C255" s="13">
        <v>56.3</v>
      </c>
      <c r="D255" s="13">
        <v>57.2</v>
      </c>
      <c r="E255" s="13">
        <v>56</v>
      </c>
      <c r="F255" s="13">
        <v>0</v>
      </c>
      <c r="G255" s="13">
        <v>56.8</v>
      </c>
      <c r="H255" s="28">
        <v>-0.5</v>
      </c>
      <c r="I255" s="14">
        <v>784</v>
      </c>
      <c r="J255" s="13">
        <v>42.026000000000003</v>
      </c>
      <c r="K255" s="14">
        <v>742098</v>
      </c>
    </row>
    <row r="256" spans="1:11" x14ac:dyDescent="0.3">
      <c r="A256" s="6">
        <v>166</v>
      </c>
      <c r="B256" s="11" t="s">
        <v>234</v>
      </c>
      <c r="C256" s="13">
        <v>16.5</v>
      </c>
      <c r="D256" s="13">
        <v>16.8</v>
      </c>
      <c r="E256" s="13">
        <v>16.399999999999999</v>
      </c>
      <c r="F256" s="13">
        <v>0</v>
      </c>
      <c r="G256" s="13">
        <v>16.600000000000001</v>
      </c>
      <c r="H256" s="28">
        <v>-0.1</v>
      </c>
      <c r="I256" s="14">
        <v>1185</v>
      </c>
      <c r="J256" s="13">
        <v>151.36000000000001</v>
      </c>
      <c r="K256" s="14">
        <v>9139761</v>
      </c>
    </row>
    <row r="257" spans="1:11" x14ac:dyDescent="0.3">
      <c r="A257" s="6">
        <v>167</v>
      </c>
      <c r="B257" s="11" t="s">
        <v>235</v>
      </c>
      <c r="C257" s="13">
        <v>7.1</v>
      </c>
      <c r="D257" s="13">
        <v>7.3</v>
      </c>
      <c r="E257" s="13">
        <v>7.1</v>
      </c>
      <c r="F257" s="13">
        <v>0</v>
      </c>
      <c r="G257" s="13">
        <v>7.2</v>
      </c>
      <c r="H257" s="28">
        <v>-0.1</v>
      </c>
      <c r="I257" s="14">
        <v>120</v>
      </c>
      <c r="J257" s="13">
        <v>8.327</v>
      </c>
      <c r="K257" s="14">
        <v>1158437</v>
      </c>
    </row>
    <row r="258" spans="1:11" x14ac:dyDescent="0.3">
      <c r="A258" s="6">
        <v>168</v>
      </c>
      <c r="B258" s="11" t="s">
        <v>236</v>
      </c>
      <c r="C258" s="13">
        <v>7.1</v>
      </c>
      <c r="D258" s="13">
        <v>7.2</v>
      </c>
      <c r="E258" s="13">
        <v>7</v>
      </c>
      <c r="F258" s="13">
        <v>0</v>
      </c>
      <c r="G258" s="13">
        <v>7.2</v>
      </c>
      <c r="H258" s="28">
        <v>-0.1</v>
      </c>
      <c r="I258" s="14">
        <v>48</v>
      </c>
      <c r="J258" s="13">
        <v>0.95899999999999996</v>
      </c>
      <c r="K258" s="14">
        <v>135033</v>
      </c>
    </row>
    <row r="259" spans="1:11" x14ac:dyDescent="0.3">
      <c r="A259" s="6">
        <v>169</v>
      </c>
      <c r="B259" s="11" t="s">
        <v>237</v>
      </c>
      <c r="C259" s="13">
        <v>10.5</v>
      </c>
      <c r="D259" s="13">
        <v>10.9</v>
      </c>
      <c r="E259" s="13">
        <v>10.3</v>
      </c>
      <c r="F259" s="13">
        <v>0</v>
      </c>
      <c r="G259" s="13">
        <v>10.6</v>
      </c>
      <c r="H259" s="28">
        <v>-0.1</v>
      </c>
      <c r="I259" s="14">
        <v>446</v>
      </c>
      <c r="J259" s="13">
        <v>20.404</v>
      </c>
      <c r="K259" s="14">
        <v>1917088</v>
      </c>
    </row>
    <row r="260" spans="1:11" x14ac:dyDescent="0.3">
      <c r="A260" s="6">
        <v>170</v>
      </c>
      <c r="B260" s="11" t="s">
        <v>238</v>
      </c>
      <c r="C260" s="13">
        <v>38.1</v>
      </c>
      <c r="D260" s="13">
        <v>40</v>
      </c>
      <c r="E260" s="13">
        <v>37.700000000000003</v>
      </c>
      <c r="F260" s="13">
        <v>0</v>
      </c>
      <c r="G260" s="13">
        <v>37.5</v>
      </c>
      <c r="H260" s="28">
        <v>0.6</v>
      </c>
      <c r="I260" s="14">
        <v>268</v>
      </c>
      <c r="J260" s="13">
        <v>4.2350000000000003</v>
      </c>
      <c r="K260" s="14">
        <v>108952</v>
      </c>
    </row>
    <row r="261" spans="1:11" x14ac:dyDescent="0.3">
      <c r="A261" s="6">
        <v>171</v>
      </c>
      <c r="B261" s="11" t="s">
        <v>239</v>
      </c>
      <c r="C261" s="13">
        <v>129.5</v>
      </c>
      <c r="D261" s="13">
        <v>133</v>
      </c>
      <c r="E261" s="13">
        <v>129.5</v>
      </c>
      <c r="F261" s="13">
        <v>0</v>
      </c>
      <c r="G261" s="13">
        <v>130.1</v>
      </c>
      <c r="H261" s="28">
        <v>-0.6</v>
      </c>
      <c r="I261" s="14">
        <v>163</v>
      </c>
      <c r="J261" s="13">
        <v>7.44</v>
      </c>
      <c r="K261" s="14">
        <v>56884</v>
      </c>
    </row>
    <row r="262" spans="1:11" x14ac:dyDescent="0.3">
      <c r="A262" s="6">
        <v>172</v>
      </c>
      <c r="B262" s="11" t="s">
        <v>240</v>
      </c>
      <c r="C262" s="13">
        <v>39.299999999999997</v>
      </c>
      <c r="D262" s="13">
        <v>40.1</v>
      </c>
      <c r="E262" s="13">
        <v>38.5</v>
      </c>
      <c r="F262" s="13">
        <v>0</v>
      </c>
      <c r="G262" s="13">
        <v>39.700000000000003</v>
      </c>
      <c r="H262" s="28">
        <v>-0.4</v>
      </c>
      <c r="I262" s="14">
        <v>315</v>
      </c>
      <c r="J262" s="13">
        <v>14.09</v>
      </c>
      <c r="K262" s="14">
        <v>356755</v>
      </c>
    </row>
    <row r="263" spans="1:11" x14ac:dyDescent="0.3">
      <c r="A263" s="6">
        <v>173</v>
      </c>
      <c r="B263" s="11" t="s">
        <v>241</v>
      </c>
      <c r="C263" s="13">
        <v>24.6</v>
      </c>
      <c r="D263" s="13">
        <v>25.6</v>
      </c>
      <c r="E263" s="13">
        <v>24.6</v>
      </c>
      <c r="F263" s="13">
        <v>0</v>
      </c>
      <c r="G263" s="13">
        <v>25.2</v>
      </c>
      <c r="H263" s="28">
        <v>-0.6</v>
      </c>
      <c r="I263" s="14">
        <v>672</v>
      </c>
      <c r="J263" s="13">
        <v>35.436</v>
      </c>
      <c r="K263" s="14">
        <v>1411494</v>
      </c>
    </row>
    <row r="264" spans="1:11" x14ac:dyDescent="0.3">
      <c r="A264" s="6">
        <v>174</v>
      </c>
      <c r="B264" s="11" t="s">
        <v>242</v>
      </c>
      <c r="C264" s="13">
        <v>41</v>
      </c>
      <c r="D264" s="13">
        <v>44.9</v>
      </c>
      <c r="E264" s="13">
        <v>39</v>
      </c>
      <c r="F264" s="13">
        <v>0</v>
      </c>
      <c r="G264" s="13">
        <v>41.2</v>
      </c>
      <c r="H264" s="28">
        <v>-0.2</v>
      </c>
      <c r="I264" s="14">
        <v>2858</v>
      </c>
      <c r="J264" s="13">
        <v>432.13900000000001</v>
      </c>
      <c r="K264" s="14">
        <v>10155700</v>
      </c>
    </row>
    <row r="265" spans="1:11" x14ac:dyDescent="0.3">
      <c r="A265" s="6">
        <v>175</v>
      </c>
      <c r="B265" s="11" t="s">
        <v>243</v>
      </c>
      <c r="C265" s="13">
        <v>29.3</v>
      </c>
      <c r="D265" s="13">
        <v>29.4</v>
      </c>
      <c r="E265" s="13">
        <v>29.1</v>
      </c>
      <c r="F265" s="13">
        <v>0</v>
      </c>
      <c r="G265" s="13">
        <v>29.2</v>
      </c>
      <c r="H265" s="28">
        <v>0.1</v>
      </c>
      <c r="I265" s="14">
        <v>107</v>
      </c>
      <c r="J265" s="13">
        <v>4.1890000000000001</v>
      </c>
      <c r="K265" s="14">
        <v>143037</v>
      </c>
    </row>
    <row r="266" spans="1:11" x14ac:dyDescent="0.3">
      <c r="A266" s="6">
        <v>176</v>
      </c>
      <c r="B266" s="11" t="s">
        <v>244</v>
      </c>
      <c r="C266" s="13">
        <v>33.1</v>
      </c>
      <c r="D266" s="13">
        <v>34.4</v>
      </c>
      <c r="E266" s="13">
        <v>32.4</v>
      </c>
      <c r="F266" s="13">
        <v>0</v>
      </c>
      <c r="G266" s="13">
        <v>32.799999999999997</v>
      </c>
      <c r="H266" s="28">
        <v>0.3</v>
      </c>
      <c r="I266" s="14">
        <v>2093</v>
      </c>
      <c r="J266" s="13">
        <v>241.78200000000001</v>
      </c>
      <c r="K266" s="14">
        <v>7268947</v>
      </c>
    </row>
    <row r="267" spans="1:11" x14ac:dyDescent="0.3">
      <c r="A267" s="6">
        <v>177</v>
      </c>
      <c r="B267" s="11" t="s">
        <v>245</v>
      </c>
      <c r="C267" s="13">
        <v>61.4</v>
      </c>
      <c r="D267" s="13">
        <v>62.3</v>
      </c>
      <c r="E267" s="13">
        <v>61.3</v>
      </c>
      <c r="F267" s="13">
        <v>0</v>
      </c>
      <c r="G267" s="13">
        <v>61.9</v>
      </c>
      <c r="H267" s="28">
        <v>-0.5</v>
      </c>
      <c r="I267" s="14">
        <v>240</v>
      </c>
      <c r="J267" s="13">
        <v>11.962</v>
      </c>
      <c r="K267" s="14">
        <v>193317</v>
      </c>
    </row>
    <row r="268" spans="1:11" x14ac:dyDescent="0.3">
      <c r="A268" s="6">
        <v>178</v>
      </c>
      <c r="B268" s="11" t="s">
        <v>246</v>
      </c>
      <c r="C268" s="13">
        <v>45.4</v>
      </c>
      <c r="D268" s="13">
        <v>46.5</v>
      </c>
      <c r="E268" s="13">
        <v>45.3</v>
      </c>
      <c r="F268" s="13">
        <v>0</v>
      </c>
      <c r="G268" s="13">
        <v>45.5</v>
      </c>
      <c r="H268" s="28">
        <v>-0.1</v>
      </c>
      <c r="I268" s="14">
        <v>152</v>
      </c>
      <c r="J268" s="13">
        <v>4.5010000000000003</v>
      </c>
      <c r="K268" s="14">
        <v>97726</v>
      </c>
    </row>
    <row r="269" spans="1:11" x14ac:dyDescent="0.3">
      <c r="A269" s="6">
        <v>179</v>
      </c>
      <c r="B269" s="11" t="s">
        <v>247</v>
      </c>
      <c r="C269" s="13">
        <v>42</v>
      </c>
      <c r="D269" s="13">
        <v>42.5</v>
      </c>
      <c r="E269" s="13">
        <v>41.8</v>
      </c>
      <c r="F269" s="13">
        <v>0</v>
      </c>
      <c r="G269" s="13">
        <v>41.8</v>
      </c>
      <c r="H269" s="28">
        <v>0.2</v>
      </c>
      <c r="I269" s="14">
        <v>110</v>
      </c>
      <c r="J269" s="13">
        <v>4.0789999999999997</v>
      </c>
      <c r="K269" s="14">
        <v>97006</v>
      </c>
    </row>
    <row r="270" spans="1:11" x14ac:dyDescent="0.3">
      <c r="A270" s="6">
        <v>180</v>
      </c>
      <c r="B270" s="11" t="s">
        <v>248</v>
      </c>
      <c r="C270" s="13">
        <v>22.2</v>
      </c>
      <c r="D270" s="13">
        <v>22.4</v>
      </c>
      <c r="E270" s="13">
        <v>22.1</v>
      </c>
      <c r="F270" s="13">
        <v>0</v>
      </c>
      <c r="G270" s="13">
        <v>22.3</v>
      </c>
      <c r="H270" s="28">
        <v>-0.1</v>
      </c>
      <c r="I270" s="14">
        <v>202</v>
      </c>
      <c r="J270" s="13">
        <v>16.864000000000001</v>
      </c>
      <c r="K270" s="14">
        <v>757882</v>
      </c>
    </row>
    <row r="271" spans="1:11" x14ac:dyDescent="0.3">
      <c r="A271" s="6">
        <v>181</v>
      </c>
      <c r="B271" s="11" t="s">
        <v>249</v>
      </c>
      <c r="C271" s="13">
        <v>184.2</v>
      </c>
      <c r="D271" s="13">
        <v>186</v>
      </c>
      <c r="E271" s="13">
        <v>183.2</v>
      </c>
      <c r="F271" s="13">
        <v>0</v>
      </c>
      <c r="G271" s="13">
        <v>185</v>
      </c>
      <c r="H271" s="28">
        <v>-0.8</v>
      </c>
      <c r="I271" s="14">
        <v>72</v>
      </c>
      <c r="J271" s="13">
        <v>6.9630000000000001</v>
      </c>
      <c r="K271" s="14">
        <v>37672</v>
      </c>
    </row>
    <row r="272" spans="1:11" x14ac:dyDescent="0.3">
      <c r="A272" s="6">
        <v>182</v>
      </c>
      <c r="B272" s="11" t="s">
        <v>250</v>
      </c>
      <c r="C272" s="13">
        <v>57.5</v>
      </c>
      <c r="D272" s="13">
        <v>64</v>
      </c>
      <c r="E272" s="13">
        <v>57.2</v>
      </c>
      <c r="F272" s="13">
        <v>0</v>
      </c>
      <c r="G272" s="13">
        <v>58.2</v>
      </c>
      <c r="H272" s="28">
        <v>-0.7</v>
      </c>
      <c r="I272" s="14">
        <v>656</v>
      </c>
      <c r="J272" s="13">
        <v>94.983000000000004</v>
      </c>
      <c r="K272" s="14">
        <v>1600015</v>
      </c>
    </row>
    <row r="273" spans="1:11" x14ac:dyDescent="0.3">
      <c r="A273" s="6">
        <v>183</v>
      </c>
      <c r="B273" s="11" t="s">
        <v>251</v>
      </c>
      <c r="C273" s="13">
        <v>367.8</v>
      </c>
      <c r="D273" s="13">
        <v>369</v>
      </c>
      <c r="E273" s="13">
        <v>365.8</v>
      </c>
      <c r="F273" s="13">
        <v>0</v>
      </c>
      <c r="G273" s="13">
        <v>365.4</v>
      </c>
      <c r="H273" s="28">
        <v>2.4</v>
      </c>
      <c r="I273" s="14">
        <v>118</v>
      </c>
      <c r="J273" s="13">
        <v>3.9820000000000002</v>
      </c>
      <c r="K273" s="14">
        <v>10849</v>
      </c>
    </row>
    <row r="274" spans="1:11" x14ac:dyDescent="0.3">
      <c r="A274" s="6">
        <v>184</v>
      </c>
      <c r="B274" s="11" t="s">
        <v>252</v>
      </c>
      <c r="C274" s="13">
        <v>172.4</v>
      </c>
      <c r="D274" s="13">
        <v>172.7</v>
      </c>
      <c r="E274" s="13">
        <v>166</v>
      </c>
      <c r="F274" s="13">
        <v>0</v>
      </c>
      <c r="G274" s="13">
        <v>157</v>
      </c>
      <c r="H274" s="28">
        <v>15.4</v>
      </c>
      <c r="I274" s="14">
        <v>102</v>
      </c>
      <c r="J274" s="13">
        <v>2.8090000000000002</v>
      </c>
      <c r="K274" s="14">
        <v>16302</v>
      </c>
    </row>
    <row r="275" spans="1:11" x14ac:dyDescent="0.3">
      <c r="A275" s="6">
        <v>185</v>
      </c>
      <c r="B275" s="11" t="s">
        <v>253</v>
      </c>
      <c r="C275" s="13">
        <v>48</v>
      </c>
      <c r="D275" s="13">
        <v>49.2</v>
      </c>
      <c r="E275" s="13">
        <v>47.9</v>
      </c>
      <c r="F275" s="13">
        <v>0</v>
      </c>
      <c r="G275" s="13">
        <v>48.3</v>
      </c>
      <c r="H275" s="28">
        <v>-0.3</v>
      </c>
      <c r="I275" s="14">
        <v>872</v>
      </c>
      <c r="J275" s="13">
        <v>51.551000000000002</v>
      </c>
      <c r="K275" s="14">
        <v>1058710</v>
      </c>
    </row>
    <row r="276" spans="1:11" x14ac:dyDescent="0.3">
      <c r="A276" s="6">
        <v>186</v>
      </c>
      <c r="B276" s="11" t="s">
        <v>254</v>
      </c>
      <c r="C276" s="13">
        <v>306.10000000000002</v>
      </c>
      <c r="D276" s="13">
        <v>314.5</v>
      </c>
      <c r="E276" s="13">
        <v>300</v>
      </c>
      <c r="F276" s="13">
        <v>0</v>
      </c>
      <c r="G276" s="13">
        <v>297.2</v>
      </c>
      <c r="H276" s="28">
        <v>8.9</v>
      </c>
      <c r="I276" s="14">
        <v>232</v>
      </c>
      <c r="J276" s="13">
        <v>7.3570000000000002</v>
      </c>
      <c r="K276" s="14">
        <v>23920</v>
      </c>
    </row>
    <row r="277" spans="1:11" x14ac:dyDescent="0.3">
      <c r="A277" s="6">
        <v>187</v>
      </c>
      <c r="B277" s="11" t="s">
        <v>255</v>
      </c>
      <c r="C277" s="13">
        <v>15.2</v>
      </c>
      <c r="D277" s="13">
        <v>15.4</v>
      </c>
      <c r="E277" s="13">
        <v>15</v>
      </c>
      <c r="F277" s="13">
        <v>0</v>
      </c>
      <c r="G277" s="13">
        <v>15.2</v>
      </c>
      <c r="H277" s="28">
        <v>0</v>
      </c>
      <c r="I277" s="14">
        <v>237</v>
      </c>
      <c r="J277" s="13">
        <v>8.1790000000000003</v>
      </c>
      <c r="K277" s="14">
        <v>539304</v>
      </c>
    </row>
    <row r="278" spans="1:11" x14ac:dyDescent="0.3">
      <c r="A278" s="6">
        <v>188</v>
      </c>
      <c r="B278" s="11" t="s">
        <v>256</v>
      </c>
      <c r="C278" s="13">
        <v>61.2</v>
      </c>
      <c r="D278" s="13">
        <v>62.7</v>
      </c>
      <c r="E278" s="13">
        <v>57.3</v>
      </c>
      <c r="F278" s="13">
        <v>0</v>
      </c>
      <c r="G278" s="13">
        <v>57</v>
      </c>
      <c r="H278" s="28">
        <v>4.2</v>
      </c>
      <c r="I278" s="14">
        <v>1694</v>
      </c>
      <c r="J278" s="13">
        <v>132.60900000000001</v>
      </c>
      <c r="K278" s="14">
        <v>2181968</v>
      </c>
    </row>
    <row r="279" spans="1:11" x14ac:dyDescent="0.3">
      <c r="A279" s="6">
        <v>189</v>
      </c>
      <c r="B279" s="11" t="s">
        <v>257</v>
      </c>
      <c r="C279" s="13">
        <v>10.199999999999999</v>
      </c>
      <c r="D279" s="13">
        <v>10.4</v>
      </c>
      <c r="E279" s="13">
        <v>10.1</v>
      </c>
      <c r="F279" s="13">
        <v>0</v>
      </c>
      <c r="G279" s="13">
        <v>10.3</v>
      </c>
      <c r="H279" s="28">
        <v>-0.1</v>
      </c>
      <c r="I279" s="14">
        <v>1189</v>
      </c>
      <c r="J279" s="13">
        <v>63.575000000000003</v>
      </c>
      <c r="K279" s="14">
        <v>6193021</v>
      </c>
    </row>
    <row r="280" spans="1:11" x14ac:dyDescent="0.3">
      <c r="A280" s="6">
        <v>190</v>
      </c>
      <c r="B280" s="11" t="s">
        <v>258</v>
      </c>
      <c r="C280" s="13">
        <v>424.9</v>
      </c>
      <c r="D280" s="13">
        <v>427</v>
      </c>
      <c r="E280" s="13">
        <v>424.9</v>
      </c>
      <c r="F280" s="13">
        <v>0</v>
      </c>
      <c r="G280" s="13">
        <v>427.9</v>
      </c>
      <c r="H280" s="28">
        <v>-3</v>
      </c>
      <c r="I280" s="14">
        <v>60</v>
      </c>
      <c r="J280" s="13">
        <v>2.879</v>
      </c>
      <c r="K280" s="14">
        <v>6772</v>
      </c>
    </row>
    <row r="281" spans="1:11" x14ac:dyDescent="0.3">
      <c r="A281" s="6">
        <v>191</v>
      </c>
      <c r="B281" s="11" t="s">
        <v>259</v>
      </c>
      <c r="C281" s="13">
        <v>42.5</v>
      </c>
      <c r="D281" s="13">
        <v>43.2</v>
      </c>
      <c r="E281" s="13">
        <v>42</v>
      </c>
      <c r="F281" s="13">
        <v>0</v>
      </c>
      <c r="G281" s="13">
        <v>43</v>
      </c>
      <c r="H281" s="28">
        <v>-0.5</v>
      </c>
      <c r="I281" s="14">
        <v>494</v>
      </c>
      <c r="J281" s="13">
        <v>17.431000000000001</v>
      </c>
      <c r="K281" s="14">
        <v>410953</v>
      </c>
    </row>
    <row r="282" spans="1:11" x14ac:dyDescent="0.3">
      <c r="A282" s="6">
        <v>192</v>
      </c>
      <c r="B282" s="11" t="s">
        <v>260</v>
      </c>
      <c r="C282" s="13">
        <v>16.2</v>
      </c>
      <c r="D282" s="13">
        <v>16.399999999999999</v>
      </c>
      <c r="E282" s="13">
        <v>16.2</v>
      </c>
      <c r="F282" s="13">
        <v>0</v>
      </c>
      <c r="G282" s="13">
        <v>16.2</v>
      </c>
      <c r="H282" s="28">
        <v>0</v>
      </c>
      <c r="I282" s="14">
        <v>168</v>
      </c>
      <c r="J282" s="13">
        <v>4.88</v>
      </c>
      <c r="K282" s="14">
        <v>300077</v>
      </c>
    </row>
    <row r="283" spans="1:11" x14ac:dyDescent="0.3">
      <c r="A283" s="6">
        <v>193</v>
      </c>
      <c r="B283" s="11" t="s">
        <v>261</v>
      </c>
      <c r="C283" s="13">
        <v>33.5</v>
      </c>
      <c r="D283" s="13">
        <v>34.700000000000003</v>
      </c>
      <c r="E283" s="13">
        <v>33.4</v>
      </c>
      <c r="F283" s="13">
        <v>0</v>
      </c>
      <c r="G283" s="13">
        <v>34.700000000000003</v>
      </c>
      <c r="H283" s="28">
        <v>-1.2</v>
      </c>
      <c r="I283" s="14">
        <v>458</v>
      </c>
      <c r="J283" s="13">
        <v>44.343000000000004</v>
      </c>
      <c r="K283" s="14">
        <v>1298702</v>
      </c>
    </row>
    <row r="284" spans="1:11" x14ac:dyDescent="0.3">
      <c r="A284" s="6">
        <v>194</v>
      </c>
      <c r="B284" s="11" t="s">
        <v>262</v>
      </c>
      <c r="C284" s="13">
        <v>41.5</v>
      </c>
      <c r="D284" s="13">
        <v>42.3</v>
      </c>
      <c r="E284" s="13">
        <v>40.6</v>
      </c>
      <c r="F284" s="13">
        <v>0</v>
      </c>
      <c r="G284" s="13">
        <v>40.9</v>
      </c>
      <c r="H284" s="28">
        <v>0.6</v>
      </c>
      <c r="I284" s="14">
        <v>3782</v>
      </c>
      <c r="J284" s="13">
        <v>477.767</v>
      </c>
      <c r="K284" s="14">
        <v>11488251</v>
      </c>
    </row>
    <row r="285" spans="1:11" x14ac:dyDescent="0.3">
      <c r="A285" s="6">
        <v>195</v>
      </c>
      <c r="B285" s="11" t="s">
        <v>263</v>
      </c>
      <c r="C285" s="13">
        <v>71.5</v>
      </c>
      <c r="D285" s="13">
        <v>73</v>
      </c>
      <c r="E285" s="13">
        <v>71.3</v>
      </c>
      <c r="F285" s="13">
        <v>0</v>
      </c>
      <c r="G285" s="13">
        <v>71.3</v>
      </c>
      <c r="H285" s="28">
        <v>0.2</v>
      </c>
      <c r="I285" s="14">
        <v>163</v>
      </c>
      <c r="J285" s="13">
        <v>5.36</v>
      </c>
      <c r="K285" s="14">
        <v>74352</v>
      </c>
    </row>
    <row r="286" spans="1:11" x14ac:dyDescent="0.3">
      <c r="A286" s="6">
        <v>196</v>
      </c>
      <c r="B286" s="11" t="s">
        <v>264</v>
      </c>
      <c r="C286" s="13">
        <v>72.400000000000006</v>
      </c>
      <c r="D286" s="13">
        <v>73.5</v>
      </c>
      <c r="E286" s="13">
        <v>71.7</v>
      </c>
      <c r="F286" s="13">
        <v>0</v>
      </c>
      <c r="G286" s="13">
        <v>72.7</v>
      </c>
      <c r="H286" s="28">
        <v>-0.3</v>
      </c>
      <c r="I286" s="14">
        <v>1577</v>
      </c>
      <c r="J286" s="13">
        <v>206.97</v>
      </c>
      <c r="K286" s="14">
        <v>2863261</v>
      </c>
    </row>
    <row r="287" spans="1:11" x14ac:dyDescent="0.3">
      <c r="A287" s="6">
        <v>197</v>
      </c>
      <c r="B287" s="11" t="s">
        <v>265</v>
      </c>
      <c r="C287" s="13">
        <v>720</v>
      </c>
      <c r="D287" s="13">
        <v>726.9</v>
      </c>
      <c r="E287" s="13">
        <v>704</v>
      </c>
      <c r="F287" s="13">
        <v>0</v>
      </c>
      <c r="G287" s="13">
        <v>726.5</v>
      </c>
      <c r="H287" s="28">
        <v>-6.5</v>
      </c>
      <c r="I287" s="14">
        <v>56</v>
      </c>
      <c r="J287" s="13">
        <v>1.6</v>
      </c>
      <c r="K287" s="14">
        <v>2238</v>
      </c>
    </row>
    <row r="288" spans="1:11" x14ac:dyDescent="0.3">
      <c r="A288" s="6">
        <v>198</v>
      </c>
      <c r="B288" s="11" t="s">
        <v>10</v>
      </c>
      <c r="C288" s="13">
        <v>1386.3</v>
      </c>
      <c r="D288" s="13">
        <v>1392.3</v>
      </c>
      <c r="E288" s="13">
        <v>1386.1</v>
      </c>
      <c r="F288" s="13">
        <v>0</v>
      </c>
      <c r="G288" s="13">
        <v>1385</v>
      </c>
      <c r="H288" s="28">
        <v>1.3</v>
      </c>
      <c r="I288" s="14">
        <v>21</v>
      </c>
      <c r="J288" s="13">
        <v>0.69499999999999995</v>
      </c>
      <c r="K288" s="14">
        <v>500</v>
      </c>
    </row>
    <row r="289" spans="1:11" x14ac:dyDescent="0.3">
      <c r="A289" s="6">
        <v>199</v>
      </c>
      <c r="B289" s="11" t="s">
        <v>266</v>
      </c>
      <c r="C289" s="13">
        <v>51.6</v>
      </c>
      <c r="D289" s="13">
        <v>52.4</v>
      </c>
      <c r="E289" s="13">
        <v>51.4</v>
      </c>
      <c r="F289" s="13">
        <v>0</v>
      </c>
      <c r="G289" s="13">
        <v>51.6</v>
      </c>
      <c r="H289" s="28">
        <v>0</v>
      </c>
      <c r="I289" s="14">
        <v>734</v>
      </c>
      <c r="J289" s="13">
        <v>42.826000000000001</v>
      </c>
      <c r="K289" s="14">
        <v>826928</v>
      </c>
    </row>
    <row r="290" spans="1:11" x14ac:dyDescent="0.3">
      <c r="A290" s="6">
        <v>200</v>
      </c>
      <c r="B290" s="11" t="s">
        <v>267</v>
      </c>
      <c r="C290" s="13">
        <v>8.6999999999999993</v>
      </c>
      <c r="D290" s="13">
        <v>8.6999999999999993</v>
      </c>
      <c r="E290" s="13">
        <v>8.6</v>
      </c>
      <c r="F290" s="13">
        <v>0</v>
      </c>
      <c r="G290" s="13">
        <v>8.6</v>
      </c>
      <c r="H290" s="28">
        <v>0.1</v>
      </c>
      <c r="I290" s="14">
        <v>93</v>
      </c>
      <c r="J290" s="13">
        <v>8.1039999999999992</v>
      </c>
      <c r="K290" s="14">
        <v>937451</v>
      </c>
    </row>
    <row r="291" spans="1:11" x14ac:dyDescent="0.3">
      <c r="A291" s="6">
        <v>201</v>
      </c>
      <c r="B291" s="11" t="s">
        <v>268</v>
      </c>
      <c r="C291" s="13">
        <v>25.9</v>
      </c>
      <c r="D291" s="13">
        <v>26.6</v>
      </c>
      <c r="E291" s="13">
        <v>25.6</v>
      </c>
      <c r="F291" s="13">
        <v>0</v>
      </c>
      <c r="G291" s="13">
        <v>25.7</v>
      </c>
      <c r="H291" s="28">
        <v>0.2</v>
      </c>
      <c r="I291" s="14">
        <v>1585</v>
      </c>
      <c r="J291" s="13">
        <v>171.32499999999999</v>
      </c>
      <c r="K291" s="14">
        <v>6558476</v>
      </c>
    </row>
    <row r="292" spans="1:11" x14ac:dyDescent="0.3">
      <c r="A292" s="6">
        <v>202</v>
      </c>
      <c r="B292" s="11" t="s">
        <v>269</v>
      </c>
      <c r="C292" s="13">
        <v>35.6</v>
      </c>
      <c r="D292" s="13">
        <v>36.299999999999997</v>
      </c>
      <c r="E292" s="13">
        <v>35</v>
      </c>
      <c r="F292" s="13">
        <v>0</v>
      </c>
      <c r="G292" s="13">
        <v>35.6</v>
      </c>
      <c r="H292" s="28">
        <v>0</v>
      </c>
      <c r="I292" s="14">
        <v>801</v>
      </c>
      <c r="J292" s="13">
        <v>54.76</v>
      </c>
      <c r="K292" s="14">
        <v>1536884</v>
      </c>
    </row>
    <row r="293" spans="1:11" x14ac:dyDescent="0.3">
      <c r="A293" s="6">
        <v>203</v>
      </c>
      <c r="B293" s="11" t="s">
        <v>11</v>
      </c>
      <c r="C293" s="13">
        <v>2321.5</v>
      </c>
      <c r="D293" s="13">
        <v>2340</v>
      </c>
      <c r="E293" s="13">
        <v>2320</v>
      </c>
      <c r="F293" s="13">
        <v>0</v>
      </c>
      <c r="G293" s="13">
        <v>2327.8000000000002</v>
      </c>
      <c r="H293" s="28">
        <v>-6.3</v>
      </c>
      <c r="I293" s="14">
        <v>187</v>
      </c>
      <c r="J293" s="13">
        <v>11.997999999999999</v>
      </c>
      <c r="K293" s="14">
        <v>5158</v>
      </c>
    </row>
    <row r="294" spans="1:11" x14ac:dyDescent="0.3">
      <c r="A294" s="6">
        <v>204</v>
      </c>
      <c r="B294" s="11" t="s">
        <v>270</v>
      </c>
      <c r="C294" s="13">
        <v>57</v>
      </c>
      <c r="D294" s="13">
        <v>58</v>
      </c>
      <c r="E294" s="13">
        <v>56.7</v>
      </c>
      <c r="F294" s="13">
        <v>0</v>
      </c>
      <c r="G294" s="13">
        <v>57.2</v>
      </c>
      <c r="H294" s="28">
        <v>-0.2</v>
      </c>
      <c r="I294" s="14">
        <v>147</v>
      </c>
      <c r="J294" s="13">
        <v>7.7</v>
      </c>
      <c r="K294" s="14">
        <v>134533</v>
      </c>
    </row>
    <row r="295" spans="1:11" x14ac:dyDescent="0.3">
      <c r="A295" s="6">
        <v>205</v>
      </c>
      <c r="B295" s="11" t="s">
        <v>271</v>
      </c>
      <c r="C295" s="13">
        <v>8.4</v>
      </c>
      <c r="D295" s="13">
        <v>8.6</v>
      </c>
      <c r="E295" s="13">
        <v>8.4</v>
      </c>
      <c r="F295" s="13">
        <v>0</v>
      </c>
      <c r="G295" s="13">
        <v>8.4</v>
      </c>
      <c r="H295" s="28">
        <v>0</v>
      </c>
      <c r="I295" s="14">
        <v>74</v>
      </c>
      <c r="J295" s="13">
        <v>5.6609999999999996</v>
      </c>
      <c r="K295" s="14">
        <v>667171</v>
      </c>
    </row>
    <row r="296" spans="1:11" x14ac:dyDescent="0.3">
      <c r="A296" s="6">
        <v>206</v>
      </c>
      <c r="B296" s="11" t="s">
        <v>272</v>
      </c>
      <c r="C296" s="13">
        <v>24.6</v>
      </c>
      <c r="D296" s="13">
        <v>25.4</v>
      </c>
      <c r="E296" s="13">
        <v>23.3</v>
      </c>
      <c r="F296" s="13">
        <v>0</v>
      </c>
      <c r="G296" s="13">
        <v>23.2</v>
      </c>
      <c r="H296" s="28">
        <v>1.4</v>
      </c>
      <c r="I296" s="14">
        <v>301</v>
      </c>
      <c r="J296" s="13">
        <v>5.8979999999999997</v>
      </c>
      <c r="K296" s="14">
        <v>235841</v>
      </c>
    </row>
    <row r="297" spans="1:11" x14ac:dyDescent="0.3">
      <c r="A297" s="6">
        <v>207</v>
      </c>
      <c r="B297" s="11" t="s">
        <v>273</v>
      </c>
      <c r="C297" s="13">
        <v>83.5</v>
      </c>
      <c r="D297" s="13">
        <v>85.3</v>
      </c>
      <c r="E297" s="13">
        <v>83.5</v>
      </c>
      <c r="F297" s="13">
        <v>0</v>
      </c>
      <c r="G297" s="13">
        <v>83.2</v>
      </c>
      <c r="H297" s="28">
        <v>0.3</v>
      </c>
      <c r="I297" s="14">
        <v>42</v>
      </c>
      <c r="J297" s="13">
        <v>0.99099999999999999</v>
      </c>
      <c r="K297" s="14">
        <v>11795</v>
      </c>
    </row>
    <row r="298" spans="1:11" x14ac:dyDescent="0.3">
      <c r="A298" s="6">
        <v>208</v>
      </c>
      <c r="B298" s="11" t="s">
        <v>274</v>
      </c>
      <c r="C298" s="13">
        <v>94.9</v>
      </c>
      <c r="D298" s="13">
        <v>98</v>
      </c>
      <c r="E298" s="13">
        <v>92.1</v>
      </c>
      <c r="F298" s="13">
        <v>0</v>
      </c>
      <c r="G298" s="13">
        <v>93.9</v>
      </c>
      <c r="H298" s="28">
        <v>1</v>
      </c>
      <c r="I298" s="14">
        <v>482</v>
      </c>
      <c r="J298" s="13">
        <v>34.563000000000002</v>
      </c>
      <c r="K298" s="14">
        <v>360600</v>
      </c>
    </row>
    <row r="299" spans="1:11" x14ac:dyDescent="0.3">
      <c r="A299" s="6">
        <v>209</v>
      </c>
      <c r="B299" s="11" t="s">
        <v>275</v>
      </c>
      <c r="C299" s="13">
        <v>33</v>
      </c>
      <c r="D299" s="13">
        <v>33.6</v>
      </c>
      <c r="E299" s="13">
        <v>31</v>
      </c>
      <c r="F299" s="13">
        <v>0</v>
      </c>
      <c r="G299" s="13">
        <v>30.8</v>
      </c>
      <c r="H299" s="28">
        <v>2.2000000000000002</v>
      </c>
      <c r="I299" s="14">
        <v>300</v>
      </c>
      <c r="J299" s="13">
        <v>6.0039999999999996</v>
      </c>
      <c r="K299" s="14">
        <v>183002</v>
      </c>
    </row>
    <row r="300" spans="1:11" x14ac:dyDescent="0.3">
      <c r="A300" s="6">
        <v>210</v>
      </c>
      <c r="B300" s="11" t="s">
        <v>276</v>
      </c>
      <c r="C300" s="13">
        <v>16</v>
      </c>
      <c r="D300" s="13">
        <v>16.2</v>
      </c>
      <c r="E300" s="13">
        <v>16</v>
      </c>
      <c r="F300" s="13">
        <v>0</v>
      </c>
      <c r="G300" s="13">
        <v>16.100000000000001</v>
      </c>
      <c r="H300" s="28">
        <v>-0.1</v>
      </c>
      <c r="I300" s="14">
        <v>192</v>
      </c>
      <c r="J300" s="13">
        <v>29.018999999999998</v>
      </c>
      <c r="K300" s="14">
        <v>1802991</v>
      </c>
    </row>
    <row r="301" spans="1:11" x14ac:dyDescent="0.3">
      <c r="A301" s="6">
        <v>211</v>
      </c>
      <c r="B301" s="11" t="s">
        <v>277</v>
      </c>
      <c r="C301" s="13">
        <v>54.4</v>
      </c>
      <c r="D301" s="13">
        <v>55.5</v>
      </c>
      <c r="E301" s="13">
        <v>53.9</v>
      </c>
      <c r="F301" s="13">
        <v>0</v>
      </c>
      <c r="G301" s="13">
        <v>53.9</v>
      </c>
      <c r="H301" s="28">
        <v>0.5</v>
      </c>
      <c r="I301" s="14">
        <v>421</v>
      </c>
      <c r="J301" s="13">
        <v>37.484000000000002</v>
      </c>
      <c r="K301" s="14">
        <v>682916</v>
      </c>
    </row>
    <row r="302" spans="1:11" x14ac:dyDescent="0.3">
      <c r="A302" s="6">
        <v>212</v>
      </c>
      <c r="B302" s="11" t="s">
        <v>278</v>
      </c>
      <c r="C302" s="13">
        <v>34.799999999999997</v>
      </c>
      <c r="D302" s="13">
        <v>35.700000000000003</v>
      </c>
      <c r="E302" s="13">
        <v>32.9</v>
      </c>
      <c r="F302" s="13">
        <v>0</v>
      </c>
      <c r="G302" s="13">
        <v>32.5</v>
      </c>
      <c r="H302" s="28">
        <v>2.2999999999999998</v>
      </c>
      <c r="I302" s="14">
        <v>1300</v>
      </c>
      <c r="J302" s="13">
        <v>115.277</v>
      </c>
      <c r="K302" s="14">
        <v>3326212</v>
      </c>
    </row>
    <row r="303" spans="1:11" x14ac:dyDescent="0.3">
      <c r="A303" s="6">
        <v>213</v>
      </c>
      <c r="B303" s="11" t="s">
        <v>279</v>
      </c>
      <c r="C303" s="13">
        <v>23.6</v>
      </c>
      <c r="D303" s="13">
        <v>24.2</v>
      </c>
      <c r="E303" s="13">
        <v>23.3</v>
      </c>
      <c r="F303" s="13">
        <v>0</v>
      </c>
      <c r="G303" s="13">
        <v>23.7</v>
      </c>
      <c r="H303" s="28">
        <v>-0.1</v>
      </c>
      <c r="I303" s="14">
        <v>932</v>
      </c>
      <c r="J303" s="13">
        <v>62.692999999999998</v>
      </c>
      <c r="K303" s="14">
        <v>2643349</v>
      </c>
    </row>
    <row r="304" spans="1:11" x14ac:dyDescent="0.3">
      <c r="A304" s="6">
        <v>214</v>
      </c>
      <c r="B304" s="11" t="s">
        <v>280</v>
      </c>
      <c r="C304" s="13">
        <v>81.5</v>
      </c>
      <c r="D304" s="13">
        <v>82.9</v>
      </c>
      <c r="E304" s="13">
        <v>81.2</v>
      </c>
      <c r="F304" s="13">
        <v>0</v>
      </c>
      <c r="G304" s="13">
        <v>81.400000000000006</v>
      </c>
      <c r="H304" s="28">
        <v>0.1</v>
      </c>
      <c r="I304" s="14">
        <v>53</v>
      </c>
      <c r="J304" s="13">
        <v>3.1819999999999999</v>
      </c>
      <c r="K304" s="14">
        <v>38574</v>
      </c>
    </row>
    <row r="305" spans="1:11" x14ac:dyDescent="0.3">
      <c r="A305" s="6">
        <v>215</v>
      </c>
      <c r="B305" s="11" t="s">
        <v>281</v>
      </c>
      <c r="C305" s="13">
        <v>22</v>
      </c>
      <c r="D305" s="13">
        <v>22.3</v>
      </c>
      <c r="E305" s="13">
        <v>20.9</v>
      </c>
      <c r="F305" s="13">
        <v>0</v>
      </c>
      <c r="G305" s="13">
        <v>20.8</v>
      </c>
      <c r="H305" s="28">
        <v>1.2</v>
      </c>
      <c r="I305" s="14">
        <v>1589</v>
      </c>
      <c r="J305" s="13">
        <v>95.314999999999998</v>
      </c>
      <c r="K305" s="14">
        <v>4354692</v>
      </c>
    </row>
    <row r="306" spans="1:11" x14ac:dyDescent="0.3">
      <c r="A306" s="6">
        <v>216</v>
      </c>
      <c r="B306" s="11" t="s">
        <v>282</v>
      </c>
      <c r="C306" s="13">
        <v>43.2</v>
      </c>
      <c r="D306" s="13">
        <v>44.6</v>
      </c>
      <c r="E306" s="13">
        <v>42.5</v>
      </c>
      <c r="F306" s="13">
        <v>0</v>
      </c>
      <c r="G306" s="13">
        <v>42.2</v>
      </c>
      <c r="H306" s="28">
        <v>1</v>
      </c>
      <c r="I306" s="14">
        <v>623</v>
      </c>
      <c r="J306" s="13">
        <v>25.545999999999999</v>
      </c>
      <c r="K306" s="14">
        <v>585574</v>
      </c>
    </row>
    <row r="307" spans="1:11" x14ac:dyDescent="0.3">
      <c r="A307" s="6">
        <v>217</v>
      </c>
      <c r="B307" s="11" t="s">
        <v>283</v>
      </c>
      <c r="C307" s="13">
        <v>93.5</v>
      </c>
      <c r="D307" s="13">
        <v>94.7</v>
      </c>
      <c r="E307" s="13">
        <v>92.6</v>
      </c>
      <c r="F307" s="13">
        <v>0</v>
      </c>
      <c r="G307" s="13">
        <v>93</v>
      </c>
      <c r="H307" s="28">
        <v>0.5</v>
      </c>
      <c r="I307" s="14">
        <v>442</v>
      </c>
      <c r="J307" s="13">
        <v>25.045999999999999</v>
      </c>
      <c r="K307" s="14">
        <v>268229</v>
      </c>
    </row>
    <row r="308" spans="1:11" x14ac:dyDescent="0.3">
      <c r="A308" s="6">
        <v>218</v>
      </c>
      <c r="B308" s="11" t="s">
        <v>284</v>
      </c>
      <c r="C308" s="13">
        <v>21.1</v>
      </c>
      <c r="D308" s="13">
        <v>22.3</v>
      </c>
      <c r="E308" s="13">
        <v>21</v>
      </c>
      <c r="F308" s="13">
        <v>0</v>
      </c>
      <c r="G308" s="13">
        <v>21.9</v>
      </c>
      <c r="H308" s="28">
        <v>-0.8</v>
      </c>
      <c r="I308" s="14">
        <v>202</v>
      </c>
      <c r="J308" s="13">
        <v>4.0720000000000001</v>
      </c>
      <c r="K308" s="14">
        <v>189064</v>
      </c>
    </row>
    <row r="309" spans="1:11" x14ac:dyDescent="0.3">
      <c r="A309" s="6">
        <v>219</v>
      </c>
      <c r="B309" s="11" t="s">
        <v>285</v>
      </c>
      <c r="C309" s="13">
        <v>92.8</v>
      </c>
      <c r="D309" s="13">
        <v>94</v>
      </c>
      <c r="E309" s="13">
        <v>92.6</v>
      </c>
      <c r="F309" s="13">
        <v>0</v>
      </c>
      <c r="G309" s="13">
        <v>94</v>
      </c>
      <c r="H309" s="28">
        <v>-1.2</v>
      </c>
      <c r="I309" s="14">
        <v>120</v>
      </c>
      <c r="J309" s="13">
        <v>4.1619999999999999</v>
      </c>
      <c r="K309" s="14">
        <v>44694</v>
      </c>
    </row>
    <row r="310" spans="1:11" x14ac:dyDescent="0.3">
      <c r="A310" s="6">
        <v>220</v>
      </c>
      <c r="B310" s="11" t="s">
        <v>286</v>
      </c>
      <c r="C310" s="13">
        <v>32.299999999999997</v>
      </c>
      <c r="D310" s="13">
        <v>32.799999999999997</v>
      </c>
      <c r="E310" s="13">
        <v>32.200000000000003</v>
      </c>
      <c r="F310" s="13">
        <v>0</v>
      </c>
      <c r="G310" s="13">
        <v>32.6</v>
      </c>
      <c r="H310" s="28">
        <v>-0.3</v>
      </c>
      <c r="I310" s="14">
        <v>672</v>
      </c>
      <c r="J310" s="13">
        <v>29.189</v>
      </c>
      <c r="K310" s="14">
        <v>899592</v>
      </c>
    </row>
    <row r="311" spans="1:11" x14ac:dyDescent="0.3">
      <c r="A311" s="6">
        <v>221</v>
      </c>
      <c r="B311" s="11" t="s">
        <v>287</v>
      </c>
      <c r="C311" s="13">
        <v>718.2</v>
      </c>
      <c r="D311" s="13">
        <v>734.5</v>
      </c>
      <c r="E311" s="13">
        <v>715</v>
      </c>
      <c r="F311" s="13">
        <v>0</v>
      </c>
      <c r="G311" s="13">
        <v>724.5</v>
      </c>
      <c r="H311" s="28">
        <v>-6.3</v>
      </c>
      <c r="I311" s="14">
        <v>382</v>
      </c>
      <c r="J311" s="13">
        <v>11.153</v>
      </c>
      <c r="K311" s="14">
        <v>15357</v>
      </c>
    </row>
    <row r="312" spans="1:11" x14ac:dyDescent="0.3">
      <c r="A312" s="6">
        <v>222</v>
      </c>
      <c r="B312" s="11" t="s">
        <v>288</v>
      </c>
      <c r="C312" s="13">
        <v>134</v>
      </c>
      <c r="D312" s="13">
        <v>135.80000000000001</v>
      </c>
      <c r="E312" s="13">
        <v>133</v>
      </c>
      <c r="F312" s="13">
        <v>0</v>
      </c>
      <c r="G312" s="13">
        <v>134.4</v>
      </c>
      <c r="H312" s="28">
        <v>-0.4</v>
      </c>
      <c r="I312" s="14">
        <v>296</v>
      </c>
      <c r="J312" s="13">
        <v>9.1150000000000002</v>
      </c>
      <c r="K312" s="14">
        <v>67762</v>
      </c>
    </row>
    <row r="313" spans="1:11" x14ac:dyDescent="0.3">
      <c r="A313" s="6">
        <v>223</v>
      </c>
      <c r="B313" s="11" t="s">
        <v>289</v>
      </c>
      <c r="C313" s="13">
        <v>25.8</v>
      </c>
      <c r="D313" s="13">
        <v>26.4</v>
      </c>
      <c r="E313" s="13">
        <v>25.5</v>
      </c>
      <c r="F313" s="13">
        <v>0</v>
      </c>
      <c r="G313" s="13">
        <v>25.2</v>
      </c>
      <c r="H313" s="28">
        <v>0.6</v>
      </c>
      <c r="I313" s="14">
        <v>527</v>
      </c>
      <c r="J313" s="13">
        <v>20.561</v>
      </c>
      <c r="K313" s="14">
        <v>791525</v>
      </c>
    </row>
    <row r="314" spans="1:11" x14ac:dyDescent="0.3">
      <c r="A314" s="6">
        <v>224</v>
      </c>
      <c r="B314" s="11" t="s">
        <v>290</v>
      </c>
      <c r="C314" s="13">
        <v>190.4</v>
      </c>
      <c r="D314" s="13">
        <v>193.8</v>
      </c>
      <c r="E314" s="13">
        <v>188</v>
      </c>
      <c r="F314" s="13">
        <v>0</v>
      </c>
      <c r="G314" s="13">
        <v>181.8</v>
      </c>
      <c r="H314" s="28">
        <v>8.6</v>
      </c>
      <c r="I314" s="14">
        <v>416</v>
      </c>
      <c r="J314" s="13">
        <v>11.81</v>
      </c>
      <c r="K314" s="14">
        <v>61694</v>
      </c>
    </row>
    <row r="315" spans="1:11" x14ac:dyDescent="0.3">
      <c r="A315" s="6">
        <v>225</v>
      </c>
      <c r="B315" s="11" t="s">
        <v>291</v>
      </c>
      <c r="C315" s="13">
        <v>200</v>
      </c>
      <c r="D315" s="13">
        <v>201.7</v>
      </c>
      <c r="E315" s="13">
        <v>200</v>
      </c>
      <c r="F315" s="13">
        <v>0</v>
      </c>
      <c r="G315" s="13">
        <v>201.2</v>
      </c>
      <c r="H315" s="28">
        <v>-1.2</v>
      </c>
      <c r="I315" s="14">
        <v>203</v>
      </c>
      <c r="J315" s="13">
        <v>13.238</v>
      </c>
      <c r="K315" s="14">
        <v>65906</v>
      </c>
    </row>
    <row r="316" spans="1:11" x14ac:dyDescent="0.3">
      <c r="A316" s="6">
        <v>226</v>
      </c>
      <c r="B316" s="11" t="s">
        <v>292</v>
      </c>
      <c r="C316" s="13">
        <v>21</v>
      </c>
      <c r="D316" s="13">
        <v>21.1</v>
      </c>
      <c r="E316" s="13">
        <v>20.9</v>
      </c>
      <c r="F316" s="13">
        <v>0</v>
      </c>
      <c r="G316" s="13">
        <v>21</v>
      </c>
      <c r="H316" s="28">
        <v>0</v>
      </c>
      <c r="I316" s="14">
        <v>60</v>
      </c>
      <c r="J316" s="13">
        <v>2.657</v>
      </c>
      <c r="K316" s="14">
        <v>126762</v>
      </c>
    </row>
    <row r="317" spans="1:11" x14ac:dyDescent="0.3">
      <c r="A317" s="6">
        <v>227</v>
      </c>
      <c r="B317" s="11" t="s">
        <v>293</v>
      </c>
      <c r="C317" s="13">
        <v>51</v>
      </c>
      <c r="D317" s="13">
        <v>51.6</v>
      </c>
      <c r="E317" s="13">
        <v>51</v>
      </c>
      <c r="F317" s="13">
        <v>0</v>
      </c>
      <c r="G317" s="13">
        <v>51.2</v>
      </c>
      <c r="H317" s="28">
        <v>-0.2</v>
      </c>
      <c r="I317" s="14">
        <v>209</v>
      </c>
      <c r="J317" s="13">
        <v>13.227</v>
      </c>
      <c r="K317" s="14">
        <v>258260</v>
      </c>
    </row>
    <row r="318" spans="1:11" x14ac:dyDescent="0.3">
      <c r="A318" s="6">
        <v>228</v>
      </c>
      <c r="B318" s="11" t="s">
        <v>294</v>
      </c>
      <c r="C318" s="13">
        <v>231.2</v>
      </c>
      <c r="D318" s="13">
        <v>231.3</v>
      </c>
      <c r="E318" s="13">
        <v>228</v>
      </c>
      <c r="F318" s="13">
        <v>0</v>
      </c>
      <c r="G318" s="13">
        <v>230.7</v>
      </c>
      <c r="H318" s="28">
        <v>0.5</v>
      </c>
      <c r="I318" s="14">
        <v>10</v>
      </c>
      <c r="J318" s="13">
        <v>0.33100000000000002</v>
      </c>
      <c r="K318" s="14">
        <v>1434</v>
      </c>
    </row>
    <row r="319" spans="1:11" x14ac:dyDescent="0.3">
      <c r="A319" s="6">
        <v>229</v>
      </c>
      <c r="B319" s="11" t="s">
        <v>295</v>
      </c>
      <c r="C319" s="13">
        <v>41.5</v>
      </c>
      <c r="D319" s="13">
        <v>42.3</v>
      </c>
      <c r="E319" s="13">
        <v>41.4</v>
      </c>
      <c r="F319" s="13">
        <v>0</v>
      </c>
      <c r="G319" s="13">
        <v>42.3</v>
      </c>
      <c r="H319" s="28">
        <v>-0.8</v>
      </c>
      <c r="I319" s="14">
        <v>182</v>
      </c>
      <c r="J319" s="13">
        <v>5.0709999999999997</v>
      </c>
      <c r="K319" s="14">
        <v>121696</v>
      </c>
    </row>
    <row r="320" spans="1:11" x14ac:dyDescent="0.3">
      <c r="A320" s="6">
        <v>230</v>
      </c>
      <c r="B320" s="11" t="s">
        <v>296</v>
      </c>
      <c r="C320" s="13">
        <v>8.5</v>
      </c>
      <c r="D320" s="13">
        <v>8.8000000000000007</v>
      </c>
      <c r="E320" s="13">
        <v>8.5</v>
      </c>
      <c r="F320" s="13">
        <v>0</v>
      </c>
      <c r="G320" s="13">
        <v>8.6999999999999993</v>
      </c>
      <c r="H320" s="28">
        <v>-0.2</v>
      </c>
      <c r="I320" s="14">
        <v>1022</v>
      </c>
      <c r="J320" s="13">
        <v>74.45</v>
      </c>
      <c r="K320" s="14">
        <v>8689824</v>
      </c>
    </row>
    <row r="321" spans="1:11" x14ac:dyDescent="0.3">
      <c r="A321" s="6">
        <v>231</v>
      </c>
      <c r="B321" s="11" t="s">
        <v>297</v>
      </c>
      <c r="C321" s="13">
        <v>15.8</v>
      </c>
      <c r="D321" s="13">
        <v>16</v>
      </c>
      <c r="E321" s="13">
        <v>15.7</v>
      </c>
      <c r="F321" s="13">
        <v>0</v>
      </c>
      <c r="G321" s="13">
        <v>15.9</v>
      </c>
      <c r="H321" s="28">
        <v>-0.1</v>
      </c>
      <c r="I321" s="14">
        <v>165</v>
      </c>
      <c r="J321" s="13">
        <v>15.657</v>
      </c>
      <c r="K321" s="14">
        <v>985529</v>
      </c>
    </row>
    <row r="322" spans="1:11" x14ac:dyDescent="0.3">
      <c r="A322" s="6">
        <v>232</v>
      </c>
      <c r="B322" s="11" t="s">
        <v>298</v>
      </c>
      <c r="C322" s="13">
        <v>8.6999999999999993</v>
      </c>
      <c r="D322" s="13">
        <v>8.8000000000000007</v>
      </c>
      <c r="E322" s="13">
        <v>8.6</v>
      </c>
      <c r="F322" s="13">
        <v>0</v>
      </c>
      <c r="G322" s="13">
        <v>8.6999999999999993</v>
      </c>
      <c r="H322" s="28">
        <v>0</v>
      </c>
      <c r="I322" s="14">
        <v>56</v>
      </c>
      <c r="J322" s="13">
        <v>2.2349999999999999</v>
      </c>
      <c r="K322" s="14">
        <v>257066</v>
      </c>
    </row>
    <row r="323" spans="1:11" x14ac:dyDescent="0.3">
      <c r="A323" s="6">
        <v>233</v>
      </c>
      <c r="B323" s="11" t="s">
        <v>299</v>
      </c>
      <c r="C323" s="13">
        <v>29.8</v>
      </c>
      <c r="D323" s="13">
        <v>31.7</v>
      </c>
      <c r="E323" s="13">
        <v>29.8</v>
      </c>
      <c r="F323" s="13">
        <v>0</v>
      </c>
      <c r="G323" s="13">
        <v>31</v>
      </c>
      <c r="H323" s="28">
        <v>-1.2</v>
      </c>
      <c r="I323" s="14">
        <v>166</v>
      </c>
      <c r="J323" s="13">
        <v>36.801000000000002</v>
      </c>
      <c r="K323" s="14">
        <v>1189153</v>
      </c>
    </row>
    <row r="324" spans="1:11" x14ac:dyDescent="0.3">
      <c r="A324" s="6">
        <v>234</v>
      </c>
      <c r="B324" s="11" t="s">
        <v>300</v>
      </c>
      <c r="C324" s="13">
        <v>32.200000000000003</v>
      </c>
      <c r="D324" s="13">
        <v>32.9</v>
      </c>
      <c r="E324" s="13">
        <v>32</v>
      </c>
      <c r="F324" s="13">
        <v>0</v>
      </c>
      <c r="G324" s="13">
        <v>32.6</v>
      </c>
      <c r="H324" s="28">
        <v>-0.4</v>
      </c>
      <c r="I324" s="14">
        <v>569</v>
      </c>
      <c r="J324" s="13">
        <v>24.562999999999999</v>
      </c>
      <c r="K324" s="14">
        <v>758075</v>
      </c>
    </row>
    <row r="325" spans="1:11" x14ac:dyDescent="0.3">
      <c r="A325" s="6">
        <v>235</v>
      </c>
      <c r="B325" s="11" t="s">
        <v>301</v>
      </c>
      <c r="C325" s="13">
        <v>65.8</v>
      </c>
      <c r="D325" s="13">
        <v>67</v>
      </c>
      <c r="E325" s="13">
        <v>64.2</v>
      </c>
      <c r="F325" s="13">
        <v>0</v>
      </c>
      <c r="G325" s="13">
        <v>64.3</v>
      </c>
      <c r="H325" s="28">
        <v>1.5</v>
      </c>
      <c r="I325" s="14">
        <v>894</v>
      </c>
      <c r="J325" s="13">
        <v>65.382000000000005</v>
      </c>
      <c r="K325" s="14">
        <v>996634</v>
      </c>
    </row>
    <row r="326" spans="1:11" x14ac:dyDescent="0.3">
      <c r="A326" s="6">
        <v>236</v>
      </c>
      <c r="B326" s="11" t="s">
        <v>302</v>
      </c>
      <c r="C326" s="13">
        <v>58.8</v>
      </c>
      <c r="D326" s="13">
        <v>60.3</v>
      </c>
      <c r="E326" s="13">
        <v>58.7</v>
      </c>
      <c r="F326" s="13">
        <v>0</v>
      </c>
      <c r="G326" s="13">
        <v>59.5</v>
      </c>
      <c r="H326" s="28">
        <v>-0.7</v>
      </c>
      <c r="I326" s="14">
        <v>293</v>
      </c>
      <c r="J326" s="13">
        <v>11.593999999999999</v>
      </c>
      <c r="K326" s="14">
        <v>195094</v>
      </c>
    </row>
    <row r="327" spans="1:11" x14ac:dyDescent="0.3">
      <c r="A327" s="6">
        <v>237</v>
      </c>
      <c r="B327" s="11" t="s">
        <v>303</v>
      </c>
      <c r="C327" s="13">
        <v>17.7</v>
      </c>
      <c r="D327" s="13">
        <v>18</v>
      </c>
      <c r="E327" s="13">
        <v>17.600000000000001</v>
      </c>
      <c r="F327" s="13">
        <v>0</v>
      </c>
      <c r="G327" s="13">
        <v>17.8</v>
      </c>
      <c r="H327" s="28">
        <v>-0.1</v>
      </c>
      <c r="I327" s="14">
        <v>297</v>
      </c>
      <c r="J327" s="13">
        <v>19.640999999999998</v>
      </c>
      <c r="K327" s="14">
        <v>1105321</v>
      </c>
    </row>
    <row r="328" spans="1:11" x14ac:dyDescent="0.3">
      <c r="A328" s="6">
        <v>238</v>
      </c>
      <c r="B328" s="11" t="s">
        <v>304</v>
      </c>
      <c r="C328" s="13">
        <v>305</v>
      </c>
      <c r="D328" s="13">
        <v>307.60000000000002</v>
      </c>
      <c r="E328" s="13">
        <v>302.10000000000002</v>
      </c>
      <c r="F328" s="13">
        <v>0</v>
      </c>
      <c r="G328" s="13">
        <v>299.3</v>
      </c>
      <c r="H328" s="28">
        <v>5.7</v>
      </c>
      <c r="I328" s="14">
        <v>206</v>
      </c>
      <c r="J328" s="13">
        <v>5.5339999999999998</v>
      </c>
      <c r="K328" s="14">
        <v>18143</v>
      </c>
    </row>
    <row r="329" spans="1:11" x14ac:dyDescent="0.3">
      <c r="A329" s="6">
        <v>239</v>
      </c>
      <c r="B329" s="11" t="s">
        <v>305</v>
      </c>
      <c r="C329" s="13">
        <v>59.4</v>
      </c>
      <c r="D329" s="13">
        <v>60.2</v>
      </c>
      <c r="E329" s="13">
        <v>59.4</v>
      </c>
      <c r="F329" s="13">
        <v>0</v>
      </c>
      <c r="G329" s="13">
        <v>60</v>
      </c>
      <c r="H329" s="28">
        <v>-0.6</v>
      </c>
      <c r="I329" s="14">
        <v>155</v>
      </c>
      <c r="J329" s="13">
        <v>11.201000000000001</v>
      </c>
      <c r="K329" s="14">
        <v>187346</v>
      </c>
    </row>
    <row r="330" spans="1:11" x14ac:dyDescent="0.3">
      <c r="A330" s="6">
        <v>240</v>
      </c>
      <c r="B330" s="11" t="s">
        <v>306</v>
      </c>
      <c r="C330" s="13">
        <v>69.2</v>
      </c>
      <c r="D330" s="13">
        <v>70.3</v>
      </c>
      <c r="E330" s="13">
        <v>68</v>
      </c>
      <c r="F330" s="13">
        <v>0</v>
      </c>
      <c r="G330" s="13">
        <v>68.7</v>
      </c>
      <c r="H330" s="28">
        <v>0.5</v>
      </c>
      <c r="I330" s="14">
        <v>1569</v>
      </c>
      <c r="J330" s="13">
        <v>135.06200000000001</v>
      </c>
      <c r="K330" s="14">
        <v>1955860</v>
      </c>
    </row>
    <row r="331" spans="1:11" x14ac:dyDescent="0.3">
      <c r="A331" s="6">
        <v>241</v>
      </c>
      <c r="B331" s="11" t="s">
        <v>307</v>
      </c>
      <c r="C331" s="13">
        <v>28.5</v>
      </c>
      <c r="D331" s="13">
        <v>29.6</v>
      </c>
      <c r="E331" s="13">
        <v>28.1</v>
      </c>
      <c r="F331" s="13">
        <v>0</v>
      </c>
      <c r="G331" s="13">
        <v>29</v>
      </c>
      <c r="H331" s="28">
        <v>-0.5</v>
      </c>
      <c r="I331" s="14">
        <v>1174</v>
      </c>
      <c r="J331" s="13">
        <v>61.872</v>
      </c>
      <c r="K331" s="14">
        <v>2137066</v>
      </c>
    </row>
    <row r="332" spans="1:11" x14ac:dyDescent="0.3">
      <c r="A332" s="6">
        <v>242</v>
      </c>
      <c r="B332" s="11" t="s">
        <v>308</v>
      </c>
      <c r="C332" s="13">
        <v>562.79999999999995</v>
      </c>
      <c r="D332" s="13">
        <v>564.29999999999995</v>
      </c>
      <c r="E332" s="13">
        <v>524.29999999999995</v>
      </c>
      <c r="F332" s="13">
        <v>0</v>
      </c>
      <c r="G332" s="13">
        <v>525</v>
      </c>
      <c r="H332" s="28">
        <v>37.799999999999997</v>
      </c>
      <c r="I332" s="14">
        <v>224</v>
      </c>
      <c r="J332" s="13">
        <v>6.7409999999999997</v>
      </c>
      <c r="K332" s="14">
        <v>12452</v>
      </c>
    </row>
    <row r="333" spans="1:11" x14ac:dyDescent="0.3">
      <c r="A333" s="6">
        <v>243</v>
      </c>
      <c r="B333" s="11" t="s">
        <v>309</v>
      </c>
      <c r="C333" s="13">
        <v>106.8</v>
      </c>
      <c r="D333" s="13">
        <v>108.5</v>
      </c>
      <c r="E333" s="13">
        <v>106.6</v>
      </c>
      <c r="F333" s="13">
        <v>0</v>
      </c>
      <c r="G333" s="13">
        <v>107.9</v>
      </c>
      <c r="H333" s="28">
        <v>-1.1000000000000001</v>
      </c>
      <c r="I333" s="14">
        <v>337</v>
      </c>
      <c r="J333" s="13">
        <v>15.263</v>
      </c>
      <c r="K333" s="14">
        <v>142040</v>
      </c>
    </row>
    <row r="334" spans="1:11" x14ac:dyDescent="0.3">
      <c r="A334" s="6">
        <v>244</v>
      </c>
      <c r="B334" s="11" t="s">
        <v>310</v>
      </c>
      <c r="C334" s="13">
        <v>10.9</v>
      </c>
      <c r="D334" s="13">
        <v>11.1</v>
      </c>
      <c r="E334" s="13">
        <v>10.9</v>
      </c>
      <c r="F334" s="13">
        <v>0</v>
      </c>
      <c r="G334" s="13">
        <v>11</v>
      </c>
      <c r="H334" s="28">
        <v>-0.1</v>
      </c>
      <c r="I334" s="14">
        <v>305</v>
      </c>
      <c r="J334" s="13">
        <v>10.375</v>
      </c>
      <c r="K334" s="14">
        <v>945898</v>
      </c>
    </row>
    <row r="335" spans="1:11" x14ac:dyDescent="0.3">
      <c r="A335" s="6">
        <v>245</v>
      </c>
      <c r="B335" s="11" t="s">
        <v>311</v>
      </c>
      <c r="C335" s="13">
        <v>16.2</v>
      </c>
      <c r="D335" s="13">
        <v>16.3</v>
      </c>
      <c r="E335" s="13">
        <v>15.9</v>
      </c>
      <c r="F335" s="13">
        <v>0</v>
      </c>
      <c r="G335" s="13">
        <v>16.2</v>
      </c>
      <c r="H335" s="28">
        <v>0</v>
      </c>
      <c r="I335" s="14">
        <v>421</v>
      </c>
      <c r="J335" s="13">
        <v>14.875</v>
      </c>
      <c r="K335" s="14">
        <v>921229</v>
      </c>
    </row>
    <row r="336" spans="1:11" x14ac:dyDescent="0.3">
      <c r="A336" s="6">
        <v>246</v>
      </c>
      <c r="B336" s="11" t="s">
        <v>312</v>
      </c>
      <c r="C336" s="13">
        <v>27.2</v>
      </c>
      <c r="D336" s="13">
        <v>27.5</v>
      </c>
      <c r="E336" s="13">
        <v>27.1</v>
      </c>
      <c r="F336" s="13">
        <v>0</v>
      </c>
      <c r="G336" s="13">
        <v>27.2</v>
      </c>
      <c r="H336" s="28">
        <v>0</v>
      </c>
      <c r="I336" s="14">
        <v>178</v>
      </c>
      <c r="J336" s="13">
        <v>6.9610000000000003</v>
      </c>
      <c r="K336" s="14">
        <v>255722</v>
      </c>
    </row>
    <row r="337" spans="1:11" x14ac:dyDescent="0.3">
      <c r="A337" s="6">
        <v>247</v>
      </c>
      <c r="B337" s="11" t="s">
        <v>12</v>
      </c>
      <c r="C337" s="13">
        <v>176.5</v>
      </c>
      <c r="D337" s="13">
        <v>178.4</v>
      </c>
      <c r="E337" s="13">
        <v>175.3</v>
      </c>
      <c r="F337" s="13">
        <v>0</v>
      </c>
      <c r="G337" s="13">
        <v>178.4</v>
      </c>
      <c r="H337" s="28">
        <v>-1.9</v>
      </c>
      <c r="I337" s="14">
        <v>622</v>
      </c>
      <c r="J337" s="13">
        <v>23.201000000000001</v>
      </c>
      <c r="K337" s="14">
        <v>131258</v>
      </c>
    </row>
    <row r="338" spans="1:11" x14ac:dyDescent="0.3">
      <c r="A338" s="6">
        <v>248</v>
      </c>
      <c r="B338" s="11" t="s">
        <v>313</v>
      </c>
      <c r="C338" s="13">
        <v>13.9</v>
      </c>
      <c r="D338" s="13">
        <v>14</v>
      </c>
      <c r="E338" s="13">
        <v>13.8</v>
      </c>
      <c r="F338" s="13">
        <v>0</v>
      </c>
      <c r="G338" s="13">
        <v>13.9</v>
      </c>
      <c r="H338" s="28">
        <v>0</v>
      </c>
      <c r="I338" s="14">
        <v>181</v>
      </c>
      <c r="J338" s="13">
        <v>11.664999999999999</v>
      </c>
      <c r="K338" s="14">
        <v>838934</v>
      </c>
    </row>
    <row r="339" spans="1:11" x14ac:dyDescent="0.3">
      <c r="A339" s="6">
        <v>249</v>
      </c>
      <c r="B339" s="11" t="s">
        <v>314</v>
      </c>
      <c r="C339" s="13">
        <v>91.5</v>
      </c>
      <c r="D339" s="13">
        <v>93.5</v>
      </c>
      <c r="E339" s="13">
        <v>90</v>
      </c>
      <c r="F339" s="13">
        <v>0</v>
      </c>
      <c r="G339" s="13">
        <v>89.2</v>
      </c>
      <c r="H339" s="28">
        <v>2.2999999999999998</v>
      </c>
      <c r="I339" s="14">
        <v>1142</v>
      </c>
      <c r="J339" s="13">
        <v>59.869</v>
      </c>
      <c r="K339" s="14">
        <v>651878</v>
      </c>
    </row>
    <row r="340" spans="1:11" x14ac:dyDescent="0.3">
      <c r="A340" s="6">
        <v>250</v>
      </c>
      <c r="B340" s="11" t="s">
        <v>315</v>
      </c>
      <c r="C340" s="13">
        <v>71.5</v>
      </c>
      <c r="D340" s="13">
        <v>72</v>
      </c>
      <c r="E340" s="13">
        <v>71</v>
      </c>
      <c r="F340" s="13">
        <v>0</v>
      </c>
      <c r="G340" s="13">
        <v>71.099999999999994</v>
      </c>
      <c r="H340" s="28">
        <v>0.4</v>
      </c>
      <c r="I340" s="14">
        <v>1169</v>
      </c>
      <c r="J340" s="13">
        <v>111.51300000000001</v>
      </c>
      <c r="K340" s="14">
        <v>1556242</v>
      </c>
    </row>
    <row r="341" spans="1:11" x14ac:dyDescent="0.3">
      <c r="A341" s="6">
        <v>251</v>
      </c>
      <c r="B341" s="11" t="s">
        <v>316</v>
      </c>
      <c r="C341" s="13">
        <v>44.9</v>
      </c>
      <c r="D341" s="13">
        <v>47</v>
      </c>
      <c r="E341" s="13">
        <v>43.9</v>
      </c>
      <c r="F341" s="13">
        <v>0</v>
      </c>
      <c r="G341" s="13">
        <v>45.7</v>
      </c>
      <c r="H341" s="28">
        <v>-0.8</v>
      </c>
      <c r="I341" s="14">
        <v>825</v>
      </c>
      <c r="J341" s="13">
        <v>33.048000000000002</v>
      </c>
      <c r="K341" s="14">
        <v>731641</v>
      </c>
    </row>
    <row r="342" spans="1:11" x14ac:dyDescent="0.3">
      <c r="A342" s="6">
        <v>252</v>
      </c>
      <c r="B342" s="11" t="s">
        <v>317</v>
      </c>
      <c r="C342" s="13">
        <v>223.6</v>
      </c>
      <c r="D342" s="13">
        <v>227.9</v>
      </c>
      <c r="E342" s="13">
        <v>223.1</v>
      </c>
      <c r="F342" s="13">
        <v>0</v>
      </c>
      <c r="G342" s="13">
        <v>225.3</v>
      </c>
      <c r="H342" s="28">
        <v>-1.7</v>
      </c>
      <c r="I342" s="14">
        <v>46</v>
      </c>
      <c r="J342" s="13">
        <v>1.3149999999999999</v>
      </c>
      <c r="K342" s="14">
        <v>5877</v>
      </c>
    </row>
    <row r="343" spans="1:11" x14ac:dyDescent="0.3">
      <c r="A343" s="6">
        <v>253</v>
      </c>
      <c r="B343" s="11" t="s">
        <v>318</v>
      </c>
      <c r="C343" s="13">
        <v>195.5</v>
      </c>
      <c r="D343" s="13">
        <v>204.7</v>
      </c>
      <c r="E343" s="13">
        <v>195.5</v>
      </c>
      <c r="F343" s="13">
        <v>0</v>
      </c>
      <c r="G343" s="13">
        <v>193.5</v>
      </c>
      <c r="H343" s="28">
        <v>2</v>
      </c>
      <c r="I343" s="14">
        <v>395</v>
      </c>
      <c r="J343" s="13">
        <v>10.606</v>
      </c>
      <c r="K343" s="14">
        <v>53176</v>
      </c>
    </row>
    <row r="344" spans="1:11" x14ac:dyDescent="0.3">
      <c r="A344" s="6">
        <v>254</v>
      </c>
      <c r="B344" s="11" t="s">
        <v>319</v>
      </c>
      <c r="C344" s="13">
        <v>88.7</v>
      </c>
      <c r="D344" s="13">
        <v>91</v>
      </c>
      <c r="E344" s="13">
        <v>88.5</v>
      </c>
      <c r="F344" s="13">
        <v>0</v>
      </c>
      <c r="G344" s="13">
        <v>89.8</v>
      </c>
      <c r="H344" s="28">
        <v>-1.1000000000000001</v>
      </c>
      <c r="I344" s="14">
        <v>234</v>
      </c>
      <c r="J344" s="13">
        <v>10.474</v>
      </c>
      <c r="K344" s="14">
        <v>116750</v>
      </c>
    </row>
    <row r="345" spans="1:11" x14ac:dyDescent="0.3">
      <c r="A345" s="6">
        <v>255</v>
      </c>
      <c r="B345" s="11" t="s">
        <v>320</v>
      </c>
      <c r="C345" s="13">
        <v>16</v>
      </c>
      <c r="D345" s="13">
        <v>16.3</v>
      </c>
      <c r="E345" s="13">
        <v>15.8</v>
      </c>
      <c r="F345" s="13">
        <v>0</v>
      </c>
      <c r="G345" s="13">
        <v>16.100000000000001</v>
      </c>
      <c r="H345" s="28">
        <v>-0.1</v>
      </c>
      <c r="I345" s="14">
        <v>420</v>
      </c>
      <c r="J345" s="13">
        <v>23.401</v>
      </c>
      <c r="K345" s="14">
        <v>1459675</v>
      </c>
    </row>
    <row r="346" spans="1:11" x14ac:dyDescent="0.3">
      <c r="A346" s="6">
        <v>256</v>
      </c>
      <c r="B346" s="11" t="s">
        <v>321</v>
      </c>
      <c r="C346" s="13">
        <v>23.8</v>
      </c>
      <c r="D346" s="13">
        <v>24.2</v>
      </c>
      <c r="E346" s="13">
        <v>23.7</v>
      </c>
      <c r="F346" s="13">
        <v>0</v>
      </c>
      <c r="G346" s="13">
        <v>23.9</v>
      </c>
      <c r="H346" s="28">
        <v>-0.1</v>
      </c>
      <c r="I346" s="14">
        <v>180</v>
      </c>
      <c r="J346" s="13">
        <v>8.8239999999999998</v>
      </c>
      <c r="K346" s="14">
        <v>369142</v>
      </c>
    </row>
    <row r="347" spans="1:11" x14ac:dyDescent="0.3">
      <c r="A347" s="6">
        <v>257</v>
      </c>
      <c r="B347" s="11" t="s">
        <v>322</v>
      </c>
      <c r="C347" s="13">
        <v>55.5</v>
      </c>
      <c r="D347" s="13">
        <v>56.7</v>
      </c>
      <c r="E347" s="13">
        <v>55</v>
      </c>
      <c r="F347" s="13">
        <v>0</v>
      </c>
      <c r="G347" s="13">
        <v>55.5</v>
      </c>
      <c r="H347" s="28">
        <v>0</v>
      </c>
      <c r="I347" s="14">
        <v>549</v>
      </c>
      <c r="J347" s="13">
        <v>31.888999999999999</v>
      </c>
      <c r="K347" s="14">
        <v>571477</v>
      </c>
    </row>
    <row r="348" spans="1:11" x14ac:dyDescent="0.3">
      <c r="A348" s="6">
        <v>258</v>
      </c>
      <c r="B348" s="11" t="s">
        <v>323</v>
      </c>
      <c r="C348" s="13">
        <v>9.9</v>
      </c>
      <c r="D348" s="13">
        <v>10</v>
      </c>
      <c r="E348" s="13">
        <v>9.8000000000000007</v>
      </c>
      <c r="F348" s="13">
        <v>0</v>
      </c>
      <c r="G348" s="13">
        <v>9.8000000000000007</v>
      </c>
      <c r="H348" s="28">
        <v>0.1</v>
      </c>
      <c r="I348" s="14">
        <v>54</v>
      </c>
      <c r="J348" s="13">
        <v>2.2010000000000001</v>
      </c>
      <c r="K348" s="14">
        <v>223682</v>
      </c>
    </row>
    <row r="349" spans="1:11" x14ac:dyDescent="0.3">
      <c r="A349" s="6">
        <v>259</v>
      </c>
      <c r="B349" s="11" t="s">
        <v>324</v>
      </c>
      <c r="C349" s="13">
        <v>443</v>
      </c>
      <c r="D349" s="13">
        <v>448.9</v>
      </c>
      <c r="E349" s="13">
        <v>443</v>
      </c>
      <c r="F349" s="13">
        <v>0</v>
      </c>
      <c r="G349" s="13">
        <v>442.1</v>
      </c>
      <c r="H349" s="28">
        <v>0.9</v>
      </c>
      <c r="I349" s="14">
        <v>72</v>
      </c>
      <c r="J349" s="13">
        <v>1.28</v>
      </c>
      <c r="K349" s="14">
        <v>2882</v>
      </c>
    </row>
    <row r="350" spans="1:11" x14ac:dyDescent="0.3">
      <c r="A350" s="6">
        <v>260</v>
      </c>
      <c r="B350" s="11" t="s">
        <v>325</v>
      </c>
      <c r="C350" s="13">
        <v>63.9</v>
      </c>
      <c r="D350" s="13">
        <v>65</v>
      </c>
      <c r="E350" s="13">
        <v>63.6</v>
      </c>
      <c r="F350" s="13">
        <v>0</v>
      </c>
      <c r="G350" s="13">
        <v>63.9</v>
      </c>
      <c r="H350" s="28">
        <v>0</v>
      </c>
      <c r="I350" s="14">
        <v>332</v>
      </c>
      <c r="J350" s="13">
        <v>17.55</v>
      </c>
      <c r="K350" s="14">
        <v>272728</v>
      </c>
    </row>
    <row r="351" spans="1:11" x14ac:dyDescent="0.3">
      <c r="A351" s="6">
        <v>261</v>
      </c>
      <c r="B351" s="11" t="s">
        <v>326</v>
      </c>
      <c r="C351" s="13">
        <v>34.1</v>
      </c>
      <c r="D351" s="13">
        <v>34.6</v>
      </c>
      <c r="E351" s="13">
        <v>33.4</v>
      </c>
      <c r="F351" s="13">
        <v>0</v>
      </c>
      <c r="G351" s="13">
        <v>33.6</v>
      </c>
      <c r="H351" s="28">
        <v>0.5</v>
      </c>
      <c r="I351" s="14">
        <v>903</v>
      </c>
      <c r="J351" s="13">
        <v>108.48099999999999</v>
      </c>
      <c r="K351" s="14">
        <v>3179425</v>
      </c>
    </row>
    <row r="352" spans="1:11" x14ac:dyDescent="0.3">
      <c r="A352" s="6">
        <v>262</v>
      </c>
      <c r="B352" s="11" t="s">
        <v>327</v>
      </c>
      <c r="C352" s="13">
        <v>7.3</v>
      </c>
      <c r="D352" s="13">
        <v>7.5</v>
      </c>
      <c r="E352" s="13">
        <v>7.2</v>
      </c>
      <c r="F352" s="13">
        <v>0</v>
      </c>
      <c r="G352" s="13">
        <v>7.2</v>
      </c>
      <c r="H352" s="28">
        <v>0.1</v>
      </c>
      <c r="I352" s="14">
        <v>503</v>
      </c>
      <c r="J352" s="13">
        <v>35.853000000000002</v>
      </c>
      <c r="K352" s="14">
        <v>4866964</v>
      </c>
    </row>
    <row r="353" spans="1:11" x14ac:dyDescent="0.3">
      <c r="A353" s="6">
        <v>263</v>
      </c>
      <c r="B353" s="11" t="s">
        <v>328</v>
      </c>
      <c r="C353" s="13">
        <v>140</v>
      </c>
      <c r="D353" s="13">
        <v>145</v>
      </c>
      <c r="E353" s="13">
        <v>138.30000000000001</v>
      </c>
      <c r="F353" s="13">
        <v>0</v>
      </c>
      <c r="G353" s="13">
        <v>141.6</v>
      </c>
      <c r="H353" s="28">
        <v>-1.6</v>
      </c>
      <c r="I353" s="14">
        <v>383</v>
      </c>
      <c r="J353" s="13">
        <v>14.747</v>
      </c>
      <c r="K353" s="14">
        <v>104067</v>
      </c>
    </row>
    <row r="354" spans="1:11" x14ac:dyDescent="0.3">
      <c r="A354" s="6">
        <v>264</v>
      </c>
      <c r="B354" s="11" t="s">
        <v>329</v>
      </c>
      <c r="C354" s="13">
        <v>0</v>
      </c>
      <c r="D354" s="13">
        <v>0</v>
      </c>
      <c r="E354" s="13">
        <v>0</v>
      </c>
      <c r="F354" s="13">
        <v>0</v>
      </c>
      <c r="G354" s="13">
        <v>3</v>
      </c>
      <c r="H354" s="28" t="s">
        <v>125</v>
      </c>
      <c r="I354" s="14">
        <v>0</v>
      </c>
      <c r="J354" s="13">
        <v>0</v>
      </c>
      <c r="K354" s="14">
        <v>0</v>
      </c>
    </row>
    <row r="355" spans="1:11" x14ac:dyDescent="0.3">
      <c r="A355" s="6">
        <v>265</v>
      </c>
      <c r="B355" s="11" t="s">
        <v>330</v>
      </c>
      <c r="C355" s="13">
        <v>7.2</v>
      </c>
      <c r="D355" s="13">
        <v>7.3</v>
      </c>
      <c r="E355" s="13">
        <v>7.1</v>
      </c>
      <c r="F355" s="13">
        <v>0</v>
      </c>
      <c r="G355" s="13">
        <v>6.9</v>
      </c>
      <c r="H355" s="28">
        <v>0.3</v>
      </c>
      <c r="I355" s="14">
        <v>451</v>
      </c>
      <c r="J355" s="13">
        <v>38.014000000000003</v>
      </c>
      <c r="K355" s="14">
        <v>5304686</v>
      </c>
    </row>
    <row r="356" spans="1:11" x14ac:dyDescent="0.3">
      <c r="A356" s="6">
        <v>266</v>
      </c>
      <c r="B356" s="11" t="s">
        <v>331</v>
      </c>
      <c r="C356" s="13">
        <v>98.6</v>
      </c>
      <c r="D356" s="13">
        <v>100.9</v>
      </c>
      <c r="E356" s="13">
        <v>97</v>
      </c>
      <c r="F356" s="13">
        <v>0</v>
      </c>
      <c r="G356" s="13">
        <v>98.5</v>
      </c>
      <c r="H356" s="28">
        <v>0.1</v>
      </c>
      <c r="I356" s="14">
        <v>230</v>
      </c>
      <c r="J356" s="13">
        <v>9.4410000000000007</v>
      </c>
      <c r="K356" s="14">
        <v>95497</v>
      </c>
    </row>
    <row r="357" spans="1:11" x14ac:dyDescent="0.3">
      <c r="A357" s="6">
        <v>267</v>
      </c>
      <c r="B357" s="11" t="s">
        <v>332</v>
      </c>
      <c r="C357" s="13">
        <v>57.9</v>
      </c>
      <c r="D357" s="13">
        <v>58.9</v>
      </c>
      <c r="E357" s="13">
        <v>57.3</v>
      </c>
      <c r="F357" s="13">
        <v>0</v>
      </c>
      <c r="G357" s="13">
        <v>58.4</v>
      </c>
      <c r="H357" s="28">
        <v>-0.5</v>
      </c>
      <c r="I357" s="14">
        <v>1352</v>
      </c>
      <c r="J357" s="13">
        <v>181.15899999999999</v>
      </c>
      <c r="K357" s="14">
        <v>3121959</v>
      </c>
    </row>
    <row r="358" spans="1:11" x14ac:dyDescent="0.3">
      <c r="A358" s="6">
        <v>268</v>
      </c>
      <c r="B358" s="11" t="s">
        <v>333</v>
      </c>
      <c r="C358" s="13">
        <v>91</v>
      </c>
      <c r="D358" s="13">
        <v>94.6</v>
      </c>
      <c r="E358" s="13">
        <v>91</v>
      </c>
      <c r="F358" s="13">
        <v>0</v>
      </c>
      <c r="G358" s="13">
        <v>92.8</v>
      </c>
      <c r="H358" s="28">
        <v>-1.8</v>
      </c>
      <c r="I358" s="14">
        <v>149</v>
      </c>
      <c r="J358" s="13">
        <v>6.4539999999999997</v>
      </c>
      <c r="K358" s="14">
        <v>70256</v>
      </c>
    </row>
    <row r="359" spans="1:11" x14ac:dyDescent="0.3">
      <c r="A359" s="6">
        <v>269</v>
      </c>
      <c r="B359" s="11" t="s">
        <v>334</v>
      </c>
      <c r="C359" s="13">
        <v>106.2</v>
      </c>
      <c r="D359" s="13">
        <v>109.7</v>
      </c>
      <c r="E359" s="13">
        <v>106.1</v>
      </c>
      <c r="F359" s="13">
        <v>0</v>
      </c>
      <c r="G359" s="13">
        <v>106.8</v>
      </c>
      <c r="H359" s="28">
        <v>-0.6</v>
      </c>
      <c r="I359" s="14">
        <v>214</v>
      </c>
      <c r="J359" s="13">
        <v>7.4710000000000001</v>
      </c>
      <c r="K359" s="14">
        <v>69258</v>
      </c>
    </row>
    <row r="360" spans="1:11" x14ac:dyDescent="0.3">
      <c r="A360" s="6">
        <v>270</v>
      </c>
      <c r="B360" s="11" t="s">
        <v>335</v>
      </c>
      <c r="C360" s="13">
        <v>14.8</v>
      </c>
      <c r="D360" s="13">
        <v>15</v>
      </c>
      <c r="E360" s="13">
        <v>14.7</v>
      </c>
      <c r="F360" s="13">
        <v>0</v>
      </c>
      <c r="G360" s="13">
        <v>14.8</v>
      </c>
      <c r="H360" s="28">
        <v>0</v>
      </c>
      <c r="I360" s="14">
        <v>166</v>
      </c>
      <c r="J360" s="13">
        <v>10.401</v>
      </c>
      <c r="K360" s="14">
        <v>702453</v>
      </c>
    </row>
    <row r="361" spans="1:11" x14ac:dyDescent="0.3">
      <c r="A361" s="6">
        <v>271</v>
      </c>
      <c r="B361" s="11" t="s">
        <v>336</v>
      </c>
      <c r="C361" s="13">
        <v>80.3</v>
      </c>
      <c r="D361" s="13">
        <v>81.2</v>
      </c>
      <c r="E361" s="13">
        <v>80.099999999999994</v>
      </c>
      <c r="F361" s="13">
        <v>0</v>
      </c>
      <c r="G361" s="13">
        <v>80.599999999999994</v>
      </c>
      <c r="H361" s="28">
        <v>-0.3</v>
      </c>
      <c r="I361" s="14">
        <v>286</v>
      </c>
      <c r="J361" s="13">
        <v>11.221</v>
      </c>
      <c r="K361" s="14">
        <v>139103</v>
      </c>
    </row>
    <row r="362" spans="1:11" x14ac:dyDescent="0.3">
      <c r="A362" s="6">
        <v>272</v>
      </c>
      <c r="B362" s="11" t="s">
        <v>337</v>
      </c>
      <c r="C362" s="13">
        <v>12.7</v>
      </c>
      <c r="D362" s="13">
        <v>13.2</v>
      </c>
      <c r="E362" s="13">
        <v>12.3</v>
      </c>
      <c r="F362" s="13">
        <v>0</v>
      </c>
      <c r="G362" s="13">
        <v>12.6</v>
      </c>
      <c r="H362" s="28">
        <v>0.1</v>
      </c>
      <c r="I362" s="14">
        <v>642</v>
      </c>
      <c r="J362" s="13">
        <v>37.521000000000001</v>
      </c>
      <c r="K362" s="14">
        <v>2918346</v>
      </c>
    </row>
    <row r="363" spans="1:11" x14ac:dyDescent="0.3">
      <c r="A363" s="6">
        <v>273</v>
      </c>
      <c r="B363" s="11" t="s">
        <v>338</v>
      </c>
      <c r="C363" s="13">
        <v>8.1</v>
      </c>
      <c r="D363" s="13">
        <v>8.1999999999999993</v>
      </c>
      <c r="E363" s="13">
        <v>8.1</v>
      </c>
      <c r="F363" s="13">
        <v>0</v>
      </c>
      <c r="G363" s="13">
        <v>8.1999999999999993</v>
      </c>
      <c r="H363" s="28">
        <v>-0.1</v>
      </c>
      <c r="I363" s="14">
        <v>25</v>
      </c>
      <c r="J363" s="13">
        <v>1.1599999999999999</v>
      </c>
      <c r="K363" s="14">
        <v>142501</v>
      </c>
    </row>
    <row r="364" spans="1:11" x14ac:dyDescent="0.3">
      <c r="A364" s="6">
        <v>274</v>
      </c>
      <c r="B364" s="11" t="s">
        <v>339</v>
      </c>
      <c r="C364" s="13">
        <v>23.3</v>
      </c>
      <c r="D364" s="13">
        <v>23.4</v>
      </c>
      <c r="E364" s="13">
        <v>23.2</v>
      </c>
      <c r="F364" s="13">
        <v>0</v>
      </c>
      <c r="G364" s="13">
        <v>23.3</v>
      </c>
      <c r="H364" s="28">
        <v>0</v>
      </c>
      <c r="I364" s="14">
        <v>180</v>
      </c>
      <c r="J364" s="13">
        <v>22.491</v>
      </c>
      <c r="K364" s="14">
        <v>967247</v>
      </c>
    </row>
    <row r="365" spans="1:11" x14ac:dyDescent="0.3">
      <c r="A365" s="6">
        <v>275</v>
      </c>
      <c r="B365" s="11" t="s">
        <v>340</v>
      </c>
      <c r="C365" s="13">
        <v>16.5</v>
      </c>
      <c r="D365" s="13">
        <v>17.100000000000001</v>
      </c>
      <c r="E365" s="13">
        <v>16.2</v>
      </c>
      <c r="F365" s="13">
        <v>0</v>
      </c>
      <c r="G365" s="13">
        <v>16.600000000000001</v>
      </c>
      <c r="H365" s="28">
        <v>-0.1</v>
      </c>
      <c r="I365" s="14">
        <v>1316</v>
      </c>
      <c r="J365" s="13">
        <v>67.031000000000006</v>
      </c>
      <c r="K365" s="14">
        <v>4015098</v>
      </c>
    </row>
    <row r="366" spans="1:11" x14ac:dyDescent="0.3">
      <c r="A366" s="6">
        <v>276</v>
      </c>
      <c r="B366" s="11" t="s">
        <v>341</v>
      </c>
      <c r="C366" s="13">
        <v>55.8</v>
      </c>
      <c r="D366" s="13">
        <v>57.3</v>
      </c>
      <c r="E366" s="13">
        <v>55.6</v>
      </c>
      <c r="F366" s="13">
        <v>0</v>
      </c>
      <c r="G366" s="13">
        <v>55.9</v>
      </c>
      <c r="H366" s="28">
        <v>-0.1</v>
      </c>
      <c r="I366" s="14">
        <v>142</v>
      </c>
      <c r="J366" s="13">
        <v>4.6970000000000001</v>
      </c>
      <c r="K366" s="14">
        <v>83262</v>
      </c>
    </row>
    <row r="367" spans="1:11" x14ac:dyDescent="0.3">
      <c r="A367" s="6">
        <v>277</v>
      </c>
      <c r="B367" s="11" t="s">
        <v>342</v>
      </c>
      <c r="C367" s="13">
        <v>74</v>
      </c>
      <c r="D367" s="13">
        <v>75.900000000000006</v>
      </c>
      <c r="E367" s="13">
        <v>73.2</v>
      </c>
      <c r="F367" s="13">
        <v>0</v>
      </c>
      <c r="G367" s="13">
        <v>75.8</v>
      </c>
      <c r="H367" s="28">
        <v>-1.8</v>
      </c>
      <c r="I367" s="14">
        <v>67</v>
      </c>
      <c r="J367" s="13">
        <v>2.44</v>
      </c>
      <c r="K367" s="14">
        <v>32683</v>
      </c>
    </row>
    <row r="368" spans="1:11" x14ac:dyDescent="0.3">
      <c r="A368" s="6">
        <v>278</v>
      </c>
      <c r="B368" s="11" t="s">
        <v>343</v>
      </c>
      <c r="C368" s="13">
        <v>25.4</v>
      </c>
      <c r="D368" s="13">
        <v>26</v>
      </c>
      <c r="E368" s="13">
        <v>25.3</v>
      </c>
      <c r="F368" s="13">
        <v>0</v>
      </c>
      <c r="G368" s="13">
        <v>25.7</v>
      </c>
      <c r="H368" s="28">
        <v>-0.3</v>
      </c>
      <c r="I368" s="14">
        <v>87</v>
      </c>
      <c r="J368" s="13">
        <v>2.3079999999999998</v>
      </c>
      <c r="K368" s="14">
        <v>90068</v>
      </c>
    </row>
    <row r="369" spans="1:11" x14ac:dyDescent="0.3">
      <c r="A369" s="6">
        <v>279</v>
      </c>
      <c r="B369" s="11" t="s">
        <v>344</v>
      </c>
      <c r="C369" s="13">
        <v>114.1</v>
      </c>
      <c r="D369" s="13">
        <v>118</v>
      </c>
      <c r="E369" s="13">
        <v>113</v>
      </c>
      <c r="F369" s="13">
        <v>0</v>
      </c>
      <c r="G369" s="13">
        <v>114.4</v>
      </c>
      <c r="H369" s="28">
        <v>-0.3</v>
      </c>
      <c r="I369" s="14">
        <v>208</v>
      </c>
      <c r="J369" s="13">
        <v>6.093</v>
      </c>
      <c r="K369" s="14">
        <v>52292</v>
      </c>
    </row>
    <row r="370" spans="1:11" x14ac:dyDescent="0.3">
      <c r="A370" s="6">
        <v>280</v>
      </c>
      <c r="B370" s="11" t="s">
        <v>345</v>
      </c>
      <c r="C370" s="13">
        <v>177.3</v>
      </c>
      <c r="D370" s="13">
        <v>177.5</v>
      </c>
      <c r="E370" s="13">
        <v>177</v>
      </c>
      <c r="F370" s="13">
        <v>0</v>
      </c>
      <c r="G370" s="13">
        <v>175.6</v>
      </c>
      <c r="H370" s="28">
        <v>1.7</v>
      </c>
      <c r="I370" s="14">
        <v>22</v>
      </c>
      <c r="J370" s="13">
        <v>0.33900000000000002</v>
      </c>
      <c r="K370" s="14">
        <v>1913</v>
      </c>
    </row>
    <row r="371" spans="1:11" x14ac:dyDescent="0.3">
      <c r="A371" s="6">
        <v>281</v>
      </c>
      <c r="B371" s="11" t="s">
        <v>346</v>
      </c>
      <c r="C371" s="13">
        <v>56.8</v>
      </c>
      <c r="D371" s="13">
        <v>57.8</v>
      </c>
      <c r="E371" s="13">
        <v>56.6</v>
      </c>
      <c r="F371" s="13">
        <v>0</v>
      </c>
      <c r="G371" s="13">
        <v>57.5</v>
      </c>
      <c r="H371" s="28">
        <v>-0.7</v>
      </c>
      <c r="I371" s="14">
        <v>435</v>
      </c>
      <c r="J371" s="13">
        <v>39.85</v>
      </c>
      <c r="K371" s="14">
        <v>696634</v>
      </c>
    </row>
    <row r="372" spans="1:11" x14ac:dyDescent="0.3">
      <c r="A372" s="6">
        <v>282</v>
      </c>
      <c r="B372" s="11" t="s">
        <v>347</v>
      </c>
      <c r="C372" s="13">
        <v>24.9</v>
      </c>
      <c r="D372" s="13">
        <v>25</v>
      </c>
      <c r="E372" s="13">
        <v>24.7</v>
      </c>
      <c r="F372" s="13">
        <v>0</v>
      </c>
      <c r="G372" s="13">
        <v>25.2</v>
      </c>
      <c r="H372" s="28">
        <v>-0.3</v>
      </c>
      <c r="I372" s="14">
        <v>59</v>
      </c>
      <c r="J372" s="13">
        <v>1.746</v>
      </c>
      <c r="K372" s="14">
        <v>70077</v>
      </c>
    </row>
    <row r="373" spans="1:11" x14ac:dyDescent="0.3">
      <c r="A373" s="6">
        <v>283</v>
      </c>
      <c r="B373" s="11" t="s">
        <v>348</v>
      </c>
      <c r="C373" s="13">
        <v>48</v>
      </c>
      <c r="D373" s="13">
        <v>50.2</v>
      </c>
      <c r="E373" s="13">
        <v>47.2</v>
      </c>
      <c r="F373" s="13">
        <v>0</v>
      </c>
      <c r="G373" s="13">
        <v>48</v>
      </c>
      <c r="H373" s="28">
        <v>0</v>
      </c>
      <c r="I373" s="14">
        <v>751</v>
      </c>
      <c r="J373" s="13">
        <v>55.118000000000002</v>
      </c>
      <c r="K373" s="14">
        <v>1122221</v>
      </c>
    </row>
    <row r="374" spans="1:11" x14ac:dyDescent="0.3">
      <c r="A374" s="6">
        <v>284</v>
      </c>
      <c r="B374" s="11" t="s">
        <v>349</v>
      </c>
      <c r="C374" s="13">
        <v>54.3</v>
      </c>
      <c r="D374" s="13">
        <v>55.1</v>
      </c>
      <c r="E374" s="13">
        <v>53.3</v>
      </c>
      <c r="F374" s="13">
        <v>0</v>
      </c>
      <c r="G374" s="13">
        <v>54.7</v>
      </c>
      <c r="H374" s="28">
        <v>-0.4</v>
      </c>
      <c r="I374" s="14">
        <v>196</v>
      </c>
      <c r="J374" s="13">
        <v>11.038</v>
      </c>
      <c r="K374" s="14">
        <v>202405</v>
      </c>
    </row>
    <row r="375" spans="1:11" x14ac:dyDescent="0.3">
      <c r="A375" s="6">
        <v>285</v>
      </c>
      <c r="B375" s="11" t="s">
        <v>350</v>
      </c>
      <c r="C375" s="13">
        <v>32.1</v>
      </c>
      <c r="D375" s="13">
        <v>32.700000000000003</v>
      </c>
      <c r="E375" s="13">
        <v>31.5</v>
      </c>
      <c r="F375" s="13">
        <v>0</v>
      </c>
      <c r="G375" s="13">
        <v>32.4</v>
      </c>
      <c r="H375" s="28">
        <v>-0.3</v>
      </c>
      <c r="I375" s="14">
        <v>848</v>
      </c>
      <c r="J375" s="13">
        <v>51.704000000000001</v>
      </c>
      <c r="K375" s="14">
        <v>1603687</v>
      </c>
    </row>
    <row r="376" spans="1:11" x14ac:dyDescent="0.3">
      <c r="A376" s="6">
        <v>286</v>
      </c>
      <c r="B376" s="11" t="s">
        <v>351</v>
      </c>
      <c r="C376" s="13">
        <v>317.39999999999998</v>
      </c>
      <c r="D376" s="13">
        <v>320</v>
      </c>
      <c r="E376" s="13">
        <v>314.60000000000002</v>
      </c>
      <c r="F376" s="13">
        <v>0</v>
      </c>
      <c r="G376" s="13">
        <v>314.60000000000002</v>
      </c>
      <c r="H376" s="28">
        <v>2.8</v>
      </c>
      <c r="I376" s="14">
        <v>264</v>
      </c>
      <c r="J376" s="13">
        <v>9.6720000000000006</v>
      </c>
      <c r="K376" s="14">
        <v>30461</v>
      </c>
    </row>
    <row r="377" spans="1:11" x14ac:dyDescent="0.3">
      <c r="A377" s="6">
        <v>287</v>
      </c>
      <c r="B377" s="11" t="s">
        <v>352</v>
      </c>
      <c r="C377" s="13">
        <v>357</v>
      </c>
      <c r="D377" s="13">
        <v>364.8</v>
      </c>
      <c r="E377" s="13">
        <v>353</v>
      </c>
      <c r="F377" s="13">
        <v>0</v>
      </c>
      <c r="G377" s="13">
        <v>360.9</v>
      </c>
      <c r="H377" s="28">
        <v>-3.9</v>
      </c>
      <c r="I377" s="14">
        <v>189</v>
      </c>
      <c r="J377" s="13">
        <v>5.258</v>
      </c>
      <c r="K377" s="14">
        <v>14781</v>
      </c>
    </row>
    <row r="378" spans="1:11" x14ac:dyDescent="0.3">
      <c r="A378" s="6">
        <v>288</v>
      </c>
      <c r="B378" s="11" t="s">
        <v>353</v>
      </c>
      <c r="C378" s="13">
        <v>45.2</v>
      </c>
      <c r="D378" s="13">
        <v>46</v>
      </c>
      <c r="E378" s="13">
        <v>45.1</v>
      </c>
      <c r="F378" s="13">
        <v>0</v>
      </c>
      <c r="G378" s="13">
        <v>45.9</v>
      </c>
      <c r="H378" s="28">
        <v>-0.7</v>
      </c>
      <c r="I378" s="14">
        <v>235</v>
      </c>
      <c r="J378" s="13">
        <v>15.712</v>
      </c>
      <c r="K378" s="14">
        <v>346176</v>
      </c>
    </row>
    <row r="379" spans="1:11" x14ac:dyDescent="0.3">
      <c r="A379" s="6">
        <v>289</v>
      </c>
      <c r="B379" s="11" t="s">
        <v>354</v>
      </c>
      <c r="C379" s="13">
        <v>135.69999999999999</v>
      </c>
      <c r="D379" s="13">
        <v>139.9</v>
      </c>
      <c r="E379" s="13">
        <v>135.19999999999999</v>
      </c>
      <c r="F379" s="13">
        <v>0</v>
      </c>
      <c r="G379" s="13">
        <v>137</v>
      </c>
      <c r="H379" s="28">
        <v>-1.3</v>
      </c>
      <c r="I379" s="14">
        <v>79</v>
      </c>
      <c r="J379" s="13">
        <v>1.946</v>
      </c>
      <c r="K379" s="14">
        <v>14232</v>
      </c>
    </row>
    <row r="380" spans="1:11" x14ac:dyDescent="0.3">
      <c r="A380" s="6">
        <v>290</v>
      </c>
      <c r="B380" s="11" t="s">
        <v>355</v>
      </c>
      <c r="C380" s="13">
        <v>48.3</v>
      </c>
      <c r="D380" s="13">
        <v>48.6</v>
      </c>
      <c r="E380" s="13">
        <v>47.2</v>
      </c>
      <c r="F380" s="13">
        <v>0</v>
      </c>
      <c r="G380" s="13">
        <v>47.2</v>
      </c>
      <c r="H380" s="28">
        <v>1.1000000000000001</v>
      </c>
      <c r="I380" s="14">
        <v>425</v>
      </c>
      <c r="J380" s="13">
        <v>29.916</v>
      </c>
      <c r="K380" s="14">
        <v>622631</v>
      </c>
    </row>
    <row r="381" spans="1:11" x14ac:dyDescent="0.3">
      <c r="A381" s="6">
        <v>291</v>
      </c>
      <c r="B381" s="11" t="s">
        <v>13</v>
      </c>
      <c r="C381" s="13">
        <v>4484</v>
      </c>
      <c r="D381" s="13">
        <v>4493</v>
      </c>
      <c r="E381" s="13">
        <v>4483.1000000000004</v>
      </c>
      <c r="F381" s="13">
        <v>0</v>
      </c>
      <c r="G381" s="13">
        <v>4482.5</v>
      </c>
      <c r="H381" s="28">
        <v>1.5</v>
      </c>
      <c r="I381" s="14">
        <v>37</v>
      </c>
      <c r="J381" s="13">
        <v>1.2969999999999999</v>
      </c>
      <c r="K381" s="14">
        <v>289</v>
      </c>
    </row>
    <row r="382" spans="1:11" x14ac:dyDescent="0.3">
      <c r="A382" s="6">
        <v>292</v>
      </c>
      <c r="B382" s="11" t="s">
        <v>356</v>
      </c>
      <c r="C382" s="13">
        <v>15.5</v>
      </c>
      <c r="D382" s="13">
        <v>15.9</v>
      </c>
      <c r="E382" s="13">
        <v>15</v>
      </c>
      <c r="F382" s="13">
        <v>0</v>
      </c>
      <c r="G382" s="13">
        <v>15.4</v>
      </c>
      <c r="H382" s="28">
        <v>0.1</v>
      </c>
      <c r="I382" s="14">
        <v>663</v>
      </c>
      <c r="J382" s="13">
        <v>38.433999999999997</v>
      </c>
      <c r="K382" s="14">
        <v>2493812</v>
      </c>
    </row>
    <row r="383" spans="1:11" x14ac:dyDescent="0.3">
      <c r="A383" s="6">
        <v>293</v>
      </c>
      <c r="B383" s="11" t="s">
        <v>357</v>
      </c>
      <c r="C383" s="13">
        <v>12.9</v>
      </c>
      <c r="D383" s="13">
        <v>13.3</v>
      </c>
      <c r="E383" s="13">
        <v>12.9</v>
      </c>
      <c r="F383" s="13">
        <v>0</v>
      </c>
      <c r="G383" s="13">
        <v>13.2</v>
      </c>
      <c r="H383" s="28">
        <v>-0.3</v>
      </c>
      <c r="I383" s="14">
        <v>72</v>
      </c>
      <c r="J383" s="13">
        <v>4.28</v>
      </c>
      <c r="K383" s="14">
        <v>327130</v>
      </c>
    </row>
    <row r="384" spans="1:11" x14ac:dyDescent="0.3">
      <c r="A384" s="6">
        <v>294</v>
      </c>
      <c r="B384" s="11" t="s">
        <v>358</v>
      </c>
      <c r="C384" s="13">
        <v>101.5</v>
      </c>
      <c r="D384" s="13">
        <v>104.1</v>
      </c>
      <c r="E384" s="13">
        <v>101.5</v>
      </c>
      <c r="F384" s="13">
        <v>0</v>
      </c>
      <c r="G384" s="13">
        <v>103.8</v>
      </c>
      <c r="H384" s="28">
        <v>-2.2999999999999998</v>
      </c>
      <c r="I384" s="14">
        <v>174</v>
      </c>
      <c r="J384" s="13">
        <v>8.82</v>
      </c>
      <c r="K384" s="14">
        <v>86191</v>
      </c>
    </row>
    <row r="385" spans="1:11" x14ac:dyDescent="0.3">
      <c r="A385" s="6">
        <v>295</v>
      </c>
      <c r="B385" s="11" t="s">
        <v>14</v>
      </c>
      <c r="C385" s="13">
        <v>1416</v>
      </c>
      <c r="D385" s="13">
        <v>1425</v>
      </c>
      <c r="E385" s="13">
        <v>1415.9</v>
      </c>
      <c r="F385" s="13">
        <v>0</v>
      </c>
      <c r="G385" s="13">
        <v>1418.9</v>
      </c>
      <c r="H385" s="28">
        <v>-2.9</v>
      </c>
      <c r="I385" s="14">
        <v>98</v>
      </c>
      <c r="J385" s="13">
        <v>7.306</v>
      </c>
      <c r="K385" s="14">
        <v>5152</v>
      </c>
    </row>
    <row r="386" spans="1:11" x14ac:dyDescent="0.3">
      <c r="A386" s="6">
        <v>296</v>
      </c>
      <c r="B386" s="11" t="s">
        <v>359</v>
      </c>
      <c r="C386" s="13">
        <v>1135</v>
      </c>
      <c r="D386" s="13">
        <v>1188</v>
      </c>
      <c r="E386" s="13">
        <v>1110.0999999999999</v>
      </c>
      <c r="F386" s="13">
        <v>0</v>
      </c>
      <c r="G386" s="13">
        <v>1161.0999999999999</v>
      </c>
      <c r="H386" s="28">
        <v>-26.1</v>
      </c>
      <c r="I386" s="14">
        <v>67</v>
      </c>
      <c r="J386" s="13">
        <v>1.3140000000000001</v>
      </c>
      <c r="K386" s="14">
        <v>1140</v>
      </c>
    </row>
    <row r="387" spans="1:11" x14ac:dyDescent="0.3">
      <c r="A387" s="6">
        <v>297</v>
      </c>
      <c r="B387" s="11" t="s">
        <v>360</v>
      </c>
      <c r="C387" s="13">
        <v>59</v>
      </c>
      <c r="D387" s="13">
        <v>60.5</v>
      </c>
      <c r="E387" s="13">
        <v>58.1</v>
      </c>
      <c r="F387" s="13">
        <v>0</v>
      </c>
      <c r="G387" s="13">
        <v>59.2</v>
      </c>
      <c r="H387" s="28">
        <v>-0.2</v>
      </c>
      <c r="I387" s="14">
        <v>681</v>
      </c>
      <c r="J387" s="13">
        <v>35.322000000000003</v>
      </c>
      <c r="K387" s="14">
        <v>593000</v>
      </c>
    </row>
    <row r="388" spans="1:11" x14ac:dyDescent="0.3">
      <c r="A388" s="6">
        <v>298</v>
      </c>
      <c r="B388" s="11" t="s">
        <v>361</v>
      </c>
      <c r="C388" s="13">
        <v>14.4</v>
      </c>
      <c r="D388" s="13">
        <v>14.7</v>
      </c>
      <c r="E388" s="13">
        <v>14.2</v>
      </c>
      <c r="F388" s="13">
        <v>0</v>
      </c>
      <c r="G388" s="13">
        <v>14.4</v>
      </c>
      <c r="H388" s="28">
        <v>0</v>
      </c>
      <c r="I388" s="14">
        <v>1597</v>
      </c>
      <c r="J388" s="13">
        <v>105.881</v>
      </c>
      <c r="K388" s="14">
        <v>7361296</v>
      </c>
    </row>
    <row r="389" spans="1:11" x14ac:dyDescent="0.3">
      <c r="A389" s="6">
        <v>299</v>
      </c>
      <c r="B389" s="11" t="s">
        <v>362</v>
      </c>
      <c r="C389" s="13">
        <v>8.1999999999999993</v>
      </c>
      <c r="D389" s="13">
        <v>8.5</v>
      </c>
      <c r="E389" s="13">
        <v>8.1</v>
      </c>
      <c r="F389" s="13">
        <v>0</v>
      </c>
      <c r="G389" s="13">
        <v>8.4</v>
      </c>
      <c r="H389" s="28">
        <v>-0.2</v>
      </c>
      <c r="I389" s="14">
        <v>369</v>
      </c>
      <c r="J389" s="13">
        <v>9.7479999999999993</v>
      </c>
      <c r="K389" s="14">
        <v>1183045</v>
      </c>
    </row>
    <row r="390" spans="1:11" x14ac:dyDescent="0.3">
      <c r="A390" s="6">
        <v>300</v>
      </c>
      <c r="B390" s="11" t="s">
        <v>363</v>
      </c>
      <c r="C390" s="13">
        <v>43.4</v>
      </c>
      <c r="D390" s="13">
        <v>44.7</v>
      </c>
      <c r="E390" s="13">
        <v>43.1</v>
      </c>
      <c r="F390" s="13">
        <v>0</v>
      </c>
      <c r="G390" s="13">
        <v>44.7</v>
      </c>
      <c r="H390" s="28">
        <v>-1.3</v>
      </c>
      <c r="I390" s="14">
        <v>2267</v>
      </c>
      <c r="J390" s="13">
        <v>115.81100000000001</v>
      </c>
      <c r="K390" s="14">
        <v>2644153</v>
      </c>
    </row>
    <row r="391" spans="1:11" x14ac:dyDescent="0.3">
      <c r="A391" s="6">
        <v>301</v>
      </c>
      <c r="B391" s="11" t="s">
        <v>364</v>
      </c>
      <c r="C391" s="13">
        <v>32</v>
      </c>
      <c r="D391" s="13">
        <v>33.200000000000003</v>
      </c>
      <c r="E391" s="13">
        <v>31.8</v>
      </c>
      <c r="F391" s="13">
        <v>0</v>
      </c>
      <c r="G391" s="13">
        <v>31.6</v>
      </c>
      <c r="H391" s="28">
        <v>0.4</v>
      </c>
      <c r="I391" s="14">
        <v>315</v>
      </c>
      <c r="J391" s="13">
        <v>13.634</v>
      </c>
      <c r="K391" s="14">
        <v>422751</v>
      </c>
    </row>
    <row r="392" spans="1:11" x14ac:dyDescent="0.3">
      <c r="A392" s="6">
        <v>302</v>
      </c>
      <c r="B392" s="11" t="s">
        <v>37</v>
      </c>
      <c r="C392" s="13">
        <v>65.400000000000006</v>
      </c>
      <c r="D392" s="13">
        <v>67</v>
      </c>
      <c r="E392" s="13">
        <v>65.400000000000006</v>
      </c>
      <c r="F392" s="13">
        <v>0</v>
      </c>
      <c r="G392" s="13">
        <v>66.7</v>
      </c>
      <c r="H392" s="28">
        <v>-1.3</v>
      </c>
      <c r="I392" s="14">
        <v>305</v>
      </c>
      <c r="J392" s="13">
        <v>22.748999999999999</v>
      </c>
      <c r="K392" s="14">
        <v>344953</v>
      </c>
    </row>
    <row r="393" spans="1:11" x14ac:dyDescent="0.3">
      <c r="A393" s="6">
        <v>303</v>
      </c>
      <c r="B393" s="11" t="s">
        <v>365</v>
      </c>
      <c r="C393" s="13">
        <v>33.9</v>
      </c>
      <c r="D393" s="13">
        <v>35</v>
      </c>
      <c r="E393" s="13">
        <v>33.6</v>
      </c>
      <c r="F393" s="13">
        <v>0</v>
      </c>
      <c r="G393" s="13">
        <v>34.299999999999997</v>
      </c>
      <c r="H393" s="28">
        <v>-0.4</v>
      </c>
      <c r="I393" s="14">
        <v>193</v>
      </c>
      <c r="J393" s="13">
        <v>7.7990000000000004</v>
      </c>
      <c r="K393" s="14">
        <v>228832</v>
      </c>
    </row>
    <row r="394" spans="1:11" x14ac:dyDescent="0.3">
      <c r="A394" s="6">
        <v>304</v>
      </c>
      <c r="B394" s="11" t="s">
        <v>366</v>
      </c>
      <c r="C394" s="13">
        <v>46</v>
      </c>
      <c r="D394" s="13">
        <v>46.7</v>
      </c>
      <c r="E394" s="13">
        <v>45.5</v>
      </c>
      <c r="F394" s="13">
        <v>0</v>
      </c>
      <c r="G394" s="13">
        <v>46.2</v>
      </c>
      <c r="H394" s="28">
        <v>-0.2</v>
      </c>
      <c r="I394" s="14">
        <v>423</v>
      </c>
      <c r="J394" s="13">
        <v>22.917999999999999</v>
      </c>
      <c r="K394" s="14">
        <v>497585</v>
      </c>
    </row>
    <row r="395" spans="1:11" x14ac:dyDescent="0.3">
      <c r="A395" s="6">
        <v>305</v>
      </c>
      <c r="B395" s="11" t="s">
        <v>367</v>
      </c>
      <c r="C395" s="13">
        <v>79</v>
      </c>
      <c r="D395" s="13">
        <v>81.5</v>
      </c>
      <c r="E395" s="13">
        <v>79</v>
      </c>
      <c r="F395" s="13">
        <v>0</v>
      </c>
      <c r="G395" s="13">
        <v>80.3</v>
      </c>
      <c r="H395" s="28">
        <v>-1.3</v>
      </c>
      <c r="I395" s="14">
        <v>459</v>
      </c>
      <c r="J395" s="13">
        <v>22.449000000000002</v>
      </c>
      <c r="K395" s="14">
        <v>278657</v>
      </c>
    </row>
    <row r="396" spans="1:11" x14ac:dyDescent="0.3">
      <c r="A396" s="6">
        <v>306</v>
      </c>
      <c r="B396" s="11" t="s">
        <v>368</v>
      </c>
      <c r="C396" s="13">
        <v>30.6</v>
      </c>
      <c r="D396" s="13">
        <v>31.5</v>
      </c>
      <c r="E396" s="13">
        <v>30.6</v>
      </c>
      <c r="F396" s="13">
        <v>0</v>
      </c>
      <c r="G396" s="13">
        <v>30.6</v>
      </c>
      <c r="H396" s="28">
        <v>0</v>
      </c>
      <c r="I396" s="14">
        <v>234</v>
      </c>
      <c r="J396" s="13">
        <v>7.1909999999999998</v>
      </c>
      <c r="K396" s="14">
        <v>231596</v>
      </c>
    </row>
    <row r="397" spans="1:11" x14ac:dyDescent="0.3">
      <c r="A397" s="6">
        <v>307</v>
      </c>
      <c r="B397" s="11" t="s">
        <v>369</v>
      </c>
      <c r="C397" s="13">
        <v>30</v>
      </c>
      <c r="D397" s="13">
        <v>30.1</v>
      </c>
      <c r="E397" s="13">
        <v>28.9</v>
      </c>
      <c r="F397" s="13">
        <v>0</v>
      </c>
      <c r="G397" s="13">
        <v>29</v>
      </c>
      <c r="H397" s="28">
        <v>1</v>
      </c>
      <c r="I397" s="14">
        <v>1120</v>
      </c>
      <c r="J397" s="13">
        <v>117.331</v>
      </c>
      <c r="K397" s="14">
        <v>3983733</v>
      </c>
    </row>
    <row r="398" spans="1:11" x14ac:dyDescent="0.3">
      <c r="A398" s="6">
        <v>308</v>
      </c>
      <c r="B398" s="11" t="s">
        <v>370</v>
      </c>
      <c r="C398" s="13">
        <v>20.399999999999999</v>
      </c>
      <c r="D398" s="13">
        <v>20.8</v>
      </c>
      <c r="E398" s="13">
        <v>20.3</v>
      </c>
      <c r="F398" s="13">
        <v>0</v>
      </c>
      <c r="G398" s="13">
        <v>20.5</v>
      </c>
      <c r="H398" s="28">
        <v>-0.1</v>
      </c>
      <c r="I398" s="14">
        <v>347</v>
      </c>
      <c r="J398" s="13">
        <v>29.045999999999999</v>
      </c>
      <c r="K398" s="14">
        <v>1412103</v>
      </c>
    </row>
    <row r="399" spans="1:11" x14ac:dyDescent="0.3">
      <c r="A399" s="6">
        <v>309</v>
      </c>
      <c r="B399" s="11" t="s">
        <v>371</v>
      </c>
      <c r="C399" s="13">
        <v>24.5</v>
      </c>
      <c r="D399" s="13">
        <v>24.8</v>
      </c>
      <c r="E399" s="13">
        <v>24.4</v>
      </c>
      <c r="F399" s="13">
        <v>0</v>
      </c>
      <c r="G399" s="13">
        <v>24.6</v>
      </c>
      <c r="H399" s="28">
        <v>-0.1</v>
      </c>
      <c r="I399" s="14">
        <v>343</v>
      </c>
      <c r="J399" s="13">
        <v>16.305</v>
      </c>
      <c r="K399" s="14">
        <v>664905</v>
      </c>
    </row>
    <row r="400" spans="1:11" x14ac:dyDescent="0.3">
      <c r="A400" s="6">
        <v>310</v>
      </c>
      <c r="B400" s="11" t="s">
        <v>372</v>
      </c>
      <c r="C400" s="13">
        <v>34.9</v>
      </c>
      <c r="D400" s="13">
        <v>36.1</v>
      </c>
      <c r="E400" s="13">
        <v>34.6</v>
      </c>
      <c r="F400" s="13">
        <v>0</v>
      </c>
      <c r="G400" s="13">
        <v>35.700000000000003</v>
      </c>
      <c r="H400" s="28">
        <v>-0.8</v>
      </c>
      <c r="I400" s="14">
        <v>235</v>
      </c>
      <c r="J400" s="13">
        <v>11.967000000000001</v>
      </c>
      <c r="K400" s="14">
        <v>338293</v>
      </c>
    </row>
    <row r="401" spans="1:11" x14ac:dyDescent="0.3">
      <c r="A401" s="6">
        <v>311</v>
      </c>
      <c r="B401" s="11" t="s">
        <v>373</v>
      </c>
      <c r="C401" s="13">
        <v>53.6</v>
      </c>
      <c r="D401" s="13">
        <v>55.7</v>
      </c>
      <c r="E401" s="13">
        <v>53.4</v>
      </c>
      <c r="F401" s="13">
        <v>0</v>
      </c>
      <c r="G401" s="13">
        <v>54.5</v>
      </c>
      <c r="H401" s="28">
        <v>-0.9</v>
      </c>
      <c r="I401" s="14">
        <v>722</v>
      </c>
      <c r="J401" s="13">
        <v>44.723999999999997</v>
      </c>
      <c r="K401" s="14">
        <v>819442</v>
      </c>
    </row>
    <row r="402" spans="1:11" x14ac:dyDescent="0.3">
      <c r="A402" s="6">
        <v>312</v>
      </c>
      <c r="B402" s="11" t="s">
        <v>374</v>
      </c>
      <c r="C402" s="13">
        <v>87.3</v>
      </c>
      <c r="D402" s="13">
        <v>88</v>
      </c>
      <c r="E402" s="13">
        <v>86.5</v>
      </c>
      <c r="F402" s="13">
        <v>0</v>
      </c>
      <c r="G402" s="13">
        <v>86.5</v>
      </c>
      <c r="H402" s="28">
        <v>0.8</v>
      </c>
      <c r="I402" s="14">
        <v>73</v>
      </c>
      <c r="J402" s="13">
        <v>1.9019999999999999</v>
      </c>
      <c r="K402" s="14">
        <v>21739</v>
      </c>
    </row>
    <row r="403" spans="1:11" x14ac:dyDescent="0.3">
      <c r="A403" s="6">
        <v>313</v>
      </c>
      <c r="B403" s="11" t="s">
        <v>375</v>
      </c>
      <c r="C403" s="13">
        <v>76.099999999999994</v>
      </c>
      <c r="D403" s="13">
        <v>76.5</v>
      </c>
      <c r="E403" s="13">
        <v>76</v>
      </c>
      <c r="F403" s="13">
        <v>0</v>
      </c>
      <c r="G403" s="13">
        <v>76.2</v>
      </c>
      <c r="H403" s="28">
        <v>-0.1</v>
      </c>
      <c r="I403" s="14">
        <v>48</v>
      </c>
      <c r="J403" s="13">
        <v>1.911</v>
      </c>
      <c r="K403" s="14">
        <v>25073</v>
      </c>
    </row>
    <row r="404" spans="1:11" x14ac:dyDescent="0.3">
      <c r="A404" s="6">
        <v>314</v>
      </c>
      <c r="B404" s="11" t="s">
        <v>376</v>
      </c>
      <c r="C404" s="13">
        <v>42.2</v>
      </c>
      <c r="D404" s="13">
        <v>42.9</v>
      </c>
      <c r="E404" s="13">
        <v>41.8</v>
      </c>
      <c r="F404" s="13">
        <v>0</v>
      </c>
      <c r="G404" s="13">
        <v>42.1</v>
      </c>
      <c r="H404" s="28">
        <v>0.1</v>
      </c>
      <c r="I404" s="14">
        <v>1790</v>
      </c>
      <c r="J404" s="13">
        <v>138.785</v>
      </c>
      <c r="K404" s="14">
        <v>3270089</v>
      </c>
    </row>
    <row r="405" spans="1:11" x14ac:dyDescent="0.3">
      <c r="A405" s="6">
        <v>315</v>
      </c>
      <c r="B405" s="11" t="s">
        <v>377</v>
      </c>
      <c r="C405" s="13">
        <v>30.3</v>
      </c>
      <c r="D405" s="13">
        <v>30.9</v>
      </c>
      <c r="E405" s="13">
        <v>30.2</v>
      </c>
      <c r="F405" s="13">
        <v>0</v>
      </c>
      <c r="G405" s="13">
        <v>30.8</v>
      </c>
      <c r="H405" s="28">
        <v>-0.5</v>
      </c>
      <c r="I405" s="14">
        <v>318</v>
      </c>
      <c r="J405" s="13">
        <v>10.336</v>
      </c>
      <c r="K405" s="14">
        <v>339072</v>
      </c>
    </row>
    <row r="406" spans="1:11" x14ac:dyDescent="0.3">
      <c r="A406" s="6">
        <v>316</v>
      </c>
      <c r="B406" s="11" t="s">
        <v>378</v>
      </c>
      <c r="C406" s="13">
        <v>260</v>
      </c>
      <c r="D406" s="13">
        <v>268</v>
      </c>
      <c r="E406" s="13">
        <v>259.10000000000002</v>
      </c>
      <c r="F406" s="13">
        <v>0</v>
      </c>
      <c r="G406" s="13">
        <v>261.89999999999998</v>
      </c>
      <c r="H406" s="28">
        <v>-1.9</v>
      </c>
      <c r="I406" s="14">
        <v>89</v>
      </c>
      <c r="J406" s="13">
        <v>1.1919999999999999</v>
      </c>
      <c r="K406" s="14">
        <v>4500</v>
      </c>
    </row>
    <row r="407" spans="1:11" x14ac:dyDescent="0.3">
      <c r="A407" s="6">
        <v>317</v>
      </c>
      <c r="B407" s="11" t="s">
        <v>379</v>
      </c>
      <c r="C407" s="13">
        <v>24.2</v>
      </c>
      <c r="D407" s="13">
        <v>28.1</v>
      </c>
      <c r="E407" s="13">
        <v>23.2</v>
      </c>
      <c r="F407" s="13">
        <v>0</v>
      </c>
      <c r="G407" s="13">
        <v>25.6</v>
      </c>
      <c r="H407" s="28">
        <v>-1.4</v>
      </c>
      <c r="I407" s="14">
        <v>41523</v>
      </c>
      <c r="J407" s="13">
        <v>597.58199999999999</v>
      </c>
      <c r="K407" s="14">
        <v>23625624</v>
      </c>
    </row>
    <row r="408" spans="1:11" x14ac:dyDescent="0.3">
      <c r="A408" s="6">
        <v>318</v>
      </c>
      <c r="B408" s="11" t="s">
        <v>380</v>
      </c>
      <c r="C408" s="13">
        <v>41.7</v>
      </c>
      <c r="D408" s="13">
        <v>42.3</v>
      </c>
      <c r="E408" s="13">
        <v>41.6</v>
      </c>
      <c r="F408" s="13">
        <v>0</v>
      </c>
      <c r="G408" s="13">
        <v>42</v>
      </c>
      <c r="H408" s="28">
        <v>-0.3</v>
      </c>
      <c r="I408" s="14">
        <v>453</v>
      </c>
      <c r="J408" s="13">
        <v>20.411999999999999</v>
      </c>
      <c r="K408" s="14">
        <v>487823</v>
      </c>
    </row>
    <row r="409" spans="1:11" x14ac:dyDescent="0.3">
      <c r="A409" s="6">
        <v>319</v>
      </c>
      <c r="B409" s="11" t="s">
        <v>381</v>
      </c>
      <c r="C409" s="13">
        <v>0</v>
      </c>
      <c r="D409" s="13">
        <v>0</v>
      </c>
      <c r="E409" s="13">
        <v>0</v>
      </c>
      <c r="F409" s="13">
        <v>0</v>
      </c>
      <c r="G409" s="13">
        <v>13.1</v>
      </c>
      <c r="H409" s="28" t="s">
        <v>125</v>
      </c>
      <c r="I409" s="14">
        <v>0</v>
      </c>
      <c r="J409" s="13">
        <v>0</v>
      </c>
      <c r="K409" s="14">
        <v>0</v>
      </c>
    </row>
    <row r="410" spans="1:11" x14ac:dyDescent="0.3">
      <c r="A410" s="6">
        <v>320</v>
      </c>
      <c r="B410" s="11" t="s">
        <v>382</v>
      </c>
      <c r="C410" s="13">
        <v>12.6</v>
      </c>
      <c r="D410" s="13">
        <v>12.8</v>
      </c>
      <c r="E410" s="13">
        <v>12.5</v>
      </c>
      <c r="F410" s="13">
        <v>0</v>
      </c>
      <c r="G410" s="13">
        <v>12.6</v>
      </c>
      <c r="H410" s="28">
        <v>0</v>
      </c>
      <c r="I410" s="14">
        <v>158</v>
      </c>
      <c r="J410" s="13">
        <v>10.984999999999999</v>
      </c>
      <c r="K410" s="14">
        <v>868017</v>
      </c>
    </row>
    <row r="411" spans="1:11" x14ac:dyDescent="0.3">
      <c r="A411" s="6">
        <v>321</v>
      </c>
      <c r="B411" s="11" t="s">
        <v>383</v>
      </c>
      <c r="C411" s="13">
        <v>11.8</v>
      </c>
      <c r="D411" s="13">
        <v>11.9</v>
      </c>
      <c r="E411" s="13">
        <v>11.7</v>
      </c>
      <c r="F411" s="13">
        <v>0</v>
      </c>
      <c r="G411" s="13">
        <v>11.7</v>
      </c>
      <c r="H411" s="28">
        <v>0.1</v>
      </c>
      <c r="I411" s="14">
        <v>71</v>
      </c>
      <c r="J411" s="13">
        <v>2.4769999999999999</v>
      </c>
      <c r="K411" s="14">
        <v>210183</v>
      </c>
    </row>
    <row r="412" spans="1:11" x14ac:dyDescent="0.3">
      <c r="A412" s="6">
        <v>322</v>
      </c>
      <c r="B412" s="11" t="s">
        <v>384</v>
      </c>
      <c r="C412" s="13">
        <v>12.8</v>
      </c>
      <c r="D412" s="13">
        <v>12.9</v>
      </c>
      <c r="E412" s="13">
        <v>12.7</v>
      </c>
      <c r="F412" s="13">
        <v>0</v>
      </c>
      <c r="G412" s="13">
        <v>12.7</v>
      </c>
      <c r="H412" s="28">
        <v>0.1</v>
      </c>
      <c r="I412" s="14">
        <v>117</v>
      </c>
      <c r="J412" s="13">
        <v>12.379</v>
      </c>
      <c r="K412" s="14">
        <v>969113</v>
      </c>
    </row>
    <row r="413" spans="1:11" x14ac:dyDescent="0.3">
      <c r="A413" s="6">
        <v>323</v>
      </c>
      <c r="B413" s="11" t="s">
        <v>385</v>
      </c>
      <c r="C413" s="13">
        <v>22.3</v>
      </c>
      <c r="D413" s="13">
        <v>22.5</v>
      </c>
      <c r="E413" s="13">
        <v>22.2</v>
      </c>
      <c r="F413" s="13">
        <v>0</v>
      </c>
      <c r="G413" s="13">
        <v>22.6</v>
      </c>
      <c r="H413" s="28">
        <v>-0.3</v>
      </c>
      <c r="I413" s="14">
        <v>45</v>
      </c>
      <c r="J413" s="13">
        <v>1.43</v>
      </c>
      <c r="K413" s="14">
        <v>64005</v>
      </c>
    </row>
    <row r="414" spans="1:11" x14ac:dyDescent="0.3">
      <c r="A414" s="6">
        <v>324</v>
      </c>
      <c r="B414" s="11" t="s">
        <v>386</v>
      </c>
      <c r="C414" s="13">
        <v>28.5</v>
      </c>
      <c r="D414" s="13">
        <v>29.1</v>
      </c>
      <c r="E414" s="13">
        <v>28.2</v>
      </c>
      <c r="F414" s="13">
        <v>0</v>
      </c>
      <c r="G414" s="13">
        <v>28.4</v>
      </c>
      <c r="H414" s="28">
        <v>0.1</v>
      </c>
      <c r="I414" s="14">
        <v>111</v>
      </c>
      <c r="J414" s="13">
        <v>3.9369999999999998</v>
      </c>
      <c r="K414" s="14">
        <v>137742</v>
      </c>
    </row>
    <row r="415" spans="1:11" x14ac:dyDescent="0.3">
      <c r="A415" s="6">
        <v>325</v>
      </c>
      <c r="B415" s="11" t="s">
        <v>387</v>
      </c>
      <c r="C415" s="13">
        <v>18.3</v>
      </c>
      <c r="D415" s="13">
        <v>18.5</v>
      </c>
      <c r="E415" s="13">
        <v>18.2</v>
      </c>
      <c r="F415" s="13">
        <v>0</v>
      </c>
      <c r="G415" s="13">
        <v>18.399999999999999</v>
      </c>
      <c r="H415" s="28">
        <v>-0.1</v>
      </c>
      <c r="I415" s="14">
        <v>97</v>
      </c>
      <c r="J415" s="13">
        <v>2.71</v>
      </c>
      <c r="K415" s="14">
        <v>147205</v>
      </c>
    </row>
    <row r="416" spans="1:11" x14ac:dyDescent="0.3">
      <c r="A416" s="6">
        <v>326</v>
      </c>
      <c r="B416" s="11" t="s">
        <v>388</v>
      </c>
      <c r="C416" s="13">
        <v>24.5</v>
      </c>
      <c r="D416" s="13">
        <v>24.8</v>
      </c>
      <c r="E416" s="13">
        <v>24.1</v>
      </c>
      <c r="F416" s="13">
        <v>0</v>
      </c>
      <c r="G416" s="13">
        <v>24.1</v>
      </c>
      <c r="H416" s="28">
        <v>0.4</v>
      </c>
      <c r="I416" s="14">
        <v>615</v>
      </c>
      <c r="J416" s="13">
        <v>27.451000000000001</v>
      </c>
      <c r="K416" s="14">
        <v>1123137</v>
      </c>
    </row>
    <row r="417" spans="1:11" x14ac:dyDescent="0.3">
      <c r="A417" s="6">
        <v>327</v>
      </c>
      <c r="B417" s="11" t="s">
        <v>389</v>
      </c>
      <c r="C417" s="13">
        <v>106</v>
      </c>
      <c r="D417" s="13">
        <v>116</v>
      </c>
      <c r="E417" s="13">
        <v>105</v>
      </c>
      <c r="F417" s="13">
        <v>0</v>
      </c>
      <c r="G417" s="13">
        <v>105.7</v>
      </c>
      <c r="H417" s="28">
        <v>0.3</v>
      </c>
      <c r="I417" s="14">
        <v>378</v>
      </c>
      <c r="J417" s="13">
        <v>10.173999999999999</v>
      </c>
      <c r="K417" s="14">
        <v>88911</v>
      </c>
    </row>
    <row r="418" spans="1:11" x14ac:dyDescent="0.3">
      <c r="A418" s="6">
        <v>328</v>
      </c>
      <c r="B418" s="11" t="s">
        <v>390</v>
      </c>
      <c r="C418" s="13">
        <v>14.9</v>
      </c>
      <c r="D418" s="13">
        <v>15.1</v>
      </c>
      <c r="E418" s="13">
        <v>14.8</v>
      </c>
      <c r="F418" s="13">
        <v>0</v>
      </c>
      <c r="G418" s="13">
        <v>14.9</v>
      </c>
      <c r="H418" s="28">
        <v>0</v>
      </c>
      <c r="I418" s="14">
        <v>113</v>
      </c>
      <c r="J418" s="13">
        <v>2.0950000000000002</v>
      </c>
      <c r="K418" s="14">
        <v>141118</v>
      </c>
    </row>
    <row r="419" spans="1:11" x14ac:dyDescent="0.3">
      <c r="A419" s="6">
        <v>329</v>
      </c>
      <c r="B419" s="11" t="s">
        <v>391</v>
      </c>
      <c r="C419" s="13">
        <v>33.1</v>
      </c>
      <c r="D419" s="13">
        <v>33.799999999999997</v>
      </c>
      <c r="E419" s="13">
        <v>33</v>
      </c>
      <c r="F419" s="13">
        <v>0</v>
      </c>
      <c r="G419" s="13">
        <v>33.4</v>
      </c>
      <c r="H419" s="28">
        <v>-0.3</v>
      </c>
      <c r="I419" s="14">
        <v>326</v>
      </c>
      <c r="J419" s="13">
        <v>17.274000000000001</v>
      </c>
      <c r="K419" s="14">
        <v>518295</v>
      </c>
    </row>
    <row r="420" spans="1:11" x14ac:dyDescent="0.3">
      <c r="A420" s="6">
        <v>330</v>
      </c>
      <c r="B420" s="11" t="s">
        <v>392</v>
      </c>
      <c r="C420" s="13">
        <v>23.1</v>
      </c>
      <c r="D420" s="13">
        <v>23.4</v>
      </c>
      <c r="E420" s="13">
        <v>23.1</v>
      </c>
      <c r="F420" s="13">
        <v>0</v>
      </c>
      <c r="G420" s="13">
        <v>23.4</v>
      </c>
      <c r="H420" s="28">
        <v>-0.3</v>
      </c>
      <c r="I420" s="14">
        <v>263</v>
      </c>
      <c r="J420" s="13">
        <v>8.9610000000000003</v>
      </c>
      <c r="K420" s="14">
        <v>386377</v>
      </c>
    </row>
    <row r="421" spans="1:11" x14ac:dyDescent="0.3">
      <c r="A421" s="6">
        <v>331</v>
      </c>
      <c r="B421" s="11" t="s">
        <v>393</v>
      </c>
      <c r="C421" s="13">
        <v>24</v>
      </c>
      <c r="D421" s="13">
        <v>24.7</v>
      </c>
      <c r="E421" s="13">
        <v>23.8</v>
      </c>
      <c r="F421" s="13">
        <v>0</v>
      </c>
      <c r="G421" s="13">
        <v>24.5</v>
      </c>
      <c r="H421" s="28">
        <v>-0.5</v>
      </c>
      <c r="I421" s="14">
        <v>493</v>
      </c>
      <c r="J421" s="13">
        <v>35.052999999999997</v>
      </c>
      <c r="K421" s="14">
        <v>1451213</v>
      </c>
    </row>
    <row r="422" spans="1:11" x14ac:dyDescent="0.3">
      <c r="A422" s="6">
        <v>332</v>
      </c>
      <c r="B422" s="11" t="s">
        <v>15</v>
      </c>
      <c r="C422" s="13">
        <v>185.2</v>
      </c>
      <c r="D422" s="13">
        <v>185.5</v>
      </c>
      <c r="E422" s="13">
        <v>182.5</v>
      </c>
      <c r="F422" s="13">
        <v>0</v>
      </c>
      <c r="G422" s="13">
        <v>184.9</v>
      </c>
      <c r="H422" s="28">
        <v>0.3</v>
      </c>
      <c r="I422" s="14">
        <v>196</v>
      </c>
      <c r="J422" s="13">
        <v>8.7989999999999995</v>
      </c>
      <c r="K422" s="14">
        <v>47812</v>
      </c>
    </row>
    <row r="423" spans="1:11" x14ac:dyDescent="0.3">
      <c r="A423" s="6">
        <v>333</v>
      </c>
      <c r="B423" s="11" t="s">
        <v>394</v>
      </c>
      <c r="C423" s="13">
        <v>58.5</v>
      </c>
      <c r="D423" s="13">
        <v>60.2</v>
      </c>
      <c r="E423" s="13">
        <v>58.1</v>
      </c>
      <c r="F423" s="13">
        <v>0</v>
      </c>
      <c r="G423" s="13">
        <v>58.9</v>
      </c>
      <c r="H423" s="28">
        <v>-0.4</v>
      </c>
      <c r="I423" s="14">
        <v>260</v>
      </c>
      <c r="J423" s="13">
        <v>7.8040000000000003</v>
      </c>
      <c r="K423" s="14">
        <v>131613</v>
      </c>
    </row>
    <row r="424" spans="1:11" x14ac:dyDescent="0.3">
      <c r="A424" s="6">
        <v>334</v>
      </c>
      <c r="B424" s="11" t="s">
        <v>395</v>
      </c>
      <c r="C424" s="13">
        <v>42.7</v>
      </c>
      <c r="D424" s="13">
        <v>43.4</v>
      </c>
      <c r="E424" s="13">
        <v>42.5</v>
      </c>
      <c r="F424" s="13">
        <v>0</v>
      </c>
      <c r="G424" s="13">
        <v>43</v>
      </c>
      <c r="H424" s="28">
        <v>-0.3</v>
      </c>
      <c r="I424" s="14">
        <v>392</v>
      </c>
      <c r="J424" s="13">
        <v>11.507999999999999</v>
      </c>
      <c r="K424" s="14">
        <v>268072</v>
      </c>
    </row>
    <row r="425" spans="1:11" x14ac:dyDescent="0.3">
      <c r="A425" s="6">
        <v>335</v>
      </c>
      <c r="B425" s="11" t="s">
        <v>396</v>
      </c>
      <c r="C425" s="13">
        <v>468.8</v>
      </c>
      <c r="D425" s="13">
        <v>471.9</v>
      </c>
      <c r="E425" s="13">
        <v>466</v>
      </c>
      <c r="F425" s="13">
        <v>0</v>
      </c>
      <c r="G425" s="13">
        <v>463.8</v>
      </c>
      <c r="H425" s="28">
        <v>5</v>
      </c>
      <c r="I425" s="14">
        <v>75</v>
      </c>
      <c r="J425" s="13">
        <v>2.6360000000000001</v>
      </c>
      <c r="K425" s="14">
        <v>5630</v>
      </c>
    </row>
    <row r="426" spans="1:11" x14ac:dyDescent="0.3">
      <c r="A426" s="6">
        <v>336</v>
      </c>
      <c r="B426" s="11" t="s">
        <v>397</v>
      </c>
      <c r="C426" s="13">
        <v>72.5</v>
      </c>
      <c r="D426" s="13">
        <v>74.900000000000006</v>
      </c>
      <c r="E426" s="13">
        <v>72</v>
      </c>
      <c r="F426" s="13">
        <v>0</v>
      </c>
      <c r="G426" s="13">
        <v>73</v>
      </c>
      <c r="H426" s="28">
        <v>-0.5</v>
      </c>
      <c r="I426" s="14">
        <v>1491</v>
      </c>
      <c r="J426" s="13">
        <v>36.042999999999999</v>
      </c>
      <c r="K426" s="14">
        <v>491370</v>
      </c>
    </row>
    <row r="427" spans="1:11" x14ac:dyDescent="0.3">
      <c r="A427" s="6">
        <v>337</v>
      </c>
      <c r="B427" s="11" t="s">
        <v>398</v>
      </c>
      <c r="C427" s="13">
        <v>361.5</v>
      </c>
      <c r="D427" s="13">
        <v>375.4</v>
      </c>
      <c r="E427" s="13">
        <v>360</v>
      </c>
      <c r="F427" s="13">
        <v>0</v>
      </c>
      <c r="G427" s="13">
        <v>368.5</v>
      </c>
      <c r="H427" s="28">
        <v>-7</v>
      </c>
      <c r="I427" s="14">
        <v>333</v>
      </c>
      <c r="J427" s="13">
        <v>10.5</v>
      </c>
      <c r="K427" s="14">
        <v>28513</v>
      </c>
    </row>
    <row r="428" spans="1:11" x14ac:dyDescent="0.3">
      <c r="A428" s="6">
        <v>338</v>
      </c>
      <c r="B428" s="11" t="s">
        <v>399</v>
      </c>
      <c r="C428" s="13">
        <v>85.4</v>
      </c>
      <c r="D428" s="13">
        <v>86.9</v>
      </c>
      <c r="E428" s="13">
        <v>85.1</v>
      </c>
      <c r="F428" s="13">
        <v>0</v>
      </c>
      <c r="G428" s="13">
        <v>85.6</v>
      </c>
      <c r="H428" s="28">
        <v>-0.2</v>
      </c>
      <c r="I428" s="14">
        <v>218</v>
      </c>
      <c r="J428" s="13">
        <v>7.6029999999999998</v>
      </c>
      <c r="K428" s="14">
        <v>88463</v>
      </c>
    </row>
    <row r="429" spans="1:11" x14ac:dyDescent="0.3">
      <c r="A429" s="6">
        <v>339</v>
      </c>
      <c r="B429" s="11" t="s">
        <v>400</v>
      </c>
      <c r="C429" s="13">
        <v>27.1</v>
      </c>
      <c r="D429" s="13">
        <v>27.7</v>
      </c>
      <c r="E429" s="13">
        <v>26.9</v>
      </c>
      <c r="F429" s="13">
        <v>0</v>
      </c>
      <c r="G429" s="13">
        <v>26.9</v>
      </c>
      <c r="H429" s="28">
        <v>0.2</v>
      </c>
      <c r="I429" s="14">
        <v>217</v>
      </c>
      <c r="J429" s="13">
        <v>6.282</v>
      </c>
      <c r="K429" s="14">
        <v>230030</v>
      </c>
    </row>
    <row r="430" spans="1:11" x14ac:dyDescent="0.3">
      <c r="A430" s="6">
        <v>340</v>
      </c>
      <c r="B430" s="11" t="s">
        <v>401</v>
      </c>
      <c r="C430" s="13">
        <v>16.7</v>
      </c>
      <c r="D430" s="13">
        <v>16.8</v>
      </c>
      <c r="E430" s="13">
        <v>16.5</v>
      </c>
      <c r="F430" s="13">
        <v>0</v>
      </c>
      <c r="G430" s="13">
        <v>16.7</v>
      </c>
      <c r="H430" s="28">
        <v>0</v>
      </c>
      <c r="I430" s="14">
        <v>142</v>
      </c>
      <c r="J430" s="13">
        <v>7.593</v>
      </c>
      <c r="K430" s="14">
        <v>454627</v>
      </c>
    </row>
    <row r="431" spans="1:11" x14ac:dyDescent="0.3">
      <c r="A431" s="6">
        <v>341</v>
      </c>
      <c r="B431" s="11" t="s">
        <v>402</v>
      </c>
      <c r="C431" s="13">
        <v>36.4</v>
      </c>
      <c r="D431" s="13">
        <v>36.799999999999997</v>
      </c>
      <c r="E431" s="13">
        <v>36</v>
      </c>
      <c r="F431" s="13">
        <v>0</v>
      </c>
      <c r="G431" s="13">
        <v>36</v>
      </c>
      <c r="H431" s="28">
        <v>0.4</v>
      </c>
      <c r="I431" s="14">
        <v>547</v>
      </c>
      <c r="J431" s="13">
        <v>29.542000000000002</v>
      </c>
      <c r="K431" s="14">
        <v>809137</v>
      </c>
    </row>
    <row r="432" spans="1:11" x14ac:dyDescent="0.3">
      <c r="A432" s="6">
        <v>342</v>
      </c>
      <c r="B432" s="11" t="s">
        <v>403</v>
      </c>
      <c r="C432" s="13">
        <v>105.5</v>
      </c>
      <c r="D432" s="13">
        <v>110.2</v>
      </c>
      <c r="E432" s="13">
        <v>104</v>
      </c>
      <c r="F432" s="13">
        <v>0</v>
      </c>
      <c r="G432" s="13">
        <v>108.3</v>
      </c>
      <c r="H432" s="28">
        <v>-2.8</v>
      </c>
      <c r="I432" s="14">
        <v>2000</v>
      </c>
      <c r="J432" s="13">
        <v>180.92500000000001</v>
      </c>
      <c r="K432" s="14">
        <v>1693707</v>
      </c>
    </row>
    <row r="433" spans="1:11" x14ac:dyDescent="0.3">
      <c r="A433" s="6">
        <v>343</v>
      </c>
      <c r="B433" s="11" t="s">
        <v>404</v>
      </c>
      <c r="C433" s="13">
        <v>47.9</v>
      </c>
      <c r="D433" s="13">
        <v>48.1</v>
      </c>
      <c r="E433" s="13">
        <v>47.9</v>
      </c>
      <c r="F433" s="13">
        <v>0</v>
      </c>
      <c r="G433" s="13">
        <v>48</v>
      </c>
      <c r="H433" s="28">
        <v>-0.1</v>
      </c>
      <c r="I433" s="14">
        <v>18</v>
      </c>
      <c r="J433" s="13">
        <v>0.32100000000000001</v>
      </c>
      <c r="K433" s="14">
        <v>6690</v>
      </c>
    </row>
    <row r="434" spans="1:11" x14ac:dyDescent="0.3">
      <c r="A434" s="6">
        <v>344</v>
      </c>
      <c r="B434" s="11" t="s">
        <v>405</v>
      </c>
      <c r="C434" s="13">
        <v>229</v>
      </c>
      <c r="D434" s="13">
        <v>230</v>
      </c>
      <c r="E434" s="13">
        <v>228.5</v>
      </c>
      <c r="F434" s="13">
        <v>0</v>
      </c>
      <c r="G434" s="13">
        <v>229.3</v>
      </c>
      <c r="H434" s="28">
        <v>-0.3</v>
      </c>
      <c r="I434" s="14">
        <v>724</v>
      </c>
      <c r="J434" s="13">
        <v>56.905999999999999</v>
      </c>
      <c r="K434" s="14">
        <v>248260</v>
      </c>
    </row>
    <row r="435" spans="1:11" x14ac:dyDescent="0.3">
      <c r="A435" s="6">
        <v>345</v>
      </c>
      <c r="B435" s="11" t="s">
        <v>406</v>
      </c>
      <c r="C435" s="13">
        <v>23.7</v>
      </c>
      <c r="D435" s="13">
        <v>24.1</v>
      </c>
      <c r="E435" s="13">
        <v>23.7</v>
      </c>
      <c r="F435" s="13">
        <v>0</v>
      </c>
      <c r="G435" s="13">
        <v>23.9</v>
      </c>
      <c r="H435" s="28">
        <v>-0.2</v>
      </c>
      <c r="I435" s="14">
        <v>849</v>
      </c>
      <c r="J435" s="13">
        <v>50.31</v>
      </c>
      <c r="K435" s="14">
        <v>2106627</v>
      </c>
    </row>
    <row r="436" spans="1:11" x14ac:dyDescent="0.3">
      <c r="A436" s="6">
        <v>346</v>
      </c>
      <c r="B436" s="11" t="s">
        <v>407</v>
      </c>
      <c r="C436" s="13">
        <v>233</v>
      </c>
      <c r="D436" s="13">
        <v>238</v>
      </c>
      <c r="E436" s="13">
        <v>233</v>
      </c>
      <c r="F436" s="13">
        <v>0</v>
      </c>
      <c r="G436" s="13">
        <v>236.9</v>
      </c>
      <c r="H436" s="28">
        <v>-3.9</v>
      </c>
      <c r="I436" s="14">
        <v>252</v>
      </c>
      <c r="J436" s="13">
        <v>6.548</v>
      </c>
      <c r="K436" s="14">
        <v>27924</v>
      </c>
    </row>
    <row r="437" spans="1:11" x14ac:dyDescent="0.3">
      <c r="A437" s="6">
        <v>347</v>
      </c>
      <c r="B437" s="11" t="s">
        <v>408</v>
      </c>
      <c r="C437" s="13">
        <v>94</v>
      </c>
      <c r="D437" s="13">
        <v>96.1</v>
      </c>
      <c r="E437" s="13">
        <v>93.6</v>
      </c>
      <c r="F437" s="13">
        <v>0</v>
      </c>
      <c r="G437" s="13">
        <v>96.6</v>
      </c>
      <c r="H437" s="28">
        <v>-2.6</v>
      </c>
      <c r="I437" s="14">
        <v>382</v>
      </c>
      <c r="J437" s="13">
        <v>21.274000000000001</v>
      </c>
      <c r="K437" s="14">
        <v>224431</v>
      </c>
    </row>
    <row r="438" spans="1:11" x14ac:dyDescent="0.3">
      <c r="A438" s="6">
        <v>348</v>
      </c>
      <c r="B438" s="11" t="s">
        <v>409</v>
      </c>
      <c r="C438" s="13">
        <v>10.4</v>
      </c>
      <c r="D438" s="13">
        <v>10.6</v>
      </c>
      <c r="E438" s="13">
        <v>10.199999999999999</v>
      </c>
      <c r="F438" s="13">
        <v>0</v>
      </c>
      <c r="G438" s="13">
        <v>10.6</v>
      </c>
      <c r="H438" s="28">
        <v>-0.2</v>
      </c>
      <c r="I438" s="14">
        <v>454</v>
      </c>
      <c r="J438" s="13">
        <v>34.844999999999999</v>
      </c>
      <c r="K438" s="14">
        <v>3346416</v>
      </c>
    </row>
    <row r="439" spans="1:11" x14ac:dyDescent="0.3">
      <c r="A439" s="6">
        <v>349</v>
      </c>
      <c r="B439" s="11" t="s">
        <v>410</v>
      </c>
      <c r="C439" s="13">
        <v>179.9</v>
      </c>
      <c r="D439" s="13">
        <v>185.4</v>
      </c>
      <c r="E439" s="13">
        <v>178</v>
      </c>
      <c r="F439" s="13">
        <v>0</v>
      </c>
      <c r="G439" s="13">
        <v>180.9</v>
      </c>
      <c r="H439" s="28">
        <v>-1</v>
      </c>
      <c r="I439" s="14">
        <v>577</v>
      </c>
      <c r="J439" s="13">
        <v>16.37</v>
      </c>
      <c r="K439" s="14">
        <v>90686</v>
      </c>
    </row>
    <row r="440" spans="1:11" x14ac:dyDescent="0.3">
      <c r="A440" s="6">
        <v>350</v>
      </c>
      <c r="B440" s="11" t="s">
        <v>411</v>
      </c>
      <c r="C440" s="13">
        <v>46.9</v>
      </c>
      <c r="D440" s="13">
        <v>47.8</v>
      </c>
      <c r="E440" s="13">
        <v>46.7</v>
      </c>
      <c r="F440" s="13">
        <v>0</v>
      </c>
      <c r="G440" s="13">
        <v>47.4</v>
      </c>
      <c r="H440" s="28">
        <v>-0.5</v>
      </c>
      <c r="I440" s="14">
        <v>739</v>
      </c>
      <c r="J440" s="13">
        <v>65.064999999999998</v>
      </c>
      <c r="K440" s="14">
        <v>1377009</v>
      </c>
    </row>
    <row r="441" spans="1:11" x14ac:dyDescent="0.3">
      <c r="A441" s="6">
        <v>351</v>
      </c>
      <c r="B441" s="11" t="s">
        <v>412</v>
      </c>
      <c r="C441" s="13">
        <v>35.5</v>
      </c>
      <c r="D441" s="13">
        <v>37.299999999999997</v>
      </c>
      <c r="E441" s="13">
        <v>35.299999999999997</v>
      </c>
      <c r="F441" s="13">
        <v>0</v>
      </c>
      <c r="G441" s="13">
        <v>36</v>
      </c>
      <c r="H441" s="28">
        <v>-0.5</v>
      </c>
      <c r="I441" s="14">
        <v>242</v>
      </c>
      <c r="J441" s="13">
        <v>6.6609999999999996</v>
      </c>
      <c r="K441" s="14">
        <v>181072</v>
      </c>
    </row>
    <row r="442" spans="1:11" x14ac:dyDescent="0.3">
      <c r="A442" s="6">
        <v>352</v>
      </c>
      <c r="B442" s="11" t="s">
        <v>413</v>
      </c>
      <c r="C442" s="13">
        <v>58.1</v>
      </c>
      <c r="D442" s="13">
        <v>59.6</v>
      </c>
      <c r="E442" s="13">
        <v>58.1</v>
      </c>
      <c r="F442" s="13">
        <v>0</v>
      </c>
      <c r="G442" s="13">
        <v>58.9</v>
      </c>
      <c r="H442" s="28">
        <v>-0.8</v>
      </c>
      <c r="I442" s="14">
        <v>115</v>
      </c>
      <c r="J442" s="13">
        <v>2.3439999999999999</v>
      </c>
      <c r="K442" s="14">
        <v>39681</v>
      </c>
    </row>
    <row r="443" spans="1:11" x14ac:dyDescent="0.3">
      <c r="A443" s="6">
        <v>353</v>
      </c>
      <c r="B443" s="11" t="s">
        <v>414</v>
      </c>
      <c r="C443" s="13">
        <v>11.8</v>
      </c>
      <c r="D443" s="13">
        <v>12.5</v>
      </c>
      <c r="E443" s="13">
        <v>11.6</v>
      </c>
      <c r="F443" s="13">
        <v>0</v>
      </c>
      <c r="G443" s="13">
        <v>12.3</v>
      </c>
      <c r="H443" s="28">
        <v>-0.5</v>
      </c>
      <c r="I443" s="14">
        <v>260</v>
      </c>
      <c r="J443" s="13">
        <v>5.7869999999999999</v>
      </c>
      <c r="K443" s="14">
        <v>482161</v>
      </c>
    </row>
    <row r="444" spans="1:11" x14ac:dyDescent="0.3">
      <c r="A444" s="6">
        <v>354</v>
      </c>
      <c r="B444" s="11" t="s">
        <v>415</v>
      </c>
      <c r="C444" s="13">
        <v>90.9</v>
      </c>
      <c r="D444" s="13">
        <v>94.8</v>
      </c>
      <c r="E444" s="13">
        <v>88</v>
      </c>
      <c r="F444" s="13">
        <v>0</v>
      </c>
      <c r="G444" s="13">
        <v>87.2</v>
      </c>
      <c r="H444" s="28">
        <v>3.7</v>
      </c>
      <c r="I444" s="14">
        <v>126</v>
      </c>
      <c r="J444" s="13">
        <v>2.0739999999999998</v>
      </c>
      <c r="K444" s="14">
        <v>22727</v>
      </c>
    </row>
    <row r="445" spans="1:11" x14ac:dyDescent="0.3">
      <c r="A445" s="6">
        <v>355</v>
      </c>
      <c r="B445" s="11" t="s">
        <v>416</v>
      </c>
      <c r="C445" s="13">
        <v>34.1</v>
      </c>
      <c r="D445" s="13">
        <v>34.9</v>
      </c>
      <c r="E445" s="13">
        <v>34</v>
      </c>
      <c r="F445" s="13">
        <v>0</v>
      </c>
      <c r="G445" s="13">
        <v>34.799999999999997</v>
      </c>
      <c r="H445" s="28">
        <v>-0.7</v>
      </c>
      <c r="I445" s="14">
        <v>287</v>
      </c>
      <c r="J445" s="13">
        <v>23.786000000000001</v>
      </c>
      <c r="K445" s="14">
        <v>692935</v>
      </c>
    </row>
    <row r="446" spans="1:11" x14ac:dyDescent="0.3">
      <c r="A446" s="6">
        <v>356</v>
      </c>
      <c r="B446" s="11" t="s">
        <v>417</v>
      </c>
      <c r="C446" s="13">
        <v>45.5</v>
      </c>
      <c r="D446" s="13">
        <v>46.5</v>
      </c>
      <c r="E446" s="13">
        <v>44.8</v>
      </c>
      <c r="F446" s="13">
        <v>0</v>
      </c>
      <c r="G446" s="13">
        <v>45.2</v>
      </c>
      <c r="H446" s="28">
        <v>0.3</v>
      </c>
      <c r="I446" s="14">
        <v>865</v>
      </c>
      <c r="J446" s="13">
        <v>84.49</v>
      </c>
      <c r="K446" s="14">
        <v>1853334</v>
      </c>
    </row>
    <row r="447" spans="1:11" x14ac:dyDescent="0.3">
      <c r="A447" s="6">
        <v>357</v>
      </c>
      <c r="B447" s="11" t="s">
        <v>418</v>
      </c>
      <c r="C447" s="13">
        <v>19.7</v>
      </c>
      <c r="D447" s="13">
        <v>20</v>
      </c>
      <c r="E447" s="13">
        <v>19.600000000000001</v>
      </c>
      <c r="F447" s="13">
        <v>0</v>
      </c>
      <c r="G447" s="13">
        <v>20</v>
      </c>
      <c r="H447" s="28">
        <v>-0.3</v>
      </c>
      <c r="I447" s="14">
        <v>89</v>
      </c>
      <c r="J447" s="13">
        <v>3.6709999999999998</v>
      </c>
      <c r="K447" s="14">
        <v>185890</v>
      </c>
    </row>
    <row r="448" spans="1:11" x14ac:dyDescent="0.3">
      <c r="A448" s="6">
        <v>358</v>
      </c>
      <c r="B448" s="11" t="s">
        <v>419</v>
      </c>
      <c r="C448" s="13">
        <v>7.6</v>
      </c>
      <c r="D448" s="13">
        <v>7.8</v>
      </c>
      <c r="E448" s="13">
        <v>7.5</v>
      </c>
      <c r="F448" s="13">
        <v>0</v>
      </c>
      <c r="G448" s="13">
        <v>7.5</v>
      </c>
      <c r="H448" s="28">
        <v>0.1</v>
      </c>
      <c r="I448" s="14">
        <v>471</v>
      </c>
      <c r="J448" s="13">
        <v>37.869999999999997</v>
      </c>
      <c r="K448" s="14">
        <v>4958234</v>
      </c>
    </row>
    <row r="449" spans="1:11" x14ac:dyDescent="0.3">
      <c r="A449" s="6">
        <v>359</v>
      </c>
      <c r="B449" s="11" t="s">
        <v>420</v>
      </c>
      <c r="C449" s="13">
        <v>35.1</v>
      </c>
      <c r="D449" s="13">
        <v>35.5</v>
      </c>
      <c r="E449" s="13">
        <v>35</v>
      </c>
      <c r="F449" s="13">
        <v>0</v>
      </c>
      <c r="G449" s="13">
        <v>35.4</v>
      </c>
      <c r="H449" s="28">
        <v>-0.3</v>
      </c>
      <c r="I449" s="14">
        <v>50</v>
      </c>
      <c r="J449" s="13">
        <v>2.1240000000000001</v>
      </c>
      <c r="K449" s="14">
        <v>60503</v>
      </c>
    </row>
    <row r="450" spans="1:11" x14ac:dyDescent="0.3">
      <c r="A450" s="6">
        <v>360</v>
      </c>
      <c r="B450" s="11" t="s">
        <v>421</v>
      </c>
      <c r="C450" s="13">
        <v>7.5</v>
      </c>
      <c r="D450" s="13">
        <v>7.8</v>
      </c>
      <c r="E450" s="13">
        <v>7.5</v>
      </c>
      <c r="F450" s="13">
        <v>0</v>
      </c>
      <c r="G450" s="13">
        <v>7.8</v>
      </c>
      <c r="H450" s="28">
        <v>-0.3</v>
      </c>
      <c r="I450" s="14">
        <v>129</v>
      </c>
      <c r="J450" s="13">
        <v>2.5449999999999999</v>
      </c>
      <c r="K450" s="14">
        <v>331775</v>
      </c>
    </row>
    <row r="451" spans="1:11" x14ac:dyDescent="0.3">
      <c r="A451" s="6">
        <v>361</v>
      </c>
      <c r="B451" s="11" t="s">
        <v>422</v>
      </c>
      <c r="C451" s="13">
        <v>16.899999999999999</v>
      </c>
      <c r="D451" s="13">
        <v>17</v>
      </c>
      <c r="E451" s="13">
        <v>16.8</v>
      </c>
      <c r="F451" s="13">
        <v>0</v>
      </c>
      <c r="G451" s="13">
        <v>16.899999999999999</v>
      </c>
      <c r="H451" s="28">
        <v>0</v>
      </c>
      <c r="I451" s="14">
        <v>193</v>
      </c>
      <c r="J451" s="13">
        <v>7.7610000000000001</v>
      </c>
      <c r="K451" s="14">
        <v>459420</v>
      </c>
    </row>
    <row r="452" spans="1:11" x14ac:dyDescent="0.3">
      <c r="A452" s="6">
        <v>362</v>
      </c>
      <c r="B452" s="11" t="s">
        <v>423</v>
      </c>
      <c r="C452" s="13">
        <v>2800.1</v>
      </c>
      <c r="D452" s="13">
        <v>2825</v>
      </c>
      <c r="E452" s="13">
        <v>2800</v>
      </c>
      <c r="F452" s="13">
        <v>0</v>
      </c>
      <c r="G452" s="13">
        <v>2802.1</v>
      </c>
      <c r="H452" s="28">
        <v>-2</v>
      </c>
      <c r="I452" s="14">
        <v>36</v>
      </c>
      <c r="J452" s="13">
        <v>1.577</v>
      </c>
      <c r="K452" s="14">
        <v>563</v>
      </c>
    </row>
    <row r="453" spans="1:11" x14ac:dyDescent="0.3">
      <c r="A453" s="6">
        <v>363</v>
      </c>
      <c r="B453" s="11" t="s">
        <v>424</v>
      </c>
      <c r="C453" s="13">
        <v>12.7</v>
      </c>
      <c r="D453" s="13">
        <v>13.1</v>
      </c>
      <c r="E453" s="13">
        <v>11.9</v>
      </c>
      <c r="F453" s="13">
        <v>0</v>
      </c>
      <c r="G453" s="13">
        <v>12.3</v>
      </c>
      <c r="H453" s="28">
        <v>0.4</v>
      </c>
      <c r="I453" s="14">
        <v>1107</v>
      </c>
      <c r="J453" s="13">
        <v>58.447000000000003</v>
      </c>
      <c r="K453" s="14">
        <v>4628544</v>
      </c>
    </row>
    <row r="454" spans="1:11" x14ac:dyDescent="0.3">
      <c r="A454" s="6">
        <v>364</v>
      </c>
      <c r="B454" s="11" t="s">
        <v>425</v>
      </c>
      <c r="C454" s="13">
        <v>44.9</v>
      </c>
      <c r="D454" s="13">
        <v>45.7</v>
      </c>
      <c r="E454" s="13">
        <v>44.9</v>
      </c>
      <c r="F454" s="13">
        <v>0</v>
      </c>
      <c r="G454" s="13">
        <v>45.6</v>
      </c>
      <c r="H454" s="28">
        <v>-0.7</v>
      </c>
      <c r="I454" s="14">
        <v>85</v>
      </c>
      <c r="J454" s="13">
        <v>2.2149999999999999</v>
      </c>
      <c r="K454" s="14">
        <v>48880</v>
      </c>
    </row>
    <row r="455" spans="1:11" x14ac:dyDescent="0.3">
      <c r="A455" s="6">
        <v>365</v>
      </c>
      <c r="B455" s="11" t="s">
        <v>426</v>
      </c>
      <c r="C455" s="13">
        <v>27</v>
      </c>
      <c r="D455" s="13">
        <v>27.8</v>
      </c>
      <c r="E455" s="13">
        <v>26.5</v>
      </c>
      <c r="F455" s="13">
        <v>0</v>
      </c>
      <c r="G455" s="13">
        <v>27.5</v>
      </c>
      <c r="H455" s="28">
        <v>-0.5</v>
      </c>
      <c r="I455" s="14">
        <v>1263</v>
      </c>
      <c r="J455" s="13">
        <v>112.15</v>
      </c>
      <c r="K455" s="14">
        <v>4138497</v>
      </c>
    </row>
    <row r="456" spans="1:11" x14ac:dyDescent="0.3">
      <c r="A456" s="6">
        <v>366</v>
      </c>
      <c r="B456" s="11" t="s">
        <v>427</v>
      </c>
      <c r="C456" s="13">
        <v>68.2</v>
      </c>
      <c r="D456" s="13">
        <v>70</v>
      </c>
      <c r="E456" s="13">
        <v>66.900000000000006</v>
      </c>
      <c r="F456" s="13">
        <v>0</v>
      </c>
      <c r="G456" s="13">
        <v>67.099999999999994</v>
      </c>
      <c r="H456" s="28">
        <v>1.1000000000000001</v>
      </c>
      <c r="I456" s="14">
        <v>365</v>
      </c>
      <c r="J456" s="13">
        <v>18.824000000000002</v>
      </c>
      <c r="K456" s="14">
        <v>275120</v>
      </c>
    </row>
    <row r="457" spans="1:11" x14ac:dyDescent="0.3">
      <c r="A457" s="6">
        <v>367</v>
      </c>
      <c r="B457" s="11" t="s">
        <v>428</v>
      </c>
      <c r="C457" s="13">
        <v>291.5</v>
      </c>
      <c r="D457" s="13">
        <v>294.7</v>
      </c>
      <c r="E457" s="13">
        <v>291.5</v>
      </c>
      <c r="F457" s="13">
        <v>0</v>
      </c>
      <c r="G457" s="13">
        <v>293</v>
      </c>
      <c r="H457" s="28">
        <v>-1.5</v>
      </c>
      <c r="I457" s="14">
        <v>328</v>
      </c>
      <c r="J457" s="13">
        <v>17.571999999999999</v>
      </c>
      <c r="K457" s="14">
        <v>60074</v>
      </c>
    </row>
    <row r="458" spans="1:11" x14ac:dyDescent="0.3">
      <c r="A458" s="6">
        <v>368</v>
      </c>
      <c r="B458" s="11" t="s">
        <v>429</v>
      </c>
      <c r="C458" s="13">
        <v>68.400000000000006</v>
      </c>
      <c r="D458" s="13">
        <v>70.5</v>
      </c>
      <c r="E458" s="13">
        <v>68</v>
      </c>
      <c r="F458" s="13">
        <v>0</v>
      </c>
      <c r="G458" s="13">
        <v>68.2</v>
      </c>
      <c r="H458" s="28">
        <v>0.2</v>
      </c>
      <c r="I458" s="14">
        <v>101</v>
      </c>
      <c r="J458" s="13">
        <v>1.8</v>
      </c>
      <c r="K458" s="14">
        <v>25878</v>
      </c>
    </row>
    <row r="459" spans="1:11" x14ac:dyDescent="0.3">
      <c r="A459" s="6">
        <v>369</v>
      </c>
      <c r="B459" s="11" t="s">
        <v>430</v>
      </c>
      <c r="C459" s="13">
        <v>25.2</v>
      </c>
      <c r="D459" s="13">
        <v>25.6</v>
      </c>
      <c r="E459" s="13">
        <v>25.2</v>
      </c>
      <c r="F459" s="13">
        <v>0</v>
      </c>
      <c r="G459" s="13">
        <v>25.4</v>
      </c>
      <c r="H459" s="28">
        <v>-0.2</v>
      </c>
      <c r="I459" s="14">
        <v>147</v>
      </c>
      <c r="J459" s="13">
        <v>4.5549999999999997</v>
      </c>
      <c r="K459" s="14">
        <v>180197</v>
      </c>
    </row>
    <row r="460" spans="1:11" x14ac:dyDescent="0.3">
      <c r="A460" s="6">
        <v>370</v>
      </c>
      <c r="B460" s="11" t="s">
        <v>431</v>
      </c>
      <c r="C460" s="13">
        <v>46.8</v>
      </c>
      <c r="D460" s="13">
        <v>47.9</v>
      </c>
      <c r="E460" s="13">
        <v>44.8</v>
      </c>
      <c r="F460" s="13">
        <v>0</v>
      </c>
      <c r="G460" s="13">
        <v>45.2</v>
      </c>
      <c r="H460" s="28">
        <v>1.6</v>
      </c>
      <c r="I460" s="14">
        <v>540</v>
      </c>
      <c r="J460" s="13">
        <v>25.902999999999999</v>
      </c>
      <c r="K460" s="14">
        <v>554963</v>
      </c>
    </row>
    <row r="461" spans="1:11" x14ac:dyDescent="0.3">
      <c r="A461" s="6">
        <v>371</v>
      </c>
      <c r="B461" s="11" t="s">
        <v>432</v>
      </c>
      <c r="C461" s="13">
        <v>10.199999999999999</v>
      </c>
      <c r="D461" s="13">
        <v>10.4</v>
      </c>
      <c r="E461" s="13">
        <v>10.1</v>
      </c>
      <c r="F461" s="13">
        <v>0</v>
      </c>
      <c r="G461" s="13">
        <v>10.199999999999999</v>
      </c>
      <c r="H461" s="28">
        <v>0</v>
      </c>
      <c r="I461" s="14">
        <v>72</v>
      </c>
      <c r="J461" s="13">
        <v>3.2250000000000001</v>
      </c>
      <c r="K461" s="14">
        <v>314764</v>
      </c>
    </row>
    <row r="462" spans="1:11" x14ac:dyDescent="0.3">
      <c r="A462" s="6">
        <v>372</v>
      </c>
      <c r="B462" s="11" t="s">
        <v>433</v>
      </c>
      <c r="C462" s="13">
        <v>9.4</v>
      </c>
      <c r="D462" s="13">
        <v>9.4</v>
      </c>
      <c r="E462" s="13">
        <v>9.1999999999999993</v>
      </c>
      <c r="F462" s="13">
        <v>0</v>
      </c>
      <c r="G462" s="13">
        <v>9.3000000000000007</v>
      </c>
      <c r="H462" s="28">
        <v>0.1</v>
      </c>
      <c r="I462" s="14">
        <v>31</v>
      </c>
      <c r="J462" s="13">
        <v>1.4730000000000001</v>
      </c>
      <c r="K462" s="14">
        <v>158625</v>
      </c>
    </row>
    <row r="463" spans="1:11" x14ac:dyDescent="0.3">
      <c r="A463" s="6">
        <v>373</v>
      </c>
      <c r="B463" s="11" t="s">
        <v>434</v>
      </c>
      <c r="C463" s="13">
        <v>27.3</v>
      </c>
      <c r="D463" s="13">
        <v>27.8</v>
      </c>
      <c r="E463" s="13">
        <v>27.2</v>
      </c>
      <c r="F463" s="13">
        <v>0</v>
      </c>
      <c r="G463" s="13">
        <v>27.4</v>
      </c>
      <c r="H463" s="28">
        <v>-0.1</v>
      </c>
      <c r="I463" s="14">
        <v>373</v>
      </c>
      <c r="J463" s="13">
        <v>14.852</v>
      </c>
      <c r="K463" s="14">
        <v>539975</v>
      </c>
    </row>
    <row r="464" spans="1:11" x14ac:dyDescent="0.3">
      <c r="A464" s="6">
        <v>374</v>
      </c>
      <c r="B464" s="11" t="s">
        <v>16</v>
      </c>
      <c r="C464" s="13">
        <v>1393.3</v>
      </c>
      <c r="D464" s="13">
        <v>1404.6</v>
      </c>
      <c r="E464" s="13">
        <v>1390</v>
      </c>
      <c r="F464" s="13">
        <v>0</v>
      </c>
      <c r="G464" s="13">
        <v>1402.8</v>
      </c>
      <c r="H464" s="28">
        <v>-9.5</v>
      </c>
      <c r="I464" s="14">
        <v>359</v>
      </c>
      <c r="J464" s="13">
        <v>10.888</v>
      </c>
      <c r="K464" s="14">
        <v>7793</v>
      </c>
    </row>
    <row r="465" spans="1:11" x14ac:dyDescent="0.3">
      <c r="A465" s="6">
        <v>375</v>
      </c>
      <c r="B465" s="11" t="s">
        <v>435</v>
      </c>
      <c r="C465" s="13">
        <v>306.89999999999998</v>
      </c>
      <c r="D465" s="13">
        <v>310.10000000000002</v>
      </c>
      <c r="E465" s="13">
        <v>306.89999999999998</v>
      </c>
      <c r="F465" s="13">
        <v>0</v>
      </c>
      <c r="G465" s="13">
        <v>308</v>
      </c>
      <c r="H465" s="28">
        <v>-1.1000000000000001</v>
      </c>
      <c r="I465" s="14">
        <v>84</v>
      </c>
      <c r="J465" s="13">
        <v>2.8450000000000002</v>
      </c>
      <c r="K465" s="14">
        <v>9235</v>
      </c>
    </row>
    <row r="466" spans="1:11" x14ac:dyDescent="0.3">
      <c r="A466" s="6">
        <v>376</v>
      </c>
      <c r="B466" s="11" t="s">
        <v>436</v>
      </c>
      <c r="C466" s="13">
        <v>16.7</v>
      </c>
      <c r="D466" s="13">
        <v>17</v>
      </c>
      <c r="E466" s="13">
        <v>16.100000000000001</v>
      </c>
      <c r="F466" s="13">
        <v>0</v>
      </c>
      <c r="G466" s="13">
        <v>16.100000000000001</v>
      </c>
      <c r="H466" s="28">
        <v>0.6</v>
      </c>
      <c r="I466" s="14">
        <v>1895</v>
      </c>
      <c r="J466" s="13">
        <v>104.57899999999999</v>
      </c>
      <c r="K466" s="14">
        <v>6279618</v>
      </c>
    </row>
    <row r="467" spans="1:11" x14ac:dyDescent="0.3">
      <c r="A467" s="6">
        <v>377</v>
      </c>
      <c r="B467" s="11" t="s">
        <v>437</v>
      </c>
      <c r="C467" s="13">
        <v>15.7</v>
      </c>
      <c r="D467" s="13">
        <v>16</v>
      </c>
      <c r="E467" s="13">
        <v>15.6</v>
      </c>
      <c r="F467" s="13">
        <v>0</v>
      </c>
      <c r="G467" s="13">
        <v>15.7</v>
      </c>
      <c r="H467" s="28">
        <v>0</v>
      </c>
      <c r="I467" s="14">
        <v>207</v>
      </c>
      <c r="J467" s="13">
        <v>8.7880000000000003</v>
      </c>
      <c r="K467" s="14">
        <v>554740</v>
      </c>
    </row>
    <row r="468" spans="1:11" x14ac:dyDescent="0.3">
      <c r="A468" s="6">
        <v>378</v>
      </c>
      <c r="B468" s="11" t="s">
        <v>438</v>
      </c>
      <c r="C468" s="13">
        <v>11.7</v>
      </c>
      <c r="D468" s="13">
        <v>12</v>
      </c>
      <c r="E468" s="13">
        <v>11.7</v>
      </c>
      <c r="F468" s="13">
        <v>0</v>
      </c>
      <c r="G468" s="13">
        <v>11.8</v>
      </c>
      <c r="H468" s="28">
        <v>-0.1</v>
      </c>
      <c r="I468" s="14">
        <v>190</v>
      </c>
      <c r="J468" s="13">
        <v>8.3290000000000006</v>
      </c>
      <c r="K468" s="14">
        <v>705341</v>
      </c>
    </row>
    <row r="469" spans="1:11" x14ac:dyDescent="0.3">
      <c r="A469" s="6">
        <v>379</v>
      </c>
      <c r="B469" s="11" t="s">
        <v>439</v>
      </c>
      <c r="C469" s="13">
        <v>10.8</v>
      </c>
      <c r="D469" s="13">
        <v>11</v>
      </c>
      <c r="E469" s="13">
        <v>10.7</v>
      </c>
      <c r="F469" s="13">
        <v>0</v>
      </c>
      <c r="G469" s="13">
        <v>10.9</v>
      </c>
      <c r="H469" s="28">
        <v>-0.1</v>
      </c>
      <c r="I469" s="14">
        <v>152</v>
      </c>
      <c r="J469" s="13">
        <v>3.613</v>
      </c>
      <c r="K469" s="14">
        <v>333133</v>
      </c>
    </row>
    <row r="470" spans="1:11" x14ac:dyDescent="0.3">
      <c r="A470" s="6">
        <v>380</v>
      </c>
      <c r="B470" s="11" t="s">
        <v>440</v>
      </c>
      <c r="C470" s="13">
        <v>170</v>
      </c>
      <c r="D470" s="13">
        <v>178</v>
      </c>
      <c r="E470" s="13">
        <v>170</v>
      </c>
      <c r="F470" s="13">
        <v>0</v>
      </c>
      <c r="G470" s="13">
        <v>169.6</v>
      </c>
      <c r="H470" s="28">
        <v>0.4</v>
      </c>
      <c r="I470" s="14">
        <v>80</v>
      </c>
      <c r="J470" s="13">
        <v>1.1240000000000001</v>
      </c>
      <c r="K470" s="14">
        <v>6505</v>
      </c>
    </row>
  </sheetData>
  <mergeCells count="7">
    <mergeCell ref="A31:B31"/>
    <mergeCell ref="P31:Q31"/>
    <mergeCell ref="B33:C33"/>
    <mergeCell ref="D33:E33"/>
    <mergeCell ref="F33:G33"/>
    <mergeCell ref="K33:M33"/>
    <mergeCell ref="N33:P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3"/>
  <sheetViews>
    <sheetView showGridLines="0" topLeftCell="A136" zoomScale="85" zoomScaleNormal="85" workbookViewId="0">
      <selection activeCell="A3" sqref="A3"/>
    </sheetView>
  </sheetViews>
  <sheetFormatPr defaultColWidth="9.109375" defaultRowHeight="13.2" x14ac:dyDescent="0.3"/>
  <cols>
    <col min="1" max="2" width="9.109375" style="1"/>
    <col min="3" max="4" width="9.44140625" style="1" bestFit="1" customWidth="1"/>
    <col min="5" max="9" width="9.109375" style="1"/>
    <col min="10" max="10" width="26.6640625" style="1" bestFit="1" customWidth="1"/>
    <col min="11" max="16384" width="9.109375" style="1"/>
  </cols>
  <sheetData>
    <row r="2" spans="1:9" x14ac:dyDescent="0.3">
      <c r="A2" s="38" t="s">
        <v>471</v>
      </c>
    </row>
    <row r="3" spans="1:9" x14ac:dyDescent="0.3">
      <c r="A3" s="1" t="s">
        <v>590</v>
      </c>
    </row>
    <row r="5" spans="1:9" x14ac:dyDescent="0.3">
      <c r="A5" s="1" t="s">
        <v>475</v>
      </c>
    </row>
    <row r="6" spans="1:9" x14ac:dyDescent="0.3">
      <c r="A6" s="1" t="s">
        <v>473</v>
      </c>
    </row>
    <row r="8" spans="1:9" x14ac:dyDescent="0.3">
      <c r="A8" s="1" t="s">
        <v>474</v>
      </c>
    </row>
    <row r="12" spans="1:9" x14ac:dyDescent="0.3">
      <c r="A12" s="2" t="s">
        <v>472</v>
      </c>
    </row>
    <row r="14" spans="1:9" x14ac:dyDescent="0.3">
      <c r="A14" s="39" t="s">
        <v>1</v>
      </c>
      <c r="B14" s="40" t="s">
        <v>462</v>
      </c>
      <c r="C14" s="40" t="s">
        <v>463</v>
      </c>
      <c r="D14" s="40" t="s">
        <v>464</v>
      </c>
      <c r="E14" s="40" t="s">
        <v>465</v>
      </c>
      <c r="F14" s="40" t="s">
        <v>466</v>
      </c>
      <c r="G14" s="40" t="s">
        <v>467</v>
      </c>
      <c r="H14" s="40" t="s">
        <v>468</v>
      </c>
      <c r="I14" s="40" t="s">
        <v>469</v>
      </c>
    </row>
    <row r="15" spans="1:9" x14ac:dyDescent="0.3">
      <c r="A15" s="42">
        <v>41304</v>
      </c>
      <c r="B15" s="26">
        <v>2.34</v>
      </c>
      <c r="C15" s="26">
        <v>3.55</v>
      </c>
      <c r="D15" s="26">
        <v>4.6100000000000003</v>
      </c>
      <c r="E15" s="26"/>
      <c r="F15" s="26">
        <v>7.8</v>
      </c>
      <c r="G15" s="26"/>
      <c r="H15" s="26">
        <v>8.74</v>
      </c>
      <c r="I15" s="26"/>
    </row>
    <row r="16" spans="1:9" x14ac:dyDescent="0.3">
      <c r="A16" s="42">
        <v>41332</v>
      </c>
      <c r="B16" s="26">
        <v>2.34</v>
      </c>
      <c r="C16" s="26">
        <v>3.56</v>
      </c>
      <c r="D16" s="26">
        <v>4.62</v>
      </c>
      <c r="E16" s="26"/>
      <c r="F16" s="26">
        <v>7.82</v>
      </c>
      <c r="G16" s="26">
        <v>8.75</v>
      </c>
      <c r="H16" s="26">
        <v>8.74</v>
      </c>
      <c r="I16" s="26">
        <v>9.11</v>
      </c>
    </row>
    <row r="17" spans="1:9" x14ac:dyDescent="0.3">
      <c r="A17" s="42">
        <v>41363</v>
      </c>
      <c r="B17" s="26">
        <v>2.34</v>
      </c>
      <c r="C17" s="26">
        <v>3.54</v>
      </c>
      <c r="D17" s="26">
        <v>4.63</v>
      </c>
      <c r="E17" s="26"/>
      <c r="F17" s="26">
        <v>7.85</v>
      </c>
      <c r="G17" s="26">
        <v>8.76</v>
      </c>
      <c r="H17" s="26">
        <v>8.75</v>
      </c>
      <c r="I17" s="26">
        <v>9.15</v>
      </c>
    </row>
    <row r="18" spans="1:9" x14ac:dyDescent="0.3">
      <c r="A18" s="42">
        <v>41393</v>
      </c>
      <c r="B18" s="26">
        <v>2.34</v>
      </c>
      <c r="C18" s="26">
        <v>3.42</v>
      </c>
      <c r="D18" s="26">
        <v>4.1500000000000004</v>
      </c>
      <c r="E18" s="26"/>
      <c r="F18" s="26">
        <v>7.85</v>
      </c>
      <c r="G18" s="26">
        <v>8.77</v>
      </c>
      <c r="H18" s="26">
        <v>8.77</v>
      </c>
      <c r="I18" s="26">
        <v>9.17</v>
      </c>
    </row>
    <row r="19" spans="1:9" x14ac:dyDescent="0.3">
      <c r="A19" s="42">
        <v>41424</v>
      </c>
      <c r="B19" s="26">
        <v>2.37</v>
      </c>
      <c r="C19" s="26">
        <v>3.52</v>
      </c>
      <c r="D19" s="26">
        <v>4.2</v>
      </c>
      <c r="E19" s="26"/>
      <c r="F19" s="26">
        <v>7.85</v>
      </c>
      <c r="G19" s="26">
        <v>8.77</v>
      </c>
      <c r="H19" s="26">
        <v>8.8000000000000007</v>
      </c>
      <c r="I19" s="26">
        <v>9.19</v>
      </c>
    </row>
    <row r="20" spans="1:9" x14ac:dyDescent="0.3">
      <c r="A20" s="42">
        <v>41454</v>
      </c>
      <c r="B20" s="26">
        <v>2.42</v>
      </c>
      <c r="C20" s="26">
        <v>3.51</v>
      </c>
      <c r="D20" s="26">
        <v>4.24</v>
      </c>
      <c r="E20" s="26"/>
      <c r="F20" s="26">
        <v>7.87</v>
      </c>
      <c r="G20" s="26">
        <v>8.7799999999999994</v>
      </c>
      <c r="H20" s="26">
        <v>8.8000000000000007</v>
      </c>
      <c r="I20" s="26">
        <v>9.15</v>
      </c>
    </row>
    <row r="21" spans="1:9" x14ac:dyDescent="0.3">
      <c r="A21" s="42">
        <v>41485</v>
      </c>
      <c r="B21" s="26">
        <v>2.4300000000000002</v>
      </c>
      <c r="C21" s="26">
        <v>3.51</v>
      </c>
      <c r="D21" s="26">
        <v>4.24</v>
      </c>
      <c r="E21" s="26"/>
      <c r="F21" s="26">
        <v>7.88</v>
      </c>
      <c r="G21" s="26">
        <v>8.7899999999999991</v>
      </c>
      <c r="H21" s="26">
        <v>8.84</v>
      </c>
      <c r="I21" s="26">
        <v>9.1999999999999993</v>
      </c>
    </row>
    <row r="22" spans="1:9" x14ac:dyDescent="0.3">
      <c r="A22" s="42">
        <v>41516</v>
      </c>
      <c r="B22" s="26">
        <v>2.4300000000000002</v>
      </c>
      <c r="C22" s="26">
        <v>3.51</v>
      </c>
      <c r="D22" s="26">
        <v>4.24</v>
      </c>
      <c r="E22" s="26"/>
      <c r="F22" s="26">
        <v>7.88</v>
      </c>
      <c r="G22" s="26">
        <v>8.82</v>
      </c>
      <c r="H22" s="26">
        <v>8.86</v>
      </c>
      <c r="I22" s="26">
        <v>9.23</v>
      </c>
    </row>
    <row r="23" spans="1:9" x14ac:dyDescent="0.3">
      <c r="A23" s="42">
        <v>41546</v>
      </c>
      <c r="B23" s="26">
        <v>2.4300000000000002</v>
      </c>
      <c r="C23" s="26">
        <v>3.51</v>
      </c>
      <c r="D23" s="26">
        <v>4.24</v>
      </c>
      <c r="E23" s="26"/>
      <c r="F23" s="26">
        <v>7.93</v>
      </c>
      <c r="G23" s="26">
        <v>8.85</v>
      </c>
      <c r="H23" s="26">
        <v>8.91</v>
      </c>
      <c r="I23" s="26">
        <v>9.24</v>
      </c>
    </row>
    <row r="24" spans="1:9" x14ac:dyDescent="0.3">
      <c r="A24" s="42">
        <v>41577</v>
      </c>
      <c r="B24" s="26">
        <v>2.94</v>
      </c>
      <c r="C24" s="26">
        <v>3.75</v>
      </c>
      <c r="D24" s="26">
        <v>4.45</v>
      </c>
      <c r="E24" s="26"/>
      <c r="F24" s="26">
        <v>7.96</v>
      </c>
      <c r="G24" s="26">
        <v>8.85</v>
      </c>
      <c r="H24" s="26">
        <v>8.94</v>
      </c>
      <c r="I24" s="26">
        <v>9.25</v>
      </c>
    </row>
    <row r="25" spans="1:9" x14ac:dyDescent="0.3">
      <c r="A25" s="42">
        <v>41607</v>
      </c>
      <c r="B25" s="26">
        <v>3.72</v>
      </c>
      <c r="C25" s="26">
        <v>4.16</v>
      </c>
      <c r="D25" s="26">
        <v>4.6500000000000004</v>
      </c>
      <c r="E25" s="26"/>
      <c r="F25" s="26">
        <v>8</v>
      </c>
      <c r="G25" s="26">
        <v>8.89</v>
      </c>
      <c r="H25" s="26">
        <v>9.0500000000000007</v>
      </c>
      <c r="I25" s="26">
        <v>9.41</v>
      </c>
    </row>
    <row r="26" spans="1:9" x14ac:dyDescent="0.3">
      <c r="A26" s="42">
        <v>41638</v>
      </c>
      <c r="B26" s="26">
        <v>4.58</v>
      </c>
      <c r="C26" s="26">
        <v>4.8499999999999996</v>
      </c>
      <c r="D26" s="26">
        <v>5.5</v>
      </c>
      <c r="E26" s="26"/>
      <c r="F26" s="26">
        <v>8.1</v>
      </c>
      <c r="G26" s="26">
        <v>9.4499999999999993</v>
      </c>
      <c r="H26" s="26">
        <v>9.11</v>
      </c>
      <c r="I26" s="26">
        <v>9.56</v>
      </c>
    </row>
    <row r="27" spans="1:9" x14ac:dyDescent="0.3">
      <c r="A27" s="42">
        <v>41669</v>
      </c>
      <c r="B27" s="26">
        <v>5.1100000000000003</v>
      </c>
      <c r="C27" s="26">
        <v>5.39</v>
      </c>
      <c r="D27" s="26">
        <v>5.94</v>
      </c>
      <c r="E27" s="26"/>
      <c r="F27" s="26">
        <v>8.25</v>
      </c>
      <c r="G27" s="26">
        <v>9.5</v>
      </c>
      <c r="H27" s="26">
        <v>9.11</v>
      </c>
      <c r="I27" s="26">
        <v>9.6</v>
      </c>
    </row>
    <row r="28" spans="1:9" x14ac:dyDescent="0.3">
      <c r="A28" s="42">
        <v>41697</v>
      </c>
      <c r="B28" s="26">
        <v>5.25</v>
      </c>
      <c r="C28" s="26">
        <v>5.5</v>
      </c>
      <c r="D28" s="26">
        <v>6</v>
      </c>
      <c r="E28" s="26"/>
      <c r="F28" s="26">
        <v>8.25</v>
      </c>
      <c r="G28" s="26">
        <v>9.4499999999999993</v>
      </c>
      <c r="H28" s="26">
        <v>9.1199999999999992</v>
      </c>
      <c r="I28" s="26">
        <v>9.6</v>
      </c>
    </row>
    <row r="29" spans="1:9" x14ac:dyDescent="0.3">
      <c r="A29" s="42">
        <v>41728</v>
      </c>
      <c r="B29" s="26">
        <v>5.48</v>
      </c>
      <c r="C29" s="26">
        <v>5.63</v>
      </c>
      <c r="D29" s="26">
        <v>6.2</v>
      </c>
      <c r="E29" s="26"/>
      <c r="F29" s="26">
        <v>8.26</v>
      </c>
      <c r="G29" s="26">
        <v>9.36</v>
      </c>
      <c r="H29" s="26">
        <v>9.1999999999999993</v>
      </c>
      <c r="I29" s="26">
        <v>9.6300000000000008</v>
      </c>
    </row>
    <row r="30" spans="1:9" x14ac:dyDescent="0.3">
      <c r="A30" s="42">
        <v>41758</v>
      </c>
      <c r="B30" s="26">
        <v>5.98</v>
      </c>
      <c r="C30" s="26">
        <v>6.03</v>
      </c>
      <c r="D30" s="26">
        <v>6.67</v>
      </c>
      <c r="E30" s="26"/>
      <c r="F30" s="26">
        <v>8.26</v>
      </c>
      <c r="G30" s="26">
        <v>9.4499999999999993</v>
      </c>
      <c r="H30" s="26">
        <v>9.3000000000000007</v>
      </c>
      <c r="I30" s="26">
        <v>9.65</v>
      </c>
    </row>
    <row r="31" spans="1:9" x14ac:dyDescent="0.3">
      <c r="A31" s="42">
        <v>41789</v>
      </c>
      <c r="B31" s="26">
        <v>6.45</v>
      </c>
      <c r="C31" s="26">
        <v>6.63</v>
      </c>
      <c r="D31" s="26">
        <v>6.97</v>
      </c>
      <c r="E31" s="26"/>
      <c r="F31" s="26">
        <v>8.26</v>
      </c>
      <c r="G31" s="26">
        <v>9.4499999999999993</v>
      </c>
      <c r="H31" s="26">
        <v>9.35</v>
      </c>
      <c r="I31" s="26">
        <v>9.65</v>
      </c>
    </row>
    <row r="32" spans="1:9" x14ac:dyDescent="0.3">
      <c r="A32" s="42">
        <v>41819</v>
      </c>
      <c r="B32" s="26">
        <v>6.75</v>
      </c>
      <c r="C32" s="26">
        <v>7</v>
      </c>
      <c r="D32" s="26">
        <v>7.3</v>
      </c>
      <c r="E32" s="26"/>
      <c r="F32" s="26">
        <v>8.26</v>
      </c>
      <c r="G32" s="26">
        <v>9.4499999999999993</v>
      </c>
      <c r="H32" s="26">
        <v>9.35</v>
      </c>
      <c r="I32" s="26">
        <v>9.65</v>
      </c>
    </row>
    <row r="33" spans="1:9" x14ac:dyDescent="0.3">
      <c r="A33" s="42">
        <v>41850</v>
      </c>
      <c r="B33" s="26">
        <v>7.04</v>
      </c>
      <c r="C33" s="26">
        <v>7.28</v>
      </c>
      <c r="D33" s="26">
        <v>7.6</v>
      </c>
      <c r="E33" s="26"/>
      <c r="F33" s="26">
        <v>8.26</v>
      </c>
      <c r="G33" s="26">
        <v>9.4499999999999993</v>
      </c>
      <c r="H33" s="26">
        <v>9.35</v>
      </c>
      <c r="I33" s="26">
        <v>10</v>
      </c>
    </row>
    <row r="34" spans="1:9" x14ac:dyDescent="0.3">
      <c r="A34" s="42">
        <v>41881</v>
      </c>
      <c r="B34" s="26">
        <v>7.4</v>
      </c>
      <c r="C34" s="26">
        <v>7.65</v>
      </c>
      <c r="D34" s="26">
        <v>7.9</v>
      </c>
      <c r="E34" s="26"/>
      <c r="F34" s="26">
        <v>8.3000000000000007</v>
      </c>
      <c r="G34" s="26">
        <v>9.5</v>
      </c>
      <c r="H34" s="26">
        <v>9.65</v>
      </c>
      <c r="I34" s="26">
        <v>10.25</v>
      </c>
    </row>
    <row r="35" spans="1:9" x14ac:dyDescent="0.3">
      <c r="A35" s="42">
        <v>41911</v>
      </c>
      <c r="B35" s="26">
        <v>7.73</v>
      </c>
      <c r="C35" s="26">
        <v>8.3000000000000007</v>
      </c>
      <c r="D35" s="26">
        <v>8.65</v>
      </c>
      <c r="E35" s="26"/>
      <c r="F35" s="26">
        <v>8.35</v>
      </c>
      <c r="G35" s="26">
        <v>9.5299999999999994</v>
      </c>
      <c r="H35" s="26">
        <v>10.3</v>
      </c>
      <c r="I35" s="26">
        <v>10.85</v>
      </c>
    </row>
    <row r="36" spans="1:9" x14ac:dyDescent="0.3">
      <c r="A36" s="42">
        <v>41942</v>
      </c>
      <c r="B36" s="26">
        <v>8.1199999999999992</v>
      </c>
      <c r="C36" s="26">
        <v>8.4</v>
      </c>
      <c r="D36" s="26">
        <v>8.65</v>
      </c>
      <c r="E36" s="26"/>
      <c r="F36" s="26">
        <v>8.5</v>
      </c>
      <c r="G36" s="26">
        <v>9.5500000000000007</v>
      </c>
      <c r="H36" s="26">
        <v>10.99</v>
      </c>
      <c r="I36" s="26">
        <v>11.5</v>
      </c>
    </row>
    <row r="37" spans="1:9" x14ac:dyDescent="0.3">
      <c r="A37" s="42">
        <v>41972</v>
      </c>
      <c r="B37" s="26">
        <v>8.73</v>
      </c>
      <c r="C37" s="26">
        <v>8.9</v>
      </c>
      <c r="D37" s="26">
        <v>9.1300000000000008</v>
      </c>
      <c r="E37" s="26"/>
      <c r="F37" s="26">
        <v>8.5</v>
      </c>
      <c r="G37" s="26">
        <v>9.5500000000000007</v>
      </c>
      <c r="H37" s="26">
        <v>11</v>
      </c>
      <c r="I37" s="26">
        <v>11.5</v>
      </c>
    </row>
    <row r="38" spans="1:9" x14ac:dyDescent="0.3">
      <c r="A38" s="42">
        <v>42003</v>
      </c>
      <c r="B38" s="26">
        <v>9.5</v>
      </c>
      <c r="C38" s="26">
        <v>9.18</v>
      </c>
      <c r="D38" s="26">
        <v>10</v>
      </c>
      <c r="E38" s="26"/>
      <c r="F38" s="26">
        <v>8.5</v>
      </c>
      <c r="G38" s="26">
        <v>9.5500000000000007</v>
      </c>
      <c r="H38" s="26">
        <v>11</v>
      </c>
      <c r="I38" s="26">
        <v>11.5</v>
      </c>
    </row>
    <row r="39" spans="1:9" x14ac:dyDescent="0.3">
      <c r="A39" s="42">
        <v>42034</v>
      </c>
      <c r="B39" s="26">
        <v>10.5</v>
      </c>
      <c r="C39" s="26">
        <v>10.63</v>
      </c>
      <c r="D39" s="26">
        <v>10.88</v>
      </c>
      <c r="E39" s="26"/>
      <c r="F39" s="26">
        <v>9</v>
      </c>
      <c r="G39" s="26">
        <v>11.25</v>
      </c>
      <c r="H39" s="26">
        <v>11.5</v>
      </c>
      <c r="I39" s="26">
        <v>11.95</v>
      </c>
    </row>
    <row r="40" spans="1:9" x14ac:dyDescent="0.3">
      <c r="A40" s="42">
        <v>42063</v>
      </c>
      <c r="B40" s="26">
        <v>11</v>
      </c>
      <c r="C40" s="26">
        <v>11.23</v>
      </c>
      <c r="D40" s="26">
        <v>11.31</v>
      </c>
      <c r="E40" s="26"/>
      <c r="F40" s="26">
        <v>11.25</v>
      </c>
      <c r="G40" s="26">
        <v>11.35</v>
      </c>
      <c r="H40" s="26">
        <v>11.6</v>
      </c>
      <c r="I40" s="26">
        <v>12</v>
      </c>
    </row>
    <row r="41" spans="1:9" x14ac:dyDescent="0.3">
      <c r="A41" s="42">
        <v>42094</v>
      </c>
      <c r="B41" s="26">
        <v>11</v>
      </c>
      <c r="C41" s="26">
        <v>11.2</v>
      </c>
      <c r="D41" s="26">
        <v>11.25</v>
      </c>
      <c r="E41" s="26"/>
      <c r="F41" s="26">
        <v>11.3</v>
      </c>
      <c r="G41" s="26">
        <v>11.4</v>
      </c>
      <c r="H41" s="26">
        <v>11.65</v>
      </c>
      <c r="I41" s="26">
        <v>12.03</v>
      </c>
    </row>
    <row r="42" spans="1:9" x14ac:dyDescent="0.3">
      <c r="A42" s="42">
        <v>42124</v>
      </c>
      <c r="B42" s="26">
        <v>11.21</v>
      </c>
      <c r="C42" s="26">
        <v>11.29</v>
      </c>
      <c r="D42" s="26">
        <v>11.33</v>
      </c>
      <c r="E42" s="26"/>
      <c r="F42" s="26">
        <v>11.37</v>
      </c>
      <c r="G42" s="26">
        <v>11.5</v>
      </c>
      <c r="H42" s="26">
        <v>11.7</v>
      </c>
      <c r="I42" s="26">
        <v>12.07</v>
      </c>
    </row>
    <row r="43" spans="1:9" x14ac:dyDescent="0.3">
      <c r="A43" s="42">
        <v>42155</v>
      </c>
      <c r="B43" s="26">
        <v>11.34</v>
      </c>
      <c r="C43" s="26">
        <v>11.36</v>
      </c>
      <c r="D43" s="26">
        <v>11.37</v>
      </c>
      <c r="E43" s="26"/>
      <c r="F43" s="26">
        <v>11.4</v>
      </c>
      <c r="G43" s="26">
        <v>11.56</v>
      </c>
      <c r="H43" s="26">
        <v>11.75</v>
      </c>
      <c r="I43" s="26">
        <v>12.1</v>
      </c>
    </row>
    <row r="44" spans="1:9" x14ac:dyDescent="0.3">
      <c r="A44" s="42">
        <v>42185</v>
      </c>
      <c r="B44" s="26">
        <v>11.37</v>
      </c>
      <c r="C44" s="26">
        <v>11.4</v>
      </c>
      <c r="D44" s="26">
        <v>11.4</v>
      </c>
      <c r="E44" s="26"/>
      <c r="F44" s="26">
        <v>11.45</v>
      </c>
      <c r="G44" s="26">
        <v>11.6</v>
      </c>
      <c r="H44" s="26">
        <v>11.8</v>
      </c>
      <c r="I44" s="26">
        <v>12.12</v>
      </c>
    </row>
    <row r="45" spans="1:9" x14ac:dyDescent="0.3">
      <c r="A45" s="42">
        <v>42216</v>
      </c>
      <c r="B45" s="26">
        <v>11.36</v>
      </c>
      <c r="C45" s="26">
        <v>11.42</v>
      </c>
      <c r="D45" s="26">
        <v>11.39</v>
      </c>
      <c r="E45" s="26"/>
      <c r="F45" s="26">
        <v>11.48</v>
      </c>
      <c r="G45" s="26">
        <v>11.65</v>
      </c>
      <c r="H45" s="26">
        <v>11.85</v>
      </c>
      <c r="I45" s="26">
        <v>12.12</v>
      </c>
    </row>
    <row r="46" spans="1:9" x14ac:dyDescent="0.3">
      <c r="A46" s="42">
        <v>42247</v>
      </c>
      <c r="B46" s="26">
        <v>11.29</v>
      </c>
      <c r="C46" s="26">
        <v>11.3</v>
      </c>
      <c r="D46" s="26">
        <v>11.37</v>
      </c>
      <c r="E46" s="26"/>
      <c r="F46" s="26">
        <v>11.5</v>
      </c>
      <c r="G46" s="26">
        <v>11.75</v>
      </c>
      <c r="H46" s="26">
        <v>11.85</v>
      </c>
      <c r="I46" s="26">
        <v>12.16</v>
      </c>
    </row>
    <row r="47" spans="1:9" x14ac:dyDescent="0.3">
      <c r="A47" s="42">
        <v>42277</v>
      </c>
      <c r="B47" s="26">
        <v>11.12</v>
      </c>
      <c r="C47" s="26">
        <v>11.35</v>
      </c>
      <c r="D47" s="26">
        <v>11.37</v>
      </c>
      <c r="E47" s="26"/>
      <c r="F47" s="26">
        <v>11.55</v>
      </c>
      <c r="G47" s="26">
        <v>11.75</v>
      </c>
      <c r="H47" s="26">
        <v>11.88</v>
      </c>
      <c r="I47" s="26">
        <v>12.16</v>
      </c>
    </row>
    <row r="48" spans="1:9" x14ac:dyDescent="0.3">
      <c r="A48" s="42">
        <v>42308</v>
      </c>
      <c r="B48" s="26">
        <v>10.130000000000001</v>
      </c>
      <c r="C48" s="26">
        <v>11.2</v>
      </c>
      <c r="D48" s="26">
        <v>11.34</v>
      </c>
      <c r="E48" s="26"/>
      <c r="F48" s="26">
        <v>11.55</v>
      </c>
      <c r="G48" s="26">
        <v>11.8</v>
      </c>
      <c r="H48" s="26">
        <v>11.93</v>
      </c>
      <c r="I48" s="26">
        <v>12.16</v>
      </c>
    </row>
    <row r="49" spans="1:9" x14ac:dyDescent="0.3">
      <c r="A49" s="42">
        <v>42338</v>
      </c>
      <c r="B49" s="26">
        <v>9.52</v>
      </c>
      <c r="C49" s="26">
        <v>10.91</v>
      </c>
      <c r="D49" s="26">
        <v>11.19</v>
      </c>
      <c r="E49" s="26"/>
      <c r="F49" s="26">
        <v>11.5</v>
      </c>
      <c r="G49" s="26">
        <v>11.75</v>
      </c>
      <c r="H49" s="26">
        <v>12</v>
      </c>
      <c r="I49" s="26">
        <v>12.18</v>
      </c>
    </row>
    <row r="50" spans="1:9" x14ac:dyDescent="0.3">
      <c r="A50" s="42">
        <v>42369</v>
      </c>
      <c r="B50" s="26">
        <v>9.24</v>
      </c>
      <c r="C50" s="26">
        <v>10.62</v>
      </c>
      <c r="D50" s="26">
        <v>11.12</v>
      </c>
      <c r="E50" s="26"/>
      <c r="F50" s="26">
        <v>11.52</v>
      </c>
      <c r="G50" s="26">
        <v>11.8</v>
      </c>
      <c r="H50" s="26">
        <v>12.1</v>
      </c>
      <c r="I50" s="26">
        <v>12.28</v>
      </c>
    </row>
    <row r="51" spans="1:9" x14ac:dyDescent="0.3">
      <c r="A51" s="42">
        <v>42400</v>
      </c>
      <c r="B51" s="26">
        <v>10.08</v>
      </c>
      <c r="C51" s="26">
        <v>11</v>
      </c>
      <c r="D51" s="26">
        <v>11.47</v>
      </c>
      <c r="E51" s="26"/>
      <c r="F51" s="26">
        <v>11.62</v>
      </c>
      <c r="G51" s="26">
        <v>11.9</v>
      </c>
      <c r="H51" s="26">
        <v>12.2</v>
      </c>
      <c r="I51" s="26">
        <v>12.38</v>
      </c>
    </row>
    <row r="52" spans="1:9" x14ac:dyDescent="0.3">
      <c r="A52" s="42">
        <v>42428</v>
      </c>
      <c r="B52" s="26">
        <v>9.7200000000000006</v>
      </c>
      <c r="C52" s="26">
        <v>10.97</v>
      </c>
      <c r="D52" s="26">
        <v>11.51</v>
      </c>
      <c r="E52" s="26"/>
      <c r="F52" s="26">
        <v>11.7</v>
      </c>
      <c r="G52" s="26">
        <v>12</v>
      </c>
      <c r="H52" s="26">
        <v>12.3</v>
      </c>
      <c r="I52" s="26">
        <v>12.48</v>
      </c>
    </row>
    <row r="53" spans="1:9" x14ac:dyDescent="0.3">
      <c r="A53" s="42">
        <v>42459</v>
      </c>
      <c r="B53" s="26">
        <v>8.9</v>
      </c>
      <c r="C53" s="26">
        <v>10.6</v>
      </c>
      <c r="D53" s="26">
        <v>11.05</v>
      </c>
      <c r="E53" s="26"/>
      <c r="F53" s="26">
        <v>11.82</v>
      </c>
      <c r="G53" s="26">
        <v>12.1</v>
      </c>
      <c r="H53" s="26">
        <v>12.38</v>
      </c>
      <c r="I53" s="26">
        <v>12.48</v>
      </c>
    </row>
    <row r="54" spans="1:9" x14ac:dyDescent="0.3">
      <c r="A54" s="42">
        <v>42489</v>
      </c>
      <c r="B54" s="26">
        <v>8.25</v>
      </c>
      <c r="C54" s="26">
        <v>9.9700000000000006</v>
      </c>
      <c r="D54" s="26">
        <v>10.220000000000001</v>
      </c>
      <c r="E54" s="26"/>
      <c r="F54" s="26">
        <v>11.7</v>
      </c>
      <c r="G54" s="26">
        <v>12.09</v>
      </c>
      <c r="H54" s="26">
        <v>12.38</v>
      </c>
      <c r="I54" s="26">
        <v>12.48</v>
      </c>
    </row>
    <row r="55" spans="1:9" x14ac:dyDescent="0.3">
      <c r="A55" s="42">
        <v>42520</v>
      </c>
      <c r="B55" s="26">
        <v>8.3000000000000007</v>
      </c>
      <c r="C55" s="26">
        <v>10.24</v>
      </c>
      <c r="D55" s="26">
        <v>10.34</v>
      </c>
      <c r="E55" s="26">
        <v>10.94</v>
      </c>
      <c r="F55" s="26">
        <v>11.7</v>
      </c>
      <c r="G55" s="26">
        <v>12.16</v>
      </c>
      <c r="H55" s="26">
        <v>12.38</v>
      </c>
      <c r="I55" s="26">
        <v>12.47</v>
      </c>
    </row>
    <row r="56" spans="1:9" x14ac:dyDescent="0.3">
      <c r="A56" s="42">
        <v>42550</v>
      </c>
      <c r="B56" s="26">
        <v>8.34</v>
      </c>
      <c r="C56" s="26">
        <v>10.23</v>
      </c>
      <c r="D56" s="26">
        <v>10.36</v>
      </c>
      <c r="E56" s="26">
        <v>10.98</v>
      </c>
      <c r="F56" s="26">
        <v>11.55</v>
      </c>
      <c r="G56" s="26">
        <v>12.16</v>
      </c>
      <c r="H56" s="26">
        <v>12.4</v>
      </c>
      <c r="I56" s="26">
        <v>12.48</v>
      </c>
    </row>
    <row r="57" spans="1:9" x14ac:dyDescent="0.3">
      <c r="A57" s="42">
        <v>42581</v>
      </c>
      <c r="B57" s="26">
        <v>8.48</v>
      </c>
      <c r="C57" s="26">
        <v>10.199999999999999</v>
      </c>
      <c r="D57" s="26">
        <v>10.47</v>
      </c>
      <c r="E57" s="26">
        <v>10.88</v>
      </c>
      <c r="F57" s="26">
        <v>11.71</v>
      </c>
      <c r="G57" s="26">
        <v>12.22</v>
      </c>
      <c r="H57" s="26">
        <v>12.4</v>
      </c>
      <c r="I57" s="26">
        <v>12.48</v>
      </c>
    </row>
    <row r="58" spans="1:9" x14ac:dyDescent="0.3">
      <c r="A58" s="42">
        <v>42612</v>
      </c>
      <c r="B58" s="26">
        <v>8.6300000000000008</v>
      </c>
      <c r="C58" s="26">
        <v>10.23</v>
      </c>
      <c r="D58" s="26">
        <v>10.57</v>
      </c>
      <c r="E58" s="26">
        <v>10.87</v>
      </c>
      <c r="F58" s="26">
        <v>11.77</v>
      </c>
      <c r="G58" s="26">
        <v>12.2</v>
      </c>
      <c r="H58" s="26">
        <v>12.4</v>
      </c>
      <c r="I58" s="26">
        <v>12.48</v>
      </c>
    </row>
    <row r="59" spans="1:9" x14ac:dyDescent="0.3">
      <c r="A59" s="42">
        <v>42642</v>
      </c>
      <c r="B59" s="26">
        <v>8.52</v>
      </c>
      <c r="C59" s="26">
        <v>10.119999999999999</v>
      </c>
      <c r="D59" s="26">
        <v>10.55</v>
      </c>
      <c r="E59" s="26">
        <v>10.9</v>
      </c>
      <c r="F59" s="26">
        <v>11.78</v>
      </c>
      <c r="G59" s="26">
        <v>12.22</v>
      </c>
      <c r="H59" s="26">
        <v>12.42</v>
      </c>
      <c r="I59" s="26">
        <v>12.48</v>
      </c>
    </row>
    <row r="60" spans="1:9" x14ac:dyDescent="0.3">
      <c r="A60" s="42">
        <v>42673</v>
      </c>
      <c r="B60" s="26">
        <v>8.34</v>
      </c>
      <c r="C60" s="26">
        <v>9.5299999999999994</v>
      </c>
      <c r="D60" s="26">
        <v>10.31</v>
      </c>
      <c r="E60" s="26">
        <v>10.89</v>
      </c>
      <c r="F60" s="26">
        <v>11.78</v>
      </c>
      <c r="G60" s="26">
        <v>12.22</v>
      </c>
      <c r="H60" s="26">
        <v>12.42</v>
      </c>
      <c r="I60" s="26">
        <v>12.48</v>
      </c>
    </row>
    <row r="61" spans="1:9" x14ac:dyDescent="0.3">
      <c r="A61" s="42">
        <v>42703</v>
      </c>
      <c r="B61" s="26">
        <v>8.0299999999999994</v>
      </c>
      <c r="C61" s="26">
        <v>8.94</v>
      </c>
      <c r="D61" s="26">
        <v>10.11</v>
      </c>
      <c r="E61" s="26">
        <v>10.69</v>
      </c>
      <c r="F61" s="26">
        <v>11.7</v>
      </c>
      <c r="G61" s="26">
        <v>12.07</v>
      </c>
      <c r="H61" s="26">
        <v>12.28</v>
      </c>
      <c r="I61" s="26">
        <v>12.33</v>
      </c>
    </row>
    <row r="62" spans="1:9" x14ac:dyDescent="0.3">
      <c r="A62" s="42">
        <v>42734</v>
      </c>
      <c r="B62" s="26">
        <v>7.41</v>
      </c>
      <c r="C62" s="26">
        <v>8.2200000000000006</v>
      </c>
      <c r="D62" s="26">
        <v>9.25</v>
      </c>
      <c r="E62" s="26">
        <v>10.029999999999999</v>
      </c>
      <c r="F62" s="26">
        <v>11.3</v>
      </c>
      <c r="G62" s="26">
        <v>12.11</v>
      </c>
      <c r="H62" s="26">
        <v>12.28</v>
      </c>
      <c r="I62" s="26">
        <v>12.32</v>
      </c>
    </row>
    <row r="63" spans="1:9" x14ac:dyDescent="0.3">
      <c r="A63" s="42">
        <v>42765</v>
      </c>
      <c r="B63" s="26">
        <v>7.37</v>
      </c>
      <c r="C63" s="26">
        <v>8.09</v>
      </c>
      <c r="D63" s="26">
        <v>8.81</v>
      </c>
      <c r="E63" s="26">
        <v>9.6300000000000008</v>
      </c>
      <c r="F63" s="26">
        <v>11.13</v>
      </c>
      <c r="G63" s="26">
        <v>12.12</v>
      </c>
      <c r="H63" s="26">
        <v>12.2</v>
      </c>
      <c r="I63" s="26">
        <v>12.26</v>
      </c>
    </row>
    <row r="64" spans="1:9" x14ac:dyDescent="0.3">
      <c r="A64" s="42">
        <v>42793</v>
      </c>
      <c r="B64" s="26">
        <v>7.38</v>
      </c>
      <c r="C64" s="26">
        <v>8.23</v>
      </c>
      <c r="D64" s="26">
        <v>8.81</v>
      </c>
      <c r="E64" s="26">
        <v>9.61</v>
      </c>
      <c r="F64" s="26">
        <v>11.04</v>
      </c>
      <c r="G64" s="26">
        <v>12.09</v>
      </c>
      <c r="H64" s="26">
        <v>12.1</v>
      </c>
      <c r="I64" s="26">
        <v>12.22</v>
      </c>
    </row>
    <row r="65" spans="1:9" x14ac:dyDescent="0.3">
      <c r="A65" s="42">
        <v>42824</v>
      </c>
      <c r="B65" s="26">
        <v>7.22</v>
      </c>
      <c r="C65" s="26">
        <v>7.72</v>
      </c>
      <c r="D65" s="26">
        <v>8.1999999999999993</v>
      </c>
      <c r="E65" s="26">
        <v>9.26</v>
      </c>
      <c r="F65" s="26">
        <v>10.63</v>
      </c>
      <c r="G65" s="26">
        <v>11.7</v>
      </c>
      <c r="H65" s="26">
        <v>11.97</v>
      </c>
      <c r="I65" s="26">
        <v>12.12</v>
      </c>
    </row>
    <row r="66" spans="1:9" x14ac:dyDescent="0.3">
      <c r="A66" s="42">
        <v>42854</v>
      </c>
      <c r="B66" s="26">
        <v>7.26</v>
      </c>
      <c r="C66" s="26">
        <v>7.55</v>
      </c>
      <c r="D66" s="26">
        <v>7.81</v>
      </c>
      <c r="E66" s="26">
        <v>8.6300000000000008</v>
      </c>
      <c r="F66" s="26">
        <v>10.25</v>
      </c>
      <c r="G66" s="26">
        <v>11.67</v>
      </c>
      <c r="H66" s="26">
        <v>11.95</v>
      </c>
      <c r="I66" s="26">
        <v>12.12</v>
      </c>
    </row>
    <row r="67" spans="1:9" x14ac:dyDescent="0.3">
      <c r="A67" s="42">
        <v>42885</v>
      </c>
      <c r="B67" s="26">
        <v>7.06</v>
      </c>
      <c r="C67" s="26">
        <v>7.51</v>
      </c>
      <c r="D67" s="26">
        <v>7.76</v>
      </c>
      <c r="E67" s="26">
        <v>8.52</v>
      </c>
      <c r="F67" s="26">
        <v>10.029999999999999</v>
      </c>
      <c r="G67" s="26">
        <v>11.66</v>
      </c>
      <c r="H67" s="26">
        <v>11.94</v>
      </c>
      <c r="I67" s="26">
        <v>12.13</v>
      </c>
    </row>
    <row r="68" spans="1:9" x14ac:dyDescent="0.3">
      <c r="A68" s="42">
        <v>42915</v>
      </c>
      <c r="B68" s="26">
        <v>6.89</v>
      </c>
      <c r="C68" s="26">
        <v>7.5</v>
      </c>
      <c r="D68" s="26">
        <v>7.96</v>
      </c>
      <c r="E68" s="26">
        <v>8.8000000000000007</v>
      </c>
      <c r="F68" s="26">
        <v>10.07</v>
      </c>
      <c r="G68" s="26">
        <v>11.66</v>
      </c>
      <c r="H68" s="26">
        <v>11.97</v>
      </c>
      <c r="I68" s="26">
        <v>12.12</v>
      </c>
    </row>
    <row r="69" spans="1:9" x14ac:dyDescent="0.3">
      <c r="A69" s="42">
        <v>42946</v>
      </c>
      <c r="B69" s="26">
        <v>6.81</v>
      </c>
      <c r="C69" s="26">
        <v>7.51</v>
      </c>
      <c r="D69" s="26">
        <v>7.98</v>
      </c>
      <c r="E69" s="26">
        <v>8.89</v>
      </c>
      <c r="F69" s="26">
        <v>9.99</v>
      </c>
      <c r="G69" s="26">
        <v>11.59</v>
      </c>
      <c r="H69" s="26">
        <v>11.87</v>
      </c>
      <c r="I69" s="26">
        <v>12.1</v>
      </c>
    </row>
    <row r="70" spans="1:9" x14ac:dyDescent="0.3">
      <c r="A70" s="42">
        <v>42977</v>
      </c>
      <c r="B70" s="26">
        <v>6.85</v>
      </c>
      <c r="C70" s="26">
        <v>7.36</v>
      </c>
      <c r="D70" s="26">
        <v>7.86</v>
      </c>
      <c r="E70" s="26">
        <v>8.81</v>
      </c>
      <c r="F70" s="26">
        <v>9.81</v>
      </c>
      <c r="G70" s="26">
        <v>11.33</v>
      </c>
      <c r="H70" s="26">
        <v>11.58</v>
      </c>
      <c r="I70" s="26">
        <v>11.89</v>
      </c>
    </row>
    <row r="71" spans="1:9" x14ac:dyDescent="0.3">
      <c r="A71" s="42">
        <v>43007</v>
      </c>
      <c r="B71" s="26">
        <v>6.82</v>
      </c>
      <c r="C71" s="26">
        <v>7.37</v>
      </c>
      <c r="D71" s="26">
        <v>7.61</v>
      </c>
      <c r="E71" s="26">
        <v>8.36</v>
      </c>
      <c r="F71" s="26">
        <v>9.48</v>
      </c>
      <c r="G71" s="26">
        <v>10.96</v>
      </c>
      <c r="H71" s="26">
        <v>11.45</v>
      </c>
      <c r="I71" s="26">
        <v>11.86</v>
      </c>
    </row>
    <row r="72" spans="1:9" x14ac:dyDescent="0.3">
      <c r="A72" s="42">
        <v>43038</v>
      </c>
      <c r="B72" s="26">
        <v>7.44</v>
      </c>
      <c r="C72" s="26">
        <v>7.69</v>
      </c>
      <c r="D72" s="26">
        <v>8.1300000000000008</v>
      </c>
      <c r="E72" s="26">
        <v>8.4700000000000006</v>
      </c>
      <c r="F72" s="26">
        <v>9.56</v>
      </c>
      <c r="G72" s="26">
        <v>10.92</v>
      </c>
      <c r="H72" s="26">
        <v>11.42</v>
      </c>
      <c r="I72" s="26">
        <v>11.96</v>
      </c>
    </row>
    <row r="73" spans="1:9" x14ac:dyDescent="0.3">
      <c r="A73" s="42">
        <v>43068</v>
      </c>
      <c r="B73" s="26">
        <v>7.32</v>
      </c>
      <c r="C73" s="26">
        <v>7.69</v>
      </c>
      <c r="D73" s="26">
        <v>8.16</v>
      </c>
      <c r="E73" s="26">
        <v>8.48</v>
      </c>
      <c r="F73" s="26">
        <v>9.66</v>
      </c>
      <c r="G73" s="26">
        <v>10.92</v>
      </c>
      <c r="H73" s="26">
        <v>11.44</v>
      </c>
      <c r="I73" s="26">
        <v>11.94</v>
      </c>
    </row>
    <row r="74" spans="1:9" x14ac:dyDescent="0.3">
      <c r="A74" s="42">
        <v>43099</v>
      </c>
      <c r="B74" s="26">
        <v>7.45</v>
      </c>
      <c r="C74" s="26">
        <v>7.92</v>
      </c>
      <c r="D74" s="26">
        <v>8.2100000000000009</v>
      </c>
      <c r="E74" s="26">
        <v>8.48</v>
      </c>
      <c r="F74" s="26">
        <v>9.59</v>
      </c>
      <c r="G74" s="26">
        <v>10.99</v>
      </c>
      <c r="H74" s="26">
        <v>11.52</v>
      </c>
      <c r="I74" s="26">
        <v>12.05</v>
      </c>
    </row>
    <row r="75" spans="1:9" x14ac:dyDescent="0.3">
      <c r="A75" s="42">
        <v>43130</v>
      </c>
      <c r="B75" s="26">
        <v>7.62</v>
      </c>
      <c r="C75" s="26">
        <v>7.91</v>
      </c>
      <c r="D75" s="26">
        <v>8.18</v>
      </c>
      <c r="E75" s="26">
        <v>8.5</v>
      </c>
      <c r="F75" s="26">
        <v>9.5</v>
      </c>
      <c r="G75" s="26">
        <v>10.88</v>
      </c>
      <c r="H75" s="26">
        <v>11.45</v>
      </c>
      <c r="I75" s="26">
        <v>12.04</v>
      </c>
    </row>
    <row r="76" spans="1:9" x14ac:dyDescent="0.3">
      <c r="A76" s="42">
        <v>43158</v>
      </c>
      <c r="B76" s="26">
        <v>7.34</v>
      </c>
      <c r="C76" s="26">
        <v>7.66</v>
      </c>
      <c r="D76" s="26">
        <v>7.98</v>
      </c>
      <c r="E76" s="26">
        <v>8.49</v>
      </c>
      <c r="F76" s="26">
        <v>9.4600000000000009</v>
      </c>
      <c r="G76" s="26">
        <v>10.85</v>
      </c>
      <c r="H76" s="26">
        <v>11.4</v>
      </c>
      <c r="I76" s="26">
        <v>11.97</v>
      </c>
    </row>
    <row r="77" spans="1:9" x14ac:dyDescent="0.3">
      <c r="A77" s="42">
        <v>43189</v>
      </c>
      <c r="B77" s="26">
        <v>7.33</v>
      </c>
      <c r="C77" s="26">
        <v>7.69</v>
      </c>
      <c r="D77" s="26">
        <v>8.1199999999999992</v>
      </c>
      <c r="E77" s="26">
        <v>8.4700000000000006</v>
      </c>
      <c r="F77" s="26">
        <v>9.44</v>
      </c>
      <c r="G77" s="26">
        <v>10.82</v>
      </c>
      <c r="H77" s="26">
        <v>11.4</v>
      </c>
      <c r="I77" s="26">
        <v>11.97</v>
      </c>
    </row>
    <row r="78" spans="1:9" x14ac:dyDescent="0.3">
      <c r="A78" s="42">
        <v>43219</v>
      </c>
      <c r="B78" s="26">
        <v>7.31</v>
      </c>
      <c r="C78" s="26">
        <v>7.66</v>
      </c>
      <c r="D78" s="26">
        <v>8.18</v>
      </c>
      <c r="E78" s="26">
        <v>8.4</v>
      </c>
      <c r="F78" s="26">
        <v>9.3800000000000008</v>
      </c>
      <c r="G78" s="26">
        <v>10.71</v>
      </c>
      <c r="H78" s="26">
        <v>11.4</v>
      </c>
      <c r="I78" s="26">
        <v>11.97</v>
      </c>
    </row>
    <row r="79" spans="1:9" x14ac:dyDescent="0.3">
      <c r="A79" s="42">
        <v>43250</v>
      </c>
      <c r="B79" s="26">
        <v>6.16</v>
      </c>
      <c r="C79" s="26">
        <v>6.9</v>
      </c>
      <c r="D79" s="26">
        <v>7.15</v>
      </c>
      <c r="E79" s="26">
        <v>8.4</v>
      </c>
      <c r="F79" s="26">
        <v>9.3800000000000008</v>
      </c>
      <c r="G79" s="26">
        <v>10.71</v>
      </c>
      <c r="H79" s="26">
        <v>11.4</v>
      </c>
      <c r="I79" s="26">
        <v>11.97</v>
      </c>
    </row>
    <row r="80" spans="1:9" x14ac:dyDescent="0.3">
      <c r="A80" s="42">
        <v>43280</v>
      </c>
      <c r="B80" s="26">
        <v>5.37</v>
      </c>
      <c r="C80" s="26">
        <v>6.35</v>
      </c>
      <c r="D80" s="26">
        <v>6.62</v>
      </c>
      <c r="E80" s="26">
        <v>8.4</v>
      </c>
      <c r="F80" s="26">
        <v>9.3800000000000008</v>
      </c>
      <c r="G80" s="26">
        <v>10.71</v>
      </c>
      <c r="H80" s="26">
        <v>11.4</v>
      </c>
      <c r="I80" s="26">
        <v>11.97</v>
      </c>
    </row>
    <row r="81" spans="1:9" x14ac:dyDescent="0.3">
      <c r="A81" s="42">
        <v>43311</v>
      </c>
      <c r="B81" s="26">
        <v>5.33</v>
      </c>
      <c r="C81" s="26">
        <v>6.28</v>
      </c>
      <c r="D81" s="26">
        <v>6.62</v>
      </c>
      <c r="E81" s="26">
        <v>7.62</v>
      </c>
      <c r="F81" s="26">
        <v>8.56</v>
      </c>
      <c r="G81" s="26">
        <v>9.75</v>
      </c>
      <c r="H81" s="26">
        <v>10.029999999999999</v>
      </c>
      <c r="I81" s="26">
        <v>10.35</v>
      </c>
    </row>
    <row r="82" spans="1:9" x14ac:dyDescent="0.3">
      <c r="A82" s="42">
        <v>43342</v>
      </c>
      <c r="B82" s="26">
        <v>5.41</v>
      </c>
      <c r="C82" s="26">
        <v>5.91</v>
      </c>
      <c r="D82" s="26">
        <v>6.34</v>
      </c>
      <c r="E82" s="26">
        <v>7.11</v>
      </c>
      <c r="F82" s="26">
        <v>7.57</v>
      </c>
      <c r="G82" s="26">
        <v>8.39</v>
      </c>
      <c r="H82" s="26">
        <v>8.57</v>
      </c>
      <c r="I82" s="26">
        <v>8.93</v>
      </c>
    </row>
    <row r="83" spans="1:9" x14ac:dyDescent="0.3">
      <c r="A83" s="42">
        <v>43372</v>
      </c>
      <c r="B83" s="26">
        <v>5.33</v>
      </c>
      <c r="C83" s="26">
        <v>5.58</v>
      </c>
      <c r="D83" s="26">
        <v>6.15</v>
      </c>
      <c r="E83" s="26">
        <v>6.41</v>
      </c>
      <c r="F83" s="26">
        <v>7.31</v>
      </c>
      <c r="G83" s="26">
        <v>8.18</v>
      </c>
      <c r="H83" s="26">
        <v>8.43</v>
      </c>
      <c r="I83" s="26">
        <v>8.98</v>
      </c>
    </row>
    <row r="84" spans="1:9" x14ac:dyDescent="0.3">
      <c r="A84" s="42">
        <v>43403</v>
      </c>
      <c r="B84" s="26">
        <v>5.17</v>
      </c>
      <c r="C84" s="26">
        <v>5.54</v>
      </c>
      <c r="D84" s="26">
        <v>5.67</v>
      </c>
      <c r="E84" s="26">
        <v>6.41</v>
      </c>
      <c r="F84" s="26">
        <v>7.35</v>
      </c>
      <c r="G84" s="26">
        <v>7.96</v>
      </c>
      <c r="H84" s="26">
        <v>7.83</v>
      </c>
      <c r="I84" s="26">
        <v>8.1999999999999993</v>
      </c>
    </row>
    <row r="85" spans="1:9" x14ac:dyDescent="0.3">
      <c r="A85" s="42">
        <v>43433</v>
      </c>
      <c r="B85" s="26">
        <v>2.95</v>
      </c>
      <c r="C85" s="26">
        <v>3.74</v>
      </c>
      <c r="D85" s="26">
        <v>4.0599999999999996</v>
      </c>
      <c r="E85" s="26">
        <v>4.1900000000000004</v>
      </c>
      <c r="F85" s="26">
        <v>5.08</v>
      </c>
      <c r="G85" s="26">
        <v>6.55</v>
      </c>
      <c r="H85" s="26">
        <v>8.09</v>
      </c>
      <c r="I85" s="26">
        <v>8.4700000000000006</v>
      </c>
    </row>
    <row r="86" spans="1:9" x14ac:dyDescent="0.3">
      <c r="A86" s="42">
        <v>43464</v>
      </c>
      <c r="B86" s="26">
        <v>2.94</v>
      </c>
      <c r="C86" s="26">
        <v>3.32</v>
      </c>
      <c r="D86" s="26">
        <v>4.1100000000000003</v>
      </c>
      <c r="E86" s="26">
        <v>4.8600000000000003</v>
      </c>
      <c r="F86" s="26">
        <v>5.04</v>
      </c>
      <c r="G86" s="26">
        <v>7.23</v>
      </c>
      <c r="H86" s="26">
        <v>7.87</v>
      </c>
      <c r="I86" s="26">
        <v>8.9700000000000006</v>
      </c>
    </row>
    <row r="87" spans="1:9" x14ac:dyDescent="0.3">
      <c r="A87" s="42">
        <v>43495</v>
      </c>
      <c r="B87" s="26">
        <v>2.81</v>
      </c>
      <c r="C87" s="26">
        <v>4.0999999999999996</v>
      </c>
      <c r="D87" s="26">
        <v>4.3600000000000003</v>
      </c>
      <c r="E87" s="26">
        <v>5.81</v>
      </c>
      <c r="F87" s="26">
        <v>6.44</v>
      </c>
      <c r="G87" s="26">
        <v>7.38</v>
      </c>
      <c r="H87" s="26">
        <v>7.44</v>
      </c>
      <c r="I87" s="26">
        <v>7.64</v>
      </c>
    </row>
    <row r="88" spans="1:9" x14ac:dyDescent="0.3">
      <c r="A88" s="42">
        <v>43524</v>
      </c>
      <c r="B88" s="26">
        <v>2.69</v>
      </c>
      <c r="C88" s="26">
        <v>4.51</v>
      </c>
      <c r="D88" s="26">
        <v>5.86</v>
      </c>
      <c r="E88" s="26">
        <v>4.79</v>
      </c>
      <c r="F88" s="26">
        <v>5.89</v>
      </c>
      <c r="G88" s="26">
        <v>5.95</v>
      </c>
      <c r="H88" s="26">
        <v>7.18</v>
      </c>
      <c r="I88" s="26">
        <v>7.58</v>
      </c>
    </row>
    <row r="89" spans="1:9" x14ac:dyDescent="0.3">
      <c r="A89" s="42">
        <v>43555</v>
      </c>
      <c r="B89" s="26">
        <v>2.87</v>
      </c>
      <c r="C89" s="26">
        <v>4.51</v>
      </c>
      <c r="D89" s="26">
        <v>5.86</v>
      </c>
      <c r="E89" s="26">
        <v>4.97</v>
      </c>
      <c r="F89" s="26">
        <v>5.92</v>
      </c>
      <c r="G89" s="26">
        <v>6.64</v>
      </c>
      <c r="H89" s="26">
        <v>7.57</v>
      </c>
      <c r="I89" s="26">
        <v>7.97</v>
      </c>
    </row>
    <row r="90" spans="1:9" x14ac:dyDescent="0.3">
      <c r="A90" s="42">
        <v>43585</v>
      </c>
      <c r="B90" s="26">
        <v>3.46</v>
      </c>
      <c r="C90" s="26">
        <v>4.51</v>
      </c>
      <c r="D90" s="26">
        <v>4.93</v>
      </c>
      <c r="E90" s="26">
        <v>5.25</v>
      </c>
      <c r="F90" s="26">
        <v>6.16</v>
      </c>
      <c r="G90" s="26">
        <v>6.91</v>
      </c>
      <c r="H90" s="26">
        <v>7.79</v>
      </c>
      <c r="I90" s="26">
        <v>8.19</v>
      </c>
    </row>
    <row r="91" spans="1:9" x14ac:dyDescent="0.3">
      <c r="A91" s="42">
        <v>43616</v>
      </c>
      <c r="B91" s="26">
        <v>3.55</v>
      </c>
      <c r="C91" s="26">
        <v>4.45</v>
      </c>
      <c r="D91" s="26">
        <v>5.04</v>
      </c>
      <c r="E91" s="26">
        <v>5.52</v>
      </c>
      <c r="F91" s="26">
        <v>6.21</v>
      </c>
      <c r="G91" s="26">
        <v>7.02</v>
      </c>
      <c r="H91" s="26">
        <v>7.84</v>
      </c>
      <c r="I91" s="26">
        <v>8.2799999999999994</v>
      </c>
    </row>
    <row r="92" spans="1:9" x14ac:dyDescent="0.3">
      <c r="A92" s="42">
        <v>43646</v>
      </c>
      <c r="B92" s="26">
        <v>3.96</v>
      </c>
      <c r="C92" s="26">
        <v>4.67</v>
      </c>
      <c r="D92" s="26">
        <v>5.17</v>
      </c>
      <c r="E92" s="26">
        <v>5.97</v>
      </c>
      <c r="F92" s="26">
        <v>6.51</v>
      </c>
      <c r="G92" s="26">
        <v>7.29</v>
      </c>
      <c r="H92" s="26">
        <v>7.97</v>
      </c>
      <c r="I92" s="26">
        <v>8.41</v>
      </c>
    </row>
    <row r="93" spans="1:9" x14ac:dyDescent="0.3">
      <c r="A93" s="42">
        <v>43677</v>
      </c>
      <c r="B93" s="26">
        <v>4.72</v>
      </c>
      <c r="C93" s="26">
        <v>5.31</v>
      </c>
      <c r="D93" s="26">
        <v>5.88</v>
      </c>
      <c r="E93" s="26">
        <v>6.5</v>
      </c>
      <c r="F93" s="26">
        <v>7.05</v>
      </c>
      <c r="G93" s="26">
        <v>7.46</v>
      </c>
      <c r="H93" s="26">
        <v>7.97</v>
      </c>
      <c r="I93" s="26">
        <v>8.44</v>
      </c>
    </row>
    <row r="94" spans="1:9" x14ac:dyDescent="0.3">
      <c r="A94" s="42">
        <v>43708</v>
      </c>
      <c r="B94" s="26">
        <v>3.48</v>
      </c>
      <c r="C94" s="26">
        <v>5.31</v>
      </c>
      <c r="D94" s="26">
        <v>5.88</v>
      </c>
      <c r="E94" s="26">
        <v>5.99</v>
      </c>
      <c r="F94" s="26">
        <v>6.53</v>
      </c>
      <c r="G94" s="26">
        <v>7.1</v>
      </c>
      <c r="H94" s="26">
        <v>7.8</v>
      </c>
      <c r="I94" s="26">
        <v>8.24</v>
      </c>
    </row>
    <row r="95" spans="1:9" x14ac:dyDescent="0.3">
      <c r="A95" s="42">
        <v>43738</v>
      </c>
      <c r="B95" s="26">
        <v>3.26</v>
      </c>
      <c r="C95" s="26">
        <v>3.99</v>
      </c>
      <c r="D95" s="26">
        <v>4.25</v>
      </c>
      <c r="E95" s="26">
        <v>5.31</v>
      </c>
      <c r="F95" s="26">
        <v>6.53</v>
      </c>
      <c r="G95" s="26">
        <v>7.1</v>
      </c>
      <c r="H95" s="26">
        <v>7.69</v>
      </c>
      <c r="I95" s="26">
        <v>8.17</v>
      </c>
    </row>
    <row r="96" spans="1:9" x14ac:dyDescent="0.3">
      <c r="A96" s="42">
        <v>43769</v>
      </c>
      <c r="B96" s="26">
        <v>3.12</v>
      </c>
      <c r="C96" s="26">
        <v>3.35</v>
      </c>
      <c r="D96" s="26">
        <v>4</v>
      </c>
      <c r="E96" s="26">
        <v>5.19</v>
      </c>
      <c r="F96" s="26">
        <v>6</v>
      </c>
      <c r="G96" s="26">
        <v>6.89</v>
      </c>
      <c r="H96" s="26">
        <v>7.53</v>
      </c>
      <c r="I96" s="26">
        <v>7.99</v>
      </c>
    </row>
    <row r="97" spans="1:9" x14ac:dyDescent="0.3">
      <c r="A97" s="42">
        <v>43799</v>
      </c>
      <c r="B97" s="26">
        <v>2.99</v>
      </c>
      <c r="C97" s="26">
        <v>3.35</v>
      </c>
      <c r="D97" s="26">
        <v>4</v>
      </c>
      <c r="E97" s="26">
        <v>4.3899999999999997</v>
      </c>
      <c r="F97" s="26">
        <v>5.72</v>
      </c>
      <c r="G97" s="26">
        <v>6.77</v>
      </c>
      <c r="H97" s="26">
        <v>7.46</v>
      </c>
      <c r="I97" s="26">
        <v>7.91</v>
      </c>
    </row>
    <row r="98" spans="1:9" x14ac:dyDescent="0.3">
      <c r="A98" s="42">
        <v>43830</v>
      </c>
      <c r="B98" s="26">
        <v>2.98</v>
      </c>
      <c r="C98" s="26">
        <v>3.23</v>
      </c>
      <c r="D98" s="26">
        <v>3.76</v>
      </c>
      <c r="E98" s="26">
        <v>4.3899999999999997</v>
      </c>
      <c r="F98" s="26">
        <v>5.91</v>
      </c>
      <c r="G98" s="26">
        <v>6.32</v>
      </c>
      <c r="H98" s="26">
        <v>7.64</v>
      </c>
      <c r="I98" s="26">
        <v>7.89</v>
      </c>
    </row>
    <row r="99" spans="1:9" x14ac:dyDescent="0.3">
      <c r="A99" s="42">
        <v>43861</v>
      </c>
      <c r="B99" s="26">
        <v>2.97</v>
      </c>
      <c r="C99" s="26">
        <v>3.14</v>
      </c>
      <c r="D99" s="26">
        <v>3.53</v>
      </c>
      <c r="E99" s="26">
        <v>4.2300000000000004</v>
      </c>
      <c r="F99" s="26">
        <v>5.79</v>
      </c>
      <c r="G99" s="26">
        <v>6.65</v>
      </c>
      <c r="H99" s="26">
        <v>7.47</v>
      </c>
      <c r="I99" s="26">
        <v>7.78</v>
      </c>
    </row>
    <row r="100" spans="1:9" x14ac:dyDescent="0.3">
      <c r="A100" s="42">
        <v>43889</v>
      </c>
      <c r="B100" s="26">
        <v>2.9</v>
      </c>
      <c r="C100" s="26">
        <v>3.14</v>
      </c>
      <c r="D100" s="26">
        <v>3.53</v>
      </c>
      <c r="E100" s="26">
        <v>4.2300000000000004</v>
      </c>
      <c r="F100" s="26">
        <v>5.0199999999999996</v>
      </c>
      <c r="G100" s="26">
        <v>6.62</v>
      </c>
      <c r="H100" s="26">
        <v>7.15</v>
      </c>
      <c r="I100" s="26">
        <v>7.48</v>
      </c>
    </row>
    <row r="101" spans="1:9" x14ac:dyDescent="0.3">
      <c r="A101" s="42">
        <v>43920</v>
      </c>
      <c r="B101" s="26">
        <v>2.9</v>
      </c>
      <c r="C101" s="26">
        <v>3.14</v>
      </c>
      <c r="D101" s="26">
        <v>3.53</v>
      </c>
      <c r="E101" s="26">
        <v>4.2300000000000004</v>
      </c>
      <c r="F101" s="26">
        <v>5.0199999999999996</v>
      </c>
      <c r="G101" s="26">
        <v>6.62</v>
      </c>
      <c r="H101" s="26">
        <v>7.15</v>
      </c>
      <c r="I101" s="26">
        <v>7.48</v>
      </c>
    </row>
    <row r="102" spans="1:9" x14ac:dyDescent="0.3">
      <c r="A102" s="42">
        <v>43950</v>
      </c>
      <c r="B102" s="26">
        <v>2.86</v>
      </c>
      <c r="C102" s="26">
        <v>3.14</v>
      </c>
      <c r="D102" s="26">
        <v>3.53</v>
      </c>
      <c r="E102" s="26">
        <v>4.2300000000000004</v>
      </c>
      <c r="F102" s="26">
        <v>5.0199999999999996</v>
      </c>
      <c r="G102" s="26">
        <v>6.62</v>
      </c>
      <c r="H102" s="26">
        <v>7.15</v>
      </c>
      <c r="I102" s="26">
        <v>7.48</v>
      </c>
    </row>
    <row r="103" spans="1:9" x14ac:dyDescent="0.3">
      <c r="A103" s="42">
        <v>43981</v>
      </c>
      <c r="B103" s="26">
        <v>2.86</v>
      </c>
      <c r="C103" s="26">
        <v>3.14</v>
      </c>
      <c r="D103" s="26">
        <v>3.53</v>
      </c>
      <c r="E103" s="26">
        <v>4.2300000000000004</v>
      </c>
      <c r="F103" s="26">
        <v>5.0199999999999996</v>
      </c>
      <c r="G103" s="26">
        <v>6.62</v>
      </c>
      <c r="H103" s="26">
        <v>7.15</v>
      </c>
      <c r="I103" s="26">
        <v>7.48</v>
      </c>
    </row>
    <row r="104" spans="1:9" x14ac:dyDescent="0.3">
      <c r="A104" s="42">
        <v>44011</v>
      </c>
      <c r="B104" s="26">
        <v>3.65</v>
      </c>
      <c r="C104" s="26">
        <v>4.1100000000000003</v>
      </c>
      <c r="D104" s="26">
        <v>4.37</v>
      </c>
      <c r="E104" s="26">
        <v>4.9000000000000004</v>
      </c>
      <c r="F104" s="26">
        <v>5.68</v>
      </c>
      <c r="G104" s="26">
        <v>6.74</v>
      </c>
      <c r="H104" s="26">
        <v>7.66</v>
      </c>
      <c r="I104" s="26">
        <v>8</v>
      </c>
    </row>
    <row r="105" spans="1:9" x14ac:dyDescent="0.3">
      <c r="A105" s="42">
        <v>44042</v>
      </c>
      <c r="B105" s="26">
        <v>4.05</v>
      </c>
      <c r="C105" s="26">
        <v>4.28</v>
      </c>
      <c r="D105" s="26">
        <v>4.42</v>
      </c>
      <c r="E105" s="26">
        <v>4.9800000000000004</v>
      </c>
      <c r="F105" s="26">
        <v>5.86</v>
      </c>
      <c r="G105" s="26">
        <v>6.91</v>
      </c>
      <c r="H105" s="26">
        <v>7.66</v>
      </c>
      <c r="I105" s="26">
        <v>8</v>
      </c>
    </row>
    <row r="106" spans="1:9" x14ac:dyDescent="0.3">
      <c r="A106" s="42">
        <v>44073</v>
      </c>
      <c r="B106" s="26">
        <v>4.05</v>
      </c>
      <c r="C106" s="26">
        <v>4.28</v>
      </c>
      <c r="D106" s="26">
        <v>4.42</v>
      </c>
      <c r="E106" s="26">
        <v>4.9800000000000004</v>
      </c>
      <c r="F106" s="26">
        <v>5.86</v>
      </c>
      <c r="G106" s="26">
        <v>6.91</v>
      </c>
      <c r="H106" s="26">
        <v>7.66</v>
      </c>
      <c r="I106" s="26">
        <v>8</v>
      </c>
    </row>
    <row r="107" spans="1:9" x14ac:dyDescent="0.3">
      <c r="A107" s="42">
        <v>44103</v>
      </c>
      <c r="B107" s="26">
        <v>3.85</v>
      </c>
      <c r="C107" s="26">
        <v>4.01</v>
      </c>
      <c r="D107" s="26">
        <v>4.25</v>
      </c>
      <c r="E107" s="26">
        <v>4.82</v>
      </c>
      <c r="F107" s="26">
        <v>5.68</v>
      </c>
      <c r="G107" s="26">
        <v>6.91</v>
      </c>
      <c r="H107" s="26">
        <v>7.71</v>
      </c>
      <c r="I107" s="26">
        <v>8.02</v>
      </c>
    </row>
    <row r="108" spans="1:9" x14ac:dyDescent="0.3">
      <c r="A108" s="42">
        <v>44134</v>
      </c>
      <c r="B108" s="26">
        <v>3.33</v>
      </c>
      <c r="C108" s="26">
        <v>4.01</v>
      </c>
      <c r="D108" s="26">
        <v>4.25</v>
      </c>
      <c r="E108" s="26">
        <v>4.82</v>
      </c>
      <c r="F108" s="26">
        <v>5.63</v>
      </c>
      <c r="G108" s="26">
        <v>6.94</v>
      </c>
      <c r="H108" s="26">
        <v>7.71</v>
      </c>
      <c r="I108" s="26">
        <v>8.02</v>
      </c>
    </row>
    <row r="109" spans="1:9" x14ac:dyDescent="0.3">
      <c r="A109" s="42">
        <v>44164</v>
      </c>
      <c r="B109" s="26">
        <v>3.06</v>
      </c>
      <c r="C109" s="26">
        <v>4.01</v>
      </c>
      <c r="D109" s="26">
        <v>4.25</v>
      </c>
      <c r="E109" s="26">
        <v>4.82</v>
      </c>
      <c r="F109" s="26">
        <v>5.63</v>
      </c>
      <c r="G109" s="26">
        <v>6.94</v>
      </c>
      <c r="H109" s="26">
        <v>7.71</v>
      </c>
      <c r="I109" s="26">
        <v>8.02</v>
      </c>
    </row>
    <row r="110" spans="1:9" x14ac:dyDescent="0.3">
      <c r="A110" s="42">
        <v>44195</v>
      </c>
      <c r="B110" s="26">
        <v>3.38</v>
      </c>
      <c r="C110" s="26">
        <v>3.86</v>
      </c>
      <c r="D110" s="26">
        <v>4.3499999999999996</v>
      </c>
      <c r="E110" s="26">
        <v>5.03</v>
      </c>
      <c r="F110" s="26">
        <v>5.9</v>
      </c>
      <c r="G110" s="26">
        <v>7.17</v>
      </c>
      <c r="H110" s="26">
        <v>7.93</v>
      </c>
      <c r="I110" s="26">
        <v>8.25</v>
      </c>
    </row>
    <row r="111" spans="1:9" x14ac:dyDescent="0.3">
      <c r="A111" s="42">
        <v>44226</v>
      </c>
      <c r="B111" s="26">
        <v>3.3558026324596923</v>
      </c>
      <c r="C111" s="26">
        <v>3.8731827254174789</v>
      </c>
      <c r="D111" s="26">
        <v>4.2383305188983922</v>
      </c>
      <c r="E111" s="26">
        <v>5.12</v>
      </c>
      <c r="F111" s="26">
        <v>5.95</v>
      </c>
      <c r="G111" s="26">
        <v>7.35</v>
      </c>
      <c r="H111" s="26">
        <v>8.19</v>
      </c>
      <c r="I111" s="26">
        <v>8.48</v>
      </c>
    </row>
    <row r="112" spans="1:9" x14ac:dyDescent="0.3">
      <c r="A112" s="42">
        <v>44254</v>
      </c>
      <c r="B112" s="26">
        <v>3.3558026324596923</v>
      </c>
      <c r="C112" s="26">
        <v>3.8731827254174789</v>
      </c>
      <c r="D112" s="26">
        <v>4.2383305188983922</v>
      </c>
      <c r="E112" s="26">
        <v>5.12</v>
      </c>
      <c r="F112" s="26">
        <v>5.95</v>
      </c>
      <c r="G112" s="26">
        <v>7.35</v>
      </c>
      <c r="H112" s="26">
        <v>8.19</v>
      </c>
      <c r="I112" s="26">
        <v>8.48</v>
      </c>
    </row>
    <row r="113" spans="1:9" x14ac:dyDescent="0.3">
      <c r="A113" s="42">
        <v>44285</v>
      </c>
      <c r="B113" s="26">
        <v>3.2317309500792035</v>
      </c>
      <c r="C113" s="26">
        <v>3.6248273643260553</v>
      </c>
      <c r="D113" s="26">
        <v>3.9890187596189897</v>
      </c>
      <c r="E113" s="26">
        <v>5.26</v>
      </c>
      <c r="F113" s="26">
        <v>5.82</v>
      </c>
      <c r="G113" s="26">
        <v>7.32</v>
      </c>
      <c r="H113" s="26">
        <v>8.08</v>
      </c>
      <c r="I113" s="26">
        <v>8.4499999999999993</v>
      </c>
    </row>
    <row r="114" spans="1:9" x14ac:dyDescent="0.3">
      <c r="A114" s="42">
        <v>44315</v>
      </c>
      <c r="B114" s="26">
        <v>2.8328008219400402</v>
      </c>
      <c r="C114" s="26">
        <v>3.6248273643260553</v>
      </c>
      <c r="D114" s="26">
        <v>3.9890187596189897</v>
      </c>
      <c r="E114" s="26">
        <v>5.33</v>
      </c>
      <c r="F114" s="26">
        <v>5.66</v>
      </c>
      <c r="G114" s="26">
        <v>7.08</v>
      </c>
      <c r="H114" s="26">
        <v>8.08</v>
      </c>
      <c r="I114" s="26">
        <v>8.4499999999999993</v>
      </c>
    </row>
    <row r="115" spans="1:9" x14ac:dyDescent="0.3">
      <c r="A115" s="42">
        <v>44346</v>
      </c>
      <c r="B115" s="26">
        <v>0.82392220236711111</v>
      </c>
      <c r="C115" s="26">
        <v>3.6248273643260553</v>
      </c>
      <c r="D115" s="26">
        <v>2.9291791665577271</v>
      </c>
      <c r="E115" s="26">
        <v>3.42</v>
      </c>
      <c r="F115" s="26">
        <v>5.66</v>
      </c>
      <c r="G115" s="26">
        <v>6.71</v>
      </c>
      <c r="H115" s="26">
        <v>7.24</v>
      </c>
      <c r="I115" s="26">
        <v>8.02</v>
      </c>
    </row>
    <row r="116" spans="1:9" x14ac:dyDescent="0.3">
      <c r="A116" s="42">
        <v>44376</v>
      </c>
      <c r="B116" s="26">
        <v>3.6960733789068279</v>
      </c>
      <c r="C116" s="26">
        <v>4.30702917108019</v>
      </c>
      <c r="D116" s="26">
        <v>4.4431943562521781</v>
      </c>
      <c r="E116" s="26">
        <v>4.71</v>
      </c>
      <c r="F116" s="26">
        <v>5.98</v>
      </c>
      <c r="G116" s="26">
        <v>7.41</v>
      </c>
      <c r="H116" s="26">
        <v>7.24</v>
      </c>
      <c r="I116" s="26">
        <v>8.02</v>
      </c>
    </row>
    <row r="117" spans="1:9" x14ac:dyDescent="0.3">
      <c r="A117" s="42">
        <v>44407</v>
      </c>
      <c r="B117" s="26">
        <v>3.0889817163624933</v>
      </c>
      <c r="C117" s="26">
        <v>3.9704687475937916</v>
      </c>
      <c r="D117" s="26">
        <v>4.1283073167889706</v>
      </c>
      <c r="E117" s="26">
        <v>4.9400000000000004</v>
      </c>
      <c r="F117" s="26">
        <v>5.98</v>
      </c>
      <c r="G117" s="26">
        <v>7.41</v>
      </c>
      <c r="H117" s="26">
        <v>7.24</v>
      </c>
      <c r="I117" s="26">
        <v>8.02</v>
      </c>
    </row>
    <row r="118" spans="1:9" x14ac:dyDescent="0.3">
      <c r="A118" s="42">
        <v>44438</v>
      </c>
      <c r="B118" s="26">
        <v>0.91592584224713391</v>
      </c>
      <c r="C118" s="26">
        <v>3.9704687475937916</v>
      </c>
      <c r="D118" s="26">
        <v>4.1283073167889706</v>
      </c>
      <c r="E118" s="26">
        <v>3.37</v>
      </c>
      <c r="F118" s="26">
        <v>5.98</v>
      </c>
      <c r="G118" s="26">
        <v>7.41</v>
      </c>
      <c r="H118" s="26">
        <v>7.24</v>
      </c>
      <c r="I118" s="26">
        <v>8.02</v>
      </c>
    </row>
    <row r="119" spans="1:9" x14ac:dyDescent="0.3">
      <c r="A119" s="42">
        <v>44468</v>
      </c>
      <c r="B119" s="26">
        <v>1.9845208345389942</v>
      </c>
      <c r="C119" s="26">
        <v>3.3930152483846232</v>
      </c>
      <c r="D119" s="26">
        <v>3.4702129556709371</v>
      </c>
      <c r="E119" s="26">
        <v>4.07</v>
      </c>
      <c r="F119" s="26">
        <v>5.34</v>
      </c>
      <c r="G119" s="26">
        <v>6.95</v>
      </c>
      <c r="H119" s="26">
        <v>7.24</v>
      </c>
      <c r="I119" s="26">
        <v>8.02</v>
      </c>
    </row>
    <row r="120" spans="1:9" x14ac:dyDescent="0.3">
      <c r="A120" s="42">
        <v>44499</v>
      </c>
      <c r="B120" s="26">
        <v>1.5084811074649096</v>
      </c>
      <c r="C120" s="26">
        <v>2.0927298347945822</v>
      </c>
      <c r="D120" s="26">
        <v>3.3492281001177071</v>
      </c>
      <c r="E120" s="26">
        <v>4.07</v>
      </c>
      <c r="F120" s="26">
        <v>5.34</v>
      </c>
      <c r="G120" s="26">
        <v>6.95</v>
      </c>
      <c r="H120" s="26">
        <v>7.09</v>
      </c>
      <c r="I120" s="26">
        <v>7.94</v>
      </c>
    </row>
    <row r="121" spans="1:9" x14ac:dyDescent="0.3">
      <c r="A121" s="42">
        <v>44529</v>
      </c>
      <c r="B121" s="26">
        <v>0.69582249364366078</v>
      </c>
      <c r="C121" s="26">
        <v>1.285408619443773</v>
      </c>
      <c r="D121" s="26">
        <v>2.4547124557267486</v>
      </c>
      <c r="E121" s="26">
        <v>3.5</v>
      </c>
      <c r="F121" s="26">
        <v>4.33</v>
      </c>
      <c r="G121" s="26">
        <v>6.94</v>
      </c>
      <c r="H121" s="26">
        <v>7.42</v>
      </c>
      <c r="I121" s="26">
        <v>8.1300000000000008</v>
      </c>
    </row>
    <row r="122" spans="1:9" x14ac:dyDescent="0.3">
      <c r="A122" s="42">
        <v>44560</v>
      </c>
      <c r="B122" s="26">
        <v>2.1536625223863126</v>
      </c>
      <c r="C122" s="26">
        <v>2.9014685806515672</v>
      </c>
      <c r="D122" s="26">
        <v>3.4465389024101123</v>
      </c>
      <c r="E122" s="26">
        <v>4.33</v>
      </c>
      <c r="F122" s="26">
        <v>5.35</v>
      </c>
      <c r="G122" s="26">
        <v>7.53</v>
      </c>
      <c r="H122" s="26">
        <v>7.42</v>
      </c>
      <c r="I122" s="26">
        <v>8.1300000000000008</v>
      </c>
    </row>
    <row r="123" spans="1:9" x14ac:dyDescent="0.3">
      <c r="A123" s="42">
        <v>44591</v>
      </c>
      <c r="B123" s="26">
        <v>2.7800994848509397</v>
      </c>
      <c r="C123" s="26">
        <v>3.1590985881585709</v>
      </c>
      <c r="D123" s="26">
        <v>4.2520184924300874</v>
      </c>
      <c r="E123" s="26">
        <v>3.5</v>
      </c>
      <c r="F123" s="26">
        <v>4.33</v>
      </c>
      <c r="G123" s="26">
        <v>6.94</v>
      </c>
      <c r="H123" s="26">
        <v>7.42</v>
      </c>
      <c r="I123" s="26">
        <v>8.1300000000000008</v>
      </c>
    </row>
    <row r="124" spans="1:9" x14ac:dyDescent="0.3">
      <c r="A124" s="42">
        <v>44619</v>
      </c>
      <c r="B124" s="26">
        <v>2.8312659836942089</v>
      </c>
      <c r="C124" s="26">
        <v>3.2249324968113058</v>
      </c>
      <c r="D124" s="26">
        <v>3.7726907636078888</v>
      </c>
      <c r="E124" s="26">
        <v>4.33</v>
      </c>
      <c r="F124" s="26">
        <v>5.35</v>
      </c>
      <c r="G124" s="26">
        <v>7.53</v>
      </c>
      <c r="H124" s="26">
        <v>7.42</v>
      </c>
      <c r="I124" s="26">
        <v>8.1300000000000008</v>
      </c>
    </row>
    <row r="125" spans="1:9" x14ac:dyDescent="0.3">
      <c r="A125" s="42">
        <v>44650</v>
      </c>
      <c r="B125" s="26">
        <v>3.3089931974468634</v>
      </c>
      <c r="C125" s="26">
        <v>3.7343789193581944</v>
      </c>
      <c r="D125" s="26">
        <v>4.0524979536342043</v>
      </c>
      <c r="E125" s="26">
        <v>5.27</v>
      </c>
      <c r="F125" s="26">
        <v>6.35</v>
      </c>
      <c r="G125" s="26">
        <v>7.54</v>
      </c>
      <c r="H125" s="26">
        <v>7.42</v>
      </c>
      <c r="I125" s="26">
        <v>8.1300000000000008</v>
      </c>
    </row>
    <row r="126" spans="1:9" x14ac:dyDescent="0.3">
      <c r="A126" s="42">
        <v>44680</v>
      </c>
      <c r="B126" s="26">
        <v>4.2525950637624099</v>
      </c>
      <c r="C126" s="26">
        <v>4.5927303456356761</v>
      </c>
      <c r="D126" s="26">
        <v>4.8203999204655013</v>
      </c>
      <c r="E126" s="26">
        <v>5.83</v>
      </c>
      <c r="F126" s="26">
        <v>6.93</v>
      </c>
      <c r="G126" s="26">
        <v>7.74</v>
      </c>
      <c r="H126" s="26">
        <v>8.0500000000000007</v>
      </c>
      <c r="I126" s="26">
        <v>8.41</v>
      </c>
    </row>
    <row r="127" spans="1:9" x14ac:dyDescent="0.3">
      <c r="A127" s="42">
        <v>44711</v>
      </c>
      <c r="B127" s="26">
        <v>5.1311777969096362</v>
      </c>
      <c r="C127" s="26">
        <v>5.9056562847906502</v>
      </c>
      <c r="D127" s="26">
        <v>5.759211795786312</v>
      </c>
      <c r="E127" s="26">
        <v>6.32</v>
      </c>
      <c r="F127" s="26">
        <v>6.93</v>
      </c>
      <c r="G127" s="26">
        <v>7.74</v>
      </c>
      <c r="H127" s="26">
        <v>8.0500000000000007</v>
      </c>
      <c r="I127" s="26">
        <v>8.41</v>
      </c>
    </row>
    <row r="128" spans="1:9" x14ac:dyDescent="0.3">
      <c r="A128" s="42">
        <v>44741</v>
      </c>
      <c r="B128" s="26">
        <v>6.7820135537050241</v>
      </c>
      <c r="C128" s="26">
        <v>7.0480665556588384</v>
      </c>
      <c r="D128" s="26">
        <v>7.1398365253433349</v>
      </c>
      <c r="E128" s="26">
        <v>7.41</v>
      </c>
      <c r="F128" s="26">
        <v>8.0500000000000007</v>
      </c>
      <c r="G128" s="26">
        <v>8.42</v>
      </c>
      <c r="H128" s="26">
        <v>8.0500000000000007</v>
      </c>
      <c r="I128" s="26">
        <v>8.41</v>
      </c>
    </row>
    <row r="129" spans="1:9" x14ac:dyDescent="0.3">
      <c r="A129" s="42">
        <v>44772</v>
      </c>
      <c r="B129" s="26">
        <v>6.68</v>
      </c>
      <c r="C129" s="26">
        <v>7.18</v>
      </c>
      <c r="D129" s="26">
        <v>7.28</v>
      </c>
      <c r="E129" s="26">
        <v>7.82</v>
      </c>
      <c r="F129" s="26">
        <v>8.31</v>
      </c>
      <c r="G129" s="26">
        <v>8.83</v>
      </c>
      <c r="H129" s="26">
        <v>9.18</v>
      </c>
      <c r="I129" s="26">
        <v>9.43</v>
      </c>
    </row>
    <row r="130" spans="1:9" x14ac:dyDescent="0.3">
      <c r="A130" s="42">
        <v>44803</v>
      </c>
      <c r="B130" s="26">
        <v>7.7</v>
      </c>
      <c r="C130" s="26">
        <v>7.89</v>
      </c>
      <c r="D130" s="26">
        <v>8</v>
      </c>
      <c r="E130" s="26">
        <v>8.23</v>
      </c>
      <c r="F130" s="26">
        <v>8.7100000000000009</v>
      </c>
      <c r="G130" s="26">
        <v>9.25</v>
      </c>
      <c r="H130" s="26">
        <v>9.44</v>
      </c>
      <c r="I130" s="26">
        <v>9.73</v>
      </c>
    </row>
    <row r="131" spans="1:9" x14ac:dyDescent="0.3">
      <c r="A131" s="42">
        <v>44833</v>
      </c>
      <c r="B131" s="26">
        <v>7.78</v>
      </c>
      <c r="C131" s="26">
        <v>8.36</v>
      </c>
      <c r="D131" s="26">
        <v>8.5500000000000007</v>
      </c>
      <c r="E131" s="26">
        <v>8.57</v>
      </c>
      <c r="F131" s="26">
        <v>9.1300000000000008</v>
      </c>
      <c r="G131" s="26">
        <v>9.26</v>
      </c>
      <c r="H131" s="26">
        <v>9.5</v>
      </c>
      <c r="I131" s="26">
        <v>9.74</v>
      </c>
    </row>
    <row r="132" spans="1:9" x14ac:dyDescent="0.3">
      <c r="A132" s="42">
        <v>44864</v>
      </c>
      <c r="B132" s="26">
        <v>6.61</v>
      </c>
      <c r="C132" s="26">
        <v>7.61</v>
      </c>
      <c r="D132" s="26">
        <v>7.66</v>
      </c>
      <c r="E132" s="26">
        <v>8.56</v>
      </c>
      <c r="F132" s="26">
        <v>8.7799999999999994</v>
      </c>
      <c r="G132" s="26">
        <v>8.93</v>
      </c>
      <c r="H132" s="26">
        <v>9.2100000000000009</v>
      </c>
      <c r="I132" s="26">
        <v>9.4499999999999993</v>
      </c>
    </row>
    <row r="133" spans="1:9" x14ac:dyDescent="0.3">
      <c r="A133" s="42">
        <v>44894</v>
      </c>
      <c r="B133" s="26">
        <v>5.82</v>
      </c>
      <c r="C133" s="26">
        <v>6.96</v>
      </c>
      <c r="D133" s="26">
        <v>7.51</v>
      </c>
      <c r="E133" s="26">
        <v>8.02</v>
      </c>
      <c r="F133" s="26">
        <v>8.84</v>
      </c>
      <c r="G133" s="26">
        <v>9.15</v>
      </c>
      <c r="H133" s="26">
        <v>9.16</v>
      </c>
      <c r="I133" s="26">
        <v>9.26</v>
      </c>
    </row>
    <row r="134" spans="1:9" x14ac:dyDescent="0.3">
      <c r="A134" s="42">
        <v>44925</v>
      </c>
      <c r="B134" s="26">
        <v>7.01</v>
      </c>
      <c r="C134" s="26">
        <v>7.61</v>
      </c>
      <c r="D134" s="26">
        <v>8.0399999999999991</v>
      </c>
      <c r="E134" s="26">
        <v>8.16</v>
      </c>
      <c r="F134" s="26">
        <v>8.93</v>
      </c>
      <c r="G134" s="26">
        <v>9.1999999999999993</v>
      </c>
      <c r="H134" s="26">
        <v>9.3000000000000007</v>
      </c>
      <c r="I134" s="26">
        <v>9.4</v>
      </c>
    </row>
    <row r="135" spans="1:9" x14ac:dyDescent="0.3">
      <c r="A135" s="42">
        <v>44956</v>
      </c>
      <c r="B135" s="26">
        <v>7.12</v>
      </c>
      <c r="C135" s="26">
        <v>7.79</v>
      </c>
      <c r="D135" s="26">
        <v>7.9914254808168161</v>
      </c>
      <c r="E135" s="26">
        <v>8.2200000000000006</v>
      </c>
      <c r="F135" s="26">
        <v>8.8000000000000007</v>
      </c>
      <c r="G135" s="26">
        <v>9.1</v>
      </c>
      <c r="H135" s="26">
        <v>9.0299999999999994</v>
      </c>
      <c r="I135" s="26">
        <v>9.4</v>
      </c>
    </row>
    <row r="136" spans="1:9" x14ac:dyDescent="0.3">
      <c r="A136" s="42">
        <v>44985</v>
      </c>
      <c r="B136" s="26">
        <v>6.56</v>
      </c>
      <c r="C136" s="26">
        <v>7.26</v>
      </c>
      <c r="D136" s="26">
        <v>7.44</v>
      </c>
      <c r="E136" s="26">
        <v>7.9</v>
      </c>
      <c r="F136" s="26">
        <v>8.2200000000000006</v>
      </c>
      <c r="G136" s="26">
        <v>8.7799999999999994</v>
      </c>
      <c r="H136" s="26">
        <v>8.82</v>
      </c>
      <c r="I136" s="26">
        <v>8.99</v>
      </c>
    </row>
    <row r="137" spans="1:9" x14ac:dyDescent="0.3">
      <c r="A137" s="42">
        <v>45016</v>
      </c>
      <c r="B137" s="26">
        <v>7.09</v>
      </c>
      <c r="C137" s="26">
        <v>7.47</v>
      </c>
      <c r="D137" s="26">
        <v>7.51</v>
      </c>
      <c r="E137" s="26">
        <v>7.79</v>
      </c>
      <c r="F137" s="26">
        <v>8.0500000000000007</v>
      </c>
      <c r="G137" s="26">
        <v>8.4700000000000006</v>
      </c>
      <c r="H137" s="26">
        <v>8.69</v>
      </c>
      <c r="I137" s="26">
        <v>8.99</v>
      </c>
    </row>
    <row r="138" spans="1:9" x14ac:dyDescent="0.3">
      <c r="A138" s="42">
        <v>45046</v>
      </c>
      <c r="B138" s="26">
        <v>7.09</v>
      </c>
      <c r="C138" s="26">
        <v>7.47</v>
      </c>
      <c r="D138" s="26">
        <v>7.51</v>
      </c>
      <c r="E138" s="26">
        <v>7.79</v>
      </c>
      <c r="F138" s="26">
        <v>8.0299999999999994</v>
      </c>
      <c r="G138" s="26">
        <v>8.4700000000000006</v>
      </c>
      <c r="H138" s="26">
        <v>8.69</v>
      </c>
      <c r="I138" s="26">
        <v>8.99</v>
      </c>
    </row>
    <row r="139" spans="1:9" x14ac:dyDescent="0.3">
      <c r="A139" s="42">
        <v>45077</v>
      </c>
      <c r="B139" s="26">
        <v>6.94</v>
      </c>
      <c r="C139" s="26">
        <v>7.27</v>
      </c>
      <c r="D139" s="26">
        <v>7.44</v>
      </c>
      <c r="E139" s="26">
        <v>7.79</v>
      </c>
      <c r="F139" s="26">
        <v>8.0299999999999994</v>
      </c>
      <c r="G139" s="26">
        <v>8.66</v>
      </c>
      <c r="H139" s="26">
        <v>8.8800000000000008</v>
      </c>
      <c r="I139" s="26">
        <v>9.0399999999999991</v>
      </c>
    </row>
    <row r="140" spans="1:9" x14ac:dyDescent="0.3">
      <c r="A140" s="42">
        <v>45107</v>
      </c>
      <c r="B140" s="26">
        <v>6.83</v>
      </c>
      <c r="C140" s="26">
        <v>6.91</v>
      </c>
      <c r="D140" s="26">
        <v>7.35</v>
      </c>
      <c r="E140" s="26">
        <v>7.75</v>
      </c>
      <c r="F140" s="26">
        <v>8.0500000000000007</v>
      </c>
      <c r="G140" s="26">
        <v>8.6199999999999992</v>
      </c>
      <c r="H140" s="26">
        <v>8.69</v>
      </c>
      <c r="I140" s="26">
        <v>8.9</v>
      </c>
    </row>
    <row r="141" spans="1:9" x14ac:dyDescent="0.3">
      <c r="A141" s="42">
        <v>45138</v>
      </c>
      <c r="B141" s="26">
        <v>4.55</v>
      </c>
      <c r="C141" s="26">
        <v>5.54</v>
      </c>
      <c r="D141" s="26">
        <v>5.55</v>
      </c>
      <c r="E141" s="26">
        <v>6.39</v>
      </c>
      <c r="F141" s="26">
        <v>6.93</v>
      </c>
      <c r="G141" s="26">
        <v>7.87</v>
      </c>
      <c r="H141" s="26">
        <v>7.96</v>
      </c>
      <c r="I141" s="26">
        <v>8.1300000000000008</v>
      </c>
    </row>
    <row r="142" spans="1:9" x14ac:dyDescent="0.3">
      <c r="A142" s="42">
        <v>45169</v>
      </c>
      <c r="B142" s="26">
        <v>4.2699999999999996</v>
      </c>
      <c r="C142" s="26">
        <v>4.75</v>
      </c>
      <c r="D142" s="26">
        <v>5.07</v>
      </c>
      <c r="E142" s="26">
        <v>5.81</v>
      </c>
      <c r="F142" s="26">
        <v>6.67</v>
      </c>
      <c r="G142" s="26">
        <v>7.3</v>
      </c>
      <c r="H142" s="26">
        <v>7.96</v>
      </c>
      <c r="I142" s="26">
        <v>8.1300000000000008</v>
      </c>
    </row>
    <row r="143" spans="1:9" x14ac:dyDescent="0.3">
      <c r="A143" s="42">
        <v>45199</v>
      </c>
      <c r="B143" s="26">
        <v>2.93</v>
      </c>
      <c r="C143" s="26">
        <v>3.71</v>
      </c>
      <c r="D143" s="26">
        <v>3.86</v>
      </c>
      <c r="E143" s="26">
        <v>5.81</v>
      </c>
      <c r="F143" s="26">
        <v>6.67</v>
      </c>
      <c r="G143" s="26">
        <v>7.3</v>
      </c>
      <c r="H143" s="26">
        <v>7.96</v>
      </c>
      <c r="I143" s="26">
        <v>8.1300000000000008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95"/>
  <sheetViews>
    <sheetView showGridLines="0" zoomScale="55" zoomScaleNormal="55" workbookViewId="0">
      <selection activeCell="D196" sqref="D196"/>
    </sheetView>
  </sheetViews>
  <sheetFormatPr defaultColWidth="9.109375" defaultRowHeight="13.2" x14ac:dyDescent="0.3"/>
  <cols>
    <col min="1" max="1" width="13.109375" style="1" bestFit="1" customWidth="1"/>
    <col min="2" max="2" width="45.109375" style="1" bestFit="1" customWidth="1"/>
    <col min="3" max="3" width="17" style="1" bestFit="1" customWidth="1"/>
    <col min="4" max="4" width="12.44140625" style="1" bestFit="1" customWidth="1"/>
    <col min="5" max="5" width="13.33203125" style="1" bestFit="1" customWidth="1"/>
    <col min="6" max="6" width="14.6640625" style="1" bestFit="1" customWidth="1"/>
    <col min="7" max="7" width="12.44140625" style="1" bestFit="1" customWidth="1"/>
    <col min="8" max="8" width="13.33203125" style="1" bestFit="1" customWidth="1"/>
    <col min="9" max="9" width="14.6640625" style="1" bestFit="1" customWidth="1"/>
    <col min="10" max="10" width="12.44140625" style="1" bestFit="1" customWidth="1"/>
    <col min="11" max="11" width="13.33203125" style="1" bestFit="1" customWidth="1"/>
    <col min="12" max="12" width="14.6640625" style="1" bestFit="1" customWidth="1"/>
    <col min="13" max="13" width="12.44140625" style="1" bestFit="1" customWidth="1"/>
    <col min="14" max="14" width="13.33203125" style="1" bestFit="1" customWidth="1"/>
    <col min="15" max="15" width="14.6640625" style="1" bestFit="1" customWidth="1"/>
    <col min="16" max="16" width="12.44140625" style="1" bestFit="1" customWidth="1"/>
    <col min="17" max="18" width="10.44140625" style="1" bestFit="1" customWidth="1"/>
    <col min="19" max="19" width="11.6640625" style="1" bestFit="1" customWidth="1"/>
    <col min="20" max="20" width="11.88671875" style="1" bestFit="1" customWidth="1"/>
    <col min="21" max="23" width="12.109375" style="1" bestFit="1" customWidth="1"/>
    <col min="24" max="25" width="10.6640625" style="1" bestFit="1" customWidth="1"/>
    <col min="26" max="26" width="13.109375" style="1" bestFit="1" customWidth="1"/>
    <col min="27" max="28" width="10.6640625" style="1" bestFit="1" customWidth="1"/>
    <col min="29" max="30" width="10.44140625" style="1" bestFit="1" customWidth="1"/>
    <col min="31" max="31" width="11.44140625" style="1" bestFit="1" customWidth="1"/>
    <col min="32" max="32" width="20.5546875" style="1" bestFit="1" customWidth="1"/>
    <col min="33" max="36" width="10.44140625" style="1" bestFit="1" customWidth="1"/>
    <col min="37" max="41" width="10.88671875" style="1" bestFit="1" customWidth="1"/>
    <col min="42" max="45" width="10.6640625" style="1" bestFit="1" customWidth="1"/>
    <col min="46" max="50" width="11.109375" style="1" bestFit="1" customWidth="1"/>
    <col min="51" max="54" width="10.44140625" style="1" bestFit="1" customWidth="1"/>
    <col min="55" max="58" width="9.6640625" style="1" bestFit="1" customWidth="1"/>
    <col min="59" max="62" width="11" style="1" bestFit="1" customWidth="1"/>
    <col min="63" max="63" width="12.44140625" style="1" bestFit="1" customWidth="1"/>
    <col min="64" max="16384" width="9.109375" style="1"/>
  </cols>
  <sheetData>
    <row r="1" spans="1:34" x14ac:dyDescent="0.3">
      <c r="D1" s="49"/>
      <c r="E1" s="49"/>
      <c r="F1" s="49"/>
      <c r="G1" s="49"/>
      <c r="H1" s="49"/>
      <c r="I1" s="49"/>
    </row>
    <row r="2" spans="1:34" x14ac:dyDescent="0.3">
      <c r="A2" s="4"/>
      <c r="B2" s="4"/>
      <c r="C2" s="4"/>
      <c r="D2" s="63" t="s">
        <v>560</v>
      </c>
      <c r="E2" s="63"/>
      <c r="F2" s="63"/>
      <c r="G2" s="63"/>
      <c r="H2" s="63"/>
      <c r="I2" s="63"/>
      <c r="M2" s="63" t="s">
        <v>561</v>
      </c>
      <c r="N2" s="63"/>
      <c r="O2" s="63"/>
      <c r="P2" s="63"/>
      <c r="Q2" s="63"/>
      <c r="U2" s="63" t="s">
        <v>562</v>
      </c>
      <c r="V2" s="63"/>
      <c r="W2" s="63"/>
      <c r="X2" s="63"/>
      <c r="Y2" s="63"/>
      <c r="Z2" s="63"/>
      <c r="AD2" s="63" t="s">
        <v>563</v>
      </c>
      <c r="AE2" s="63"/>
      <c r="AF2" s="63"/>
      <c r="AG2" s="63"/>
      <c r="AH2" s="63"/>
    </row>
    <row r="3" spans="1:34" x14ac:dyDescent="0.3">
      <c r="A3" s="4"/>
      <c r="B3" s="4"/>
      <c r="C3" s="4"/>
      <c r="D3" s="40" t="s">
        <v>564</v>
      </c>
      <c r="E3" s="40" t="s">
        <v>565</v>
      </c>
      <c r="F3" s="40" t="s">
        <v>566</v>
      </c>
      <c r="G3" s="40" t="s">
        <v>567</v>
      </c>
      <c r="H3" s="40" t="s">
        <v>568</v>
      </c>
      <c r="I3" s="40" t="s">
        <v>569</v>
      </c>
      <c r="M3" s="24" t="s">
        <v>570</v>
      </c>
      <c r="N3" s="24" t="s">
        <v>566</v>
      </c>
      <c r="O3" s="24" t="s">
        <v>567</v>
      </c>
      <c r="P3" s="24" t="s">
        <v>568</v>
      </c>
      <c r="Q3" s="24" t="s">
        <v>569</v>
      </c>
      <c r="U3" s="40" t="s">
        <v>564</v>
      </c>
      <c r="V3" s="40" t="s">
        <v>570</v>
      </c>
      <c r="W3" s="40" t="s">
        <v>566</v>
      </c>
      <c r="X3" s="40" t="s">
        <v>567</v>
      </c>
      <c r="Y3" s="40" t="s">
        <v>568</v>
      </c>
      <c r="Z3" s="40" t="s">
        <v>569</v>
      </c>
      <c r="AD3" s="40" t="s">
        <v>570</v>
      </c>
      <c r="AE3" s="40" t="s">
        <v>566</v>
      </c>
      <c r="AF3" s="40" t="s">
        <v>567</v>
      </c>
      <c r="AG3" s="40" t="s">
        <v>568</v>
      </c>
      <c r="AH3" s="40" t="s">
        <v>569</v>
      </c>
    </row>
    <row r="4" spans="1:34" x14ac:dyDescent="0.3">
      <c r="A4" s="9" t="s">
        <v>559</v>
      </c>
      <c r="B4" s="3" t="s">
        <v>571</v>
      </c>
      <c r="C4" s="3" t="s">
        <v>572</v>
      </c>
      <c r="D4" s="45">
        <v>45526</v>
      </c>
      <c r="E4" s="45">
        <v>45287</v>
      </c>
      <c r="F4" s="45">
        <v>45500</v>
      </c>
      <c r="G4" s="45">
        <v>45437</v>
      </c>
      <c r="H4" s="45">
        <v>45345</v>
      </c>
      <c r="I4" s="45">
        <v>45161</v>
      </c>
      <c r="M4" s="44">
        <v>45287</v>
      </c>
      <c r="N4" s="44">
        <v>45500</v>
      </c>
      <c r="O4" s="44">
        <v>45437</v>
      </c>
      <c r="P4" s="44">
        <v>45345</v>
      </c>
      <c r="Q4" s="44">
        <v>45161</v>
      </c>
      <c r="U4" s="44">
        <v>45526</v>
      </c>
      <c r="V4" s="44">
        <v>45287</v>
      </c>
      <c r="W4" s="44">
        <v>45500</v>
      </c>
      <c r="X4" s="44">
        <v>45437</v>
      </c>
      <c r="Y4" s="44">
        <v>45345</v>
      </c>
      <c r="Z4" s="44">
        <v>45527</v>
      </c>
      <c r="AD4" s="44">
        <v>45287</v>
      </c>
      <c r="AE4" s="44">
        <v>45500</v>
      </c>
      <c r="AF4" s="44">
        <v>45437</v>
      </c>
      <c r="AG4" s="44">
        <v>45345</v>
      </c>
      <c r="AH4" s="44">
        <v>45161</v>
      </c>
    </row>
    <row r="5" spans="1:34" x14ac:dyDescent="0.3">
      <c r="A5" s="46">
        <v>1</v>
      </c>
      <c r="B5" s="4" t="s">
        <v>481</v>
      </c>
      <c r="C5" s="4" t="s">
        <v>480</v>
      </c>
      <c r="D5" s="30"/>
      <c r="E5" s="30"/>
      <c r="F5" s="30"/>
      <c r="G5" s="30"/>
      <c r="H5" s="30"/>
      <c r="I5" s="30"/>
      <c r="M5" s="30"/>
      <c r="N5" s="30"/>
      <c r="O5" s="30"/>
      <c r="P5" s="30"/>
      <c r="Q5" s="30"/>
      <c r="U5" s="30"/>
      <c r="V5" s="30"/>
      <c r="W5" s="30"/>
      <c r="X5" s="30"/>
      <c r="Y5" s="30"/>
      <c r="Z5" s="30"/>
      <c r="AD5" s="32"/>
      <c r="AE5" s="32"/>
      <c r="AF5" s="32"/>
      <c r="AG5" s="32"/>
      <c r="AH5" s="32"/>
    </row>
    <row r="6" spans="1:34" x14ac:dyDescent="0.3">
      <c r="A6" s="46">
        <v>2</v>
      </c>
      <c r="B6" s="4" t="s">
        <v>479</v>
      </c>
      <c r="C6" s="4" t="s">
        <v>480</v>
      </c>
      <c r="D6" s="30"/>
      <c r="E6" s="30"/>
      <c r="F6" s="30"/>
      <c r="G6" s="30"/>
      <c r="H6" s="30"/>
      <c r="I6" s="30"/>
      <c r="M6" s="30"/>
      <c r="N6" s="30"/>
      <c r="O6" s="30"/>
      <c r="P6" s="30"/>
      <c r="Q6" s="30"/>
      <c r="U6" s="30"/>
      <c r="V6" s="30"/>
      <c r="W6" s="30"/>
      <c r="X6" s="30"/>
      <c r="Y6" s="30"/>
      <c r="Z6" s="30"/>
      <c r="AD6" s="32"/>
      <c r="AE6" s="32"/>
      <c r="AF6" s="32"/>
      <c r="AG6" s="32"/>
      <c r="AH6" s="32"/>
    </row>
    <row r="7" spans="1:34" x14ac:dyDescent="0.3">
      <c r="A7" s="46">
        <v>3</v>
      </c>
      <c r="B7" s="4" t="s">
        <v>541</v>
      </c>
      <c r="C7" s="4" t="s">
        <v>542</v>
      </c>
      <c r="D7" s="30"/>
      <c r="E7" s="30"/>
      <c r="F7" s="30"/>
      <c r="G7" s="30"/>
      <c r="H7" s="30"/>
      <c r="I7" s="30"/>
      <c r="M7" s="30"/>
      <c r="N7" s="30"/>
      <c r="O7" s="30"/>
      <c r="P7" s="30"/>
      <c r="Q7" s="30"/>
      <c r="U7" s="30"/>
      <c r="V7" s="30"/>
      <c r="W7" s="30"/>
      <c r="X7" s="30"/>
      <c r="Y7" s="30"/>
      <c r="Z7" s="30"/>
      <c r="AD7" s="32"/>
      <c r="AE7" s="32"/>
      <c r="AF7" s="32"/>
      <c r="AG7" s="32"/>
      <c r="AH7" s="32"/>
    </row>
    <row r="8" spans="1:34" x14ac:dyDescent="0.3">
      <c r="A8" s="46">
        <v>4</v>
      </c>
      <c r="B8" s="4" t="s">
        <v>482</v>
      </c>
      <c r="C8" s="4" t="s">
        <v>483</v>
      </c>
      <c r="D8" s="30"/>
      <c r="E8" s="30"/>
      <c r="F8" s="30"/>
      <c r="G8" s="30"/>
      <c r="H8" s="30"/>
      <c r="I8" s="30"/>
      <c r="M8" s="30"/>
      <c r="N8" s="30"/>
      <c r="O8" s="30"/>
      <c r="P8" s="30"/>
      <c r="Q8" s="30"/>
      <c r="U8" s="30"/>
      <c r="V8" s="30"/>
      <c r="W8" s="30"/>
      <c r="X8" s="30"/>
      <c r="Y8" s="30"/>
      <c r="Z8" s="30"/>
      <c r="AD8" s="32"/>
      <c r="AE8" s="32"/>
      <c r="AF8" s="32"/>
      <c r="AG8" s="32"/>
      <c r="AH8" s="32"/>
    </row>
    <row r="9" spans="1:34" x14ac:dyDescent="0.3">
      <c r="A9" s="46">
        <v>5</v>
      </c>
      <c r="B9" s="4" t="s">
        <v>551</v>
      </c>
      <c r="C9" s="4" t="s">
        <v>550</v>
      </c>
      <c r="D9" s="30"/>
      <c r="E9" s="30"/>
      <c r="F9" s="30"/>
      <c r="G9" s="30"/>
      <c r="H9" s="30"/>
      <c r="I9" s="30"/>
      <c r="M9" s="30"/>
      <c r="N9" s="30"/>
      <c r="O9" s="30"/>
      <c r="P9" s="30"/>
      <c r="Q9" s="30"/>
      <c r="U9" s="30"/>
      <c r="V9" s="30"/>
      <c r="W9" s="30"/>
      <c r="X9" s="30"/>
      <c r="Y9" s="30"/>
      <c r="Z9" s="30"/>
      <c r="AD9" s="32"/>
      <c r="AE9" s="32"/>
      <c r="AF9" s="32"/>
      <c r="AG9" s="32"/>
      <c r="AH9" s="32"/>
    </row>
    <row r="10" spans="1:34" x14ac:dyDescent="0.3">
      <c r="A10" s="46">
        <v>6</v>
      </c>
      <c r="B10" s="4" t="s">
        <v>549</v>
      </c>
      <c r="C10" s="4" t="s">
        <v>550</v>
      </c>
      <c r="D10" s="30"/>
      <c r="E10" s="30"/>
      <c r="F10" s="30"/>
      <c r="G10" s="30"/>
      <c r="H10" s="30"/>
      <c r="I10" s="30"/>
      <c r="M10" s="30"/>
      <c r="N10" s="30"/>
      <c r="O10" s="30"/>
      <c r="P10" s="30"/>
      <c r="Q10" s="30"/>
      <c r="U10" s="30"/>
      <c r="V10" s="30"/>
      <c r="W10" s="30"/>
      <c r="X10" s="30"/>
      <c r="Y10" s="30"/>
      <c r="Z10" s="30"/>
      <c r="AD10" s="32"/>
      <c r="AE10" s="32"/>
      <c r="AF10" s="32"/>
      <c r="AG10" s="32"/>
      <c r="AH10" s="32"/>
    </row>
    <row r="11" spans="1:34" x14ac:dyDescent="0.3">
      <c r="A11" s="46">
        <v>7</v>
      </c>
      <c r="B11" s="4" t="s">
        <v>484</v>
      </c>
      <c r="C11" s="4" t="s">
        <v>485</v>
      </c>
      <c r="D11" s="30"/>
      <c r="E11" s="30"/>
      <c r="F11" s="30"/>
      <c r="G11" s="30"/>
      <c r="H11" s="30"/>
      <c r="I11" s="30"/>
      <c r="M11" s="30"/>
      <c r="N11" s="30"/>
      <c r="O11" s="30"/>
      <c r="P11" s="30"/>
      <c r="Q11" s="30"/>
      <c r="U11" s="30"/>
      <c r="V11" s="30"/>
      <c r="W11" s="30"/>
      <c r="X11" s="30"/>
      <c r="Y11" s="30"/>
      <c r="Z11" s="30"/>
      <c r="AD11" s="32"/>
      <c r="AE11" s="32"/>
      <c r="AF11" s="32"/>
      <c r="AG11" s="32"/>
      <c r="AH11" s="32"/>
    </row>
    <row r="12" spans="1:34" x14ac:dyDescent="0.3">
      <c r="A12" s="46">
        <v>8</v>
      </c>
      <c r="B12" s="4" t="s">
        <v>543</v>
      </c>
      <c r="C12" s="4" t="s">
        <v>544</v>
      </c>
      <c r="D12" s="30"/>
      <c r="E12" s="30"/>
      <c r="F12" s="30"/>
      <c r="G12" s="30"/>
      <c r="H12" s="30"/>
      <c r="I12" s="30"/>
      <c r="M12" s="30"/>
      <c r="N12" s="30"/>
      <c r="O12" s="30"/>
      <c r="P12" s="30"/>
      <c r="Q12" s="30"/>
      <c r="U12" s="30"/>
      <c r="V12" s="30"/>
      <c r="W12" s="30"/>
      <c r="X12" s="30"/>
      <c r="Y12" s="30"/>
      <c r="Z12" s="30"/>
      <c r="AD12" s="32"/>
      <c r="AE12" s="32"/>
      <c r="AF12" s="32"/>
      <c r="AG12" s="32"/>
      <c r="AH12" s="32"/>
    </row>
    <row r="13" spans="1:34" x14ac:dyDescent="0.3">
      <c r="A13" s="46">
        <v>9</v>
      </c>
      <c r="B13" s="4" t="s">
        <v>530</v>
      </c>
      <c r="C13" s="4" t="s">
        <v>531</v>
      </c>
      <c r="D13" s="30"/>
      <c r="E13" s="30"/>
      <c r="F13" s="30"/>
      <c r="G13" s="30"/>
      <c r="H13" s="30"/>
      <c r="I13" s="30"/>
      <c r="M13" s="30"/>
      <c r="N13" s="30"/>
      <c r="O13" s="30"/>
      <c r="P13" s="30"/>
      <c r="Q13" s="30"/>
      <c r="U13" s="30"/>
      <c r="V13" s="30"/>
      <c r="W13" s="30"/>
      <c r="X13" s="30"/>
      <c r="Y13" s="30"/>
      <c r="Z13" s="30"/>
      <c r="AD13" s="32"/>
      <c r="AE13" s="32"/>
      <c r="AF13" s="32"/>
      <c r="AG13" s="32"/>
      <c r="AH13" s="32"/>
    </row>
    <row r="14" spans="1:34" x14ac:dyDescent="0.3">
      <c r="A14" s="46">
        <v>10</v>
      </c>
      <c r="B14" s="4" t="s">
        <v>532</v>
      </c>
      <c r="C14" s="4" t="s">
        <v>531</v>
      </c>
      <c r="D14" s="30"/>
      <c r="E14" s="30"/>
      <c r="F14" s="30"/>
      <c r="G14" s="30"/>
      <c r="H14" s="30"/>
      <c r="I14" s="30"/>
      <c r="M14" s="30"/>
      <c r="N14" s="30"/>
      <c r="O14" s="30"/>
      <c r="P14" s="30"/>
      <c r="Q14" s="30"/>
      <c r="U14" s="30"/>
      <c r="V14" s="30"/>
      <c r="W14" s="30"/>
      <c r="X14" s="30"/>
      <c r="Y14" s="30"/>
      <c r="Z14" s="30"/>
      <c r="AD14" s="32"/>
      <c r="AE14" s="32"/>
      <c r="AF14" s="32"/>
      <c r="AG14" s="32"/>
      <c r="AH14" s="32"/>
    </row>
    <row r="15" spans="1:34" x14ac:dyDescent="0.3">
      <c r="A15" s="46">
        <v>11</v>
      </c>
      <c r="B15" s="4" t="s">
        <v>545</v>
      </c>
      <c r="C15" s="4" t="s">
        <v>546</v>
      </c>
      <c r="D15" s="30"/>
      <c r="E15" s="30"/>
      <c r="F15" s="30"/>
      <c r="G15" s="30"/>
      <c r="H15" s="30"/>
      <c r="I15" s="30"/>
      <c r="M15" s="30"/>
      <c r="N15" s="30"/>
      <c r="O15" s="30"/>
      <c r="P15" s="30"/>
      <c r="Q15" s="30"/>
      <c r="U15" s="30"/>
      <c r="V15" s="30"/>
      <c r="W15" s="30"/>
      <c r="X15" s="30"/>
      <c r="Y15" s="30"/>
      <c r="Z15" s="30"/>
      <c r="AD15" s="32"/>
      <c r="AE15" s="32"/>
      <c r="AF15" s="32"/>
      <c r="AG15" s="32"/>
      <c r="AH15" s="32"/>
    </row>
    <row r="16" spans="1:34" x14ac:dyDescent="0.3">
      <c r="A16" s="46">
        <v>12</v>
      </c>
      <c r="B16" s="4" t="s">
        <v>556</v>
      </c>
      <c r="C16" s="4" t="s">
        <v>546</v>
      </c>
      <c r="D16" s="30"/>
      <c r="E16" s="30"/>
      <c r="F16" s="30"/>
      <c r="G16" s="30"/>
      <c r="H16" s="30"/>
      <c r="I16" s="30"/>
      <c r="M16" s="30"/>
      <c r="N16" s="30"/>
      <c r="O16" s="30"/>
      <c r="P16" s="30"/>
      <c r="Q16" s="30"/>
      <c r="U16" s="30"/>
      <c r="V16" s="30"/>
      <c r="W16" s="30"/>
      <c r="X16" s="30"/>
      <c r="Y16" s="30"/>
      <c r="Z16" s="30"/>
      <c r="AD16" s="32"/>
      <c r="AE16" s="32"/>
      <c r="AF16" s="32"/>
      <c r="AG16" s="32"/>
      <c r="AH16" s="32"/>
    </row>
    <row r="17" spans="1:34" x14ac:dyDescent="0.3">
      <c r="A17" s="46">
        <v>13</v>
      </c>
      <c r="B17" s="4" t="s">
        <v>554</v>
      </c>
      <c r="C17" s="4" t="s">
        <v>555</v>
      </c>
      <c r="D17" s="30"/>
      <c r="E17" s="30"/>
      <c r="F17" s="30"/>
      <c r="G17" s="30"/>
      <c r="H17" s="30"/>
      <c r="I17" s="30"/>
      <c r="M17" s="30"/>
      <c r="N17" s="30"/>
      <c r="O17" s="30"/>
      <c r="P17" s="30"/>
      <c r="Q17" s="30"/>
      <c r="U17" s="30"/>
      <c r="V17" s="30"/>
      <c r="W17" s="30"/>
      <c r="X17" s="30"/>
      <c r="Y17" s="30"/>
      <c r="Z17" s="30"/>
      <c r="AD17" s="32"/>
      <c r="AE17" s="32"/>
      <c r="AF17" s="32"/>
      <c r="AG17" s="32"/>
      <c r="AH17" s="32"/>
    </row>
    <row r="18" spans="1:34" x14ac:dyDescent="0.3">
      <c r="A18" s="46">
        <v>14</v>
      </c>
      <c r="B18" s="4" t="s">
        <v>539</v>
      </c>
      <c r="C18" s="4" t="s">
        <v>540</v>
      </c>
      <c r="D18" s="30"/>
      <c r="E18" s="30"/>
      <c r="F18" s="30"/>
      <c r="G18" s="30"/>
      <c r="H18" s="30"/>
      <c r="I18" s="30"/>
      <c r="M18" s="30"/>
      <c r="N18" s="30"/>
      <c r="O18" s="30"/>
      <c r="P18" s="30"/>
      <c r="Q18" s="30"/>
      <c r="U18" s="30"/>
      <c r="V18" s="30"/>
      <c r="W18" s="30"/>
      <c r="X18" s="30"/>
      <c r="Y18" s="30"/>
      <c r="Z18" s="30"/>
      <c r="AD18" s="32"/>
      <c r="AE18" s="32"/>
      <c r="AF18" s="32"/>
      <c r="AG18" s="32"/>
      <c r="AH18" s="32"/>
    </row>
    <row r="19" spans="1:34" x14ac:dyDescent="0.3">
      <c r="A19" s="46">
        <v>15</v>
      </c>
      <c r="B19" s="4" t="s">
        <v>547</v>
      </c>
      <c r="C19" s="4" t="s">
        <v>540</v>
      </c>
      <c r="D19" s="30"/>
      <c r="E19" s="30"/>
      <c r="F19" s="30"/>
      <c r="G19" s="30"/>
      <c r="H19" s="30"/>
      <c r="I19" s="30"/>
      <c r="M19" s="30"/>
      <c r="N19" s="30"/>
      <c r="O19" s="30"/>
      <c r="P19" s="30"/>
      <c r="Q19" s="30"/>
      <c r="U19" s="30"/>
      <c r="V19" s="30"/>
      <c r="W19" s="30"/>
      <c r="X19" s="30"/>
      <c r="Y19" s="30"/>
      <c r="Z19" s="30"/>
      <c r="AD19" s="32"/>
      <c r="AE19" s="32"/>
      <c r="AF19" s="32"/>
      <c r="AG19" s="32"/>
      <c r="AH19" s="32"/>
    </row>
    <row r="20" spans="1:34" x14ac:dyDescent="0.3">
      <c r="A20" s="46">
        <v>16</v>
      </c>
      <c r="B20" s="4" t="s">
        <v>552</v>
      </c>
      <c r="C20" s="4" t="s">
        <v>553</v>
      </c>
      <c r="D20" s="30"/>
      <c r="E20" s="30"/>
      <c r="F20" s="30"/>
      <c r="G20" s="30"/>
      <c r="H20" s="30"/>
      <c r="I20" s="30"/>
      <c r="M20" s="30"/>
      <c r="N20" s="30"/>
      <c r="O20" s="30"/>
      <c r="P20" s="30"/>
      <c r="Q20" s="30"/>
      <c r="U20" s="30"/>
      <c r="V20" s="30"/>
      <c r="W20" s="30"/>
      <c r="X20" s="30"/>
      <c r="Y20" s="30"/>
      <c r="Z20" s="30"/>
      <c r="AD20" s="32"/>
      <c r="AE20" s="32"/>
      <c r="AF20" s="32"/>
      <c r="AG20" s="32"/>
      <c r="AH20" s="32"/>
    </row>
    <row r="21" spans="1:34" x14ac:dyDescent="0.3">
      <c r="A21" s="46">
        <v>17</v>
      </c>
      <c r="B21" s="4" t="s">
        <v>501</v>
      </c>
      <c r="C21" s="4" t="s">
        <v>502</v>
      </c>
      <c r="D21" s="30"/>
      <c r="E21" s="30"/>
      <c r="F21" s="30"/>
      <c r="G21" s="30"/>
      <c r="H21" s="30"/>
      <c r="I21" s="30"/>
      <c r="M21" s="30"/>
      <c r="N21" s="30"/>
      <c r="O21" s="30"/>
      <c r="P21" s="30"/>
      <c r="Q21" s="30"/>
      <c r="U21" s="30"/>
      <c r="V21" s="30"/>
      <c r="W21" s="30"/>
      <c r="X21" s="30"/>
      <c r="Y21" s="30"/>
      <c r="Z21" s="30"/>
      <c r="AD21" s="32"/>
      <c r="AE21" s="32"/>
      <c r="AF21" s="32"/>
      <c r="AG21" s="32"/>
      <c r="AH21" s="32"/>
    </row>
    <row r="22" spans="1:34" x14ac:dyDescent="0.3">
      <c r="A22" s="46">
        <v>18</v>
      </c>
      <c r="B22" s="4" t="s">
        <v>503</v>
      </c>
      <c r="C22" s="4" t="s">
        <v>502</v>
      </c>
      <c r="D22" s="30"/>
      <c r="E22" s="30"/>
      <c r="F22" s="30"/>
      <c r="G22" s="30"/>
      <c r="H22" s="30"/>
      <c r="I22" s="30"/>
      <c r="M22" s="30"/>
      <c r="N22" s="30"/>
      <c r="O22" s="30"/>
      <c r="P22" s="30"/>
      <c r="Q22" s="30"/>
      <c r="U22" s="30"/>
      <c r="V22" s="30"/>
      <c r="W22" s="30"/>
      <c r="X22" s="30"/>
      <c r="Y22" s="30"/>
      <c r="Z22" s="30"/>
      <c r="AD22" s="32"/>
      <c r="AE22" s="32"/>
      <c r="AF22" s="32"/>
      <c r="AG22" s="32"/>
      <c r="AH22" s="32"/>
    </row>
    <row r="23" spans="1:34" x14ac:dyDescent="0.3">
      <c r="A23" s="46">
        <v>19</v>
      </c>
      <c r="B23" s="4" t="s">
        <v>486</v>
      </c>
      <c r="C23" s="4" t="s">
        <v>487</v>
      </c>
      <c r="D23" s="30"/>
      <c r="E23" s="30"/>
      <c r="F23" s="30"/>
      <c r="G23" s="30"/>
      <c r="H23" s="30"/>
      <c r="I23" s="30"/>
      <c r="M23" s="30"/>
      <c r="N23" s="30"/>
      <c r="O23" s="30"/>
      <c r="P23" s="30"/>
      <c r="Q23" s="30"/>
      <c r="U23" s="30"/>
      <c r="V23" s="30"/>
      <c r="W23" s="30"/>
      <c r="X23" s="30"/>
      <c r="Y23" s="30"/>
      <c r="Z23" s="30"/>
      <c r="AD23" s="32"/>
      <c r="AE23" s="32"/>
      <c r="AF23" s="32"/>
      <c r="AG23" s="32"/>
      <c r="AH23" s="32"/>
    </row>
    <row r="24" spans="1:34" x14ac:dyDescent="0.3">
      <c r="A24" s="46">
        <v>20</v>
      </c>
      <c r="B24" s="4" t="s">
        <v>488</v>
      </c>
      <c r="C24" s="4" t="s">
        <v>487</v>
      </c>
      <c r="D24" s="30"/>
      <c r="E24" s="30"/>
      <c r="F24" s="30"/>
      <c r="G24" s="30"/>
      <c r="H24" s="30"/>
      <c r="I24" s="30"/>
      <c r="M24" s="30"/>
      <c r="N24" s="30"/>
      <c r="O24" s="30"/>
      <c r="P24" s="30"/>
      <c r="Q24" s="30"/>
      <c r="U24" s="30"/>
      <c r="V24" s="30"/>
      <c r="W24" s="30"/>
      <c r="X24" s="30"/>
      <c r="Y24" s="30"/>
      <c r="Z24" s="30"/>
      <c r="AD24" s="32"/>
      <c r="AE24" s="32"/>
      <c r="AF24" s="32"/>
      <c r="AG24" s="32"/>
      <c r="AH24" s="32"/>
    </row>
    <row r="25" spans="1:34" x14ac:dyDescent="0.3">
      <c r="A25" s="46">
        <v>21</v>
      </c>
      <c r="B25" s="4" t="s">
        <v>489</v>
      </c>
      <c r="C25" s="4" t="s">
        <v>487</v>
      </c>
      <c r="D25" s="30"/>
      <c r="E25" s="30"/>
      <c r="F25" s="30"/>
      <c r="G25" s="30"/>
      <c r="H25" s="30"/>
      <c r="I25" s="30"/>
      <c r="M25" s="30"/>
      <c r="N25" s="30"/>
      <c r="O25" s="30"/>
      <c r="P25" s="30"/>
      <c r="Q25" s="30"/>
      <c r="U25" s="30"/>
      <c r="V25" s="30"/>
      <c r="W25" s="30"/>
      <c r="X25" s="30"/>
      <c r="Y25" s="30"/>
      <c r="Z25" s="30"/>
      <c r="AD25" s="32"/>
      <c r="AE25" s="32"/>
      <c r="AF25" s="32"/>
      <c r="AG25" s="32"/>
      <c r="AH25" s="32"/>
    </row>
    <row r="26" spans="1:34" x14ac:dyDescent="0.3">
      <c r="A26" s="46">
        <v>22</v>
      </c>
      <c r="B26" s="4" t="s">
        <v>490</v>
      </c>
      <c r="C26" s="4" t="s">
        <v>487</v>
      </c>
      <c r="D26" s="30"/>
      <c r="E26" s="30"/>
      <c r="F26" s="30"/>
      <c r="G26" s="30"/>
      <c r="H26" s="30"/>
      <c r="I26" s="30"/>
      <c r="M26" s="30"/>
      <c r="N26" s="30"/>
      <c r="O26" s="30"/>
      <c r="P26" s="30"/>
      <c r="Q26" s="30"/>
      <c r="U26" s="30"/>
      <c r="V26" s="30"/>
      <c r="W26" s="30"/>
      <c r="X26" s="30"/>
      <c r="Y26" s="30"/>
      <c r="Z26" s="30"/>
      <c r="AD26" s="32"/>
      <c r="AE26" s="32"/>
      <c r="AF26" s="32"/>
      <c r="AG26" s="32"/>
      <c r="AH26" s="32"/>
    </row>
    <row r="27" spans="1:34" x14ac:dyDescent="0.3">
      <c r="A27" s="46">
        <v>23</v>
      </c>
      <c r="B27" s="4" t="s">
        <v>491</v>
      </c>
      <c r="C27" s="4" t="s">
        <v>487</v>
      </c>
      <c r="D27" s="30"/>
      <c r="E27" s="30"/>
      <c r="F27" s="30"/>
      <c r="G27" s="30"/>
      <c r="H27" s="30"/>
      <c r="I27" s="30"/>
      <c r="M27" s="30"/>
      <c r="N27" s="30"/>
      <c r="O27" s="30"/>
      <c r="P27" s="30"/>
      <c r="Q27" s="30"/>
      <c r="U27" s="30"/>
      <c r="V27" s="30"/>
      <c r="W27" s="30"/>
      <c r="X27" s="30"/>
      <c r="Y27" s="30"/>
      <c r="Z27" s="30"/>
      <c r="AD27" s="32"/>
      <c r="AE27" s="32"/>
      <c r="AF27" s="32"/>
      <c r="AG27" s="32"/>
      <c r="AH27" s="32"/>
    </row>
    <row r="28" spans="1:34" x14ac:dyDescent="0.3">
      <c r="A28" s="46">
        <v>24</v>
      </c>
      <c r="B28" s="4" t="s">
        <v>500</v>
      </c>
      <c r="C28" s="4" t="s">
        <v>487</v>
      </c>
      <c r="D28" s="30"/>
      <c r="E28" s="30"/>
      <c r="F28" s="30"/>
      <c r="G28" s="30"/>
      <c r="H28" s="30"/>
      <c r="I28" s="30"/>
      <c r="M28" s="30"/>
      <c r="N28" s="30"/>
      <c r="O28" s="30"/>
      <c r="P28" s="30"/>
      <c r="Q28" s="30"/>
      <c r="U28" s="30"/>
      <c r="V28" s="30"/>
      <c r="W28" s="30"/>
      <c r="X28" s="30"/>
      <c r="Y28" s="30"/>
      <c r="Z28" s="30"/>
      <c r="AD28" s="32"/>
      <c r="AE28" s="32"/>
      <c r="AF28" s="32"/>
      <c r="AG28" s="32"/>
      <c r="AH28" s="32"/>
    </row>
    <row r="29" spans="1:34" x14ac:dyDescent="0.3">
      <c r="A29" s="46">
        <v>25</v>
      </c>
      <c r="B29" s="4" t="s">
        <v>492</v>
      </c>
      <c r="C29" s="4" t="s">
        <v>487</v>
      </c>
      <c r="D29" s="30"/>
      <c r="E29" s="30"/>
      <c r="F29" s="30"/>
      <c r="G29" s="30"/>
      <c r="H29" s="30"/>
      <c r="I29" s="30"/>
      <c r="M29" s="30"/>
      <c r="N29" s="30"/>
      <c r="O29" s="30"/>
      <c r="P29" s="30"/>
      <c r="Q29" s="30"/>
      <c r="U29" s="30"/>
      <c r="V29" s="30"/>
      <c r="W29" s="30"/>
      <c r="X29" s="30"/>
      <c r="Y29" s="30"/>
      <c r="Z29" s="30"/>
      <c r="AD29" s="32"/>
      <c r="AE29" s="32"/>
      <c r="AF29" s="32"/>
      <c r="AG29" s="32"/>
      <c r="AH29" s="32"/>
    </row>
    <row r="30" spans="1:34" x14ac:dyDescent="0.3">
      <c r="A30" s="46">
        <v>26</v>
      </c>
      <c r="B30" s="4" t="s">
        <v>493</v>
      </c>
      <c r="C30" s="4" t="s">
        <v>487</v>
      </c>
      <c r="D30" s="30"/>
      <c r="E30" s="30"/>
      <c r="F30" s="30"/>
      <c r="G30" s="30"/>
      <c r="H30" s="30"/>
      <c r="I30" s="30"/>
      <c r="M30" s="30"/>
      <c r="N30" s="30"/>
      <c r="O30" s="30"/>
      <c r="P30" s="30"/>
      <c r="Q30" s="30"/>
      <c r="U30" s="30"/>
      <c r="V30" s="30"/>
      <c r="W30" s="30"/>
      <c r="X30" s="30"/>
      <c r="Y30" s="30"/>
      <c r="Z30" s="30"/>
      <c r="AD30" s="32"/>
      <c r="AE30" s="32"/>
      <c r="AF30" s="32"/>
      <c r="AG30" s="32"/>
      <c r="AH30" s="32"/>
    </row>
    <row r="31" spans="1:34" x14ac:dyDescent="0.3">
      <c r="A31" s="46">
        <v>27</v>
      </c>
      <c r="B31" s="4" t="s">
        <v>494</v>
      </c>
      <c r="C31" s="4" t="s">
        <v>487</v>
      </c>
      <c r="D31" s="30"/>
      <c r="E31" s="30"/>
      <c r="F31" s="30"/>
      <c r="G31" s="30"/>
      <c r="H31" s="30"/>
      <c r="I31" s="30"/>
      <c r="M31" s="30"/>
      <c r="N31" s="30"/>
      <c r="O31" s="30"/>
      <c r="P31" s="30"/>
      <c r="Q31" s="30"/>
      <c r="U31" s="30"/>
      <c r="V31" s="30"/>
      <c r="W31" s="30"/>
      <c r="X31" s="30"/>
      <c r="Y31" s="30"/>
      <c r="Z31" s="30"/>
      <c r="AD31" s="32"/>
      <c r="AE31" s="32"/>
      <c r="AF31" s="32"/>
      <c r="AG31" s="32"/>
      <c r="AH31" s="32"/>
    </row>
    <row r="32" spans="1:34" x14ac:dyDescent="0.3">
      <c r="A32" s="46">
        <v>28</v>
      </c>
      <c r="B32" s="4" t="s">
        <v>495</v>
      </c>
      <c r="C32" s="4" t="s">
        <v>487</v>
      </c>
      <c r="D32" s="30"/>
      <c r="E32" s="30"/>
      <c r="F32" s="30"/>
      <c r="G32" s="30"/>
      <c r="H32" s="30"/>
      <c r="I32" s="30"/>
      <c r="M32" s="30"/>
      <c r="N32" s="30"/>
      <c r="O32" s="30"/>
      <c r="P32" s="30"/>
      <c r="Q32" s="30"/>
      <c r="U32" s="30"/>
      <c r="V32" s="30"/>
      <c r="W32" s="30"/>
      <c r="X32" s="30"/>
      <c r="Y32" s="30"/>
      <c r="Z32" s="30"/>
      <c r="AD32" s="32"/>
      <c r="AE32" s="32"/>
      <c r="AF32" s="32"/>
      <c r="AG32" s="32"/>
      <c r="AH32" s="32"/>
    </row>
    <row r="33" spans="1:34" x14ac:dyDescent="0.3">
      <c r="A33" s="46">
        <v>29</v>
      </c>
      <c r="B33" s="4" t="s">
        <v>496</v>
      </c>
      <c r="C33" s="4" t="s">
        <v>487</v>
      </c>
      <c r="D33" s="30"/>
      <c r="E33" s="30"/>
      <c r="F33" s="30"/>
      <c r="G33" s="30"/>
      <c r="H33" s="30"/>
      <c r="I33" s="30"/>
      <c r="M33" s="30"/>
      <c r="N33" s="30"/>
      <c r="O33" s="30"/>
      <c r="P33" s="30"/>
      <c r="Q33" s="30"/>
      <c r="U33" s="30"/>
      <c r="V33" s="30"/>
      <c r="W33" s="30"/>
      <c r="X33" s="30"/>
      <c r="Y33" s="30"/>
      <c r="Z33" s="30"/>
      <c r="AD33" s="32"/>
      <c r="AE33" s="32"/>
      <c r="AF33" s="32"/>
      <c r="AG33" s="32"/>
      <c r="AH33" s="32"/>
    </row>
    <row r="34" spans="1:34" x14ac:dyDescent="0.3">
      <c r="A34" s="46">
        <v>30</v>
      </c>
      <c r="B34" s="4" t="s">
        <v>497</v>
      </c>
      <c r="C34" s="4" t="s">
        <v>487</v>
      </c>
      <c r="D34" s="30"/>
      <c r="E34" s="30"/>
      <c r="F34" s="30"/>
      <c r="G34" s="30"/>
      <c r="H34" s="30"/>
      <c r="I34" s="30"/>
      <c r="M34" s="30"/>
      <c r="N34" s="30"/>
      <c r="O34" s="30"/>
      <c r="P34" s="30"/>
      <c r="Q34" s="30"/>
      <c r="U34" s="30"/>
      <c r="V34" s="30"/>
      <c r="W34" s="30"/>
      <c r="X34" s="30"/>
      <c r="Y34" s="30"/>
      <c r="Z34" s="30"/>
      <c r="AD34" s="32"/>
      <c r="AE34" s="32"/>
      <c r="AF34" s="32"/>
      <c r="AG34" s="32"/>
      <c r="AH34" s="32"/>
    </row>
    <row r="35" spans="1:34" x14ac:dyDescent="0.3">
      <c r="A35" s="46">
        <v>31</v>
      </c>
      <c r="B35" s="4" t="s">
        <v>498</v>
      </c>
      <c r="C35" s="4" t="s">
        <v>487</v>
      </c>
      <c r="D35" s="30"/>
      <c r="E35" s="30"/>
      <c r="F35" s="30"/>
      <c r="G35" s="30"/>
      <c r="H35" s="30"/>
      <c r="I35" s="30"/>
      <c r="M35" s="30"/>
      <c r="N35" s="30"/>
      <c r="O35" s="30"/>
      <c r="P35" s="30"/>
      <c r="Q35" s="30"/>
      <c r="U35" s="30"/>
      <c r="V35" s="30"/>
      <c r="W35" s="30"/>
      <c r="X35" s="30"/>
      <c r="Y35" s="30"/>
      <c r="Z35" s="30"/>
      <c r="AD35" s="32"/>
      <c r="AE35" s="32"/>
      <c r="AF35" s="32"/>
      <c r="AG35" s="32"/>
      <c r="AH35" s="32"/>
    </row>
    <row r="36" spans="1:34" x14ac:dyDescent="0.3">
      <c r="A36" s="46">
        <v>32</v>
      </c>
      <c r="B36" s="4" t="s">
        <v>499</v>
      </c>
      <c r="C36" s="4" t="s">
        <v>487</v>
      </c>
      <c r="D36" s="30"/>
      <c r="E36" s="30"/>
      <c r="F36" s="30"/>
      <c r="G36" s="30"/>
      <c r="H36" s="30"/>
      <c r="I36" s="30"/>
      <c r="M36" s="30"/>
      <c r="N36" s="30"/>
      <c r="O36" s="30"/>
      <c r="P36" s="30"/>
      <c r="Q36" s="30"/>
      <c r="U36" s="30"/>
      <c r="V36" s="30"/>
      <c r="W36" s="30"/>
      <c r="X36" s="30"/>
      <c r="Y36" s="30"/>
      <c r="Z36" s="30"/>
      <c r="AD36" s="32"/>
      <c r="AE36" s="32"/>
      <c r="AF36" s="32"/>
      <c r="AG36" s="32"/>
      <c r="AH36" s="32"/>
    </row>
    <row r="37" spans="1:34" x14ac:dyDescent="0.3">
      <c r="A37" s="46">
        <v>33</v>
      </c>
      <c r="B37" s="4" t="s">
        <v>533</v>
      </c>
      <c r="C37" s="4" t="s">
        <v>534</v>
      </c>
      <c r="D37" s="30"/>
      <c r="E37" s="30"/>
      <c r="F37" s="30"/>
      <c r="G37" s="30"/>
      <c r="H37" s="30"/>
      <c r="I37" s="30"/>
      <c r="M37" s="30"/>
      <c r="N37" s="30"/>
      <c r="O37" s="30"/>
      <c r="P37" s="30"/>
      <c r="Q37" s="30"/>
      <c r="U37" s="30"/>
      <c r="V37" s="30"/>
      <c r="W37" s="30"/>
      <c r="X37" s="30"/>
      <c r="Y37" s="30"/>
      <c r="Z37" s="30"/>
      <c r="AD37" s="32"/>
      <c r="AE37" s="32"/>
      <c r="AF37" s="32"/>
      <c r="AG37" s="32"/>
      <c r="AH37" s="32"/>
    </row>
    <row r="38" spans="1:34" x14ac:dyDescent="0.3">
      <c r="A38" s="46">
        <v>34</v>
      </c>
      <c r="B38" s="4" t="s">
        <v>535</v>
      </c>
      <c r="C38" s="4" t="s">
        <v>534</v>
      </c>
      <c r="D38" s="30"/>
      <c r="E38" s="30"/>
      <c r="F38" s="30"/>
      <c r="G38" s="30"/>
      <c r="H38" s="30"/>
      <c r="I38" s="30"/>
      <c r="M38" s="30"/>
      <c r="N38" s="30"/>
      <c r="O38" s="30"/>
      <c r="P38" s="30"/>
      <c r="Q38" s="30"/>
      <c r="U38" s="30"/>
      <c r="V38" s="30"/>
      <c r="W38" s="30"/>
      <c r="X38" s="30"/>
      <c r="Y38" s="30"/>
      <c r="Z38" s="30"/>
      <c r="AD38" s="32"/>
      <c r="AE38" s="32"/>
      <c r="AF38" s="32"/>
      <c r="AG38" s="32"/>
      <c r="AH38" s="32"/>
    </row>
    <row r="39" spans="1:34" x14ac:dyDescent="0.3">
      <c r="A39" s="46">
        <v>35</v>
      </c>
      <c r="B39" s="4" t="s">
        <v>536</v>
      </c>
      <c r="C39" s="4" t="s">
        <v>534</v>
      </c>
      <c r="D39" s="30"/>
      <c r="E39" s="30"/>
      <c r="F39" s="30"/>
      <c r="G39" s="30"/>
      <c r="H39" s="30"/>
      <c r="I39" s="30"/>
      <c r="M39" s="30"/>
      <c r="N39" s="30"/>
      <c r="O39" s="30"/>
      <c r="P39" s="30"/>
      <c r="Q39" s="30"/>
      <c r="U39" s="30"/>
      <c r="V39" s="30"/>
      <c r="W39" s="30"/>
      <c r="X39" s="30"/>
      <c r="Y39" s="30"/>
      <c r="Z39" s="30"/>
      <c r="AD39" s="32"/>
      <c r="AE39" s="32"/>
      <c r="AF39" s="32"/>
      <c r="AG39" s="32"/>
      <c r="AH39" s="32"/>
    </row>
    <row r="40" spans="1:34" x14ac:dyDescent="0.3">
      <c r="A40" s="46">
        <v>36</v>
      </c>
      <c r="B40" s="4" t="s">
        <v>504</v>
      </c>
      <c r="C40" s="4" t="s">
        <v>505</v>
      </c>
      <c r="D40" s="30"/>
      <c r="E40" s="30"/>
      <c r="F40" s="30"/>
      <c r="G40" s="30"/>
      <c r="H40" s="30"/>
      <c r="I40" s="30"/>
      <c r="M40" s="30"/>
      <c r="N40" s="30"/>
      <c r="O40" s="30"/>
      <c r="P40" s="30"/>
      <c r="Q40" s="30"/>
      <c r="U40" s="30"/>
      <c r="V40" s="30"/>
      <c r="W40" s="30"/>
      <c r="X40" s="30"/>
      <c r="Y40" s="30"/>
      <c r="Z40" s="30"/>
      <c r="AD40" s="32"/>
      <c r="AE40" s="32"/>
      <c r="AF40" s="32"/>
      <c r="AG40" s="32"/>
      <c r="AH40" s="32"/>
    </row>
    <row r="41" spans="1:34" x14ac:dyDescent="0.3">
      <c r="A41" s="46">
        <v>37</v>
      </c>
      <c r="B41" s="4" t="s">
        <v>506</v>
      </c>
      <c r="C41" s="4" t="s">
        <v>505</v>
      </c>
      <c r="D41" s="30"/>
      <c r="E41" s="30"/>
      <c r="F41" s="30"/>
      <c r="G41" s="30"/>
      <c r="H41" s="30"/>
      <c r="I41" s="30"/>
      <c r="M41" s="30"/>
      <c r="N41" s="30"/>
      <c r="O41" s="30"/>
      <c r="P41" s="30"/>
      <c r="Q41" s="30"/>
      <c r="U41" s="30"/>
      <c r="V41" s="30"/>
      <c r="W41" s="30"/>
      <c r="X41" s="30"/>
      <c r="Y41" s="30"/>
      <c r="Z41" s="30"/>
      <c r="AD41" s="32"/>
      <c r="AE41" s="32"/>
      <c r="AF41" s="32"/>
      <c r="AG41" s="32"/>
      <c r="AH41" s="32"/>
    </row>
    <row r="42" spans="1:34" x14ac:dyDescent="0.3">
      <c r="A42" s="46">
        <v>38</v>
      </c>
      <c r="B42" s="4" t="s">
        <v>548</v>
      </c>
      <c r="C42" s="4" t="s">
        <v>505</v>
      </c>
      <c r="D42" s="30"/>
      <c r="E42" s="30"/>
      <c r="F42" s="30"/>
      <c r="G42" s="30"/>
      <c r="H42" s="30"/>
      <c r="I42" s="30"/>
      <c r="M42" s="30"/>
      <c r="N42" s="30"/>
      <c r="O42" s="30"/>
      <c r="P42" s="30"/>
      <c r="Q42" s="30"/>
      <c r="U42" s="30"/>
      <c r="V42" s="30"/>
      <c r="W42" s="30"/>
      <c r="X42" s="30"/>
      <c r="Y42" s="30"/>
      <c r="Z42" s="30"/>
      <c r="AD42" s="32"/>
      <c r="AE42" s="32"/>
      <c r="AF42" s="32"/>
      <c r="AG42" s="32"/>
      <c r="AH42" s="32"/>
    </row>
    <row r="43" spans="1:34" x14ac:dyDescent="0.3">
      <c r="A43" s="46">
        <v>39</v>
      </c>
      <c r="B43" s="4" t="s">
        <v>507</v>
      </c>
      <c r="C43" s="4" t="s">
        <v>508</v>
      </c>
      <c r="D43" s="30"/>
      <c r="E43" s="30"/>
      <c r="F43" s="30"/>
      <c r="G43" s="30"/>
      <c r="H43" s="30"/>
      <c r="I43" s="30"/>
      <c r="M43" s="30"/>
      <c r="N43" s="30"/>
      <c r="O43" s="30"/>
      <c r="P43" s="30"/>
      <c r="Q43" s="30"/>
      <c r="U43" s="30"/>
      <c r="V43" s="30"/>
      <c r="W43" s="30"/>
      <c r="X43" s="30"/>
      <c r="Y43" s="30"/>
      <c r="Z43" s="30"/>
      <c r="AD43" s="32"/>
      <c r="AE43" s="32"/>
      <c r="AF43" s="32"/>
      <c r="AG43" s="32"/>
      <c r="AH43" s="32"/>
    </row>
    <row r="44" spans="1:34" x14ac:dyDescent="0.3">
      <c r="A44" s="46">
        <v>40</v>
      </c>
      <c r="B44" s="4" t="s">
        <v>509</v>
      </c>
      <c r="C44" s="4" t="s">
        <v>508</v>
      </c>
      <c r="D44" s="30"/>
      <c r="E44" s="30"/>
      <c r="F44" s="30"/>
      <c r="G44" s="30"/>
      <c r="H44" s="30"/>
      <c r="I44" s="30"/>
      <c r="M44" s="30"/>
      <c r="N44" s="30"/>
      <c r="O44" s="30"/>
      <c r="P44" s="30"/>
      <c r="Q44" s="30"/>
      <c r="U44" s="30"/>
      <c r="V44" s="30"/>
      <c r="W44" s="30"/>
      <c r="X44" s="30"/>
      <c r="Y44" s="30"/>
      <c r="Z44" s="30"/>
      <c r="AD44" s="32"/>
      <c r="AE44" s="32"/>
      <c r="AF44" s="32"/>
      <c r="AG44" s="32"/>
      <c r="AH44" s="32"/>
    </row>
    <row r="45" spans="1:34" x14ac:dyDescent="0.3">
      <c r="A45" s="46">
        <v>41</v>
      </c>
      <c r="B45" s="4" t="s">
        <v>557</v>
      </c>
      <c r="C45" s="4" t="s">
        <v>508</v>
      </c>
      <c r="D45" s="30"/>
      <c r="E45" s="30"/>
      <c r="F45" s="30"/>
      <c r="G45" s="30"/>
      <c r="H45" s="30"/>
      <c r="I45" s="30"/>
      <c r="M45" s="30"/>
      <c r="N45" s="30"/>
      <c r="O45" s="30"/>
      <c r="P45" s="30"/>
      <c r="Q45" s="30"/>
      <c r="U45" s="30"/>
      <c r="V45" s="30"/>
      <c r="W45" s="30"/>
      <c r="X45" s="30"/>
      <c r="Y45" s="30"/>
      <c r="Z45" s="30"/>
      <c r="AD45" s="32"/>
      <c r="AE45" s="32"/>
      <c r="AF45" s="32"/>
      <c r="AG45" s="32"/>
      <c r="AH45" s="32"/>
    </row>
    <row r="46" spans="1:34" x14ac:dyDescent="0.3">
      <c r="A46" s="46">
        <v>42</v>
      </c>
      <c r="B46" s="4" t="s">
        <v>510</v>
      </c>
      <c r="C46" s="4" t="s">
        <v>511</v>
      </c>
      <c r="D46" s="30"/>
      <c r="E46" s="30"/>
      <c r="F46" s="30"/>
      <c r="G46" s="30"/>
      <c r="H46" s="30"/>
      <c r="I46" s="30"/>
      <c r="M46" s="30"/>
      <c r="N46" s="30"/>
      <c r="O46" s="30"/>
      <c r="P46" s="30"/>
      <c r="Q46" s="30"/>
      <c r="U46" s="30"/>
      <c r="V46" s="30"/>
      <c r="W46" s="30"/>
      <c r="X46" s="30"/>
      <c r="Y46" s="30"/>
      <c r="Z46" s="30"/>
      <c r="AD46" s="32"/>
      <c r="AE46" s="32"/>
      <c r="AF46" s="32"/>
      <c r="AG46" s="32"/>
      <c r="AH46" s="32"/>
    </row>
    <row r="47" spans="1:34" x14ac:dyDescent="0.3">
      <c r="A47" s="46">
        <v>43</v>
      </c>
      <c r="B47" s="4" t="s">
        <v>514</v>
      </c>
      <c r="C47" s="4" t="s">
        <v>513</v>
      </c>
      <c r="D47" s="30"/>
      <c r="E47" s="30"/>
      <c r="F47" s="30"/>
      <c r="G47" s="30"/>
      <c r="H47" s="30"/>
      <c r="I47" s="30"/>
      <c r="M47" s="30"/>
      <c r="N47" s="30"/>
      <c r="O47" s="30"/>
      <c r="P47" s="30"/>
      <c r="Q47" s="30"/>
      <c r="U47" s="30"/>
      <c r="V47" s="30"/>
      <c r="W47" s="30"/>
      <c r="X47" s="30"/>
      <c r="Y47" s="30"/>
      <c r="Z47" s="30"/>
      <c r="AD47" s="32"/>
      <c r="AE47" s="32"/>
      <c r="AF47" s="32"/>
      <c r="AG47" s="32"/>
      <c r="AH47" s="32"/>
    </row>
    <row r="48" spans="1:34" x14ac:dyDescent="0.3">
      <c r="A48" s="46">
        <v>44</v>
      </c>
      <c r="B48" s="4" t="s">
        <v>512</v>
      </c>
      <c r="C48" s="4" t="s">
        <v>513</v>
      </c>
      <c r="D48" s="30"/>
      <c r="E48" s="30"/>
      <c r="F48" s="30"/>
      <c r="G48" s="30"/>
      <c r="H48" s="30"/>
      <c r="I48" s="30"/>
      <c r="M48" s="30"/>
      <c r="N48" s="30"/>
      <c r="O48" s="30"/>
      <c r="P48" s="30"/>
      <c r="Q48" s="30"/>
      <c r="U48" s="30"/>
      <c r="V48" s="30"/>
      <c r="W48" s="30"/>
      <c r="X48" s="30"/>
      <c r="Y48" s="30"/>
      <c r="Z48" s="30"/>
      <c r="AD48" s="32"/>
      <c r="AE48" s="32"/>
      <c r="AF48" s="32"/>
      <c r="AG48" s="32"/>
      <c r="AH48" s="32"/>
    </row>
    <row r="49" spans="1:34" x14ac:dyDescent="0.3">
      <c r="A49" s="46">
        <v>45</v>
      </c>
      <c r="B49" s="4" t="s">
        <v>515</v>
      </c>
      <c r="C49" s="4" t="s">
        <v>513</v>
      </c>
      <c r="D49" s="30"/>
      <c r="E49" s="30"/>
      <c r="F49" s="30"/>
      <c r="G49" s="30"/>
      <c r="H49" s="30"/>
      <c r="I49" s="30"/>
      <c r="M49" s="30"/>
      <c r="N49" s="30"/>
      <c r="O49" s="30"/>
      <c r="P49" s="30"/>
      <c r="Q49" s="30"/>
      <c r="U49" s="30"/>
      <c r="V49" s="30"/>
      <c r="W49" s="30"/>
      <c r="X49" s="30"/>
      <c r="Y49" s="30"/>
      <c r="Z49" s="30"/>
      <c r="AD49" s="32"/>
      <c r="AE49" s="32"/>
      <c r="AF49" s="32"/>
      <c r="AG49" s="32"/>
      <c r="AH49" s="32"/>
    </row>
    <row r="50" spans="1:34" x14ac:dyDescent="0.3">
      <c r="A50" s="46">
        <v>46</v>
      </c>
      <c r="B50" s="4" t="s">
        <v>516</v>
      </c>
      <c r="C50" s="4" t="s">
        <v>517</v>
      </c>
      <c r="D50" s="30"/>
      <c r="E50" s="30"/>
      <c r="F50" s="30"/>
      <c r="G50" s="30"/>
      <c r="H50" s="30"/>
      <c r="I50" s="30"/>
      <c r="M50" s="30"/>
      <c r="N50" s="30"/>
      <c r="O50" s="30"/>
      <c r="P50" s="30"/>
      <c r="Q50" s="30"/>
      <c r="U50" s="30"/>
      <c r="V50" s="30"/>
      <c r="W50" s="30"/>
      <c r="X50" s="30"/>
      <c r="Y50" s="30"/>
      <c r="Z50" s="30"/>
      <c r="AD50" s="32"/>
      <c r="AE50" s="32"/>
      <c r="AF50" s="32"/>
      <c r="AG50" s="32"/>
      <c r="AH50" s="32"/>
    </row>
    <row r="51" spans="1:34" x14ac:dyDescent="0.3">
      <c r="A51" s="46">
        <v>47</v>
      </c>
      <c r="B51" s="4" t="s">
        <v>518</v>
      </c>
      <c r="C51" s="4" t="s">
        <v>517</v>
      </c>
      <c r="D51" s="30"/>
      <c r="E51" s="30"/>
      <c r="F51" s="30"/>
      <c r="G51" s="30"/>
      <c r="H51" s="30"/>
      <c r="I51" s="30"/>
      <c r="M51" s="30"/>
      <c r="N51" s="30"/>
      <c r="O51" s="30"/>
      <c r="P51" s="30"/>
      <c r="Q51" s="30"/>
      <c r="U51" s="30"/>
      <c r="V51" s="30"/>
      <c r="W51" s="30"/>
      <c r="X51" s="30"/>
      <c r="Y51" s="30"/>
      <c r="Z51" s="30"/>
      <c r="AD51" s="32"/>
      <c r="AE51" s="32"/>
      <c r="AF51" s="32"/>
      <c r="AG51" s="32"/>
      <c r="AH51" s="32"/>
    </row>
    <row r="52" spans="1:34" x14ac:dyDescent="0.3">
      <c r="A52" s="46">
        <v>48</v>
      </c>
      <c r="B52" s="4" t="s">
        <v>519</v>
      </c>
      <c r="C52" s="4" t="s">
        <v>520</v>
      </c>
      <c r="D52" s="30"/>
      <c r="E52" s="30"/>
      <c r="F52" s="30"/>
      <c r="G52" s="30"/>
      <c r="H52" s="30"/>
      <c r="I52" s="30"/>
      <c r="M52" s="30"/>
      <c r="N52" s="30"/>
      <c r="O52" s="30"/>
      <c r="P52" s="30"/>
      <c r="Q52" s="30"/>
      <c r="U52" s="30"/>
      <c r="V52" s="30"/>
      <c r="W52" s="30"/>
      <c r="X52" s="30"/>
      <c r="Y52" s="30"/>
      <c r="Z52" s="30"/>
      <c r="AD52" s="32"/>
      <c r="AE52" s="32"/>
      <c r="AF52" s="32"/>
      <c r="AG52" s="32"/>
      <c r="AH52" s="32"/>
    </row>
    <row r="53" spans="1:34" x14ac:dyDescent="0.3">
      <c r="A53" s="46">
        <v>49</v>
      </c>
      <c r="B53" s="4" t="s">
        <v>521</v>
      </c>
      <c r="C53" s="4" t="s">
        <v>520</v>
      </c>
      <c r="D53" s="30"/>
      <c r="E53" s="30"/>
      <c r="F53" s="30"/>
      <c r="G53" s="30"/>
      <c r="H53" s="30"/>
      <c r="I53" s="30"/>
      <c r="M53" s="30"/>
      <c r="N53" s="30"/>
      <c r="O53" s="30"/>
      <c r="P53" s="30"/>
      <c r="Q53" s="30"/>
      <c r="U53" s="30"/>
      <c r="V53" s="30"/>
      <c r="W53" s="30"/>
      <c r="X53" s="30"/>
      <c r="Y53" s="30"/>
      <c r="Z53" s="30"/>
      <c r="AD53" s="32"/>
      <c r="AE53" s="32"/>
      <c r="AF53" s="32"/>
      <c r="AG53" s="32"/>
      <c r="AH53" s="32"/>
    </row>
    <row r="54" spans="1:34" x14ac:dyDescent="0.3">
      <c r="A54" s="46">
        <v>50</v>
      </c>
      <c r="B54" s="4" t="s">
        <v>522</v>
      </c>
      <c r="C54" s="4" t="s">
        <v>520</v>
      </c>
      <c r="D54" s="30"/>
      <c r="E54" s="30"/>
      <c r="F54" s="30"/>
      <c r="G54" s="30"/>
      <c r="H54" s="30"/>
      <c r="I54" s="30"/>
      <c r="M54" s="30"/>
      <c r="N54" s="30"/>
      <c r="O54" s="30"/>
      <c r="P54" s="30"/>
      <c r="Q54" s="30"/>
      <c r="U54" s="30"/>
      <c r="V54" s="30"/>
      <c r="W54" s="30"/>
      <c r="X54" s="30"/>
      <c r="Y54" s="30"/>
      <c r="Z54" s="30"/>
      <c r="AD54" s="32"/>
      <c r="AE54" s="32"/>
      <c r="AF54" s="32"/>
      <c r="AG54" s="32"/>
      <c r="AH54" s="32"/>
    </row>
    <row r="55" spans="1:34" x14ac:dyDescent="0.3">
      <c r="A55" s="46">
        <v>51</v>
      </c>
      <c r="B55" s="4" t="s">
        <v>523</v>
      </c>
      <c r="C55" s="4" t="s">
        <v>520</v>
      </c>
      <c r="D55" s="30"/>
      <c r="E55" s="30"/>
      <c r="F55" s="30"/>
      <c r="G55" s="30"/>
      <c r="H55" s="30"/>
      <c r="I55" s="30"/>
      <c r="M55" s="30"/>
      <c r="N55" s="30"/>
      <c r="O55" s="30"/>
      <c r="P55" s="30"/>
      <c r="Q55" s="30"/>
      <c r="U55" s="30"/>
      <c r="V55" s="30"/>
      <c r="W55" s="30"/>
      <c r="X55" s="30"/>
      <c r="Y55" s="30"/>
      <c r="Z55" s="30"/>
      <c r="AD55" s="32"/>
      <c r="AE55" s="32"/>
      <c r="AF55" s="32"/>
      <c r="AG55" s="32"/>
      <c r="AH55" s="32"/>
    </row>
    <row r="56" spans="1:34" x14ac:dyDescent="0.3">
      <c r="A56" s="46">
        <v>52</v>
      </c>
      <c r="B56" s="4" t="s">
        <v>524</v>
      </c>
      <c r="C56" s="4" t="s">
        <v>520</v>
      </c>
      <c r="D56" s="30"/>
      <c r="E56" s="30"/>
      <c r="F56" s="30"/>
      <c r="G56" s="30"/>
      <c r="H56" s="30"/>
      <c r="I56" s="30"/>
      <c r="M56" s="30"/>
      <c r="N56" s="30"/>
      <c r="O56" s="30"/>
      <c r="P56" s="30"/>
      <c r="Q56" s="30"/>
      <c r="U56" s="30"/>
      <c r="V56" s="30"/>
      <c r="W56" s="30"/>
      <c r="X56" s="30"/>
      <c r="Y56" s="30"/>
      <c r="Z56" s="30"/>
      <c r="AD56" s="32"/>
      <c r="AE56" s="32"/>
      <c r="AF56" s="32"/>
      <c r="AG56" s="32"/>
      <c r="AH56" s="32"/>
    </row>
    <row r="57" spans="1:34" x14ac:dyDescent="0.3">
      <c r="A57" s="46">
        <v>53</v>
      </c>
      <c r="B57" s="4" t="s">
        <v>528</v>
      </c>
      <c r="C57" s="4" t="s">
        <v>529</v>
      </c>
      <c r="D57" s="30"/>
      <c r="E57" s="30"/>
      <c r="F57" s="30"/>
      <c r="G57" s="30"/>
      <c r="H57" s="30"/>
      <c r="I57" s="30"/>
      <c r="M57" s="30"/>
      <c r="N57" s="30"/>
      <c r="O57" s="30"/>
      <c r="P57" s="30"/>
      <c r="Q57" s="30"/>
      <c r="U57" s="30"/>
      <c r="V57" s="30"/>
      <c r="W57" s="30"/>
      <c r="X57" s="30"/>
      <c r="Y57" s="30"/>
      <c r="Z57" s="30"/>
      <c r="AD57" s="32"/>
      <c r="AE57" s="32"/>
      <c r="AF57" s="32"/>
      <c r="AG57" s="32"/>
      <c r="AH57" s="32"/>
    </row>
    <row r="58" spans="1:34" x14ac:dyDescent="0.3">
      <c r="A58" s="46">
        <v>54</v>
      </c>
      <c r="B58" s="4" t="s">
        <v>525</v>
      </c>
      <c r="C58" s="4" t="s">
        <v>526</v>
      </c>
      <c r="D58" s="30"/>
      <c r="E58" s="30"/>
      <c r="F58" s="30"/>
      <c r="G58" s="30"/>
      <c r="H58" s="30"/>
      <c r="I58" s="30"/>
      <c r="M58" s="30"/>
      <c r="N58" s="30"/>
      <c r="O58" s="30"/>
      <c r="P58" s="30"/>
      <c r="Q58" s="30"/>
      <c r="U58" s="30"/>
      <c r="V58" s="30"/>
      <c r="W58" s="30"/>
      <c r="X58" s="30"/>
      <c r="Y58" s="30"/>
      <c r="Z58" s="30"/>
      <c r="AD58" s="32"/>
      <c r="AE58" s="32"/>
      <c r="AF58" s="32"/>
      <c r="AG58" s="32"/>
      <c r="AH58" s="32"/>
    </row>
    <row r="59" spans="1:34" x14ac:dyDescent="0.3">
      <c r="A59" s="46">
        <v>55</v>
      </c>
      <c r="B59" s="4" t="s">
        <v>527</v>
      </c>
      <c r="C59" s="4" t="s">
        <v>526</v>
      </c>
      <c r="D59" s="30"/>
      <c r="E59" s="30"/>
      <c r="F59" s="30"/>
      <c r="G59" s="30"/>
      <c r="H59" s="30"/>
      <c r="I59" s="30"/>
      <c r="M59" s="30"/>
      <c r="N59" s="30"/>
      <c r="O59" s="30"/>
      <c r="P59" s="30"/>
      <c r="Q59" s="30"/>
      <c r="U59" s="30"/>
      <c r="V59" s="30"/>
      <c r="W59" s="30"/>
      <c r="X59" s="30"/>
      <c r="Y59" s="30"/>
      <c r="Z59" s="30"/>
      <c r="AD59" s="32"/>
      <c r="AE59" s="32"/>
      <c r="AF59" s="32"/>
      <c r="AG59" s="32"/>
      <c r="AH59" s="32"/>
    </row>
    <row r="60" spans="1:34" x14ac:dyDescent="0.3">
      <c r="A60" s="46">
        <v>56</v>
      </c>
      <c r="B60" s="4" t="s">
        <v>537</v>
      </c>
      <c r="C60" s="4" t="s">
        <v>538</v>
      </c>
      <c r="D60" s="30"/>
      <c r="E60" s="30"/>
      <c r="F60" s="30"/>
      <c r="G60" s="30"/>
      <c r="H60" s="30"/>
      <c r="I60" s="30"/>
      <c r="M60" s="30"/>
      <c r="N60" s="30"/>
      <c r="O60" s="30"/>
      <c r="P60" s="30"/>
      <c r="Q60" s="30"/>
      <c r="U60" s="30"/>
      <c r="V60" s="30"/>
      <c r="W60" s="30"/>
      <c r="X60" s="30"/>
      <c r="Y60" s="30"/>
      <c r="Z60" s="30"/>
      <c r="AD60" s="32"/>
      <c r="AE60" s="32"/>
      <c r="AF60" s="32"/>
      <c r="AG60" s="32"/>
      <c r="AH60" s="32"/>
    </row>
    <row r="66" spans="1:32" x14ac:dyDescent="0.3">
      <c r="A66" s="2" t="s">
        <v>573</v>
      </c>
    </row>
    <row r="68" spans="1:32" x14ac:dyDescent="0.3">
      <c r="A68" s="15" t="s">
        <v>559</v>
      </c>
      <c r="B68" s="2" t="s">
        <v>571</v>
      </c>
      <c r="C68" s="2" t="s">
        <v>572</v>
      </c>
      <c r="D68" s="2" t="s">
        <v>574</v>
      </c>
      <c r="E68" s="64">
        <v>2021</v>
      </c>
      <c r="F68" s="64"/>
      <c r="G68" s="64"/>
      <c r="H68" s="64">
        <v>2022</v>
      </c>
      <c r="I68" s="64"/>
      <c r="J68" s="64"/>
      <c r="K68" s="64">
        <v>2023</v>
      </c>
      <c r="L68" s="64"/>
      <c r="M68" s="64"/>
      <c r="N68" s="64">
        <v>2024</v>
      </c>
      <c r="O68" s="64"/>
      <c r="P68" s="64"/>
      <c r="S68" s="50">
        <v>45530</v>
      </c>
      <c r="Y68" s="50">
        <v>45287</v>
      </c>
    </row>
    <row r="69" spans="1:32" x14ac:dyDescent="0.3">
      <c r="A69" s="6"/>
      <c r="E69" s="2" t="s">
        <v>575</v>
      </c>
      <c r="F69" s="2" t="s">
        <v>576</v>
      </c>
      <c r="G69" s="2" t="s">
        <v>577</v>
      </c>
      <c r="H69" s="2" t="s">
        <v>575</v>
      </c>
      <c r="I69" s="2" t="s">
        <v>576</v>
      </c>
      <c r="J69" s="2" t="s">
        <v>577</v>
      </c>
      <c r="K69" s="2" t="s">
        <v>575</v>
      </c>
      <c r="L69" s="2" t="s">
        <v>576</v>
      </c>
      <c r="M69" s="2" t="s">
        <v>577</v>
      </c>
      <c r="N69" s="2" t="s">
        <v>575</v>
      </c>
      <c r="O69" s="2" t="s">
        <v>576</v>
      </c>
      <c r="P69" s="2" t="s">
        <v>577</v>
      </c>
      <c r="S69" s="3" t="s">
        <v>578</v>
      </c>
      <c r="T69" s="3" t="s">
        <v>579</v>
      </c>
      <c r="U69" s="3" t="s">
        <v>580</v>
      </c>
      <c r="V69" s="3" t="s">
        <v>581</v>
      </c>
      <c r="W69" s="3" t="s">
        <v>582</v>
      </c>
      <c r="Y69" s="3" t="s">
        <v>583</v>
      </c>
      <c r="Z69" s="3" t="s">
        <v>584</v>
      </c>
      <c r="AE69" s="3" t="s">
        <v>585</v>
      </c>
      <c r="AF69" s="3" t="s">
        <v>586</v>
      </c>
    </row>
    <row r="70" spans="1:32" x14ac:dyDescent="0.3">
      <c r="A70" s="6">
        <v>1</v>
      </c>
      <c r="B70" s="1" t="s">
        <v>481</v>
      </c>
      <c r="C70" s="1" t="s">
        <v>480</v>
      </c>
      <c r="D70" s="1" t="s">
        <v>587</v>
      </c>
      <c r="E70" s="47">
        <v>0.13250000000000001</v>
      </c>
      <c r="F70" s="43">
        <f>E70*10</f>
        <v>1.3250000000000002</v>
      </c>
      <c r="G70" s="48">
        <v>44377</v>
      </c>
      <c r="H70" s="47">
        <v>0</v>
      </c>
      <c r="I70" s="43">
        <f>H70*10</f>
        <v>0</v>
      </c>
      <c r="J70" s="48">
        <v>44742</v>
      </c>
      <c r="K70" s="47">
        <v>0</v>
      </c>
      <c r="L70" s="43">
        <f>K70*10</f>
        <v>0</v>
      </c>
      <c r="M70" s="48">
        <v>45107</v>
      </c>
      <c r="N70" s="47"/>
      <c r="O70" s="43">
        <f>N70*10</f>
        <v>0</v>
      </c>
      <c r="P70" s="48" t="s">
        <v>594</v>
      </c>
      <c r="Q70" s="52"/>
      <c r="S70" s="49"/>
      <c r="T70" s="49"/>
      <c r="U70" s="49"/>
      <c r="V70" s="49"/>
      <c r="W70" s="49"/>
      <c r="Y70" s="49"/>
      <c r="Z70" s="49"/>
      <c r="AE70" s="49"/>
      <c r="AF70" s="49"/>
    </row>
    <row r="71" spans="1:32" x14ac:dyDescent="0.3">
      <c r="A71" s="6">
        <v>2</v>
      </c>
      <c r="B71" s="1" t="s">
        <v>479</v>
      </c>
      <c r="C71" s="1" t="s">
        <v>480</v>
      </c>
      <c r="D71" s="1" t="s">
        <v>587</v>
      </c>
      <c r="E71" s="47"/>
      <c r="F71" s="43"/>
      <c r="G71" s="48" t="s">
        <v>594</v>
      </c>
      <c r="H71" s="47">
        <v>0.08</v>
      </c>
      <c r="I71" s="43">
        <f>H71*10</f>
        <v>0.8</v>
      </c>
      <c r="J71" s="48">
        <v>44742</v>
      </c>
      <c r="K71" s="47">
        <v>0</v>
      </c>
      <c r="L71" s="43">
        <f t="shared" ref="L71:L72" si="0">K71*10</f>
        <v>0</v>
      </c>
      <c r="M71" s="48">
        <v>45107</v>
      </c>
      <c r="N71" s="47"/>
      <c r="O71" s="43">
        <f t="shared" ref="O71:O72" si="1">N71*10</f>
        <v>0</v>
      </c>
      <c r="P71" s="48" t="s">
        <v>594</v>
      </c>
      <c r="Q71" s="52"/>
      <c r="S71" s="49"/>
      <c r="T71" s="49"/>
      <c r="U71" s="49"/>
      <c r="V71" s="49"/>
      <c r="W71" s="49"/>
      <c r="Y71" s="49"/>
      <c r="Z71" s="49"/>
      <c r="AE71" s="49"/>
      <c r="AF71" s="49"/>
    </row>
    <row r="72" spans="1:32" x14ac:dyDescent="0.3">
      <c r="A72" s="6">
        <v>3</v>
      </c>
      <c r="B72" s="1" t="s">
        <v>541</v>
      </c>
      <c r="C72" s="1" t="s">
        <v>542</v>
      </c>
      <c r="D72" s="1" t="s">
        <v>587</v>
      </c>
      <c r="E72" s="47"/>
      <c r="F72" s="43"/>
      <c r="G72" s="48" t="s">
        <v>594</v>
      </c>
      <c r="H72" s="47"/>
      <c r="I72" s="43"/>
      <c r="J72" s="48" t="s">
        <v>594</v>
      </c>
      <c r="K72" s="47">
        <v>4.4999999999999998E-2</v>
      </c>
      <c r="L72" s="43">
        <f t="shared" si="0"/>
        <v>0.44999999999999996</v>
      </c>
      <c r="M72" s="48">
        <v>45107</v>
      </c>
      <c r="N72" s="47">
        <v>0.25</v>
      </c>
      <c r="O72" s="43">
        <f t="shared" si="1"/>
        <v>2.5</v>
      </c>
      <c r="P72" s="48">
        <v>45473</v>
      </c>
      <c r="Q72" s="52"/>
      <c r="S72" s="49"/>
      <c r="T72" s="49"/>
      <c r="U72" s="49"/>
      <c r="V72" s="49"/>
      <c r="W72" s="49"/>
      <c r="Y72" s="49"/>
      <c r="Z72" s="49"/>
      <c r="AE72" s="49"/>
      <c r="AF72" s="49"/>
    </row>
    <row r="73" spans="1:32" x14ac:dyDescent="0.3">
      <c r="A73" s="6">
        <v>4</v>
      </c>
      <c r="B73" s="1" t="s">
        <v>482</v>
      </c>
      <c r="C73" s="1" t="s">
        <v>483</v>
      </c>
      <c r="D73" s="1" t="s">
        <v>588</v>
      </c>
      <c r="E73" s="47">
        <v>0.08</v>
      </c>
      <c r="F73" s="43">
        <f>E73*10</f>
        <v>0.8</v>
      </c>
      <c r="G73" s="48">
        <v>44286</v>
      </c>
      <c r="H73" s="47">
        <v>0.12</v>
      </c>
      <c r="I73" s="43">
        <f>H73*10</f>
        <v>1.2</v>
      </c>
      <c r="J73" s="48">
        <v>44651</v>
      </c>
      <c r="K73" s="47">
        <v>0</v>
      </c>
      <c r="L73" s="43">
        <f>K73*10</f>
        <v>0</v>
      </c>
      <c r="M73" s="48">
        <v>45016</v>
      </c>
      <c r="N73" s="47">
        <v>4.4999999999999998E-2</v>
      </c>
      <c r="O73" s="43">
        <f>N73*10</f>
        <v>0.44999999999999996</v>
      </c>
      <c r="P73" s="48">
        <v>45382</v>
      </c>
      <c r="Q73" s="52"/>
      <c r="S73" s="49"/>
      <c r="T73" s="49"/>
      <c r="U73" s="49"/>
      <c r="V73" s="49"/>
      <c r="W73" s="49"/>
      <c r="Y73" s="49"/>
      <c r="Z73" s="49"/>
      <c r="AE73" s="49"/>
      <c r="AF73" s="49"/>
    </row>
    <row r="74" spans="1:32" x14ac:dyDescent="0.3">
      <c r="A74" s="6">
        <v>5</v>
      </c>
      <c r="B74" s="1" t="s">
        <v>551</v>
      </c>
      <c r="C74" s="1" t="s">
        <v>550</v>
      </c>
      <c r="D74" s="1" t="s">
        <v>587</v>
      </c>
      <c r="E74" s="47"/>
      <c r="F74" s="43"/>
      <c r="G74" s="48" t="s">
        <v>594</v>
      </c>
      <c r="H74" s="47"/>
      <c r="I74" s="43"/>
      <c r="J74" s="48" t="s">
        <v>594</v>
      </c>
      <c r="K74" s="47">
        <v>0.02</v>
      </c>
      <c r="L74" s="43">
        <f t="shared" ref="L74:L75" si="2">K74*10</f>
        <v>0.2</v>
      </c>
      <c r="M74" s="48">
        <v>45107</v>
      </c>
      <c r="N74" s="47">
        <v>0.15</v>
      </c>
      <c r="O74" s="43">
        <f t="shared" ref="O74:O75" si="3">N74*10</f>
        <v>1.5</v>
      </c>
      <c r="P74" s="48">
        <v>45473</v>
      </c>
      <c r="Q74" s="52"/>
      <c r="S74" s="49"/>
      <c r="T74" s="49"/>
      <c r="U74" s="49"/>
      <c r="V74" s="49"/>
      <c r="W74" s="49"/>
      <c r="Y74" s="49"/>
      <c r="Z74" s="49"/>
      <c r="AE74" s="49"/>
      <c r="AF74" s="49"/>
    </row>
    <row r="75" spans="1:32" x14ac:dyDescent="0.3">
      <c r="A75" s="6">
        <v>6</v>
      </c>
      <c r="B75" s="1" t="s">
        <v>549</v>
      </c>
      <c r="C75" s="1" t="s">
        <v>550</v>
      </c>
      <c r="D75" s="1" t="s">
        <v>587</v>
      </c>
      <c r="E75" s="47"/>
      <c r="F75" s="43"/>
      <c r="G75" s="48" t="s">
        <v>594</v>
      </c>
      <c r="H75" s="47">
        <v>0.03</v>
      </c>
      <c r="I75" s="43">
        <f>H75*10</f>
        <v>0.3</v>
      </c>
      <c r="J75" s="48">
        <v>44742</v>
      </c>
      <c r="K75" s="47">
        <v>0.05</v>
      </c>
      <c r="L75" s="43">
        <f t="shared" si="2"/>
        <v>0.5</v>
      </c>
      <c r="M75" s="48">
        <v>45107</v>
      </c>
      <c r="N75" s="47">
        <v>7.0000000000000007E-2</v>
      </c>
      <c r="O75" s="43">
        <f t="shared" si="3"/>
        <v>0.70000000000000007</v>
      </c>
      <c r="P75" s="48">
        <v>45473</v>
      </c>
      <c r="Q75" s="52"/>
      <c r="S75" s="49"/>
      <c r="T75" s="49"/>
      <c r="U75" s="49"/>
      <c r="V75" s="49"/>
      <c r="W75" s="49"/>
      <c r="Y75" s="49"/>
      <c r="Z75" s="49"/>
      <c r="AE75" s="49"/>
      <c r="AF75" s="49"/>
    </row>
    <row r="76" spans="1:32" x14ac:dyDescent="0.3">
      <c r="A76" s="6">
        <v>7</v>
      </c>
      <c r="B76" s="1" t="s">
        <v>484</v>
      </c>
      <c r="C76" s="1" t="s">
        <v>485</v>
      </c>
      <c r="D76" s="1" t="s">
        <v>587</v>
      </c>
      <c r="E76" s="47">
        <v>0.11</v>
      </c>
      <c r="F76" s="43">
        <f>E76*100</f>
        <v>11</v>
      </c>
      <c r="G76" s="48">
        <v>44377</v>
      </c>
      <c r="H76" s="47">
        <v>0.13</v>
      </c>
      <c r="I76" s="43">
        <f>H76*100</f>
        <v>13</v>
      </c>
      <c r="J76" s="48">
        <v>44742</v>
      </c>
      <c r="K76" s="47">
        <v>0</v>
      </c>
      <c r="L76" s="43">
        <f>K76*100</f>
        <v>0</v>
      </c>
      <c r="M76" s="48">
        <v>45107</v>
      </c>
      <c r="N76" s="47">
        <v>0.29499999999999998</v>
      </c>
      <c r="O76" s="43">
        <f>N76*100</f>
        <v>29.5</v>
      </c>
      <c r="P76" s="48">
        <v>45473</v>
      </c>
      <c r="Q76" s="52"/>
      <c r="S76" s="49"/>
      <c r="T76" s="49"/>
      <c r="U76" s="49"/>
      <c r="V76" s="49"/>
      <c r="W76" s="49"/>
      <c r="Y76" s="49"/>
      <c r="Z76" s="49"/>
      <c r="AE76" s="49"/>
      <c r="AF76" s="49"/>
    </row>
    <row r="77" spans="1:32" x14ac:dyDescent="0.3">
      <c r="A77" s="6">
        <v>8</v>
      </c>
      <c r="B77" s="1" t="s">
        <v>543</v>
      </c>
      <c r="C77" s="1" t="s">
        <v>544</v>
      </c>
      <c r="D77" s="1" t="s">
        <v>589</v>
      </c>
      <c r="E77" s="47"/>
      <c r="F77" s="43"/>
      <c r="G77" s="48" t="s">
        <v>594</v>
      </c>
      <c r="H77" s="47">
        <v>0</v>
      </c>
      <c r="I77" s="43">
        <f t="shared" ref="I77:I79" si="4">H77*10</f>
        <v>0</v>
      </c>
      <c r="J77" s="48">
        <v>44926</v>
      </c>
      <c r="K77" s="47">
        <v>0.11</v>
      </c>
      <c r="L77" s="43">
        <f t="shared" ref="L77:L81" si="5">K77*10</f>
        <v>1.1000000000000001</v>
      </c>
      <c r="M77" s="48">
        <v>45291</v>
      </c>
      <c r="N77" s="47"/>
      <c r="O77" s="43"/>
      <c r="P77" s="48" t="s">
        <v>594</v>
      </c>
      <c r="Q77" s="52"/>
      <c r="S77" s="49"/>
      <c r="T77" s="49"/>
      <c r="U77" s="49"/>
      <c r="V77" s="49"/>
      <c r="W77" s="49"/>
      <c r="Y77" s="49"/>
      <c r="Z77" s="49"/>
      <c r="AE77" s="49"/>
      <c r="AF77" s="49"/>
    </row>
    <row r="78" spans="1:32" x14ac:dyDescent="0.3">
      <c r="A78" s="6">
        <v>9</v>
      </c>
      <c r="B78" s="1" t="s">
        <v>530</v>
      </c>
      <c r="C78" s="1" t="s">
        <v>531</v>
      </c>
      <c r="D78" s="1" t="s">
        <v>587</v>
      </c>
      <c r="E78" s="47"/>
      <c r="F78" s="43"/>
      <c r="G78" s="48" t="s">
        <v>594</v>
      </c>
      <c r="H78" s="47">
        <v>0.05</v>
      </c>
      <c r="I78" s="43">
        <f t="shared" si="4"/>
        <v>0.5</v>
      </c>
      <c r="J78" s="48">
        <v>44767</v>
      </c>
      <c r="K78" s="47">
        <v>0</v>
      </c>
      <c r="L78" s="43">
        <f t="shared" si="5"/>
        <v>0</v>
      </c>
      <c r="M78" s="48">
        <v>45107</v>
      </c>
      <c r="N78" s="47">
        <v>0.125</v>
      </c>
      <c r="O78" s="43">
        <f t="shared" ref="O78:O80" si="6">N78*10</f>
        <v>1.25</v>
      </c>
      <c r="P78" s="48">
        <v>45473</v>
      </c>
      <c r="Q78" s="52"/>
      <c r="S78" s="49"/>
      <c r="T78" s="49"/>
      <c r="U78" s="49"/>
      <c r="V78" s="49"/>
      <c r="W78" s="49"/>
      <c r="Y78" s="49"/>
      <c r="Z78" s="49"/>
      <c r="AE78" s="49"/>
      <c r="AF78" s="49"/>
    </row>
    <row r="79" spans="1:32" x14ac:dyDescent="0.3">
      <c r="A79" s="6">
        <v>10</v>
      </c>
      <c r="B79" s="1" t="s">
        <v>532</v>
      </c>
      <c r="C79" s="1" t="s">
        <v>531</v>
      </c>
      <c r="D79" s="1" t="s">
        <v>587</v>
      </c>
      <c r="E79" s="47"/>
      <c r="F79" s="43"/>
      <c r="G79" s="48" t="s">
        <v>594</v>
      </c>
      <c r="H79" s="47">
        <v>0.05</v>
      </c>
      <c r="I79" s="43">
        <f t="shared" si="4"/>
        <v>0.5</v>
      </c>
      <c r="J79" s="48">
        <v>44767</v>
      </c>
      <c r="K79" s="47">
        <v>0</v>
      </c>
      <c r="L79" s="43">
        <f t="shared" si="5"/>
        <v>0</v>
      </c>
      <c r="M79" s="48">
        <v>45107</v>
      </c>
      <c r="N79" s="47">
        <v>0.22500000000000001</v>
      </c>
      <c r="O79" s="43">
        <f t="shared" si="6"/>
        <v>2.25</v>
      </c>
      <c r="P79" s="48">
        <v>45473</v>
      </c>
      <c r="Q79" s="52"/>
      <c r="S79" s="49"/>
      <c r="T79" s="49"/>
      <c r="U79" s="49"/>
      <c r="V79" s="49"/>
      <c r="W79" s="49"/>
      <c r="Y79" s="49"/>
      <c r="Z79" s="49"/>
      <c r="AE79" s="49"/>
      <c r="AF79" s="49"/>
    </row>
    <row r="80" spans="1:32" x14ac:dyDescent="0.3">
      <c r="A80" s="6">
        <v>11</v>
      </c>
      <c r="B80" s="1" t="s">
        <v>545</v>
      </c>
      <c r="C80" s="1" t="s">
        <v>546</v>
      </c>
      <c r="D80" s="1" t="s">
        <v>587</v>
      </c>
      <c r="E80" s="47"/>
      <c r="F80" s="43"/>
      <c r="G80" s="48" t="s">
        <v>594</v>
      </c>
      <c r="H80" s="47"/>
      <c r="I80" s="43"/>
      <c r="J80" s="48" t="s">
        <v>594</v>
      </c>
      <c r="K80" s="47">
        <v>0</v>
      </c>
      <c r="L80" s="43">
        <f t="shared" si="5"/>
        <v>0</v>
      </c>
      <c r="M80" s="48">
        <v>45107</v>
      </c>
      <c r="N80" s="47">
        <v>0.1</v>
      </c>
      <c r="O80" s="43">
        <f t="shared" si="6"/>
        <v>1</v>
      </c>
      <c r="P80" s="48">
        <v>45292</v>
      </c>
      <c r="Q80" s="52"/>
      <c r="S80" s="49"/>
      <c r="T80" s="49"/>
      <c r="U80" s="49"/>
      <c r="V80" s="49"/>
      <c r="W80" s="49"/>
      <c r="Y80" s="49"/>
      <c r="Z80" s="49"/>
      <c r="AE80" s="49"/>
      <c r="AF80" s="49"/>
    </row>
    <row r="81" spans="1:32" x14ac:dyDescent="0.3">
      <c r="A81" s="6">
        <v>12</v>
      </c>
      <c r="B81" s="1" t="s">
        <v>556</v>
      </c>
      <c r="C81" s="1" t="s">
        <v>546</v>
      </c>
      <c r="D81" s="1" t="s">
        <v>589</v>
      </c>
      <c r="E81" s="47"/>
      <c r="F81" s="43"/>
      <c r="G81" s="48" t="s">
        <v>594</v>
      </c>
      <c r="H81" s="47"/>
      <c r="I81" s="43"/>
      <c r="J81" s="48" t="s">
        <v>594</v>
      </c>
      <c r="K81" s="47">
        <v>0.05</v>
      </c>
      <c r="L81" s="43">
        <f t="shared" si="5"/>
        <v>0.5</v>
      </c>
      <c r="M81" s="48">
        <v>45291</v>
      </c>
      <c r="N81" s="47"/>
      <c r="O81" s="43"/>
      <c r="P81" s="48" t="s">
        <v>594</v>
      </c>
      <c r="Q81" s="52"/>
      <c r="S81" s="49"/>
      <c r="T81" s="49"/>
      <c r="U81" s="49"/>
      <c r="V81" s="49"/>
      <c r="W81" s="49"/>
      <c r="Y81" s="49"/>
      <c r="Z81" s="49"/>
      <c r="AE81" s="49"/>
      <c r="AF81" s="49"/>
    </row>
    <row r="82" spans="1:32" x14ac:dyDescent="0.3">
      <c r="A82" s="6">
        <v>13</v>
      </c>
      <c r="B82" s="1" t="s">
        <v>554</v>
      </c>
      <c r="C82" s="1" t="s">
        <v>555</v>
      </c>
      <c r="D82" s="1" t="s">
        <v>587</v>
      </c>
      <c r="E82" s="47"/>
      <c r="F82" s="43"/>
      <c r="G82" s="48" t="s">
        <v>594</v>
      </c>
      <c r="H82" s="47"/>
      <c r="I82" s="43"/>
      <c r="J82" s="48" t="s">
        <v>594</v>
      </c>
      <c r="K82" s="47"/>
      <c r="L82" s="43"/>
      <c r="M82" s="48" t="s">
        <v>594</v>
      </c>
      <c r="N82" s="47">
        <v>0.12</v>
      </c>
      <c r="O82" s="43">
        <f>N82*10</f>
        <v>1.2</v>
      </c>
      <c r="P82" s="48">
        <v>45473</v>
      </c>
      <c r="Q82" s="52"/>
      <c r="S82" s="49"/>
      <c r="T82" s="49"/>
      <c r="U82" s="49"/>
      <c r="V82" s="49"/>
      <c r="W82" s="49"/>
      <c r="Y82" s="49"/>
      <c r="Z82" s="49"/>
      <c r="AE82" s="49"/>
      <c r="AF82" s="49"/>
    </row>
    <row r="83" spans="1:32" x14ac:dyDescent="0.3">
      <c r="A83" s="6">
        <v>14</v>
      </c>
      <c r="B83" s="1" t="s">
        <v>539</v>
      </c>
      <c r="C83" s="1" t="s">
        <v>540</v>
      </c>
      <c r="D83" s="1" t="s">
        <v>589</v>
      </c>
      <c r="E83" s="47">
        <v>0.02</v>
      </c>
      <c r="F83" s="43">
        <f>E83*10</f>
        <v>0.2</v>
      </c>
      <c r="G83" s="48">
        <v>44561</v>
      </c>
      <c r="H83" s="47">
        <v>2.5000000000000001E-2</v>
      </c>
      <c r="I83" s="43">
        <f>H83*10</f>
        <v>0.25</v>
      </c>
      <c r="J83" s="48">
        <v>44926</v>
      </c>
      <c r="K83" s="47">
        <v>0.03</v>
      </c>
      <c r="L83" s="43">
        <f>K83*10</f>
        <v>0.3</v>
      </c>
      <c r="M83" s="48">
        <v>45291</v>
      </c>
      <c r="N83" s="47"/>
      <c r="O83" s="43"/>
      <c r="P83" s="48" t="s">
        <v>594</v>
      </c>
      <c r="Q83" s="52"/>
      <c r="S83" s="49"/>
      <c r="T83" s="49"/>
      <c r="U83" s="49"/>
      <c r="V83" s="49"/>
      <c r="W83" s="49"/>
      <c r="Y83" s="49"/>
      <c r="Z83" s="49"/>
      <c r="AE83" s="49"/>
      <c r="AF83" s="49"/>
    </row>
    <row r="84" spans="1:32" x14ac:dyDescent="0.3">
      <c r="A84" s="6">
        <v>15</v>
      </c>
      <c r="B84" s="1" t="s">
        <v>547</v>
      </c>
      <c r="C84" s="1" t="s">
        <v>540</v>
      </c>
      <c r="D84" s="1" t="s">
        <v>589</v>
      </c>
      <c r="E84" s="47"/>
      <c r="F84" s="43"/>
      <c r="G84" s="48" t="s">
        <v>594</v>
      </c>
      <c r="H84" s="47">
        <v>0</v>
      </c>
      <c r="I84" s="43">
        <f>H84*10</f>
        <v>0</v>
      </c>
      <c r="J84" s="48">
        <v>44926</v>
      </c>
      <c r="K84" s="47">
        <v>0.03</v>
      </c>
      <c r="L84" s="43">
        <f t="shared" ref="L84:L85" si="7">K84*10</f>
        <v>0.3</v>
      </c>
      <c r="M84" s="48">
        <v>45291</v>
      </c>
      <c r="N84" s="47"/>
      <c r="O84" s="43"/>
      <c r="P84" s="48" t="s">
        <v>594</v>
      </c>
      <c r="Q84" s="52"/>
      <c r="S84" s="49"/>
      <c r="T84" s="49"/>
      <c r="U84" s="49"/>
      <c r="V84" s="49"/>
      <c r="W84" s="49"/>
      <c r="Y84" s="49"/>
      <c r="Z84" s="49"/>
      <c r="AE84" s="49"/>
      <c r="AF84" s="49"/>
    </row>
    <row r="85" spans="1:32" x14ac:dyDescent="0.3">
      <c r="A85" s="6">
        <v>16</v>
      </c>
      <c r="B85" s="1" t="s">
        <v>552</v>
      </c>
      <c r="C85" s="1" t="s">
        <v>553</v>
      </c>
      <c r="D85" s="1" t="s">
        <v>589</v>
      </c>
      <c r="E85" s="47"/>
      <c r="F85" s="43"/>
      <c r="G85" s="48" t="s">
        <v>594</v>
      </c>
      <c r="H85" s="47"/>
      <c r="I85" s="43"/>
      <c r="J85" s="48" t="s">
        <v>594</v>
      </c>
      <c r="K85" s="47">
        <v>0.08</v>
      </c>
      <c r="L85" s="43">
        <f t="shared" si="7"/>
        <v>0.8</v>
      </c>
      <c r="M85" s="48">
        <v>45291</v>
      </c>
      <c r="N85" s="47"/>
      <c r="O85" s="43"/>
      <c r="P85" s="48" t="s">
        <v>594</v>
      </c>
      <c r="Q85" s="52"/>
      <c r="S85" s="49"/>
      <c r="T85" s="49"/>
      <c r="U85" s="49"/>
      <c r="V85" s="49"/>
      <c r="W85" s="49"/>
      <c r="Y85" s="49"/>
      <c r="Z85" s="49"/>
      <c r="AE85" s="49"/>
      <c r="AF85" s="49"/>
    </row>
    <row r="86" spans="1:32" x14ac:dyDescent="0.3">
      <c r="A86" s="6">
        <v>17</v>
      </c>
      <c r="B86" s="1" t="s">
        <v>501</v>
      </c>
      <c r="C86" s="1" t="s">
        <v>502</v>
      </c>
      <c r="D86" s="1" t="s">
        <v>589</v>
      </c>
      <c r="E86" s="47">
        <v>7.4999999999999997E-2</v>
      </c>
      <c r="F86" s="43">
        <f>E86*10</f>
        <v>0.75</v>
      </c>
      <c r="G86" s="48">
        <v>44561</v>
      </c>
      <c r="H86" s="47">
        <v>5.5E-2</v>
      </c>
      <c r="I86" s="43">
        <f>H86*10</f>
        <v>0.55000000000000004</v>
      </c>
      <c r="J86" s="48">
        <v>44926</v>
      </c>
      <c r="K86" s="47">
        <v>0.05</v>
      </c>
      <c r="L86" s="43">
        <f>K86*10</f>
        <v>0.5</v>
      </c>
      <c r="M86" s="48">
        <v>45291</v>
      </c>
      <c r="N86" s="47"/>
      <c r="O86" s="43"/>
      <c r="P86" s="48" t="s">
        <v>594</v>
      </c>
      <c r="Q86" s="52"/>
      <c r="S86" s="49"/>
      <c r="T86" s="49"/>
      <c r="U86" s="49"/>
      <c r="V86" s="49"/>
      <c r="W86" s="49"/>
      <c r="Y86" s="49"/>
      <c r="Z86" s="49"/>
      <c r="AE86" s="49"/>
      <c r="AF86" s="49"/>
    </row>
    <row r="87" spans="1:32" x14ac:dyDescent="0.3">
      <c r="A87" s="6">
        <v>18</v>
      </c>
      <c r="B87" s="1" t="s">
        <v>503</v>
      </c>
      <c r="C87" s="1" t="s">
        <v>502</v>
      </c>
      <c r="D87" s="1" t="s">
        <v>589</v>
      </c>
      <c r="E87" s="47"/>
      <c r="F87" s="43"/>
      <c r="G87" s="48" t="s">
        <v>594</v>
      </c>
      <c r="H87" s="47">
        <v>0.09</v>
      </c>
      <c r="I87" s="43">
        <f>H87*10</f>
        <v>0.89999999999999991</v>
      </c>
      <c r="J87" s="48">
        <v>44926</v>
      </c>
      <c r="K87" s="47">
        <v>0.1</v>
      </c>
      <c r="L87" s="43">
        <f>K87*10</f>
        <v>1</v>
      </c>
      <c r="M87" s="48">
        <v>45291</v>
      </c>
      <c r="N87" s="47"/>
      <c r="O87" s="43"/>
      <c r="P87" s="48" t="s">
        <v>594</v>
      </c>
      <c r="Q87" s="52"/>
      <c r="S87" s="49"/>
      <c r="T87" s="49"/>
      <c r="U87" s="49"/>
      <c r="V87" s="49"/>
      <c r="W87" s="49"/>
      <c r="Y87" s="49"/>
      <c r="Z87" s="49"/>
      <c r="AE87" s="49"/>
      <c r="AF87" s="49"/>
    </row>
    <row r="88" spans="1:32" x14ac:dyDescent="0.3">
      <c r="A88" s="6">
        <v>19</v>
      </c>
      <c r="B88" s="1" t="s">
        <v>486</v>
      </c>
      <c r="C88" s="1" t="s">
        <v>487</v>
      </c>
      <c r="D88" s="1" t="s">
        <v>587</v>
      </c>
      <c r="E88" s="47">
        <v>0.19</v>
      </c>
      <c r="F88" s="43">
        <f>E88*100</f>
        <v>19</v>
      </c>
      <c r="G88" s="48">
        <v>44377</v>
      </c>
      <c r="H88" s="47">
        <v>0.13</v>
      </c>
      <c r="I88" s="43">
        <f>H88*100</f>
        <v>13</v>
      </c>
      <c r="J88" s="48">
        <v>44742</v>
      </c>
      <c r="K88" s="47">
        <v>0.08</v>
      </c>
      <c r="L88" s="43">
        <f>K88*100</f>
        <v>8</v>
      </c>
      <c r="M88" s="48">
        <v>45107</v>
      </c>
      <c r="N88" s="47">
        <v>0.11</v>
      </c>
      <c r="O88" s="43">
        <f>N88*100</f>
        <v>11</v>
      </c>
      <c r="P88" s="48">
        <v>45473</v>
      </c>
      <c r="Q88" s="52"/>
      <c r="S88" s="49"/>
      <c r="T88" s="49"/>
      <c r="U88" s="49"/>
      <c r="V88" s="49"/>
      <c r="W88" s="49"/>
      <c r="Y88" s="49"/>
      <c r="Z88" s="49"/>
      <c r="AE88" s="49"/>
      <c r="AF88" s="49"/>
    </row>
    <row r="89" spans="1:32" x14ac:dyDescent="0.3">
      <c r="A89" s="6">
        <v>20</v>
      </c>
      <c r="B89" s="1" t="s">
        <v>488</v>
      </c>
      <c r="C89" s="1" t="s">
        <v>487</v>
      </c>
      <c r="D89" s="1" t="s">
        <v>587</v>
      </c>
      <c r="E89" s="47">
        <v>0.125</v>
      </c>
      <c r="F89" s="43">
        <f>E89*100</f>
        <v>12.5</v>
      </c>
      <c r="G89" s="48">
        <v>44377</v>
      </c>
      <c r="H89" s="47">
        <v>0.11</v>
      </c>
      <c r="I89" s="43">
        <f>H89*100</f>
        <v>11</v>
      </c>
      <c r="J89" s="48">
        <v>44742</v>
      </c>
      <c r="K89" s="47">
        <v>7.4999999999999997E-2</v>
      </c>
      <c r="L89" s="43">
        <f>K89*100</f>
        <v>7.5</v>
      </c>
      <c r="M89" s="48">
        <v>45107</v>
      </c>
      <c r="N89" s="47">
        <v>0.12</v>
      </c>
      <c r="O89" s="43">
        <f>N89*100</f>
        <v>12</v>
      </c>
      <c r="P89" s="48">
        <v>45473</v>
      </c>
      <c r="Q89" s="52"/>
      <c r="S89" s="49"/>
      <c r="T89" s="49"/>
      <c r="U89" s="49"/>
      <c r="V89" s="49"/>
      <c r="W89" s="49"/>
      <c r="Y89" s="49"/>
      <c r="Z89" s="49"/>
      <c r="AE89" s="49"/>
      <c r="AF89" s="49"/>
    </row>
    <row r="90" spans="1:32" x14ac:dyDescent="0.3">
      <c r="A90" s="6">
        <v>21</v>
      </c>
      <c r="B90" s="1" t="s">
        <v>489</v>
      </c>
      <c r="C90" s="1" t="s">
        <v>487</v>
      </c>
      <c r="D90" s="1" t="s">
        <v>587</v>
      </c>
      <c r="E90" s="47">
        <v>0.06</v>
      </c>
      <c r="F90" s="43">
        <f>E90*100</f>
        <v>6</v>
      </c>
      <c r="G90" s="48">
        <v>44377</v>
      </c>
      <c r="H90" s="47">
        <v>0.03</v>
      </c>
      <c r="I90" s="43">
        <f>H90*100</f>
        <v>3</v>
      </c>
      <c r="J90" s="48">
        <v>44742</v>
      </c>
      <c r="K90" s="47">
        <v>2.5000000000000001E-2</v>
      </c>
      <c r="L90" s="43">
        <f>K90*100</f>
        <v>2.5</v>
      </c>
      <c r="M90" s="48">
        <v>45107</v>
      </c>
      <c r="N90" s="47">
        <v>1.4999999999999999E-2</v>
      </c>
      <c r="O90" s="43">
        <f>N90*100</f>
        <v>1.5</v>
      </c>
      <c r="P90" s="48">
        <v>45473</v>
      </c>
      <c r="Q90" s="52"/>
      <c r="S90" s="49"/>
      <c r="T90" s="49"/>
      <c r="U90" s="49"/>
      <c r="V90" s="49"/>
      <c r="W90" s="49"/>
      <c r="Y90" s="49"/>
      <c r="Z90" s="49"/>
      <c r="AE90" s="49"/>
      <c r="AF90" s="49"/>
    </row>
    <row r="91" spans="1:32" x14ac:dyDescent="0.3">
      <c r="A91" s="6">
        <v>22</v>
      </c>
      <c r="B91" s="1" t="s">
        <v>490</v>
      </c>
      <c r="C91" s="1" t="s">
        <v>487</v>
      </c>
      <c r="D91" s="1" t="s">
        <v>587</v>
      </c>
      <c r="E91" s="47">
        <v>0.06</v>
      </c>
      <c r="F91" s="43">
        <f>E91*10</f>
        <v>0.6</v>
      </c>
      <c r="G91" s="48">
        <v>44377</v>
      </c>
      <c r="H91" s="47">
        <v>0.05</v>
      </c>
      <c r="I91" s="43">
        <f t="shared" ref="I91:I103" si="8">H91*10</f>
        <v>0.5</v>
      </c>
      <c r="J91" s="48">
        <v>44742</v>
      </c>
      <c r="K91" s="47">
        <v>0.04</v>
      </c>
      <c r="L91" s="43">
        <f t="shared" ref="L91:L102" si="9">K91*10</f>
        <v>0.4</v>
      </c>
      <c r="M91" s="48">
        <v>45107</v>
      </c>
      <c r="N91" s="47">
        <v>0.05</v>
      </c>
      <c r="O91" s="43">
        <f>N91*10</f>
        <v>0.5</v>
      </c>
      <c r="P91" s="48">
        <v>45473</v>
      </c>
      <c r="Q91" s="52"/>
      <c r="S91" s="49"/>
      <c r="T91" s="49"/>
      <c r="U91" s="49"/>
      <c r="V91" s="49"/>
      <c r="W91" s="49"/>
      <c r="Y91" s="49"/>
      <c r="Z91" s="49"/>
      <c r="AE91" s="49"/>
      <c r="AF91" s="49"/>
    </row>
    <row r="92" spans="1:32" x14ac:dyDescent="0.3">
      <c r="A92" s="6">
        <v>23</v>
      </c>
      <c r="B92" s="1" t="s">
        <v>491</v>
      </c>
      <c r="C92" s="1" t="s">
        <v>487</v>
      </c>
      <c r="D92" s="1" t="s">
        <v>587</v>
      </c>
      <c r="E92" s="47">
        <v>0.08</v>
      </c>
      <c r="F92" s="43">
        <f>E92*10</f>
        <v>0.8</v>
      </c>
      <c r="G92" s="48">
        <v>44377</v>
      </c>
      <c r="H92" s="47">
        <v>0.05</v>
      </c>
      <c r="I92" s="43">
        <f t="shared" si="8"/>
        <v>0.5</v>
      </c>
      <c r="J92" s="48">
        <v>44742</v>
      </c>
      <c r="K92" s="47">
        <v>2.5000000000000001E-2</v>
      </c>
      <c r="L92" s="43">
        <f t="shared" si="9"/>
        <v>0.25</v>
      </c>
      <c r="M92" s="48">
        <v>45107</v>
      </c>
      <c r="N92" s="47">
        <v>0.04</v>
      </c>
      <c r="O92" s="43">
        <f>N92*10</f>
        <v>0.4</v>
      </c>
      <c r="P92" s="48">
        <v>45473</v>
      </c>
      <c r="Q92" s="52"/>
      <c r="S92" s="49"/>
      <c r="T92" s="49"/>
      <c r="U92" s="49"/>
      <c r="V92" s="49"/>
      <c r="W92" s="49"/>
      <c r="Y92" s="49"/>
      <c r="Z92" s="49"/>
      <c r="AE92" s="49"/>
      <c r="AF92" s="49"/>
    </row>
    <row r="93" spans="1:32" x14ac:dyDescent="0.3">
      <c r="A93" s="6">
        <v>24</v>
      </c>
      <c r="B93" s="1" t="s">
        <v>500</v>
      </c>
      <c r="C93" s="1" t="s">
        <v>487</v>
      </c>
      <c r="D93" s="1" t="s">
        <v>589</v>
      </c>
      <c r="E93" s="47"/>
      <c r="F93" s="43"/>
      <c r="G93" s="48" t="s">
        <v>594</v>
      </c>
      <c r="H93" s="47">
        <v>0.09</v>
      </c>
      <c r="I93" s="43">
        <f t="shared" si="8"/>
        <v>0.89999999999999991</v>
      </c>
      <c r="J93" s="48">
        <v>44926</v>
      </c>
      <c r="K93" s="47">
        <v>7.0000000000000007E-2</v>
      </c>
      <c r="L93" s="43">
        <f t="shared" si="9"/>
        <v>0.70000000000000007</v>
      </c>
      <c r="M93" s="48">
        <v>45291</v>
      </c>
      <c r="N93" s="47"/>
      <c r="O93" s="43"/>
      <c r="P93" s="48" t="s">
        <v>594</v>
      </c>
      <c r="Q93" s="52"/>
      <c r="S93" s="49"/>
      <c r="T93" s="49"/>
      <c r="U93" s="49"/>
      <c r="V93" s="49"/>
      <c r="W93" s="49"/>
      <c r="Y93" s="49"/>
      <c r="Z93" s="49"/>
      <c r="AE93" s="49"/>
      <c r="AF93" s="49"/>
    </row>
    <row r="94" spans="1:32" x14ac:dyDescent="0.3">
      <c r="A94" s="6">
        <v>25</v>
      </c>
      <c r="B94" s="1" t="s">
        <v>492</v>
      </c>
      <c r="C94" s="1" t="s">
        <v>487</v>
      </c>
      <c r="D94" s="1" t="s">
        <v>589</v>
      </c>
      <c r="E94" s="47">
        <v>0.1</v>
      </c>
      <c r="F94" s="43">
        <f t="shared" ref="F94:F102" si="10">E94*10</f>
        <v>1</v>
      </c>
      <c r="G94" s="48">
        <v>44561</v>
      </c>
      <c r="H94" s="47">
        <v>0.06</v>
      </c>
      <c r="I94" s="43">
        <f t="shared" si="8"/>
        <v>0.6</v>
      </c>
      <c r="J94" s="48">
        <v>44926</v>
      </c>
      <c r="K94" s="47">
        <v>0.03</v>
      </c>
      <c r="L94" s="43">
        <f t="shared" si="9"/>
        <v>0.3</v>
      </c>
      <c r="M94" s="48">
        <v>45291</v>
      </c>
      <c r="N94" s="47"/>
      <c r="O94" s="43"/>
      <c r="P94" s="48" t="s">
        <v>594</v>
      </c>
      <c r="Q94" s="52"/>
      <c r="S94" s="49"/>
      <c r="T94" s="49"/>
      <c r="U94" s="49"/>
      <c r="V94" s="49"/>
      <c r="W94" s="49"/>
      <c r="Y94" s="49"/>
      <c r="Z94" s="49"/>
      <c r="AE94" s="49"/>
      <c r="AF94" s="49"/>
    </row>
    <row r="95" spans="1:32" x14ac:dyDescent="0.3">
      <c r="A95" s="6">
        <v>26</v>
      </c>
      <c r="B95" s="1" t="s">
        <v>493</v>
      </c>
      <c r="C95" s="1" t="s">
        <v>487</v>
      </c>
      <c r="D95" s="1" t="s">
        <v>589</v>
      </c>
      <c r="E95" s="47">
        <v>0.1</v>
      </c>
      <c r="F95" s="43">
        <f t="shared" si="10"/>
        <v>1</v>
      </c>
      <c r="G95" s="48">
        <v>44561</v>
      </c>
      <c r="H95" s="47">
        <v>0.06</v>
      </c>
      <c r="I95" s="43">
        <f t="shared" si="8"/>
        <v>0.6</v>
      </c>
      <c r="J95" s="48">
        <v>44926</v>
      </c>
      <c r="K95" s="47">
        <v>0.05</v>
      </c>
      <c r="L95" s="43">
        <f t="shared" si="9"/>
        <v>0.5</v>
      </c>
      <c r="M95" s="48">
        <v>45291</v>
      </c>
      <c r="N95" s="47"/>
      <c r="O95" s="43"/>
      <c r="P95" s="48" t="s">
        <v>594</v>
      </c>
      <c r="Q95" s="52"/>
      <c r="S95" s="49"/>
      <c r="T95" s="49"/>
      <c r="U95" s="49"/>
      <c r="V95" s="49"/>
      <c r="W95" s="49"/>
      <c r="Y95" s="49"/>
      <c r="Z95" s="49"/>
      <c r="AE95" s="49"/>
      <c r="AF95" s="49"/>
    </row>
    <row r="96" spans="1:32" x14ac:dyDescent="0.3">
      <c r="A96" s="6">
        <v>27</v>
      </c>
      <c r="B96" s="1" t="s">
        <v>494</v>
      </c>
      <c r="C96" s="1" t="s">
        <v>487</v>
      </c>
      <c r="D96" s="1" t="s">
        <v>589</v>
      </c>
      <c r="E96" s="47">
        <v>0.1</v>
      </c>
      <c r="F96" s="43">
        <f t="shared" si="10"/>
        <v>1</v>
      </c>
      <c r="G96" s="48">
        <v>44561</v>
      </c>
      <c r="H96" s="47">
        <v>0.06</v>
      </c>
      <c r="I96" s="43">
        <f t="shared" si="8"/>
        <v>0.6</v>
      </c>
      <c r="J96" s="48">
        <v>44926</v>
      </c>
      <c r="K96" s="47">
        <v>0.06</v>
      </c>
      <c r="L96" s="43">
        <f t="shared" si="9"/>
        <v>0.6</v>
      </c>
      <c r="M96" s="48">
        <v>45291</v>
      </c>
      <c r="N96" s="47"/>
      <c r="O96" s="43"/>
      <c r="P96" s="48" t="s">
        <v>594</v>
      </c>
      <c r="Q96" s="52"/>
      <c r="S96" s="49"/>
      <c r="T96" s="49"/>
      <c r="U96" s="49"/>
      <c r="V96" s="49"/>
      <c r="W96" s="49"/>
      <c r="Y96" s="49"/>
      <c r="Z96" s="49"/>
      <c r="AE96" s="49"/>
      <c r="AF96" s="49"/>
    </row>
    <row r="97" spans="1:32" x14ac:dyDescent="0.3">
      <c r="A97" s="6">
        <v>28</v>
      </c>
      <c r="B97" s="1" t="s">
        <v>495</v>
      </c>
      <c r="C97" s="1" t="s">
        <v>487</v>
      </c>
      <c r="D97" s="1" t="s">
        <v>589</v>
      </c>
      <c r="E97" s="47">
        <v>0.1</v>
      </c>
      <c r="F97" s="43">
        <f t="shared" si="10"/>
        <v>1</v>
      </c>
      <c r="G97" s="48">
        <v>44561</v>
      </c>
      <c r="H97" s="47">
        <v>0.06</v>
      </c>
      <c r="I97" s="43">
        <f t="shared" si="8"/>
        <v>0.6</v>
      </c>
      <c r="J97" s="48">
        <v>44926</v>
      </c>
      <c r="K97" s="47">
        <v>0.04</v>
      </c>
      <c r="L97" s="43">
        <f t="shared" si="9"/>
        <v>0.4</v>
      </c>
      <c r="M97" s="48">
        <v>45291</v>
      </c>
      <c r="N97" s="47"/>
      <c r="O97" s="43"/>
      <c r="P97" s="48" t="s">
        <v>594</v>
      </c>
      <c r="Q97" s="52"/>
      <c r="S97" s="49"/>
      <c r="T97" s="49"/>
      <c r="U97" s="49"/>
      <c r="V97" s="49"/>
      <c r="W97" s="49"/>
      <c r="Y97" s="49"/>
      <c r="Z97" s="49"/>
      <c r="AE97" s="49"/>
      <c r="AF97" s="49"/>
    </row>
    <row r="98" spans="1:32" x14ac:dyDescent="0.3">
      <c r="A98" s="6">
        <v>29</v>
      </c>
      <c r="B98" s="1" t="s">
        <v>496</v>
      </c>
      <c r="C98" s="1" t="s">
        <v>487</v>
      </c>
      <c r="D98" s="1" t="s">
        <v>589</v>
      </c>
      <c r="E98" s="47">
        <v>0.1</v>
      </c>
      <c r="F98" s="43">
        <f t="shared" si="10"/>
        <v>1</v>
      </c>
      <c r="G98" s="48">
        <v>44561</v>
      </c>
      <c r="H98" s="47">
        <v>0.06</v>
      </c>
      <c r="I98" s="43">
        <f t="shared" si="8"/>
        <v>0.6</v>
      </c>
      <c r="J98" s="48">
        <v>44926</v>
      </c>
      <c r="K98" s="47">
        <v>0.03</v>
      </c>
      <c r="L98" s="43">
        <f t="shared" si="9"/>
        <v>0.3</v>
      </c>
      <c r="M98" s="48">
        <v>45291</v>
      </c>
      <c r="N98" s="47"/>
      <c r="O98" s="43"/>
      <c r="P98" s="48" t="s">
        <v>594</v>
      </c>
      <c r="Q98" s="52"/>
      <c r="S98" s="49"/>
      <c r="T98" s="49"/>
      <c r="U98" s="49"/>
      <c r="V98" s="49"/>
      <c r="W98" s="49"/>
      <c r="Y98" s="49"/>
      <c r="Z98" s="49"/>
      <c r="AE98" s="49"/>
      <c r="AF98" s="49"/>
    </row>
    <row r="99" spans="1:32" x14ac:dyDescent="0.3">
      <c r="A99" s="6">
        <v>30</v>
      </c>
      <c r="B99" s="1" t="s">
        <v>497</v>
      </c>
      <c r="C99" s="1" t="s">
        <v>487</v>
      </c>
      <c r="D99" s="1" t="s">
        <v>589</v>
      </c>
      <c r="E99" s="47">
        <v>0.11</v>
      </c>
      <c r="F99" s="43">
        <f t="shared" si="10"/>
        <v>1.1000000000000001</v>
      </c>
      <c r="G99" s="48">
        <v>44561</v>
      </c>
      <c r="H99" s="47">
        <v>7.0000000000000007E-2</v>
      </c>
      <c r="I99" s="43">
        <f t="shared" si="8"/>
        <v>0.70000000000000007</v>
      </c>
      <c r="J99" s="48">
        <v>44926</v>
      </c>
      <c r="K99" s="47">
        <v>0.06</v>
      </c>
      <c r="L99" s="43">
        <f t="shared" si="9"/>
        <v>0.6</v>
      </c>
      <c r="M99" s="48">
        <v>45291</v>
      </c>
      <c r="N99" s="47"/>
      <c r="O99" s="43"/>
      <c r="P99" s="48" t="s">
        <v>594</v>
      </c>
      <c r="Q99" s="52"/>
      <c r="S99" s="49"/>
      <c r="T99" s="49"/>
      <c r="U99" s="49"/>
      <c r="V99" s="49"/>
      <c r="W99" s="49"/>
      <c r="Y99" s="49"/>
      <c r="Z99" s="49"/>
      <c r="AE99" s="49"/>
      <c r="AF99" s="49"/>
    </row>
    <row r="100" spans="1:32" x14ac:dyDescent="0.3">
      <c r="A100" s="6">
        <v>31</v>
      </c>
      <c r="B100" s="1" t="s">
        <v>498</v>
      </c>
      <c r="C100" s="1" t="s">
        <v>487</v>
      </c>
      <c r="D100" s="1" t="s">
        <v>589</v>
      </c>
      <c r="E100" s="47">
        <v>0.11</v>
      </c>
      <c r="F100" s="43">
        <f t="shared" si="10"/>
        <v>1.1000000000000001</v>
      </c>
      <c r="G100" s="48">
        <v>44561</v>
      </c>
      <c r="H100" s="47">
        <v>7.0000000000000007E-2</v>
      </c>
      <c r="I100" s="43">
        <f t="shared" si="8"/>
        <v>0.70000000000000007</v>
      </c>
      <c r="J100" s="48">
        <v>44926</v>
      </c>
      <c r="K100" s="47">
        <v>0.05</v>
      </c>
      <c r="L100" s="43">
        <f t="shared" si="9"/>
        <v>0.5</v>
      </c>
      <c r="M100" s="48">
        <v>45291</v>
      </c>
      <c r="N100" s="47"/>
      <c r="O100" s="43"/>
      <c r="P100" s="48" t="s">
        <v>594</v>
      </c>
      <c r="Q100" s="52"/>
      <c r="S100" s="49"/>
      <c r="T100" s="49"/>
      <c r="U100" s="49"/>
      <c r="V100" s="49"/>
      <c r="W100" s="49"/>
      <c r="Y100" s="49"/>
      <c r="Z100" s="49"/>
      <c r="AE100" s="49"/>
      <c r="AF100" s="49"/>
    </row>
    <row r="101" spans="1:32" x14ac:dyDescent="0.3">
      <c r="A101" s="6">
        <v>32</v>
      </c>
      <c r="B101" s="1" t="s">
        <v>499</v>
      </c>
      <c r="C101" s="1" t="s">
        <v>487</v>
      </c>
      <c r="D101" s="1" t="s">
        <v>589</v>
      </c>
      <c r="E101" s="47">
        <v>0.11</v>
      </c>
      <c r="F101" s="43">
        <f t="shared" si="10"/>
        <v>1.1000000000000001</v>
      </c>
      <c r="G101" s="48">
        <v>44561</v>
      </c>
      <c r="H101" s="47">
        <v>7.0000000000000007E-2</v>
      </c>
      <c r="I101" s="43">
        <f t="shared" si="8"/>
        <v>0.70000000000000007</v>
      </c>
      <c r="J101" s="48">
        <v>44926</v>
      </c>
      <c r="K101" s="47">
        <v>0.04</v>
      </c>
      <c r="L101" s="43">
        <f t="shared" si="9"/>
        <v>0.4</v>
      </c>
      <c r="M101" s="48">
        <v>45291</v>
      </c>
      <c r="N101" s="47"/>
      <c r="O101" s="43"/>
      <c r="P101" s="48" t="s">
        <v>594</v>
      </c>
      <c r="Q101" s="52"/>
      <c r="S101" s="49"/>
      <c r="T101" s="49"/>
      <c r="U101" s="49"/>
      <c r="V101" s="49"/>
      <c r="W101" s="49"/>
      <c r="Y101" s="49"/>
      <c r="Z101" s="49"/>
      <c r="AE101" s="49"/>
      <c r="AF101" s="49"/>
    </row>
    <row r="102" spans="1:32" x14ac:dyDescent="0.3">
      <c r="A102" s="6">
        <v>33</v>
      </c>
      <c r="B102" s="1" t="s">
        <v>533</v>
      </c>
      <c r="C102" s="1" t="s">
        <v>534</v>
      </c>
      <c r="D102" s="1" t="s">
        <v>587</v>
      </c>
      <c r="E102" s="47">
        <v>2.5000000000000001E-2</v>
      </c>
      <c r="F102" s="43">
        <f t="shared" si="10"/>
        <v>0.25</v>
      </c>
      <c r="G102" s="48">
        <v>44377</v>
      </c>
      <c r="H102" s="47">
        <v>7.0000000000000007E-2</v>
      </c>
      <c r="I102" s="43">
        <f t="shared" si="8"/>
        <v>0.70000000000000007</v>
      </c>
      <c r="J102" s="48">
        <v>44742</v>
      </c>
      <c r="K102" s="47">
        <v>0</v>
      </c>
      <c r="L102" s="43">
        <f t="shared" si="9"/>
        <v>0</v>
      </c>
      <c r="M102" s="48">
        <v>45107</v>
      </c>
      <c r="N102" s="47">
        <v>0.15</v>
      </c>
      <c r="O102" s="43">
        <f>N102*10</f>
        <v>1.5</v>
      </c>
      <c r="P102" s="48">
        <v>45473</v>
      </c>
      <c r="Q102" s="52"/>
      <c r="S102" s="49"/>
      <c r="T102" s="49"/>
      <c r="U102" s="49"/>
      <c r="V102" s="49"/>
      <c r="W102" s="49"/>
      <c r="Y102" s="49"/>
      <c r="Z102" s="49"/>
      <c r="AE102" s="49"/>
      <c r="AF102" s="49"/>
    </row>
    <row r="103" spans="1:32" x14ac:dyDescent="0.3">
      <c r="A103" s="6">
        <v>34</v>
      </c>
      <c r="B103" s="1" t="s">
        <v>535</v>
      </c>
      <c r="C103" s="1" t="s">
        <v>534</v>
      </c>
      <c r="D103" s="1" t="s">
        <v>587</v>
      </c>
      <c r="E103" s="47"/>
      <c r="F103" s="43"/>
      <c r="G103" s="48" t="s">
        <v>594</v>
      </c>
      <c r="H103" s="47">
        <v>7.0000000000000007E-2</v>
      </c>
      <c r="I103" s="43">
        <f t="shared" si="8"/>
        <v>0.70000000000000007</v>
      </c>
      <c r="J103" s="48">
        <v>44742</v>
      </c>
      <c r="K103" s="47">
        <v>0</v>
      </c>
      <c r="L103" s="43">
        <f t="shared" ref="L103:L104" si="11">K103*10</f>
        <v>0</v>
      </c>
      <c r="M103" s="48">
        <v>45107</v>
      </c>
      <c r="N103" s="47">
        <v>0.15</v>
      </c>
      <c r="O103" s="43">
        <f t="shared" ref="O103:O107" si="12">N103*10</f>
        <v>1.5</v>
      </c>
      <c r="P103" s="48">
        <v>45473</v>
      </c>
      <c r="Q103" s="52"/>
      <c r="S103" s="49"/>
      <c r="T103" s="49"/>
      <c r="U103" s="49"/>
      <c r="V103" s="49"/>
      <c r="W103" s="49"/>
      <c r="Y103" s="49"/>
      <c r="Z103" s="49"/>
      <c r="AE103" s="49"/>
      <c r="AF103" s="49"/>
    </row>
    <row r="104" spans="1:32" x14ac:dyDescent="0.3">
      <c r="A104" s="6">
        <v>35</v>
      </c>
      <c r="B104" s="1" t="s">
        <v>536</v>
      </c>
      <c r="C104" s="1" t="s">
        <v>534</v>
      </c>
      <c r="D104" s="1" t="s">
        <v>587</v>
      </c>
      <c r="E104" s="47"/>
      <c r="F104" s="43"/>
      <c r="G104" s="48" t="s">
        <v>594</v>
      </c>
      <c r="H104" s="47"/>
      <c r="I104" s="43"/>
      <c r="J104" s="48" t="s">
        <v>594</v>
      </c>
      <c r="K104" s="47">
        <v>0</v>
      </c>
      <c r="L104" s="43">
        <f t="shared" si="11"/>
        <v>0</v>
      </c>
      <c r="M104" s="48">
        <v>45107</v>
      </c>
      <c r="N104" s="47">
        <v>0.14000000000000001</v>
      </c>
      <c r="O104" s="43">
        <f t="shared" si="12"/>
        <v>1.4000000000000001</v>
      </c>
      <c r="P104" s="48">
        <v>45473</v>
      </c>
      <c r="Q104" s="52"/>
      <c r="S104" s="49"/>
      <c r="T104" s="49"/>
      <c r="U104" s="49"/>
      <c r="V104" s="49"/>
      <c r="W104" s="49"/>
      <c r="Y104" s="49"/>
      <c r="Z104" s="49"/>
      <c r="AE104" s="49"/>
      <c r="AF104" s="49"/>
    </row>
    <row r="105" spans="1:32" x14ac:dyDescent="0.3">
      <c r="A105" s="6">
        <v>36</v>
      </c>
      <c r="B105" s="1" t="s">
        <v>504</v>
      </c>
      <c r="C105" s="1" t="s">
        <v>505</v>
      </c>
      <c r="D105" s="1" t="s">
        <v>587</v>
      </c>
      <c r="E105" s="47">
        <v>0.08</v>
      </c>
      <c r="F105" s="43">
        <f>E105*10</f>
        <v>0.8</v>
      </c>
      <c r="G105" s="48">
        <v>44377</v>
      </c>
      <c r="H105" s="47">
        <v>1.8499999999999999E-2</v>
      </c>
      <c r="I105" s="43">
        <f>H105*10</f>
        <v>0.185</v>
      </c>
      <c r="J105" s="48">
        <v>44742</v>
      </c>
      <c r="K105" s="47">
        <v>0</v>
      </c>
      <c r="L105" s="43">
        <f>K105*10</f>
        <v>0</v>
      </c>
      <c r="M105" s="48">
        <v>45107</v>
      </c>
      <c r="N105" s="47">
        <v>0.12</v>
      </c>
      <c r="O105" s="43">
        <f t="shared" si="12"/>
        <v>1.2</v>
      </c>
      <c r="P105" s="48">
        <v>45473</v>
      </c>
      <c r="Q105" s="52"/>
      <c r="S105" s="49"/>
      <c r="T105" s="49"/>
      <c r="U105" s="49"/>
      <c r="V105" s="49"/>
      <c r="W105" s="49"/>
      <c r="Y105" s="49"/>
      <c r="Z105" s="49"/>
      <c r="AE105" s="49"/>
      <c r="AF105" s="49"/>
    </row>
    <row r="106" spans="1:32" x14ac:dyDescent="0.3">
      <c r="A106" s="6">
        <v>37</v>
      </c>
      <c r="B106" s="1" t="s">
        <v>506</v>
      </c>
      <c r="C106" s="1" t="s">
        <v>505</v>
      </c>
      <c r="D106" s="1" t="s">
        <v>587</v>
      </c>
      <c r="E106" s="47"/>
      <c r="F106" s="43"/>
      <c r="G106" s="48" t="s">
        <v>594</v>
      </c>
      <c r="H106" s="47">
        <v>0</v>
      </c>
      <c r="I106" s="43">
        <f>H106*10</f>
        <v>0</v>
      </c>
      <c r="J106" s="48">
        <v>44742</v>
      </c>
      <c r="K106" s="47">
        <v>0</v>
      </c>
      <c r="L106" s="43">
        <f t="shared" ref="L106:L107" si="13">K106*10</f>
        <v>0</v>
      </c>
      <c r="M106" s="48">
        <v>45107</v>
      </c>
      <c r="N106" s="47">
        <v>0.08</v>
      </c>
      <c r="O106" s="43">
        <f t="shared" si="12"/>
        <v>0.8</v>
      </c>
      <c r="P106" s="48">
        <v>45473</v>
      </c>
      <c r="Q106" s="52"/>
      <c r="S106" s="49"/>
      <c r="T106" s="49"/>
      <c r="U106" s="49"/>
      <c r="V106" s="49"/>
      <c r="W106" s="49"/>
      <c r="Y106" s="49"/>
      <c r="Z106" s="49"/>
      <c r="AE106" s="49"/>
      <c r="AF106" s="49"/>
    </row>
    <row r="107" spans="1:32" x14ac:dyDescent="0.3">
      <c r="A107" s="6">
        <v>38</v>
      </c>
      <c r="B107" s="1" t="s">
        <v>548</v>
      </c>
      <c r="C107" s="1" t="s">
        <v>505</v>
      </c>
      <c r="D107" s="1" t="s">
        <v>587</v>
      </c>
      <c r="E107" s="47"/>
      <c r="F107" s="43"/>
      <c r="G107" s="48" t="s">
        <v>594</v>
      </c>
      <c r="H107" s="47"/>
      <c r="I107" s="43"/>
      <c r="J107" s="48" t="s">
        <v>594</v>
      </c>
      <c r="K107" s="47">
        <v>0</v>
      </c>
      <c r="L107" s="43">
        <f t="shared" si="13"/>
        <v>0</v>
      </c>
      <c r="M107" s="48">
        <v>45107</v>
      </c>
      <c r="N107" s="47">
        <v>0.1</v>
      </c>
      <c r="O107" s="43">
        <f t="shared" si="12"/>
        <v>1</v>
      </c>
      <c r="P107" s="48">
        <v>45473</v>
      </c>
      <c r="Q107" s="52"/>
      <c r="S107" s="49"/>
      <c r="T107" s="49"/>
      <c r="U107" s="49"/>
      <c r="V107" s="49"/>
      <c r="W107" s="49"/>
      <c r="Y107" s="49"/>
      <c r="Z107" s="49"/>
      <c r="AE107" s="49"/>
      <c r="AF107" s="49"/>
    </row>
    <row r="108" spans="1:32" x14ac:dyDescent="0.3">
      <c r="A108" s="6">
        <v>39</v>
      </c>
      <c r="B108" s="1" t="s">
        <v>507</v>
      </c>
      <c r="C108" s="1" t="s">
        <v>508</v>
      </c>
      <c r="D108" s="1" t="s">
        <v>589</v>
      </c>
      <c r="E108" s="47">
        <v>0.05</v>
      </c>
      <c r="F108" s="43">
        <f>E108*10</f>
        <v>0.5</v>
      </c>
      <c r="G108" s="48">
        <v>44561</v>
      </c>
      <c r="H108" s="47">
        <v>0</v>
      </c>
      <c r="I108" s="43">
        <f>H108*10</f>
        <v>0</v>
      </c>
      <c r="J108" s="48">
        <v>44926</v>
      </c>
      <c r="K108" s="47">
        <v>0.15</v>
      </c>
      <c r="L108" s="43">
        <f>K108*10</f>
        <v>1.5</v>
      </c>
      <c r="M108" s="48">
        <v>45291</v>
      </c>
      <c r="N108" s="47"/>
      <c r="O108" s="43"/>
      <c r="P108" s="48" t="s">
        <v>594</v>
      </c>
      <c r="Q108" s="52"/>
      <c r="S108" s="49"/>
      <c r="T108" s="49"/>
      <c r="U108" s="49"/>
      <c r="V108" s="49"/>
      <c r="W108" s="49"/>
      <c r="Y108" s="49"/>
      <c r="Z108" s="49"/>
      <c r="AE108" s="49"/>
      <c r="AF108" s="49"/>
    </row>
    <row r="109" spans="1:32" x14ac:dyDescent="0.3">
      <c r="A109" s="6">
        <v>40</v>
      </c>
      <c r="B109" s="1" t="s">
        <v>509</v>
      </c>
      <c r="C109" s="1" t="s">
        <v>508</v>
      </c>
      <c r="D109" s="1" t="s">
        <v>589</v>
      </c>
      <c r="E109" s="47">
        <v>0.04</v>
      </c>
      <c r="F109" s="43">
        <f>E109*10</f>
        <v>0.4</v>
      </c>
      <c r="G109" s="48">
        <v>44561</v>
      </c>
      <c r="H109" s="47">
        <v>0</v>
      </c>
      <c r="I109" s="43">
        <f>H109*10</f>
        <v>0</v>
      </c>
      <c r="J109" s="48">
        <v>44926</v>
      </c>
      <c r="K109" s="47">
        <v>0</v>
      </c>
      <c r="L109" s="43">
        <f>K109*10</f>
        <v>0</v>
      </c>
      <c r="M109" s="48">
        <v>45291</v>
      </c>
      <c r="N109" s="47">
        <v>0.06</v>
      </c>
      <c r="O109" s="43">
        <f>N109*10</f>
        <v>0.6</v>
      </c>
      <c r="P109" s="48">
        <v>45473</v>
      </c>
      <c r="Q109" s="52"/>
      <c r="S109" s="49"/>
      <c r="T109" s="49"/>
      <c r="U109" s="49"/>
      <c r="V109" s="49"/>
      <c r="W109" s="49"/>
      <c r="Y109" s="49"/>
      <c r="Z109" s="49"/>
      <c r="AE109" s="49"/>
      <c r="AF109" s="49"/>
    </row>
    <row r="110" spans="1:32" x14ac:dyDescent="0.3">
      <c r="A110" s="6">
        <v>41</v>
      </c>
      <c r="B110" s="1" t="s">
        <v>557</v>
      </c>
      <c r="C110" s="1" t="s">
        <v>508</v>
      </c>
      <c r="D110" s="1" t="s">
        <v>587</v>
      </c>
      <c r="E110" s="47"/>
      <c r="F110" s="43"/>
      <c r="G110" s="48" t="s">
        <v>594</v>
      </c>
      <c r="H110" s="47"/>
      <c r="I110" s="43"/>
      <c r="J110" s="48" t="s">
        <v>594</v>
      </c>
      <c r="K110" s="47"/>
      <c r="L110" s="43"/>
      <c r="M110" s="48" t="s">
        <v>594</v>
      </c>
      <c r="N110" s="47"/>
      <c r="O110" s="43"/>
      <c r="P110" s="48" t="s">
        <v>594</v>
      </c>
      <c r="Q110" s="52"/>
      <c r="S110" s="49"/>
      <c r="T110" s="49"/>
      <c r="U110" s="49"/>
      <c r="V110" s="49"/>
      <c r="W110" s="49"/>
      <c r="Y110" s="49"/>
      <c r="Z110" s="49"/>
      <c r="AE110" s="49"/>
      <c r="AF110" s="49"/>
    </row>
    <row r="111" spans="1:32" x14ac:dyDescent="0.3">
      <c r="A111" s="6">
        <v>42</v>
      </c>
      <c r="B111" s="1" t="s">
        <v>510</v>
      </c>
      <c r="C111" s="1" t="s">
        <v>511</v>
      </c>
      <c r="D111" s="1" t="s">
        <v>587</v>
      </c>
      <c r="E111" s="47">
        <v>0.08</v>
      </c>
      <c r="F111" s="43">
        <f>E111*10</f>
        <v>0.8</v>
      </c>
      <c r="G111" s="48">
        <v>44377</v>
      </c>
      <c r="H111" s="47">
        <v>0.05</v>
      </c>
      <c r="I111" s="43">
        <f>H111*10</f>
        <v>0.5</v>
      </c>
      <c r="J111" s="48">
        <v>44742</v>
      </c>
      <c r="K111" s="47">
        <v>0.05</v>
      </c>
      <c r="L111" s="43">
        <f>K111*10</f>
        <v>0.5</v>
      </c>
      <c r="M111" s="48">
        <v>45107</v>
      </c>
      <c r="N111" s="47">
        <v>0.09</v>
      </c>
      <c r="O111" s="43">
        <f>N111*10</f>
        <v>0.89999999999999991</v>
      </c>
      <c r="P111" s="48">
        <v>45473</v>
      </c>
      <c r="Q111" s="52"/>
      <c r="S111" s="49"/>
      <c r="T111" s="49"/>
      <c r="U111" s="49"/>
      <c r="V111" s="49"/>
      <c r="W111" s="49"/>
      <c r="Y111" s="49"/>
      <c r="Z111" s="49"/>
      <c r="AE111" s="49"/>
      <c r="AF111" s="49"/>
    </row>
    <row r="112" spans="1:32" x14ac:dyDescent="0.3">
      <c r="A112" s="6">
        <v>43</v>
      </c>
      <c r="B112" s="1" t="s">
        <v>514</v>
      </c>
      <c r="C112" s="1" t="s">
        <v>513</v>
      </c>
      <c r="D112" s="1" t="s">
        <v>589</v>
      </c>
      <c r="E112" s="47">
        <v>0.1</v>
      </c>
      <c r="F112" s="43">
        <f>E112*100</f>
        <v>10</v>
      </c>
      <c r="G112" s="48">
        <v>44561</v>
      </c>
      <c r="H112" s="47">
        <v>0</v>
      </c>
      <c r="I112" s="43">
        <f>H112*100</f>
        <v>0</v>
      </c>
      <c r="J112" s="48">
        <v>44926</v>
      </c>
      <c r="K112" s="47">
        <v>0.05</v>
      </c>
      <c r="L112" s="43">
        <f>K112*100</f>
        <v>5</v>
      </c>
      <c r="M112" s="48">
        <v>45291</v>
      </c>
      <c r="N112" s="47"/>
      <c r="O112" s="43"/>
      <c r="P112" s="48" t="s">
        <v>594</v>
      </c>
      <c r="Q112" s="52"/>
      <c r="S112" s="49"/>
      <c r="T112" s="49"/>
      <c r="U112" s="49"/>
      <c r="V112" s="49"/>
      <c r="W112" s="49"/>
      <c r="Y112" s="49"/>
      <c r="Z112" s="49"/>
      <c r="AE112" s="49"/>
      <c r="AF112" s="49"/>
    </row>
    <row r="113" spans="1:32" x14ac:dyDescent="0.3">
      <c r="A113" s="6">
        <v>44</v>
      </c>
      <c r="B113" s="1" t="s">
        <v>512</v>
      </c>
      <c r="C113" s="1" t="s">
        <v>513</v>
      </c>
      <c r="D113" s="1" t="s">
        <v>587</v>
      </c>
      <c r="E113" s="47">
        <v>0.09</v>
      </c>
      <c r="F113" s="43">
        <f>E113*10</f>
        <v>0.89999999999999991</v>
      </c>
      <c r="G113" s="48">
        <v>44377</v>
      </c>
      <c r="H113" s="47">
        <v>4.4999999999999998E-2</v>
      </c>
      <c r="I113" s="43">
        <f t="shared" ref="I113:I125" si="14">H113*10</f>
        <v>0.44999999999999996</v>
      </c>
      <c r="J113" s="48">
        <v>44742</v>
      </c>
      <c r="K113" s="47">
        <v>0</v>
      </c>
      <c r="L113" s="43">
        <f t="shared" ref="L113:L125" si="15">K113*10</f>
        <v>0</v>
      </c>
      <c r="M113" s="48">
        <v>45107</v>
      </c>
      <c r="N113" s="47">
        <v>0.14000000000000001</v>
      </c>
      <c r="O113" s="43">
        <f>N113*10</f>
        <v>1.4000000000000001</v>
      </c>
      <c r="P113" s="48">
        <v>45108</v>
      </c>
      <c r="Q113" s="52"/>
      <c r="S113" s="49"/>
      <c r="T113" s="49"/>
      <c r="U113" s="49"/>
      <c r="V113" s="49"/>
      <c r="W113" s="49"/>
      <c r="Y113" s="49"/>
      <c r="Z113" s="49"/>
      <c r="AE113" s="49"/>
      <c r="AF113" s="49"/>
    </row>
    <row r="114" spans="1:32" x14ac:dyDescent="0.3">
      <c r="A114" s="6">
        <v>45</v>
      </c>
      <c r="B114" s="1" t="s">
        <v>515</v>
      </c>
      <c r="C114" s="1" t="s">
        <v>513</v>
      </c>
      <c r="D114" s="1" t="s">
        <v>589</v>
      </c>
      <c r="E114" s="47">
        <v>0.04</v>
      </c>
      <c r="F114" s="43">
        <f>E114*10</f>
        <v>0.4</v>
      </c>
      <c r="G114" s="48">
        <v>44561</v>
      </c>
      <c r="H114" s="47">
        <v>0</v>
      </c>
      <c r="I114" s="43">
        <f t="shared" si="14"/>
        <v>0</v>
      </c>
      <c r="J114" s="48">
        <v>44926</v>
      </c>
      <c r="K114" s="47">
        <v>0</v>
      </c>
      <c r="L114" s="43">
        <f t="shared" si="15"/>
        <v>0</v>
      </c>
      <c r="M114" s="48">
        <v>45291</v>
      </c>
      <c r="N114" s="47"/>
      <c r="O114" s="43"/>
      <c r="P114" s="48" t="s">
        <v>594</v>
      </c>
      <c r="Q114" s="52"/>
      <c r="S114" s="49"/>
      <c r="T114" s="49"/>
      <c r="U114" s="49"/>
      <c r="V114" s="49"/>
      <c r="W114" s="49"/>
      <c r="Y114" s="49"/>
      <c r="Z114" s="49"/>
      <c r="AE114" s="49"/>
      <c r="AF114" s="49"/>
    </row>
    <row r="115" spans="1:32" x14ac:dyDescent="0.3">
      <c r="A115" s="6">
        <v>46</v>
      </c>
      <c r="B115" s="1" t="s">
        <v>516</v>
      </c>
      <c r="C115" s="1" t="s">
        <v>517</v>
      </c>
      <c r="D115" s="1" t="s">
        <v>587</v>
      </c>
      <c r="E115" s="47">
        <v>0.05</v>
      </c>
      <c r="F115" s="43">
        <f>E115*10</f>
        <v>0.5</v>
      </c>
      <c r="G115" s="48">
        <v>44377</v>
      </c>
      <c r="H115" s="47">
        <v>0.08</v>
      </c>
      <c r="I115" s="43">
        <f t="shared" si="14"/>
        <v>0.8</v>
      </c>
      <c r="J115" s="48">
        <v>44742</v>
      </c>
      <c r="K115" s="47">
        <v>0</v>
      </c>
      <c r="L115" s="43">
        <f t="shared" si="15"/>
        <v>0</v>
      </c>
      <c r="M115" s="48">
        <v>45107</v>
      </c>
      <c r="N115" s="47">
        <v>0.20499999999999999</v>
      </c>
      <c r="O115" s="43">
        <f>N115*10</f>
        <v>2.0499999999999998</v>
      </c>
      <c r="P115" s="48">
        <v>45473</v>
      </c>
      <c r="Q115" s="52"/>
      <c r="S115" s="49"/>
      <c r="T115" s="49"/>
      <c r="U115" s="49"/>
      <c r="V115" s="49"/>
      <c r="W115" s="49"/>
      <c r="Y115" s="49"/>
      <c r="Z115" s="49"/>
      <c r="AE115" s="49"/>
      <c r="AF115" s="49"/>
    </row>
    <row r="116" spans="1:32" x14ac:dyDescent="0.3">
      <c r="A116" s="6">
        <v>47</v>
      </c>
      <c r="B116" s="1" t="s">
        <v>518</v>
      </c>
      <c r="C116" s="1" t="s">
        <v>517</v>
      </c>
      <c r="D116" s="1" t="s">
        <v>589</v>
      </c>
      <c r="E116" s="47"/>
      <c r="F116" s="43"/>
      <c r="G116" s="48" t="s">
        <v>594</v>
      </c>
      <c r="H116" s="47">
        <v>1.2999999999999999E-2</v>
      </c>
      <c r="I116" s="43">
        <f t="shared" si="14"/>
        <v>0.13</v>
      </c>
      <c r="J116" s="48">
        <v>44926</v>
      </c>
      <c r="K116" s="47">
        <v>0.12</v>
      </c>
      <c r="L116" s="43">
        <f t="shared" si="15"/>
        <v>1.2</v>
      </c>
      <c r="M116" s="48">
        <v>45291</v>
      </c>
      <c r="N116" s="47"/>
      <c r="O116" s="43"/>
      <c r="P116" s="48" t="s">
        <v>594</v>
      </c>
      <c r="Q116" s="52"/>
      <c r="S116" s="49"/>
      <c r="T116" s="49"/>
      <c r="U116" s="49"/>
      <c r="V116" s="49"/>
      <c r="W116" s="49"/>
      <c r="Y116" s="49"/>
      <c r="Z116" s="49"/>
      <c r="AE116" s="49"/>
      <c r="AF116" s="49"/>
    </row>
    <row r="117" spans="1:32" x14ac:dyDescent="0.3">
      <c r="A117" s="6">
        <v>48</v>
      </c>
      <c r="B117" s="1" t="s">
        <v>519</v>
      </c>
      <c r="C117" s="1" t="s">
        <v>520</v>
      </c>
      <c r="D117" s="1" t="s">
        <v>589</v>
      </c>
      <c r="E117" s="47">
        <v>0.03</v>
      </c>
      <c r="F117" s="43">
        <f>E117*10</f>
        <v>0.3</v>
      </c>
      <c r="G117" s="48">
        <v>44561</v>
      </c>
      <c r="H117" s="47">
        <v>0</v>
      </c>
      <c r="I117" s="43">
        <f t="shared" si="14"/>
        <v>0</v>
      </c>
      <c r="J117" s="48">
        <v>44926</v>
      </c>
      <c r="K117" s="47">
        <v>0.04</v>
      </c>
      <c r="L117" s="43">
        <f t="shared" si="15"/>
        <v>0.4</v>
      </c>
      <c r="M117" s="48">
        <v>45291</v>
      </c>
      <c r="N117" s="47"/>
      <c r="O117" s="43"/>
      <c r="P117" s="48" t="s">
        <v>594</v>
      </c>
      <c r="Q117" s="52"/>
      <c r="S117" s="49"/>
      <c r="T117" s="49"/>
      <c r="U117" s="49"/>
      <c r="V117" s="49"/>
      <c r="W117" s="49"/>
      <c r="Y117" s="49"/>
      <c r="Z117" s="49"/>
      <c r="AE117" s="49"/>
      <c r="AF117" s="49"/>
    </row>
    <row r="118" spans="1:32" x14ac:dyDescent="0.3">
      <c r="A118" s="6">
        <v>49</v>
      </c>
      <c r="B118" s="1" t="s">
        <v>521</v>
      </c>
      <c r="C118" s="1" t="s">
        <v>520</v>
      </c>
      <c r="D118" s="1" t="s">
        <v>589</v>
      </c>
      <c r="E118" s="47">
        <v>0.04</v>
      </c>
      <c r="F118" s="43">
        <f>E118*10</f>
        <v>0.4</v>
      </c>
      <c r="G118" s="48">
        <v>44561</v>
      </c>
      <c r="H118" s="47">
        <v>0</v>
      </c>
      <c r="I118" s="43">
        <f t="shared" si="14"/>
        <v>0</v>
      </c>
      <c r="J118" s="48">
        <v>44926</v>
      </c>
      <c r="K118" s="47">
        <v>0.15540000000000001</v>
      </c>
      <c r="L118" s="43">
        <f t="shared" si="15"/>
        <v>1.554</v>
      </c>
      <c r="M118" s="48">
        <v>45291</v>
      </c>
      <c r="N118" s="47"/>
      <c r="O118" s="43"/>
      <c r="P118" s="48" t="s">
        <v>594</v>
      </c>
      <c r="Q118" s="52"/>
      <c r="S118" s="49"/>
      <c r="T118" s="49"/>
      <c r="U118" s="49"/>
      <c r="V118" s="49"/>
      <c r="W118" s="49"/>
      <c r="Y118" s="49"/>
      <c r="Z118" s="49"/>
      <c r="AE118" s="49"/>
      <c r="AF118" s="49"/>
    </row>
    <row r="119" spans="1:32" x14ac:dyDescent="0.3">
      <c r="A119" s="6">
        <v>50</v>
      </c>
      <c r="B119" s="1" t="s">
        <v>522</v>
      </c>
      <c r="C119" s="1" t="s">
        <v>520</v>
      </c>
      <c r="D119" s="1" t="s">
        <v>589</v>
      </c>
      <c r="E119" s="47">
        <v>0</v>
      </c>
      <c r="F119" s="43">
        <f>E119*10</f>
        <v>0</v>
      </c>
      <c r="G119" s="48">
        <v>44561</v>
      </c>
      <c r="H119" s="47">
        <v>0</v>
      </c>
      <c r="I119" s="43">
        <f t="shared" si="14"/>
        <v>0</v>
      </c>
      <c r="J119" s="48">
        <v>44926</v>
      </c>
      <c r="K119" s="47">
        <v>4.4999999999999998E-2</v>
      </c>
      <c r="L119" s="43">
        <f t="shared" si="15"/>
        <v>0.44999999999999996</v>
      </c>
      <c r="M119" s="48">
        <v>45291</v>
      </c>
      <c r="N119" s="47"/>
      <c r="O119" s="43"/>
      <c r="P119" s="48" t="s">
        <v>594</v>
      </c>
      <c r="Q119" s="52"/>
      <c r="S119" s="49"/>
      <c r="T119" s="49"/>
      <c r="U119" s="49"/>
      <c r="V119" s="49"/>
      <c r="W119" s="49"/>
      <c r="Y119" s="49"/>
      <c r="Z119" s="49"/>
      <c r="AE119" s="49"/>
      <c r="AF119" s="49"/>
    </row>
    <row r="120" spans="1:32" x14ac:dyDescent="0.3">
      <c r="A120" s="6">
        <v>51</v>
      </c>
      <c r="B120" s="1" t="s">
        <v>523</v>
      </c>
      <c r="C120" s="1" t="s">
        <v>520</v>
      </c>
      <c r="D120" s="1" t="s">
        <v>589</v>
      </c>
      <c r="E120" s="47">
        <v>0</v>
      </c>
      <c r="F120" s="43">
        <f>E120*10</f>
        <v>0</v>
      </c>
      <c r="G120" s="48">
        <v>44561</v>
      </c>
      <c r="H120" s="47">
        <v>0</v>
      </c>
      <c r="I120" s="43">
        <f t="shared" si="14"/>
        <v>0</v>
      </c>
      <c r="J120" s="48">
        <v>44926</v>
      </c>
      <c r="K120" s="47">
        <v>0.06</v>
      </c>
      <c r="L120" s="43">
        <f t="shared" si="15"/>
        <v>0.6</v>
      </c>
      <c r="M120" s="48">
        <v>45291</v>
      </c>
      <c r="N120" s="47"/>
      <c r="O120" s="43"/>
      <c r="P120" s="48" t="s">
        <v>594</v>
      </c>
      <c r="Q120" s="52"/>
      <c r="S120" s="49"/>
      <c r="T120" s="49"/>
      <c r="U120" s="49"/>
      <c r="V120" s="49"/>
      <c r="W120" s="49"/>
      <c r="Y120" s="49"/>
      <c r="Z120" s="49"/>
      <c r="AE120" s="49"/>
      <c r="AF120" s="49"/>
    </row>
    <row r="121" spans="1:32" x14ac:dyDescent="0.3">
      <c r="A121" s="6">
        <v>52</v>
      </c>
      <c r="B121" s="1" t="s">
        <v>524</v>
      </c>
      <c r="C121" s="1" t="s">
        <v>520</v>
      </c>
      <c r="D121" s="1" t="s">
        <v>589</v>
      </c>
      <c r="E121" s="47">
        <v>0</v>
      </c>
      <c r="F121" s="43">
        <f>E121*10</f>
        <v>0</v>
      </c>
      <c r="G121" s="48">
        <v>44561</v>
      </c>
      <c r="H121" s="47">
        <v>0</v>
      </c>
      <c r="I121" s="43">
        <f t="shared" si="14"/>
        <v>0</v>
      </c>
      <c r="J121" s="48">
        <v>44926</v>
      </c>
      <c r="K121" s="47">
        <v>1.4999999999999999E-2</v>
      </c>
      <c r="L121" s="43">
        <f t="shared" si="15"/>
        <v>0.15</v>
      </c>
      <c r="M121" s="48">
        <v>45291</v>
      </c>
      <c r="N121" s="47"/>
      <c r="O121" s="43"/>
      <c r="P121" s="48" t="s">
        <v>594</v>
      </c>
      <c r="Q121" s="52"/>
      <c r="S121" s="49"/>
      <c r="T121" s="49"/>
      <c r="U121" s="49"/>
      <c r="V121" s="49"/>
      <c r="W121" s="49"/>
      <c r="Y121" s="49"/>
      <c r="Z121" s="49"/>
      <c r="AE121" s="49"/>
      <c r="AF121" s="49"/>
    </row>
    <row r="122" spans="1:32" x14ac:dyDescent="0.3">
      <c r="A122" s="6">
        <v>53</v>
      </c>
      <c r="B122" s="1" t="s">
        <v>528</v>
      </c>
      <c r="C122" s="1" t="s">
        <v>529</v>
      </c>
      <c r="D122" s="1" t="s">
        <v>588</v>
      </c>
      <c r="E122" s="47"/>
      <c r="F122" s="43"/>
      <c r="G122" s="48" t="s">
        <v>594</v>
      </c>
      <c r="H122" s="47">
        <v>0</v>
      </c>
      <c r="I122" s="43">
        <f t="shared" si="14"/>
        <v>0</v>
      </c>
      <c r="J122" s="48">
        <v>44651</v>
      </c>
      <c r="K122" s="47">
        <v>0</v>
      </c>
      <c r="L122" s="43">
        <f t="shared" si="15"/>
        <v>0</v>
      </c>
      <c r="M122" s="48">
        <v>45016</v>
      </c>
      <c r="N122" s="47">
        <v>0.15</v>
      </c>
      <c r="O122" s="43">
        <f>N122*10</f>
        <v>1.5</v>
      </c>
      <c r="P122" s="48">
        <v>45382</v>
      </c>
      <c r="Q122" s="52"/>
      <c r="S122" s="49"/>
      <c r="T122" s="49"/>
      <c r="U122" s="49"/>
      <c r="V122" s="49"/>
      <c r="W122" s="49"/>
      <c r="Y122" s="49"/>
      <c r="Z122" s="49"/>
      <c r="AE122" s="49"/>
      <c r="AF122" s="49"/>
    </row>
    <row r="123" spans="1:32" x14ac:dyDescent="0.3">
      <c r="A123" s="6">
        <v>54</v>
      </c>
      <c r="B123" s="1" t="s">
        <v>525</v>
      </c>
      <c r="C123" s="1" t="s">
        <v>526</v>
      </c>
      <c r="D123" s="1" t="s">
        <v>589</v>
      </c>
      <c r="E123" s="47">
        <v>8.1000000000000003E-2</v>
      </c>
      <c r="F123" s="43">
        <f>E123*10</f>
        <v>0.81</v>
      </c>
      <c r="G123" s="48">
        <v>44561</v>
      </c>
      <c r="H123" s="47">
        <v>0.05</v>
      </c>
      <c r="I123" s="43">
        <f t="shared" si="14"/>
        <v>0.5</v>
      </c>
      <c r="J123" s="48">
        <v>44926</v>
      </c>
      <c r="K123" s="47">
        <v>7.0000000000000007E-2</v>
      </c>
      <c r="L123" s="43">
        <f t="shared" si="15"/>
        <v>0.70000000000000007</v>
      </c>
      <c r="M123" s="48">
        <v>45291</v>
      </c>
      <c r="N123" s="47"/>
      <c r="O123" s="43"/>
      <c r="P123" s="48" t="s">
        <v>594</v>
      </c>
      <c r="Q123" s="52"/>
      <c r="S123" s="49"/>
      <c r="T123" s="49"/>
      <c r="U123" s="49"/>
      <c r="V123" s="49"/>
      <c r="W123" s="49"/>
      <c r="Y123" s="49"/>
      <c r="Z123" s="49"/>
      <c r="AE123" s="49"/>
      <c r="AF123" s="49"/>
    </row>
    <row r="124" spans="1:32" x14ac:dyDescent="0.3">
      <c r="A124" s="6">
        <v>55</v>
      </c>
      <c r="B124" s="1" t="s">
        <v>527</v>
      </c>
      <c r="C124" s="1" t="s">
        <v>526</v>
      </c>
      <c r="D124" s="1" t="s">
        <v>589</v>
      </c>
      <c r="E124" s="47">
        <v>0</v>
      </c>
      <c r="F124" s="43">
        <f>E124*10</f>
        <v>0</v>
      </c>
      <c r="G124" s="48">
        <v>44561</v>
      </c>
      <c r="H124" s="47">
        <v>0</v>
      </c>
      <c r="I124" s="43">
        <f t="shared" si="14"/>
        <v>0</v>
      </c>
      <c r="J124" s="48">
        <v>44926</v>
      </c>
      <c r="K124" s="47">
        <v>0.09</v>
      </c>
      <c r="L124" s="43">
        <f t="shared" si="15"/>
        <v>0.89999999999999991</v>
      </c>
      <c r="M124" s="48">
        <v>45291</v>
      </c>
      <c r="N124" s="47"/>
      <c r="O124" s="43"/>
      <c r="P124" s="48" t="s">
        <v>594</v>
      </c>
      <c r="Q124" s="52"/>
      <c r="S124" s="49"/>
      <c r="T124" s="49"/>
      <c r="U124" s="49"/>
      <c r="V124" s="49"/>
      <c r="W124" s="49"/>
      <c r="Y124" s="49"/>
      <c r="Z124" s="49"/>
      <c r="AE124" s="49"/>
      <c r="AF124" s="49"/>
    </row>
    <row r="125" spans="1:32" x14ac:dyDescent="0.3">
      <c r="A125" s="6">
        <v>56</v>
      </c>
      <c r="B125" s="1" t="s">
        <v>537</v>
      </c>
      <c r="C125" s="1" t="s">
        <v>538</v>
      </c>
      <c r="D125" s="1" t="s">
        <v>589</v>
      </c>
      <c r="E125" s="47">
        <v>0.15</v>
      </c>
      <c r="F125" s="43">
        <f>E125*10</f>
        <v>1.5</v>
      </c>
      <c r="G125" s="48">
        <v>44561</v>
      </c>
      <c r="H125" s="47">
        <v>0.05</v>
      </c>
      <c r="I125" s="43">
        <f t="shared" si="14"/>
        <v>0.5</v>
      </c>
      <c r="J125" s="48">
        <v>44926</v>
      </c>
      <c r="K125" s="47">
        <v>0.17</v>
      </c>
      <c r="L125" s="43">
        <f t="shared" si="15"/>
        <v>1.7000000000000002</v>
      </c>
      <c r="M125" s="48">
        <v>45291</v>
      </c>
      <c r="N125" s="47"/>
      <c r="O125" s="43"/>
      <c r="P125" s="48" t="s">
        <v>594</v>
      </c>
      <c r="Q125" s="52"/>
      <c r="S125" s="49"/>
      <c r="T125" s="49"/>
      <c r="U125" s="49"/>
      <c r="V125" s="49"/>
      <c r="W125" s="49"/>
      <c r="Y125" s="49"/>
      <c r="Z125" s="49"/>
      <c r="AE125" s="49"/>
      <c r="AF125" s="49"/>
    </row>
    <row r="131" spans="1:63" x14ac:dyDescent="0.3">
      <c r="A131" s="2" t="s">
        <v>558</v>
      </c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</row>
    <row r="132" spans="1:63" x14ac:dyDescent="0.3"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</row>
    <row r="133" spans="1:63" x14ac:dyDescent="0.3">
      <c r="A133" s="15" t="s">
        <v>559</v>
      </c>
      <c r="B133" s="2" t="s">
        <v>477</v>
      </c>
      <c r="C133" s="2" t="s">
        <v>478</v>
      </c>
      <c r="D133" s="53">
        <v>45112</v>
      </c>
      <c r="E133" s="53">
        <v>45119</v>
      </c>
      <c r="F133" s="53">
        <v>45126</v>
      </c>
      <c r="G133" s="53">
        <v>45133</v>
      </c>
      <c r="H133" s="53">
        <v>45141</v>
      </c>
      <c r="I133" s="53">
        <v>45147</v>
      </c>
      <c r="J133" s="53">
        <v>45154</v>
      </c>
      <c r="K133" s="53">
        <v>45161</v>
      </c>
      <c r="L133" s="53">
        <v>45169</v>
      </c>
      <c r="M133" s="53">
        <v>45175</v>
      </c>
      <c r="N133" s="53">
        <v>45182</v>
      </c>
      <c r="O133" s="53">
        <v>45189</v>
      </c>
      <c r="P133" s="53">
        <v>45196</v>
      </c>
      <c r="Q133" s="53">
        <v>45203</v>
      </c>
      <c r="R133" s="53">
        <v>45210</v>
      </c>
      <c r="S133" s="53">
        <v>45217</v>
      </c>
      <c r="T133" s="53">
        <v>45224</v>
      </c>
      <c r="U133" s="53">
        <v>45231</v>
      </c>
      <c r="V133" s="53">
        <v>45238</v>
      </c>
      <c r="W133" s="53">
        <v>45245</v>
      </c>
      <c r="X133" s="53">
        <v>45252</v>
      </c>
      <c r="Y133" s="53">
        <v>45259</v>
      </c>
      <c r="Z133" s="53">
        <v>45266</v>
      </c>
      <c r="AA133" s="53">
        <v>45273</v>
      </c>
      <c r="AB133" s="53">
        <v>45281</v>
      </c>
      <c r="AC133" s="53">
        <v>45287</v>
      </c>
      <c r="AD133" s="53">
        <v>45295</v>
      </c>
      <c r="AE133" s="53">
        <v>45301</v>
      </c>
      <c r="AF133" s="53">
        <v>45308</v>
      </c>
      <c r="AG133" s="53">
        <v>45316</v>
      </c>
      <c r="AH133" s="53">
        <v>45324</v>
      </c>
      <c r="AI133" s="53">
        <v>45330</v>
      </c>
      <c r="AJ133" s="53">
        <v>45338</v>
      </c>
      <c r="AK133" s="53">
        <v>45345</v>
      </c>
      <c r="AL133" s="53">
        <v>45352</v>
      </c>
      <c r="AM133" s="53">
        <v>45360</v>
      </c>
      <c r="AN133" s="53">
        <v>45366</v>
      </c>
      <c r="AO133" s="53">
        <v>45375</v>
      </c>
      <c r="AP133" s="53">
        <v>45382</v>
      </c>
      <c r="AQ133" s="53">
        <v>45388</v>
      </c>
      <c r="AR133" s="53">
        <v>45395</v>
      </c>
      <c r="AS133" s="53">
        <v>45402</v>
      </c>
      <c r="AT133" s="53">
        <v>45409</v>
      </c>
      <c r="AU133" s="53">
        <v>45414</v>
      </c>
      <c r="AV133" s="53">
        <v>45421</v>
      </c>
      <c r="AW133" s="53">
        <v>45430</v>
      </c>
      <c r="AX133" s="53">
        <v>45437</v>
      </c>
      <c r="AY133" s="53">
        <v>45443</v>
      </c>
      <c r="AZ133" s="53">
        <v>45449</v>
      </c>
      <c r="BA133" s="53">
        <v>45456</v>
      </c>
      <c r="BB133" s="53">
        <v>45463</v>
      </c>
      <c r="BC133" s="53">
        <v>45470</v>
      </c>
      <c r="BD133" s="53">
        <v>45480</v>
      </c>
      <c r="BE133" s="53">
        <v>45485</v>
      </c>
      <c r="BF133" s="53">
        <v>45491</v>
      </c>
      <c r="BG133" s="53">
        <v>45500</v>
      </c>
      <c r="BH133" s="53">
        <v>45507</v>
      </c>
      <c r="BI133" s="53">
        <v>45513</v>
      </c>
      <c r="BJ133" s="53">
        <v>45522</v>
      </c>
      <c r="BK133" s="53">
        <v>45526</v>
      </c>
    </row>
    <row r="134" spans="1:63" x14ac:dyDescent="0.3">
      <c r="A134" s="6">
        <v>1</v>
      </c>
      <c r="B134" s="1" t="s">
        <v>479</v>
      </c>
      <c r="C134" s="1" t="s">
        <v>480</v>
      </c>
      <c r="D134" s="13">
        <v>7.79</v>
      </c>
      <c r="E134" s="13">
        <v>7.8</v>
      </c>
      <c r="F134" s="13">
        <v>7.82</v>
      </c>
      <c r="G134" s="13">
        <v>7.84</v>
      </c>
      <c r="H134" s="13">
        <v>8.17</v>
      </c>
      <c r="I134" s="13">
        <v>8.1300000000000008</v>
      </c>
      <c r="J134" s="13">
        <v>8.42</v>
      </c>
      <c r="K134" s="13">
        <v>8.34</v>
      </c>
      <c r="L134" s="13">
        <v>8.33</v>
      </c>
      <c r="M134" s="13">
        <v>8.35</v>
      </c>
      <c r="N134" s="13">
        <v>8.5</v>
      </c>
      <c r="O134" s="13">
        <v>8.6</v>
      </c>
      <c r="P134" s="13">
        <v>8.4600000000000009</v>
      </c>
      <c r="Q134" s="13">
        <v>8.4499999999999993</v>
      </c>
      <c r="R134" s="13">
        <v>8.4</v>
      </c>
      <c r="S134" s="13">
        <v>8.31</v>
      </c>
      <c r="T134" s="13">
        <v>8.25</v>
      </c>
      <c r="U134" s="13">
        <v>8.18</v>
      </c>
      <c r="V134" s="13">
        <v>8.17</v>
      </c>
      <c r="W134" s="13">
        <v>8.1300000000000008</v>
      </c>
      <c r="X134" s="13">
        <v>8.26</v>
      </c>
      <c r="Y134" s="13">
        <v>8.1999999999999993</v>
      </c>
      <c r="Z134" s="13">
        <v>8.2799999999999994</v>
      </c>
      <c r="AA134" s="13">
        <v>8.34</v>
      </c>
      <c r="AB134" s="13">
        <v>8.35</v>
      </c>
      <c r="AC134" s="13">
        <v>8.32</v>
      </c>
      <c r="AD134" s="13">
        <v>8.41</v>
      </c>
      <c r="AE134" s="13">
        <v>8.6199999999999992</v>
      </c>
      <c r="AF134" s="13">
        <v>8.56</v>
      </c>
      <c r="AG134" s="13">
        <v>8.52</v>
      </c>
      <c r="AH134" s="13">
        <v>8.42</v>
      </c>
      <c r="AI134" s="13">
        <v>8.31</v>
      </c>
      <c r="AJ134" s="13">
        <v>8.25</v>
      </c>
      <c r="AK134" s="13">
        <v>8.2100000000000009</v>
      </c>
      <c r="AL134" s="13">
        <v>8.25</v>
      </c>
      <c r="AM134" s="13">
        <v>8.32</v>
      </c>
      <c r="AN134" s="13">
        <v>8.33</v>
      </c>
      <c r="AO134" s="13">
        <v>8.31</v>
      </c>
      <c r="AP134" s="13">
        <v>8.2100000000000009</v>
      </c>
      <c r="AQ134" s="13">
        <v>8.2100000000000009</v>
      </c>
      <c r="AR134" s="13">
        <v>8.1999999999999993</v>
      </c>
      <c r="AS134" s="13">
        <v>8.16</v>
      </c>
      <c r="AT134" s="13">
        <v>8.1199999999999992</v>
      </c>
      <c r="AU134" s="13">
        <v>8.07</v>
      </c>
      <c r="AV134" s="13">
        <v>8.18</v>
      </c>
      <c r="AW134" s="13">
        <v>8.44</v>
      </c>
      <c r="AX134" s="13">
        <v>8.4700000000000006</v>
      </c>
      <c r="AY134" s="13">
        <v>8.67</v>
      </c>
      <c r="AZ134" s="13">
        <v>8.65</v>
      </c>
      <c r="BA134" s="13">
        <v>8.6300000000000008</v>
      </c>
      <c r="BB134" s="13">
        <v>8.41</v>
      </c>
      <c r="BC134" s="13">
        <v>8.5500000000000007</v>
      </c>
      <c r="BD134" s="13">
        <v>8.5500000000000007</v>
      </c>
      <c r="BE134" s="13">
        <v>9.3000000000000007</v>
      </c>
      <c r="BF134" s="13">
        <v>9.65</v>
      </c>
      <c r="BG134" s="13">
        <v>9.68</v>
      </c>
      <c r="BH134" s="13">
        <v>9.92</v>
      </c>
      <c r="BI134" s="13">
        <v>10.52</v>
      </c>
      <c r="BJ134" s="13">
        <v>10.45</v>
      </c>
      <c r="BK134" s="13">
        <v>10.57</v>
      </c>
    </row>
    <row r="135" spans="1:63" x14ac:dyDescent="0.3">
      <c r="A135" s="6">
        <v>2</v>
      </c>
      <c r="B135" s="1" t="s">
        <v>481</v>
      </c>
      <c r="C135" s="1" t="s">
        <v>480</v>
      </c>
      <c r="D135" s="13">
        <v>8.57</v>
      </c>
      <c r="E135" s="13">
        <v>8.56</v>
      </c>
      <c r="F135" s="13">
        <v>8.56</v>
      </c>
      <c r="G135" s="13">
        <v>8.56</v>
      </c>
      <c r="H135" s="13">
        <v>8.66</v>
      </c>
      <c r="I135" s="13">
        <v>9.07</v>
      </c>
      <c r="J135" s="13">
        <v>9.59</v>
      </c>
      <c r="K135" s="13">
        <v>9.4700000000000006</v>
      </c>
      <c r="L135" s="13">
        <v>9.5299999999999994</v>
      </c>
      <c r="M135" s="13">
        <v>9.49</v>
      </c>
      <c r="N135" s="13">
        <v>9.6999999999999993</v>
      </c>
      <c r="O135" s="13">
        <v>9.83</v>
      </c>
      <c r="P135" s="13">
        <v>9.77</v>
      </c>
      <c r="Q135" s="13">
        <v>9.74</v>
      </c>
      <c r="R135" s="13">
        <v>9.6999999999999993</v>
      </c>
      <c r="S135" s="13">
        <v>9.5500000000000007</v>
      </c>
      <c r="T135" s="13">
        <v>9.5500000000000007</v>
      </c>
      <c r="U135" s="13">
        <v>9.32</v>
      </c>
      <c r="V135" s="13">
        <v>9.48</v>
      </c>
      <c r="W135" s="13">
        <v>9.3699999999999992</v>
      </c>
      <c r="X135" s="13">
        <v>9.59</v>
      </c>
      <c r="Y135" s="13">
        <v>9.6300000000000008</v>
      </c>
      <c r="Z135" s="13">
        <v>9.76</v>
      </c>
      <c r="AA135" s="13">
        <v>9.84</v>
      </c>
      <c r="AB135" s="13">
        <v>9.73</v>
      </c>
      <c r="AC135" s="13">
        <v>9.76</v>
      </c>
      <c r="AD135" s="13">
        <v>9.81</v>
      </c>
      <c r="AE135" s="13">
        <v>10.14</v>
      </c>
      <c r="AF135" s="13">
        <v>10.18</v>
      </c>
      <c r="AG135" s="13">
        <v>10.07</v>
      </c>
      <c r="AH135" s="13">
        <v>10.039999999999999</v>
      </c>
      <c r="AI135" s="13">
        <v>9.9499999999999993</v>
      </c>
      <c r="AJ135" s="13">
        <v>9.8800000000000008</v>
      </c>
      <c r="AK135" s="13">
        <v>9.9</v>
      </c>
      <c r="AL135" s="13">
        <v>9.94</v>
      </c>
      <c r="AM135" s="13">
        <v>10.01</v>
      </c>
      <c r="AN135" s="13">
        <v>9.99</v>
      </c>
      <c r="AO135" s="13">
        <v>9.93</v>
      </c>
      <c r="AP135" s="13">
        <v>9.7899999999999991</v>
      </c>
      <c r="AQ135" s="13">
        <v>9.77</v>
      </c>
      <c r="AR135" s="13">
        <v>9.7899999999999991</v>
      </c>
      <c r="AS135" s="13">
        <v>9.7799999999999994</v>
      </c>
      <c r="AT135" s="13">
        <v>9.73</v>
      </c>
      <c r="AU135" s="13">
        <v>9.69</v>
      </c>
      <c r="AV135" s="13">
        <v>9.8000000000000007</v>
      </c>
      <c r="AW135" s="13">
        <v>10.039999999999999</v>
      </c>
      <c r="AX135" s="13">
        <v>10.11</v>
      </c>
      <c r="AY135" s="13">
        <v>10.220000000000001</v>
      </c>
      <c r="AZ135" s="13">
        <v>10.14</v>
      </c>
      <c r="BA135" s="13">
        <v>9.9</v>
      </c>
      <c r="BB135" s="13">
        <v>9.6</v>
      </c>
      <c r="BC135" s="13">
        <v>9.5500000000000007</v>
      </c>
      <c r="BD135" s="13">
        <v>9.5500000000000007</v>
      </c>
      <c r="BE135" s="13">
        <v>10.28</v>
      </c>
      <c r="BF135" s="13">
        <v>10.58</v>
      </c>
      <c r="BG135" s="13">
        <v>10.62</v>
      </c>
      <c r="BH135" s="13">
        <v>10.86</v>
      </c>
      <c r="BI135" s="13">
        <v>11.39</v>
      </c>
      <c r="BJ135" s="13">
        <v>11.43</v>
      </c>
      <c r="BK135" s="13">
        <v>11.34</v>
      </c>
    </row>
    <row r="136" spans="1:63" x14ac:dyDescent="0.3">
      <c r="A136" s="6">
        <v>3</v>
      </c>
      <c r="B136" s="1" t="s">
        <v>482</v>
      </c>
      <c r="C136" s="1" t="s">
        <v>483</v>
      </c>
      <c r="D136" s="13">
        <v>8.4499999999999993</v>
      </c>
      <c r="E136" s="13">
        <v>8.4700000000000006</v>
      </c>
      <c r="F136" s="13">
        <v>8.4700000000000006</v>
      </c>
      <c r="G136" s="13">
        <v>8.5299999999999994</v>
      </c>
      <c r="H136" s="13">
        <v>8.68</v>
      </c>
      <c r="I136" s="13">
        <v>8.82</v>
      </c>
      <c r="J136" s="13">
        <v>9.1</v>
      </c>
      <c r="K136" s="13">
        <v>9.06</v>
      </c>
      <c r="L136" s="13">
        <v>9.39</v>
      </c>
      <c r="M136" s="13">
        <v>9.3800000000000008</v>
      </c>
      <c r="N136" s="13">
        <v>9.49</v>
      </c>
      <c r="O136" s="13">
        <v>9.59</v>
      </c>
      <c r="P136" s="13">
        <v>9.41</v>
      </c>
      <c r="Q136" s="13">
        <v>9.3800000000000008</v>
      </c>
      <c r="R136" s="13">
        <v>9.2899999999999991</v>
      </c>
      <c r="S136" s="13">
        <v>9.42</v>
      </c>
      <c r="T136" s="13">
        <v>9.3800000000000008</v>
      </c>
      <c r="U136" s="13">
        <v>9.26</v>
      </c>
      <c r="V136" s="13">
        <v>9.34</v>
      </c>
      <c r="W136" s="13">
        <v>9.2799999999999994</v>
      </c>
      <c r="X136" s="13">
        <v>9.2899999999999991</v>
      </c>
      <c r="Y136" s="13">
        <v>9.27</v>
      </c>
      <c r="Z136" s="13">
        <v>9.36</v>
      </c>
      <c r="AA136" s="13">
        <v>9.58</v>
      </c>
      <c r="AB136" s="13">
        <v>9.77</v>
      </c>
      <c r="AC136" s="13">
        <v>9.94</v>
      </c>
      <c r="AD136" s="13">
        <v>10.58</v>
      </c>
      <c r="AE136" s="13">
        <v>11.52</v>
      </c>
      <c r="AF136" s="13">
        <v>13.05</v>
      </c>
      <c r="AG136" s="13">
        <v>12.32</v>
      </c>
      <c r="AH136" s="13">
        <v>11.56</v>
      </c>
      <c r="AI136" s="13">
        <v>11.29</v>
      </c>
      <c r="AJ136" s="13">
        <v>11.16</v>
      </c>
      <c r="AK136" s="13">
        <v>11.01</v>
      </c>
      <c r="AL136" s="13">
        <v>10.98</v>
      </c>
      <c r="AM136" s="13">
        <v>11.16</v>
      </c>
      <c r="AN136" s="13">
        <v>11.27</v>
      </c>
      <c r="AO136" s="13">
        <v>11.01</v>
      </c>
      <c r="AP136" s="13">
        <v>10.82</v>
      </c>
      <c r="AQ136" s="13">
        <v>10.82</v>
      </c>
      <c r="AR136" s="13">
        <v>10.82</v>
      </c>
      <c r="AS136" s="13">
        <v>10.82</v>
      </c>
      <c r="AT136" s="13">
        <v>10.82</v>
      </c>
      <c r="AU136" s="13">
        <v>10.82</v>
      </c>
      <c r="AV136" s="13">
        <v>10.82</v>
      </c>
      <c r="AW136" s="13">
        <v>10.82</v>
      </c>
      <c r="AX136" s="13">
        <v>10.82</v>
      </c>
      <c r="AY136" s="13">
        <v>10.56</v>
      </c>
      <c r="AZ136" s="13">
        <v>10.67</v>
      </c>
      <c r="BA136" s="13">
        <v>10.84</v>
      </c>
      <c r="BB136" s="13">
        <v>10.85</v>
      </c>
      <c r="BC136" s="13">
        <v>10.83</v>
      </c>
      <c r="BD136" s="13">
        <v>10.83</v>
      </c>
      <c r="BE136" s="13">
        <v>10.91</v>
      </c>
      <c r="BF136" s="13">
        <v>11.02</v>
      </c>
      <c r="BG136" s="13">
        <v>11.24</v>
      </c>
      <c r="BH136" s="13">
        <v>11.2</v>
      </c>
      <c r="BI136" s="13">
        <v>11.24</v>
      </c>
      <c r="BJ136" s="13">
        <v>11.34</v>
      </c>
      <c r="BK136" s="13">
        <v>11.33</v>
      </c>
    </row>
    <row r="137" spans="1:63" x14ac:dyDescent="0.3">
      <c r="A137" s="6">
        <v>4</v>
      </c>
      <c r="B137" s="1" t="s">
        <v>484</v>
      </c>
      <c r="C137" s="1" t="s">
        <v>485</v>
      </c>
      <c r="D137" s="13">
        <v>92.71</v>
      </c>
      <c r="E137" s="13">
        <v>92.79</v>
      </c>
      <c r="F137" s="13">
        <v>92.99</v>
      </c>
      <c r="G137" s="13">
        <v>93.45</v>
      </c>
      <c r="H137" s="13">
        <v>94.89</v>
      </c>
      <c r="I137" s="13">
        <v>96.43</v>
      </c>
      <c r="J137" s="13">
        <v>99.01</v>
      </c>
      <c r="K137" s="13">
        <v>99.83</v>
      </c>
      <c r="L137" s="13">
        <v>103.15</v>
      </c>
      <c r="M137" s="13">
        <v>103.65</v>
      </c>
      <c r="N137" s="13">
        <v>104.64</v>
      </c>
      <c r="O137" s="13">
        <v>105.79</v>
      </c>
      <c r="P137" s="13">
        <v>106.65</v>
      </c>
      <c r="Q137" s="13">
        <v>111.38</v>
      </c>
      <c r="R137" s="13">
        <v>110.8</v>
      </c>
      <c r="S137" s="13">
        <v>111.65</v>
      </c>
      <c r="T137" s="13">
        <v>111.09</v>
      </c>
      <c r="U137" s="13">
        <v>109.06</v>
      </c>
      <c r="V137" s="13">
        <v>110.06</v>
      </c>
      <c r="W137" s="13">
        <v>110.4</v>
      </c>
      <c r="X137" s="13">
        <v>109.42</v>
      </c>
      <c r="Y137" s="13">
        <v>108.89</v>
      </c>
      <c r="Z137" s="13">
        <v>111.09</v>
      </c>
      <c r="AA137" s="13">
        <v>112.69</v>
      </c>
      <c r="AB137" s="13">
        <v>113.48</v>
      </c>
      <c r="AC137" s="13">
        <v>114.8</v>
      </c>
      <c r="AD137" s="13">
        <v>121.31</v>
      </c>
      <c r="AE137" s="13">
        <v>124.79</v>
      </c>
      <c r="AF137" s="13">
        <v>128.59</v>
      </c>
      <c r="AG137" s="13">
        <v>127.63</v>
      </c>
      <c r="AH137" s="13">
        <v>127.63</v>
      </c>
      <c r="AI137" s="13">
        <v>127.4</v>
      </c>
      <c r="AJ137" s="13">
        <v>126.22</v>
      </c>
      <c r="AK137" s="13">
        <v>127</v>
      </c>
      <c r="AL137" s="13">
        <v>127.61</v>
      </c>
      <c r="AM137" s="13">
        <v>129.72999999999999</v>
      </c>
      <c r="AN137" s="13">
        <v>130.87</v>
      </c>
      <c r="AO137" s="13">
        <v>129.63999999999999</v>
      </c>
      <c r="AP137" s="13">
        <v>128.32</v>
      </c>
      <c r="AQ137" s="13">
        <v>127.89</v>
      </c>
      <c r="AR137" s="13">
        <v>127</v>
      </c>
      <c r="AS137" s="13">
        <v>127.14</v>
      </c>
      <c r="AT137" s="13">
        <v>127.5</v>
      </c>
      <c r="AU137" s="13">
        <v>128.76</v>
      </c>
      <c r="AV137" s="13">
        <v>130.02000000000001</v>
      </c>
      <c r="AW137" s="13">
        <v>132.28</v>
      </c>
      <c r="AX137" s="13">
        <v>134.46</v>
      </c>
      <c r="AY137" s="13">
        <v>135.99</v>
      </c>
      <c r="AZ137" s="13">
        <v>137.41999999999999</v>
      </c>
      <c r="BA137" s="13">
        <v>139.4</v>
      </c>
      <c r="BB137" s="13">
        <v>139.59</v>
      </c>
      <c r="BC137" s="13">
        <v>140.84</v>
      </c>
      <c r="BD137" s="13">
        <v>140.88999999999999</v>
      </c>
      <c r="BE137" s="13">
        <v>117.2</v>
      </c>
      <c r="BF137" s="13">
        <v>120.13</v>
      </c>
      <c r="BG137" s="13">
        <v>123.13</v>
      </c>
      <c r="BH137" s="13">
        <v>125.41</v>
      </c>
      <c r="BI137" s="13">
        <v>128.18</v>
      </c>
      <c r="BJ137" s="13">
        <v>128.07</v>
      </c>
      <c r="BK137" s="13">
        <v>123.42</v>
      </c>
    </row>
    <row r="138" spans="1:63" x14ac:dyDescent="0.3">
      <c r="A138" s="6">
        <v>5</v>
      </c>
      <c r="B138" s="1" t="s">
        <v>486</v>
      </c>
      <c r="C138" s="1" t="s">
        <v>487</v>
      </c>
      <c r="D138" s="13">
        <v>159.27000000000001</v>
      </c>
      <c r="E138" s="13">
        <v>159.27000000000001</v>
      </c>
      <c r="F138" s="13">
        <v>159.27000000000001</v>
      </c>
      <c r="G138" s="13">
        <v>159.27000000000001</v>
      </c>
      <c r="H138" s="13">
        <v>166.73</v>
      </c>
      <c r="I138" s="13">
        <v>164.63</v>
      </c>
      <c r="J138" s="13">
        <v>173.28</v>
      </c>
      <c r="K138" s="13">
        <v>180.39</v>
      </c>
      <c r="L138" s="13">
        <v>182.09</v>
      </c>
      <c r="M138" s="13">
        <v>184.2</v>
      </c>
      <c r="N138" s="13">
        <v>189.91</v>
      </c>
      <c r="O138" s="13">
        <v>192.77</v>
      </c>
      <c r="P138" s="13">
        <v>189.71</v>
      </c>
      <c r="Q138" s="13">
        <v>191.34</v>
      </c>
      <c r="R138" s="13">
        <v>189.1</v>
      </c>
      <c r="S138" s="13">
        <v>184.88</v>
      </c>
      <c r="T138" s="13">
        <v>187.01</v>
      </c>
      <c r="U138" s="13">
        <v>184.99</v>
      </c>
      <c r="V138" s="13">
        <v>187.66</v>
      </c>
      <c r="W138" s="13">
        <v>185.34</v>
      </c>
      <c r="X138" s="13">
        <v>186.85</v>
      </c>
      <c r="Y138" s="13">
        <v>184.1</v>
      </c>
      <c r="Z138" s="13">
        <v>186.46</v>
      </c>
      <c r="AA138" s="13">
        <v>192.72</v>
      </c>
      <c r="AB138" s="13">
        <v>196.14</v>
      </c>
      <c r="AC138" s="13">
        <v>194.97</v>
      </c>
      <c r="AD138" s="13">
        <v>205.55</v>
      </c>
      <c r="AE138" s="13">
        <v>216.06</v>
      </c>
      <c r="AF138" s="13">
        <v>219.55</v>
      </c>
      <c r="AG138" s="13">
        <v>220.28</v>
      </c>
      <c r="AH138" s="13">
        <v>217.23</v>
      </c>
      <c r="AI138" s="13">
        <v>212.59</v>
      </c>
      <c r="AJ138" s="13">
        <v>208.78</v>
      </c>
      <c r="AK138" s="13">
        <v>210.57</v>
      </c>
      <c r="AL138" s="13">
        <v>204.44</v>
      </c>
      <c r="AM138" s="13">
        <v>211.62</v>
      </c>
      <c r="AN138" s="13">
        <v>215.07</v>
      </c>
      <c r="AO138" s="13">
        <v>212.22</v>
      </c>
      <c r="AP138" s="13">
        <v>208.8</v>
      </c>
      <c r="AQ138" s="13">
        <v>207.91</v>
      </c>
      <c r="AR138" s="13">
        <v>203.12</v>
      </c>
      <c r="AS138" s="13">
        <v>202.12</v>
      </c>
      <c r="AT138" s="13">
        <v>208.4</v>
      </c>
      <c r="AU138" s="13">
        <v>208.06</v>
      </c>
      <c r="AV138" s="13">
        <v>211.71</v>
      </c>
      <c r="AW138" s="13">
        <v>217.16</v>
      </c>
      <c r="AX138" s="13">
        <v>220.33</v>
      </c>
      <c r="AY138" s="13">
        <v>223.35</v>
      </c>
      <c r="AZ138" s="13">
        <v>228.73</v>
      </c>
      <c r="BA138" s="13">
        <v>227.75</v>
      </c>
      <c r="BB138" s="13">
        <v>230.23</v>
      </c>
      <c r="BC138" s="13">
        <v>234.08</v>
      </c>
      <c r="BD138" s="13">
        <v>234.08</v>
      </c>
      <c r="BE138" s="13">
        <v>234.08</v>
      </c>
      <c r="BF138" s="13">
        <v>234.08</v>
      </c>
      <c r="BG138" s="13">
        <v>234.08</v>
      </c>
      <c r="BH138" s="13">
        <v>228.97</v>
      </c>
      <c r="BI138" s="13">
        <v>213.27</v>
      </c>
      <c r="BJ138" s="13">
        <v>232.77</v>
      </c>
      <c r="BK138" s="13">
        <v>235.07</v>
      </c>
    </row>
    <row r="139" spans="1:63" x14ac:dyDescent="0.3">
      <c r="A139" s="6">
        <v>6</v>
      </c>
      <c r="B139" s="1" t="s">
        <v>488</v>
      </c>
      <c r="C139" s="1" t="s">
        <v>487</v>
      </c>
      <c r="D139" s="13">
        <v>146.84</v>
      </c>
      <c r="E139" s="13">
        <v>146.84</v>
      </c>
      <c r="F139" s="13">
        <v>146.84</v>
      </c>
      <c r="G139" s="13">
        <v>146.84</v>
      </c>
      <c r="H139" s="13">
        <v>148.15</v>
      </c>
      <c r="I139" s="13">
        <v>150.88</v>
      </c>
      <c r="J139" s="13">
        <v>159.94999999999999</v>
      </c>
      <c r="K139" s="13">
        <v>168.63</v>
      </c>
      <c r="L139" s="13">
        <v>168.96</v>
      </c>
      <c r="M139" s="13">
        <v>170.34</v>
      </c>
      <c r="N139" s="13">
        <v>179.21</v>
      </c>
      <c r="O139" s="13">
        <v>184.02</v>
      </c>
      <c r="P139" s="13">
        <v>184.28</v>
      </c>
      <c r="Q139" s="13">
        <v>192</v>
      </c>
      <c r="R139" s="13">
        <v>193.89</v>
      </c>
      <c r="S139" s="13">
        <v>186.86</v>
      </c>
      <c r="T139" s="13">
        <v>186.95</v>
      </c>
      <c r="U139" s="13">
        <v>184.14</v>
      </c>
      <c r="V139" s="13">
        <v>185.08</v>
      </c>
      <c r="W139" s="13">
        <v>182.22</v>
      </c>
      <c r="X139" s="13">
        <v>180.64</v>
      </c>
      <c r="Y139" s="13">
        <v>175.06</v>
      </c>
      <c r="Z139" s="13">
        <v>177.01</v>
      </c>
      <c r="AA139" s="13">
        <v>184.31</v>
      </c>
      <c r="AB139" s="13">
        <v>188.56</v>
      </c>
      <c r="AC139" s="13">
        <v>191.31</v>
      </c>
      <c r="AD139" s="13">
        <v>206.81</v>
      </c>
      <c r="AE139" s="13">
        <v>207.3</v>
      </c>
      <c r="AF139" s="13">
        <v>208.74</v>
      </c>
      <c r="AG139" s="13">
        <v>213.56</v>
      </c>
      <c r="AH139" s="13">
        <v>209.62</v>
      </c>
      <c r="AI139" s="13">
        <v>208.19</v>
      </c>
      <c r="AJ139" s="13">
        <v>209.02</v>
      </c>
      <c r="AK139" s="13">
        <v>212.52</v>
      </c>
      <c r="AL139" s="13">
        <v>207.92</v>
      </c>
      <c r="AM139" s="13">
        <v>217.04</v>
      </c>
      <c r="AN139" s="13">
        <v>217.94</v>
      </c>
      <c r="AO139" s="13">
        <v>217.1</v>
      </c>
      <c r="AP139" s="13">
        <v>210.89</v>
      </c>
      <c r="AQ139" s="13">
        <v>210</v>
      </c>
      <c r="AR139" s="13">
        <v>204.29</v>
      </c>
      <c r="AS139" s="13">
        <v>202.68</v>
      </c>
      <c r="AT139" s="13">
        <v>212.2</v>
      </c>
      <c r="AU139" s="13">
        <v>214.37</v>
      </c>
      <c r="AV139" s="13">
        <v>218.01</v>
      </c>
      <c r="AW139" s="13">
        <v>220.25</v>
      </c>
      <c r="AX139" s="13">
        <v>222.22</v>
      </c>
      <c r="AY139" s="13">
        <v>223.5</v>
      </c>
      <c r="AZ139" s="13">
        <v>225.45</v>
      </c>
      <c r="BA139" s="13">
        <v>228.95</v>
      </c>
      <c r="BB139" s="13">
        <v>230.99</v>
      </c>
      <c r="BC139" s="13">
        <v>234.32</v>
      </c>
      <c r="BD139" s="13">
        <v>234.32</v>
      </c>
      <c r="BE139" s="13">
        <v>234.32</v>
      </c>
      <c r="BF139" s="13">
        <v>234.32</v>
      </c>
      <c r="BG139" s="13">
        <v>234.32</v>
      </c>
      <c r="BH139" s="13">
        <v>230.94</v>
      </c>
      <c r="BI139" s="13">
        <v>230.11</v>
      </c>
      <c r="BJ139" s="13">
        <v>233.96</v>
      </c>
      <c r="BK139" s="13">
        <v>235.67</v>
      </c>
    </row>
    <row r="140" spans="1:63" x14ac:dyDescent="0.3">
      <c r="A140" s="6">
        <v>7</v>
      </c>
      <c r="B140" s="1" t="s">
        <v>489</v>
      </c>
      <c r="C140" s="1" t="s">
        <v>487</v>
      </c>
      <c r="D140" s="13">
        <v>68.11</v>
      </c>
      <c r="E140" s="13">
        <v>68.11</v>
      </c>
      <c r="F140" s="13">
        <v>68.11</v>
      </c>
      <c r="G140" s="13">
        <v>68.11</v>
      </c>
      <c r="H140" s="13">
        <v>69.319999999999993</v>
      </c>
      <c r="I140" s="13">
        <v>71.430000000000007</v>
      </c>
      <c r="J140" s="13">
        <v>74.91</v>
      </c>
      <c r="K140" s="13">
        <v>78.13</v>
      </c>
      <c r="L140" s="13">
        <v>78.91</v>
      </c>
      <c r="M140" s="13">
        <v>79.78</v>
      </c>
      <c r="N140" s="13">
        <v>81.52</v>
      </c>
      <c r="O140" s="13">
        <v>83.54</v>
      </c>
      <c r="P140" s="13">
        <v>82.36</v>
      </c>
      <c r="Q140" s="13">
        <v>83.04</v>
      </c>
      <c r="R140" s="13">
        <v>82.04</v>
      </c>
      <c r="S140" s="13">
        <v>80.53</v>
      </c>
      <c r="T140" s="13">
        <v>81.510000000000005</v>
      </c>
      <c r="U140" s="13">
        <v>80.8</v>
      </c>
      <c r="V140" s="13">
        <v>81.55</v>
      </c>
      <c r="W140" s="13">
        <v>80.900000000000006</v>
      </c>
      <c r="X140" s="13">
        <v>80.12</v>
      </c>
      <c r="Y140" s="13">
        <v>79.09</v>
      </c>
      <c r="Z140" s="13">
        <v>79.78</v>
      </c>
      <c r="AA140" s="13">
        <v>81.72</v>
      </c>
      <c r="AB140" s="13">
        <v>82.8</v>
      </c>
      <c r="AC140" s="13">
        <v>82.32</v>
      </c>
      <c r="AD140" s="13">
        <v>86.03</v>
      </c>
      <c r="AE140" s="13">
        <v>90.76</v>
      </c>
      <c r="AF140" s="13">
        <v>94.65</v>
      </c>
      <c r="AG140" s="13">
        <v>93.22</v>
      </c>
      <c r="AH140" s="13">
        <v>90.01</v>
      </c>
      <c r="AI140" s="13">
        <v>87.97</v>
      </c>
      <c r="AJ140" s="13">
        <v>86.5</v>
      </c>
      <c r="AK140" s="13">
        <v>86.12</v>
      </c>
      <c r="AL140" s="13">
        <v>84.49</v>
      </c>
      <c r="AM140" s="13">
        <v>87.31</v>
      </c>
      <c r="AN140" s="13">
        <v>88.54</v>
      </c>
      <c r="AO140" s="13">
        <v>87.47</v>
      </c>
      <c r="AP140" s="13">
        <v>85.95</v>
      </c>
      <c r="AQ140" s="13">
        <v>85.8</v>
      </c>
      <c r="AR140" s="13">
        <v>84.01</v>
      </c>
      <c r="AS140" s="13">
        <v>84.17</v>
      </c>
      <c r="AT140" s="13">
        <v>86.5</v>
      </c>
      <c r="AU140" s="13">
        <v>86.94</v>
      </c>
      <c r="AV140" s="13">
        <v>88.39</v>
      </c>
      <c r="AW140" s="13">
        <v>90.4</v>
      </c>
      <c r="AX140" s="13">
        <v>91.63</v>
      </c>
      <c r="AY140" s="13">
        <v>91.31</v>
      </c>
      <c r="AZ140" s="13">
        <v>94.67</v>
      </c>
      <c r="BA140" s="13">
        <v>94.58</v>
      </c>
      <c r="BB140" s="13">
        <v>96.27</v>
      </c>
      <c r="BC140" s="13">
        <v>97.63</v>
      </c>
      <c r="BD140" s="13">
        <v>97.63</v>
      </c>
      <c r="BE140" s="13">
        <v>97.63</v>
      </c>
      <c r="BF140" s="13">
        <v>97.63</v>
      </c>
      <c r="BG140" s="13">
        <v>97.63</v>
      </c>
      <c r="BH140" s="13">
        <v>99.96</v>
      </c>
      <c r="BI140" s="13">
        <v>92.84</v>
      </c>
      <c r="BJ140" s="13">
        <v>100.92</v>
      </c>
      <c r="BK140" s="13">
        <v>102.22</v>
      </c>
    </row>
    <row r="141" spans="1:63" x14ac:dyDescent="0.3">
      <c r="A141" s="6">
        <v>8</v>
      </c>
      <c r="B141" s="1" t="s">
        <v>490</v>
      </c>
      <c r="C141" s="1" t="s">
        <v>487</v>
      </c>
      <c r="D141" s="13">
        <v>6.88</v>
      </c>
      <c r="E141" s="13">
        <v>6.88</v>
      </c>
      <c r="F141" s="13">
        <v>6.88</v>
      </c>
      <c r="G141" s="13">
        <v>6.88</v>
      </c>
      <c r="H141" s="13">
        <v>7.14</v>
      </c>
      <c r="I141" s="13">
        <v>7.04</v>
      </c>
      <c r="J141" s="13">
        <v>7.5</v>
      </c>
      <c r="K141" s="13">
        <v>7.83</v>
      </c>
      <c r="L141" s="13">
        <v>7.95</v>
      </c>
      <c r="M141" s="13">
        <v>8.1</v>
      </c>
      <c r="N141" s="13">
        <v>8.44</v>
      </c>
      <c r="O141" s="13">
        <v>8.6300000000000008</v>
      </c>
      <c r="P141" s="13">
        <v>8.48</v>
      </c>
      <c r="Q141" s="13">
        <v>8.5500000000000007</v>
      </c>
      <c r="R141" s="13">
        <v>8.43</v>
      </c>
      <c r="S141" s="13">
        <v>8.15</v>
      </c>
      <c r="T141" s="13">
        <v>8.27</v>
      </c>
      <c r="U141" s="13">
        <v>8.1300000000000008</v>
      </c>
      <c r="V141" s="13">
        <v>8.23</v>
      </c>
      <c r="W141" s="13">
        <v>8.14</v>
      </c>
      <c r="X141" s="13">
        <v>8.1199999999999992</v>
      </c>
      <c r="Y141" s="13">
        <v>7.96</v>
      </c>
      <c r="Z141" s="13">
        <v>8.0299999999999994</v>
      </c>
      <c r="AA141" s="13">
        <v>8.2799999999999994</v>
      </c>
      <c r="AB141" s="13">
        <v>8.44</v>
      </c>
      <c r="AC141" s="13">
        <v>8.39</v>
      </c>
      <c r="AD141" s="13">
        <v>8.9700000000000006</v>
      </c>
      <c r="AE141" s="13">
        <v>9.5399999999999991</v>
      </c>
      <c r="AF141" s="13">
        <v>9.81</v>
      </c>
      <c r="AG141" s="13">
        <v>9.75</v>
      </c>
      <c r="AH141" s="13">
        <v>9.41</v>
      </c>
      <c r="AI141" s="13">
        <v>9.24</v>
      </c>
      <c r="AJ141" s="13">
        <v>8.9600000000000009</v>
      </c>
      <c r="AK141" s="13">
        <v>8.99</v>
      </c>
      <c r="AL141" s="13">
        <v>8.73</v>
      </c>
      <c r="AM141" s="13">
        <v>9.16</v>
      </c>
      <c r="AN141" s="13">
        <v>9.27</v>
      </c>
      <c r="AO141" s="13">
        <v>9.1999999999999993</v>
      </c>
      <c r="AP141" s="13">
        <v>8.9600000000000009</v>
      </c>
      <c r="AQ141" s="13">
        <v>8.92</v>
      </c>
      <c r="AR141" s="13">
        <v>8.82</v>
      </c>
      <c r="AS141" s="13">
        <v>8.7200000000000006</v>
      </c>
      <c r="AT141" s="13">
        <v>9.02</v>
      </c>
      <c r="AU141" s="13">
        <v>9.0500000000000007</v>
      </c>
      <c r="AV141" s="13">
        <v>9.2799999999999994</v>
      </c>
      <c r="AW141" s="13">
        <v>9.5299999999999994</v>
      </c>
      <c r="AX141" s="13">
        <v>9.31</v>
      </c>
      <c r="AY141" s="13">
        <v>9.7100000000000009</v>
      </c>
      <c r="AZ141" s="13">
        <v>10.07</v>
      </c>
      <c r="BA141" s="13">
        <v>10.15</v>
      </c>
      <c r="BB141" s="13">
        <v>10.41</v>
      </c>
      <c r="BC141" s="13">
        <v>10.68</v>
      </c>
      <c r="BD141" s="13">
        <v>10.68</v>
      </c>
      <c r="BE141" s="13">
        <v>10.68</v>
      </c>
      <c r="BF141" s="13">
        <v>10.68</v>
      </c>
      <c r="BG141" s="13">
        <v>10.68</v>
      </c>
      <c r="BH141" s="13">
        <v>10.34</v>
      </c>
      <c r="BI141" s="13">
        <v>10.31</v>
      </c>
      <c r="BJ141" s="13">
        <v>10.44</v>
      </c>
      <c r="BK141" s="13">
        <v>10.69</v>
      </c>
    </row>
    <row r="142" spans="1:63" x14ac:dyDescent="0.3">
      <c r="A142" s="6">
        <v>9</v>
      </c>
      <c r="B142" s="1" t="s">
        <v>491</v>
      </c>
      <c r="C142" s="1" t="s">
        <v>487</v>
      </c>
      <c r="D142" s="13">
        <v>6.98</v>
      </c>
      <c r="E142" s="13">
        <v>6.98</v>
      </c>
      <c r="F142" s="13">
        <v>6.98</v>
      </c>
      <c r="G142" s="13">
        <v>6.98</v>
      </c>
      <c r="H142" s="13">
        <v>7.24</v>
      </c>
      <c r="I142" s="13">
        <v>7.18</v>
      </c>
      <c r="J142" s="13">
        <v>7.64</v>
      </c>
      <c r="K142" s="13">
        <v>7.83</v>
      </c>
      <c r="L142" s="13">
        <v>7.99</v>
      </c>
      <c r="M142" s="13">
        <v>8.11</v>
      </c>
      <c r="N142" s="13">
        <v>8.2899999999999991</v>
      </c>
      <c r="O142" s="13">
        <v>8.39</v>
      </c>
      <c r="P142" s="13">
        <v>8.23</v>
      </c>
      <c r="Q142" s="13">
        <v>8.24</v>
      </c>
      <c r="R142" s="13">
        <v>8.15</v>
      </c>
      <c r="S142" s="13">
        <v>7.96</v>
      </c>
      <c r="T142" s="13">
        <v>8.0500000000000007</v>
      </c>
      <c r="U142" s="13">
        <v>8.0299999999999994</v>
      </c>
      <c r="V142" s="13">
        <v>8.18</v>
      </c>
      <c r="W142" s="13">
        <v>8.32</v>
      </c>
      <c r="X142" s="13">
        <v>8.2100000000000009</v>
      </c>
      <c r="Y142" s="13">
        <v>8.1300000000000008</v>
      </c>
      <c r="Z142" s="13">
        <v>8.2100000000000009</v>
      </c>
      <c r="AA142" s="13">
        <v>8.43</v>
      </c>
      <c r="AB142" s="13">
        <v>8.56</v>
      </c>
      <c r="AC142" s="13">
        <v>8.5299999999999994</v>
      </c>
      <c r="AD142" s="13">
        <v>8.94</v>
      </c>
      <c r="AE142" s="13">
        <v>9.31</v>
      </c>
      <c r="AF142" s="13">
        <v>9.7100000000000009</v>
      </c>
      <c r="AG142" s="13">
        <v>9.5299999999999994</v>
      </c>
      <c r="AH142" s="13">
        <v>9.2799999999999994</v>
      </c>
      <c r="AI142" s="13">
        <v>9.17</v>
      </c>
      <c r="AJ142" s="13">
        <v>8.89</v>
      </c>
      <c r="AK142" s="13">
        <v>8.9</v>
      </c>
      <c r="AL142" s="13">
        <v>8.67</v>
      </c>
      <c r="AM142" s="13">
        <v>8.98</v>
      </c>
      <c r="AN142" s="13">
        <v>9.14</v>
      </c>
      <c r="AO142" s="13">
        <v>9.1</v>
      </c>
      <c r="AP142" s="13">
        <v>9.01</v>
      </c>
      <c r="AQ142" s="13">
        <v>8.9600000000000009</v>
      </c>
      <c r="AR142" s="13">
        <v>8.8000000000000007</v>
      </c>
      <c r="AS142" s="13">
        <v>8.77</v>
      </c>
      <c r="AT142" s="13">
        <v>9.02</v>
      </c>
      <c r="AU142" s="13">
        <v>8.98</v>
      </c>
      <c r="AV142" s="13">
        <v>9.1199999999999992</v>
      </c>
      <c r="AW142" s="13">
        <v>9.23</v>
      </c>
      <c r="AX142" s="13">
        <v>9.41</v>
      </c>
      <c r="AY142" s="13">
        <v>9.34</v>
      </c>
      <c r="AZ142" s="13">
        <v>9.49</v>
      </c>
      <c r="BA142" s="13">
        <v>9.5</v>
      </c>
      <c r="BB142" s="13">
        <v>9.57</v>
      </c>
      <c r="BC142" s="13">
        <v>9.85</v>
      </c>
      <c r="BD142" s="13">
        <v>9.85</v>
      </c>
      <c r="BE142" s="13">
        <v>9.85</v>
      </c>
      <c r="BF142" s="13">
        <v>9.85</v>
      </c>
      <c r="BG142" s="13">
        <v>9.85</v>
      </c>
      <c r="BH142" s="13">
        <v>9.5500000000000007</v>
      </c>
      <c r="BI142" s="13">
        <v>8.91</v>
      </c>
      <c r="BJ142" s="13">
        <v>10.31</v>
      </c>
      <c r="BK142" s="13">
        <v>10.45</v>
      </c>
    </row>
    <row r="143" spans="1:63" x14ac:dyDescent="0.3">
      <c r="A143" s="6">
        <v>10</v>
      </c>
      <c r="B143" s="1" t="s">
        <v>492</v>
      </c>
      <c r="C143" s="1" t="s">
        <v>487</v>
      </c>
      <c r="D143" s="13">
        <v>6.91</v>
      </c>
      <c r="E143" s="13">
        <v>6.89</v>
      </c>
      <c r="F143" s="13">
        <v>7.03</v>
      </c>
      <c r="G143" s="13">
        <v>7.1</v>
      </c>
      <c r="H143" s="13">
        <v>7.19</v>
      </c>
      <c r="I143" s="13">
        <v>7.4</v>
      </c>
      <c r="J143" s="13">
        <v>7.81</v>
      </c>
      <c r="K143" s="13">
        <v>8.1300000000000008</v>
      </c>
      <c r="L143" s="13">
        <v>8.2100000000000009</v>
      </c>
      <c r="M143" s="13">
        <v>8.2899999999999991</v>
      </c>
      <c r="N143" s="13">
        <v>8.52</v>
      </c>
      <c r="O143" s="13">
        <v>8.7200000000000006</v>
      </c>
      <c r="P143" s="13">
        <v>8.5399999999999991</v>
      </c>
      <c r="Q143" s="13">
        <v>8.5500000000000007</v>
      </c>
      <c r="R143" s="13">
        <v>8.4700000000000006</v>
      </c>
      <c r="S143" s="13">
        <v>8.26</v>
      </c>
      <c r="T143" s="13">
        <v>8.33</v>
      </c>
      <c r="U143" s="13">
        <v>8.2899999999999991</v>
      </c>
      <c r="V143" s="13">
        <v>8.52</v>
      </c>
      <c r="W143" s="13">
        <v>8.5299999999999994</v>
      </c>
      <c r="X143" s="13">
        <v>8.69</v>
      </c>
      <c r="Y143" s="13">
        <v>8.5500000000000007</v>
      </c>
      <c r="Z143" s="13">
        <v>8.59</v>
      </c>
      <c r="AA143" s="13">
        <v>8.9</v>
      </c>
      <c r="AB143" s="13">
        <v>8.89</v>
      </c>
      <c r="AC143" s="13">
        <v>8.7799999999999994</v>
      </c>
      <c r="AD143" s="13">
        <v>8.7799999999999994</v>
      </c>
      <c r="AE143" s="13">
        <v>8.7799999999999994</v>
      </c>
      <c r="AF143" s="13">
        <v>8.7799999999999994</v>
      </c>
      <c r="AG143" s="13">
        <v>8.7799999999999994</v>
      </c>
      <c r="AH143" s="13">
        <v>9.4600000000000009</v>
      </c>
      <c r="AI143" s="13">
        <v>9.26</v>
      </c>
      <c r="AJ143" s="13">
        <v>9.06</v>
      </c>
      <c r="AK143" s="13">
        <v>9.02</v>
      </c>
      <c r="AL143" s="13">
        <v>8.86</v>
      </c>
      <c r="AM143" s="13">
        <v>9.15</v>
      </c>
      <c r="AN143" s="13">
        <v>9.33</v>
      </c>
      <c r="AO143" s="13">
        <v>9.18</v>
      </c>
      <c r="AP143" s="13">
        <v>9.0299999999999994</v>
      </c>
      <c r="AQ143" s="13">
        <v>8.99</v>
      </c>
      <c r="AR143" s="13">
        <v>8.77</v>
      </c>
      <c r="AS143" s="13">
        <v>8.77</v>
      </c>
      <c r="AT143" s="13">
        <v>9.07</v>
      </c>
      <c r="AU143" s="13">
        <v>9.0399999999999991</v>
      </c>
      <c r="AV143" s="13">
        <v>9.2799999999999994</v>
      </c>
      <c r="AW143" s="13">
        <v>9.51</v>
      </c>
      <c r="AX143" s="13">
        <v>9.67</v>
      </c>
      <c r="AY143" s="13">
        <v>9.7200000000000006</v>
      </c>
      <c r="AZ143" s="13">
        <v>9.99</v>
      </c>
      <c r="BA143" s="13">
        <v>9.9700000000000006</v>
      </c>
      <c r="BB143" s="13">
        <v>10.1</v>
      </c>
      <c r="BC143" s="13">
        <v>10.42</v>
      </c>
      <c r="BD143" s="13">
        <v>10.27</v>
      </c>
      <c r="BE143" s="13">
        <v>10.43</v>
      </c>
      <c r="BF143" s="13">
        <v>10.57</v>
      </c>
      <c r="BG143" s="13">
        <v>10.55</v>
      </c>
      <c r="BH143" s="13">
        <v>10.54</v>
      </c>
      <c r="BI143" s="13">
        <v>10.43</v>
      </c>
      <c r="BJ143" s="13">
        <v>10.77</v>
      </c>
      <c r="BK143" s="13">
        <v>11.02</v>
      </c>
    </row>
    <row r="144" spans="1:63" x14ac:dyDescent="0.3">
      <c r="A144" s="6">
        <v>11</v>
      </c>
      <c r="B144" s="1" t="s">
        <v>493</v>
      </c>
      <c r="C144" s="1" t="s">
        <v>487</v>
      </c>
      <c r="D144" s="13">
        <v>7.63</v>
      </c>
      <c r="E144" s="13">
        <v>7.58</v>
      </c>
      <c r="F144" s="13">
        <v>7.78</v>
      </c>
      <c r="G144" s="13">
        <v>7.81</v>
      </c>
      <c r="H144" s="13">
        <v>7.95</v>
      </c>
      <c r="I144" s="13">
        <v>8.2899999999999991</v>
      </c>
      <c r="J144" s="13">
        <v>8.9700000000000006</v>
      </c>
      <c r="K144" s="13">
        <v>9.1999999999999993</v>
      </c>
      <c r="L144" s="13">
        <v>9.5399999999999991</v>
      </c>
      <c r="M144" s="13">
        <v>9.67</v>
      </c>
      <c r="N144" s="13">
        <v>10.199999999999999</v>
      </c>
      <c r="O144" s="13">
        <v>10.36</v>
      </c>
      <c r="P144" s="13">
        <v>10.210000000000001</v>
      </c>
      <c r="Q144" s="13">
        <v>10.33</v>
      </c>
      <c r="R144" s="13">
        <v>10.210000000000001</v>
      </c>
      <c r="S144" s="13">
        <v>9.9</v>
      </c>
      <c r="T144" s="13">
        <v>9.9700000000000006</v>
      </c>
      <c r="U144" s="13">
        <v>9.74</v>
      </c>
      <c r="V144" s="13">
        <v>9.89</v>
      </c>
      <c r="W144" s="13">
        <v>9.68</v>
      </c>
      <c r="X144" s="13">
        <v>9.66</v>
      </c>
      <c r="Y144" s="13">
        <v>9.43</v>
      </c>
      <c r="Z144" s="13">
        <v>9.4700000000000006</v>
      </c>
      <c r="AA144" s="13">
        <v>9.94</v>
      </c>
      <c r="AB144" s="13">
        <v>10.15</v>
      </c>
      <c r="AC144" s="13">
        <v>10.25</v>
      </c>
      <c r="AD144" s="13">
        <v>10.25</v>
      </c>
      <c r="AE144" s="13">
        <v>10.25</v>
      </c>
      <c r="AF144" s="13">
        <v>10.25</v>
      </c>
      <c r="AG144" s="13">
        <v>10.25</v>
      </c>
      <c r="AH144" s="13">
        <v>11.14</v>
      </c>
      <c r="AI144" s="13">
        <v>11.18</v>
      </c>
      <c r="AJ144" s="13">
        <v>11.07</v>
      </c>
      <c r="AK144" s="13">
        <v>11.07</v>
      </c>
      <c r="AL144" s="13">
        <v>10.84</v>
      </c>
      <c r="AM144" s="13">
        <v>11.23</v>
      </c>
      <c r="AN144" s="13">
        <v>11.39</v>
      </c>
      <c r="AO144" s="13">
        <v>11.39</v>
      </c>
      <c r="AP144" s="13">
        <v>11.22</v>
      </c>
      <c r="AQ144" s="13">
        <v>11.18</v>
      </c>
      <c r="AR144" s="13">
        <v>10.98</v>
      </c>
      <c r="AS144" s="13">
        <v>10.94</v>
      </c>
      <c r="AT144" s="13">
        <v>11.21</v>
      </c>
      <c r="AU144" s="13">
        <v>11.33</v>
      </c>
      <c r="AV144" s="13">
        <v>11.69</v>
      </c>
      <c r="AW144" s="13">
        <v>11.6</v>
      </c>
      <c r="AX144" s="13">
        <v>12</v>
      </c>
      <c r="AY144" s="13">
        <v>11.96</v>
      </c>
      <c r="AZ144" s="13">
        <v>12.1</v>
      </c>
      <c r="BA144" s="13">
        <v>12.32</v>
      </c>
      <c r="BB144" s="13">
        <v>12.46</v>
      </c>
      <c r="BC144" s="13">
        <v>12.58</v>
      </c>
      <c r="BD144" s="13">
        <v>12.58</v>
      </c>
      <c r="BE144" s="13">
        <v>12.52</v>
      </c>
      <c r="BF144" s="13">
        <v>12.66</v>
      </c>
      <c r="BG144" s="13">
        <v>12.49</v>
      </c>
      <c r="BH144" s="13">
        <v>12.68</v>
      </c>
      <c r="BI144" s="13">
        <v>12.57</v>
      </c>
      <c r="BJ144" s="13">
        <v>12.92</v>
      </c>
      <c r="BK144" s="13">
        <v>13.14</v>
      </c>
    </row>
    <row r="145" spans="1:63" x14ac:dyDescent="0.3">
      <c r="A145" s="6">
        <v>12</v>
      </c>
      <c r="B145" s="1" t="s">
        <v>494</v>
      </c>
      <c r="C145" s="1" t="s">
        <v>487</v>
      </c>
      <c r="D145" s="13">
        <v>8.9</v>
      </c>
      <c r="E145" s="13">
        <v>8.81</v>
      </c>
      <c r="F145" s="13">
        <v>8.9600000000000009</v>
      </c>
      <c r="G145" s="13">
        <v>9.09</v>
      </c>
      <c r="H145" s="13">
        <v>9.18</v>
      </c>
      <c r="I145" s="13">
        <v>9.51</v>
      </c>
      <c r="J145" s="13">
        <v>10.07</v>
      </c>
      <c r="K145" s="13">
        <v>10.28</v>
      </c>
      <c r="L145" s="13">
        <v>10.4</v>
      </c>
      <c r="M145" s="13">
        <v>10.54</v>
      </c>
      <c r="N145" s="13">
        <v>11.03</v>
      </c>
      <c r="O145" s="13">
        <v>11.06</v>
      </c>
      <c r="P145" s="13">
        <v>10.76</v>
      </c>
      <c r="Q145" s="13">
        <v>10.77</v>
      </c>
      <c r="R145" s="13">
        <v>10.59</v>
      </c>
      <c r="S145" s="13">
        <v>10.32</v>
      </c>
      <c r="T145" s="13">
        <v>10.44</v>
      </c>
      <c r="U145" s="13">
        <v>10.31</v>
      </c>
      <c r="V145" s="13">
        <v>10.48</v>
      </c>
      <c r="W145" s="13">
        <v>10.53</v>
      </c>
      <c r="X145" s="13">
        <v>10.52</v>
      </c>
      <c r="Y145" s="13">
        <v>10.38</v>
      </c>
      <c r="Z145" s="13">
        <v>10.49</v>
      </c>
      <c r="AA145" s="13">
        <v>11.02</v>
      </c>
      <c r="AB145" s="13">
        <v>11.12</v>
      </c>
      <c r="AC145" s="13">
        <v>11.07</v>
      </c>
      <c r="AD145" s="13">
        <v>11.07</v>
      </c>
      <c r="AE145" s="13">
        <v>11.07</v>
      </c>
      <c r="AF145" s="13">
        <v>11.07</v>
      </c>
      <c r="AG145" s="13">
        <v>11.07</v>
      </c>
      <c r="AH145" s="13">
        <v>11.92</v>
      </c>
      <c r="AI145" s="13">
        <v>11.72</v>
      </c>
      <c r="AJ145" s="13">
        <v>11.48</v>
      </c>
      <c r="AK145" s="13">
        <v>11.47</v>
      </c>
      <c r="AL145" s="13">
        <v>11.19</v>
      </c>
      <c r="AM145" s="13">
        <v>11.83</v>
      </c>
      <c r="AN145" s="13">
        <v>12.07</v>
      </c>
      <c r="AO145" s="13">
        <v>11.87</v>
      </c>
      <c r="AP145" s="13">
        <v>11.64</v>
      </c>
      <c r="AQ145" s="13">
        <v>11.6</v>
      </c>
      <c r="AR145" s="13">
        <v>11.39</v>
      </c>
      <c r="AS145" s="13">
        <v>11.24</v>
      </c>
      <c r="AT145" s="13">
        <v>11.55</v>
      </c>
      <c r="AU145" s="13">
        <v>11.61</v>
      </c>
      <c r="AV145" s="13">
        <v>11.79</v>
      </c>
      <c r="AW145" s="13">
        <v>12.07</v>
      </c>
      <c r="AX145" s="13">
        <v>12.08</v>
      </c>
      <c r="AY145" s="13">
        <v>12.24</v>
      </c>
      <c r="AZ145" s="13">
        <v>12.47</v>
      </c>
      <c r="BA145" s="13">
        <v>12.58</v>
      </c>
      <c r="BB145" s="13">
        <v>12.65</v>
      </c>
      <c r="BC145" s="13">
        <v>12.79</v>
      </c>
      <c r="BD145" s="13">
        <v>12.79</v>
      </c>
      <c r="BE145" s="13">
        <v>12.78</v>
      </c>
      <c r="BF145" s="13">
        <v>12.93</v>
      </c>
      <c r="BG145" s="13">
        <v>12.8</v>
      </c>
      <c r="BH145" s="13">
        <v>12.92</v>
      </c>
      <c r="BI145" s="13">
        <v>12.35</v>
      </c>
      <c r="BJ145" s="13">
        <v>13.17</v>
      </c>
      <c r="BK145" s="13">
        <v>13.36</v>
      </c>
    </row>
    <row r="146" spans="1:63" x14ac:dyDescent="0.3">
      <c r="A146" s="6">
        <v>13</v>
      </c>
      <c r="B146" s="1" t="s">
        <v>495</v>
      </c>
      <c r="C146" s="1" t="s">
        <v>487</v>
      </c>
      <c r="D146" s="13">
        <v>7.69</v>
      </c>
      <c r="E146" s="13">
        <v>7.65</v>
      </c>
      <c r="F146" s="13">
        <v>7.8</v>
      </c>
      <c r="G146" s="13">
        <v>7.83</v>
      </c>
      <c r="H146" s="13">
        <v>7.85</v>
      </c>
      <c r="I146" s="13">
        <v>8</v>
      </c>
      <c r="J146" s="13">
        <v>8.41</v>
      </c>
      <c r="K146" s="13">
        <v>8.7799999999999994</v>
      </c>
      <c r="L146" s="13">
        <v>8.9600000000000009</v>
      </c>
      <c r="M146" s="13">
        <v>9.06</v>
      </c>
      <c r="N146" s="13">
        <v>9.52</v>
      </c>
      <c r="O146" s="13">
        <v>9.66</v>
      </c>
      <c r="P146" s="13">
        <v>9.44</v>
      </c>
      <c r="Q146" s="13">
        <v>9.41</v>
      </c>
      <c r="R146" s="13">
        <v>9.3000000000000007</v>
      </c>
      <c r="S146" s="13">
        <v>9.19</v>
      </c>
      <c r="T146" s="13">
        <v>9.32</v>
      </c>
      <c r="U146" s="13">
        <v>9.0500000000000007</v>
      </c>
      <c r="V146" s="13">
        <v>9.23</v>
      </c>
      <c r="W146" s="13">
        <v>9.2799999999999994</v>
      </c>
      <c r="X146" s="13">
        <v>9.32</v>
      </c>
      <c r="Y146" s="13">
        <v>9.14</v>
      </c>
      <c r="Z146" s="13">
        <v>9.0500000000000007</v>
      </c>
      <c r="AA146" s="13">
        <v>9.52</v>
      </c>
      <c r="AB146" s="13">
        <v>9.66</v>
      </c>
      <c r="AC146" s="13">
        <v>9.69</v>
      </c>
      <c r="AD146" s="13">
        <v>9.69</v>
      </c>
      <c r="AE146" s="13">
        <v>9.69</v>
      </c>
      <c r="AF146" s="13">
        <v>9.69</v>
      </c>
      <c r="AG146" s="13">
        <v>9.69</v>
      </c>
      <c r="AH146" s="13">
        <v>10.7</v>
      </c>
      <c r="AI146" s="13">
        <v>10.67</v>
      </c>
      <c r="AJ146" s="13">
        <v>10.34</v>
      </c>
      <c r="AK146" s="13">
        <v>10.37</v>
      </c>
      <c r="AL146" s="13">
        <v>10.01</v>
      </c>
      <c r="AM146" s="13">
        <v>10.6</v>
      </c>
      <c r="AN146" s="13">
        <v>10.93</v>
      </c>
      <c r="AO146" s="13">
        <v>10.7</v>
      </c>
      <c r="AP146" s="13">
        <v>10.42</v>
      </c>
      <c r="AQ146" s="13">
        <v>10.38</v>
      </c>
      <c r="AR146" s="13">
        <v>10.19</v>
      </c>
      <c r="AS146" s="13">
        <v>10.27</v>
      </c>
      <c r="AT146" s="13">
        <v>10.73</v>
      </c>
      <c r="AU146" s="13">
        <v>10.7</v>
      </c>
      <c r="AV146" s="13">
        <v>11.12</v>
      </c>
      <c r="AW146" s="13">
        <v>11.16</v>
      </c>
      <c r="AX146" s="13">
        <v>11.38</v>
      </c>
      <c r="AY146" s="13">
        <v>11.53</v>
      </c>
      <c r="AZ146" s="13">
        <v>11.6</v>
      </c>
      <c r="BA146" s="13">
        <v>11.73</v>
      </c>
      <c r="BB146" s="13">
        <v>11.64</v>
      </c>
      <c r="BC146" s="13">
        <v>11.81</v>
      </c>
      <c r="BD146" s="13">
        <v>11.86</v>
      </c>
      <c r="BE146" s="13">
        <v>11.85</v>
      </c>
      <c r="BF146" s="13">
        <v>11.98</v>
      </c>
      <c r="BG146" s="13">
        <v>11.81</v>
      </c>
      <c r="BH146" s="13">
        <v>11.94</v>
      </c>
      <c r="BI146" s="13">
        <v>11.64</v>
      </c>
      <c r="BJ146" s="13">
        <v>12.16</v>
      </c>
      <c r="BK146" s="13">
        <v>12.38</v>
      </c>
    </row>
    <row r="147" spans="1:63" x14ac:dyDescent="0.3">
      <c r="A147" s="6">
        <v>14</v>
      </c>
      <c r="B147" s="1" t="s">
        <v>496</v>
      </c>
      <c r="C147" s="1" t="s">
        <v>487</v>
      </c>
      <c r="D147" s="13">
        <v>7.92</v>
      </c>
      <c r="E147" s="13">
        <v>7.85</v>
      </c>
      <c r="F147" s="13">
        <v>8.0299999999999994</v>
      </c>
      <c r="G147" s="13">
        <v>8.07</v>
      </c>
      <c r="H147" s="13">
        <v>8.1300000000000008</v>
      </c>
      <c r="I147" s="13">
        <v>8.27</v>
      </c>
      <c r="J147" s="13">
        <v>8.6999999999999993</v>
      </c>
      <c r="K147" s="13">
        <v>8.94</v>
      </c>
      <c r="L147" s="13">
        <v>9.15</v>
      </c>
      <c r="M147" s="13">
        <v>9.25</v>
      </c>
      <c r="N147" s="13">
        <v>9.5500000000000007</v>
      </c>
      <c r="O147" s="13">
        <v>9.68</v>
      </c>
      <c r="P147" s="13">
        <v>9.43</v>
      </c>
      <c r="Q147" s="13">
        <v>9.44</v>
      </c>
      <c r="R147" s="13">
        <v>9.32</v>
      </c>
      <c r="S147" s="13">
        <v>9.16</v>
      </c>
      <c r="T147" s="13">
        <v>9.26</v>
      </c>
      <c r="U147" s="13">
        <v>9.09</v>
      </c>
      <c r="V147" s="13">
        <v>9.24</v>
      </c>
      <c r="W147" s="13">
        <v>9.25</v>
      </c>
      <c r="X147" s="13">
        <v>9.34</v>
      </c>
      <c r="Y147" s="13">
        <v>9.19</v>
      </c>
      <c r="Z147" s="13">
        <v>9.1</v>
      </c>
      <c r="AA147" s="13">
        <v>9.4499999999999993</v>
      </c>
      <c r="AB147" s="13">
        <v>9.58</v>
      </c>
      <c r="AC147" s="13">
        <v>9.57</v>
      </c>
      <c r="AD147" s="13">
        <v>9.57</v>
      </c>
      <c r="AE147" s="13">
        <v>9.57</v>
      </c>
      <c r="AF147" s="13">
        <v>9.57</v>
      </c>
      <c r="AG147" s="13">
        <v>9.57</v>
      </c>
      <c r="AH147" s="13">
        <v>10.64</v>
      </c>
      <c r="AI147" s="13">
        <v>10.46</v>
      </c>
      <c r="AJ147" s="13">
        <v>10.19</v>
      </c>
      <c r="AK147" s="13">
        <v>10.19</v>
      </c>
      <c r="AL147" s="13">
        <v>9.8800000000000008</v>
      </c>
      <c r="AM147" s="13">
        <v>10.38</v>
      </c>
      <c r="AN147" s="13">
        <v>10.64</v>
      </c>
      <c r="AO147" s="13">
        <v>10.51</v>
      </c>
      <c r="AP147" s="13">
        <v>10.3</v>
      </c>
      <c r="AQ147" s="13">
        <v>10.220000000000001</v>
      </c>
      <c r="AR147" s="13">
        <v>10.039999999999999</v>
      </c>
      <c r="AS147" s="13">
        <v>10.07</v>
      </c>
      <c r="AT147" s="13">
        <v>10.48</v>
      </c>
      <c r="AU147" s="13">
        <v>10.49</v>
      </c>
      <c r="AV147" s="13">
        <v>10.76</v>
      </c>
      <c r="AW147" s="13">
        <v>10.84</v>
      </c>
      <c r="AX147" s="13">
        <v>11.02</v>
      </c>
      <c r="AY147" s="13">
        <v>11.1</v>
      </c>
      <c r="AZ147" s="13">
        <v>11.26</v>
      </c>
      <c r="BA147" s="13">
        <v>11.34</v>
      </c>
      <c r="BB147" s="13">
        <v>11.35</v>
      </c>
      <c r="BC147" s="13">
        <v>11.45</v>
      </c>
      <c r="BD147" s="13">
        <v>11.44</v>
      </c>
      <c r="BE147" s="13">
        <v>11.52</v>
      </c>
      <c r="BF147" s="13">
        <v>11.61</v>
      </c>
      <c r="BG147" s="13">
        <v>11.41</v>
      </c>
      <c r="BH147" s="13">
        <v>11.59</v>
      </c>
      <c r="BI147" s="13">
        <v>10.91</v>
      </c>
      <c r="BJ147" s="13">
        <v>11.97</v>
      </c>
      <c r="BK147" s="13">
        <v>12.23</v>
      </c>
    </row>
    <row r="148" spans="1:63" x14ac:dyDescent="0.3">
      <c r="A148" s="6">
        <v>15</v>
      </c>
      <c r="B148" s="1" t="s">
        <v>497</v>
      </c>
      <c r="C148" s="1" t="s">
        <v>487</v>
      </c>
      <c r="D148" s="13">
        <v>8.26</v>
      </c>
      <c r="E148" s="13">
        <v>8.1999999999999993</v>
      </c>
      <c r="F148" s="13">
        <v>8.48</v>
      </c>
      <c r="G148" s="13">
        <v>8.5</v>
      </c>
      <c r="H148" s="13">
        <v>8.64</v>
      </c>
      <c r="I148" s="13">
        <v>8.86</v>
      </c>
      <c r="J148" s="13">
        <v>9.5500000000000007</v>
      </c>
      <c r="K148" s="13">
        <v>9.81</v>
      </c>
      <c r="L148" s="13">
        <v>9.99</v>
      </c>
      <c r="M148" s="13">
        <v>10.130000000000001</v>
      </c>
      <c r="N148" s="13">
        <v>10.54</v>
      </c>
      <c r="O148" s="13">
        <v>10.79</v>
      </c>
      <c r="P148" s="13">
        <v>10.61</v>
      </c>
      <c r="Q148" s="13">
        <v>10.66</v>
      </c>
      <c r="R148" s="13">
        <v>10.51</v>
      </c>
      <c r="S148" s="13">
        <v>10.25</v>
      </c>
      <c r="T148" s="13">
        <v>10.37</v>
      </c>
      <c r="U148" s="13">
        <v>10.28</v>
      </c>
      <c r="V148" s="13">
        <v>10.38</v>
      </c>
      <c r="W148" s="13">
        <v>10.25</v>
      </c>
      <c r="X148" s="13">
        <v>10.36</v>
      </c>
      <c r="Y148" s="13">
        <v>10.15</v>
      </c>
      <c r="Z148" s="13">
        <v>10.19</v>
      </c>
      <c r="AA148" s="13">
        <v>10.58</v>
      </c>
      <c r="AB148" s="13">
        <v>10.85</v>
      </c>
      <c r="AC148" s="13">
        <v>10.74</v>
      </c>
      <c r="AD148" s="13">
        <v>10.74</v>
      </c>
      <c r="AE148" s="13">
        <v>10.74</v>
      </c>
      <c r="AF148" s="13">
        <v>10.74</v>
      </c>
      <c r="AG148" s="13">
        <v>10.74</v>
      </c>
      <c r="AH148" s="13">
        <v>11.23</v>
      </c>
      <c r="AI148" s="13">
        <v>11.04</v>
      </c>
      <c r="AJ148" s="13">
        <v>10.8</v>
      </c>
      <c r="AK148" s="13">
        <v>10.83</v>
      </c>
      <c r="AL148" s="13">
        <v>10.54</v>
      </c>
      <c r="AM148" s="13">
        <v>10.92</v>
      </c>
      <c r="AN148" s="13">
        <v>11.04</v>
      </c>
      <c r="AO148" s="13">
        <v>11</v>
      </c>
      <c r="AP148" s="13">
        <v>10.87</v>
      </c>
      <c r="AQ148" s="13">
        <v>10.78</v>
      </c>
      <c r="AR148" s="13">
        <v>10.58</v>
      </c>
      <c r="AS148" s="13">
        <v>10.57</v>
      </c>
      <c r="AT148" s="13">
        <v>10.87</v>
      </c>
      <c r="AU148" s="13">
        <v>10.89</v>
      </c>
      <c r="AV148" s="13">
        <v>11.07</v>
      </c>
      <c r="AW148" s="13">
        <v>11.32</v>
      </c>
      <c r="AX148" s="13">
        <v>11.57</v>
      </c>
      <c r="AY148" s="13">
        <v>11.51</v>
      </c>
      <c r="AZ148" s="13">
        <v>11.82</v>
      </c>
      <c r="BA148" s="13">
        <v>11.9</v>
      </c>
      <c r="BB148" s="13">
        <v>11.9</v>
      </c>
      <c r="BC148" s="13">
        <v>12.2</v>
      </c>
      <c r="BD148" s="13">
        <v>12.17</v>
      </c>
      <c r="BE148" s="13">
        <v>12.16</v>
      </c>
      <c r="BF148" s="13">
        <v>11.95</v>
      </c>
      <c r="BG148" s="13">
        <v>12.31</v>
      </c>
      <c r="BH148" s="13">
        <v>12.24</v>
      </c>
      <c r="BI148" s="13">
        <v>10.88</v>
      </c>
      <c r="BJ148" s="13">
        <v>12.57</v>
      </c>
      <c r="BK148" s="13">
        <v>12.77</v>
      </c>
    </row>
    <row r="149" spans="1:63" x14ac:dyDescent="0.3">
      <c r="A149" s="6">
        <v>16</v>
      </c>
      <c r="B149" s="1" t="s">
        <v>498</v>
      </c>
      <c r="C149" s="1" t="s">
        <v>487</v>
      </c>
      <c r="D149" s="13">
        <v>8.1</v>
      </c>
      <c r="E149" s="13">
        <v>8.07</v>
      </c>
      <c r="F149" s="13">
        <v>8.3000000000000007</v>
      </c>
      <c r="G149" s="13">
        <v>8.32</v>
      </c>
      <c r="H149" s="13">
        <v>8.5</v>
      </c>
      <c r="I149" s="13">
        <v>8.7899999999999991</v>
      </c>
      <c r="J149" s="13">
        <v>9.3800000000000008</v>
      </c>
      <c r="K149" s="13">
        <v>9.8000000000000007</v>
      </c>
      <c r="L149" s="13">
        <v>9.89</v>
      </c>
      <c r="M149" s="13">
        <v>10.01</v>
      </c>
      <c r="N149" s="13">
        <v>10.23</v>
      </c>
      <c r="O149" s="13">
        <v>10.52</v>
      </c>
      <c r="P149" s="13">
        <v>10.33</v>
      </c>
      <c r="Q149" s="13">
        <v>10.45</v>
      </c>
      <c r="R149" s="13">
        <v>10.28</v>
      </c>
      <c r="S149" s="13">
        <v>10.11</v>
      </c>
      <c r="T149" s="13">
        <v>10.210000000000001</v>
      </c>
      <c r="U149" s="13">
        <v>10.06</v>
      </c>
      <c r="V149" s="13">
        <v>10.44</v>
      </c>
      <c r="W149" s="13">
        <v>10.36</v>
      </c>
      <c r="X149" s="13">
        <v>10.61</v>
      </c>
      <c r="Y149" s="13">
        <v>10.45</v>
      </c>
      <c r="Z149" s="13">
        <v>10.43</v>
      </c>
      <c r="AA149" s="13">
        <v>10.78</v>
      </c>
      <c r="AB149" s="13">
        <v>10.94</v>
      </c>
      <c r="AC149" s="13">
        <v>10.88</v>
      </c>
      <c r="AD149" s="13">
        <v>10.88</v>
      </c>
      <c r="AE149" s="13">
        <v>10.88</v>
      </c>
      <c r="AF149" s="13">
        <v>10.88</v>
      </c>
      <c r="AG149" s="13">
        <v>10.88</v>
      </c>
      <c r="AH149" s="13">
        <v>12.01</v>
      </c>
      <c r="AI149" s="13">
        <v>12.23</v>
      </c>
      <c r="AJ149" s="13">
        <v>11.46</v>
      </c>
      <c r="AK149" s="13">
        <v>11.43</v>
      </c>
      <c r="AL149" s="13">
        <v>11.11</v>
      </c>
      <c r="AM149" s="13">
        <v>11.66</v>
      </c>
      <c r="AN149" s="13">
        <v>11.76</v>
      </c>
      <c r="AO149" s="13">
        <v>11.6</v>
      </c>
      <c r="AP149" s="13">
        <v>11.44</v>
      </c>
      <c r="AQ149" s="13">
        <v>11.38</v>
      </c>
      <c r="AR149" s="13">
        <v>11.07</v>
      </c>
      <c r="AS149" s="13">
        <v>11.04</v>
      </c>
      <c r="AT149" s="13">
        <v>11.37</v>
      </c>
      <c r="AU149" s="13">
        <v>11.39</v>
      </c>
      <c r="AV149" s="13">
        <v>11.57</v>
      </c>
      <c r="AW149" s="13">
        <v>11.9</v>
      </c>
      <c r="AX149" s="13">
        <v>11.98</v>
      </c>
      <c r="AY149" s="13">
        <v>12.23</v>
      </c>
      <c r="AZ149" s="13">
        <v>12.46</v>
      </c>
      <c r="BA149" s="13">
        <v>12.46</v>
      </c>
      <c r="BB149" s="13">
        <v>12.45</v>
      </c>
      <c r="BC149" s="13">
        <v>12.52</v>
      </c>
      <c r="BD149" s="13">
        <v>12.56</v>
      </c>
      <c r="BE149" s="13">
        <v>12.55</v>
      </c>
      <c r="BF149" s="13">
        <v>12.63</v>
      </c>
      <c r="BG149" s="13">
        <v>12.51</v>
      </c>
      <c r="BH149" s="13">
        <v>12.68</v>
      </c>
      <c r="BI149" s="13">
        <v>11.74</v>
      </c>
      <c r="BJ149" s="13">
        <v>12.91</v>
      </c>
      <c r="BK149" s="13">
        <v>13.17</v>
      </c>
    </row>
    <row r="150" spans="1:63" x14ac:dyDescent="0.3">
      <c r="A150" s="6">
        <v>17</v>
      </c>
      <c r="B150" s="1" t="s">
        <v>499</v>
      </c>
      <c r="C150" s="1" t="s">
        <v>487</v>
      </c>
      <c r="D150" s="13">
        <v>7.5</v>
      </c>
      <c r="E150" s="13">
        <v>7.57</v>
      </c>
      <c r="F150" s="13">
        <v>7.65</v>
      </c>
      <c r="G150" s="13">
        <v>7.81</v>
      </c>
      <c r="H150" s="13">
        <v>7.88</v>
      </c>
      <c r="I150" s="13">
        <v>8.2899999999999991</v>
      </c>
      <c r="J150" s="13">
        <v>8.82</v>
      </c>
      <c r="K150" s="13">
        <v>9.1199999999999992</v>
      </c>
      <c r="L150" s="13">
        <v>9.32</v>
      </c>
      <c r="M150" s="13">
        <v>9.48</v>
      </c>
      <c r="N150" s="13">
        <v>9.85</v>
      </c>
      <c r="O150" s="13">
        <v>10.01</v>
      </c>
      <c r="P150" s="13">
        <v>9.7899999999999991</v>
      </c>
      <c r="Q150" s="13">
        <v>9.7799999999999994</v>
      </c>
      <c r="R150" s="13">
        <v>9.64</v>
      </c>
      <c r="S150" s="13">
        <v>9.4499999999999993</v>
      </c>
      <c r="T150" s="13">
        <v>9.41</v>
      </c>
      <c r="U150" s="13">
        <v>9.44</v>
      </c>
      <c r="V150" s="13">
        <v>9.6</v>
      </c>
      <c r="W150" s="13">
        <v>9.6</v>
      </c>
      <c r="X150" s="13">
        <v>9.66</v>
      </c>
      <c r="Y150" s="13">
        <v>9.4700000000000006</v>
      </c>
      <c r="Z150" s="13">
        <v>9.4600000000000009</v>
      </c>
      <c r="AA150" s="13">
        <v>9.84</v>
      </c>
      <c r="AB150" s="13">
        <v>9.98</v>
      </c>
      <c r="AC150" s="13">
        <v>9.9</v>
      </c>
      <c r="AD150" s="13">
        <v>9.9</v>
      </c>
      <c r="AE150" s="13">
        <v>9.9</v>
      </c>
      <c r="AF150" s="13">
        <v>9.9</v>
      </c>
      <c r="AG150" s="13">
        <v>9.9</v>
      </c>
      <c r="AH150" s="13">
        <v>11.07</v>
      </c>
      <c r="AI150" s="13">
        <v>10.9</v>
      </c>
      <c r="AJ150" s="13">
        <v>10.64</v>
      </c>
      <c r="AK150" s="13">
        <v>10.6</v>
      </c>
      <c r="AL150" s="13">
        <v>10.18</v>
      </c>
      <c r="AM150" s="13">
        <v>10.68</v>
      </c>
      <c r="AN150" s="13">
        <v>10.95</v>
      </c>
      <c r="AO150" s="13">
        <v>10.76</v>
      </c>
      <c r="AP150" s="13">
        <v>10.67</v>
      </c>
      <c r="AQ150" s="13">
        <v>10.6</v>
      </c>
      <c r="AR150" s="13">
        <v>10.39</v>
      </c>
      <c r="AS150" s="13">
        <v>10.38</v>
      </c>
      <c r="AT150" s="13">
        <v>10.74</v>
      </c>
      <c r="AU150" s="13">
        <v>10.76</v>
      </c>
      <c r="AV150" s="13">
        <v>10.96</v>
      </c>
      <c r="AW150" s="13">
        <v>11.2</v>
      </c>
      <c r="AX150" s="13">
        <v>11.32</v>
      </c>
      <c r="AY150" s="13">
        <v>11.47</v>
      </c>
      <c r="AZ150" s="13">
        <v>11.64</v>
      </c>
      <c r="BA150" s="13">
        <v>11.75</v>
      </c>
      <c r="BB150" s="13">
        <v>11.72</v>
      </c>
      <c r="BC150" s="13">
        <v>11.86</v>
      </c>
      <c r="BD150" s="13">
        <v>11.85</v>
      </c>
      <c r="BE150" s="13">
        <v>11.86</v>
      </c>
      <c r="BF150" s="13">
        <v>11.91</v>
      </c>
      <c r="BG150" s="13">
        <v>11.98</v>
      </c>
      <c r="BH150" s="13">
        <v>11.94</v>
      </c>
      <c r="BI150" s="13">
        <v>11.31</v>
      </c>
      <c r="BJ150" s="13">
        <v>12.16</v>
      </c>
      <c r="BK150" s="13">
        <v>12.43</v>
      </c>
    </row>
    <row r="151" spans="1:63" x14ac:dyDescent="0.3">
      <c r="A151" s="6">
        <v>18</v>
      </c>
      <c r="B151" s="1" t="s">
        <v>500</v>
      </c>
      <c r="C151" s="1" t="s">
        <v>487</v>
      </c>
      <c r="D151" s="13">
        <v>7.99</v>
      </c>
      <c r="E151" s="13">
        <v>7.99</v>
      </c>
      <c r="F151" s="13">
        <v>8.18</v>
      </c>
      <c r="G151" s="13">
        <v>8.26</v>
      </c>
      <c r="H151" s="13">
        <v>8.44</v>
      </c>
      <c r="I151" s="13">
        <v>8.81</v>
      </c>
      <c r="J151" s="13">
        <v>9.26</v>
      </c>
      <c r="K151" s="13">
        <v>9.6</v>
      </c>
      <c r="L151" s="13">
        <v>9.65</v>
      </c>
      <c r="M151" s="13">
        <v>9.74</v>
      </c>
      <c r="N151" s="13">
        <v>9.99</v>
      </c>
      <c r="O151" s="13">
        <v>10.24</v>
      </c>
      <c r="P151" s="13">
        <v>10.19</v>
      </c>
      <c r="Q151" s="13">
        <v>10.41</v>
      </c>
      <c r="R151" s="13">
        <v>10.32</v>
      </c>
      <c r="S151" s="13">
        <v>10.11</v>
      </c>
      <c r="T151" s="13">
        <v>10.18</v>
      </c>
      <c r="U151" s="13">
        <v>10.1</v>
      </c>
      <c r="V151" s="13">
        <v>10.26</v>
      </c>
      <c r="W151" s="13">
        <v>10.119999999999999</v>
      </c>
      <c r="X151" s="13">
        <v>10.220000000000001</v>
      </c>
      <c r="Y151" s="13">
        <v>10.119999999999999</v>
      </c>
      <c r="Z151" s="13">
        <v>10.25</v>
      </c>
      <c r="AA151" s="13">
        <v>10.48</v>
      </c>
      <c r="AB151" s="13">
        <v>10.66</v>
      </c>
      <c r="AC151" s="13">
        <v>10.72</v>
      </c>
      <c r="AD151" s="13">
        <v>10.72</v>
      </c>
      <c r="AE151" s="13">
        <v>10.72</v>
      </c>
      <c r="AF151" s="13">
        <v>10.72</v>
      </c>
      <c r="AG151" s="13">
        <v>10.72</v>
      </c>
      <c r="AH151" s="13">
        <v>11.9</v>
      </c>
      <c r="AI151" s="13">
        <v>10.9</v>
      </c>
      <c r="AJ151" s="13">
        <v>10.69</v>
      </c>
      <c r="AK151" s="13">
        <v>10.76</v>
      </c>
      <c r="AL151" s="13">
        <v>10.59</v>
      </c>
      <c r="AM151" s="13">
        <v>11.05</v>
      </c>
      <c r="AN151" s="13">
        <v>11.15</v>
      </c>
      <c r="AO151" s="13">
        <v>10.99</v>
      </c>
      <c r="AP151" s="13">
        <v>10.87</v>
      </c>
      <c r="AQ151" s="13">
        <v>10.83</v>
      </c>
      <c r="AR151" s="13">
        <v>10.65</v>
      </c>
      <c r="AS151" s="13">
        <v>10.61</v>
      </c>
      <c r="AT151" s="13">
        <v>10.86</v>
      </c>
      <c r="AU151" s="13">
        <v>10.88</v>
      </c>
      <c r="AV151" s="13">
        <v>11.11</v>
      </c>
      <c r="AW151" s="13">
        <v>11.32</v>
      </c>
      <c r="AX151" s="13">
        <v>11.44</v>
      </c>
      <c r="AY151" s="13">
        <v>11.51</v>
      </c>
      <c r="AZ151" s="13">
        <v>11.78</v>
      </c>
      <c r="BA151" s="13">
        <v>11.81</v>
      </c>
      <c r="BB151" s="13">
        <v>11.98</v>
      </c>
      <c r="BC151" s="13">
        <v>12.2</v>
      </c>
      <c r="BD151" s="13">
        <v>12.06</v>
      </c>
      <c r="BE151" s="13">
        <v>12.21</v>
      </c>
      <c r="BF151" s="13">
        <v>12.3</v>
      </c>
      <c r="BG151" s="13">
        <v>12.32</v>
      </c>
      <c r="BH151" s="13">
        <v>12.35</v>
      </c>
      <c r="BI151" s="13">
        <v>11.4</v>
      </c>
      <c r="BJ151" s="13">
        <v>12.58</v>
      </c>
      <c r="BK151" s="13">
        <v>12.8</v>
      </c>
    </row>
    <row r="152" spans="1:63" x14ac:dyDescent="0.3">
      <c r="A152" s="6">
        <v>19</v>
      </c>
      <c r="B152" s="1" t="s">
        <v>501</v>
      </c>
      <c r="C152" s="1" t="s">
        <v>502</v>
      </c>
      <c r="D152" s="13">
        <v>7.24</v>
      </c>
      <c r="E152" s="13">
        <v>7.29</v>
      </c>
      <c r="F152" s="13">
        <v>7.28</v>
      </c>
      <c r="G152" s="13">
        <v>7.32</v>
      </c>
      <c r="H152" s="13">
        <v>7.53</v>
      </c>
      <c r="I152" s="13">
        <v>7.71</v>
      </c>
      <c r="J152" s="13">
        <v>8.16</v>
      </c>
      <c r="K152" s="13">
        <v>8.3000000000000007</v>
      </c>
      <c r="L152" s="13">
        <v>8.52</v>
      </c>
      <c r="M152" s="13">
        <v>8.59</v>
      </c>
      <c r="N152" s="13">
        <v>8.65</v>
      </c>
      <c r="O152" s="13">
        <v>8.84</v>
      </c>
      <c r="P152" s="13">
        <v>8.6199999999999992</v>
      </c>
      <c r="Q152" s="13">
        <v>8.61</v>
      </c>
      <c r="R152" s="13">
        <v>8.48</v>
      </c>
      <c r="S152" s="13">
        <v>8.42</v>
      </c>
      <c r="T152" s="13">
        <v>8.44</v>
      </c>
      <c r="U152" s="13">
        <v>8.36</v>
      </c>
      <c r="V152" s="13">
        <v>8.42</v>
      </c>
      <c r="W152" s="13">
        <v>8.35</v>
      </c>
      <c r="X152" s="13">
        <v>8.3699999999999992</v>
      </c>
      <c r="Y152" s="13">
        <v>8.34</v>
      </c>
      <c r="Z152" s="13">
        <v>8.49</v>
      </c>
      <c r="AA152" s="13">
        <v>8.66</v>
      </c>
      <c r="AB152" s="13">
        <v>8.73</v>
      </c>
      <c r="AC152" s="13">
        <v>8.84</v>
      </c>
      <c r="AD152" s="13">
        <v>8.84</v>
      </c>
      <c r="AE152" s="13">
        <v>8.84</v>
      </c>
      <c r="AF152" s="13">
        <v>8.84</v>
      </c>
      <c r="AG152" s="13">
        <v>8.84</v>
      </c>
      <c r="AH152" s="13">
        <v>9.35</v>
      </c>
      <c r="AI152" s="13">
        <v>9.25</v>
      </c>
      <c r="AJ152" s="13">
        <v>9.0299999999999994</v>
      </c>
      <c r="AK152" s="13">
        <v>8.9600000000000009</v>
      </c>
      <c r="AL152" s="13">
        <v>8.94</v>
      </c>
      <c r="AM152" s="13">
        <v>9.1300000000000008</v>
      </c>
      <c r="AN152" s="13">
        <v>9.18</v>
      </c>
      <c r="AO152" s="13">
        <v>9.11</v>
      </c>
      <c r="AP152" s="13">
        <v>8.99</v>
      </c>
      <c r="AQ152" s="13">
        <v>8.92</v>
      </c>
      <c r="AR152" s="13">
        <v>8.9</v>
      </c>
      <c r="AS152" s="13">
        <v>8.99</v>
      </c>
      <c r="AT152" s="13">
        <v>9.15</v>
      </c>
      <c r="AU152" s="13">
        <v>9.1999999999999993</v>
      </c>
      <c r="AV152" s="13">
        <v>9.43</v>
      </c>
      <c r="AW152" s="13">
        <v>9.64</v>
      </c>
      <c r="AX152" s="13">
        <v>9.73</v>
      </c>
      <c r="AY152" s="13">
        <v>9.94</v>
      </c>
      <c r="AZ152" s="13">
        <v>10.039999999999999</v>
      </c>
      <c r="BA152" s="13">
        <v>10.199999999999999</v>
      </c>
      <c r="BB152" s="13">
        <v>10.25</v>
      </c>
      <c r="BC152" s="13">
        <v>10.33</v>
      </c>
      <c r="BD152" s="13">
        <v>10.43</v>
      </c>
      <c r="BE152" s="13">
        <v>10.55</v>
      </c>
      <c r="BF152" s="13">
        <v>10.69</v>
      </c>
      <c r="BG152" s="13">
        <v>10.93</v>
      </c>
      <c r="BH152" s="13">
        <v>10.9</v>
      </c>
      <c r="BI152" s="13">
        <v>11.12</v>
      </c>
      <c r="BJ152" s="13">
        <v>11.27</v>
      </c>
      <c r="BK152" s="13">
        <v>11.38</v>
      </c>
    </row>
    <row r="153" spans="1:63" x14ac:dyDescent="0.3">
      <c r="A153" s="6">
        <v>20</v>
      </c>
      <c r="B153" s="1" t="s">
        <v>503</v>
      </c>
      <c r="C153" s="1" t="s">
        <v>502</v>
      </c>
      <c r="D153" s="13">
        <v>8.33</v>
      </c>
      <c r="E153" s="13">
        <v>8.43</v>
      </c>
      <c r="F153" s="13">
        <v>8.4</v>
      </c>
      <c r="G153" s="13">
        <v>8.5</v>
      </c>
      <c r="H153" s="13">
        <v>8.8000000000000007</v>
      </c>
      <c r="I153" s="13">
        <v>9.07</v>
      </c>
      <c r="J153" s="13">
        <v>9.5299999999999994</v>
      </c>
      <c r="K153" s="13">
        <v>9.8000000000000007</v>
      </c>
      <c r="L153" s="13">
        <v>10.11</v>
      </c>
      <c r="M153" s="13">
        <v>10.17</v>
      </c>
      <c r="N153" s="13">
        <v>10.19</v>
      </c>
      <c r="O153" s="13">
        <v>10.38</v>
      </c>
      <c r="P153" s="13">
        <v>10.14</v>
      </c>
      <c r="Q153" s="13">
        <v>10.07</v>
      </c>
      <c r="R153" s="13">
        <v>9.94</v>
      </c>
      <c r="S153" s="13">
        <v>9.8800000000000008</v>
      </c>
      <c r="T153" s="13">
        <v>9.94</v>
      </c>
      <c r="U153" s="13">
        <v>9.86</v>
      </c>
      <c r="V153" s="13">
        <v>9.93</v>
      </c>
      <c r="W153" s="13">
        <v>9.85</v>
      </c>
      <c r="X153" s="13">
        <v>9.86</v>
      </c>
      <c r="Y153" s="13">
        <v>9.84</v>
      </c>
      <c r="Z153" s="13">
        <v>10.01</v>
      </c>
      <c r="AA153" s="13">
        <v>10.199999999999999</v>
      </c>
      <c r="AB153" s="13">
        <v>10.28</v>
      </c>
      <c r="AC153" s="13">
        <v>10.49</v>
      </c>
      <c r="AD153" s="13">
        <v>10.49</v>
      </c>
      <c r="AE153" s="13">
        <v>10.49</v>
      </c>
      <c r="AF153" s="13">
        <v>10.49</v>
      </c>
      <c r="AG153" s="13">
        <v>10.49</v>
      </c>
      <c r="AH153" s="13">
        <v>11.2</v>
      </c>
      <c r="AI153" s="13">
        <v>11.05</v>
      </c>
      <c r="AJ153" s="13">
        <v>10.84</v>
      </c>
      <c r="AK153" s="13">
        <v>10.7</v>
      </c>
      <c r="AL153" s="13">
        <v>10.68</v>
      </c>
      <c r="AM153" s="13">
        <v>10.94</v>
      </c>
      <c r="AN153" s="13">
        <v>10.99</v>
      </c>
      <c r="AO153" s="13">
        <v>10.86</v>
      </c>
      <c r="AP153" s="13">
        <v>10.79</v>
      </c>
      <c r="AQ153" s="13">
        <v>10.73</v>
      </c>
      <c r="AR153" s="13">
        <v>10.62</v>
      </c>
      <c r="AS153" s="13">
        <v>10.7</v>
      </c>
      <c r="AT153" s="13">
        <v>10.87</v>
      </c>
      <c r="AU153" s="13">
        <v>10.9</v>
      </c>
      <c r="AV153" s="13">
        <v>11.18</v>
      </c>
      <c r="AW153" s="13">
        <v>11.42</v>
      </c>
      <c r="AX153" s="13">
        <v>11.48</v>
      </c>
      <c r="AY153" s="13">
        <v>11.68</v>
      </c>
      <c r="AZ153" s="13">
        <v>11.78</v>
      </c>
      <c r="BA153" s="13">
        <v>12</v>
      </c>
      <c r="BB153" s="13">
        <v>12.13</v>
      </c>
      <c r="BC153" s="13">
        <v>12.2</v>
      </c>
      <c r="BD153" s="13">
        <v>12.24</v>
      </c>
      <c r="BE153" s="13">
        <v>12.36</v>
      </c>
      <c r="BF153" s="13">
        <v>12.61</v>
      </c>
      <c r="BG153" s="13">
        <v>12.92</v>
      </c>
      <c r="BH153" s="13">
        <v>12.92</v>
      </c>
      <c r="BI153" s="13">
        <v>13.1</v>
      </c>
      <c r="BJ153" s="13">
        <v>13.24</v>
      </c>
      <c r="BK153" s="13">
        <v>13.41</v>
      </c>
    </row>
    <row r="154" spans="1:63" x14ac:dyDescent="0.3">
      <c r="A154" s="6">
        <v>21</v>
      </c>
      <c r="B154" s="1" t="s">
        <v>504</v>
      </c>
      <c r="C154" s="1" t="s">
        <v>505</v>
      </c>
      <c r="D154" s="13">
        <v>7.73</v>
      </c>
      <c r="E154" s="13">
        <v>7.9</v>
      </c>
      <c r="F154" s="13">
        <v>8.0399999999999991</v>
      </c>
      <c r="G154" s="13">
        <v>8.1199999999999992</v>
      </c>
      <c r="H154" s="13">
        <v>8.44</v>
      </c>
      <c r="I154" s="13">
        <v>8.73</v>
      </c>
      <c r="J154" s="13">
        <v>9.33</v>
      </c>
      <c r="K154" s="13">
        <v>9.69</v>
      </c>
      <c r="L154" s="13">
        <v>9.85</v>
      </c>
      <c r="M154" s="13">
        <v>9.9600000000000009</v>
      </c>
      <c r="N154" s="13">
        <v>10.15</v>
      </c>
      <c r="O154" s="13">
        <v>10.31</v>
      </c>
      <c r="P154" s="13">
        <v>10.01</v>
      </c>
      <c r="Q154" s="13">
        <v>10.1</v>
      </c>
      <c r="R154" s="13">
        <v>9.9700000000000006</v>
      </c>
      <c r="S154" s="13">
        <v>9.91</v>
      </c>
      <c r="T154" s="13">
        <v>9.93</v>
      </c>
      <c r="U154" s="13">
        <v>9.98</v>
      </c>
      <c r="V154" s="13">
        <v>10.039999999999999</v>
      </c>
      <c r="W154" s="13">
        <v>10.18</v>
      </c>
      <c r="X154" s="13">
        <v>10.11</v>
      </c>
      <c r="Y154" s="13">
        <v>10.039999999999999</v>
      </c>
      <c r="Z154" s="13">
        <v>10.09</v>
      </c>
      <c r="AA154" s="13">
        <v>10.38</v>
      </c>
      <c r="AB154" s="13">
        <v>10.43</v>
      </c>
      <c r="AC154" s="13">
        <v>10.47</v>
      </c>
      <c r="AD154" s="13">
        <v>10.97</v>
      </c>
      <c r="AE154" s="13">
        <v>11.48</v>
      </c>
      <c r="AF154" s="13">
        <v>12.16</v>
      </c>
      <c r="AG154" s="13">
        <v>12.3</v>
      </c>
      <c r="AH154" s="13">
        <v>12.3</v>
      </c>
      <c r="AI154" s="13">
        <v>12.33</v>
      </c>
      <c r="AJ154" s="13">
        <v>12.05</v>
      </c>
      <c r="AK154" s="13">
        <v>11.82</v>
      </c>
      <c r="AL154" s="13">
        <v>11.65</v>
      </c>
      <c r="AM154" s="13">
        <v>11.89</v>
      </c>
      <c r="AN154" s="13">
        <v>12.09</v>
      </c>
      <c r="AO154" s="13">
        <v>11.78</v>
      </c>
      <c r="AP154" s="13">
        <v>11.6</v>
      </c>
      <c r="AQ154" s="13">
        <v>11.46</v>
      </c>
      <c r="AR154" s="13">
        <v>11.51</v>
      </c>
      <c r="AS154" s="13">
        <v>11.6</v>
      </c>
      <c r="AT154" s="13">
        <v>11.72</v>
      </c>
      <c r="AU154" s="13">
        <v>11.77</v>
      </c>
      <c r="AV154" s="13">
        <v>12.01</v>
      </c>
      <c r="AW154" s="13">
        <v>12.4</v>
      </c>
      <c r="AX154" s="13">
        <v>12.47</v>
      </c>
      <c r="AY154" s="13">
        <v>12.58</v>
      </c>
      <c r="AZ154" s="13">
        <v>12.57</v>
      </c>
      <c r="BA154" s="13">
        <v>12.46</v>
      </c>
      <c r="BB154" s="13">
        <v>12.42</v>
      </c>
      <c r="BC154" s="13">
        <v>12.47</v>
      </c>
      <c r="BD154" s="13">
        <v>12.47</v>
      </c>
      <c r="BE154" s="13">
        <v>12.47</v>
      </c>
      <c r="BF154" s="13">
        <v>12.47</v>
      </c>
      <c r="BG154" s="13">
        <v>11.82</v>
      </c>
      <c r="BH154" s="13">
        <v>12</v>
      </c>
      <c r="BI154" s="13">
        <v>12.04</v>
      </c>
      <c r="BJ154" s="13">
        <v>12.11</v>
      </c>
      <c r="BK154" s="13">
        <v>12.12</v>
      </c>
    </row>
    <row r="155" spans="1:63" x14ac:dyDescent="0.3">
      <c r="A155" s="6">
        <v>22</v>
      </c>
      <c r="B155" s="1" t="s">
        <v>506</v>
      </c>
      <c r="C155" s="1" t="s">
        <v>505</v>
      </c>
      <c r="D155" s="13">
        <v>7.28</v>
      </c>
      <c r="E155" s="13">
        <v>7.46</v>
      </c>
      <c r="F155" s="13">
        <v>7.59</v>
      </c>
      <c r="G155" s="13">
        <v>7.67</v>
      </c>
      <c r="H155" s="13">
        <v>7.99</v>
      </c>
      <c r="I155" s="13">
        <v>8.3000000000000007</v>
      </c>
      <c r="J155" s="13">
        <v>8.8800000000000008</v>
      </c>
      <c r="K155" s="13">
        <v>9.24</v>
      </c>
      <c r="L155" s="13">
        <v>9.4</v>
      </c>
      <c r="M155" s="13">
        <v>9.51</v>
      </c>
      <c r="N155" s="13">
        <v>9.69</v>
      </c>
      <c r="O155" s="13">
        <v>9.83</v>
      </c>
      <c r="P155" s="13">
        <v>9.5399999999999991</v>
      </c>
      <c r="Q155" s="13">
        <v>9.64</v>
      </c>
      <c r="R155" s="13">
        <v>9.5</v>
      </c>
      <c r="S155" s="13">
        <v>9.42</v>
      </c>
      <c r="T155" s="13">
        <v>9.4499999999999993</v>
      </c>
      <c r="U155" s="13">
        <v>9.5</v>
      </c>
      <c r="V155" s="13">
        <v>9.5500000000000007</v>
      </c>
      <c r="W155" s="13">
        <v>9.69</v>
      </c>
      <c r="X155" s="13">
        <v>9.6199999999999992</v>
      </c>
      <c r="Y155" s="13">
        <v>9.56</v>
      </c>
      <c r="Z155" s="13">
        <v>9.61</v>
      </c>
      <c r="AA155" s="13">
        <v>9.8699999999999992</v>
      </c>
      <c r="AB155" s="13">
        <v>9.93</v>
      </c>
      <c r="AC155" s="13">
        <v>9.9700000000000006</v>
      </c>
      <c r="AD155" s="13">
        <v>10.43</v>
      </c>
      <c r="AE155" s="13">
        <v>10.88</v>
      </c>
      <c r="AF155" s="13">
        <v>11.53</v>
      </c>
      <c r="AG155" s="13">
        <v>11.68</v>
      </c>
      <c r="AH155" s="13">
        <v>11.66</v>
      </c>
      <c r="AI155" s="13">
        <v>11.67</v>
      </c>
      <c r="AJ155" s="13">
        <v>11.39</v>
      </c>
      <c r="AK155" s="13">
        <v>11.2</v>
      </c>
      <c r="AL155" s="13">
        <v>11.06</v>
      </c>
      <c r="AM155" s="13">
        <v>11.28</v>
      </c>
      <c r="AN155" s="13">
        <v>11.5</v>
      </c>
      <c r="AO155" s="13">
        <v>11.2</v>
      </c>
      <c r="AP155" s="13">
        <v>11.02</v>
      </c>
      <c r="AQ155" s="13">
        <v>10.9</v>
      </c>
      <c r="AR155" s="13">
        <v>10.93</v>
      </c>
      <c r="AS155" s="13">
        <v>11</v>
      </c>
      <c r="AT155" s="13">
        <v>11.13</v>
      </c>
      <c r="AU155" s="13">
        <v>11.17</v>
      </c>
      <c r="AV155" s="13">
        <v>11.38</v>
      </c>
      <c r="AW155" s="13">
        <v>11.72</v>
      </c>
      <c r="AX155" s="13">
        <v>11.79</v>
      </c>
      <c r="AY155" s="13">
        <v>11.87</v>
      </c>
      <c r="AZ155" s="13">
        <v>11.86</v>
      </c>
      <c r="BA155" s="13">
        <v>11.76</v>
      </c>
      <c r="BB155" s="13">
        <v>11.73</v>
      </c>
      <c r="BC155" s="13">
        <v>11.77</v>
      </c>
      <c r="BD155" s="13">
        <v>11.77</v>
      </c>
      <c r="BE155" s="13">
        <v>11.77</v>
      </c>
      <c r="BF155" s="13">
        <v>11.77</v>
      </c>
      <c r="BG155" s="13">
        <v>11.48</v>
      </c>
      <c r="BH155" s="13">
        <v>11.66</v>
      </c>
      <c r="BI155" s="13">
        <v>11.71</v>
      </c>
      <c r="BJ155" s="13">
        <v>11.78</v>
      </c>
      <c r="BK155" s="13">
        <v>11.8</v>
      </c>
    </row>
    <row r="156" spans="1:63" x14ac:dyDescent="0.3">
      <c r="A156" s="6">
        <v>23</v>
      </c>
      <c r="B156" s="1" t="s">
        <v>507</v>
      </c>
      <c r="C156" s="1" t="s">
        <v>508</v>
      </c>
      <c r="D156" s="13">
        <v>9.3800000000000008</v>
      </c>
      <c r="E156" s="13">
        <v>9.5</v>
      </c>
      <c r="F156" s="13">
        <v>9.5399999999999991</v>
      </c>
      <c r="G156" s="13">
        <v>9.6199999999999992</v>
      </c>
      <c r="H156" s="13">
        <v>9.93</v>
      </c>
      <c r="I156" s="13">
        <v>10.28</v>
      </c>
      <c r="J156" s="13">
        <v>10.84</v>
      </c>
      <c r="K156" s="13">
        <v>11.01</v>
      </c>
      <c r="L156" s="13">
        <v>11.18</v>
      </c>
      <c r="M156" s="13">
        <v>11.21</v>
      </c>
      <c r="N156" s="13">
        <v>11.42</v>
      </c>
      <c r="O156" s="13">
        <v>11.64</v>
      </c>
      <c r="P156" s="13">
        <v>11.4</v>
      </c>
      <c r="Q156" s="13">
        <v>11.52</v>
      </c>
      <c r="R156" s="13">
        <v>11.39</v>
      </c>
      <c r="S156" s="13">
        <v>11.44</v>
      </c>
      <c r="T156" s="13">
        <v>11.35</v>
      </c>
      <c r="U156" s="13">
        <v>11.2</v>
      </c>
      <c r="V156" s="13">
        <v>11.44</v>
      </c>
      <c r="W156" s="13">
        <v>11.49</v>
      </c>
      <c r="X156" s="13">
        <v>11.36</v>
      </c>
      <c r="Y156" s="13">
        <v>11.31</v>
      </c>
      <c r="Z156" s="13">
        <v>11.58</v>
      </c>
      <c r="AA156" s="13">
        <v>11.77</v>
      </c>
      <c r="AB156" s="13">
        <v>11.88</v>
      </c>
      <c r="AC156" s="13">
        <v>12.13</v>
      </c>
      <c r="AD156" s="13">
        <v>12.51</v>
      </c>
      <c r="AE156" s="13">
        <v>12.23</v>
      </c>
      <c r="AF156" s="13">
        <v>12.86</v>
      </c>
      <c r="AG156" s="13">
        <v>12.65</v>
      </c>
      <c r="AH156" s="13">
        <v>12.59</v>
      </c>
      <c r="AI156" s="13">
        <v>11.72</v>
      </c>
      <c r="AJ156" s="13">
        <v>11.49</v>
      </c>
      <c r="AK156" s="13">
        <v>11.48</v>
      </c>
      <c r="AL156" s="13">
        <v>11.47</v>
      </c>
      <c r="AM156" s="13">
        <v>11.58</v>
      </c>
      <c r="AN156" s="13">
        <v>11.7</v>
      </c>
      <c r="AO156" s="13">
        <v>11.48</v>
      </c>
      <c r="AP156" s="13">
        <v>11.32</v>
      </c>
      <c r="AQ156" s="13">
        <v>11.18</v>
      </c>
      <c r="AR156" s="13">
        <v>11.15</v>
      </c>
      <c r="AS156" s="13">
        <v>11.28</v>
      </c>
      <c r="AT156" s="13">
        <v>11.44</v>
      </c>
      <c r="AU156" s="13">
        <v>11.52</v>
      </c>
      <c r="AV156" s="13">
        <v>11.72</v>
      </c>
      <c r="AW156" s="13">
        <v>11.96</v>
      </c>
      <c r="AX156" s="13">
        <v>12.18</v>
      </c>
      <c r="AY156" s="13">
        <v>12.59</v>
      </c>
      <c r="AZ156" s="13">
        <v>12.68</v>
      </c>
      <c r="BA156" s="13">
        <v>12.76</v>
      </c>
      <c r="BB156" s="13">
        <v>12.82</v>
      </c>
      <c r="BC156" s="13">
        <v>12.72</v>
      </c>
      <c r="BD156" s="13">
        <v>12.76</v>
      </c>
      <c r="BE156" s="13">
        <v>12.85</v>
      </c>
      <c r="BF156" s="13">
        <v>12.98</v>
      </c>
      <c r="BG156" s="13">
        <v>13.2</v>
      </c>
      <c r="BH156" s="13">
        <v>13.19</v>
      </c>
      <c r="BI156" s="13">
        <v>13.35</v>
      </c>
      <c r="BJ156" s="13">
        <v>13.38</v>
      </c>
      <c r="BK156" s="13">
        <v>13.54</v>
      </c>
    </row>
    <row r="157" spans="1:63" x14ac:dyDescent="0.3">
      <c r="A157" s="6">
        <v>24</v>
      </c>
      <c r="B157" s="1" t="s">
        <v>509</v>
      </c>
      <c r="C157" s="1" t="s">
        <v>508</v>
      </c>
      <c r="D157" s="13">
        <v>6.86</v>
      </c>
      <c r="E157" s="13">
        <v>6.98</v>
      </c>
      <c r="F157" s="13">
        <v>7.05</v>
      </c>
      <c r="G157" s="13">
        <v>7.08</v>
      </c>
      <c r="H157" s="13">
        <v>7.3</v>
      </c>
      <c r="I157" s="13">
        <v>7.82</v>
      </c>
      <c r="J157" s="13">
        <v>8.4</v>
      </c>
      <c r="K157" s="13">
        <v>8.33</v>
      </c>
      <c r="L157" s="13">
        <v>8.52</v>
      </c>
      <c r="M157" s="13">
        <v>8.5500000000000007</v>
      </c>
      <c r="N157" s="13">
        <v>8.74</v>
      </c>
      <c r="O157" s="13">
        <v>8.85</v>
      </c>
      <c r="P157" s="13">
        <v>8.68</v>
      </c>
      <c r="Q157" s="13">
        <v>8.8800000000000008</v>
      </c>
      <c r="R157" s="13">
        <v>8.75</v>
      </c>
      <c r="S157" s="13">
        <v>8.83</v>
      </c>
      <c r="T157" s="13">
        <v>8.7200000000000006</v>
      </c>
      <c r="U157" s="13">
        <v>8.58</v>
      </c>
      <c r="V157" s="13">
        <v>8.73</v>
      </c>
      <c r="W157" s="13">
        <v>8.76</v>
      </c>
      <c r="X157" s="13">
        <v>8.76</v>
      </c>
      <c r="Y157" s="13">
        <v>8.66</v>
      </c>
      <c r="Z157" s="13">
        <v>8.84</v>
      </c>
      <c r="AA157" s="13">
        <v>9.0399999999999991</v>
      </c>
      <c r="AB157" s="13">
        <v>9.1300000000000008</v>
      </c>
      <c r="AC157" s="13">
        <v>9.3000000000000007</v>
      </c>
      <c r="AD157" s="13">
        <v>9.7100000000000009</v>
      </c>
      <c r="AE157" s="13">
        <v>10.19</v>
      </c>
      <c r="AF157" s="13">
        <v>10.8</v>
      </c>
      <c r="AG157" s="13">
        <v>10.5</v>
      </c>
      <c r="AH157" s="13">
        <v>10.25</v>
      </c>
      <c r="AI157" s="13">
        <v>10.09</v>
      </c>
      <c r="AJ157" s="13">
        <v>9.91</v>
      </c>
      <c r="AK157" s="13">
        <v>10.01</v>
      </c>
      <c r="AL157" s="13">
        <v>9.89</v>
      </c>
      <c r="AM157" s="13">
        <v>9.98</v>
      </c>
      <c r="AN157" s="13">
        <v>10.06</v>
      </c>
      <c r="AO157" s="13">
        <v>10.01</v>
      </c>
      <c r="AP157" s="13">
        <v>9.84</v>
      </c>
      <c r="AQ157" s="13">
        <v>9.6999999999999993</v>
      </c>
      <c r="AR157" s="13">
        <v>9.7100000000000009</v>
      </c>
      <c r="AS157" s="13">
        <v>9.7899999999999991</v>
      </c>
      <c r="AT157" s="13">
        <v>9.9700000000000006</v>
      </c>
      <c r="AU157" s="13">
        <v>10.039999999999999</v>
      </c>
      <c r="AV157" s="13">
        <v>10.01</v>
      </c>
      <c r="AW157" s="13">
        <v>10.18</v>
      </c>
      <c r="AX157" s="13">
        <v>10.19</v>
      </c>
      <c r="AY157" s="13">
        <v>10.210000000000001</v>
      </c>
      <c r="AZ157" s="13">
        <v>10.34</v>
      </c>
      <c r="BA157" s="13">
        <v>10.49</v>
      </c>
      <c r="BB157" s="13">
        <v>10.52</v>
      </c>
      <c r="BC157" s="13">
        <v>10.49</v>
      </c>
      <c r="BD157" s="13">
        <v>10.54</v>
      </c>
      <c r="BE157" s="13">
        <v>10.65</v>
      </c>
      <c r="BF157" s="13">
        <v>10.78</v>
      </c>
      <c r="BG157" s="13">
        <v>10.34</v>
      </c>
      <c r="BH157" s="13">
        <v>10.3</v>
      </c>
      <c r="BI157" s="13">
        <v>10.5</v>
      </c>
      <c r="BJ157" s="13">
        <v>10.5</v>
      </c>
      <c r="BK157" s="13">
        <v>10.47</v>
      </c>
    </row>
    <row r="158" spans="1:63" x14ac:dyDescent="0.3">
      <c r="A158" s="6">
        <v>25</v>
      </c>
      <c r="B158" s="1" t="s">
        <v>510</v>
      </c>
      <c r="C158" s="1" t="s">
        <v>511</v>
      </c>
      <c r="D158" s="13">
        <v>6.9</v>
      </c>
      <c r="E158" s="13">
        <v>6.9</v>
      </c>
      <c r="F158" s="13">
        <v>6.92</v>
      </c>
      <c r="G158" s="13">
        <v>6.92</v>
      </c>
      <c r="H158" s="13">
        <v>7</v>
      </c>
      <c r="I158" s="13">
        <v>7.19</v>
      </c>
      <c r="J158" s="13">
        <v>7.37</v>
      </c>
      <c r="K158" s="13">
        <v>7.57</v>
      </c>
      <c r="L158" s="13">
        <v>7.61</v>
      </c>
      <c r="M158" s="13">
        <v>7.62</v>
      </c>
      <c r="N158" s="13">
        <v>7.75</v>
      </c>
      <c r="O158" s="13">
        <v>7.87</v>
      </c>
      <c r="P158" s="13">
        <v>7.67</v>
      </c>
      <c r="Q158" s="13">
        <v>7.69</v>
      </c>
      <c r="R158" s="13">
        <v>7.57</v>
      </c>
      <c r="S158" s="13">
        <v>7.5</v>
      </c>
      <c r="T158" s="13">
        <v>7.53</v>
      </c>
      <c r="U158" s="13">
        <v>7.45</v>
      </c>
      <c r="V158" s="13">
        <v>7.64</v>
      </c>
      <c r="W158" s="13">
        <v>7.65</v>
      </c>
      <c r="X158" s="13">
        <v>7.68</v>
      </c>
      <c r="Y158" s="13">
        <v>7.79</v>
      </c>
      <c r="Z158" s="13">
        <v>7.82</v>
      </c>
      <c r="AA158" s="13">
        <v>7.96</v>
      </c>
      <c r="AB158" s="13">
        <v>7.95</v>
      </c>
      <c r="AC158" s="13">
        <v>8.58</v>
      </c>
      <c r="AD158" s="13">
        <v>9.08</v>
      </c>
      <c r="AE158" s="13">
        <v>9.35</v>
      </c>
      <c r="AF158" s="13">
        <v>9.91</v>
      </c>
      <c r="AG158" s="13">
        <v>10.09</v>
      </c>
      <c r="AH158" s="13">
        <v>10.050000000000001</v>
      </c>
      <c r="AI158" s="13">
        <v>9.85</v>
      </c>
      <c r="AJ158" s="13">
        <v>9.74</v>
      </c>
      <c r="AK158" s="13">
        <v>9.98</v>
      </c>
      <c r="AL158" s="13">
        <v>9.92</v>
      </c>
      <c r="AM158" s="13">
        <v>10.02</v>
      </c>
      <c r="AN158" s="13">
        <v>10.17</v>
      </c>
      <c r="AO158" s="13">
        <v>9.89</v>
      </c>
      <c r="AP158" s="13">
        <v>9.81</v>
      </c>
      <c r="AQ158" s="13">
        <v>9.7899999999999991</v>
      </c>
      <c r="AR158" s="13">
        <v>9.73</v>
      </c>
      <c r="AS158" s="13">
        <v>9.91</v>
      </c>
      <c r="AT158" s="13">
        <v>10.24</v>
      </c>
      <c r="AU158" s="13">
        <v>10.38</v>
      </c>
      <c r="AV158" s="13">
        <v>10.41</v>
      </c>
      <c r="AW158" s="13">
        <v>10.48</v>
      </c>
      <c r="AX158" s="13">
        <v>10.57</v>
      </c>
      <c r="AY158" s="13">
        <v>10.85</v>
      </c>
      <c r="AZ158" s="13">
        <v>10.89</v>
      </c>
      <c r="BA158" s="13">
        <v>10.79</v>
      </c>
      <c r="BB158" s="13">
        <v>10.92</v>
      </c>
      <c r="BC158" s="13">
        <v>10.93</v>
      </c>
      <c r="BD158" s="13">
        <v>10.93</v>
      </c>
      <c r="BE158" s="13">
        <v>10.93</v>
      </c>
      <c r="BF158" s="13">
        <v>10.130000000000001</v>
      </c>
      <c r="BG158" s="13">
        <v>10.130000000000001</v>
      </c>
      <c r="BH158" s="13">
        <v>10.29</v>
      </c>
      <c r="BI158" s="13">
        <v>10.34</v>
      </c>
      <c r="BJ158" s="13">
        <v>10.35</v>
      </c>
      <c r="BK158" s="13">
        <v>10.46</v>
      </c>
    </row>
    <row r="159" spans="1:63" x14ac:dyDescent="0.3">
      <c r="A159" s="6">
        <v>26</v>
      </c>
      <c r="B159" s="1" t="s">
        <v>512</v>
      </c>
      <c r="C159" s="1" t="s">
        <v>513</v>
      </c>
      <c r="D159" s="13">
        <v>8.26</v>
      </c>
      <c r="E159" s="13">
        <v>8.42</v>
      </c>
      <c r="F159" s="13">
        <v>8.3800000000000008</v>
      </c>
      <c r="G159" s="13">
        <v>8.36</v>
      </c>
      <c r="H159" s="13">
        <v>8.5399999999999991</v>
      </c>
      <c r="I159" s="13">
        <v>8.76</v>
      </c>
      <c r="J159" s="13">
        <v>9.44</v>
      </c>
      <c r="K159" s="13" t="s">
        <v>476</v>
      </c>
      <c r="L159" s="13">
        <v>9.3800000000000008</v>
      </c>
      <c r="M159" s="13">
        <v>9.4</v>
      </c>
      <c r="N159" s="13">
        <v>9.4600000000000009</v>
      </c>
      <c r="O159" s="13">
        <v>9.5500000000000007</v>
      </c>
      <c r="P159" s="13">
        <v>9.4</v>
      </c>
      <c r="Q159" s="13">
        <v>9.48</v>
      </c>
      <c r="R159" s="13">
        <v>9.42</v>
      </c>
      <c r="S159" s="13">
        <v>9.39</v>
      </c>
      <c r="T159" s="13">
        <v>9.3800000000000008</v>
      </c>
      <c r="U159" s="13">
        <v>9.39</v>
      </c>
      <c r="V159" s="13">
        <v>9.44</v>
      </c>
      <c r="W159" s="13">
        <v>9.4700000000000006</v>
      </c>
      <c r="X159" s="13">
        <v>9.42</v>
      </c>
      <c r="Y159" s="13">
        <v>9.35</v>
      </c>
      <c r="Z159" s="13">
        <v>9.41</v>
      </c>
      <c r="AA159" s="13">
        <v>9.59</v>
      </c>
      <c r="AB159" s="13">
        <v>9.6300000000000008</v>
      </c>
      <c r="AC159" s="13">
        <v>9.76</v>
      </c>
      <c r="AD159" s="13">
        <v>9.76</v>
      </c>
      <c r="AE159" s="13">
        <v>10.130000000000001</v>
      </c>
      <c r="AF159" s="13">
        <v>11.05</v>
      </c>
      <c r="AG159" s="13">
        <v>10.91</v>
      </c>
      <c r="AH159" s="13">
        <v>10.8</v>
      </c>
      <c r="AI159" s="13">
        <v>10.83</v>
      </c>
      <c r="AJ159" s="13">
        <v>10.63</v>
      </c>
      <c r="AK159" s="13">
        <v>10.58</v>
      </c>
      <c r="AL159" s="13">
        <v>10.5</v>
      </c>
      <c r="AM159" s="13">
        <v>10.5</v>
      </c>
      <c r="AN159" s="13">
        <v>10.67</v>
      </c>
      <c r="AO159" s="13">
        <v>10.6</v>
      </c>
      <c r="AP159" s="13">
        <v>10.45</v>
      </c>
      <c r="AQ159" s="13">
        <v>10.35</v>
      </c>
      <c r="AR159" s="13">
        <v>10.35</v>
      </c>
      <c r="AS159" s="13">
        <v>10.41</v>
      </c>
      <c r="AT159" s="13">
        <v>10.52</v>
      </c>
      <c r="AU159" s="13">
        <v>10.55</v>
      </c>
      <c r="AV159" s="13">
        <v>10.75</v>
      </c>
      <c r="AW159" s="13">
        <v>10.91</v>
      </c>
      <c r="AX159" s="13">
        <v>10.98</v>
      </c>
      <c r="AY159" s="13">
        <v>11.09</v>
      </c>
      <c r="AZ159" s="13">
        <v>11.15</v>
      </c>
      <c r="BA159" s="13">
        <v>11.21</v>
      </c>
      <c r="BB159" s="13">
        <v>11.24</v>
      </c>
      <c r="BC159" s="13">
        <v>11.45</v>
      </c>
      <c r="BD159" s="13">
        <v>11.45</v>
      </c>
      <c r="BE159" s="13">
        <v>10.08</v>
      </c>
      <c r="BF159" s="13">
        <v>10.25</v>
      </c>
      <c r="BG159" s="13">
        <v>10.4</v>
      </c>
      <c r="BH159" s="13">
        <v>10.32</v>
      </c>
      <c r="BI159" s="13">
        <v>10.46</v>
      </c>
      <c r="BJ159" s="13">
        <v>10.58</v>
      </c>
      <c r="BK159" s="13">
        <v>10.61</v>
      </c>
    </row>
    <row r="160" spans="1:63" x14ac:dyDescent="0.3">
      <c r="A160" s="6">
        <v>27</v>
      </c>
      <c r="B160" s="1" t="s">
        <v>514</v>
      </c>
      <c r="C160" s="1" t="s">
        <v>513</v>
      </c>
      <c r="D160" s="13">
        <v>80.97</v>
      </c>
      <c r="E160" s="13">
        <v>81.93</v>
      </c>
      <c r="F160" s="13">
        <v>81.99</v>
      </c>
      <c r="G160" s="13">
        <v>82.45</v>
      </c>
      <c r="H160" s="13">
        <v>84.64</v>
      </c>
      <c r="I160" s="13">
        <v>87.12</v>
      </c>
      <c r="J160" s="13">
        <v>91.19</v>
      </c>
      <c r="K160" s="13" t="s">
        <v>476</v>
      </c>
      <c r="L160" s="13">
        <v>93.91</v>
      </c>
      <c r="M160" s="13">
        <v>94.2</v>
      </c>
      <c r="N160" s="13">
        <v>95.04</v>
      </c>
      <c r="O160" s="13">
        <v>96.13</v>
      </c>
      <c r="P160" s="13">
        <v>94.37</v>
      </c>
      <c r="Q160" s="13">
        <v>94.58</v>
      </c>
      <c r="R160" s="13">
        <v>93.89</v>
      </c>
      <c r="S160" s="13">
        <v>94.18</v>
      </c>
      <c r="T160" s="13">
        <v>93.96</v>
      </c>
      <c r="U160" s="13">
        <v>93.56</v>
      </c>
      <c r="V160" s="13">
        <v>94.88</v>
      </c>
      <c r="W160" s="13">
        <v>94.32</v>
      </c>
      <c r="X160" s="13">
        <v>94.17</v>
      </c>
      <c r="Y160" s="13">
        <v>93.37</v>
      </c>
      <c r="Z160" s="13">
        <v>94.04</v>
      </c>
      <c r="AA160" s="13">
        <v>95.98</v>
      </c>
      <c r="AB160" s="13">
        <v>95.39</v>
      </c>
      <c r="AC160" s="13">
        <v>98.52</v>
      </c>
      <c r="AD160" s="13">
        <v>98.52</v>
      </c>
      <c r="AE160" s="13">
        <v>105.61</v>
      </c>
      <c r="AF160" s="13">
        <v>109.99</v>
      </c>
      <c r="AG160" s="13">
        <v>108.06</v>
      </c>
      <c r="AH160" s="13">
        <v>107.01</v>
      </c>
      <c r="AI160" s="13">
        <v>108.11</v>
      </c>
      <c r="AJ160" s="13">
        <v>106.86</v>
      </c>
      <c r="AK160" s="13">
        <v>106.27</v>
      </c>
      <c r="AL160" s="13">
        <v>105.61</v>
      </c>
      <c r="AM160" s="13">
        <v>106.03</v>
      </c>
      <c r="AN160" s="13">
        <v>107.21</v>
      </c>
      <c r="AO160" s="13">
        <v>106.53</v>
      </c>
      <c r="AP160" s="13">
        <v>105.1</v>
      </c>
      <c r="AQ160" s="13">
        <v>104.2</v>
      </c>
      <c r="AR160" s="13">
        <v>104.06</v>
      </c>
      <c r="AS160" s="13">
        <v>104.45</v>
      </c>
      <c r="AT160" s="13">
        <v>105.66</v>
      </c>
      <c r="AU160" s="13">
        <v>105.83</v>
      </c>
      <c r="AV160" s="13">
        <v>108.13</v>
      </c>
      <c r="AW160" s="13">
        <v>109.78</v>
      </c>
      <c r="AX160" s="13">
        <v>110.76</v>
      </c>
      <c r="AY160" s="13">
        <v>112.1</v>
      </c>
      <c r="AZ160" s="13">
        <v>112.82</v>
      </c>
      <c r="BA160" s="13">
        <v>113.91</v>
      </c>
      <c r="BB160" s="13">
        <v>114.49</v>
      </c>
      <c r="BC160" s="13">
        <v>116.02</v>
      </c>
      <c r="BD160" s="13">
        <v>116.2</v>
      </c>
      <c r="BE160" s="13">
        <v>117.23</v>
      </c>
      <c r="BF160" s="13">
        <v>119.23</v>
      </c>
      <c r="BG160" s="13">
        <v>120.91</v>
      </c>
      <c r="BH160" s="13">
        <v>120.34</v>
      </c>
      <c r="BI160" s="13">
        <v>122.15</v>
      </c>
      <c r="BJ160" s="13">
        <v>123.55</v>
      </c>
      <c r="BK160" s="13">
        <v>124.04</v>
      </c>
    </row>
    <row r="161" spans="1:63" x14ac:dyDescent="0.3">
      <c r="A161" s="6">
        <v>28</v>
      </c>
      <c r="B161" s="1" t="s">
        <v>515</v>
      </c>
      <c r="C161" s="1" t="s">
        <v>513</v>
      </c>
      <c r="D161" s="13">
        <v>8.49</v>
      </c>
      <c r="E161" s="13">
        <v>8.65</v>
      </c>
      <c r="F161" s="13">
        <v>8.65</v>
      </c>
      <c r="G161" s="13">
        <v>8.68</v>
      </c>
      <c r="H161" s="13">
        <v>9</v>
      </c>
      <c r="I161" s="13">
        <v>9.3800000000000008</v>
      </c>
      <c r="J161" s="13">
        <v>9.91</v>
      </c>
      <c r="K161" s="13" t="s">
        <v>476</v>
      </c>
      <c r="L161" s="13">
        <v>10.24</v>
      </c>
      <c r="M161" s="13">
        <v>10.26</v>
      </c>
      <c r="N161" s="13">
        <v>10.31</v>
      </c>
      <c r="O161" s="13">
        <v>10.43</v>
      </c>
      <c r="P161" s="13">
        <v>10.220000000000001</v>
      </c>
      <c r="Q161" s="13">
        <v>10.37</v>
      </c>
      <c r="R161" s="13">
        <v>10.26</v>
      </c>
      <c r="S161" s="13">
        <v>10.210000000000001</v>
      </c>
      <c r="T161" s="13">
        <v>10.199999999999999</v>
      </c>
      <c r="U161" s="13">
        <v>10.199999999999999</v>
      </c>
      <c r="V161" s="13">
        <v>10.26</v>
      </c>
      <c r="W161" s="13">
        <v>10.31</v>
      </c>
      <c r="X161" s="13">
        <v>10.26</v>
      </c>
      <c r="Y161" s="13">
        <v>10.15</v>
      </c>
      <c r="Z161" s="13">
        <v>10.24</v>
      </c>
      <c r="AA161" s="13">
        <v>10.47</v>
      </c>
      <c r="AB161" s="13">
        <v>10.53</v>
      </c>
      <c r="AC161" s="13">
        <v>10.7</v>
      </c>
      <c r="AD161" s="13">
        <v>10.7</v>
      </c>
      <c r="AE161" s="13">
        <v>10.73</v>
      </c>
      <c r="AF161" s="13">
        <v>11.23</v>
      </c>
      <c r="AG161" s="13">
        <v>11.01</v>
      </c>
      <c r="AH161" s="13">
        <v>10.83</v>
      </c>
      <c r="AI161" s="13">
        <v>10.75</v>
      </c>
      <c r="AJ161" s="13">
        <v>10.29</v>
      </c>
      <c r="AK161" s="13">
        <v>10.24</v>
      </c>
      <c r="AL161" s="13">
        <v>10.130000000000001</v>
      </c>
      <c r="AM161" s="13">
        <v>10.17</v>
      </c>
      <c r="AN161" s="13">
        <v>10.33</v>
      </c>
      <c r="AO161" s="13">
        <v>10.18</v>
      </c>
      <c r="AP161" s="13">
        <v>9.98</v>
      </c>
      <c r="AQ161" s="13">
        <v>9.85</v>
      </c>
      <c r="AR161" s="13">
        <v>9.8699999999999992</v>
      </c>
      <c r="AS161" s="13">
        <v>9.9499999999999993</v>
      </c>
      <c r="AT161" s="13">
        <v>10.130000000000001</v>
      </c>
      <c r="AU161" s="13">
        <v>10.15</v>
      </c>
      <c r="AV161" s="13">
        <v>10.4</v>
      </c>
      <c r="AW161" s="13">
        <v>10.6</v>
      </c>
      <c r="AX161" s="13">
        <v>10.67</v>
      </c>
      <c r="AY161" s="13">
        <v>10.77</v>
      </c>
      <c r="AZ161" s="13">
        <v>10.83</v>
      </c>
      <c r="BA161" s="13">
        <v>10.88</v>
      </c>
      <c r="BB161" s="13">
        <v>10.91</v>
      </c>
      <c r="BC161" s="13">
        <v>11.03</v>
      </c>
      <c r="BD161" s="13">
        <v>11.05</v>
      </c>
      <c r="BE161" s="13">
        <v>11.19</v>
      </c>
      <c r="BF161" s="13">
        <v>11.39</v>
      </c>
      <c r="BG161" s="13">
        <v>11.57</v>
      </c>
      <c r="BH161" s="13">
        <v>11.32</v>
      </c>
      <c r="BI161" s="13">
        <v>11.78</v>
      </c>
      <c r="BJ161" s="13">
        <v>12.08</v>
      </c>
      <c r="BK161" s="13">
        <v>12.23</v>
      </c>
    </row>
    <row r="162" spans="1:63" x14ac:dyDescent="0.3">
      <c r="A162" s="6">
        <v>29</v>
      </c>
      <c r="B162" s="1" t="s">
        <v>516</v>
      </c>
      <c r="C162" s="1" t="s">
        <v>517</v>
      </c>
      <c r="D162" s="13">
        <v>9.35</v>
      </c>
      <c r="E162" s="13">
        <v>9.59</v>
      </c>
      <c r="F162" s="13">
        <v>9.69</v>
      </c>
      <c r="G162" s="13">
        <v>9.77</v>
      </c>
      <c r="H162" s="13">
        <v>10.039999999999999</v>
      </c>
      <c r="I162" s="13">
        <v>10.199999999999999</v>
      </c>
      <c r="J162" s="13">
        <v>10.59</v>
      </c>
      <c r="K162" s="13">
        <v>10.83</v>
      </c>
      <c r="L162" s="13">
        <v>11.01</v>
      </c>
      <c r="M162" s="13">
        <v>11.06</v>
      </c>
      <c r="N162" s="13">
        <v>11.17</v>
      </c>
      <c r="O162" s="13">
        <v>11.28</v>
      </c>
      <c r="P162" s="13">
        <v>11.03</v>
      </c>
      <c r="Q162" s="13">
        <v>11.26</v>
      </c>
      <c r="R162" s="13">
        <v>10.99</v>
      </c>
      <c r="S162" s="13">
        <v>11.03</v>
      </c>
      <c r="T162" s="13">
        <v>11.17</v>
      </c>
      <c r="U162" s="13">
        <v>11.17</v>
      </c>
      <c r="V162" s="13">
        <v>11.38</v>
      </c>
      <c r="W162" s="13">
        <v>11.43</v>
      </c>
      <c r="X162" s="13">
        <v>11.29</v>
      </c>
      <c r="Y162" s="13">
        <v>11.29</v>
      </c>
      <c r="Z162" s="13">
        <v>11.55</v>
      </c>
      <c r="AA162" s="13">
        <v>11.73</v>
      </c>
      <c r="AB162" s="13">
        <v>11.82</v>
      </c>
      <c r="AC162" s="13">
        <v>12.07</v>
      </c>
      <c r="AD162" s="13">
        <v>12.72</v>
      </c>
      <c r="AE162" s="13">
        <v>13.13</v>
      </c>
      <c r="AF162" s="13">
        <v>14.4</v>
      </c>
      <c r="AG162" s="13">
        <v>14.16</v>
      </c>
      <c r="AH162" s="13">
        <v>14.28</v>
      </c>
      <c r="AI162" s="13">
        <v>14.2</v>
      </c>
      <c r="AJ162" s="13">
        <v>14.09</v>
      </c>
      <c r="AK162" s="13">
        <v>14.23</v>
      </c>
      <c r="AL162" s="13">
        <v>14.18</v>
      </c>
      <c r="AM162" s="13">
        <v>14.64</v>
      </c>
      <c r="AN162" s="13">
        <v>15.12</v>
      </c>
      <c r="AO162" s="13">
        <v>14.64</v>
      </c>
      <c r="AP162" s="13">
        <v>14.22</v>
      </c>
      <c r="AQ162" s="13">
        <v>14.1</v>
      </c>
      <c r="AR162" s="13">
        <v>14.04</v>
      </c>
      <c r="AS162" s="13">
        <v>14.11</v>
      </c>
      <c r="AT162" s="13">
        <v>14.5</v>
      </c>
      <c r="AU162" s="13">
        <v>14.62</v>
      </c>
      <c r="AV162" s="13">
        <v>14.79</v>
      </c>
      <c r="AW162" s="13">
        <v>15.01</v>
      </c>
      <c r="AX162" s="13">
        <v>14.82</v>
      </c>
      <c r="AY162" s="13">
        <v>15.11</v>
      </c>
      <c r="AZ162" s="13">
        <v>15.3</v>
      </c>
      <c r="BA162" s="13">
        <v>15.29</v>
      </c>
      <c r="BB162" s="13">
        <v>15.26</v>
      </c>
      <c r="BC162" s="13">
        <v>15.3</v>
      </c>
      <c r="BD162" s="13">
        <v>15.3</v>
      </c>
      <c r="BE162" s="13">
        <v>15.3</v>
      </c>
      <c r="BF162" s="13">
        <v>14.12</v>
      </c>
      <c r="BG162" s="13">
        <v>14.4</v>
      </c>
      <c r="BH162" s="13">
        <v>14.67</v>
      </c>
      <c r="BI162" s="13">
        <v>15.07</v>
      </c>
      <c r="BJ162" s="13">
        <v>15.13</v>
      </c>
      <c r="BK162" s="13">
        <v>15.11</v>
      </c>
    </row>
    <row r="163" spans="1:63" x14ac:dyDescent="0.3">
      <c r="A163" s="6">
        <v>30</v>
      </c>
      <c r="B163" s="1" t="s">
        <v>518</v>
      </c>
      <c r="C163" s="1" t="s">
        <v>517</v>
      </c>
      <c r="D163" s="13">
        <v>9.4600000000000009</v>
      </c>
      <c r="E163" s="13">
        <v>9.52</v>
      </c>
      <c r="F163" s="13">
        <v>9.59</v>
      </c>
      <c r="G163" s="13">
        <v>9.66</v>
      </c>
      <c r="H163" s="13">
        <v>9.85</v>
      </c>
      <c r="I163" s="13">
        <v>10.050000000000001</v>
      </c>
      <c r="J163" s="13">
        <v>10.35</v>
      </c>
      <c r="K163" s="13">
        <v>10.43</v>
      </c>
      <c r="L163" s="13">
        <v>10.64</v>
      </c>
      <c r="M163" s="13">
        <v>10.72</v>
      </c>
      <c r="N163" s="13">
        <v>10.82</v>
      </c>
      <c r="O163" s="13">
        <v>10.93</v>
      </c>
      <c r="P163" s="13">
        <v>10.99</v>
      </c>
      <c r="Q163" s="13">
        <v>11.45</v>
      </c>
      <c r="R163" s="13">
        <v>11.41</v>
      </c>
      <c r="S163" s="13">
        <v>11.5</v>
      </c>
      <c r="T163" s="13">
        <v>11.45</v>
      </c>
      <c r="U163" s="13">
        <v>11.42</v>
      </c>
      <c r="V163" s="13">
        <v>11.55</v>
      </c>
      <c r="W163" s="13">
        <v>11.51</v>
      </c>
      <c r="X163" s="13">
        <v>11.55</v>
      </c>
      <c r="Y163" s="13">
        <v>11.54</v>
      </c>
      <c r="Z163" s="13">
        <v>11.7</v>
      </c>
      <c r="AA163" s="13">
        <v>11.9</v>
      </c>
      <c r="AB163" s="13">
        <v>12</v>
      </c>
      <c r="AC163" s="13">
        <v>12.15</v>
      </c>
      <c r="AD163" s="13">
        <v>12.15</v>
      </c>
      <c r="AE163" s="13">
        <v>11.48</v>
      </c>
      <c r="AF163" s="13">
        <v>11.95</v>
      </c>
      <c r="AG163" s="13">
        <v>11.73</v>
      </c>
      <c r="AH163" s="13">
        <v>11.75</v>
      </c>
      <c r="AI163" s="13">
        <v>11.83</v>
      </c>
      <c r="AJ163" s="13">
        <v>11.76</v>
      </c>
      <c r="AK163" s="13">
        <v>11.75</v>
      </c>
      <c r="AL163" s="13">
        <v>11.61</v>
      </c>
      <c r="AM163" s="13">
        <v>11.78</v>
      </c>
      <c r="AN163" s="13">
        <v>12.11</v>
      </c>
      <c r="AO163" s="13">
        <v>11.93</v>
      </c>
      <c r="AP163" s="13">
        <v>11.59</v>
      </c>
      <c r="AQ163" s="13">
        <v>11.39</v>
      </c>
      <c r="AR163" s="13">
        <v>11.34</v>
      </c>
      <c r="AS163" s="13">
        <v>11.36</v>
      </c>
      <c r="AT163" s="13">
        <v>11.54</v>
      </c>
      <c r="AU163" s="13">
        <v>11.65</v>
      </c>
      <c r="AV163" s="13">
        <v>11.73</v>
      </c>
      <c r="AW163" s="13">
        <v>11.95</v>
      </c>
      <c r="AX163" s="13">
        <v>11.83</v>
      </c>
      <c r="AY163" s="13">
        <v>12.06</v>
      </c>
      <c r="AZ163" s="13">
        <v>12.05</v>
      </c>
      <c r="BA163" s="13">
        <v>12</v>
      </c>
      <c r="BB163" s="13">
        <v>12.01</v>
      </c>
      <c r="BC163" s="13">
        <v>12.09</v>
      </c>
      <c r="BD163" s="13">
        <v>12</v>
      </c>
      <c r="BE163" s="13">
        <v>12.19</v>
      </c>
      <c r="BF163" s="13">
        <v>12.48</v>
      </c>
      <c r="BG163" s="13">
        <v>12.74</v>
      </c>
      <c r="BH163" s="13">
        <v>12.95</v>
      </c>
      <c r="BI163" s="13">
        <v>13.26</v>
      </c>
      <c r="BJ163" s="13">
        <v>13.24</v>
      </c>
      <c r="BK163" s="13">
        <v>13.29</v>
      </c>
    </row>
    <row r="164" spans="1:63" x14ac:dyDescent="0.3">
      <c r="A164" s="6">
        <v>31</v>
      </c>
      <c r="B164" s="1" t="s">
        <v>519</v>
      </c>
      <c r="C164" s="1" t="s">
        <v>520</v>
      </c>
      <c r="D164" s="13">
        <v>8.8699999999999992</v>
      </c>
      <c r="E164" s="13">
        <v>9.01</v>
      </c>
      <c r="F164" s="13">
        <v>9.0299999999999994</v>
      </c>
      <c r="G164" s="13">
        <v>9.0500000000000007</v>
      </c>
      <c r="H164" s="13">
        <v>9.2100000000000009</v>
      </c>
      <c r="I164" s="13">
        <v>9.34</v>
      </c>
      <c r="J164" s="13">
        <v>9.69</v>
      </c>
      <c r="K164" s="13">
        <v>9.8699999999999992</v>
      </c>
      <c r="L164" s="13">
        <v>9.99</v>
      </c>
      <c r="M164" s="13">
        <v>10.08</v>
      </c>
      <c r="N164" s="13">
        <v>10.199999999999999</v>
      </c>
      <c r="O164" s="13">
        <v>10.25</v>
      </c>
      <c r="P164" s="13">
        <v>10.16</v>
      </c>
      <c r="Q164" s="13">
        <v>10.25</v>
      </c>
      <c r="R164" s="13">
        <v>10.23</v>
      </c>
      <c r="S164" s="13">
        <v>10.19</v>
      </c>
      <c r="T164" s="13">
        <v>10.210000000000001</v>
      </c>
      <c r="U164" s="13">
        <v>10.210000000000001</v>
      </c>
      <c r="V164" s="13">
        <v>10.39</v>
      </c>
      <c r="W164" s="13">
        <v>10.49</v>
      </c>
      <c r="X164" s="13">
        <v>10.46</v>
      </c>
      <c r="Y164" s="13">
        <v>10.32</v>
      </c>
      <c r="Z164" s="13">
        <v>10.32</v>
      </c>
      <c r="AA164" s="13">
        <v>10.49</v>
      </c>
      <c r="AB164" s="13">
        <v>10.69</v>
      </c>
      <c r="AC164" s="13">
        <v>10.82</v>
      </c>
      <c r="AD164" s="13">
        <v>10.82</v>
      </c>
      <c r="AE164" s="13">
        <v>10.82</v>
      </c>
      <c r="AF164" s="13">
        <v>10.82</v>
      </c>
      <c r="AG164" s="13">
        <v>10.82</v>
      </c>
      <c r="AH164" s="13">
        <v>11.27</v>
      </c>
      <c r="AI164" s="13">
        <v>11.22</v>
      </c>
      <c r="AJ164" s="13">
        <v>11.02</v>
      </c>
      <c r="AK164" s="13">
        <v>10.91</v>
      </c>
      <c r="AL164" s="13">
        <v>10.8</v>
      </c>
      <c r="AM164" s="13">
        <v>10.96</v>
      </c>
      <c r="AN164" s="13">
        <v>11.02</v>
      </c>
      <c r="AO164" s="13">
        <v>10.87</v>
      </c>
      <c r="AP164" s="13">
        <v>10.75</v>
      </c>
      <c r="AQ164" s="13">
        <v>10.65</v>
      </c>
      <c r="AR164" s="13">
        <v>10.69</v>
      </c>
      <c r="AS164" s="13">
        <v>10.69</v>
      </c>
      <c r="AT164" s="13">
        <v>10.8</v>
      </c>
      <c r="AU164" s="13">
        <v>10.82</v>
      </c>
      <c r="AV164" s="13">
        <v>10.87</v>
      </c>
      <c r="AW164" s="13">
        <v>11.06</v>
      </c>
      <c r="AX164" s="13">
        <v>11.14</v>
      </c>
      <c r="AY164" s="13">
        <v>11.3</v>
      </c>
      <c r="AZ164" s="13">
        <v>11.31</v>
      </c>
      <c r="BA164" s="13">
        <v>11.45</v>
      </c>
      <c r="BB164" s="13">
        <v>11.42</v>
      </c>
      <c r="BC164" s="13">
        <v>11.45</v>
      </c>
      <c r="BD164" s="13">
        <v>11.47</v>
      </c>
      <c r="BE164" s="13">
        <v>11.56</v>
      </c>
      <c r="BF164" s="13">
        <v>11.68</v>
      </c>
      <c r="BG164" s="13">
        <v>11.68</v>
      </c>
      <c r="BH164" s="13">
        <v>11.98</v>
      </c>
      <c r="BI164" s="13">
        <v>12.01</v>
      </c>
      <c r="BJ164" s="13">
        <v>12.04</v>
      </c>
      <c r="BK164" s="13">
        <v>11.35</v>
      </c>
    </row>
    <row r="165" spans="1:63" x14ac:dyDescent="0.3">
      <c r="A165" s="6">
        <v>32</v>
      </c>
      <c r="B165" s="1" t="s">
        <v>521</v>
      </c>
      <c r="C165" s="1" t="s">
        <v>520</v>
      </c>
      <c r="D165" s="13">
        <v>7.7</v>
      </c>
      <c r="E165" s="13">
        <v>7.79</v>
      </c>
      <c r="F165" s="13">
        <v>7.81</v>
      </c>
      <c r="G165" s="13">
        <v>7.85</v>
      </c>
      <c r="H165" s="13">
        <v>8.9600000000000009</v>
      </c>
      <c r="I165" s="13">
        <v>8.33</v>
      </c>
      <c r="J165" s="13">
        <v>8.8699999999999992</v>
      </c>
      <c r="K165" s="13">
        <v>9.16</v>
      </c>
      <c r="L165" s="13">
        <v>9.32</v>
      </c>
      <c r="M165" s="13">
        <v>9.5</v>
      </c>
      <c r="N165" s="13">
        <v>9.7200000000000006</v>
      </c>
      <c r="O165" s="13">
        <v>9.8699999999999992</v>
      </c>
      <c r="P165" s="13">
        <v>9.98</v>
      </c>
      <c r="Q165" s="13">
        <v>10.67</v>
      </c>
      <c r="R165" s="13">
        <v>10.67</v>
      </c>
      <c r="S165" s="13">
        <v>10.56</v>
      </c>
      <c r="T165" s="13">
        <v>10.5</v>
      </c>
      <c r="U165" s="13">
        <v>10.46</v>
      </c>
      <c r="V165" s="13">
        <v>10.83</v>
      </c>
      <c r="W165" s="13">
        <v>11</v>
      </c>
      <c r="X165" s="13">
        <v>11.04</v>
      </c>
      <c r="Y165" s="13">
        <v>10.86</v>
      </c>
      <c r="Z165" s="13">
        <v>11.22</v>
      </c>
      <c r="AA165" s="13">
        <v>11.53</v>
      </c>
      <c r="AB165" s="13">
        <v>11.54</v>
      </c>
      <c r="AC165" s="13">
        <v>11.91</v>
      </c>
      <c r="AD165" s="13">
        <v>11.91</v>
      </c>
      <c r="AE165" s="13">
        <v>11.91</v>
      </c>
      <c r="AF165" s="13">
        <v>11.91</v>
      </c>
      <c r="AG165" s="13">
        <v>11.91</v>
      </c>
      <c r="AH165" s="13">
        <v>12.02</v>
      </c>
      <c r="AI165" s="13">
        <v>12.29</v>
      </c>
      <c r="AJ165" s="13">
        <v>11.44</v>
      </c>
      <c r="AK165" s="13">
        <v>11.47</v>
      </c>
      <c r="AL165" s="13">
        <v>11.29</v>
      </c>
      <c r="AM165" s="13">
        <v>11.43</v>
      </c>
      <c r="AN165" s="13">
        <v>11.47</v>
      </c>
      <c r="AO165" s="13">
        <v>11.28</v>
      </c>
      <c r="AP165" s="13">
        <v>11.17</v>
      </c>
      <c r="AQ165" s="13">
        <v>10.87</v>
      </c>
      <c r="AR165" s="13">
        <v>10.87</v>
      </c>
      <c r="AS165" s="13">
        <v>10.81</v>
      </c>
      <c r="AT165" s="13">
        <v>10.86</v>
      </c>
      <c r="AU165" s="13">
        <v>10.88</v>
      </c>
      <c r="AV165" s="13">
        <v>11.21</v>
      </c>
      <c r="AW165" s="13">
        <v>11.53</v>
      </c>
      <c r="AX165" s="13">
        <v>11.65</v>
      </c>
      <c r="AY165" s="13">
        <v>11.9</v>
      </c>
      <c r="AZ165" s="13">
        <v>11.86</v>
      </c>
      <c r="BA165" s="13">
        <v>12.08</v>
      </c>
      <c r="BB165" s="13">
        <v>12.1</v>
      </c>
      <c r="BC165" s="13">
        <v>12.09</v>
      </c>
      <c r="BD165" s="13">
        <v>12.08</v>
      </c>
      <c r="BE165" s="13">
        <v>12.25</v>
      </c>
      <c r="BF165" s="13">
        <v>12.42</v>
      </c>
      <c r="BG165" s="13">
        <v>12.42</v>
      </c>
      <c r="BH165" s="13">
        <v>13.02</v>
      </c>
      <c r="BI165" s="13">
        <v>13.2</v>
      </c>
      <c r="BJ165" s="13">
        <v>13.46</v>
      </c>
      <c r="BK165" s="13">
        <v>11.74</v>
      </c>
    </row>
    <row r="166" spans="1:63" x14ac:dyDescent="0.3">
      <c r="A166" s="6">
        <v>33</v>
      </c>
      <c r="B166" s="1" t="s">
        <v>522</v>
      </c>
      <c r="C166" s="1" t="s">
        <v>520</v>
      </c>
      <c r="D166" s="13">
        <v>8.5299999999999994</v>
      </c>
      <c r="E166" s="13">
        <v>8.67</v>
      </c>
      <c r="F166" s="13">
        <v>8.7200000000000006</v>
      </c>
      <c r="G166" s="13">
        <v>8.76</v>
      </c>
      <c r="H166" s="13">
        <v>8.08</v>
      </c>
      <c r="I166" s="13">
        <v>9.11</v>
      </c>
      <c r="J166" s="13">
        <v>9.4</v>
      </c>
      <c r="K166" s="13">
        <v>9.4600000000000009</v>
      </c>
      <c r="L166" s="13">
        <v>9.56</v>
      </c>
      <c r="M166" s="13">
        <v>9.64</v>
      </c>
      <c r="N166" s="13">
        <v>9.73</v>
      </c>
      <c r="O166" s="13">
        <v>9.73</v>
      </c>
      <c r="P166" s="13">
        <v>9.6999999999999993</v>
      </c>
      <c r="Q166" s="13">
        <v>9.83</v>
      </c>
      <c r="R166" s="13">
        <v>9.83</v>
      </c>
      <c r="S166" s="13">
        <v>9.84</v>
      </c>
      <c r="T166" s="13">
        <v>9.83</v>
      </c>
      <c r="U166" s="13">
        <v>9.7899999999999991</v>
      </c>
      <c r="V166" s="13">
        <v>9.9600000000000009</v>
      </c>
      <c r="W166" s="13">
        <v>10</v>
      </c>
      <c r="X166" s="13">
        <v>9.9700000000000006</v>
      </c>
      <c r="Y166" s="13">
        <v>9.83</v>
      </c>
      <c r="Z166" s="13">
        <v>9.8800000000000008</v>
      </c>
      <c r="AA166" s="13">
        <v>10.16</v>
      </c>
      <c r="AB166" s="13">
        <v>10.24</v>
      </c>
      <c r="AC166" s="13">
        <v>10.26</v>
      </c>
      <c r="AD166" s="13">
        <v>10.26</v>
      </c>
      <c r="AE166" s="13">
        <v>10.26</v>
      </c>
      <c r="AF166" s="13">
        <v>10.26</v>
      </c>
      <c r="AG166" s="13">
        <v>10.26</v>
      </c>
      <c r="AH166" s="13">
        <v>10.71</v>
      </c>
      <c r="AI166" s="13">
        <v>10.61</v>
      </c>
      <c r="AJ166" s="13">
        <v>10.41</v>
      </c>
      <c r="AK166" s="13">
        <v>10.44</v>
      </c>
      <c r="AL166" s="13">
        <v>10.35</v>
      </c>
      <c r="AM166" s="13">
        <v>10.51</v>
      </c>
      <c r="AN166" s="13">
        <v>10.59</v>
      </c>
      <c r="AO166" s="13">
        <v>10.46</v>
      </c>
      <c r="AP166" s="13">
        <v>10.33</v>
      </c>
      <c r="AQ166" s="13">
        <v>10.23</v>
      </c>
      <c r="AR166" s="13">
        <v>10.24</v>
      </c>
      <c r="AS166" s="13">
        <v>10.28</v>
      </c>
      <c r="AT166" s="13">
        <v>10.39</v>
      </c>
      <c r="AU166" s="13">
        <v>10.41</v>
      </c>
      <c r="AV166" s="13">
        <v>10.43</v>
      </c>
      <c r="AW166" s="13">
        <v>10.54</v>
      </c>
      <c r="AX166" s="13">
        <v>10.69</v>
      </c>
      <c r="AY166" s="13">
        <v>10.85</v>
      </c>
      <c r="AZ166" s="13">
        <v>10.81</v>
      </c>
      <c r="BA166" s="13">
        <v>10.95</v>
      </c>
      <c r="BB166" s="13">
        <v>10.98</v>
      </c>
      <c r="BC166" s="13">
        <v>10.98</v>
      </c>
      <c r="BD166" s="13">
        <v>10.98</v>
      </c>
      <c r="BE166" s="13">
        <v>11.03</v>
      </c>
      <c r="BF166" s="13">
        <v>11.09</v>
      </c>
      <c r="BG166" s="13">
        <v>11.09</v>
      </c>
      <c r="BH166" s="13">
        <v>11.4</v>
      </c>
      <c r="BI166" s="13">
        <v>11.51</v>
      </c>
      <c r="BJ166" s="13">
        <v>11.6</v>
      </c>
      <c r="BK166" s="13">
        <v>11.04</v>
      </c>
    </row>
    <row r="167" spans="1:63" x14ac:dyDescent="0.3">
      <c r="A167" s="6">
        <v>34</v>
      </c>
      <c r="B167" s="1" t="s">
        <v>523</v>
      </c>
      <c r="C167" s="1" t="s">
        <v>520</v>
      </c>
      <c r="D167" s="13">
        <v>8.61</v>
      </c>
      <c r="E167" s="13">
        <v>8.75</v>
      </c>
      <c r="F167" s="13">
        <v>8.7899999999999991</v>
      </c>
      <c r="G167" s="13">
        <v>8.81</v>
      </c>
      <c r="H167" s="13">
        <v>8.4</v>
      </c>
      <c r="I167" s="13">
        <v>9.06</v>
      </c>
      <c r="J167" s="13">
        <v>9.3699999999999992</v>
      </c>
      <c r="K167" s="13">
        <v>9.5299999999999994</v>
      </c>
      <c r="L167" s="13">
        <v>9.6300000000000008</v>
      </c>
      <c r="M167" s="13">
        <v>9.7200000000000006</v>
      </c>
      <c r="N167" s="13">
        <v>9.84</v>
      </c>
      <c r="O167" s="13">
        <v>9.86</v>
      </c>
      <c r="P167" s="13">
        <v>9.91</v>
      </c>
      <c r="Q167" s="13">
        <v>10.23</v>
      </c>
      <c r="R167" s="13">
        <v>10.25</v>
      </c>
      <c r="S167" s="13">
        <v>10.24</v>
      </c>
      <c r="T167" s="13">
        <v>10.25</v>
      </c>
      <c r="U167" s="13">
        <v>10.23</v>
      </c>
      <c r="V167" s="13">
        <v>10.45</v>
      </c>
      <c r="W167" s="13">
        <v>10.51</v>
      </c>
      <c r="X167" s="13">
        <v>10.5</v>
      </c>
      <c r="Y167" s="13">
        <v>10.32</v>
      </c>
      <c r="Z167" s="13">
        <v>10.41</v>
      </c>
      <c r="AA167" s="13">
        <v>10.51</v>
      </c>
      <c r="AB167" s="13">
        <v>10.59</v>
      </c>
      <c r="AC167" s="13">
        <v>10.94</v>
      </c>
      <c r="AD167" s="13">
        <v>10.94</v>
      </c>
      <c r="AE167" s="13">
        <v>10.94</v>
      </c>
      <c r="AF167" s="13">
        <v>10.94</v>
      </c>
      <c r="AG167" s="13">
        <v>10.94</v>
      </c>
      <c r="AH167" s="13">
        <v>11.55</v>
      </c>
      <c r="AI167" s="13">
        <v>11.65</v>
      </c>
      <c r="AJ167" s="13">
        <v>11.48</v>
      </c>
      <c r="AK167" s="13">
        <v>11.4</v>
      </c>
      <c r="AL167" s="13">
        <v>11.25</v>
      </c>
      <c r="AM167" s="13">
        <v>10.95</v>
      </c>
      <c r="AN167" s="13">
        <v>10.97</v>
      </c>
      <c r="AO167" s="13">
        <v>10.85</v>
      </c>
      <c r="AP167" s="13">
        <v>10.79</v>
      </c>
      <c r="AQ167" s="13">
        <v>10.69</v>
      </c>
      <c r="AR167" s="13">
        <v>10.73</v>
      </c>
      <c r="AS167" s="13">
        <v>10.75</v>
      </c>
      <c r="AT167" s="13">
        <v>10.81</v>
      </c>
      <c r="AU167" s="13">
        <v>10.83</v>
      </c>
      <c r="AV167" s="13">
        <v>10.84</v>
      </c>
      <c r="AW167" s="13">
        <v>11.06</v>
      </c>
      <c r="AX167" s="13">
        <v>11.12</v>
      </c>
      <c r="AY167" s="13">
        <v>11.29</v>
      </c>
      <c r="AZ167" s="13">
        <v>11.29</v>
      </c>
      <c r="BA167" s="13">
        <v>11.95</v>
      </c>
      <c r="BB167" s="13">
        <v>11.93</v>
      </c>
      <c r="BC167" s="13">
        <v>11.93</v>
      </c>
      <c r="BD167" s="13">
        <v>11.91</v>
      </c>
      <c r="BE167" s="13">
        <v>12.05</v>
      </c>
      <c r="BF167" s="13">
        <v>12.14</v>
      </c>
      <c r="BG167" s="13">
        <v>12.14</v>
      </c>
      <c r="BH167" s="13">
        <v>12.7</v>
      </c>
      <c r="BI167" s="13">
        <v>12.73</v>
      </c>
      <c r="BJ167" s="13">
        <v>12.74</v>
      </c>
      <c r="BK167" s="13">
        <v>11.78</v>
      </c>
    </row>
    <row r="168" spans="1:63" x14ac:dyDescent="0.3">
      <c r="A168" s="6">
        <v>35</v>
      </c>
      <c r="B168" s="1" t="s">
        <v>524</v>
      </c>
      <c r="C168" s="1" t="s">
        <v>520</v>
      </c>
      <c r="D168" s="13">
        <v>7.99</v>
      </c>
      <c r="E168" s="13">
        <v>8.1300000000000008</v>
      </c>
      <c r="F168" s="13">
        <v>8.1999999999999993</v>
      </c>
      <c r="G168" s="13">
        <v>8.1999999999999993</v>
      </c>
      <c r="H168" s="13">
        <v>8.9499999999999993</v>
      </c>
      <c r="I168" s="13">
        <v>8.57</v>
      </c>
      <c r="J168" s="13">
        <v>8.92</v>
      </c>
      <c r="K168" s="13">
        <v>9.0399999999999991</v>
      </c>
      <c r="L168" s="13">
        <v>9.11</v>
      </c>
      <c r="M168" s="13">
        <v>9.23</v>
      </c>
      <c r="N168" s="13">
        <v>9.3000000000000007</v>
      </c>
      <c r="O168" s="13">
        <v>9.2799999999999994</v>
      </c>
      <c r="P168" s="13">
        <v>9.18</v>
      </c>
      <c r="Q168" s="13">
        <v>9.25</v>
      </c>
      <c r="R168" s="13">
        <v>9.1999999999999993</v>
      </c>
      <c r="S168" s="13">
        <v>9.19</v>
      </c>
      <c r="T168" s="13">
        <v>9.1999999999999993</v>
      </c>
      <c r="U168" s="13">
        <v>9.14</v>
      </c>
      <c r="V168" s="13">
        <v>9.34</v>
      </c>
      <c r="W168" s="13">
        <v>9.3699999999999992</v>
      </c>
      <c r="X168" s="13">
        <v>9.3699999999999992</v>
      </c>
      <c r="Y168" s="13">
        <v>9.1999999999999993</v>
      </c>
      <c r="Z168" s="13">
        <v>9.25</v>
      </c>
      <c r="AA168" s="13">
        <v>9.57</v>
      </c>
      <c r="AB168" s="13">
        <v>9.64</v>
      </c>
      <c r="AC168" s="13">
        <v>9.73</v>
      </c>
      <c r="AD168" s="13">
        <v>9.73</v>
      </c>
      <c r="AE168" s="13">
        <v>9.73</v>
      </c>
      <c r="AF168" s="13">
        <v>9.73</v>
      </c>
      <c r="AG168" s="13">
        <v>9.73</v>
      </c>
      <c r="AH168" s="13">
        <v>10.31</v>
      </c>
      <c r="AI168" s="13">
        <v>10.19</v>
      </c>
      <c r="AJ168" s="13">
        <v>9.99</v>
      </c>
      <c r="AK168" s="13">
        <v>10.01</v>
      </c>
      <c r="AL168" s="13">
        <v>9.94</v>
      </c>
      <c r="AM168" s="13">
        <v>10.08</v>
      </c>
      <c r="AN168" s="13">
        <v>10.130000000000001</v>
      </c>
      <c r="AO168" s="13">
        <v>10.01</v>
      </c>
      <c r="AP168" s="13">
        <v>9.91</v>
      </c>
      <c r="AQ168" s="13">
        <v>9.81</v>
      </c>
      <c r="AR168" s="13">
        <v>9.81</v>
      </c>
      <c r="AS168" s="13">
        <v>9.85</v>
      </c>
      <c r="AT168" s="13">
        <v>9.9700000000000006</v>
      </c>
      <c r="AU168" s="13">
        <v>9.99</v>
      </c>
      <c r="AV168" s="13">
        <v>10.01</v>
      </c>
      <c r="AW168" s="13">
        <v>10.119999999999999</v>
      </c>
      <c r="AX168" s="13">
        <v>10.23</v>
      </c>
      <c r="AY168" s="13">
        <v>10.34</v>
      </c>
      <c r="AZ168" s="13">
        <v>10.31</v>
      </c>
      <c r="BA168" s="13">
        <v>10.4</v>
      </c>
      <c r="BB168" s="13">
        <v>10.4</v>
      </c>
      <c r="BC168" s="13">
        <v>10.4</v>
      </c>
      <c r="BD168" s="13">
        <v>10.43</v>
      </c>
      <c r="BE168" s="13">
        <v>10.52</v>
      </c>
      <c r="BF168" s="13">
        <v>10.59</v>
      </c>
      <c r="BG168" s="13">
        <v>10.59</v>
      </c>
      <c r="BH168" s="13">
        <v>10.79</v>
      </c>
      <c r="BI168" s="13">
        <v>10.91</v>
      </c>
      <c r="BJ168" s="13">
        <v>11</v>
      </c>
      <c r="BK168" s="13">
        <v>11</v>
      </c>
    </row>
    <row r="169" spans="1:63" x14ac:dyDescent="0.3">
      <c r="A169" s="6">
        <v>36</v>
      </c>
      <c r="B169" s="1" t="s">
        <v>525</v>
      </c>
      <c r="C169" s="1" t="s">
        <v>526</v>
      </c>
      <c r="D169" s="13">
        <v>9.65</v>
      </c>
      <c r="E169" s="13">
        <v>9.6999999999999993</v>
      </c>
      <c r="F169" s="13">
        <v>9.73</v>
      </c>
      <c r="G169" s="13">
        <v>9.76</v>
      </c>
      <c r="H169" s="13">
        <v>9.9</v>
      </c>
      <c r="I169" s="13">
        <v>10.09</v>
      </c>
      <c r="J169" s="13">
        <v>10.54</v>
      </c>
      <c r="K169" s="13">
        <v>10.83</v>
      </c>
      <c r="L169" s="13">
        <v>11.18</v>
      </c>
      <c r="M169" s="13">
        <v>11.28</v>
      </c>
      <c r="N169" s="13">
        <v>11.47</v>
      </c>
      <c r="O169" s="13">
        <v>11.65</v>
      </c>
      <c r="P169" s="13">
        <v>11.52</v>
      </c>
      <c r="Q169" s="13">
        <v>11.7</v>
      </c>
      <c r="R169" s="13">
        <v>11.5</v>
      </c>
      <c r="S169" s="13">
        <v>11.45</v>
      </c>
      <c r="T169" s="13">
        <v>11.41</v>
      </c>
      <c r="U169" s="13">
        <v>11.32</v>
      </c>
      <c r="V169" s="13">
        <v>11.5</v>
      </c>
      <c r="W169" s="13">
        <v>11.5</v>
      </c>
      <c r="X169" s="13">
        <v>11.52</v>
      </c>
      <c r="Y169" s="13">
        <v>11.43</v>
      </c>
      <c r="Z169" s="13">
        <v>11.53</v>
      </c>
      <c r="AA169" s="13">
        <v>11.8</v>
      </c>
      <c r="AB169" s="13">
        <v>11.87</v>
      </c>
      <c r="AC169" s="13">
        <v>11.84</v>
      </c>
      <c r="AD169" s="13">
        <v>12.22</v>
      </c>
      <c r="AE169" s="13">
        <v>12.64</v>
      </c>
      <c r="AF169" s="13">
        <v>13.27</v>
      </c>
      <c r="AG169" s="13">
        <v>13.28</v>
      </c>
      <c r="AH169" s="13">
        <v>12.63</v>
      </c>
      <c r="AI169" s="13">
        <v>12.61</v>
      </c>
      <c r="AJ169" s="13">
        <v>12.35</v>
      </c>
      <c r="AK169" s="13">
        <v>12.21</v>
      </c>
      <c r="AL169" s="13">
        <v>12.03</v>
      </c>
      <c r="AM169" s="13">
        <v>12.12</v>
      </c>
      <c r="AN169" s="13">
        <v>12.3</v>
      </c>
      <c r="AO169" s="13">
        <v>12.13</v>
      </c>
      <c r="AP169" s="13">
        <v>11.94</v>
      </c>
      <c r="AQ169" s="13">
        <v>11.77</v>
      </c>
      <c r="AR169" s="13">
        <v>11.97</v>
      </c>
      <c r="AS169" s="13">
        <v>11.99</v>
      </c>
      <c r="AT169" s="13">
        <v>12.13</v>
      </c>
      <c r="AU169" s="13">
        <v>12.19</v>
      </c>
      <c r="AV169" s="13">
        <v>12.44</v>
      </c>
      <c r="AW169" s="13">
        <v>12.8</v>
      </c>
      <c r="AX169" s="13">
        <v>12.63</v>
      </c>
      <c r="AY169" s="13">
        <v>12.77</v>
      </c>
      <c r="AZ169" s="13">
        <v>12.85</v>
      </c>
      <c r="BA169" s="13">
        <v>12.75</v>
      </c>
      <c r="BB169" s="13">
        <v>12.65</v>
      </c>
      <c r="BC169" s="13">
        <v>12.74</v>
      </c>
      <c r="BD169" s="13">
        <v>12.85</v>
      </c>
      <c r="BE169" s="13">
        <v>12.9</v>
      </c>
      <c r="BF169" s="13">
        <v>13.03</v>
      </c>
      <c r="BG169" s="13">
        <v>13.29</v>
      </c>
      <c r="BH169" s="13">
        <v>13.2</v>
      </c>
      <c r="BI169" s="13">
        <v>13.22</v>
      </c>
      <c r="BJ169" s="13">
        <v>13.31</v>
      </c>
      <c r="BK169" s="13">
        <v>13.28</v>
      </c>
    </row>
    <row r="170" spans="1:63" x14ac:dyDescent="0.3">
      <c r="A170" s="6">
        <v>37</v>
      </c>
      <c r="B170" s="1" t="s">
        <v>527</v>
      </c>
      <c r="C170" s="1" t="s">
        <v>526</v>
      </c>
      <c r="D170" s="13">
        <v>8.25</v>
      </c>
      <c r="E170" s="13">
        <v>8.2899999999999991</v>
      </c>
      <c r="F170" s="13">
        <v>8.32</v>
      </c>
      <c r="G170" s="13">
        <v>8.34</v>
      </c>
      <c r="H170" s="13">
        <v>8.4600000000000009</v>
      </c>
      <c r="I170" s="13">
        <v>8.6199999999999992</v>
      </c>
      <c r="J170" s="13">
        <v>9</v>
      </c>
      <c r="K170" s="13">
        <v>9.2200000000000006</v>
      </c>
      <c r="L170" s="13">
        <v>9.4700000000000006</v>
      </c>
      <c r="M170" s="13">
        <v>9.59</v>
      </c>
      <c r="N170" s="13">
        <v>9.74</v>
      </c>
      <c r="O170" s="13">
        <v>9.9</v>
      </c>
      <c r="P170" s="13">
        <v>9.82</v>
      </c>
      <c r="Q170" s="13">
        <v>9.99</v>
      </c>
      <c r="R170" s="13">
        <v>9.82</v>
      </c>
      <c r="S170" s="13">
        <v>9.77</v>
      </c>
      <c r="T170" s="13">
        <v>9.74</v>
      </c>
      <c r="U170" s="13">
        <v>9.66</v>
      </c>
      <c r="V170" s="13">
        <v>9.81</v>
      </c>
      <c r="W170" s="13">
        <v>9.81</v>
      </c>
      <c r="X170" s="13">
        <v>9.82</v>
      </c>
      <c r="Y170" s="13">
        <v>9.75</v>
      </c>
      <c r="Z170" s="13">
        <v>9.84</v>
      </c>
      <c r="AA170" s="13">
        <v>10.07</v>
      </c>
      <c r="AB170" s="13">
        <v>10.15</v>
      </c>
      <c r="AC170" s="13">
        <v>10.16</v>
      </c>
      <c r="AD170" s="13">
        <v>10.73</v>
      </c>
      <c r="AE170" s="13">
        <v>11.21</v>
      </c>
      <c r="AF170" s="13">
        <v>11.77</v>
      </c>
      <c r="AG170" s="13">
        <v>11.81</v>
      </c>
      <c r="AH170" s="13">
        <v>10.95</v>
      </c>
      <c r="AI170" s="13">
        <v>10.91</v>
      </c>
      <c r="AJ170" s="13">
        <v>10.7</v>
      </c>
      <c r="AK170" s="13">
        <v>10.57</v>
      </c>
      <c r="AL170" s="13">
        <v>10.43</v>
      </c>
      <c r="AM170" s="13">
        <v>10.52</v>
      </c>
      <c r="AN170" s="13">
        <v>10.69</v>
      </c>
      <c r="AO170" s="13">
        <v>10.53</v>
      </c>
      <c r="AP170" s="13">
        <v>10.37</v>
      </c>
      <c r="AQ170" s="13">
        <v>10.23</v>
      </c>
      <c r="AR170" s="13">
        <v>10.41</v>
      </c>
      <c r="AS170" s="13">
        <v>10.43</v>
      </c>
      <c r="AT170" s="13">
        <v>10.55</v>
      </c>
      <c r="AU170" s="13">
        <v>10.6</v>
      </c>
      <c r="AV170" s="13">
        <v>10.84</v>
      </c>
      <c r="AW170" s="13">
        <v>11.16</v>
      </c>
      <c r="AX170" s="13">
        <v>11.01</v>
      </c>
      <c r="AY170" s="13">
        <v>11.14</v>
      </c>
      <c r="AZ170" s="13">
        <v>11.21</v>
      </c>
      <c r="BA170" s="13">
        <v>11.1</v>
      </c>
      <c r="BB170" s="13">
        <v>10.99</v>
      </c>
      <c r="BC170" s="13">
        <v>11.09</v>
      </c>
      <c r="BD170" s="13">
        <v>11.2</v>
      </c>
      <c r="BE170" s="13">
        <v>11.23</v>
      </c>
      <c r="BF170" s="13">
        <v>11.4</v>
      </c>
      <c r="BG170" s="13">
        <v>11.65</v>
      </c>
      <c r="BH170" s="13">
        <v>11.56</v>
      </c>
      <c r="BI170" s="13">
        <v>11.58</v>
      </c>
      <c r="BJ170" s="13">
        <v>11.68</v>
      </c>
      <c r="BK170" s="13">
        <v>11.68</v>
      </c>
    </row>
    <row r="171" spans="1:63" x14ac:dyDescent="0.3">
      <c r="A171" s="6">
        <v>38</v>
      </c>
      <c r="B171" s="1" t="s">
        <v>528</v>
      </c>
      <c r="C171" s="1" t="s">
        <v>529</v>
      </c>
      <c r="D171" s="13">
        <v>8.9600000000000009</v>
      </c>
      <c r="E171" s="13">
        <v>9.02</v>
      </c>
      <c r="F171" s="13">
        <v>9.07</v>
      </c>
      <c r="G171" s="13">
        <v>9.1</v>
      </c>
      <c r="H171" s="13">
        <v>9.1999999999999993</v>
      </c>
      <c r="I171" s="13">
        <v>9.2899999999999991</v>
      </c>
      <c r="J171" s="13">
        <v>9.75</v>
      </c>
      <c r="K171" s="13">
        <v>9.86</v>
      </c>
      <c r="L171" s="13">
        <v>10.050000000000001</v>
      </c>
      <c r="M171" s="13">
        <v>10.09</v>
      </c>
      <c r="N171" s="13">
        <v>10.24</v>
      </c>
      <c r="O171" s="13">
        <v>10.38</v>
      </c>
      <c r="P171" s="13">
        <v>10.17</v>
      </c>
      <c r="Q171" s="13">
        <v>10.18</v>
      </c>
      <c r="R171" s="13">
        <v>10.01</v>
      </c>
      <c r="S171" s="13">
        <v>9.92</v>
      </c>
      <c r="T171" s="13">
        <v>9.9700000000000006</v>
      </c>
      <c r="U171" s="13">
        <v>9.9600000000000009</v>
      </c>
      <c r="V171" s="13">
        <v>10.15</v>
      </c>
      <c r="W171" s="13">
        <v>10.16</v>
      </c>
      <c r="X171" s="13">
        <v>10.130000000000001</v>
      </c>
      <c r="Y171" s="13">
        <v>10.130000000000001</v>
      </c>
      <c r="Z171" s="13">
        <v>10.28</v>
      </c>
      <c r="AA171" s="13">
        <v>10.54</v>
      </c>
      <c r="AB171" s="13">
        <v>10.58</v>
      </c>
      <c r="AC171" s="13">
        <v>11.03</v>
      </c>
      <c r="AD171" s="13">
        <v>11.7</v>
      </c>
      <c r="AE171" s="13">
        <v>12.64</v>
      </c>
      <c r="AF171" s="13">
        <v>13.59</v>
      </c>
      <c r="AG171" s="13">
        <v>13.44</v>
      </c>
      <c r="AH171" s="13">
        <v>13.13</v>
      </c>
      <c r="AI171" s="13">
        <v>13.86</v>
      </c>
      <c r="AJ171" s="13">
        <v>13.56</v>
      </c>
      <c r="AK171" s="13">
        <v>13.48</v>
      </c>
      <c r="AL171" s="13">
        <v>13.51</v>
      </c>
      <c r="AM171" s="13">
        <v>13.65</v>
      </c>
      <c r="AN171" s="13">
        <v>13.88</v>
      </c>
      <c r="AO171" s="13">
        <v>13.69</v>
      </c>
      <c r="AP171" s="13">
        <v>13.48</v>
      </c>
      <c r="AQ171" s="13">
        <v>11.95</v>
      </c>
      <c r="AR171" s="13">
        <v>11.99</v>
      </c>
      <c r="AS171" s="13">
        <v>12.15</v>
      </c>
      <c r="AT171" s="13">
        <v>12.3</v>
      </c>
      <c r="AU171" s="13">
        <v>12.25</v>
      </c>
      <c r="AV171" s="13">
        <v>12.36</v>
      </c>
      <c r="AW171" s="13">
        <v>12.56</v>
      </c>
      <c r="AX171" s="13">
        <v>12.59</v>
      </c>
      <c r="AY171" s="13">
        <v>12.69</v>
      </c>
      <c r="AZ171" s="13">
        <v>12.75</v>
      </c>
      <c r="BA171" s="13">
        <v>12.82</v>
      </c>
      <c r="BB171" s="13">
        <v>12.78</v>
      </c>
      <c r="BC171" s="13">
        <v>12.83</v>
      </c>
      <c r="BD171" s="13">
        <v>12.86</v>
      </c>
      <c r="BE171" s="13">
        <v>12.93</v>
      </c>
      <c r="BF171" s="13">
        <v>13.2</v>
      </c>
      <c r="BG171" s="13">
        <v>13.82</v>
      </c>
      <c r="BH171" s="13">
        <v>14.15</v>
      </c>
      <c r="BI171" s="13">
        <v>14.24</v>
      </c>
      <c r="BJ171" s="13">
        <v>14.32</v>
      </c>
      <c r="BK171" s="13">
        <v>14.5</v>
      </c>
    </row>
    <row r="172" spans="1:63" x14ac:dyDescent="0.3">
      <c r="A172" s="6">
        <v>39</v>
      </c>
      <c r="B172" s="1" t="s">
        <v>530</v>
      </c>
      <c r="C172" s="1" t="s">
        <v>531</v>
      </c>
      <c r="D172" s="13">
        <v>7.55</v>
      </c>
      <c r="E172" s="13">
        <v>7.59</v>
      </c>
      <c r="F172" s="13">
        <v>7.55</v>
      </c>
      <c r="G172" s="13">
        <v>7.66</v>
      </c>
      <c r="H172" s="13">
        <v>7.77</v>
      </c>
      <c r="I172" s="13">
        <v>8.08</v>
      </c>
      <c r="J172" s="13">
        <v>8.64</v>
      </c>
      <c r="K172" s="13">
        <v>8.75</v>
      </c>
      <c r="L172" s="13">
        <v>9.0299999999999994</v>
      </c>
      <c r="M172" s="13">
        <v>9.11</v>
      </c>
      <c r="N172" s="13">
        <v>9.34</v>
      </c>
      <c r="O172" s="13">
        <v>9.48</v>
      </c>
      <c r="P172" s="13">
        <v>9.27</v>
      </c>
      <c r="Q172" s="13">
        <v>9.33</v>
      </c>
      <c r="R172" s="13">
        <v>9.17</v>
      </c>
      <c r="S172" s="13">
        <v>9.11</v>
      </c>
      <c r="T172" s="13">
        <v>9.1199999999999992</v>
      </c>
      <c r="U172" s="13">
        <v>9.14</v>
      </c>
      <c r="V172" s="13">
        <v>9.25</v>
      </c>
      <c r="W172" s="13">
        <v>9.27</v>
      </c>
      <c r="X172" s="13">
        <v>9.1999999999999993</v>
      </c>
      <c r="Y172" s="13">
        <v>9.24</v>
      </c>
      <c r="Z172" s="13">
        <v>9.41</v>
      </c>
      <c r="AA172" s="13">
        <v>9.59</v>
      </c>
      <c r="AB172" s="13">
        <v>9.56</v>
      </c>
      <c r="AC172" s="13">
        <v>9.77</v>
      </c>
      <c r="AD172" s="13">
        <v>10.4</v>
      </c>
      <c r="AE172" s="13">
        <v>11.14</v>
      </c>
      <c r="AF172" s="13">
        <v>12.09</v>
      </c>
      <c r="AG172" s="13">
        <v>11.75</v>
      </c>
      <c r="AH172" s="13">
        <v>11.48</v>
      </c>
      <c r="AI172" s="13">
        <v>11.29</v>
      </c>
      <c r="AJ172" s="13">
        <v>10.98</v>
      </c>
      <c r="AK172" s="13">
        <v>10.97</v>
      </c>
      <c r="AL172" s="13">
        <v>11.09</v>
      </c>
      <c r="AM172" s="13">
        <v>11.34</v>
      </c>
      <c r="AN172" s="13">
        <v>11.16</v>
      </c>
      <c r="AO172" s="13">
        <v>10.8</v>
      </c>
      <c r="AP172" s="13">
        <v>10.61</v>
      </c>
      <c r="AQ172" s="13">
        <v>10.46</v>
      </c>
      <c r="AR172" s="13">
        <v>10.51</v>
      </c>
      <c r="AS172" s="13">
        <v>10.73</v>
      </c>
      <c r="AT172" s="13">
        <v>11.08</v>
      </c>
      <c r="AU172" s="13">
        <v>11.1</v>
      </c>
      <c r="AV172" s="13">
        <v>11.27</v>
      </c>
      <c r="AW172" s="13">
        <v>11.55</v>
      </c>
      <c r="AX172" s="13">
        <v>11.56</v>
      </c>
      <c r="AY172" s="13">
        <v>11.83</v>
      </c>
      <c r="AZ172" s="13">
        <v>11.99</v>
      </c>
      <c r="BA172" s="13">
        <v>12.21</v>
      </c>
      <c r="BB172" s="13">
        <v>12.16</v>
      </c>
      <c r="BC172" s="13">
        <v>12.24</v>
      </c>
      <c r="BD172" s="13">
        <v>12.26</v>
      </c>
      <c r="BE172" s="13">
        <v>12.26</v>
      </c>
      <c r="BF172" s="13">
        <v>12.26</v>
      </c>
      <c r="BG172" s="13">
        <v>12.26</v>
      </c>
      <c r="BH172" s="13">
        <v>12.26</v>
      </c>
      <c r="BI172" s="13">
        <v>12.26</v>
      </c>
      <c r="BJ172" s="13">
        <v>12.26</v>
      </c>
      <c r="BK172" s="13">
        <v>11.86</v>
      </c>
    </row>
    <row r="173" spans="1:63" x14ac:dyDescent="0.3">
      <c r="A173" s="6">
        <v>40</v>
      </c>
      <c r="B173" s="1" t="s">
        <v>532</v>
      </c>
      <c r="C173" s="1" t="s">
        <v>531</v>
      </c>
      <c r="D173" s="13">
        <v>8.5399999999999991</v>
      </c>
      <c r="E173" s="13">
        <v>8.6</v>
      </c>
      <c r="F173" s="13">
        <v>8.51</v>
      </c>
      <c r="G173" s="13">
        <v>8.57</v>
      </c>
      <c r="H173" s="13">
        <v>8.74</v>
      </c>
      <c r="I173" s="13">
        <v>9.09</v>
      </c>
      <c r="J173" s="13">
        <v>9.58</v>
      </c>
      <c r="K173" s="13">
        <v>9.66</v>
      </c>
      <c r="L173" s="13">
        <v>10.039999999999999</v>
      </c>
      <c r="M173" s="13">
        <v>10.01</v>
      </c>
      <c r="N173" s="13">
        <v>10.25</v>
      </c>
      <c r="O173" s="13">
        <v>10.23</v>
      </c>
      <c r="P173" s="13">
        <v>10.01</v>
      </c>
      <c r="Q173" s="13">
        <v>10.06</v>
      </c>
      <c r="R173" s="13">
        <v>9.93</v>
      </c>
      <c r="S173" s="13">
        <v>9.91</v>
      </c>
      <c r="T173" s="13">
        <v>9.83</v>
      </c>
      <c r="U173" s="13">
        <v>9.8800000000000008</v>
      </c>
      <c r="V173" s="13">
        <v>9.9600000000000009</v>
      </c>
      <c r="W173" s="13">
        <v>10.18</v>
      </c>
      <c r="X173" s="13">
        <v>10.24</v>
      </c>
      <c r="Y173" s="13">
        <v>10.19</v>
      </c>
      <c r="Z173" s="13">
        <v>10.36</v>
      </c>
      <c r="AA173" s="13">
        <v>10.51</v>
      </c>
      <c r="AB173" s="13">
        <v>10.58</v>
      </c>
      <c r="AC173" s="13">
        <v>10.92</v>
      </c>
      <c r="AD173" s="13">
        <v>12.04</v>
      </c>
      <c r="AE173" s="13">
        <v>13.2</v>
      </c>
      <c r="AF173" s="13">
        <v>14.23</v>
      </c>
      <c r="AG173" s="13">
        <v>13.62</v>
      </c>
      <c r="AH173" s="13">
        <v>13.1</v>
      </c>
      <c r="AI173" s="13">
        <v>12.83</v>
      </c>
      <c r="AJ173" s="13">
        <v>12.31</v>
      </c>
      <c r="AK173" s="13">
        <v>12.35</v>
      </c>
      <c r="AL173" s="13">
        <v>12.55</v>
      </c>
      <c r="AM173" s="13">
        <v>12.82</v>
      </c>
      <c r="AN173" s="13">
        <v>13.13</v>
      </c>
      <c r="AO173" s="13">
        <v>12.65</v>
      </c>
      <c r="AP173" s="13">
        <v>12.49</v>
      </c>
      <c r="AQ173" s="13">
        <v>12.36</v>
      </c>
      <c r="AR173" s="13">
        <v>12.37</v>
      </c>
      <c r="AS173" s="13">
        <v>12.66</v>
      </c>
      <c r="AT173" s="13">
        <v>13.01</v>
      </c>
      <c r="AU173" s="13">
        <v>13.19</v>
      </c>
      <c r="AV173" s="13">
        <v>13.4</v>
      </c>
      <c r="AW173" s="13">
        <v>13.62</v>
      </c>
      <c r="AX173" s="13">
        <v>13.71</v>
      </c>
      <c r="AY173" s="13">
        <v>13.73</v>
      </c>
      <c r="AZ173" s="13">
        <v>13.9</v>
      </c>
      <c r="BA173" s="13">
        <v>14.02</v>
      </c>
      <c r="BB173" s="13">
        <v>13.93</v>
      </c>
      <c r="BC173" s="13">
        <v>13.87</v>
      </c>
      <c r="BD173" s="13">
        <v>13.82</v>
      </c>
      <c r="BE173" s="13">
        <v>13.82</v>
      </c>
      <c r="BF173" s="13">
        <v>13.82</v>
      </c>
      <c r="BG173" s="13">
        <v>13.82</v>
      </c>
      <c r="BH173" s="13">
        <v>13.82</v>
      </c>
      <c r="BI173" s="13">
        <v>13.82</v>
      </c>
      <c r="BJ173" s="13">
        <v>13.82</v>
      </c>
      <c r="BK173" s="13">
        <v>13.11</v>
      </c>
    </row>
    <row r="174" spans="1:63" x14ac:dyDescent="0.3">
      <c r="A174" s="6">
        <v>41</v>
      </c>
      <c r="B174" s="1" t="s">
        <v>533</v>
      </c>
      <c r="C174" s="1" t="s">
        <v>534</v>
      </c>
      <c r="D174" s="13">
        <v>8.9</v>
      </c>
      <c r="E174" s="13">
        <v>8.9600000000000009</v>
      </c>
      <c r="F174" s="13">
        <v>8.99</v>
      </c>
      <c r="G174" s="13">
        <v>9.0500000000000007</v>
      </c>
      <c r="H174" s="13">
        <v>9.2100000000000009</v>
      </c>
      <c r="I174" s="13">
        <v>9.3800000000000008</v>
      </c>
      <c r="J174" s="13">
        <v>9.73</v>
      </c>
      <c r="K174" s="13">
        <v>9.86</v>
      </c>
      <c r="L174" s="13">
        <v>10.17</v>
      </c>
      <c r="M174" s="13">
        <v>10.25</v>
      </c>
      <c r="N174" s="13">
        <v>10.41</v>
      </c>
      <c r="O174" s="13">
        <v>10.57</v>
      </c>
      <c r="P174" s="13">
        <v>10.28</v>
      </c>
      <c r="Q174" s="13">
        <v>10.4</v>
      </c>
      <c r="R174" s="13">
        <v>10.25</v>
      </c>
      <c r="S174" s="13">
        <v>10.14</v>
      </c>
      <c r="T174" s="13">
        <v>10.119999999999999</v>
      </c>
      <c r="U174" s="13">
        <v>10.11</v>
      </c>
      <c r="V174" s="13">
        <v>10.4</v>
      </c>
      <c r="W174" s="13">
        <v>10.49</v>
      </c>
      <c r="X174" s="13">
        <v>10.48</v>
      </c>
      <c r="Y174" s="13">
        <v>10.47</v>
      </c>
      <c r="Z174" s="13">
        <v>10.56</v>
      </c>
      <c r="AA174" s="13">
        <v>10.84</v>
      </c>
      <c r="AB174" s="13">
        <v>10.99</v>
      </c>
      <c r="AC174" s="13">
        <v>11.53</v>
      </c>
      <c r="AD174" s="13">
        <v>12.03</v>
      </c>
      <c r="AE174" s="13">
        <v>12.37</v>
      </c>
      <c r="AF174" s="13">
        <v>13.6</v>
      </c>
      <c r="AG174" s="13">
        <v>13.33</v>
      </c>
      <c r="AH174" s="13">
        <v>13.04</v>
      </c>
      <c r="AI174" s="13">
        <v>12.94</v>
      </c>
      <c r="AJ174" s="13">
        <v>12.46</v>
      </c>
      <c r="AK174" s="13">
        <v>12.6</v>
      </c>
      <c r="AL174" s="13">
        <v>12.4</v>
      </c>
      <c r="AM174" s="13">
        <v>12.69</v>
      </c>
      <c r="AN174" s="13">
        <v>12.8</v>
      </c>
      <c r="AO174" s="13">
        <v>12.53</v>
      </c>
      <c r="AP174" s="13">
        <v>12.43</v>
      </c>
      <c r="AQ174" s="13">
        <v>12.22</v>
      </c>
      <c r="AR174" s="13">
        <v>12.28</v>
      </c>
      <c r="AS174" s="13">
        <v>12.28</v>
      </c>
      <c r="AT174" s="13">
        <v>12.66</v>
      </c>
      <c r="AU174" s="13">
        <v>12.75</v>
      </c>
      <c r="AV174" s="13">
        <v>12.72</v>
      </c>
      <c r="AW174" s="13">
        <v>13.02</v>
      </c>
      <c r="AX174" s="13">
        <v>12.82</v>
      </c>
      <c r="AY174" s="13">
        <v>12.95</v>
      </c>
      <c r="AZ174" s="13">
        <v>12.89</v>
      </c>
      <c r="BA174" s="13">
        <v>12.73</v>
      </c>
      <c r="BB174" s="13">
        <v>12.6</v>
      </c>
      <c r="BC174" s="13">
        <v>12.69</v>
      </c>
      <c r="BD174" s="13">
        <v>12.76</v>
      </c>
      <c r="BE174" s="13">
        <v>12.9</v>
      </c>
      <c r="BF174" s="13">
        <v>11.45</v>
      </c>
      <c r="BG174" s="13">
        <v>11.69</v>
      </c>
      <c r="BH174" s="13">
        <v>11.74</v>
      </c>
      <c r="BI174" s="13">
        <v>11.86</v>
      </c>
      <c r="BJ174" s="13">
        <v>11.94</v>
      </c>
      <c r="BK174" s="13">
        <v>12.01</v>
      </c>
    </row>
    <row r="175" spans="1:63" x14ac:dyDescent="0.3">
      <c r="A175" s="6">
        <v>42</v>
      </c>
      <c r="B175" s="1" t="s">
        <v>535</v>
      </c>
      <c r="C175" s="1" t="s">
        <v>534</v>
      </c>
      <c r="D175" s="13">
        <v>8.8800000000000008</v>
      </c>
      <c r="E175" s="13">
        <v>8.93</v>
      </c>
      <c r="F175" s="13">
        <v>8.9600000000000009</v>
      </c>
      <c r="G175" s="13">
        <v>9.02</v>
      </c>
      <c r="H175" s="13">
        <v>9.16</v>
      </c>
      <c r="I175" s="13">
        <v>9.31</v>
      </c>
      <c r="J175" s="13">
        <v>9.64</v>
      </c>
      <c r="K175" s="13">
        <v>9.77</v>
      </c>
      <c r="L175" s="13">
        <v>10.06</v>
      </c>
      <c r="M175" s="13">
        <v>10.15</v>
      </c>
      <c r="N175" s="13">
        <v>10.3</v>
      </c>
      <c r="O175" s="13">
        <v>10.46</v>
      </c>
      <c r="P175" s="13">
        <v>10.15</v>
      </c>
      <c r="Q175" s="13">
        <v>10.31</v>
      </c>
      <c r="R175" s="13">
        <v>10.17</v>
      </c>
      <c r="S175" s="13">
        <v>10.050000000000001</v>
      </c>
      <c r="T175" s="13">
        <v>10.039999999999999</v>
      </c>
      <c r="U175" s="13">
        <v>10.029999999999999</v>
      </c>
      <c r="V175" s="13">
        <v>10.31</v>
      </c>
      <c r="W175" s="13">
        <v>10.47</v>
      </c>
      <c r="X175" s="13">
        <v>10.44</v>
      </c>
      <c r="Y175" s="13">
        <v>10.43</v>
      </c>
      <c r="Z175" s="13">
        <v>10.53</v>
      </c>
      <c r="AA175" s="13">
        <v>10.81</v>
      </c>
      <c r="AB175" s="13">
        <v>10.96</v>
      </c>
      <c r="AC175" s="13">
        <v>11.54</v>
      </c>
      <c r="AD175" s="13">
        <v>12.17</v>
      </c>
      <c r="AE175" s="13">
        <v>12.67</v>
      </c>
      <c r="AF175" s="13">
        <v>14.01</v>
      </c>
      <c r="AG175" s="13">
        <v>13.72</v>
      </c>
      <c r="AH175" s="13">
        <v>13.43</v>
      </c>
      <c r="AI175" s="13">
        <v>13.36</v>
      </c>
      <c r="AJ175" s="13">
        <v>12.83</v>
      </c>
      <c r="AK175" s="13">
        <v>13.02</v>
      </c>
      <c r="AL175" s="13">
        <v>12.83</v>
      </c>
      <c r="AM175" s="13">
        <v>13.13</v>
      </c>
      <c r="AN175" s="13">
        <v>13.23</v>
      </c>
      <c r="AO175" s="13">
        <v>12.97</v>
      </c>
      <c r="AP175" s="13">
        <v>12.91</v>
      </c>
      <c r="AQ175" s="13">
        <v>12.69</v>
      </c>
      <c r="AR175" s="13">
        <v>12.76</v>
      </c>
      <c r="AS175" s="13">
        <v>12.76</v>
      </c>
      <c r="AT175" s="13">
        <v>13.14</v>
      </c>
      <c r="AU175" s="13">
        <v>13.23</v>
      </c>
      <c r="AV175" s="13">
        <v>13.21</v>
      </c>
      <c r="AW175" s="13">
        <v>13.53</v>
      </c>
      <c r="AX175" s="13">
        <v>13.31</v>
      </c>
      <c r="AY175" s="13">
        <v>13.44</v>
      </c>
      <c r="AZ175" s="13">
        <v>13.39</v>
      </c>
      <c r="BA175" s="13">
        <v>13.21</v>
      </c>
      <c r="BB175" s="13">
        <v>13.09</v>
      </c>
      <c r="BC175" s="13">
        <v>13.17</v>
      </c>
      <c r="BD175" s="13">
        <v>13.24</v>
      </c>
      <c r="BE175" s="13">
        <v>13.34</v>
      </c>
      <c r="BF175" s="13">
        <v>11.91</v>
      </c>
      <c r="BG175" s="13">
        <v>12.25</v>
      </c>
      <c r="BH175" s="13">
        <v>12.38</v>
      </c>
      <c r="BI175" s="13">
        <v>12.53</v>
      </c>
      <c r="BJ175" s="13">
        <v>12.58</v>
      </c>
      <c r="BK175" s="13">
        <v>12.62</v>
      </c>
    </row>
    <row r="176" spans="1:63" x14ac:dyDescent="0.3">
      <c r="A176" s="6">
        <v>43</v>
      </c>
      <c r="B176" s="1" t="s">
        <v>536</v>
      </c>
      <c r="C176" s="1" t="s">
        <v>534</v>
      </c>
      <c r="D176" s="13">
        <v>9.7899999999999991</v>
      </c>
      <c r="E176" s="13">
        <v>9.82</v>
      </c>
      <c r="F176" s="13">
        <v>9.84</v>
      </c>
      <c r="G176" s="13">
        <v>9.8699999999999992</v>
      </c>
      <c r="H176" s="13">
        <v>9.94</v>
      </c>
      <c r="I176" s="13">
        <v>10.07</v>
      </c>
      <c r="J176" s="13">
        <v>10.38</v>
      </c>
      <c r="K176" s="13">
        <v>10.33</v>
      </c>
      <c r="L176" s="13">
        <v>10.67</v>
      </c>
      <c r="M176" s="13">
        <v>10.77</v>
      </c>
      <c r="N176" s="13">
        <v>10.87</v>
      </c>
      <c r="O176" s="13">
        <v>10.96</v>
      </c>
      <c r="P176" s="13">
        <v>10.72</v>
      </c>
      <c r="Q176" s="13">
        <v>11</v>
      </c>
      <c r="R176" s="13">
        <v>10.89</v>
      </c>
      <c r="S176" s="13">
        <v>10.84</v>
      </c>
      <c r="T176" s="13">
        <v>10.84</v>
      </c>
      <c r="U176" s="13">
        <v>10.8</v>
      </c>
      <c r="V176" s="13">
        <v>11.04</v>
      </c>
      <c r="W176" s="13">
        <v>11.09</v>
      </c>
      <c r="X176" s="13">
        <v>11.11</v>
      </c>
      <c r="Y176" s="13">
        <v>11.1</v>
      </c>
      <c r="Z176" s="13">
        <v>11.31</v>
      </c>
      <c r="AA176" s="13">
        <v>11.57</v>
      </c>
      <c r="AB176" s="13">
        <v>11.83</v>
      </c>
      <c r="AC176" s="13">
        <v>12.34</v>
      </c>
      <c r="AD176" s="13">
        <v>12.58</v>
      </c>
      <c r="AE176" s="13">
        <v>12.72</v>
      </c>
      <c r="AF176" s="13">
        <v>13.54</v>
      </c>
      <c r="AG176" s="13">
        <v>13.11</v>
      </c>
      <c r="AH176" s="13">
        <v>12.89</v>
      </c>
      <c r="AI176" s="13">
        <v>12.74</v>
      </c>
      <c r="AJ176" s="13">
        <v>12.34</v>
      </c>
      <c r="AK176" s="13">
        <v>12.53</v>
      </c>
      <c r="AL176" s="13">
        <v>12.38</v>
      </c>
      <c r="AM176" s="13">
        <v>12.5</v>
      </c>
      <c r="AN176" s="13">
        <v>12.64</v>
      </c>
      <c r="AO176" s="13">
        <v>12.44</v>
      </c>
      <c r="AP176" s="13">
        <v>12.25</v>
      </c>
      <c r="AQ176" s="13">
        <v>11.98</v>
      </c>
      <c r="AR176" s="13">
        <v>11.99</v>
      </c>
      <c r="AS176" s="13">
        <v>11.99</v>
      </c>
      <c r="AT176" s="13">
        <v>12.43</v>
      </c>
      <c r="AU176" s="13">
        <v>12.55</v>
      </c>
      <c r="AV176" s="13">
        <v>12.38</v>
      </c>
      <c r="AW176" s="13">
        <v>12.53</v>
      </c>
      <c r="AX176" s="13">
        <v>12.36</v>
      </c>
      <c r="AY176" s="13">
        <v>12.43</v>
      </c>
      <c r="AZ176" s="13">
        <v>12.43</v>
      </c>
      <c r="BA176" s="13">
        <v>12.38</v>
      </c>
      <c r="BB176" s="13">
        <v>12.31</v>
      </c>
      <c r="BC176" s="13">
        <v>12.34</v>
      </c>
      <c r="BD176" s="13">
        <v>12.36</v>
      </c>
      <c r="BE176" s="13">
        <v>12.46</v>
      </c>
      <c r="BF176" s="13">
        <v>11.09</v>
      </c>
      <c r="BG176" s="13">
        <v>11.36</v>
      </c>
      <c r="BH176" s="13">
        <v>11.29</v>
      </c>
      <c r="BI176" s="13">
        <v>11.42</v>
      </c>
      <c r="BJ176" s="13">
        <v>11.54</v>
      </c>
      <c r="BK176" s="13">
        <v>11.65</v>
      </c>
    </row>
    <row r="177" spans="1:63" x14ac:dyDescent="0.3">
      <c r="A177" s="6">
        <v>44</v>
      </c>
      <c r="B177" s="1" t="s">
        <v>537</v>
      </c>
      <c r="C177" s="1" t="s">
        <v>538</v>
      </c>
      <c r="D177" s="13" t="s">
        <v>476</v>
      </c>
      <c r="E177" s="13" t="s">
        <v>476</v>
      </c>
      <c r="F177" s="13" t="s">
        <v>476</v>
      </c>
      <c r="G177" s="13" t="s">
        <v>476</v>
      </c>
      <c r="H177" s="13" t="s">
        <v>476</v>
      </c>
      <c r="I177" s="13" t="s">
        <v>476</v>
      </c>
      <c r="J177" s="13" t="s">
        <v>476</v>
      </c>
      <c r="K177" s="13" t="s">
        <v>476</v>
      </c>
      <c r="L177" s="13">
        <v>10.53</v>
      </c>
      <c r="M177" s="13">
        <v>10.62</v>
      </c>
      <c r="N177" s="13">
        <v>10.77</v>
      </c>
      <c r="O177" s="13">
        <v>10.8</v>
      </c>
      <c r="P177" s="13">
        <v>10.77</v>
      </c>
      <c r="Q177" s="13">
        <v>11.48</v>
      </c>
      <c r="R177" s="13">
        <v>11.6</v>
      </c>
      <c r="S177" s="13">
        <v>11.6</v>
      </c>
      <c r="T177" s="13">
        <v>11.77</v>
      </c>
      <c r="U177" s="13">
        <v>11.78</v>
      </c>
      <c r="V177" s="13">
        <v>12.11</v>
      </c>
      <c r="W177" s="13">
        <v>12.09</v>
      </c>
      <c r="X177" s="13">
        <v>12</v>
      </c>
      <c r="Y177" s="13">
        <v>11.92</v>
      </c>
      <c r="Z177" s="13">
        <v>12.09</v>
      </c>
      <c r="AA177" s="13">
        <v>12.32</v>
      </c>
      <c r="AB177" s="13">
        <v>12.46</v>
      </c>
      <c r="AC177" s="13">
        <v>13.48</v>
      </c>
      <c r="AD177" s="13">
        <v>14.55</v>
      </c>
      <c r="AE177" s="13">
        <v>14.55</v>
      </c>
      <c r="AF177" s="13">
        <v>14.55</v>
      </c>
      <c r="AG177" s="13">
        <v>14.55</v>
      </c>
      <c r="AH177" s="13">
        <v>14.77</v>
      </c>
      <c r="AI177" s="13">
        <v>14.62</v>
      </c>
      <c r="AJ177" s="13">
        <v>14.75</v>
      </c>
      <c r="AK177" s="13">
        <v>14.94</v>
      </c>
      <c r="AL177" s="13">
        <v>14.95</v>
      </c>
      <c r="AM177" s="13">
        <v>15.6</v>
      </c>
      <c r="AN177" s="13">
        <v>15.88</v>
      </c>
      <c r="AO177" s="13">
        <v>15.43</v>
      </c>
      <c r="AP177" s="13">
        <v>15.12</v>
      </c>
      <c r="AQ177" s="13">
        <v>14.94</v>
      </c>
      <c r="AR177" s="13">
        <v>15.1</v>
      </c>
      <c r="AS177" s="13">
        <v>15.17</v>
      </c>
      <c r="AT177" s="13">
        <v>15.43</v>
      </c>
      <c r="AU177" s="13">
        <v>15.68</v>
      </c>
      <c r="AV177" s="13">
        <v>15.73</v>
      </c>
      <c r="AW177" s="13">
        <v>16.2</v>
      </c>
      <c r="AX177" s="13">
        <v>16.23</v>
      </c>
      <c r="AY177" s="13">
        <v>16.260000000000002</v>
      </c>
      <c r="AZ177" s="13">
        <v>16.38</v>
      </c>
      <c r="BA177" s="13">
        <v>16.45</v>
      </c>
      <c r="BB177" s="13">
        <v>16.61</v>
      </c>
      <c r="BC177" s="13">
        <v>16.75</v>
      </c>
      <c r="BD177" s="13">
        <v>16.64</v>
      </c>
      <c r="BE177" s="13">
        <v>17.2</v>
      </c>
      <c r="BF177" s="13">
        <v>17.649999999999999</v>
      </c>
      <c r="BG177" s="13">
        <v>18.13</v>
      </c>
      <c r="BH177" s="13">
        <v>18.489999999999998</v>
      </c>
      <c r="BI177" s="13">
        <v>18.809999999999999</v>
      </c>
      <c r="BJ177" s="13">
        <v>18.73</v>
      </c>
      <c r="BK177" s="13">
        <v>18.79</v>
      </c>
    </row>
    <row r="178" spans="1:63" x14ac:dyDescent="0.3">
      <c r="A178" s="6">
        <v>45</v>
      </c>
      <c r="B178" s="1" t="s">
        <v>539</v>
      </c>
      <c r="C178" s="1" t="s">
        <v>540</v>
      </c>
      <c r="D178" s="13">
        <v>9.1300000000000008</v>
      </c>
      <c r="E178" s="13">
        <v>9.19</v>
      </c>
      <c r="F178" s="13">
        <v>9.2200000000000006</v>
      </c>
      <c r="G178" s="13">
        <v>9.23</v>
      </c>
      <c r="H178" s="13">
        <v>9.36</v>
      </c>
      <c r="I178" s="13">
        <v>9.49</v>
      </c>
      <c r="J178" s="13">
        <v>9.76</v>
      </c>
      <c r="K178" s="13">
        <v>9.8800000000000008</v>
      </c>
      <c r="L178" s="13">
        <v>10.199999999999999</v>
      </c>
      <c r="M178" s="13">
        <v>10.27</v>
      </c>
      <c r="N178" s="13">
        <v>10.45</v>
      </c>
      <c r="O178" s="13">
        <v>10.62</v>
      </c>
      <c r="P178" s="13">
        <v>10.71</v>
      </c>
      <c r="Q178" s="13">
        <v>11.06</v>
      </c>
      <c r="R178" s="13">
        <v>11.06</v>
      </c>
      <c r="S178" s="13">
        <v>11.01</v>
      </c>
      <c r="T178" s="13">
        <v>11</v>
      </c>
      <c r="U178" s="13">
        <v>10.89</v>
      </c>
      <c r="V178" s="13">
        <v>11.02</v>
      </c>
      <c r="W178" s="13">
        <v>11.03</v>
      </c>
      <c r="X178" s="13">
        <v>10.97</v>
      </c>
      <c r="Y178" s="13">
        <v>10.92</v>
      </c>
      <c r="Z178" s="13">
        <v>11.04</v>
      </c>
      <c r="AA178" s="13">
        <v>11.25</v>
      </c>
      <c r="AB178" s="13">
        <v>11.36</v>
      </c>
      <c r="AC178" s="13">
        <v>11.47</v>
      </c>
      <c r="AD178" s="13">
        <v>12.03</v>
      </c>
      <c r="AE178" s="13">
        <v>12.6</v>
      </c>
      <c r="AF178" s="13">
        <v>13.28</v>
      </c>
      <c r="AG178" s="13">
        <v>12.96</v>
      </c>
      <c r="AH178" s="13">
        <v>13.08</v>
      </c>
      <c r="AI178" s="13">
        <v>13.44</v>
      </c>
      <c r="AJ178" s="13">
        <v>13.12</v>
      </c>
      <c r="AK178" s="13">
        <v>12.95</v>
      </c>
      <c r="AL178" s="13">
        <v>12.65</v>
      </c>
      <c r="AM178" s="13">
        <v>12.86</v>
      </c>
      <c r="AN178" s="13">
        <v>13.97</v>
      </c>
      <c r="AO178" s="13">
        <v>12.65</v>
      </c>
      <c r="AP178" s="13">
        <v>12.48</v>
      </c>
      <c r="AQ178" s="13">
        <v>12.31</v>
      </c>
      <c r="AR178" s="13">
        <v>12.39</v>
      </c>
      <c r="AS178" s="13">
        <v>12.39</v>
      </c>
      <c r="AT178" s="13">
        <v>12.49</v>
      </c>
      <c r="AU178" s="13">
        <v>12.51</v>
      </c>
      <c r="AV178" s="13">
        <v>12.7</v>
      </c>
      <c r="AW178" s="13">
        <v>13.04</v>
      </c>
      <c r="AX178" s="13">
        <v>12.98</v>
      </c>
      <c r="AY178" s="13">
        <v>13.09</v>
      </c>
      <c r="AZ178" s="13">
        <v>13.14</v>
      </c>
      <c r="BA178" s="13">
        <v>13.07</v>
      </c>
      <c r="BB178" s="13">
        <v>13.04</v>
      </c>
      <c r="BC178" s="13">
        <v>13.12</v>
      </c>
      <c r="BD178" s="13">
        <v>13.16</v>
      </c>
      <c r="BE178" s="13">
        <v>13.3</v>
      </c>
      <c r="BF178" s="13">
        <v>13.46</v>
      </c>
      <c r="BG178" s="13">
        <v>13.84</v>
      </c>
      <c r="BH178" s="13">
        <v>13.9</v>
      </c>
      <c r="BI178" s="13">
        <v>13.95</v>
      </c>
      <c r="BJ178" s="13">
        <v>13.99</v>
      </c>
      <c r="BK178" s="13">
        <v>13.99</v>
      </c>
    </row>
    <row r="179" spans="1:63" x14ac:dyDescent="0.3">
      <c r="A179" s="6">
        <v>46</v>
      </c>
      <c r="B179" s="1" t="s">
        <v>541</v>
      </c>
      <c r="C179" s="1" t="s">
        <v>542</v>
      </c>
      <c r="D179" s="13">
        <v>9.66</v>
      </c>
      <c r="E179" s="13">
        <v>9.66</v>
      </c>
      <c r="F179" s="13">
        <v>9.66</v>
      </c>
      <c r="G179" s="13">
        <v>9.66</v>
      </c>
      <c r="H179" s="13">
        <v>9.4499999999999993</v>
      </c>
      <c r="I179" s="13">
        <v>9.8000000000000007</v>
      </c>
      <c r="J179" s="13">
        <v>10.19</v>
      </c>
      <c r="K179" s="13">
        <v>10.37</v>
      </c>
      <c r="L179" s="13">
        <v>10.96</v>
      </c>
      <c r="M179" s="13">
        <v>11.04</v>
      </c>
      <c r="N179" s="13">
        <v>11.15</v>
      </c>
      <c r="O179" s="13">
        <v>11.39</v>
      </c>
      <c r="P179" s="13">
        <v>11.18</v>
      </c>
      <c r="Q179" s="13">
        <v>11.16</v>
      </c>
      <c r="R179" s="13">
        <v>11.03</v>
      </c>
      <c r="S179" s="13">
        <v>11.17</v>
      </c>
      <c r="T179" s="13">
        <v>11.22</v>
      </c>
      <c r="U179" s="13">
        <v>11.25</v>
      </c>
      <c r="V179" s="13">
        <v>11.37</v>
      </c>
      <c r="W179" s="13">
        <v>11.3</v>
      </c>
      <c r="X179" s="13">
        <v>11.22</v>
      </c>
      <c r="Y179" s="13">
        <v>11.08</v>
      </c>
      <c r="Z179" s="13">
        <v>11.3</v>
      </c>
      <c r="AA179" s="13">
        <v>11.49</v>
      </c>
      <c r="AB179" s="13">
        <v>11.63</v>
      </c>
      <c r="AC179" s="13">
        <v>12.61</v>
      </c>
      <c r="AD179" s="13">
        <v>13.64</v>
      </c>
      <c r="AE179" s="13">
        <v>14.82</v>
      </c>
      <c r="AF179" s="13">
        <v>15.82</v>
      </c>
      <c r="AG179" s="13">
        <v>15.57</v>
      </c>
      <c r="AH179" s="13">
        <v>15.86</v>
      </c>
      <c r="AI179" s="13">
        <v>15.74</v>
      </c>
      <c r="AJ179" s="13">
        <v>15.55</v>
      </c>
      <c r="AK179" s="13">
        <v>15.6</v>
      </c>
      <c r="AL179" s="13">
        <v>15.48</v>
      </c>
      <c r="AM179" s="13">
        <v>15.96</v>
      </c>
      <c r="AN179" s="13">
        <v>16.420000000000002</v>
      </c>
      <c r="AO179" s="13">
        <v>16.12</v>
      </c>
      <c r="AP179" s="13">
        <v>15.69</v>
      </c>
      <c r="AQ179" s="13">
        <v>15.46</v>
      </c>
      <c r="AR179" s="13">
        <v>15.43</v>
      </c>
      <c r="AS179" s="13">
        <v>15.57</v>
      </c>
      <c r="AT179" s="13">
        <v>15.79</v>
      </c>
      <c r="AU179" s="13">
        <v>15.92</v>
      </c>
      <c r="AV179" s="13">
        <v>16.13</v>
      </c>
      <c r="AW179" s="13">
        <v>16.47</v>
      </c>
      <c r="AX179" s="13">
        <v>16.32</v>
      </c>
      <c r="AY179" s="13">
        <v>16.54</v>
      </c>
      <c r="AZ179" s="13">
        <v>16.78</v>
      </c>
      <c r="BA179" s="13">
        <v>16.510000000000002</v>
      </c>
      <c r="BB179" s="13">
        <v>16.47</v>
      </c>
      <c r="BC179" s="13">
        <v>16.63</v>
      </c>
      <c r="BD179" s="13">
        <v>16.63</v>
      </c>
      <c r="BE179" s="13">
        <v>17.079999999999998</v>
      </c>
      <c r="BF179" s="13">
        <v>17.579999999999998</v>
      </c>
      <c r="BG179" s="13">
        <v>18.059999999999999</v>
      </c>
      <c r="BH179" s="13">
        <v>16.03</v>
      </c>
      <c r="BI179" s="13">
        <v>16.39</v>
      </c>
      <c r="BJ179" s="13">
        <v>16.41</v>
      </c>
      <c r="BK179" s="13">
        <v>16.309999999999999</v>
      </c>
    </row>
    <row r="180" spans="1:63" x14ac:dyDescent="0.3">
      <c r="A180" s="6">
        <v>47</v>
      </c>
      <c r="B180" s="1" t="s">
        <v>543</v>
      </c>
      <c r="C180" s="1" t="s">
        <v>544</v>
      </c>
      <c r="D180" s="13">
        <v>9.6300000000000008</v>
      </c>
      <c r="E180" s="13">
        <v>9.65</v>
      </c>
      <c r="F180" s="13">
        <v>9.65</v>
      </c>
      <c r="G180" s="13">
        <v>9.69</v>
      </c>
      <c r="H180" s="13">
        <v>9.7899999999999991</v>
      </c>
      <c r="I180" s="13">
        <v>9.93</v>
      </c>
      <c r="J180" s="13">
        <v>9.9</v>
      </c>
      <c r="K180" s="13">
        <v>10.039999999999999</v>
      </c>
      <c r="L180" s="13">
        <v>10.25</v>
      </c>
      <c r="M180" s="13">
        <v>10.28</v>
      </c>
      <c r="N180" s="13">
        <v>10.23</v>
      </c>
      <c r="O180" s="13">
        <v>10.36</v>
      </c>
      <c r="P180" s="13" t="s">
        <v>476</v>
      </c>
      <c r="Q180" s="13">
        <v>10.14</v>
      </c>
      <c r="R180" s="13">
        <v>10.02</v>
      </c>
      <c r="S180" s="13">
        <v>10.039999999999999</v>
      </c>
      <c r="T180" s="13">
        <v>10.029999999999999</v>
      </c>
      <c r="U180" s="13">
        <v>9.98</v>
      </c>
      <c r="V180" s="13">
        <v>10.01</v>
      </c>
      <c r="W180" s="13">
        <v>9.9700000000000006</v>
      </c>
      <c r="X180" s="13">
        <v>10.039999999999999</v>
      </c>
      <c r="Y180" s="13">
        <v>10.01</v>
      </c>
      <c r="Z180" s="13">
        <v>10.27</v>
      </c>
      <c r="AA180" s="13">
        <v>10.57</v>
      </c>
      <c r="AB180" s="13">
        <v>10.66</v>
      </c>
      <c r="AC180" s="13">
        <v>10.71</v>
      </c>
      <c r="AD180" s="13">
        <v>10.71</v>
      </c>
      <c r="AE180" s="13">
        <v>10.71</v>
      </c>
      <c r="AF180" s="13">
        <v>10.71</v>
      </c>
      <c r="AG180" s="13">
        <v>10.71</v>
      </c>
      <c r="AH180" s="13">
        <v>10.25</v>
      </c>
      <c r="AI180" s="13">
        <v>10.199999999999999</v>
      </c>
      <c r="AJ180" s="13">
        <v>10.199999999999999</v>
      </c>
      <c r="AK180" s="13">
        <v>10.199999999999999</v>
      </c>
      <c r="AL180" s="13">
        <v>10.25</v>
      </c>
      <c r="AM180" s="13">
        <v>10.33</v>
      </c>
      <c r="AN180" s="13">
        <v>10.42</v>
      </c>
      <c r="AO180" s="13">
        <v>10.210000000000001</v>
      </c>
      <c r="AP180" s="13">
        <v>10.24</v>
      </c>
      <c r="AQ180" s="13">
        <v>10.29</v>
      </c>
      <c r="AR180" s="13">
        <v>10.199999999999999</v>
      </c>
      <c r="AS180" s="13">
        <v>10.199999999999999</v>
      </c>
      <c r="AT180" s="13">
        <v>10.11</v>
      </c>
      <c r="AU180" s="13">
        <v>10.17</v>
      </c>
      <c r="AV180" s="13">
        <v>10.24</v>
      </c>
      <c r="AW180" s="13">
        <v>10.24</v>
      </c>
      <c r="AX180" s="13">
        <v>10.37</v>
      </c>
      <c r="AY180" s="13">
        <v>10.36</v>
      </c>
      <c r="AZ180" s="13">
        <v>10.38</v>
      </c>
      <c r="BA180" s="13">
        <v>10.35</v>
      </c>
      <c r="BB180" s="13">
        <v>10.4</v>
      </c>
      <c r="BC180" s="13">
        <v>10.36</v>
      </c>
      <c r="BD180" s="13">
        <v>10.36</v>
      </c>
      <c r="BE180" s="13">
        <v>10.36</v>
      </c>
      <c r="BF180" s="13">
        <v>10.8</v>
      </c>
      <c r="BG180" s="13">
        <v>10.88</v>
      </c>
      <c r="BH180" s="13">
        <v>10.84</v>
      </c>
      <c r="BI180" s="13">
        <v>10.97</v>
      </c>
      <c r="BJ180" s="13">
        <v>11.1</v>
      </c>
      <c r="BK180" s="13">
        <v>11.42</v>
      </c>
    </row>
    <row r="181" spans="1:63" x14ac:dyDescent="0.3">
      <c r="A181" s="6">
        <v>48</v>
      </c>
      <c r="B181" s="1" t="s">
        <v>545</v>
      </c>
      <c r="C181" s="1" t="s">
        <v>546</v>
      </c>
      <c r="D181" s="13">
        <v>9.23</v>
      </c>
      <c r="E181" s="13">
        <v>9.23</v>
      </c>
      <c r="F181" s="13">
        <v>9.2799999999999994</v>
      </c>
      <c r="G181" s="13">
        <v>9.32</v>
      </c>
      <c r="H181" s="13">
        <v>9.81</v>
      </c>
      <c r="I181" s="13">
        <v>10.4</v>
      </c>
      <c r="J181" s="13">
        <v>10.83</v>
      </c>
      <c r="K181" s="13">
        <v>10.91</v>
      </c>
      <c r="L181" s="13">
        <v>11.54</v>
      </c>
      <c r="M181" s="13">
        <v>11.49</v>
      </c>
      <c r="N181" s="13">
        <v>11.63</v>
      </c>
      <c r="O181" s="13">
        <v>11.77</v>
      </c>
      <c r="P181" s="13">
        <v>11.47</v>
      </c>
      <c r="Q181" s="13">
        <v>11.92</v>
      </c>
      <c r="R181" s="13">
        <v>11.83</v>
      </c>
      <c r="S181" s="13">
        <v>11.9</v>
      </c>
      <c r="T181" s="13">
        <v>11.87</v>
      </c>
      <c r="U181" s="13">
        <v>11.55</v>
      </c>
      <c r="V181" s="13">
        <v>11.85</v>
      </c>
      <c r="W181" s="13">
        <v>12.02</v>
      </c>
      <c r="X181" s="13">
        <v>11.9</v>
      </c>
      <c r="Y181" s="13">
        <v>11.73</v>
      </c>
      <c r="Z181" s="13">
        <v>12.03</v>
      </c>
      <c r="AA181" s="13">
        <v>12.33</v>
      </c>
      <c r="AB181" s="13">
        <v>12.72</v>
      </c>
      <c r="AC181" s="13">
        <v>13.54</v>
      </c>
      <c r="AD181" s="13">
        <v>13.54</v>
      </c>
      <c r="AE181" s="13">
        <v>13.54</v>
      </c>
      <c r="AF181" s="13">
        <v>13.54</v>
      </c>
      <c r="AG181" s="13">
        <v>13.54</v>
      </c>
      <c r="AH181" s="13">
        <v>13.54</v>
      </c>
      <c r="AI181" s="13">
        <v>15.69</v>
      </c>
      <c r="AJ181" s="13">
        <v>15.15</v>
      </c>
      <c r="AK181" s="13">
        <v>15.16</v>
      </c>
      <c r="AL181" s="13">
        <v>15.02</v>
      </c>
      <c r="AM181" s="13">
        <v>15.15</v>
      </c>
      <c r="AN181" s="13">
        <v>15.56</v>
      </c>
      <c r="AO181" s="13">
        <v>15.23</v>
      </c>
      <c r="AP181" s="13">
        <v>14.99</v>
      </c>
      <c r="AQ181" s="13">
        <v>14.8</v>
      </c>
      <c r="AR181" s="13">
        <v>14.77</v>
      </c>
      <c r="AS181" s="13">
        <v>14.8</v>
      </c>
      <c r="AT181" s="13">
        <v>14.89</v>
      </c>
      <c r="AU181" s="13">
        <v>14.86</v>
      </c>
      <c r="AV181" s="13">
        <v>14.9</v>
      </c>
      <c r="AW181" s="13">
        <v>15.18</v>
      </c>
      <c r="AX181" s="13">
        <v>15.03</v>
      </c>
      <c r="AY181" s="13">
        <v>15.38</v>
      </c>
      <c r="AZ181" s="13">
        <v>15.43</v>
      </c>
      <c r="BA181" s="13">
        <v>15.47</v>
      </c>
      <c r="BB181" s="13">
        <v>15.4</v>
      </c>
      <c r="BC181" s="13">
        <v>15.42</v>
      </c>
      <c r="BD181" s="13">
        <v>15.42</v>
      </c>
      <c r="BE181" s="13">
        <v>15.42</v>
      </c>
      <c r="BF181" s="13">
        <v>15.42</v>
      </c>
      <c r="BG181" s="13">
        <v>16.52</v>
      </c>
      <c r="BH181" s="13">
        <v>16.82</v>
      </c>
      <c r="BI181" s="13">
        <v>17</v>
      </c>
      <c r="BJ181" s="13">
        <v>17.02</v>
      </c>
      <c r="BK181" s="13">
        <v>17.170000000000002</v>
      </c>
    </row>
    <row r="182" spans="1:63" x14ac:dyDescent="0.3">
      <c r="A182" s="6">
        <v>49</v>
      </c>
      <c r="B182" s="1" t="s">
        <v>547</v>
      </c>
      <c r="C182" s="1" t="s">
        <v>540</v>
      </c>
      <c r="D182" s="13">
        <v>9.19</v>
      </c>
      <c r="E182" s="13">
        <v>9.24</v>
      </c>
      <c r="F182" s="13">
        <v>9.27</v>
      </c>
      <c r="G182" s="13">
        <v>9.2799999999999994</v>
      </c>
      <c r="H182" s="13">
        <v>9.42</v>
      </c>
      <c r="I182" s="13">
        <v>9.5399999999999991</v>
      </c>
      <c r="J182" s="13">
        <v>9.8000000000000007</v>
      </c>
      <c r="K182" s="13">
        <v>9.9</v>
      </c>
      <c r="L182" s="13">
        <v>10.27</v>
      </c>
      <c r="M182" s="13">
        <v>10.35</v>
      </c>
      <c r="N182" s="13">
        <v>10.54</v>
      </c>
      <c r="O182" s="13">
        <v>10.72</v>
      </c>
      <c r="P182" s="13">
        <v>10.76</v>
      </c>
      <c r="Q182" s="13">
        <v>11.03</v>
      </c>
      <c r="R182" s="13">
        <v>10.99</v>
      </c>
      <c r="S182" s="13">
        <v>11.03</v>
      </c>
      <c r="T182" s="13">
        <v>11.06</v>
      </c>
      <c r="U182" s="13">
        <v>10.97</v>
      </c>
      <c r="V182" s="13">
        <v>11.09</v>
      </c>
      <c r="W182" s="13">
        <v>11.1</v>
      </c>
      <c r="X182" s="13">
        <v>11</v>
      </c>
      <c r="Y182" s="13">
        <v>10.97</v>
      </c>
      <c r="Z182" s="13">
        <v>11.08</v>
      </c>
      <c r="AA182" s="13">
        <v>11.29</v>
      </c>
      <c r="AB182" s="13">
        <v>11.41</v>
      </c>
      <c r="AC182" s="13">
        <v>11.53</v>
      </c>
      <c r="AD182" s="13">
        <v>12.13</v>
      </c>
      <c r="AE182" s="13">
        <v>12.72</v>
      </c>
      <c r="AF182" s="13">
        <v>13.11</v>
      </c>
      <c r="AG182" s="13">
        <v>13.06</v>
      </c>
      <c r="AH182" s="13">
        <v>13.18</v>
      </c>
      <c r="AI182" s="13">
        <v>13.55</v>
      </c>
      <c r="AJ182" s="13">
        <v>13.24</v>
      </c>
      <c r="AK182" s="13">
        <v>13.07</v>
      </c>
      <c r="AL182" s="13">
        <v>12.76</v>
      </c>
      <c r="AM182" s="13">
        <v>12.98</v>
      </c>
      <c r="AN182" s="13">
        <v>13.1</v>
      </c>
      <c r="AO182" s="13">
        <v>12.78</v>
      </c>
      <c r="AP182" s="13">
        <v>12.59</v>
      </c>
      <c r="AQ182" s="13">
        <v>12.43</v>
      </c>
      <c r="AR182" s="13">
        <v>12.48</v>
      </c>
      <c r="AS182" s="13">
        <v>12.48</v>
      </c>
      <c r="AT182" s="13">
        <v>12.56</v>
      </c>
      <c r="AU182" s="13">
        <v>12.59</v>
      </c>
      <c r="AV182" s="13">
        <v>12.76</v>
      </c>
      <c r="AW182" s="13">
        <v>13.09</v>
      </c>
      <c r="AX182" s="13">
        <v>13.05</v>
      </c>
      <c r="AY182" s="13">
        <v>13.16</v>
      </c>
      <c r="AZ182" s="13">
        <v>13.21</v>
      </c>
      <c r="BA182" s="13">
        <v>13.15</v>
      </c>
      <c r="BB182" s="13">
        <v>13.12</v>
      </c>
      <c r="BC182" s="13">
        <v>13.2</v>
      </c>
      <c r="BD182" s="13">
        <v>13.24</v>
      </c>
      <c r="BE182" s="13">
        <v>13.37</v>
      </c>
      <c r="BF182" s="13">
        <v>13.53</v>
      </c>
      <c r="BG182" s="13">
        <v>13.94</v>
      </c>
      <c r="BH182" s="13">
        <v>14.01</v>
      </c>
      <c r="BI182" s="13">
        <v>14.07</v>
      </c>
      <c r="BJ182" s="13">
        <v>14.1</v>
      </c>
      <c r="BK182" s="13">
        <v>14.12</v>
      </c>
    </row>
    <row r="183" spans="1:63" x14ac:dyDescent="0.3">
      <c r="A183" s="6">
        <v>50</v>
      </c>
      <c r="B183" s="1" t="s">
        <v>548</v>
      </c>
      <c r="C183" s="1" t="s">
        <v>505</v>
      </c>
      <c r="D183" s="13">
        <v>8.48</v>
      </c>
      <c r="E183" s="13">
        <v>8.6</v>
      </c>
      <c r="F183" s="13">
        <v>8.6300000000000008</v>
      </c>
      <c r="G183" s="13">
        <v>8.67</v>
      </c>
      <c r="H183" s="13">
        <v>8.81</v>
      </c>
      <c r="I183" s="13">
        <v>9.0299999999999994</v>
      </c>
      <c r="J183" s="13">
        <v>9.41</v>
      </c>
      <c r="K183" s="13">
        <v>9.73</v>
      </c>
      <c r="L183" s="13">
        <v>9.98</v>
      </c>
      <c r="M183" s="13">
        <v>10.06</v>
      </c>
      <c r="N183" s="13">
        <v>10.25</v>
      </c>
      <c r="O183" s="13">
        <v>10.39</v>
      </c>
      <c r="P183" s="13">
        <v>10.17</v>
      </c>
      <c r="Q183" s="13">
        <v>10.35</v>
      </c>
      <c r="R183" s="13">
        <v>10.29</v>
      </c>
      <c r="S183" s="13">
        <v>10.19</v>
      </c>
      <c r="T183" s="13">
        <v>10.23</v>
      </c>
      <c r="U183" s="13">
        <v>10.36</v>
      </c>
      <c r="V183" s="13">
        <v>10.39</v>
      </c>
      <c r="W183" s="13">
        <v>10.58</v>
      </c>
      <c r="X183" s="13">
        <v>10.46</v>
      </c>
      <c r="Y183" s="13">
        <v>10.43</v>
      </c>
      <c r="Z183" s="13">
        <v>10.48</v>
      </c>
      <c r="AA183" s="13">
        <v>10.72</v>
      </c>
      <c r="AB183" s="13">
        <v>10.8</v>
      </c>
      <c r="AC183" s="13">
        <v>10.92</v>
      </c>
      <c r="AD183" s="13">
        <v>11.64</v>
      </c>
      <c r="AE183" s="13">
        <v>12.25</v>
      </c>
      <c r="AF183" s="13">
        <v>12.88</v>
      </c>
      <c r="AG183" s="13">
        <v>13.01</v>
      </c>
      <c r="AH183" s="13">
        <v>13.02</v>
      </c>
      <c r="AI183" s="13">
        <v>13.13</v>
      </c>
      <c r="AJ183" s="13">
        <v>12.92</v>
      </c>
      <c r="AK183" s="13">
        <v>12.71</v>
      </c>
      <c r="AL183" s="13">
        <v>12.52</v>
      </c>
      <c r="AM183" s="13">
        <v>12.77</v>
      </c>
      <c r="AN183" s="13">
        <v>12.96</v>
      </c>
      <c r="AO183" s="13">
        <v>12.64</v>
      </c>
      <c r="AP183" s="13">
        <v>12.43</v>
      </c>
      <c r="AQ183" s="13">
        <v>12.3</v>
      </c>
      <c r="AR183" s="13">
        <v>12.28</v>
      </c>
      <c r="AS183" s="13">
        <v>12.43</v>
      </c>
      <c r="AT183" s="13">
        <v>12.6</v>
      </c>
      <c r="AU183" s="13">
        <v>12.65</v>
      </c>
      <c r="AV183" s="13">
        <v>12.88</v>
      </c>
      <c r="AW183" s="13">
        <v>13.26</v>
      </c>
      <c r="AX183" s="13">
        <v>13.33</v>
      </c>
      <c r="AY183" s="13">
        <v>13.47</v>
      </c>
      <c r="AZ183" s="13">
        <v>13.53</v>
      </c>
      <c r="BA183" s="13">
        <v>13.47</v>
      </c>
      <c r="BB183" s="13">
        <v>13.45</v>
      </c>
      <c r="BC183" s="13">
        <v>13.49</v>
      </c>
      <c r="BD183" s="13">
        <v>13.49</v>
      </c>
      <c r="BE183" s="13">
        <v>13.49</v>
      </c>
      <c r="BF183" s="13">
        <v>13.49</v>
      </c>
      <c r="BG183" s="13">
        <v>13.24</v>
      </c>
      <c r="BH183" s="13">
        <v>13.47</v>
      </c>
      <c r="BI183" s="13">
        <v>13.52</v>
      </c>
      <c r="BJ183" s="13">
        <v>13.6</v>
      </c>
      <c r="BK183" s="13">
        <v>13.62</v>
      </c>
    </row>
    <row r="184" spans="1:63" x14ac:dyDescent="0.3">
      <c r="A184" s="6">
        <v>51</v>
      </c>
      <c r="B184" s="1" t="s">
        <v>549</v>
      </c>
      <c r="C184" s="1" t="s">
        <v>550</v>
      </c>
      <c r="D184" s="13">
        <v>8.7799999999999994</v>
      </c>
      <c r="E184" s="13">
        <v>8.7799999999999994</v>
      </c>
      <c r="F184" s="13">
        <v>8.7799999999999994</v>
      </c>
      <c r="G184" s="13">
        <v>8.7799999999999994</v>
      </c>
      <c r="H184" s="13">
        <v>8.6999999999999993</v>
      </c>
      <c r="I184" s="13">
        <v>8.9600000000000009</v>
      </c>
      <c r="J184" s="13">
        <v>9.09</v>
      </c>
      <c r="K184" s="13">
        <v>9.23</v>
      </c>
      <c r="L184" s="13">
        <v>9.41</v>
      </c>
      <c r="M184" s="13">
        <v>9.3800000000000008</v>
      </c>
      <c r="N184" s="13">
        <v>9.3800000000000008</v>
      </c>
      <c r="O184" s="13">
        <v>9.49</v>
      </c>
      <c r="P184" s="13">
        <v>9.35</v>
      </c>
      <c r="Q184" s="13">
        <v>9.2799999999999994</v>
      </c>
      <c r="R184" s="13">
        <v>9.15</v>
      </c>
      <c r="S184" s="13">
        <v>9.18</v>
      </c>
      <c r="T184" s="13">
        <v>9.17</v>
      </c>
      <c r="U184" s="13">
        <v>9.1</v>
      </c>
      <c r="V184" s="13">
        <v>9.17</v>
      </c>
      <c r="W184" s="13">
        <v>9.19</v>
      </c>
      <c r="X184" s="13">
        <v>9.2100000000000009</v>
      </c>
      <c r="Y184" s="13">
        <v>9.25</v>
      </c>
      <c r="Z184" s="13">
        <v>9.3000000000000007</v>
      </c>
      <c r="AA184" s="13">
        <v>9.35</v>
      </c>
      <c r="AB184" s="13">
        <v>9.41</v>
      </c>
      <c r="AC184" s="13">
        <v>9.68</v>
      </c>
      <c r="AD184" s="13">
        <v>10.029999999999999</v>
      </c>
      <c r="AE184" s="13">
        <v>10.4</v>
      </c>
      <c r="AF184" s="13">
        <v>10.72</v>
      </c>
      <c r="AG184" s="13">
        <v>10.88</v>
      </c>
      <c r="AH184" s="13">
        <v>10.82</v>
      </c>
      <c r="AI184" s="13">
        <v>10.73</v>
      </c>
      <c r="AJ184" s="13">
        <v>10.62</v>
      </c>
      <c r="AK184" s="13">
        <v>10.62</v>
      </c>
      <c r="AL184" s="13">
        <v>10.54</v>
      </c>
      <c r="AM184" s="13">
        <v>10.63</v>
      </c>
      <c r="AN184" s="13">
        <v>10.66</v>
      </c>
      <c r="AO184" s="13">
        <v>10.62</v>
      </c>
      <c r="AP184" s="13">
        <v>10.47</v>
      </c>
      <c r="AQ184" s="13">
        <v>10.36</v>
      </c>
      <c r="AR184" s="13">
        <v>10.24</v>
      </c>
      <c r="AS184" s="13">
        <v>10.220000000000001</v>
      </c>
      <c r="AT184" s="13">
        <v>10.26</v>
      </c>
      <c r="AU184" s="13">
        <v>10.3</v>
      </c>
      <c r="AV184" s="13">
        <v>10.39</v>
      </c>
      <c r="AW184" s="13">
        <v>10.56</v>
      </c>
      <c r="AX184" s="13">
        <v>10.63</v>
      </c>
      <c r="AY184" s="13">
        <v>10.69</v>
      </c>
      <c r="AZ184" s="13">
        <v>10.75</v>
      </c>
      <c r="BA184" s="13">
        <v>10.81</v>
      </c>
      <c r="BB184" s="13">
        <v>10.85</v>
      </c>
      <c r="BC184" s="13">
        <v>10.85</v>
      </c>
      <c r="BD184" s="13">
        <v>10.85</v>
      </c>
      <c r="BE184" s="13">
        <v>10.85</v>
      </c>
      <c r="BF184" s="13">
        <v>10.85</v>
      </c>
      <c r="BG184" s="13">
        <v>10.85</v>
      </c>
      <c r="BH184" s="13">
        <v>10.54</v>
      </c>
      <c r="BI184" s="13">
        <v>10.67</v>
      </c>
      <c r="BJ184" s="13">
        <v>10.79</v>
      </c>
      <c r="BK184" s="13">
        <v>10.93</v>
      </c>
    </row>
    <row r="185" spans="1:63" x14ac:dyDescent="0.3">
      <c r="A185" s="6">
        <v>52</v>
      </c>
      <c r="B185" s="1" t="s">
        <v>551</v>
      </c>
      <c r="C185" s="1" t="s">
        <v>550</v>
      </c>
      <c r="D185" s="13">
        <v>9.32</v>
      </c>
      <c r="E185" s="13">
        <v>9.32</v>
      </c>
      <c r="F185" s="13">
        <v>9.32</v>
      </c>
      <c r="G185" s="13">
        <v>9.32</v>
      </c>
      <c r="H185" s="13">
        <v>9.3000000000000007</v>
      </c>
      <c r="I185" s="13">
        <v>9.4499999999999993</v>
      </c>
      <c r="J185" s="13">
        <v>9.48</v>
      </c>
      <c r="K185" s="13">
        <v>9.61</v>
      </c>
      <c r="L185" s="13">
        <v>9.81</v>
      </c>
      <c r="M185" s="13">
        <v>9.7799999999999994</v>
      </c>
      <c r="N185" s="13">
        <v>9.86</v>
      </c>
      <c r="O185" s="13">
        <v>9.89</v>
      </c>
      <c r="P185" s="13">
        <v>9.7899999999999991</v>
      </c>
      <c r="Q185" s="13">
        <v>9.83</v>
      </c>
      <c r="R185" s="13">
        <v>9.76</v>
      </c>
      <c r="S185" s="13">
        <v>9.6999999999999993</v>
      </c>
      <c r="T185" s="13">
        <v>9.68</v>
      </c>
      <c r="U185" s="13">
        <v>9.6999999999999993</v>
      </c>
      <c r="V185" s="13">
        <v>9.73</v>
      </c>
      <c r="W185" s="13">
        <v>9.77</v>
      </c>
      <c r="X185" s="13">
        <v>9.7899999999999991</v>
      </c>
      <c r="Y185" s="13">
        <v>9.86</v>
      </c>
      <c r="Z185" s="13">
        <v>9.86</v>
      </c>
      <c r="AA185" s="13">
        <v>9.91</v>
      </c>
      <c r="AB185" s="13">
        <v>9.98</v>
      </c>
      <c r="AC185" s="13">
        <v>10.14</v>
      </c>
      <c r="AD185" s="13">
        <v>10.59</v>
      </c>
      <c r="AE185" s="13">
        <v>11.13</v>
      </c>
      <c r="AF185" s="13">
        <v>11.4</v>
      </c>
      <c r="AG185" s="13">
        <v>12.15</v>
      </c>
      <c r="AH185" s="13">
        <v>12.28</v>
      </c>
      <c r="AI185" s="13">
        <v>12.19</v>
      </c>
      <c r="AJ185" s="13">
        <v>12.1</v>
      </c>
      <c r="AK185" s="13">
        <v>11.94</v>
      </c>
      <c r="AL185" s="13">
        <v>11.85</v>
      </c>
      <c r="AM185" s="13">
        <v>12</v>
      </c>
      <c r="AN185" s="13">
        <v>12.09</v>
      </c>
      <c r="AO185" s="13">
        <v>11.99</v>
      </c>
      <c r="AP185" s="13">
        <v>12.06</v>
      </c>
      <c r="AQ185" s="13">
        <v>11.93</v>
      </c>
      <c r="AR185" s="13">
        <v>11.86</v>
      </c>
      <c r="AS185" s="13">
        <v>11.85</v>
      </c>
      <c r="AT185" s="13">
        <v>11.88</v>
      </c>
      <c r="AU185" s="13">
        <v>11.92</v>
      </c>
      <c r="AV185" s="13">
        <v>11.96</v>
      </c>
      <c r="AW185" s="13">
        <v>12.15</v>
      </c>
      <c r="AX185" s="13">
        <v>12.16</v>
      </c>
      <c r="AY185" s="13">
        <v>12.22</v>
      </c>
      <c r="AZ185" s="13">
        <v>12.33</v>
      </c>
      <c r="BA185" s="13">
        <v>12.42</v>
      </c>
      <c r="BB185" s="13">
        <v>12.42</v>
      </c>
      <c r="BC185" s="13">
        <v>12.42</v>
      </c>
      <c r="BD185" s="13">
        <v>12.42</v>
      </c>
      <c r="BE185" s="13">
        <v>12.42</v>
      </c>
      <c r="BF185" s="13">
        <v>12.42</v>
      </c>
      <c r="BG185" s="13">
        <v>12.42</v>
      </c>
      <c r="BH185" s="13">
        <v>11.56</v>
      </c>
      <c r="BI185" s="13">
        <v>11.88</v>
      </c>
      <c r="BJ185" s="13">
        <v>11.85</v>
      </c>
      <c r="BK185" s="13">
        <v>12.08</v>
      </c>
    </row>
    <row r="186" spans="1:63" x14ac:dyDescent="0.3">
      <c r="A186" s="6">
        <v>53</v>
      </c>
      <c r="B186" s="1" t="s">
        <v>552</v>
      </c>
      <c r="C186" s="1" t="s">
        <v>553</v>
      </c>
      <c r="D186" s="13">
        <v>10.16</v>
      </c>
      <c r="E186" s="13">
        <v>10.220000000000001</v>
      </c>
      <c r="F186" s="13">
        <v>10.220000000000001</v>
      </c>
      <c r="G186" s="13">
        <v>10.29</v>
      </c>
      <c r="H186" s="13">
        <v>10.4</v>
      </c>
      <c r="I186" s="13">
        <v>10.5</v>
      </c>
      <c r="J186" s="13">
        <v>10.72</v>
      </c>
      <c r="K186" s="13">
        <v>10.8</v>
      </c>
      <c r="L186" s="13">
        <v>11.2</v>
      </c>
      <c r="M186" s="13">
        <v>11.13</v>
      </c>
      <c r="N186" s="13">
        <v>11.44</v>
      </c>
      <c r="O186" s="13">
        <v>11.59</v>
      </c>
      <c r="P186" s="13">
        <v>11.37</v>
      </c>
      <c r="Q186" s="13">
        <v>11.59</v>
      </c>
      <c r="R186" s="13">
        <v>11.42</v>
      </c>
      <c r="S186" s="13">
        <v>11.44</v>
      </c>
      <c r="T186" s="13">
        <v>11.44</v>
      </c>
      <c r="U186" s="13">
        <v>11.48</v>
      </c>
      <c r="V186" s="13">
        <v>11.51</v>
      </c>
      <c r="W186" s="13">
        <v>11.53</v>
      </c>
      <c r="X186" s="13">
        <v>11.49</v>
      </c>
      <c r="Y186" s="13">
        <v>11.46</v>
      </c>
      <c r="Z186" s="13">
        <v>11.58</v>
      </c>
      <c r="AA186" s="13">
        <v>11.75</v>
      </c>
      <c r="AB186" s="13">
        <v>11.76</v>
      </c>
      <c r="AC186" s="13">
        <v>11.92</v>
      </c>
      <c r="AD186" s="13">
        <v>12.66</v>
      </c>
      <c r="AE186" s="13">
        <v>13.13</v>
      </c>
      <c r="AF186" s="13">
        <v>13.8</v>
      </c>
      <c r="AG186" s="13">
        <v>12.989999999999998</v>
      </c>
      <c r="AH186" s="13">
        <v>13.03</v>
      </c>
      <c r="AI186" s="13">
        <v>13.13</v>
      </c>
      <c r="AJ186" s="13">
        <v>13.05</v>
      </c>
      <c r="AK186" s="13">
        <v>12.84</v>
      </c>
      <c r="AL186" s="13">
        <v>12.57</v>
      </c>
      <c r="AM186" s="13">
        <v>12.76</v>
      </c>
      <c r="AN186" s="13">
        <v>12.9</v>
      </c>
      <c r="AO186" s="13">
        <v>12.73</v>
      </c>
      <c r="AP186" s="13">
        <v>12.59</v>
      </c>
      <c r="AQ186" s="13">
        <v>12.45</v>
      </c>
      <c r="AR186" s="13">
        <v>12.57</v>
      </c>
      <c r="AS186" s="13">
        <v>12.57</v>
      </c>
      <c r="AT186" s="13">
        <v>12.65</v>
      </c>
      <c r="AU186" s="13">
        <v>12.7</v>
      </c>
      <c r="AV186" s="13">
        <v>12.86</v>
      </c>
      <c r="AW186" s="13">
        <v>13.27</v>
      </c>
      <c r="AX186" s="13">
        <v>13.2</v>
      </c>
      <c r="AY186" s="13">
        <v>13.28</v>
      </c>
      <c r="AZ186" s="13">
        <v>13.32</v>
      </c>
      <c r="BA186" s="13">
        <v>13.31</v>
      </c>
      <c r="BB186" s="13">
        <v>13.28</v>
      </c>
      <c r="BC186" s="13">
        <v>13.35</v>
      </c>
      <c r="BD186" s="13">
        <v>13.46</v>
      </c>
      <c r="BE186" s="13">
        <v>13.49</v>
      </c>
      <c r="BF186" s="13">
        <v>13.65</v>
      </c>
      <c r="BG186" s="13">
        <v>14.11</v>
      </c>
      <c r="BH186" s="13">
        <v>14.45</v>
      </c>
      <c r="BI186" s="13">
        <v>14.47</v>
      </c>
      <c r="BJ186" s="13">
        <v>14.54</v>
      </c>
      <c r="BK186" s="13">
        <v>14.52</v>
      </c>
    </row>
    <row r="187" spans="1:63" x14ac:dyDescent="0.3">
      <c r="A187" s="6">
        <v>54</v>
      </c>
      <c r="B187" s="1" t="s">
        <v>554</v>
      </c>
      <c r="C187" s="1" t="s">
        <v>555</v>
      </c>
      <c r="D187" s="13" t="s">
        <v>476</v>
      </c>
      <c r="E187" s="13" t="s">
        <v>476</v>
      </c>
      <c r="F187" s="13" t="s">
        <v>476</v>
      </c>
      <c r="G187" s="13" t="s">
        <v>476</v>
      </c>
      <c r="H187" s="13" t="s">
        <v>476</v>
      </c>
      <c r="I187" s="13" t="s">
        <v>476</v>
      </c>
      <c r="J187" s="13" t="s">
        <v>476</v>
      </c>
      <c r="K187" s="13">
        <v>10.119999999999999</v>
      </c>
      <c r="L187" s="13">
        <v>10.119999999999999</v>
      </c>
      <c r="M187" s="13">
        <v>10.130000000000001</v>
      </c>
      <c r="N187" s="13">
        <v>10.130000000000001</v>
      </c>
      <c r="O187" s="13">
        <v>10.220000000000001</v>
      </c>
      <c r="P187" s="13">
        <v>10.15</v>
      </c>
      <c r="Q187" s="13">
        <v>10.17</v>
      </c>
      <c r="R187" s="13">
        <v>10.09</v>
      </c>
      <c r="S187" s="13">
        <v>10.210000000000001</v>
      </c>
      <c r="T187" s="13">
        <v>10.199999999999999</v>
      </c>
      <c r="U187" s="13">
        <v>10.09</v>
      </c>
      <c r="V187" s="13">
        <v>10.130000000000001</v>
      </c>
      <c r="W187" s="13">
        <v>10.09</v>
      </c>
      <c r="X187" s="13">
        <v>10.07</v>
      </c>
      <c r="Y187" s="13">
        <v>10.050000000000001</v>
      </c>
      <c r="Z187" s="13">
        <v>10.14</v>
      </c>
      <c r="AA187" s="13">
        <v>10.23</v>
      </c>
      <c r="AB187" s="13">
        <v>10.33</v>
      </c>
      <c r="AC187" s="13">
        <v>10.4</v>
      </c>
      <c r="AD187" s="13">
        <v>10.86</v>
      </c>
      <c r="AE187" s="13">
        <v>11.1</v>
      </c>
      <c r="AF187" s="13">
        <v>11.36</v>
      </c>
      <c r="AG187" s="13">
        <v>11.34</v>
      </c>
      <c r="AH187" s="13">
        <v>11.42</v>
      </c>
      <c r="AI187" s="13">
        <v>11.47</v>
      </c>
      <c r="AJ187" s="13">
        <v>11.48</v>
      </c>
      <c r="AK187" s="13">
        <v>11.45</v>
      </c>
      <c r="AL187" s="13">
        <v>11.44</v>
      </c>
      <c r="AM187" s="13">
        <v>11.45</v>
      </c>
      <c r="AN187" s="13">
        <v>11.57</v>
      </c>
      <c r="AO187" s="13">
        <v>11.5</v>
      </c>
      <c r="AP187" s="13">
        <v>11.48</v>
      </c>
      <c r="AQ187" s="13">
        <v>11.41</v>
      </c>
      <c r="AR187" s="13">
        <v>11.45</v>
      </c>
      <c r="AS187" s="13">
        <v>11.46</v>
      </c>
      <c r="AT187" s="13">
        <v>11.47</v>
      </c>
      <c r="AU187" s="13">
        <v>11.5</v>
      </c>
      <c r="AV187" s="13">
        <v>11.46</v>
      </c>
      <c r="AW187" s="13">
        <v>11.55</v>
      </c>
      <c r="AX187" s="13">
        <v>11.53</v>
      </c>
      <c r="AY187" s="13">
        <v>11.56</v>
      </c>
      <c r="AZ187" s="13">
        <v>11.55</v>
      </c>
      <c r="BA187" s="13">
        <v>11.55</v>
      </c>
      <c r="BB187" s="13">
        <v>11.54</v>
      </c>
      <c r="BC187" s="13">
        <v>11.61</v>
      </c>
      <c r="BD187" s="13">
        <v>11.61</v>
      </c>
      <c r="BE187" s="13">
        <v>11.61</v>
      </c>
      <c r="BF187" s="13">
        <v>11.61</v>
      </c>
      <c r="BG187" s="13">
        <v>11.61</v>
      </c>
      <c r="BH187" s="13">
        <v>10.8</v>
      </c>
      <c r="BI187" s="13">
        <v>10.78</v>
      </c>
      <c r="BJ187" s="13">
        <v>10.82</v>
      </c>
      <c r="BK187" s="13">
        <v>10.81</v>
      </c>
    </row>
    <row r="188" spans="1:63" x14ac:dyDescent="0.3">
      <c r="A188" s="6">
        <v>55</v>
      </c>
      <c r="B188" s="1" t="s">
        <v>556</v>
      </c>
      <c r="C188" s="1" t="s">
        <v>546</v>
      </c>
      <c r="D188" s="13" t="s">
        <v>476</v>
      </c>
      <c r="E188" s="13" t="s">
        <v>476</v>
      </c>
      <c r="F188" s="13" t="s">
        <v>476</v>
      </c>
      <c r="G188" s="13" t="s">
        <v>476</v>
      </c>
      <c r="H188" s="13" t="s">
        <v>476</v>
      </c>
      <c r="I188" s="13" t="s">
        <v>476</v>
      </c>
      <c r="J188" s="13" t="s">
        <v>476</v>
      </c>
      <c r="K188" s="13" t="s">
        <v>476</v>
      </c>
      <c r="L188" s="13" t="s">
        <v>476</v>
      </c>
      <c r="M188" s="13" t="s">
        <v>476</v>
      </c>
      <c r="N188" s="13">
        <v>10.06</v>
      </c>
      <c r="O188" s="13">
        <v>10.119999999999999</v>
      </c>
      <c r="P188" s="13">
        <v>9.89</v>
      </c>
      <c r="Q188" s="13">
        <v>9.89</v>
      </c>
      <c r="R188" s="13">
        <v>9.82</v>
      </c>
      <c r="S188" s="13">
        <v>9.89</v>
      </c>
      <c r="T188" s="13">
        <v>9.85</v>
      </c>
      <c r="U188" s="13">
        <v>9.7200000000000006</v>
      </c>
      <c r="V188" s="13">
        <v>9.7899999999999991</v>
      </c>
      <c r="W188" s="13">
        <v>9.84</v>
      </c>
      <c r="X188" s="13">
        <v>9.77</v>
      </c>
      <c r="Y188" s="13">
        <v>9.65</v>
      </c>
      <c r="Z188" s="13">
        <v>9.85</v>
      </c>
      <c r="AA188" s="13">
        <v>10.07</v>
      </c>
      <c r="AB188" s="13">
        <v>10.33</v>
      </c>
      <c r="AC188" s="13">
        <v>10.85</v>
      </c>
      <c r="AD188" s="13">
        <v>10.85</v>
      </c>
      <c r="AE188" s="13">
        <v>10.85</v>
      </c>
      <c r="AF188" s="13">
        <v>10.85</v>
      </c>
      <c r="AG188" s="13">
        <v>10.85</v>
      </c>
      <c r="AH188" s="13">
        <v>12.91</v>
      </c>
      <c r="AI188" s="13">
        <v>13.15</v>
      </c>
      <c r="AJ188" s="13">
        <v>12.73</v>
      </c>
      <c r="AK188" s="13">
        <v>12.67</v>
      </c>
      <c r="AL188" s="13">
        <v>12.58</v>
      </c>
      <c r="AM188" s="13">
        <v>12.65</v>
      </c>
      <c r="AN188" s="13">
        <v>13</v>
      </c>
      <c r="AO188" s="13">
        <v>12.74</v>
      </c>
      <c r="AP188" s="13">
        <v>12.53</v>
      </c>
      <c r="AQ188" s="13">
        <v>12.37</v>
      </c>
      <c r="AR188" s="13">
        <v>12.35</v>
      </c>
      <c r="AS188" s="13">
        <v>12.43</v>
      </c>
      <c r="AT188" s="13">
        <v>12.49</v>
      </c>
      <c r="AU188" s="13">
        <v>12.5</v>
      </c>
      <c r="AV188" s="13">
        <v>12.5</v>
      </c>
      <c r="AW188" s="13">
        <v>12.74</v>
      </c>
      <c r="AX188" s="13">
        <v>12.61</v>
      </c>
      <c r="AY188" s="13">
        <v>12.87</v>
      </c>
      <c r="AZ188" s="13">
        <v>12.89</v>
      </c>
      <c r="BA188" s="13">
        <v>12.91</v>
      </c>
      <c r="BB188" s="13">
        <v>12.84</v>
      </c>
      <c r="BC188" s="13">
        <v>12.83</v>
      </c>
      <c r="BD188" s="13">
        <v>12.85</v>
      </c>
      <c r="BE188" s="13">
        <v>12.91</v>
      </c>
      <c r="BF188" s="13">
        <v>13.11</v>
      </c>
      <c r="BG188" s="13">
        <v>13.62</v>
      </c>
      <c r="BH188" s="13">
        <v>13.76</v>
      </c>
      <c r="BI188" s="13">
        <v>13.93</v>
      </c>
      <c r="BJ188" s="13">
        <v>13.99</v>
      </c>
      <c r="BK188" s="13">
        <v>14.1</v>
      </c>
    </row>
    <row r="189" spans="1:63" x14ac:dyDescent="0.3">
      <c r="A189" s="6">
        <v>56</v>
      </c>
      <c r="B189" s="1" t="s">
        <v>557</v>
      </c>
      <c r="C189" s="1" t="s">
        <v>508</v>
      </c>
      <c r="D189" s="13" t="s">
        <v>476</v>
      </c>
      <c r="E189" s="13" t="s">
        <v>476</v>
      </c>
      <c r="F189" s="13" t="s">
        <v>476</v>
      </c>
      <c r="G189" s="13" t="s">
        <v>476</v>
      </c>
      <c r="H189" s="13" t="s">
        <v>476</v>
      </c>
      <c r="I189" s="13" t="s">
        <v>476</v>
      </c>
      <c r="J189" s="13" t="s">
        <v>476</v>
      </c>
      <c r="K189" s="13" t="s">
        <v>476</v>
      </c>
      <c r="L189" s="13" t="s">
        <v>476</v>
      </c>
      <c r="M189" s="13" t="s">
        <v>476</v>
      </c>
      <c r="N189" s="13" t="s">
        <v>476</v>
      </c>
      <c r="O189" s="13" t="s">
        <v>476</v>
      </c>
      <c r="P189" s="13" t="s">
        <v>476</v>
      </c>
      <c r="Q189" s="13" t="s">
        <v>476</v>
      </c>
      <c r="R189" s="13" t="s">
        <v>476</v>
      </c>
      <c r="S189" s="13" t="s">
        <v>476</v>
      </c>
      <c r="T189" s="13" t="s">
        <v>476</v>
      </c>
      <c r="U189" s="13" t="s">
        <v>476</v>
      </c>
      <c r="V189" s="13" t="s">
        <v>476</v>
      </c>
      <c r="W189" s="13" t="s">
        <v>476</v>
      </c>
      <c r="X189" s="13" t="s">
        <v>476</v>
      </c>
      <c r="Y189" s="13" t="s">
        <v>476</v>
      </c>
      <c r="Z189" s="13" t="s">
        <v>476</v>
      </c>
      <c r="AA189" s="13" t="s">
        <v>476</v>
      </c>
      <c r="AB189" s="13">
        <v>10.29</v>
      </c>
      <c r="AC189" s="13">
        <v>10.36</v>
      </c>
      <c r="AD189" s="13">
        <v>10.4</v>
      </c>
      <c r="AE189" s="13">
        <v>10.46</v>
      </c>
      <c r="AF189" s="13">
        <v>10.73</v>
      </c>
      <c r="AG189" s="13">
        <v>10.74</v>
      </c>
      <c r="AH189" s="13">
        <v>10.74</v>
      </c>
      <c r="AI189" s="13">
        <v>10.7</v>
      </c>
      <c r="AJ189" s="13">
        <v>10.55</v>
      </c>
      <c r="AK189" s="13">
        <v>10.52</v>
      </c>
      <c r="AL189" s="13">
        <v>10.53</v>
      </c>
      <c r="AM189" s="13">
        <v>10.61</v>
      </c>
      <c r="AN189" s="13">
        <v>10.65</v>
      </c>
      <c r="AO189" s="13">
        <v>10.46</v>
      </c>
      <c r="AP189" s="13">
        <v>10.38</v>
      </c>
      <c r="AQ189" s="13">
        <v>10.3</v>
      </c>
      <c r="AR189" s="13">
        <v>10.3</v>
      </c>
      <c r="AS189" s="13">
        <v>10.45</v>
      </c>
      <c r="AT189" s="13">
        <v>10.54</v>
      </c>
      <c r="AU189" s="13">
        <v>10.65</v>
      </c>
      <c r="AV189" s="13">
        <v>10.92</v>
      </c>
      <c r="AW189" s="13">
        <v>11.08</v>
      </c>
      <c r="AX189" s="13">
        <v>11.25</v>
      </c>
      <c r="AY189" s="13">
        <v>11.61</v>
      </c>
      <c r="AZ189" s="13">
        <v>11.7</v>
      </c>
      <c r="BA189" s="13">
        <v>11.73</v>
      </c>
      <c r="BB189" s="13">
        <v>11.79</v>
      </c>
      <c r="BC189" s="13">
        <v>11.73</v>
      </c>
      <c r="BD189" s="13">
        <v>11.77</v>
      </c>
      <c r="BE189" s="13">
        <v>11.85</v>
      </c>
      <c r="BF189" s="13">
        <v>12.1</v>
      </c>
      <c r="BG189" s="13">
        <v>12.35</v>
      </c>
      <c r="BH189" s="13">
        <v>12.25</v>
      </c>
      <c r="BI189" s="13">
        <v>12.37</v>
      </c>
      <c r="BJ189" s="13">
        <v>11.57</v>
      </c>
      <c r="BK189" s="13">
        <v>11.74</v>
      </c>
    </row>
    <row r="191" spans="1:63" x14ac:dyDescent="0.3">
      <c r="C191" s="1">
        <v>1</v>
      </c>
      <c r="D191" s="1">
        <f>C191+1</f>
        <v>2</v>
      </c>
      <c r="E191" s="1">
        <f t="shared" ref="E191:BJ191" si="16">D191+1</f>
        <v>3</v>
      </c>
      <c r="F191" s="1">
        <f t="shared" si="16"/>
        <v>4</v>
      </c>
      <c r="G191" s="1">
        <f t="shared" si="16"/>
        <v>5</v>
      </c>
      <c r="H191" s="1">
        <f t="shared" si="16"/>
        <v>6</v>
      </c>
      <c r="I191" s="1">
        <f t="shared" si="16"/>
        <v>7</v>
      </c>
      <c r="J191" s="1">
        <f t="shared" si="16"/>
        <v>8</v>
      </c>
      <c r="K191" s="1">
        <f t="shared" si="16"/>
        <v>9</v>
      </c>
      <c r="L191" s="1">
        <f t="shared" si="16"/>
        <v>10</v>
      </c>
      <c r="M191" s="1">
        <f t="shared" si="16"/>
        <v>11</v>
      </c>
      <c r="N191" s="1">
        <f t="shared" si="16"/>
        <v>12</v>
      </c>
      <c r="O191" s="1">
        <f t="shared" si="16"/>
        <v>13</v>
      </c>
      <c r="P191" s="1">
        <f t="shared" si="16"/>
        <v>14</v>
      </c>
      <c r="Q191" s="1">
        <f t="shared" si="16"/>
        <v>15</v>
      </c>
      <c r="R191" s="1">
        <f t="shared" si="16"/>
        <v>16</v>
      </c>
      <c r="S191" s="1">
        <f t="shared" si="16"/>
        <v>17</v>
      </c>
      <c r="T191" s="1">
        <f t="shared" si="16"/>
        <v>18</v>
      </c>
      <c r="U191" s="1">
        <f t="shared" si="16"/>
        <v>19</v>
      </c>
      <c r="V191" s="1">
        <f t="shared" si="16"/>
        <v>20</v>
      </c>
      <c r="W191" s="1">
        <f t="shared" si="16"/>
        <v>21</v>
      </c>
      <c r="X191" s="1">
        <f t="shared" si="16"/>
        <v>22</v>
      </c>
      <c r="Y191" s="1">
        <f t="shared" si="16"/>
        <v>23</v>
      </c>
      <c r="Z191" s="1">
        <f t="shared" si="16"/>
        <v>24</v>
      </c>
      <c r="AA191" s="1">
        <f t="shared" si="16"/>
        <v>25</v>
      </c>
      <c r="AB191" s="1">
        <f t="shared" si="16"/>
        <v>26</v>
      </c>
      <c r="AC191" s="1">
        <f t="shared" si="16"/>
        <v>27</v>
      </c>
      <c r="AD191" s="1">
        <f t="shared" si="16"/>
        <v>28</v>
      </c>
      <c r="AE191" s="1">
        <f t="shared" si="16"/>
        <v>29</v>
      </c>
      <c r="AF191" s="1">
        <f t="shared" si="16"/>
        <v>30</v>
      </c>
      <c r="AG191" s="1">
        <f t="shared" si="16"/>
        <v>31</v>
      </c>
      <c r="AH191" s="1">
        <f t="shared" si="16"/>
        <v>32</v>
      </c>
      <c r="AI191" s="1">
        <f t="shared" si="16"/>
        <v>33</v>
      </c>
      <c r="AJ191" s="1">
        <f t="shared" si="16"/>
        <v>34</v>
      </c>
      <c r="AK191" s="1">
        <f t="shared" si="16"/>
        <v>35</v>
      </c>
      <c r="AL191" s="1">
        <f t="shared" si="16"/>
        <v>36</v>
      </c>
      <c r="AM191" s="1">
        <f t="shared" si="16"/>
        <v>37</v>
      </c>
      <c r="AN191" s="1">
        <f t="shared" si="16"/>
        <v>38</v>
      </c>
      <c r="AO191" s="1">
        <f t="shared" si="16"/>
        <v>39</v>
      </c>
      <c r="AP191" s="1">
        <f t="shared" si="16"/>
        <v>40</v>
      </c>
      <c r="AQ191" s="1">
        <f t="shared" si="16"/>
        <v>41</v>
      </c>
      <c r="AR191" s="1">
        <f t="shared" si="16"/>
        <v>42</v>
      </c>
      <c r="AS191" s="1">
        <f t="shared" si="16"/>
        <v>43</v>
      </c>
      <c r="AT191" s="1">
        <f t="shared" si="16"/>
        <v>44</v>
      </c>
      <c r="AU191" s="1">
        <f t="shared" si="16"/>
        <v>45</v>
      </c>
      <c r="AV191" s="1">
        <f t="shared" si="16"/>
        <v>46</v>
      </c>
      <c r="AW191" s="1">
        <f t="shared" si="16"/>
        <v>47</v>
      </c>
      <c r="AX191" s="1">
        <f t="shared" si="16"/>
        <v>48</v>
      </c>
      <c r="AY191" s="1">
        <f t="shared" si="16"/>
        <v>49</v>
      </c>
      <c r="AZ191" s="1">
        <f t="shared" si="16"/>
        <v>50</v>
      </c>
      <c r="BA191" s="1">
        <f t="shared" si="16"/>
        <v>51</v>
      </c>
      <c r="BB191" s="1">
        <f t="shared" si="16"/>
        <v>52</v>
      </c>
      <c r="BC191" s="1">
        <f t="shared" si="16"/>
        <v>53</v>
      </c>
      <c r="BD191" s="1">
        <f t="shared" si="16"/>
        <v>54</v>
      </c>
      <c r="BE191" s="1">
        <f t="shared" si="16"/>
        <v>55</v>
      </c>
      <c r="BF191" s="1">
        <f t="shared" si="16"/>
        <v>56</v>
      </c>
      <c r="BG191" s="1">
        <f t="shared" si="16"/>
        <v>57</v>
      </c>
      <c r="BH191" s="1">
        <f t="shared" si="16"/>
        <v>58</v>
      </c>
      <c r="BI191" s="1">
        <f t="shared" si="16"/>
        <v>59</v>
      </c>
      <c r="BJ191" s="1">
        <f t="shared" si="16"/>
        <v>60</v>
      </c>
    </row>
    <row r="193" spans="1:1" x14ac:dyDescent="0.3">
      <c r="A193" s="65"/>
    </row>
    <row r="194" spans="1:1" ht="20.399999999999999" x14ac:dyDescent="0.3">
      <c r="A194" s="66" t="s">
        <v>597</v>
      </c>
    </row>
    <row r="195" spans="1:1" ht="17.399999999999999" x14ac:dyDescent="0.3">
      <c r="A195" s="67" t="s">
        <v>598</v>
      </c>
    </row>
  </sheetData>
  <mergeCells count="8">
    <mergeCell ref="D2:I2"/>
    <mergeCell ref="M2:Q2"/>
    <mergeCell ref="U2:Z2"/>
    <mergeCell ref="AD2:AH2"/>
    <mergeCell ref="E68:G68"/>
    <mergeCell ref="H68:J68"/>
    <mergeCell ref="K68:M68"/>
    <mergeCell ref="N68:P68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Sheet</vt:lpstr>
      <vt:lpstr>Portfolio Statement</vt:lpstr>
      <vt:lpstr>BGTB Yield Curve</vt:lpstr>
      <vt:lpstr>OE MF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 Sadique Kamal</dc:creator>
  <cp:lastModifiedBy>Fraction of sunshine</cp:lastModifiedBy>
  <dcterms:created xsi:type="dcterms:W3CDTF">2021-08-26T04:04:30Z</dcterms:created>
  <dcterms:modified xsi:type="dcterms:W3CDTF">2024-10-05T13:58:13Z</dcterms:modified>
</cp:coreProperties>
</file>