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3096" yWindow="1476" windowWidth="19416" windowHeight="11016"/>
  </bookViews>
  <sheets>
    <sheet name="Finite Calling Population" sheetId="8" r:id="rId1"/>
  </sheets>
  <definedNames>
    <definedName name="beta">#REF!</definedName>
    <definedName name="InitialTrend">#REF!</definedName>
    <definedName name="L">'Finite Calling Population'!$G$4</definedName>
    <definedName name="Lambda">'Finite Calling Population'!$C$4</definedName>
    <definedName name="LamdaBar">'Finite Calling Population'!$G$11</definedName>
    <definedName name="Lq">'Finite Calling Population'!$G$5</definedName>
    <definedName name="Mu">'Finite Calling Population'!$C$5</definedName>
    <definedName name="n">'Finite Calling Population'!$F$14:$F$39</definedName>
    <definedName name="P0">'Finite Calling Population'!$G$14</definedName>
    <definedName name="Pn">'Finite Calling Population'!$G$14:$G$39</definedName>
    <definedName name="PopSize">'Finite Calling Population'!$C$7</definedName>
    <definedName name="Rho">'Finite Calling Population'!$G$10</definedName>
    <definedName name="s">'Finite Calling Population'!$C$6</definedName>
    <definedName name="sencount" hidden="1">4</definedName>
    <definedName name="sencount2" hidden="1">3</definedName>
    <definedName name="W">'Finite Calling Population'!$G$7</definedName>
    <definedName name="Wq">'Finite Calling Population'!$G$8</definedName>
  </definedNames>
  <calcPr calcId="145621"/>
</workbook>
</file>

<file path=xl/calcChain.xml><?xml version="1.0" encoding="utf-8"?>
<calcChain xmlns="http://schemas.openxmlformats.org/spreadsheetml/2006/main">
  <c r="G25" i="8" l="1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1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G10" i="8"/>
  <c r="L14" i="8"/>
  <c r="L15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J41" i="8" l="1"/>
  <c r="G14" i="8" s="1"/>
  <c r="K14" i="8" s="1"/>
  <c r="G18" i="8"/>
  <c r="G19" i="8" l="1"/>
  <c r="K19" i="8" s="1"/>
  <c r="G15" i="8"/>
  <c r="K15" i="8" s="1"/>
  <c r="G16" i="8"/>
  <c r="K16" i="8" s="1"/>
  <c r="G20" i="8"/>
  <c r="G24" i="8"/>
  <c r="G21" i="8"/>
  <c r="G22" i="8"/>
  <c r="G23" i="8"/>
  <c r="G17" i="8"/>
  <c r="K17" i="8" s="1"/>
  <c r="K18" i="8"/>
  <c r="L18" i="8"/>
  <c r="L17" i="8"/>
  <c r="L16" i="8"/>
  <c r="L19" i="8" l="1"/>
  <c r="L21" i="8"/>
  <c r="K21" i="8"/>
  <c r="L24" i="8"/>
  <c r="K24" i="8"/>
  <c r="L23" i="8"/>
  <c r="K23" i="8"/>
  <c r="L20" i="8"/>
  <c r="K20" i="8"/>
  <c r="K22" i="8"/>
  <c r="L22" i="8"/>
  <c r="K41" i="8" l="1"/>
  <c r="G4" i="8" s="1"/>
  <c r="G7" i="8" s="1"/>
  <c r="L41" i="8"/>
  <c r="G5" i="8" s="1"/>
  <c r="G8" i="8" s="1"/>
  <c r="G11" i="8"/>
</calcChain>
</file>

<file path=xl/sharedStrings.xml><?xml version="1.0" encoding="utf-8"?>
<sst xmlns="http://schemas.openxmlformats.org/spreadsheetml/2006/main" count="19" uniqueCount="19">
  <si>
    <t>Data</t>
  </si>
  <si>
    <t>Results</t>
  </si>
  <si>
    <t>l =</t>
  </si>
  <si>
    <t>L =</t>
  </si>
  <si>
    <t>m =</t>
  </si>
  <si>
    <t>s =</t>
  </si>
  <si>
    <t>(# servers)</t>
  </si>
  <si>
    <t>W =</t>
  </si>
  <si>
    <t>r =</t>
  </si>
  <si>
    <t>N =</t>
  </si>
  <si>
    <t>(size of population)</t>
  </si>
  <si>
    <t>(mean service rate)</t>
  </si>
  <si>
    <t>Template for M/M/s Finite Calling Population Model</t>
  </si>
  <si>
    <t>n</t>
  </si>
  <si>
    <r>
      <t>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</si>
  <si>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r>
      <t>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</si>
  <si>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r>
      <t>P</t>
    </r>
    <r>
      <rPr>
        <vertAlign val="subscript"/>
        <sz val="10"/>
        <rFont val="Arial"/>
        <family val="2"/>
      </rPr>
      <t>n</t>
    </r>
  </si>
  <si>
    <r>
      <t>l</t>
    </r>
    <r>
      <rPr>
        <sz val="10"/>
        <rFont val="Arial"/>
        <family val="2"/>
      </rPr>
      <t>-bar =</t>
    </r>
  </si>
  <si>
    <t>(exponential 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</si>
</sst>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Geneva"/>
    </font>
    <font>
      <sz val="10"/>
      <name val="Geneva"/>
    </font>
    <font>
      <sz val="10"/>
      <name val="Symbol"/>
      <family val="1"/>
      <charset val="2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Continuous"/>
      <protection locked="0"/>
    </xf>
    <xf numFmtId="0" fontId="5" fillId="0" borderId="0" xfId="0" applyFont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center"/>
      <protection locked="0"/>
    </xf>
    <xf numFmtId="0" fontId="5" fillId="0" borderId="0" xfId="0" applyFont="1" applyBorder="1" applyProtection="1"/>
    <xf numFmtId="0" fontId="5" fillId="0" borderId="0" xfId="0" applyFont="1" applyProtection="1"/>
    <xf numFmtId="0" fontId="5" fillId="0" borderId="0" xfId="0" applyFont="1" applyFill="1" applyBorder="1" applyAlignment="1" applyProtection="1">
      <alignment horizontal="right"/>
    </xf>
    <xf numFmtId="0" fontId="5" fillId="0" borderId="0" xfId="0" applyFont="1"/>
    <xf numFmtId="0" fontId="5" fillId="0" borderId="0" xfId="0" applyFont="1" applyAlignment="1" applyProtection="1">
      <alignment horizontal="right"/>
    </xf>
    <xf numFmtId="0" fontId="5" fillId="0" borderId="0" xfId="0" applyFont="1" applyAlignment="1" applyProtection="1">
      <alignment horizontal="center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0" xfId="0" applyFont="1" applyFill="1" applyBorder="1" applyProtection="1"/>
    <xf numFmtId="0" fontId="8" fillId="0" borderId="0" xfId="0" applyFont="1" applyProtection="1">
      <protection locked="0"/>
    </xf>
    <xf numFmtId="0" fontId="5" fillId="3" borderId="1" xfId="0" applyFont="1" applyFill="1" applyBorder="1" applyProtection="1"/>
    <xf numFmtId="0" fontId="5" fillId="3" borderId="2" xfId="0" applyFont="1" applyFill="1" applyBorder="1" applyProtection="1"/>
    <xf numFmtId="0" fontId="5" fillId="3" borderId="3" xfId="0" applyFont="1" applyFill="1" applyBorder="1" applyProtection="1">
      <protection locked="0"/>
    </xf>
    <xf numFmtId="0" fontId="5" fillId="3" borderId="3" xfId="0" applyFont="1" applyFill="1" applyBorder="1" applyProtection="1"/>
    <xf numFmtId="2" fontId="5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74169578852"/>
          <c:y val="9.2652226936491514E-2"/>
          <c:w val="0.756964832494187"/>
          <c:h val="0.677319727949524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'Finite Calling Population'!$F$14:$F$39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'Finite Calling Population'!$G$14:$G$39</c:f>
              <c:numCache>
                <c:formatCode>General</c:formatCode>
                <c:ptCount val="26"/>
                <c:pt idx="0">
                  <c:v>0.24302016168098994</c:v>
                </c:pt>
                <c:pt idx="1">
                  <c:v>0.36453024252148503</c:v>
                </c:pt>
                <c:pt idx="2">
                  <c:v>0.24605791370200242</c:v>
                </c:pt>
                <c:pt idx="3">
                  <c:v>9.8423165480800975E-2</c:v>
                </c:pt>
                <c:pt idx="4">
                  <c:v>3.4448107918280346E-2</c:v>
                </c:pt>
                <c:pt idx="5">
                  <c:v>1.0334432375484105E-2</c:v>
                </c:pt>
                <c:pt idx="6">
                  <c:v>2.5836080938710267E-3</c:v>
                </c:pt>
                <c:pt idx="7">
                  <c:v>5.1672161877420542E-4</c:v>
                </c:pt>
                <c:pt idx="8">
                  <c:v>7.7508242816130813E-5</c:v>
                </c:pt>
                <c:pt idx="9">
                  <c:v>7.7508242816130823E-6</c:v>
                </c:pt>
                <c:pt idx="10">
                  <c:v>3.875412140806541E-7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8880"/>
        <c:axId val="154387584"/>
      </c:barChart>
      <c:catAx>
        <c:axId val="17509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Customers in System</a:t>
                </a:r>
              </a:p>
            </c:rich>
          </c:tx>
          <c:layout>
            <c:manualLayout>
              <c:xMode val="edge"/>
              <c:yMode val="edge"/>
              <c:x val="0.33417845447903904"/>
              <c:y val="0.869013990576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h-TH"/>
          </a:p>
        </c:txPr>
        <c:crossAx val="1543875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438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4.8101444205316229E-2"/>
              <c:y val="0.32907515084340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h-TH"/>
          </a:p>
        </c:txPr>
        <c:crossAx val="17509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h-TH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510540</xdr:colOff>
      <xdr:row>22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41"/>
  <sheetViews>
    <sheetView tabSelected="1" workbookViewId="0">
      <selection activeCell="N8" sqref="N8"/>
    </sheetView>
  </sheetViews>
  <sheetFormatPr defaultColWidth="10.6640625" defaultRowHeight="13.2"/>
  <cols>
    <col min="1" max="1" width="2.6640625" style="7" customWidth="1"/>
    <col min="2" max="2" width="9.6640625" style="5" customWidth="1"/>
    <col min="3" max="3" width="9.44140625" style="6" customWidth="1"/>
    <col min="4" max="4" width="17.33203125" style="7" customWidth="1"/>
    <col min="5" max="5" width="11.6640625" style="7" customWidth="1"/>
    <col min="6" max="6" width="6.88671875" style="5" customWidth="1"/>
    <col min="7" max="7" width="19.109375" style="7" customWidth="1"/>
    <col min="8" max="9" width="10.6640625" style="7"/>
    <col min="10" max="12" width="10.6640625" style="7" hidden="1" customWidth="1"/>
    <col min="13" max="16384" width="10.6640625" style="7"/>
  </cols>
  <sheetData>
    <row r="1" spans="1:12" ht="17.399999999999999">
      <c r="A1" s="4" t="s">
        <v>12</v>
      </c>
    </row>
    <row r="3" spans="1:12" ht="13.8" thickBot="1">
      <c r="C3" s="8" t="s">
        <v>0</v>
      </c>
      <c r="F3" s="9"/>
      <c r="G3" s="9" t="s">
        <v>1</v>
      </c>
    </row>
    <row r="4" spans="1:12">
      <c r="B4" s="1" t="s">
        <v>2</v>
      </c>
      <c r="C4" s="11">
        <v>0.05</v>
      </c>
      <c r="D4" s="12" t="s">
        <v>18</v>
      </c>
      <c r="E4" s="13"/>
      <c r="F4" s="14" t="s">
        <v>3</v>
      </c>
      <c r="G4" s="23">
        <f>K41</f>
        <v>1.3611925585862847</v>
      </c>
    </row>
    <row r="5" spans="1:12" ht="15.6">
      <c r="B5" s="1" t="s">
        <v>4</v>
      </c>
      <c r="C5" s="27">
        <v>0.33333333333333331</v>
      </c>
      <c r="D5" s="12" t="s">
        <v>11</v>
      </c>
      <c r="E5" s="13"/>
      <c r="F5" s="14" t="s">
        <v>14</v>
      </c>
      <c r="G5" s="24">
        <f>L41</f>
        <v>6.5371442374227359E-2</v>
      </c>
    </row>
    <row r="6" spans="1:12">
      <c r="B6" s="10" t="s">
        <v>5</v>
      </c>
      <c r="C6" s="11">
        <v>3</v>
      </c>
      <c r="D6" s="12" t="s">
        <v>6</v>
      </c>
      <c r="E6" s="13"/>
      <c r="F6" s="14"/>
      <c r="G6" s="24"/>
    </row>
    <row r="7" spans="1:12">
      <c r="B7" s="10" t="s">
        <v>9</v>
      </c>
      <c r="C7" s="11">
        <v>10</v>
      </c>
      <c r="D7" s="12" t="s">
        <v>10</v>
      </c>
      <c r="E7" s="13"/>
      <c r="F7" s="14" t="s">
        <v>7</v>
      </c>
      <c r="G7" s="24">
        <f>L/((Lambda)*(PopSize-L))</f>
        <v>3.1513436728797597</v>
      </c>
    </row>
    <row r="8" spans="1:12" ht="15.6">
      <c r="B8" s="15"/>
      <c r="C8" s="15"/>
      <c r="D8" s="15"/>
      <c r="E8" s="15"/>
      <c r="F8" s="14" t="s">
        <v>15</v>
      </c>
      <c r="G8" s="24">
        <f>Lq/((Lambda)*(PopSize-L))</f>
        <v>0.15134367287975925</v>
      </c>
    </row>
    <row r="9" spans="1:12">
      <c r="B9" s="16"/>
      <c r="C9" s="17"/>
      <c r="D9" s="13"/>
      <c r="E9" s="13"/>
      <c r="F9" s="14"/>
      <c r="G9" s="24"/>
    </row>
    <row r="10" spans="1:12">
      <c r="B10" s="15"/>
      <c r="C10" s="15"/>
      <c r="D10" s="15"/>
      <c r="E10" s="15"/>
      <c r="F10" s="2" t="s">
        <v>8</v>
      </c>
      <c r="G10" s="24">
        <f>Lambda*PopSize/(s*Mu)</f>
        <v>0.5</v>
      </c>
    </row>
    <row r="11" spans="1:12" ht="16.05" customHeight="1" thickBot="1">
      <c r="B11" s="18"/>
      <c r="C11" s="19"/>
      <c r="F11" s="3" t="s">
        <v>17</v>
      </c>
      <c r="G11" s="25">
        <f>Lambda*(PopSize-L)</f>
        <v>0.43194037207068575</v>
      </c>
    </row>
    <row r="12" spans="1:12">
      <c r="B12" s="18"/>
      <c r="C12" s="20"/>
      <c r="F12" s="14"/>
      <c r="G12" s="21"/>
    </row>
    <row r="13" spans="1:12" ht="16.2" thickBot="1">
      <c r="A13" s="22">
        <v>0</v>
      </c>
      <c r="B13" s="18"/>
      <c r="C13" s="19"/>
      <c r="F13" s="5" t="s">
        <v>13</v>
      </c>
      <c r="G13" s="6" t="s">
        <v>16</v>
      </c>
    </row>
    <row r="14" spans="1:12">
      <c r="A14" s="22">
        <v>1</v>
      </c>
      <c r="B14" s="18"/>
      <c r="C14" s="19"/>
      <c r="F14" s="14">
        <v>0</v>
      </c>
      <c r="G14" s="23">
        <f>1/J41</f>
        <v>0.24302016168098994</v>
      </c>
      <c r="J14" s="7">
        <f>IF(n &lt;= MIN(s-1,PopSize),(FACT(PopSize)/(FACT(PopSize-n)*FACT(n)))*((Lambda/Mu)^n),IF(n&lt;=PopSize,(FACT(PopSize)/(FACT(PopSize-n)*FACT(s)*(s^(n-s))))*((Lambda/Mu)^n),0))</f>
        <v>1</v>
      </c>
      <c r="K14" s="7">
        <f>n*Pn</f>
        <v>0</v>
      </c>
      <c r="L14" s="7">
        <f>IF(n&lt;=s,0,(n-s)*Pn)</f>
        <v>0</v>
      </c>
    </row>
    <row r="15" spans="1:12">
      <c r="A15" s="22">
        <v>2</v>
      </c>
      <c r="C15" s="8"/>
      <c r="F15" s="14">
        <v>1</v>
      </c>
      <c r="G15" s="24">
        <f>IF(n&lt;=MIN(s,PopSize),FACT(PopSize)*(((Lambda)/Mu)^n)*P0/(FACT(PopSize-n)*FACT(n)),IF(n&lt;=PopSize,FACT(PopSize)*(((Lambda)/Mu)^n)*P0/(FACT(PopSize-n)*FACT(s)*(s^(n-s))),0))</f>
        <v>0.36453024252148503</v>
      </c>
      <c r="J15" s="7">
        <f t="shared" ref="J15:J39" si="0">IF(n &lt;= MIN(s-1,PopSize),(FACT(PopSize)/(FACT(PopSize-n)*FACT(n)))*((Lambda/Mu)^n),IF(n&lt;=PopSize,(FACT(PopSize)/(FACT(PopSize-n)*FACT(s)*(s^(n-s))))*((Lambda/Mu)^n),0))</f>
        <v>1.5000000000000002</v>
      </c>
      <c r="K15" s="7">
        <f t="shared" ref="K15:K39" si="1">n*Pn</f>
        <v>0.36453024252148503</v>
      </c>
      <c r="L15" s="7">
        <f t="shared" ref="L15:L39" si="2">IF(n&lt;=s,0,(n-s)*Pn)</f>
        <v>0</v>
      </c>
    </row>
    <row r="16" spans="1:12">
      <c r="A16" s="22">
        <v>3</v>
      </c>
      <c r="B16" s="7"/>
      <c r="C16" s="7"/>
      <c r="F16" s="14">
        <v>2</v>
      </c>
      <c r="G16" s="24">
        <f t="shared" ref="G16:G39" si="3">IF(n&lt;=MIN(s,PopSize),FACT(PopSize)*(((Lambda)/Mu)^n)*P0/(FACT(PopSize-n)*FACT(n)),IF(n&lt;=PopSize,FACT(PopSize)*(((Lambda)/Mu)^n)*P0/(FACT(PopSize-n)*FACT(s)*(s^(n-s))),0))</f>
        <v>0.24605791370200242</v>
      </c>
      <c r="J16" s="7">
        <f t="shared" si="0"/>
        <v>1.0125000000000002</v>
      </c>
      <c r="K16" s="7">
        <f t="shared" si="1"/>
        <v>0.49211582740400484</v>
      </c>
      <c r="L16" s="7">
        <f t="shared" si="2"/>
        <v>0</v>
      </c>
    </row>
    <row r="17" spans="1:12">
      <c r="A17" s="22">
        <v>4</v>
      </c>
      <c r="B17" s="7"/>
      <c r="C17" s="7"/>
      <c r="F17" s="14">
        <v>3</v>
      </c>
      <c r="G17" s="24">
        <f t="shared" si="3"/>
        <v>9.8423165480800975E-2</v>
      </c>
      <c r="J17" s="7">
        <f t="shared" si="0"/>
        <v>0.40500000000000014</v>
      </c>
      <c r="K17" s="7">
        <f t="shared" si="1"/>
        <v>0.29526949644240291</v>
      </c>
      <c r="L17" s="7">
        <f t="shared" si="2"/>
        <v>0</v>
      </c>
    </row>
    <row r="18" spans="1:12">
      <c r="A18" s="22">
        <v>5</v>
      </c>
      <c r="B18" s="7"/>
      <c r="F18" s="14">
        <v>4</v>
      </c>
      <c r="G18" s="24">
        <f t="shared" si="3"/>
        <v>3.4448107918280346E-2</v>
      </c>
      <c r="J18" s="7">
        <f t="shared" si="0"/>
        <v>0.14175000000000007</v>
      </c>
      <c r="K18" s="7">
        <f t="shared" si="1"/>
        <v>0.13779243167312138</v>
      </c>
      <c r="L18" s="7">
        <f t="shared" si="2"/>
        <v>3.4448107918280346E-2</v>
      </c>
    </row>
    <row r="19" spans="1:12">
      <c r="A19" s="22">
        <v>6</v>
      </c>
      <c r="B19" s="7"/>
      <c r="F19" s="14">
        <v>5</v>
      </c>
      <c r="G19" s="24">
        <f t="shared" si="3"/>
        <v>1.0334432375484105E-2</v>
      </c>
      <c r="J19" s="7">
        <f t="shared" si="0"/>
        <v>4.2525000000000028E-2</v>
      </c>
      <c r="K19" s="7">
        <f t="shared" si="1"/>
        <v>5.1672161877420526E-2</v>
      </c>
      <c r="L19" s="7">
        <f t="shared" si="2"/>
        <v>2.066886475096821E-2</v>
      </c>
    </row>
    <row r="20" spans="1:12">
      <c r="A20" s="22">
        <v>7</v>
      </c>
      <c r="B20" s="7"/>
      <c r="F20" s="14">
        <v>6</v>
      </c>
      <c r="G20" s="24">
        <f t="shared" si="3"/>
        <v>2.5836080938710267E-3</v>
      </c>
      <c r="J20" s="7">
        <f t="shared" si="0"/>
        <v>1.0631250000000009E-2</v>
      </c>
      <c r="K20" s="7">
        <f t="shared" si="1"/>
        <v>1.550164856322616E-2</v>
      </c>
      <c r="L20" s="7">
        <f t="shared" si="2"/>
        <v>7.75082428161308E-3</v>
      </c>
    </row>
    <row r="21" spans="1:12">
      <c r="A21" s="22">
        <v>8</v>
      </c>
      <c r="F21" s="14">
        <v>7</v>
      </c>
      <c r="G21" s="24">
        <f t="shared" si="3"/>
        <v>5.1672161877420542E-4</v>
      </c>
      <c r="J21" s="7">
        <f t="shared" si="0"/>
        <v>2.1262500000000018E-3</v>
      </c>
      <c r="K21" s="7">
        <f t="shared" si="1"/>
        <v>3.6170513314194379E-3</v>
      </c>
      <c r="L21" s="7">
        <f t="shared" si="2"/>
        <v>2.0668864750968217E-3</v>
      </c>
    </row>
    <row r="22" spans="1:12">
      <c r="A22" s="22">
        <v>9</v>
      </c>
      <c r="F22" s="14">
        <v>8</v>
      </c>
      <c r="G22" s="24">
        <f t="shared" si="3"/>
        <v>7.7508242816130813E-5</v>
      </c>
      <c r="J22" s="7">
        <f t="shared" si="0"/>
        <v>3.1893750000000032E-4</v>
      </c>
      <c r="K22" s="7">
        <f t="shared" si="1"/>
        <v>6.200659425290465E-4</v>
      </c>
      <c r="L22" s="7">
        <f t="shared" si="2"/>
        <v>3.8754121408065406E-4</v>
      </c>
    </row>
    <row r="23" spans="1:12">
      <c r="A23" s="22">
        <v>10</v>
      </c>
      <c r="F23" s="14">
        <v>9</v>
      </c>
      <c r="G23" s="24">
        <f t="shared" si="3"/>
        <v>7.7508242816130823E-6</v>
      </c>
      <c r="J23" s="7">
        <f t="shared" si="0"/>
        <v>3.189375000000004E-5</v>
      </c>
      <c r="K23" s="7">
        <f t="shared" si="1"/>
        <v>6.9757418534517742E-5</v>
      </c>
      <c r="L23" s="7">
        <f t="shared" si="2"/>
        <v>4.650494568967849E-5</v>
      </c>
    </row>
    <row r="24" spans="1:12">
      <c r="A24" s="22">
        <v>11</v>
      </c>
      <c r="F24" s="14">
        <v>10</v>
      </c>
      <c r="G24" s="24">
        <f t="shared" si="3"/>
        <v>3.875412140806541E-7</v>
      </c>
      <c r="J24" s="7">
        <f t="shared" si="0"/>
        <v>1.5946875000000018E-6</v>
      </c>
      <c r="K24" s="7">
        <f t="shared" si="1"/>
        <v>3.8754121408065412E-6</v>
      </c>
      <c r="L24" s="7">
        <f t="shared" si="2"/>
        <v>2.7127884985645789E-6</v>
      </c>
    </row>
    <row r="25" spans="1:12">
      <c r="A25" s="22">
        <v>12</v>
      </c>
      <c r="F25" s="14">
        <v>11</v>
      </c>
      <c r="G25" s="24">
        <f t="shared" si="3"/>
        <v>0</v>
      </c>
      <c r="J25" s="7">
        <f t="shared" si="0"/>
        <v>0</v>
      </c>
      <c r="K25" s="7">
        <f t="shared" si="1"/>
        <v>0</v>
      </c>
      <c r="L25" s="7">
        <f t="shared" si="2"/>
        <v>0</v>
      </c>
    </row>
    <row r="26" spans="1:12">
      <c r="A26" s="22">
        <v>13</v>
      </c>
      <c r="F26" s="14">
        <v>12</v>
      </c>
      <c r="G26" s="24">
        <f t="shared" si="3"/>
        <v>0</v>
      </c>
      <c r="J26" s="7">
        <f t="shared" si="0"/>
        <v>0</v>
      </c>
      <c r="K26" s="7">
        <f t="shared" si="1"/>
        <v>0</v>
      </c>
      <c r="L26" s="7">
        <f t="shared" si="2"/>
        <v>0</v>
      </c>
    </row>
    <row r="27" spans="1:12">
      <c r="A27" s="22">
        <v>14</v>
      </c>
      <c r="F27" s="14">
        <v>13</v>
      </c>
      <c r="G27" s="24">
        <f t="shared" si="3"/>
        <v>0</v>
      </c>
      <c r="J27" s="7">
        <f t="shared" si="0"/>
        <v>0</v>
      </c>
      <c r="K27" s="7">
        <f t="shared" si="1"/>
        <v>0</v>
      </c>
      <c r="L27" s="7">
        <f t="shared" si="2"/>
        <v>0</v>
      </c>
    </row>
    <row r="28" spans="1:12">
      <c r="A28" s="22">
        <v>15</v>
      </c>
      <c r="F28" s="14">
        <v>14</v>
      </c>
      <c r="G28" s="24">
        <f t="shared" si="3"/>
        <v>0</v>
      </c>
      <c r="J28" s="7">
        <f t="shared" si="0"/>
        <v>0</v>
      </c>
      <c r="K28" s="7">
        <f t="shared" si="1"/>
        <v>0</v>
      </c>
      <c r="L28" s="7">
        <f t="shared" si="2"/>
        <v>0</v>
      </c>
    </row>
    <row r="29" spans="1:12">
      <c r="A29" s="22">
        <v>16</v>
      </c>
      <c r="F29" s="14">
        <v>15</v>
      </c>
      <c r="G29" s="24">
        <f t="shared" si="3"/>
        <v>0</v>
      </c>
      <c r="J29" s="7">
        <f t="shared" si="0"/>
        <v>0</v>
      </c>
      <c r="K29" s="7">
        <f t="shared" si="1"/>
        <v>0</v>
      </c>
      <c r="L29" s="7">
        <f t="shared" si="2"/>
        <v>0</v>
      </c>
    </row>
    <row r="30" spans="1:12">
      <c r="A30" s="22">
        <v>17</v>
      </c>
      <c r="F30" s="14">
        <v>16</v>
      </c>
      <c r="G30" s="24">
        <f t="shared" si="3"/>
        <v>0</v>
      </c>
      <c r="J30" s="7">
        <f t="shared" si="0"/>
        <v>0</v>
      </c>
      <c r="K30" s="7">
        <f t="shared" si="1"/>
        <v>0</v>
      </c>
      <c r="L30" s="7">
        <f t="shared" si="2"/>
        <v>0</v>
      </c>
    </row>
    <row r="31" spans="1:12">
      <c r="A31" s="22">
        <v>18</v>
      </c>
      <c r="F31" s="14">
        <v>17</v>
      </c>
      <c r="G31" s="24">
        <f t="shared" si="3"/>
        <v>0</v>
      </c>
      <c r="J31" s="7">
        <f t="shared" si="0"/>
        <v>0</v>
      </c>
      <c r="K31" s="7">
        <f t="shared" si="1"/>
        <v>0</v>
      </c>
      <c r="L31" s="7">
        <f t="shared" si="2"/>
        <v>0</v>
      </c>
    </row>
    <row r="32" spans="1:12">
      <c r="A32" s="22">
        <v>19</v>
      </c>
      <c r="F32" s="14">
        <v>18</v>
      </c>
      <c r="G32" s="24">
        <f t="shared" si="3"/>
        <v>0</v>
      </c>
      <c r="J32" s="7">
        <f t="shared" si="0"/>
        <v>0</v>
      </c>
      <c r="K32" s="7">
        <f t="shared" si="1"/>
        <v>0</v>
      </c>
      <c r="L32" s="7">
        <f t="shared" si="2"/>
        <v>0</v>
      </c>
    </row>
    <row r="33" spans="1:12">
      <c r="A33" s="22">
        <v>20</v>
      </c>
      <c r="F33" s="14">
        <v>19</v>
      </c>
      <c r="G33" s="24">
        <f t="shared" si="3"/>
        <v>0</v>
      </c>
      <c r="J33" s="7">
        <f t="shared" si="0"/>
        <v>0</v>
      </c>
      <c r="K33" s="7">
        <f t="shared" si="1"/>
        <v>0</v>
      </c>
      <c r="L33" s="7">
        <f t="shared" si="2"/>
        <v>0</v>
      </c>
    </row>
    <row r="34" spans="1:12">
      <c r="A34" s="22">
        <v>21</v>
      </c>
      <c r="F34" s="14">
        <v>20</v>
      </c>
      <c r="G34" s="24">
        <f t="shared" si="3"/>
        <v>0</v>
      </c>
      <c r="J34" s="7">
        <f t="shared" si="0"/>
        <v>0</v>
      </c>
      <c r="K34" s="7">
        <f t="shared" si="1"/>
        <v>0</v>
      </c>
      <c r="L34" s="7">
        <f t="shared" si="2"/>
        <v>0</v>
      </c>
    </row>
    <row r="35" spans="1:12">
      <c r="A35" s="22">
        <v>22</v>
      </c>
      <c r="F35" s="14">
        <v>21</v>
      </c>
      <c r="G35" s="24">
        <f t="shared" si="3"/>
        <v>0</v>
      </c>
      <c r="J35" s="7">
        <f t="shared" si="0"/>
        <v>0</v>
      </c>
      <c r="K35" s="7">
        <f t="shared" si="1"/>
        <v>0</v>
      </c>
      <c r="L35" s="7">
        <f t="shared" si="2"/>
        <v>0</v>
      </c>
    </row>
    <row r="36" spans="1:12">
      <c r="A36" s="22">
        <v>23</v>
      </c>
      <c r="F36" s="14">
        <v>22</v>
      </c>
      <c r="G36" s="24">
        <f t="shared" si="3"/>
        <v>0</v>
      </c>
      <c r="J36" s="7">
        <f t="shared" si="0"/>
        <v>0</v>
      </c>
      <c r="K36" s="7">
        <f t="shared" si="1"/>
        <v>0</v>
      </c>
      <c r="L36" s="7">
        <f t="shared" si="2"/>
        <v>0</v>
      </c>
    </row>
    <row r="37" spans="1:12">
      <c r="A37" s="22">
        <v>24</v>
      </c>
      <c r="F37" s="14">
        <v>23</v>
      </c>
      <c r="G37" s="24">
        <f t="shared" si="3"/>
        <v>0</v>
      </c>
      <c r="J37" s="7">
        <f t="shared" si="0"/>
        <v>0</v>
      </c>
      <c r="K37" s="7">
        <f t="shared" si="1"/>
        <v>0</v>
      </c>
      <c r="L37" s="7">
        <f t="shared" si="2"/>
        <v>0</v>
      </c>
    </row>
    <row r="38" spans="1:12">
      <c r="A38" s="22">
        <v>25</v>
      </c>
      <c r="F38" s="14">
        <v>24</v>
      </c>
      <c r="G38" s="24">
        <f t="shared" si="3"/>
        <v>0</v>
      </c>
      <c r="J38" s="7">
        <f t="shared" si="0"/>
        <v>0</v>
      </c>
      <c r="K38" s="7">
        <f t="shared" si="1"/>
        <v>0</v>
      </c>
      <c r="L38" s="7">
        <f t="shared" si="2"/>
        <v>0</v>
      </c>
    </row>
    <row r="39" spans="1:12" ht="13.8" thickBot="1">
      <c r="F39" s="14">
        <v>25</v>
      </c>
      <c r="G39" s="26">
        <f t="shared" si="3"/>
        <v>0</v>
      </c>
      <c r="J39" s="7">
        <f t="shared" si="0"/>
        <v>0</v>
      </c>
      <c r="K39" s="7">
        <f t="shared" si="1"/>
        <v>0</v>
      </c>
      <c r="L39" s="7">
        <f t="shared" si="2"/>
        <v>0</v>
      </c>
    </row>
    <row r="41" spans="1:12">
      <c r="J41" s="7">
        <f>SUM(J14:J39)</f>
        <v>4.1148849259375018</v>
      </c>
      <c r="K41" s="7">
        <f>SUM(K14:K39)</f>
        <v>1.3611925585862847</v>
      </c>
      <c r="L41" s="7">
        <f>SUM(L14:L39)</f>
        <v>6.5371442374227359E-2</v>
      </c>
    </row>
  </sheetData>
  <dataValidations count="4">
    <dataValidation type="whole" operator="greaterThanOrEqual" allowBlank="1" showInputMessage="1" showErrorMessage="1" error="The number of servers must be an integer greater than or equal to one." sqref="C6">
      <formula1>1</formula1>
    </dataValidation>
    <dataValidation type="whole" allowBlank="1" showInputMessage="1" showErrorMessage="1" error="The size of the population must be an integer between 1 and 25 (inclusive)." sqref="C7">
      <formula1>1</formula1>
      <formula2>25</formula2>
    </dataValidation>
    <dataValidation type="decimal" operator="greaterThan" allowBlank="1" showInputMessage="1" showErrorMessage="1" error="The maximum arrival rate must be greater than or equal to zero." sqref="C4">
      <formula1>0</formula1>
    </dataValidation>
    <dataValidation type="decimal" operator="greaterThan" allowBlank="1" showInputMessage="1" showErrorMessage="1" error="The mean service rate must be greater than zero." sqref="C5">
      <formula1>0</formula1>
    </dataValidation>
  </dataValidations>
  <printOptions headings="1" gridLines="1"/>
  <pageMargins left="0.75" right="0.75" top="1" bottom="1" header="0.5" footer="0.5"/>
  <pageSetup paperSize="0" scale="85" orientation="landscape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Finite Calling Population</vt:lpstr>
      <vt:lpstr>L</vt:lpstr>
      <vt:lpstr>Lambda</vt:lpstr>
      <vt:lpstr>LamdaBar</vt:lpstr>
      <vt:lpstr>Lq</vt:lpstr>
      <vt:lpstr>Mu</vt:lpstr>
      <vt:lpstr>n</vt:lpstr>
      <vt:lpstr>P0</vt:lpstr>
      <vt:lpstr>Pn</vt:lpstr>
      <vt:lpstr>PopSize</vt:lpstr>
      <vt:lpstr>Rho</vt:lpstr>
      <vt:lpstr>s</vt:lpstr>
      <vt:lpstr>W</vt:lpstr>
      <vt:lpstr>Wq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Paisal</cp:lastModifiedBy>
  <cp:lastPrinted>2003-11-26T01:26:00Z</cp:lastPrinted>
  <dcterms:created xsi:type="dcterms:W3CDTF">1998-08-18T16:12:25Z</dcterms:created>
  <dcterms:modified xsi:type="dcterms:W3CDTF">2016-11-13T12:57:07Z</dcterms:modified>
</cp:coreProperties>
</file>