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gnus/Skole/DAT300/ParmorelExperimentResults/Experiments/Experiment-distance-impact/"/>
    </mc:Choice>
  </mc:AlternateContent>
  <xr:revisionPtr revIDLastSave="0" documentId="13_ncr:1_{B8B8F8FE-386C-784D-810A-19556E530D68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all models original distance" sheetId="1" r:id="rId1"/>
    <sheet name="all models custom distance" sheetId="2" r:id="rId2"/>
    <sheet name="original distance" sheetId="3" r:id="rId3"/>
    <sheet name="custom distance" sheetId="4" r:id="rId4"/>
    <sheet name="evaluation" sheetId="5" r:id="rId5"/>
    <sheet name="Error codes " sheetId="7" r:id="rId6"/>
    <sheet name="Complexity Excerp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5" l="1"/>
  <c r="L82" i="5" s="1"/>
  <c r="E81" i="5"/>
  <c r="L81" i="5" s="1"/>
  <c r="E80" i="5"/>
  <c r="L80" i="5" s="1"/>
  <c r="E8" i="5"/>
  <c r="E11" i="5"/>
  <c r="L11" i="5" s="1"/>
  <c r="E12" i="5"/>
  <c r="L12" i="5" s="1"/>
  <c r="G114" i="5"/>
  <c r="G113" i="5"/>
  <c r="E10" i="5"/>
  <c r="L10" i="5" s="1"/>
  <c r="G112" i="5"/>
  <c r="E9" i="5"/>
  <c r="L9" i="5" s="1"/>
  <c r="G111" i="5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G110" i="5"/>
  <c r="G109" i="5"/>
  <c r="G108" i="5"/>
  <c r="G107" i="5"/>
  <c r="I82" i="5"/>
  <c r="D82" i="5"/>
  <c r="K82" i="5" s="1"/>
  <c r="C82" i="5"/>
  <c r="J82" i="5" s="1"/>
  <c r="B82" i="5"/>
  <c r="D81" i="5"/>
  <c r="K81" i="5" s="1"/>
  <c r="C81" i="5"/>
  <c r="J81" i="5" s="1"/>
  <c r="B81" i="5"/>
  <c r="I81" i="5" s="1"/>
  <c r="J80" i="5"/>
  <c r="I80" i="5"/>
  <c r="D80" i="5"/>
  <c r="K80" i="5" s="1"/>
  <c r="C80" i="5"/>
  <c r="B80" i="5"/>
  <c r="E79" i="5"/>
  <c r="L79" i="5" s="1"/>
  <c r="D79" i="5"/>
  <c r="K79" i="5" s="1"/>
  <c r="C79" i="5"/>
  <c r="J79" i="5" s="1"/>
  <c r="B79" i="5"/>
  <c r="I79" i="5" s="1"/>
  <c r="E78" i="5"/>
  <c r="L78" i="5" s="1"/>
  <c r="D78" i="5"/>
  <c r="K78" i="5" s="1"/>
  <c r="C78" i="5"/>
  <c r="J78" i="5" s="1"/>
  <c r="B78" i="5"/>
  <c r="I78" i="5" s="1"/>
  <c r="E77" i="5"/>
  <c r="L77" i="5" s="1"/>
  <c r="D77" i="5"/>
  <c r="K77" i="5" s="1"/>
  <c r="C77" i="5"/>
  <c r="J77" i="5" s="1"/>
  <c r="B77" i="5"/>
  <c r="I77" i="5" s="1"/>
  <c r="K76" i="5"/>
  <c r="E76" i="5"/>
  <c r="L76" i="5" s="1"/>
  <c r="D76" i="5"/>
  <c r="C76" i="5"/>
  <c r="J76" i="5" s="1"/>
  <c r="B76" i="5"/>
  <c r="I76" i="5" s="1"/>
  <c r="J75" i="5"/>
  <c r="I75" i="5"/>
  <c r="E75" i="5"/>
  <c r="L75" i="5" s="1"/>
  <c r="D75" i="5"/>
  <c r="K75" i="5" s="1"/>
  <c r="C75" i="5"/>
  <c r="B75" i="5"/>
  <c r="I74" i="5"/>
  <c r="E74" i="5"/>
  <c r="L74" i="5" s="1"/>
  <c r="D74" i="5"/>
  <c r="K74" i="5" s="1"/>
  <c r="C74" i="5"/>
  <c r="J74" i="5" s="1"/>
  <c r="B74" i="5"/>
  <c r="E73" i="5"/>
  <c r="L73" i="5" s="1"/>
  <c r="D73" i="5"/>
  <c r="K73" i="5" s="1"/>
  <c r="C73" i="5"/>
  <c r="J73" i="5" s="1"/>
  <c r="B73" i="5"/>
  <c r="I73" i="5" s="1"/>
  <c r="E72" i="5"/>
  <c r="L72" i="5" s="1"/>
  <c r="D72" i="5"/>
  <c r="K72" i="5" s="1"/>
  <c r="C72" i="5"/>
  <c r="J72" i="5" s="1"/>
  <c r="B72" i="5"/>
  <c r="I72" i="5" s="1"/>
  <c r="E71" i="5"/>
  <c r="L71" i="5" s="1"/>
  <c r="D71" i="5"/>
  <c r="K71" i="5" s="1"/>
  <c r="C71" i="5"/>
  <c r="J71" i="5" s="1"/>
  <c r="B71" i="5"/>
  <c r="I71" i="5" s="1"/>
  <c r="K70" i="5"/>
  <c r="E70" i="5"/>
  <c r="L70" i="5" s="1"/>
  <c r="D70" i="5"/>
  <c r="C70" i="5"/>
  <c r="J70" i="5" s="1"/>
  <c r="B70" i="5"/>
  <c r="I70" i="5" s="1"/>
  <c r="K69" i="5"/>
  <c r="J69" i="5"/>
  <c r="E69" i="5"/>
  <c r="L69" i="5" s="1"/>
  <c r="D69" i="5"/>
  <c r="C69" i="5"/>
  <c r="B69" i="5"/>
  <c r="I69" i="5" s="1"/>
  <c r="J68" i="5"/>
  <c r="I68" i="5"/>
  <c r="E68" i="5"/>
  <c r="L68" i="5" s="1"/>
  <c r="D68" i="5"/>
  <c r="K68" i="5" s="1"/>
  <c r="C68" i="5"/>
  <c r="B68" i="5"/>
  <c r="E67" i="5"/>
  <c r="L67" i="5" s="1"/>
  <c r="D67" i="5"/>
  <c r="K67" i="5" s="1"/>
  <c r="C67" i="5"/>
  <c r="J67" i="5" s="1"/>
  <c r="B67" i="5"/>
  <c r="I67" i="5" s="1"/>
  <c r="E66" i="5"/>
  <c r="L66" i="5" s="1"/>
  <c r="D66" i="5"/>
  <c r="K66" i="5" s="1"/>
  <c r="C66" i="5"/>
  <c r="J66" i="5" s="1"/>
  <c r="B66" i="5"/>
  <c r="I66" i="5" s="1"/>
  <c r="I65" i="5"/>
  <c r="E65" i="5"/>
  <c r="L65" i="5" s="1"/>
  <c r="D65" i="5"/>
  <c r="K65" i="5" s="1"/>
  <c r="C65" i="5"/>
  <c r="J65" i="5" s="1"/>
  <c r="B65" i="5"/>
  <c r="E64" i="5"/>
  <c r="L64" i="5" s="1"/>
  <c r="D64" i="5"/>
  <c r="K64" i="5" s="1"/>
  <c r="C64" i="5"/>
  <c r="J64" i="5" s="1"/>
  <c r="B64" i="5"/>
  <c r="I64" i="5" s="1"/>
  <c r="I63" i="5"/>
  <c r="E63" i="5"/>
  <c r="L63" i="5" s="1"/>
  <c r="D63" i="5"/>
  <c r="K63" i="5" s="1"/>
  <c r="C63" i="5"/>
  <c r="J63" i="5" s="1"/>
  <c r="B63" i="5"/>
  <c r="E62" i="5"/>
  <c r="L62" i="5" s="1"/>
  <c r="D62" i="5"/>
  <c r="K62" i="5" s="1"/>
  <c r="C62" i="5"/>
  <c r="J62" i="5" s="1"/>
  <c r="B62" i="5"/>
  <c r="I62" i="5" s="1"/>
  <c r="E61" i="5"/>
  <c r="L61" i="5" s="1"/>
  <c r="D61" i="5"/>
  <c r="K61" i="5" s="1"/>
  <c r="C61" i="5"/>
  <c r="J61" i="5" s="1"/>
  <c r="B61" i="5"/>
  <c r="I61" i="5" s="1"/>
  <c r="E60" i="5"/>
  <c r="L60" i="5" s="1"/>
  <c r="D60" i="5"/>
  <c r="K60" i="5" s="1"/>
  <c r="C60" i="5"/>
  <c r="J60" i="5" s="1"/>
  <c r="B60" i="5"/>
  <c r="I60" i="5" s="1"/>
  <c r="E59" i="5"/>
  <c r="L59" i="5" s="1"/>
  <c r="D59" i="5"/>
  <c r="K59" i="5" s="1"/>
  <c r="C59" i="5"/>
  <c r="J59" i="5" s="1"/>
  <c r="B59" i="5"/>
  <c r="I59" i="5" s="1"/>
  <c r="J58" i="5"/>
  <c r="E58" i="5"/>
  <c r="L58" i="5" s="1"/>
  <c r="D58" i="5"/>
  <c r="K58" i="5" s="1"/>
  <c r="C58" i="5"/>
  <c r="B58" i="5"/>
  <c r="I58" i="5" s="1"/>
  <c r="E57" i="5"/>
  <c r="L57" i="5" s="1"/>
  <c r="D57" i="5"/>
  <c r="K57" i="5" s="1"/>
  <c r="C57" i="5"/>
  <c r="J57" i="5" s="1"/>
  <c r="B57" i="5"/>
  <c r="I57" i="5" s="1"/>
  <c r="E56" i="5"/>
  <c r="L56" i="5" s="1"/>
  <c r="D56" i="5"/>
  <c r="K56" i="5" s="1"/>
  <c r="C56" i="5"/>
  <c r="J56" i="5" s="1"/>
  <c r="B56" i="5"/>
  <c r="I56" i="5" s="1"/>
  <c r="K55" i="5"/>
  <c r="J55" i="5"/>
  <c r="E55" i="5"/>
  <c r="L55" i="5" s="1"/>
  <c r="D55" i="5"/>
  <c r="C55" i="5"/>
  <c r="B55" i="5"/>
  <c r="I55" i="5" s="1"/>
  <c r="J54" i="5"/>
  <c r="I54" i="5"/>
  <c r="E54" i="5"/>
  <c r="L54" i="5" s="1"/>
  <c r="D54" i="5"/>
  <c r="K54" i="5" s="1"/>
  <c r="C54" i="5"/>
  <c r="B54" i="5"/>
  <c r="I53" i="5"/>
  <c r="E53" i="5"/>
  <c r="L53" i="5" s="1"/>
  <c r="D53" i="5"/>
  <c r="K53" i="5" s="1"/>
  <c r="C53" i="5"/>
  <c r="J53" i="5" s="1"/>
  <c r="B53" i="5"/>
  <c r="E52" i="5"/>
  <c r="L52" i="5" s="1"/>
  <c r="D52" i="5"/>
  <c r="K52" i="5" s="1"/>
  <c r="C52" i="5"/>
  <c r="J52" i="5" s="1"/>
  <c r="B52" i="5"/>
  <c r="I52" i="5" s="1"/>
  <c r="E51" i="5"/>
  <c r="L51" i="5" s="1"/>
  <c r="D51" i="5"/>
  <c r="K51" i="5" s="1"/>
  <c r="C51" i="5"/>
  <c r="J51" i="5" s="1"/>
  <c r="B51" i="5"/>
  <c r="I51" i="5" s="1"/>
  <c r="E50" i="5"/>
  <c r="L50" i="5" s="1"/>
  <c r="D50" i="5"/>
  <c r="K50" i="5" s="1"/>
  <c r="C50" i="5"/>
  <c r="J50" i="5" s="1"/>
  <c r="B50" i="5"/>
  <c r="I50" i="5" s="1"/>
  <c r="J49" i="5"/>
  <c r="E49" i="5"/>
  <c r="L49" i="5" s="1"/>
  <c r="D49" i="5"/>
  <c r="K49" i="5" s="1"/>
  <c r="C49" i="5"/>
  <c r="B49" i="5"/>
  <c r="I49" i="5" s="1"/>
  <c r="J48" i="5"/>
  <c r="I48" i="5"/>
  <c r="E48" i="5"/>
  <c r="L48" i="5" s="1"/>
  <c r="D48" i="5"/>
  <c r="K48" i="5" s="1"/>
  <c r="C48" i="5"/>
  <c r="B48" i="5"/>
  <c r="E47" i="5"/>
  <c r="L47" i="5" s="1"/>
  <c r="D47" i="5"/>
  <c r="K47" i="5" s="1"/>
  <c r="C47" i="5"/>
  <c r="J47" i="5" s="1"/>
  <c r="B47" i="5"/>
  <c r="I47" i="5" s="1"/>
  <c r="E46" i="5"/>
  <c r="L46" i="5" s="1"/>
  <c r="D46" i="5"/>
  <c r="K46" i="5" s="1"/>
  <c r="C46" i="5"/>
  <c r="J46" i="5" s="1"/>
  <c r="B46" i="5"/>
  <c r="I46" i="5" s="1"/>
  <c r="E45" i="5"/>
  <c r="L45" i="5" s="1"/>
  <c r="D45" i="5"/>
  <c r="K45" i="5" s="1"/>
  <c r="C45" i="5"/>
  <c r="J45" i="5" s="1"/>
  <c r="B45" i="5"/>
  <c r="I45" i="5" s="1"/>
  <c r="E44" i="5"/>
  <c r="L44" i="5" s="1"/>
  <c r="D44" i="5"/>
  <c r="K44" i="5" s="1"/>
  <c r="C44" i="5"/>
  <c r="J44" i="5" s="1"/>
  <c r="B44" i="5"/>
  <c r="I44" i="5" s="1"/>
  <c r="J43" i="5"/>
  <c r="I43" i="5"/>
  <c r="E43" i="5"/>
  <c r="L43" i="5" s="1"/>
  <c r="D43" i="5"/>
  <c r="K43" i="5" s="1"/>
  <c r="C43" i="5"/>
  <c r="B43" i="5"/>
  <c r="I42" i="5"/>
  <c r="E42" i="5"/>
  <c r="L42" i="5" s="1"/>
  <c r="D42" i="5"/>
  <c r="K42" i="5" s="1"/>
  <c r="C42" i="5"/>
  <c r="J42" i="5" s="1"/>
  <c r="B42" i="5"/>
  <c r="E41" i="5"/>
  <c r="L41" i="5" s="1"/>
  <c r="D41" i="5"/>
  <c r="K41" i="5" s="1"/>
  <c r="C41" i="5"/>
  <c r="J41" i="5" s="1"/>
  <c r="B41" i="5"/>
  <c r="I41" i="5" s="1"/>
  <c r="E40" i="5"/>
  <c r="L40" i="5" s="1"/>
  <c r="D40" i="5"/>
  <c r="K40" i="5" s="1"/>
  <c r="C40" i="5"/>
  <c r="J40" i="5" s="1"/>
  <c r="B40" i="5"/>
  <c r="I40" i="5" s="1"/>
  <c r="E39" i="5"/>
  <c r="L39" i="5" s="1"/>
  <c r="D39" i="5"/>
  <c r="K39" i="5" s="1"/>
  <c r="C39" i="5"/>
  <c r="J39" i="5" s="1"/>
  <c r="B39" i="5"/>
  <c r="I39" i="5" s="1"/>
  <c r="K38" i="5"/>
  <c r="E38" i="5"/>
  <c r="L38" i="5" s="1"/>
  <c r="D38" i="5"/>
  <c r="C38" i="5"/>
  <c r="J38" i="5" s="1"/>
  <c r="B38" i="5"/>
  <c r="I38" i="5" s="1"/>
  <c r="K37" i="5"/>
  <c r="J37" i="5"/>
  <c r="E37" i="5"/>
  <c r="L37" i="5" s="1"/>
  <c r="D37" i="5"/>
  <c r="C37" i="5"/>
  <c r="B37" i="5"/>
  <c r="I37" i="5" s="1"/>
  <c r="J36" i="5"/>
  <c r="I36" i="5"/>
  <c r="E36" i="5"/>
  <c r="L36" i="5" s="1"/>
  <c r="D36" i="5"/>
  <c r="K36" i="5" s="1"/>
  <c r="C36" i="5"/>
  <c r="B36" i="5"/>
  <c r="E35" i="5"/>
  <c r="L35" i="5" s="1"/>
  <c r="D35" i="5"/>
  <c r="K35" i="5" s="1"/>
  <c r="C35" i="5"/>
  <c r="J35" i="5" s="1"/>
  <c r="B35" i="5"/>
  <c r="I35" i="5" s="1"/>
  <c r="E34" i="5"/>
  <c r="L34" i="5" s="1"/>
  <c r="D34" i="5"/>
  <c r="K34" i="5" s="1"/>
  <c r="C34" i="5"/>
  <c r="J34" i="5" s="1"/>
  <c r="B34" i="5"/>
  <c r="I34" i="5" s="1"/>
  <c r="I33" i="5"/>
  <c r="E33" i="5"/>
  <c r="L33" i="5" s="1"/>
  <c r="D33" i="5"/>
  <c r="K33" i="5" s="1"/>
  <c r="C33" i="5"/>
  <c r="J33" i="5" s="1"/>
  <c r="B33" i="5"/>
  <c r="E32" i="5"/>
  <c r="L32" i="5" s="1"/>
  <c r="D32" i="5"/>
  <c r="K32" i="5" s="1"/>
  <c r="C32" i="5"/>
  <c r="J32" i="5" s="1"/>
  <c r="B32" i="5"/>
  <c r="I32" i="5" s="1"/>
  <c r="I31" i="5"/>
  <c r="E31" i="5"/>
  <c r="L31" i="5" s="1"/>
  <c r="D31" i="5"/>
  <c r="K31" i="5" s="1"/>
  <c r="C31" i="5"/>
  <c r="J31" i="5" s="1"/>
  <c r="B31" i="5"/>
  <c r="E30" i="5"/>
  <c r="L30" i="5" s="1"/>
  <c r="D30" i="5"/>
  <c r="K30" i="5" s="1"/>
  <c r="C30" i="5"/>
  <c r="J30" i="5" s="1"/>
  <c r="B30" i="5"/>
  <c r="I30" i="5" s="1"/>
  <c r="E29" i="5"/>
  <c r="L29" i="5" s="1"/>
  <c r="D29" i="5"/>
  <c r="K29" i="5" s="1"/>
  <c r="C29" i="5"/>
  <c r="J29" i="5" s="1"/>
  <c r="B29" i="5"/>
  <c r="I29" i="5" s="1"/>
  <c r="E28" i="5"/>
  <c r="L28" i="5" s="1"/>
  <c r="D28" i="5"/>
  <c r="K28" i="5" s="1"/>
  <c r="C28" i="5"/>
  <c r="J28" i="5" s="1"/>
  <c r="B28" i="5"/>
  <c r="I28" i="5" s="1"/>
  <c r="E27" i="5"/>
  <c r="L27" i="5" s="1"/>
  <c r="D27" i="5"/>
  <c r="K27" i="5" s="1"/>
  <c r="C27" i="5"/>
  <c r="J27" i="5" s="1"/>
  <c r="B27" i="5"/>
  <c r="I27" i="5" s="1"/>
  <c r="J26" i="5"/>
  <c r="E26" i="5"/>
  <c r="L26" i="5" s="1"/>
  <c r="D26" i="5"/>
  <c r="K26" i="5" s="1"/>
  <c r="C26" i="5"/>
  <c r="B26" i="5"/>
  <c r="I26" i="5" s="1"/>
  <c r="E25" i="5"/>
  <c r="L25" i="5" s="1"/>
  <c r="D25" i="5"/>
  <c r="K25" i="5" s="1"/>
  <c r="C25" i="5"/>
  <c r="J25" i="5" s="1"/>
  <c r="B25" i="5"/>
  <c r="I25" i="5" s="1"/>
  <c r="E24" i="5"/>
  <c r="L24" i="5" s="1"/>
  <c r="D24" i="5"/>
  <c r="K24" i="5" s="1"/>
  <c r="C24" i="5"/>
  <c r="J24" i="5" s="1"/>
  <c r="B24" i="5"/>
  <c r="I24" i="5" s="1"/>
  <c r="J23" i="5"/>
  <c r="I23" i="5"/>
  <c r="E23" i="5"/>
  <c r="L23" i="5" s="1"/>
  <c r="D23" i="5"/>
  <c r="K23" i="5" s="1"/>
  <c r="C23" i="5"/>
  <c r="B23" i="5"/>
  <c r="I22" i="5"/>
  <c r="E22" i="5"/>
  <c r="L22" i="5" s="1"/>
  <c r="D22" i="5"/>
  <c r="K22" i="5" s="1"/>
  <c r="C22" i="5"/>
  <c r="J22" i="5" s="1"/>
  <c r="B22" i="5"/>
  <c r="E21" i="5"/>
  <c r="L21" i="5" s="1"/>
  <c r="D21" i="5"/>
  <c r="K21" i="5" s="1"/>
  <c r="C21" i="5"/>
  <c r="J21" i="5" s="1"/>
  <c r="B21" i="5"/>
  <c r="I21" i="5" s="1"/>
  <c r="E20" i="5"/>
  <c r="L20" i="5" s="1"/>
  <c r="D20" i="5"/>
  <c r="K20" i="5" s="1"/>
  <c r="C20" i="5"/>
  <c r="J20" i="5" s="1"/>
  <c r="B20" i="5"/>
  <c r="I20" i="5" s="1"/>
  <c r="E19" i="5"/>
  <c r="L19" i="5" s="1"/>
  <c r="D19" i="5"/>
  <c r="K19" i="5" s="1"/>
  <c r="C19" i="5"/>
  <c r="J19" i="5" s="1"/>
  <c r="B19" i="5"/>
  <c r="I19" i="5" s="1"/>
  <c r="J18" i="5"/>
  <c r="E18" i="5"/>
  <c r="L18" i="5" s="1"/>
  <c r="D18" i="5"/>
  <c r="K18" i="5" s="1"/>
  <c r="C18" i="5"/>
  <c r="B18" i="5"/>
  <c r="I18" i="5" s="1"/>
  <c r="E17" i="5"/>
  <c r="L17" i="5" s="1"/>
  <c r="D17" i="5"/>
  <c r="K17" i="5" s="1"/>
  <c r="C17" i="5"/>
  <c r="J17" i="5" s="1"/>
  <c r="B17" i="5"/>
  <c r="I17" i="5" s="1"/>
  <c r="E16" i="5"/>
  <c r="L16" i="5" s="1"/>
  <c r="D16" i="5"/>
  <c r="K16" i="5" s="1"/>
  <c r="C16" i="5"/>
  <c r="J16" i="5" s="1"/>
  <c r="B16" i="5"/>
  <c r="I16" i="5" s="1"/>
  <c r="J15" i="5"/>
  <c r="I15" i="5"/>
  <c r="E15" i="5"/>
  <c r="L15" i="5" s="1"/>
  <c r="D15" i="5"/>
  <c r="K15" i="5" s="1"/>
  <c r="C15" i="5"/>
  <c r="B15" i="5"/>
  <c r="I14" i="5"/>
  <c r="E14" i="5"/>
  <c r="L14" i="5" s="1"/>
  <c r="D14" i="5"/>
  <c r="K14" i="5" s="1"/>
  <c r="C14" i="5"/>
  <c r="J14" i="5" s="1"/>
  <c r="B14" i="5"/>
  <c r="E13" i="5"/>
  <c r="L13" i="5" s="1"/>
  <c r="D13" i="5"/>
  <c r="K13" i="5" s="1"/>
  <c r="C13" i="5"/>
  <c r="J13" i="5" s="1"/>
  <c r="B13" i="5"/>
  <c r="I13" i="5" s="1"/>
  <c r="D12" i="5"/>
  <c r="K12" i="5" s="1"/>
  <c r="C12" i="5"/>
  <c r="J12" i="5" s="1"/>
  <c r="B12" i="5"/>
  <c r="I12" i="5" s="1"/>
  <c r="D11" i="5"/>
  <c r="K11" i="5" s="1"/>
  <c r="C11" i="5"/>
  <c r="J11" i="5" s="1"/>
  <c r="B11" i="5"/>
  <c r="I11" i="5" s="1"/>
  <c r="D10" i="5"/>
  <c r="K10" i="5" s="1"/>
  <c r="C10" i="5"/>
  <c r="J10" i="5" s="1"/>
  <c r="B10" i="5"/>
  <c r="I10" i="5" s="1"/>
  <c r="J9" i="5"/>
  <c r="D9" i="5"/>
  <c r="K9" i="5" s="1"/>
  <c r="C9" i="5"/>
  <c r="B9" i="5"/>
  <c r="I9" i="5" s="1"/>
  <c r="D8" i="5"/>
  <c r="K8" i="5" s="1"/>
  <c r="C8" i="5"/>
  <c r="J8" i="5" s="1"/>
  <c r="B8" i="5"/>
  <c r="I8" i="5" s="1"/>
  <c r="E7" i="5"/>
  <c r="L7" i="5" s="1"/>
  <c r="D7" i="5"/>
  <c r="K7" i="5" s="1"/>
  <c r="C7" i="5"/>
  <c r="J7" i="5" s="1"/>
  <c r="B7" i="5"/>
  <c r="I7" i="5" s="1"/>
  <c r="E6" i="5"/>
  <c r="L6" i="5" s="1"/>
  <c r="D6" i="5"/>
  <c r="K6" i="5" s="1"/>
  <c r="C6" i="5"/>
  <c r="J6" i="5" s="1"/>
  <c r="B6" i="5"/>
  <c r="I6" i="5" s="1"/>
  <c r="E5" i="5"/>
  <c r="L5" i="5" s="1"/>
  <c r="D5" i="5"/>
  <c r="K5" i="5" s="1"/>
  <c r="C5" i="5"/>
  <c r="J5" i="5" s="1"/>
  <c r="B5" i="5"/>
  <c r="I5" i="5" s="1"/>
  <c r="I4" i="5"/>
  <c r="E4" i="5"/>
  <c r="L4" i="5" s="1"/>
  <c r="D4" i="5"/>
  <c r="K4" i="5" s="1"/>
  <c r="C4" i="5"/>
  <c r="J4" i="5" s="1"/>
  <c r="B4" i="5"/>
  <c r="E3" i="5"/>
  <c r="L3" i="5" s="1"/>
  <c r="D3" i="5"/>
  <c r="K3" i="5" s="1"/>
  <c r="C3" i="5"/>
  <c r="J3" i="5" s="1"/>
  <c r="B3" i="5"/>
  <c r="I3" i="5" s="1"/>
  <c r="E2" i="5"/>
  <c r="D2" i="5"/>
  <c r="C2" i="5"/>
  <c r="J2" i="5" s="1"/>
  <c r="B2" i="5"/>
  <c r="B85" i="5" l="1"/>
  <c r="J89" i="5"/>
  <c r="B84" i="5"/>
  <c r="D86" i="5"/>
  <c r="C84" i="5"/>
  <c r="C85" i="5"/>
  <c r="B86" i="5"/>
  <c r="I2" i="5"/>
  <c r="I88" i="5" s="1"/>
  <c r="C86" i="5"/>
  <c r="E86" i="5"/>
  <c r="J88" i="5"/>
  <c r="I90" i="5"/>
  <c r="J90" i="5"/>
  <c r="E84" i="5"/>
  <c r="I87" i="5"/>
  <c r="L8" i="5"/>
  <c r="E85" i="5"/>
  <c r="J87" i="5"/>
  <c r="I89" i="5"/>
  <c r="D85" i="5"/>
  <c r="C87" i="5"/>
  <c r="C93" i="5" s="1"/>
  <c r="J86" i="5"/>
  <c r="J85" i="5"/>
  <c r="K2" i="5"/>
  <c r="D84" i="5"/>
  <c r="L2" i="5"/>
  <c r="I85" i="5" l="1"/>
  <c r="I86" i="5"/>
  <c r="B87" i="5"/>
  <c r="E87" i="5"/>
  <c r="E93" i="5" s="1"/>
  <c r="L90" i="5"/>
  <c r="L89" i="5"/>
  <c r="L87" i="5"/>
  <c r="L88" i="5"/>
  <c r="K87" i="5"/>
  <c r="K90" i="5"/>
  <c r="K88" i="5"/>
  <c r="K89" i="5"/>
  <c r="C91" i="5"/>
  <c r="C92" i="5"/>
  <c r="L86" i="5"/>
  <c r="L85" i="5"/>
  <c r="D87" i="5"/>
  <c r="D93" i="5" s="1"/>
  <c r="K86" i="5"/>
  <c r="K85" i="5"/>
  <c r="E91" i="5" l="1"/>
  <c r="D91" i="5"/>
  <c r="E92" i="5"/>
  <c r="B92" i="5"/>
  <c r="B93" i="5"/>
  <c r="B91" i="5"/>
  <c r="D92" i="5"/>
</calcChain>
</file>

<file path=xl/sharedStrings.xml><?xml version="1.0" encoding="utf-8"?>
<sst xmlns="http://schemas.openxmlformats.org/spreadsheetml/2006/main" count="637" uniqueCount="171">
  <si>
    <t>Filename</t>
  </si>
  <si>
    <t>Complexity</t>
  </si>
  <si>
    <t>Maintainability</t>
  </si>
  <si>
    <t>Reuse of the metamodel</t>
  </si>
  <si>
    <t>Understantability</t>
  </si>
  <si>
    <t>CompleteGUIdancerComponentHierarchy.ecore</t>
  </si>
  <si>
    <t>rad.ecore</t>
  </si>
  <si>
    <t>NaN</t>
  </si>
  <si>
    <t>rental.ecore</t>
  </si>
  <si>
    <t>General.ecore</t>
  </si>
  <si>
    <t>idc.ecore</t>
  </si>
  <si>
    <t>ddic.ecore</t>
  </si>
  <si>
    <t>fnmeta.ecore</t>
  </si>
  <si>
    <t>GUIdancerComponentHierarchy.ecore</t>
  </si>
  <si>
    <t>esb.ecore</t>
  </si>
  <si>
    <t>regiondefinition.ecore</t>
  </si>
  <si>
    <t>GSML.ecore</t>
  </si>
  <si>
    <t>palette.ecore</t>
  </si>
  <si>
    <t>robmod.ecore</t>
  </si>
  <si>
    <t>control.ecore</t>
  </si>
  <si>
    <t>family.ecore</t>
  </si>
  <si>
    <t>org.eclipse.component.api.ecore</t>
  </si>
  <si>
    <t>tableur_modifie.ecore</t>
  </si>
  <si>
    <t>abapobj.ecore</t>
  </si>
  <si>
    <t>strategy-engine-core.ecore</t>
  </si>
  <si>
    <t>openome_model.ecore</t>
  </si>
  <si>
    <t>ATLMLM.ecore</t>
  </si>
  <si>
    <t>imgpro.ecore</t>
  </si>
  <si>
    <t>ICM.ecore</t>
  </si>
  <si>
    <t>ServiceDsl.ecore</t>
  </si>
  <si>
    <t>aggregator_1.0.0.ecore</t>
  </si>
  <si>
    <t>eclipsecon.ecore</t>
  </si>
  <si>
    <t>backbone.ecore</t>
  </si>
  <si>
    <t>XBNFwithCardinality.ecore</t>
  </si>
  <si>
    <t>bpmn20.ecore</t>
  </si>
  <si>
    <t>org.eclipse.wst.ws.internal.model.v10.uddiregistry.ecore</t>
  </si>
  <si>
    <t>plsql.ecore</t>
  </si>
  <si>
    <t>nbs.ecore</t>
  </si>
  <si>
    <t>esx.ecore</t>
  </si>
  <si>
    <t>Screens.ecore</t>
  </si>
  <si>
    <t>diagramrt.ecore</t>
  </si>
  <si>
    <t>taskmodel.ecore</t>
  </si>
  <si>
    <t>mulemodel.ecore</t>
  </si>
  <si>
    <t>primer.ecore</t>
  </si>
  <si>
    <t>opm.ecore</t>
  </si>
  <si>
    <t>pannotation.ecore</t>
  </si>
  <si>
    <t>FacesConfig.ecore</t>
  </si>
  <si>
    <t>Leveleditor.ecore</t>
  </si>
  <si>
    <t>complet.ecore</t>
  </si>
  <si>
    <t>aggregator_0.9.0.ecore</t>
  </si>
  <si>
    <t>org.eclipse.wst.ws.internal.model.v10.taxonomy.ecore</t>
  </si>
  <si>
    <t>car.ecore</t>
  </si>
  <si>
    <t>directory.ecore</t>
  </si>
  <si>
    <t>Flow.ecore</t>
  </si>
  <si>
    <t>FoundationModel.ecore</t>
  </si>
  <si>
    <t>RandL.ecore</t>
  </si>
  <si>
    <t>order.ecore</t>
  </si>
  <si>
    <t>IMS_Data_CLI.ecore</t>
  </si>
  <si>
    <t>crosswalk.ecore</t>
  </si>
  <si>
    <t>spreadsheet.ecore</t>
  </si>
  <si>
    <t>COOPNMetaModel.ecore</t>
  </si>
  <si>
    <t>parallelj.ecore</t>
  </si>
  <si>
    <t>rentalSample.ecore</t>
  </si>
  <si>
    <t>eclectic.frontend.ecore</t>
  </si>
  <si>
    <t>modified_spreadsheet.ecore</t>
  </si>
  <si>
    <t>PF31.ecore</t>
  </si>
  <si>
    <t>mediator.ecore</t>
  </si>
  <si>
    <t>xwt09_updating.ecore</t>
  </si>
  <si>
    <t>lims.ecore</t>
  </si>
  <si>
    <t>sculptormetamodel.ecore</t>
  </si>
  <si>
    <t>org.eclipse.wst.ws.internal.model.v10.registry.ecore</t>
  </si>
  <si>
    <t>com.ibm.commerce.payment.datatypes.ecore</t>
  </si>
  <si>
    <t>mongodb.ecore</t>
  </si>
  <si>
    <t>chess.ecore</t>
  </si>
  <si>
    <t>BusinessDomainDsl.ecore</t>
  </si>
  <si>
    <t>OperA.ecore</t>
  </si>
  <si>
    <t>XBNF.ecore</t>
  </si>
  <si>
    <t>sequence_diagram.ecore</t>
  </si>
  <si>
    <t>rom.ecore</t>
  </si>
  <si>
    <t>OPF31.ecore</t>
  </si>
  <si>
    <t>frontend.core.ecore</t>
  </si>
  <si>
    <t>PIM.ecore</t>
  </si>
  <si>
    <t>carnot.ecore</t>
  </si>
  <si>
    <t>org.eclipse.wst.ws.internal.model.v10.rtindex.ecore</t>
  </si>
  <si>
    <t>org.eclipse.component.ecore</t>
  </si>
  <si>
    <t>Synthesis.ecore</t>
  </si>
  <si>
    <t>frontend.mappings.ecore</t>
  </si>
  <si>
    <t>iolist.ecore</t>
  </si>
  <si>
    <t>toolpalette.ecore</t>
  </si>
  <si>
    <t>pom.ecore</t>
  </si>
  <si>
    <t>metaCompo.ecore</t>
  </si>
  <si>
    <t>m2mproject.ecore</t>
  </si>
  <si>
    <t>search.ecore</t>
  </si>
  <si>
    <t>gcomponent.ecore</t>
  </si>
  <si>
    <t>XMA_GUIDesigner.ecore</t>
  </si>
  <si>
    <t>componentCore.ecore</t>
  </si>
  <si>
    <t>bpmn20_ttc.ecore</t>
  </si>
  <si>
    <t>doctrine.ecore</t>
  </si>
  <si>
    <t>mind.ecore</t>
  </si>
  <si>
    <t>glucose.ecore</t>
  </si>
  <si>
    <t>ptnetLoLA.ecore</t>
  </si>
  <si>
    <t>SVG.ecore</t>
  </si>
  <si>
    <t>EXPRESSb.ecore</t>
  </si>
  <si>
    <t>banner.ecore</t>
  </si>
  <si>
    <t>fxg.ecore</t>
  </si>
  <si>
    <t>com.ibm.commerce.member.datatypes.ecore</t>
  </si>
  <si>
    <t>modellog.ecore</t>
  </si>
  <si>
    <t>OWL.ecore</t>
  </si>
  <si>
    <t>swml.ecore</t>
  </si>
  <si>
    <t>com.ibm.commerce.foundation.datatypes.ecore</t>
  </si>
  <si>
    <t>activityDiagram.ecore</t>
  </si>
  <si>
    <t>ATL.ecore</t>
  </si>
  <si>
    <t>interfaces.ecore</t>
  </si>
  <si>
    <t>Complexity difference</t>
  </si>
  <si>
    <t>Maintainability difference</t>
  </si>
  <si>
    <t>Reuse of the metamodel difference</t>
  </si>
  <si>
    <t>Understantability difference</t>
  </si>
  <si>
    <t>Errors in model</t>
  </si>
  <si>
    <t>Complexity uninmproved error</t>
  </si>
  <si>
    <t>Maintainability unimproved error</t>
  </si>
  <si>
    <t>complexity</t>
  </si>
  <si>
    <t>Reuse unimproved error</t>
  </si>
  <si>
    <t>Understandability unimproved error</t>
  </si>
  <si>
    <t>Model</t>
  </si>
  <si>
    <t>original</t>
  </si>
  <si>
    <t>custom</t>
  </si>
  <si>
    <t>E9</t>
  </si>
  <si>
    <t>E8</t>
  </si>
  <si>
    <t>E11</t>
  </si>
  <si>
    <t>E7</t>
  </si>
  <si>
    <t>E6</t>
  </si>
  <si>
    <t>E4</t>
  </si>
  <si>
    <t>E5</t>
  </si>
  <si>
    <t>E12</t>
  </si>
  <si>
    <t>improved</t>
  </si>
  <si>
    <t>error</t>
  </si>
  <si>
    <t>number of error</t>
  </si>
  <si>
    <t>worsened</t>
  </si>
  <si>
    <t>E6:</t>
  </si>
  <si>
    <t>unchanged</t>
  </si>
  <si>
    <t>E7:</t>
  </si>
  <si>
    <t>total</t>
  </si>
  <si>
    <t>E8:</t>
  </si>
  <si>
    <t>E9:</t>
  </si>
  <si>
    <t>quality is better if characteristic is</t>
  </si>
  <si>
    <t>lower</t>
  </si>
  <si>
    <t>larger</t>
  </si>
  <si>
    <t>E10:</t>
  </si>
  <si>
    <t>E11:</t>
  </si>
  <si>
    <t>E4:</t>
  </si>
  <si>
    <t>E5:</t>
  </si>
  <si>
    <t>total number of error</t>
  </si>
  <si>
    <t>num</t>
  </si>
  <si>
    <t>Error</t>
  </si>
  <si>
    <t>Error code</t>
  </si>
  <si>
    <t>E1</t>
  </si>
  <si>
    <t>The opposite of a transient reference must be transient if it is proxy resolving</t>
  </si>
  <si>
    <t>E2</t>
  </si>
  <si>
    <t>The opposite must be a feature of the reference's type</t>
  </si>
  <si>
    <t>E3</t>
  </si>
  <si>
    <t>The opposite of the opposite may not be a reference different from this one</t>
  </si>
  <si>
    <t>Not transient Attribute so it must have a data type that is serializable</t>
  </si>
  <si>
    <t>A primitive type cannot be used in this context</t>
  </si>
  <si>
    <t>Two or more Classifier with the name name</t>
  </si>
  <si>
    <t>Two or more feature with the same name</t>
  </si>
  <si>
    <t>Invalid specified literal</t>
  </si>
  <si>
    <t>not well formed name</t>
  </si>
  <si>
    <t>E10</t>
  </si>
  <si>
    <t>Operation with the same signature as an accessor method</t>
  </si>
  <si>
    <t>A containment or bidirectional reference must be unique if its upper bound is different from 1</t>
  </si>
  <si>
    <t>A containment reference of a type with a container feature that requires instances to be contained elsewhere cannot be populated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</si>
</sst>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\ %"/>
  </numFmts>
  <fonts count="11">
    <font>
      <sz val="12"/>
      <color theme="1"/>
      <name val="Arial"/>
    </font>
    <font>
      <b/>
      <sz val="10"/>
      <color theme="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0"/>
      <color rgb="FF000000"/>
      <name val="Docs-Helvetica Neue"/>
    </font>
  </fonts>
  <fills count="5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D8D8D8"/>
        <bgColor rgb="FFD8D8D8"/>
      </patternFill>
    </fill>
    <fill>
      <patternFill patternType="solid">
        <fgColor rgb="FF4A86E8"/>
        <bgColor rgb="FF4A86E8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FF00"/>
      </bottom>
      <diagonal/>
    </border>
    <border>
      <left style="thin">
        <color rgb="FFFF0000"/>
      </left>
      <right style="thin">
        <color rgb="FF00FF00"/>
      </right>
      <top style="thin">
        <color rgb="FF00FF00"/>
      </top>
      <bottom style="thin">
        <color rgb="FFFF0000"/>
      </bottom>
      <diagonal/>
    </border>
    <border>
      <left style="thin">
        <color rgb="FFFF0000"/>
      </left>
      <right style="thin">
        <color rgb="FF00FF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FF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00FF00"/>
      </right>
      <top style="thin">
        <color rgb="FFFF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2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2" fontId="3" fillId="0" borderId="5" xfId="0" applyNumberFormat="1" applyFont="1" applyBorder="1" applyAlignment="1">
      <alignment vertical="top"/>
    </xf>
    <xf numFmtId="0" fontId="5" fillId="0" borderId="6" xfId="0" applyFont="1" applyBorder="1" applyAlignment="1"/>
    <xf numFmtId="0" fontId="6" fillId="0" borderId="0" xfId="0" applyFont="1"/>
    <xf numFmtId="0" fontId="5" fillId="0" borderId="0" xfId="0" applyFont="1" applyAlignment="1"/>
    <xf numFmtId="0" fontId="6" fillId="0" borderId="0" xfId="0" applyFont="1" applyAlignment="1"/>
    <xf numFmtId="49" fontId="5" fillId="0" borderId="0" xfId="0" applyNumberFormat="1" applyFont="1"/>
    <xf numFmtId="2" fontId="3" fillId="0" borderId="0" xfId="0" applyNumberFormat="1" applyFont="1"/>
    <xf numFmtId="2" fontId="5" fillId="0" borderId="0" xfId="0" applyNumberFormat="1" applyFont="1"/>
    <xf numFmtId="0" fontId="5" fillId="0" borderId="6" xfId="0" applyFont="1" applyBorder="1"/>
    <xf numFmtId="0" fontId="5" fillId="0" borderId="0" xfId="0" applyFont="1"/>
    <xf numFmtId="164" fontId="3" fillId="0" borderId="0" xfId="0" applyNumberFormat="1" applyFont="1"/>
    <xf numFmtId="49" fontId="2" fillId="3" borderId="7" xfId="0" applyNumberFormat="1" applyFont="1" applyFill="1" applyBorder="1" applyAlignment="1">
      <alignment vertical="top"/>
    </xf>
    <xf numFmtId="2" fontId="3" fillId="0" borderId="8" xfId="0" applyNumberFormat="1" applyFont="1" applyBorder="1"/>
    <xf numFmtId="0" fontId="5" fillId="0" borderId="9" xfId="0" applyFont="1" applyBorder="1" applyAlignment="1"/>
    <xf numFmtId="0" fontId="5" fillId="0" borderId="8" xfId="0" applyFont="1" applyBorder="1"/>
    <xf numFmtId="0" fontId="5" fillId="0" borderId="9" xfId="0" applyFont="1" applyBorder="1"/>
    <xf numFmtId="49" fontId="2" fillId="0" borderId="0" xfId="0" applyNumberFormat="1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3" fillId="0" borderId="8" xfId="0" applyFont="1" applyBorder="1"/>
    <xf numFmtId="165" fontId="3" fillId="0" borderId="0" xfId="0" applyNumberFormat="1" applyFont="1"/>
    <xf numFmtId="10" fontId="5" fillId="0" borderId="0" xfId="0" applyNumberFormat="1" applyFont="1"/>
    <xf numFmtId="0" fontId="4" fillId="4" borderId="0" xfId="0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/>
  </sheetViews>
  <sheetFormatPr baseColWidth="10" defaultColWidth="11.28515625" defaultRowHeight="15" customHeight="1"/>
  <cols>
    <col min="1" max="1" width="48.28515625" customWidth="1"/>
    <col min="2" max="2" width="13" customWidth="1"/>
    <col min="3" max="3" width="13.28515625" customWidth="1"/>
    <col min="4" max="4" width="21.140625" customWidth="1"/>
    <col min="5" max="5" width="15.140625" customWidth="1"/>
    <col min="6" max="25" width="10.57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5</v>
      </c>
      <c r="B2" s="5">
        <v>1.7272727000000001</v>
      </c>
      <c r="C2" s="4">
        <v>2.6</v>
      </c>
      <c r="D2" s="4" t="s">
        <v>7</v>
      </c>
      <c r="E2" s="4">
        <v>1.7272727000000001</v>
      </c>
    </row>
    <row r="3" spans="1:5" ht="15.75" customHeight="1">
      <c r="A3" s="3" t="s">
        <v>6</v>
      </c>
      <c r="B3" s="6">
        <v>19</v>
      </c>
      <c r="C3" s="6">
        <v>4.5999999999999996</v>
      </c>
      <c r="D3" s="6">
        <v>0.6</v>
      </c>
      <c r="E3" s="6">
        <v>2</v>
      </c>
    </row>
    <row r="4" spans="1:5" ht="15.75" customHeight="1">
      <c r="A4" s="3" t="s">
        <v>8</v>
      </c>
      <c r="B4" s="6">
        <v>19</v>
      </c>
      <c r="C4" s="6">
        <v>7</v>
      </c>
      <c r="D4" s="6">
        <v>0</v>
      </c>
      <c r="E4" s="6">
        <v>1</v>
      </c>
    </row>
    <row r="5" spans="1:5" ht="15.75" customHeight="1">
      <c r="A5" s="3" t="s">
        <v>9</v>
      </c>
      <c r="B5" s="6">
        <v>18.125</v>
      </c>
      <c r="C5" s="6">
        <v>25.8</v>
      </c>
      <c r="D5" s="6">
        <v>0.15748031000000001</v>
      </c>
      <c r="E5" s="6">
        <v>1.125</v>
      </c>
    </row>
    <row r="6" spans="1:5" ht="15.75" customHeight="1">
      <c r="A6" s="3" t="s">
        <v>10</v>
      </c>
      <c r="B6" s="6">
        <v>79.246573999999995</v>
      </c>
      <c r="C6" s="6">
        <v>42</v>
      </c>
      <c r="D6" s="6">
        <v>0.75149107000000004</v>
      </c>
      <c r="E6" s="6">
        <v>3.2465753999999998</v>
      </c>
    </row>
    <row r="7" spans="1:5" ht="15.75" customHeight="1">
      <c r="A7" s="3" t="s">
        <v>11</v>
      </c>
      <c r="B7" s="6">
        <v>36.4</v>
      </c>
      <c r="C7" s="6">
        <v>18.399999999999999</v>
      </c>
      <c r="D7" s="6">
        <v>0.2</v>
      </c>
      <c r="E7" s="6">
        <v>2.4</v>
      </c>
    </row>
    <row r="8" spans="1:5" ht="15.75" customHeight="1">
      <c r="A8" s="3" t="s">
        <v>12</v>
      </c>
      <c r="B8" s="6">
        <v>6.8333335000000002</v>
      </c>
      <c r="C8" s="6">
        <v>7.2</v>
      </c>
      <c r="D8" s="6">
        <v>0.16666666999999999</v>
      </c>
      <c r="E8" s="6">
        <v>1.8333333999999999</v>
      </c>
    </row>
    <row r="9" spans="1:5" ht="15.75" customHeight="1">
      <c r="A9" s="3" t="s">
        <v>13</v>
      </c>
      <c r="B9" s="6">
        <v>1.25</v>
      </c>
      <c r="C9" s="6">
        <v>2</v>
      </c>
      <c r="D9" s="6" t="s">
        <v>7</v>
      </c>
      <c r="E9" s="6">
        <v>1.5555555999999999</v>
      </c>
    </row>
    <row r="10" spans="1:5" ht="15.75" customHeight="1">
      <c r="A10" s="3" t="s">
        <v>14</v>
      </c>
      <c r="B10" s="6">
        <v>8</v>
      </c>
      <c r="C10" s="6">
        <v>32</v>
      </c>
      <c r="D10" s="6">
        <v>0.70526314000000001</v>
      </c>
      <c r="E10" s="6">
        <v>3</v>
      </c>
    </row>
    <row r="11" spans="1:5" ht="15.75" customHeight="1">
      <c r="A11" s="3" t="s">
        <v>15</v>
      </c>
      <c r="B11" s="6">
        <v>1</v>
      </c>
      <c r="C11" s="6">
        <v>11.6</v>
      </c>
      <c r="D11" s="6">
        <v>0</v>
      </c>
      <c r="E11" s="6">
        <v>1</v>
      </c>
    </row>
    <row r="12" spans="1:5" ht="15.75" customHeight="1">
      <c r="A12" s="3" t="s">
        <v>16</v>
      </c>
      <c r="B12" s="6">
        <v>2.2857140999999999</v>
      </c>
      <c r="C12" s="6">
        <v>4.8</v>
      </c>
      <c r="D12" s="6">
        <v>0.3</v>
      </c>
      <c r="E12" s="6">
        <v>1.2857143</v>
      </c>
    </row>
    <row r="13" spans="1:5" ht="15.75" customHeight="1">
      <c r="A13" s="3" t="s">
        <v>17</v>
      </c>
      <c r="B13" s="6">
        <v>4.25</v>
      </c>
      <c r="C13" s="6">
        <v>4.5999999999999996</v>
      </c>
      <c r="D13" s="6">
        <v>5.5555555999999999E-2</v>
      </c>
      <c r="E13" s="6">
        <v>1.25</v>
      </c>
    </row>
    <row r="14" spans="1:5" ht="15.75" customHeight="1">
      <c r="A14" s="3" t="s">
        <v>18</v>
      </c>
      <c r="B14" s="6">
        <v>14.333334000000001</v>
      </c>
      <c r="C14" s="6">
        <v>8</v>
      </c>
      <c r="D14" s="6">
        <v>0.114285715</v>
      </c>
      <c r="E14" s="6">
        <v>1.3333333999999999</v>
      </c>
    </row>
    <row r="15" spans="1:5" ht="15.75" customHeight="1">
      <c r="A15" s="3" t="s">
        <v>19</v>
      </c>
      <c r="B15" s="6">
        <v>12.977273</v>
      </c>
      <c r="C15" s="6">
        <v>23.4</v>
      </c>
      <c r="D15" s="6">
        <v>0.52816903999999998</v>
      </c>
      <c r="E15" s="6">
        <v>2.9772726999999999</v>
      </c>
    </row>
    <row r="16" spans="1:5" ht="15.75" customHeight="1">
      <c r="A16" s="3" t="s">
        <v>20</v>
      </c>
      <c r="B16" s="6">
        <v>6</v>
      </c>
      <c r="C16" s="6">
        <v>3.8</v>
      </c>
      <c r="D16" s="6">
        <v>0</v>
      </c>
      <c r="E16" s="6">
        <v>1</v>
      </c>
    </row>
    <row r="17" spans="1:5" ht="15.75" customHeight="1">
      <c r="A17" s="3" t="s">
        <v>21</v>
      </c>
      <c r="B17" s="6">
        <v>3</v>
      </c>
      <c r="C17" s="6">
        <v>9.4</v>
      </c>
      <c r="D17" s="6">
        <v>0</v>
      </c>
      <c r="E17" s="6">
        <v>1</v>
      </c>
    </row>
    <row r="18" spans="1:5" ht="15.75" customHeight="1">
      <c r="A18" s="3" t="s">
        <v>22</v>
      </c>
      <c r="B18" s="6"/>
      <c r="C18" s="6"/>
      <c r="D18" s="6"/>
      <c r="E18" s="6"/>
    </row>
    <row r="19" spans="1:5" ht="15.75" customHeight="1">
      <c r="A19" s="3" t="s">
        <v>23</v>
      </c>
      <c r="B19" s="6">
        <v>8.5384620000000009</v>
      </c>
      <c r="C19" s="6">
        <v>16.600000000000001</v>
      </c>
      <c r="D19" s="6">
        <v>0.27956989999999998</v>
      </c>
      <c r="E19" s="6">
        <v>1.5384616</v>
      </c>
    </row>
    <row r="20" spans="1:5" ht="15.75" customHeight="1">
      <c r="A20" s="3" t="s">
        <v>24</v>
      </c>
      <c r="B20" s="6">
        <v>13.2</v>
      </c>
      <c r="C20" s="6">
        <v>5</v>
      </c>
      <c r="D20" s="6">
        <v>0.25</v>
      </c>
      <c r="E20" s="6">
        <v>1.2</v>
      </c>
    </row>
    <row r="21" spans="1:5" ht="15.75" customHeight="1">
      <c r="A21" s="3" t="s">
        <v>25</v>
      </c>
      <c r="B21" s="6"/>
      <c r="C21" s="6"/>
      <c r="D21" s="6"/>
      <c r="E21" s="6"/>
    </row>
    <row r="22" spans="1:5" ht="15.75" customHeight="1">
      <c r="A22" s="3" t="s">
        <v>26</v>
      </c>
      <c r="B22" s="6"/>
      <c r="C22" s="6"/>
      <c r="D22" s="6"/>
      <c r="E22" s="6"/>
    </row>
    <row r="23" spans="1:5" ht="15.75" customHeight="1">
      <c r="A23" s="3" t="s">
        <v>27</v>
      </c>
      <c r="B23" s="6">
        <v>3.7692307999999999</v>
      </c>
      <c r="C23" s="6">
        <v>13.8</v>
      </c>
      <c r="D23" s="6">
        <v>0.78494626000000001</v>
      </c>
      <c r="E23" s="6">
        <v>1.7692307</v>
      </c>
    </row>
    <row r="24" spans="1:5" ht="15.75" customHeight="1">
      <c r="A24" s="3" t="s">
        <v>28</v>
      </c>
      <c r="B24" s="6">
        <v>15.764706</v>
      </c>
      <c r="C24" s="6">
        <v>13.2</v>
      </c>
      <c r="D24" s="6">
        <v>0.42307693000000002</v>
      </c>
      <c r="E24" s="6">
        <v>1.7647059</v>
      </c>
    </row>
    <row r="25" spans="1:5" ht="15.75" customHeight="1">
      <c r="A25" s="3" t="s">
        <v>29</v>
      </c>
      <c r="B25" s="6">
        <v>27.222221000000001</v>
      </c>
      <c r="C25" s="6">
        <v>6.6</v>
      </c>
      <c r="D25" s="6">
        <v>0.52380954999999996</v>
      </c>
      <c r="E25" s="6">
        <v>2.2222222999999999</v>
      </c>
    </row>
    <row r="26" spans="1:5" ht="15.75" customHeight="1">
      <c r="A26" s="3" t="s">
        <v>30</v>
      </c>
      <c r="B26" s="6"/>
      <c r="C26" s="6"/>
      <c r="D26" s="6"/>
      <c r="E26" s="6"/>
    </row>
    <row r="27" spans="1:5" ht="15.75" customHeight="1">
      <c r="A27" s="3" t="s">
        <v>31</v>
      </c>
      <c r="B27" s="6">
        <v>5.1111110000000002</v>
      </c>
      <c r="C27" s="6">
        <v>7</v>
      </c>
      <c r="D27" s="6">
        <v>4.7619050000000003E-2</v>
      </c>
      <c r="E27" s="6">
        <v>1.1111112000000001</v>
      </c>
    </row>
    <row r="28" spans="1:5" ht="15.75" customHeight="1">
      <c r="A28" s="3" t="s">
        <v>32</v>
      </c>
      <c r="B28" s="6">
        <v>25.818182</v>
      </c>
      <c r="C28" s="6">
        <v>7.4</v>
      </c>
      <c r="D28" s="6">
        <v>0.3</v>
      </c>
      <c r="E28" s="6">
        <v>1.8181818999999999</v>
      </c>
    </row>
    <row r="29" spans="1:5" ht="15.75" customHeight="1">
      <c r="A29" s="3" t="s">
        <v>33</v>
      </c>
      <c r="B29" s="6">
        <v>2.8333333000000001</v>
      </c>
      <c r="C29" s="6">
        <v>2</v>
      </c>
      <c r="D29" s="6">
        <v>0.83333330000000005</v>
      </c>
      <c r="E29" s="6">
        <v>2.8333333000000001</v>
      </c>
    </row>
    <row r="30" spans="1:5" ht="15.75" customHeight="1">
      <c r="A30" s="3" t="s">
        <v>34</v>
      </c>
      <c r="B30" s="6">
        <v>184.54015000000001</v>
      </c>
      <c r="C30" s="6">
        <v>93</v>
      </c>
      <c r="D30" s="6">
        <v>0.77754235000000005</v>
      </c>
      <c r="E30" s="6">
        <v>3.5401459000000002</v>
      </c>
    </row>
    <row r="31" spans="1:5" ht="15.75" customHeight="1">
      <c r="A31" s="3" t="s">
        <v>35</v>
      </c>
      <c r="B31" s="6">
        <v>3.3333335000000002</v>
      </c>
      <c r="C31" s="6">
        <v>4</v>
      </c>
      <c r="D31" s="6">
        <v>0</v>
      </c>
      <c r="E31" s="6">
        <v>1.3333333999999999</v>
      </c>
    </row>
    <row r="32" spans="1:5" ht="15.75" customHeight="1">
      <c r="A32" s="3" t="s">
        <v>36</v>
      </c>
      <c r="B32" s="6">
        <v>9.530303</v>
      </c>
      <c r="C32" s="6">
        <v>34</v>
      </c>
      <c r="D32" s="6">
        <v>0.15517241000000001</v>
      </c>
      <c r="E32" s="6">
        <v>2.530303</v>
      </c>
    </row>
    <row r="33" spans="1:5" ht="15.75" customHeight="1">
      <c r="A33" s="3" t="s">
        <v>37</v>
      </c>
      <c r="B33" s="6">
        <v>2.5</v>
      </c>
      <c r="C33" s="6">
        <v>7.2</v>
      </c>
      <c r="D33" s="6">
        <v>0.61363639999999997</v>
      </c>
      <c r="E33" s="6">
        <v>2.5</v>
      </c>
    </row>
    <row r="34" spans="1:5" ht="15.75" customHeight="1">
      <c r="A34" s="3" t="s">
        <v>38</v>
      </c>
      <c r="B34" s="6">
        <v>2.7631578000000001</v>
      </c>
      <c r="C34" s="6">
        <v>49.6</v>
      </c>
      <c r="D34" s="6">
        <v>0.41690964000000003</v>
      </c>
      <c r="E34" s="6">
        <v>1.7631578000000001</v>
      </c>
    </row>
    <row r="35" spans="1:5" ht="15.75" customHeight="1">
      <c r="A35" s="3" t="s">
        <v>39</v>
      </c>
      <c r="B35" s="6">
        <v>9.6923069999999996</v>
      </c>
      <c r="C35" s="6">
        <v>7.6</v>
      </c>
      <c r="D35" s="6">
        <v>0.55555560000000004</v>
      </c>
      <c r="E35" s="6">
        <v>1.6923077</v>
      </c>
    </row>
    <row r="36" spans="1:5" ht="15.75" customHeight="1">
      <c r="A36" s="3" t="s">
        <v>40</v>
      </c>
      <c r="B36" s="6"/>
      <c r="C36" s="6"/>
      <c r="D36" s="6"/>
      <c r="E36" s="6"/>
    </row>
    <row r="37" spans="1:5" ht="15.75" customHeight="1">
      <c r="A37" s="3" t="s">
        <v>41</v>
      </c>
      <c r="B37" s="6">
        <v>16.346153000000001</v>
      </c>
      <c r="C37" s="6">
        <v>23</v>
      </c>
      <c r="D37" s="6">
        <v>0.70567374999999999</v>
      </c>
      <c r="E37" s="6">
        <v>2.3461536999999999</v>
      </c>
    </row>
    <row r="38" spans="1:5" ht="15.75" customHeight="1">
      <c r="A38" s="3" t="s">
        <v>42</v>
      </c>
      <c r="B38" s="6">
        <v>9.5416670000000003</v>
      </c>
      <c r="C38" s="6">
        <v>14.4</v>
      </c>
      <c r="D38" s="6">
        <v>0.41333333</v>
      </c>
      <c r="E38" s="6">
        <v>1.5416666000000001</v>
      </c>
    </row>
    <row r="39" spans="1:5" ht="15.75" customHeight="1">
      <c r="A39" s="3" t="s">
        <v>43</v>
      </c>
      <c r="B39" s="6"/>
      <c r="C39" s="6"/>
      <c r="D39" s="6"/>
      <c r="E39" s="6"/>
    </row>
    <row r="40" spans="1:5" ht="15.75" customHeight="1">
      <c r="A40" s="3" t="s">
        <v>44</v>
      </c>
      <c r="B40" s="6">
        <v>25.636364</v>
      </c>
      <c r="C40" s="6">
        <v>10</v>
      </c>
      <c r="D40" s="6">
        <v>0.87222224000000004</v>
      </c>
      <c r="E40" s="6">
        <v>3.6363637</v>
      </c>
    </row>
    <row r="41" spans="1:5" ht="15.75" customHeight="1">
      <c r="A41" s="3" t="s">
        <v>45</v>
      </c>
      <c r="B41" s="6">
        <v>2.9736842999999999</v>
      </c>
      <c r="C41" s="6">
        <v>28</v>
      </c>
      <c r="D41" s="6">
        <v>0.27007300000000001</v>
      </c>
      <c r="E41" s="6">
        <v>1.9736842000000001</v>
      </c>
    </row>
    <row r="42" spans="1:5" ht="15.75" customHeight="1">
      <c r="A42" s="3" t="s">
        <v>46</v>
      </c>
      <c r="B42" s="6">
        <v>12.121950999999999</v>
      </c>
      <c r="C42" s="6">
        <v>120.6</v>
      </c>
      <c r="D42" s="6">
        <v>8.6206900000000003E-2</v>
      </c>
      <c r="E42" s="6">
        <v>1.1219512</v>
      </c>
    </row>
    <row r="43" spans="1:5" ht="15.75" customHeight="1">
      <c r="A43" s="3" t="s">
        <v>47</v>
      </c>
      <c r="B43" s="6">
        <v>21.545453999999999</v>
      </c>
      <c r="C43" s="6">
        <v>36</v>
      </c>
      <c r="D43" s="6">
        <v>0.3821138</v>
      </c>
      <c r="E43" s="6">
        <v>1.5454545</v>
      </c>
    </row>
    <row r="44" spans="1:5" ht="15.75" customHeight="1">
      <c r="A44" s="3" t="s">
        <v>48</v>
      </c>
      <c r="B44" s="6">
        <v>27.23077</v>
      </c>
      <c r="C44" s="6">
        <v>10.6</v>
      </c>
      <c r="D44" s="6">
        <v>0.20454544999999999</v>
      </c>
      <c r="E44" s="6">
        <v>1.2307693</v>
      </c>
    </row>
    <row r="45" spans="1:5" ht="15.75" customHeight="1">
      <c r="A45" s="3" t="s">
        <v>49</v>
      </c>
      <c r="B45" s="6"/>
      <c r="C45" s="6"/>
      <c r="D45" s="6"/>
      <c r="E45" s="6"/>
    </row>
    <row r="46" spans="1:5" ht="15.75" customHeight="1">
      <c r="A46" s="3" t="s">
        <v>50</v>
      </c>
      <c r="B46" s="6">
        <v>3</v>
      </c>
      <c r="C46" s="6">
        <v>4.8</v>
      </c>
      <c r="D46" s="6">
        <v>0</v>
      </c>
      <c r="E46" s="6">
        <v>1</v>
      </c>
    </row>
    <row r="47" spans="1:5" ht="15.75" customHeight="1">
      <c r="A47" s="3" t="s">
        <v>51</v>
      </c>
      <c r="B47" s="6">
        <v>1.7</v>
      </c>
      <c r="C47" s="6">
        <v>2.8</v>
      </c>
      <c r="D47" s="6">
        <v>0</v>
      </c>
      <c r="E47" s="6">
        <v>1.7</v>
      </c>
    </row>
    <row r="48" spans="1:5" ht="15.75" customHeight="1">
      <c r="A48" s="3" t="s">
        <v>53</v>
      </c>
      <c r="B48" s="6"/>
      <c r="C48" s="6"/>
      <c r="D48" s="6"/>
      <c r="E48" s="6"/>
    </row>
    <row r="49" spans="1:5" ht="15.75" customHeight="1">
      <c r="A49" s="3" t="s">
        <v>52</v>
      </c>
      <c r="B49" s="6">
        <v>6.3571429999999998</v>
      </c>
      <c r="C49" s="6">
        <v>13.6</v>
      </c>
      <c r="D49" s="6">
        <v>0.26470589999999999</v>
      </c>
      <c r="E49" s="6">
        <v>1.3571428000000001</v>
      </c>
    </row>
    <row r="50" spans="1:5" ht="15.75" customHeight="1">
      <c r="A50" s="3" t="s">
        <v>54</v>
      </c>
      <c r="B50" s="6">
        <v>28.25</v>
      </c>
      <c r="C50" s="6">
        <v>32.4</v>
      </c>
      <c r="D50" s="6">
        <v>0.27160493000000002</v>
      </c>
      <c r="E50" s="6">
        <v>1.25</v>
      </c>
    </row>
    <row r="51" spans="1:5" ht="15.75" customHeight="1">
      <c r="A51" s="3" t="s">
        <v>55</v>
      </c>
      <c r="B51" s="6">
        <v>99.133330000000001</v>
      </c>
      <c r="C51" s="6">
        <v>22.4</v>
      </c>
      <c r="D51" s="6">
        <v>0.11320755</v>
      </c>
      <c r="E51" s="6">
        <v>1.1333333000000001</v>
      </c>
    </row>
    <row r="52" spans="1:5" ht="15.75" customHeight="1">
      <c r="A52" s="3" t="s">
        <v>57</v>
      </c>
      <c r="B52" s="6"/>
      <c r="C52" s="6"/>
      <c r="D52" s="6"/>
      <c r="E52" s="6"/>
    </row>
    <row r="53" spans="1:5" ht="15.75" customHeight="1">
      <c r="A53" s="3" t="s">
        <v>59</v>
      </c>
      <c r="B53" s="6"/>
      <c r="C53" s="6"/>
      <c r="D53" s="6"/>
      <c r="E53" s="6"/>
    </row>
    <row r="54" spans="1:5" ht="15.75" customHeight="1">
      <c r="A54" s="3" t="s">
        <v>56</v>
      </c>
      <c r="B54" s="6">
        <v>1</v>
      </c>
      <c r="C54" s="6">
        <v>0.8</v>
      </c>
      <c r="D54" s="6">
        <v>0</v>
      </c>
      <c r="E54" s="6">
        <v>1</v>
      </c>
    </row>
    <row r="55" spans="1:5" ht="15.75" customHeight="1">
      <c r="A55" s="3" t="s">
        <v>58</v>
      </c>
      <c r="B55" s="6">
        <v>31.342856999999999</v>
      </c>
      <c r="C55" s="6">
        <v>25</v>
      </c>
      <c r="D55" s="6">
        <v>0.36641222000000001</v>
      </c>
      <c r="E55" s="6">
        <v>2.3428570999999998</v>
      </c>
    </row>
    <row r="56" spans="1:5" ht="15.75" customHeight="1">
      <c r="A56" s="3" t="s">
        <v>60</v>
      </c>
      <c r="B56" s="6">
        <v>477.1979</v>
      </c>
      <c r="C56" s="6">
        <v>81.400000000000006</v>
      </c>
      <c r="D56" s="6">
        <v>0.16120219</v>
      </c>
      <c r="E56" s="6">
        <v>1.1979166000000001</v>
      </c>
    </row>
    <row r="57" spans="1:5" ht="15.75" customHeight="1">
      <c r="A57" s="3" t="s">
        <v>64</v>
      </c>
      <c r="B57" s="6"/>
      <c r="C57" s="6"/>
      <c r="D57" s="6"/>
      <c r="E57" s="6"/>
    </row>
    <row r="58" spans="1:5" ht="15.75" customHeight="1">
      <c r="A58" s="3" t="s">
        <v>61</v>
      </c>
      <c r="B58" s="6">
        <v>15.666667</v>
      </c>
      <c r="C58" s="6">
        <v>9.6</v>
      </c>
      <c r="D58" s="6">
        <v>0.72527474000000003</v>
      </c>
      <c r="E58" s="6">
        <v>2.6666666999999999</v>
      </c>
    </row>
    <row r="59" spans="1:5" ht="15.75" customHeight="1">
      <c r="A59" s="3" t="s">
        <v>67</v>
      </c>
      <c r="B59" s="6"/>
      <c r="C59" s="6"/>
      <c r="D59" s="6"/>
      <c r="E59" s="6"/>
    </row>
    <row r="60" spans="1:5" ht="15.75" customHeight="1">
      <c r="A60" s="3" t="s">
        <v>62</v>
      </c>
      <c r="B60" s="6">
        <v>24.25</v>
      </c>
      <c r="C60" s="6">
        <v>8.8000000000000007</v>
      </c>
      <c r="D60" s="6">
        <v>0.19512193999999999</v>
      </c>
      <c r="E60" s="6">
        <v>1.25</v>
      </c>
    </row>
    <row r="61" spans="1:5" ht="15.75" customHeight="1">
      <c r="A61" s="3" t="s">
        <v>63</v>
      </c>
      <c r="B61" s="6">
        <v>45.096969999999999</v>
      </c>
      <c r="C61" s="6">
        <v>82.8</v>
      </c>
      <c r="D61" s="6">
        <v>0.67125170000000001</v>
      </c>
      <c r="E61" s="6">
        <v>3.0969696</v>
      </c>
    </row>
    <row r="62" spans="1:5" ht="15.75" customHeight="1">
      <c r="A62" s="3" t="s">
        <v>65</v>
      </c>
      <c r="B62" s="6">
        <v>21</v>
      </c>
      <c r="C62" s="6">
        <v>25.6</v>
      </c>
      <c r="D62" s="6">
        <v>0</v>
      </c>
      <c r="E62" s="6">
        <v>1</v>
      </c>
    </row>
    <row r="63" spans="1:5" ht="15.75" customHeight="1">
      <c r="A63" s="3" t="s">
        <v>72</v>
      </c>
      <c r="B63" s="6"/>
      <c r="C63" s="6"/>
      <c r="D63" s="6"/>
      <c r="E63" s="6"/>
    </row>
    <row r="64" spans="1:5" ht="15.75" customHeight="1">
      <c r="A64" s="3" t="s">
        <v>66</v>
      </c>
      <c r="B64" s="6">
        <v>8.0253160000000001</v>
      </c>
      <c r="C64" s="6">
        <v>64.599999999999994</v>
      </c>
      <c r="D64" s="6">
        <v>0.15053764</v>
      </c>
      <c r="E64" s="6">
        <v>2.0253165000000002</v>
      </c>
    </row>
    <row r="65" spans="1:5" ht="15.75" customHeight="1">
      <c r="A65" s="3" t="s">
        <v>68</v>
      </c>
      <c r="B65" s="6">
        <v>34</v>
      </c>
      <c r="C65" s="6">
        <v>6</v>
      </c>
      <c r="D65" s="6">
        <v>0</v>
      </c>
      <c r="E65" s="6">
        <v>1</v>
      </c>
    </row>
    <row r="66" spans="1:5" ht="15.75" customHeight="1">
      <c r="A66" s="3" t="s">
        <v>69</v>
      </c>
      <c r="B66" s="6">
        <v>80.90625</v>
      </c>
      <c r="C66" s="6">
        <v>33.4</v>
      </c>
      <c r="D66" s="6">
        <v>0.70880359999999998</v>
      </c>
      <c r="E66" s="6">
        <v>2.90625</v>
      </c>
    </row>
    <row r="67" spans="1:5" ht="15.75" customHeight="1">
      <c r="A67" s="3" t="s">
        <v>70</v>
      </c>
      <c r="B67" s="6">
        <v>3</v>
      </c>
      <c r="C67" s="6">
        <v>4</v>
      </c>
      <c r="D67" s="6">
        <v>0</v>
      </c>
      <c r="E67" s="6">
        <v>1</v>
      </c>
    </row>
    <row r="68" spans="1:5" ht="15.75" customHeight="1">
      <c r="A68" s="3" t="s">
        <v>71</v>
      </c>
      <c r="B68" s="6">
        <v>1.4390244000000001</v>
      </c>
      <c r="C68" s="6">
        <v>37.799999999999997</v>
      </c>
      <c r="D68" s="6">
        <v>0</v>
      </c>
      <c r="E68" s="6">
        <v>1.4390244000000001</v>
      </c>
    </row>
    <row r="69" spans="1:5" ht="15.75" customHeight="1">
      <c r="A69" s="3" t="s">
        <v>73</v>
      </c>
      <c r="B69" s="6">
        <v>17</v>
      </c>
      <c r="C69" s="6">
        <v>3</v>
      </c>
      <c r="D69" s="6">
        <v>0</v>
      </c>
      <c r="E69" s="6">
        <v>1</v>
      </c>
    </row>
    <row r="70" spans="1:5" ht="15.75" customHeight="1">
      <c r="A70" s="3" t="s">
        <v>77</v>
      </c>
      <c r="B70" s="6"/>
      <c r="C70" s="6"/>
      <c r="D70" s="6"/>
      <c r="E70" s="6"/>
    </row>
    <row r="71" spans="1:5" ht="15.75" customHeight="1">
      <c r="A71" s="3" t="s">
        <v>74</v>
      </c>
      <c r="B71" s="6">
        <v>47.666668000000001</v>
      </c>
      <c r="C71" s="6">
        <v>15.4</v>
      </c>
      <c r="D71" s="6">
        <v>0.67088610000000004</v>
      </c>
      <c r="E71" s="6">
        <v>2.6666666999999999</v>
      </c>
    </row>
    <row r="72" spans="1:5" ht="15.75" customHeight="1">
      <c r="A72" s="3" t="s">
        <v>75</v>
      </c>
      <c r="B72" s="6">
        <v>79.129035999999999</v>
      </c>
      <c r="C72" s="6">
        <v>41.6</v>
      </c>
      <c r="D72" s="6">
        <v>0.23163842000000001</v>
      </c>
      <c r="E72" s="6">
        <v>2.1290323999999998</v>
      </c>
    </row>
    <row r="73" spans="1:5" ht="15.75" customHeight="1">
      <c r="A73" s="3" t="s">
        <v>76</v>
      </c>
      <c r="B73" s="6">
        <v>24.125</v>
      </c>
      <c r="C73" s="6">
        <v>11.8</v>
      </c>
      <c r="D73" s="6">
        <v>0.70833330000000005</v>
      </c>
      <c r="E73" s="6">
        <v>2.125</v>
      </c>
    </row>
    <row r="74" spans="1:5" ht="15.75" customHeight="1">
      <c r="A74" s="3" t="s">
        <v>81</v>
      </c>
      <c r="B74" s="6"/>
      <c r="C74" s="6"/>
      <c r="D74" s="6"/>
      <c r="E74" s="6"/>
    </row>
    <row r="75" spans="1:5" ht="15.75" customHeight="1">
      <c r="A75" s="3" t="s">
        <v>78</v>
      </c>
      <c r="B75" s="6">
        <v>25.2</v>
      </c>
      <c r="C75" s="6">
        <v>10</v>
      </c>
      <c r="D75" s="6">
        <v>0.18867924999999999</v>
      </c>
      <c r="E75" s="6">
        <v>1.2</v>
      </c>
    </row>
    <row r="76" spans="1:5" ht="15.75" customHeight="1">
      <c r="A76" s="3" t="s">
        <v>79</v>
      </c>
      <c r="B76" s="6">
        <v>19.166665999999999</v>
      </c>
      <c r="C76" s="6">
        <v>25.4</v>
      </c>
      <c r="D76" s="6">
        <v>0</v>
      </c>
      <c r="E76" s="6">
        <v>1.1666666000000001</v>
      </c>
    </row>
    <row r="77" spans="1:5" ht="15.75" customHeight="1">
      <c r="A77" s="3" t="s">
        <v>85</v>
      </c>
      <c r="B77" s="6"/>
      <c r="C77" s="6"/>
      <c r="D77" s="6"/>
      <c r="E77" s="6"/>
    </row>
    <row r="78" spans="1:5" ht="15.75" customHeight="1">
      <c r="A78" s="3" t="s">
        <v>80</v>
      </c>
      <c r="B78" s="6">
        <v>18.866667</v>
      </c>
      <c r="C78" s="6">
        <v>30.2</v>
      </c>
      <c r="D78" s="6">
        <v>0.5920398</v>
      </c>
      <c r="E78" s="6">
        <v>2.8666665999999998</v>
      </c>
    </row>
    <row r="79" spans="1:5" ht="15.75" customHeight="1">
      <c r="A79" s="3" t="s">
        <v>82</v>
      </c>
      <c r="B79" s="6">
        <v>354.25274999999999</v>
      </c>
      <c r="C79" s="6">
        <v>88</v>
      </c>
      <c r="D79" s="6">
        <v>0.68984449999999997</v>
      </c>
      <c r="E79" s="6">
        <v>4.2527470000000003</v>
      </c>
    </row>
    <row r="80" spans="1:5" ht="15.75" customHeight="1">
      <c r="A80" s="3" t="s">
        <v>83</v>
      </c>
      <c r="B80" s="6">
        <v>3</v>
      </c>
      <c r="C80" s="6">
        <v>3.8</v>
      </c>
      <c r="D80" s="6">
        <v>0</v>
      </c>
      <c r="E80" s="6">
        <v>1</v>
      </c>
    </row>
    <row r="81" spans="1:5" ht="15.75" customHeight="1">
      <c r="A81" s="3" t="s">
        <v>90</v>
      </c>
      <c r="B81" s="6"/>
      <c r="C81" s="6"/>
      <c r="D81" s="6"/>
      <c r="E81" s="6"/>
    </row>
    <row r="82" spans="1:5" ht="15.75" customHeight="1">
      <c r="A82" s="3" t="s">
        <v>84</v>
      </c>
      <c r="B82" s="6">
        <v>3</v>
      </c>
      <c r="C82" s="6">
        <v>7</v>
      </c>
      <c r="D82" s="6">
        <v>0</v>
      </c>
      <c r="E82" s="6">
        <v>1</v>
      </c>
    </row>
    <row r="83" spans="1:5" ht="15.75" customHeight="1">
      <c r="A83" s="3" t="s">
        <v>86</v>
      </c>
      <c r="B83" s="6">
        <v>14.369565</v>
      </c>
      <c r="C83" s="6">
        <v>22.4</v>
      </c>
      <c r="D83" s="6">
        <v>0.11764706</v>
      </c>
      <c r="E83" s="6">
        <v>2.3695651999999998</v>
      </c>
    </row>
    <row r="84" spans="1:5" ht="15.75" customHeight="1">
      <c r="A84" s="3" t="s">
        <v>94</v>
      </c>
      <c r="B84" s="6"/>
      <c r="C84" s="6"/>
      <c r="D84" s="6"/>
      <c r="E84" s="6"/>
    </row>
    <row r="85" spans="1:5" ht="15.75" customHeight="1">
      <c r="A85" s="3" t="s">
        <v>96</v>
      </c>
      <c r="B85" s="6"/>
      <c r="C85" s="6"/>
      <c r="D85" s="6"/>
      <c r="E85" s="6"/>
    </row>
    <row r="86" spans="1:5" ht="15.75" customHeight="1">
      <c r="A86" s="3" t="s">
        <v>87</v>
      </c>
      <c r="B86" s="6">
        <v>8.5652179999999998</v>
      </c>
      <c r="C86" s="6">
        <v>27.4</v>
      </c>
      <c r="D86" s="6">
        <v>0.68208089999999999</v>
      </c>
      <c r="E86" s="6">
        <v>1.5652174000000001</v>
      </c>
    </row>
    <row r="87" spans="1:5" ht="15.75" customHeight="1">
      <c r="A87" s="3" t="s">
        <v>88</v>
      </c>
      <c r="B87" s="6">
        <v>1</v>
      </c>
      <c r="C87" s="6">
        <v>2.8</v>
      </c>
      <c r="D87" s="6">
        <v>0</v>
      </c>
      <c r="E87" s="6">
        <v>1</v>
      </c>
    </row>
    <row r="88" spans="1:5" ht="15.75" customHeight="1">
      <c r="A88" s="3" t="s">
        <v>89</v>
      </c>
      <c r="B88" s="6">
        <v>19.025639999999999</v>
      </c>
      <c r="C88" s="6">
        <v>47.8</v>
      </c>
      <c r="D88" s="6">
        <v>3.9603960000000001E-2</v>
      </c>
      <c r="E88" s="6">
        <v>1.0256411000000001</v>
      </c>
    </row>
    <row r="89" spans="1:5" ht="15.75" customHeight="1">
      <c r="A89" s="3" t="s">
        <v>91</v>
      </c>
      <c r="B89" s="6">
        <v>58.941177000000003</v>
      </c>
      <c r="C89" s="6">
        <v>13.8</v>
      </c>
      <c r="D89" s="6">
        <v>0.57142859999999995</v>
      </c>
      <c r="E89" s="6">
        <v>1.9411764</v>
      </c>
    </row>
    <row r="90" spans="1:5" ht="15.75" customHeight="1">
      <c r="A90" s="3" t="s">
        <v>102</v>
      </c>
      <c r="B90" s="6"/>
      <c r="C90" s="6"/>
      <c r="D90" s="6"/>
      <c r="E90" s="6"/>
    </row>
    <row r="91" spans="1:5" ht="15.75" customHeight="1">
      <c r="A91" s="3" t="s">
        <v>92</v>
      </c>
      <c r="B91" s="6">
        <v>2.1666664999999998</v>
      </c>
      <c r="C91" s="6">
        <v>6.2</v>
      </c>
      <c r="D91" s="6">
        <v>0.3125</v>
      </c>
      <c r="E91" s="6">
        <v>1.1666666000000001</v>
      </c>
    </row>
    <row r="92" spans="1:5" ht="15.75" customHeight="1">
      <c r="A92" s="3" t="s">
        <v>93</v>
      </c>
      <c r="B92" s="6">
        <v>11.102563999999999</v>
      </c>
      <c r="C92" s="6">
        <v>18.8</v>
      </c>
      <c r="D92" s="6">
        <v>0.44318180000000001</v>
      </c>
      <c r="E92" s="6">
        <v>2.1025640000000001</v>
      </c>
    </row>
    <row r="93" spans="1:5" ht="15.75" customHeight="1">
      <c r="A93" s="3" t="s">
        <v>95</v>
      </c>
      <c r="B93" s="6">
        <v>6</v>
      </c>
      <c r="C93" s="6">
        <v>6.6</v>
      </c>
      <c r="D93" s="6">
        <v>0</v>
      </c>
      <c r="E93" s="6">
        <v>1</v>
      </c>
    </row>
    <row r="94" spans="1:5" ht="15.75" customHeight="1">
      <c r="A94" s="3" t="s">
        <v>107</v>
      </c>
      <c r="B94" s="6"/>
      <c r="C94" s="6"/>
      <c r="D94" s="6"/>
      <c r="E94" s="6"/>
    </row>
    <row r="95" spans="1:5" ht="15.75" customHeight="1">
      <c r="A95" s="3" t="s">
        <v>97</v>
      </c>
      <c r="B95" s="6">
        <v>26.948277000000001</v>
      </c>
      <c r="C95" s="6">
        <v>29.6</v>
      </c>
      <c r="D95" s="6">
        <v>0.24545454999999999</v>
      </c>
      <c r="E95" s="6">
        <v>1.9482758</v>
      </c>
    </row>
    <row r="96" spans="1:5" ht="15.75" customHeight="1">
      <c r="A96" s="3" t="s">
        <v>98</v>
      </c>
      <c r="B96" s="6">
        <v>59.511111999999997</v>
      </c>
      <c r="C96" s="6">
        <v>26.6</v>
      </c>
      <c r="D96" s="6">
        <v>0.70411986000000004</v>
      </c>
      <c r="E96" s="6">
        <v>2.5111110000000001</v>
      </c>
    </row>
    <row r="97" spans="1:5" ht="15.75" customHeight="1">
      <c r="A97" s="3" t="s">
        <v>99</v>
      </c>
      <c r="B97" s="6">
        <v>9.5</v>
      </c>
      <c r="C97" s="6">
        <v>10.199999999999999</v>
      </c>
      <c r="D97" s="6">
        <v>0.35820895000000003</v>
      </c>
      <c r="E97" s="6">
        <v>1.5</v>
      </c>
    </row>
    <row r="98" spans="1:5" ht="15.75" customHeight="1">
      <c r="A98" s="3" t="s">
        <v>100</v>
      </c>
      <c r="B98" s="6">
        <v>14.866667</v>
      </c>
      <c r="C98" s="6">
        <v>9.1999999999999993</v>
      </c>
      <c r="D98" s="6">
        <v>0.55555560000000004</v>
      </c>
      <c r="E98" s="6">
        <v>1.8666666999999999</v>
      </c>
    </row>
    <row r="99" spans="1:5" ht="15.75" customHeight="1">
      <c r="A99" s="3" t="s">
        <v>101</v>
      </c>
      <c r="B99" s="6">
        <v>5.0588236000000002</v>
      </c>
      <c r="C99" s="6">
        <v>99.4</v>
      </c>
      <c r="D99" s="6">
        <v>0.89525794999999997</v>
      </c>
      <c r="E99" s="6">
        <v>5.0588236000000002</v>
      </c>
    </row>
    <row r="100" spans="1:5" ht="15.75" customHeight="1">
      <c r="A100" s="3" t="s">
        <v>103</v>
      </c>
      <c r="B100" s="6">
        <v>1.3333333999999999</v>
      </c>
      <c r="C100" s="6">
        <v>2.4</v>
      </c>
      <c r="D100" s="6">
        <v>0.125</v>
      </c>
      <c r="E100" s="6">
        <v>1.3333333999999999</v>
      </c>
    </row>
    <row r="101" spans="1:5" ht="15.75" customHeight="1">
      <c r="A101" s="3" t="s">
        <v>104</v>
      </c>
      <c r="B101" s="6">
        <v>3.5576922999999998</v>
      </c>
      <c r="C101" s="6">
        <v>72.8</v>
      </c>
      <c r="D101" s="6">
        <v>0.19633508</v>
      </c>
      <c r="E101" s="6">
        <v>2.5576922999999998</v>
      </c>
    </row>
    <row r="102" spans="1:5" ht="15.75" customHeight="1">
      <c r="A102" s="3" t="s">
        <v>105</v>
      </c>
      <c r="B102" s="6">
        <v>1.2222222</v>
      </c>
      <c r="C102" s="6">
        <v>14.8</v>
      </c>
      <c r="D102" s="6">
        <v>0</v>
      </c>
      <c r="E102" s="6">
        <v>1.2222222</v>
      </c>
    </row>
    <row r="103" spans="1:5" ht="15.75" customHeight="1">
      <c r="A103" s="3" t="s">
        <v>110</v>
      </c>
      <c r="B103" s="6"/>
      <c r="C103" s="6"/>
      <c r="D103" s="6"/>
      <c r="E103" s="6"/>
    </row>
    <row r="104" spans="1:5" ht="15.75" customHeight="1">
      <c r="A104" s="3" t="s">
        <v>111</v>
      </c>
      <c r="B104" s="6"/>
      <c r="C104" s="6"/>
      <c r="D104" s="6"/>
      <c r="E104" s="6"/>
    </row>
    <row r="105" spans="1:5" ht="15.75" customHeight="1">
      <c r="A105" s="3" t="s">
        <v>106</v>
      </c>
      <c r="B105" s="6">
        <v>2.7857143999999998</v>
      </c>
      <c r="C105" s="6">
        <v>14.6</v>
      </c>
      <c r="D105" s="6">
        <v>0.56521739999999998</v>
      </c>
      <c r="E105" s="6">
        <v>2.7857143999999998</v>
      </c>
    </row>
    <row r="106" spans="1:5" ht="15.75" customHeight="1">
      <c r="A106" s="3" t="s">
        <v>108</v>
      </c>
      <c r="B106" s="6">
        <v>4.5454545</v>
      </c>
      <c r="C106" s="6">
        <v>7</v>
      </c>
      <c r="D106" s="6">
        <v>0.375</v>
      </c>
      <c r="E106" s="6">
        <v>1.5454545</v>
      </c>
    </row>
    <row r="107" spans="1:5" ht="15.75" customHeight="1">
      <c r="A107" s="3" t="s">
        <v>109</v>
      </c>
      <c r="B107" s="6">
        <v>1.0625</v>
      </c>
      <c r="C107" s="6">
        <v>30.2</v>
      </c>
      <c r="D107" s="6">
        <v>4.9586776999999999E-2</v>
      </c>
      <c r="E107" s="6">
        <v>1.0625</v>
      </c>
    </row>
    <row r="108" spans="1:5" ht="15.75" customHeight="1">
      <c r="A108" s="3" t="s">
        <v>112</v>
      </c>
      <c r="B108" s="6"/>
      <c r="C108" s="6"/>
      <c r="D108" s="6"/>
      <c r="E108" s="6"/>
    </row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1.28515625" defaultRowHeight="15" customHeight="1"/>
  <cols>
    <col min="1" max="1" width="48.28515625" customWidth="1"/>
    <col min="2" max="2" width="10.140625" customWidth="1"/>
    <col min="3" max="3" width="13.28515625" customWidth="1"/>
    <col min="4" max="4" width="21.140625" customWidth="1"/>
    <col min="5" max="5" width="15.140625" customWidth="1"/>
    <col min="6" max="25" width="10.57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5</v>
      </c>
      <c r="B2" s="4">
        <v>1.75</v>
      </c>
      <c r="C2" s="4">
        <v>2.8</v>
      </c>
      <c r="D2" s="4" t="s">
        <v>7</v>
      </c>
      <c r="E2" s="4">
        <v>1.2727272999999999</v>
      </c>
    </row>
    <row r="3" spans="1:5" ht="15.75" customHeight="1">
      <c r="A3" s="3" t="s">
        <v>6</v>
      </c>
      <c r="B3" s="6">
        <v>19</v>
      </c>
      <c r="C3" s="6">
        <v>4.8</v>
      </c>
      <c r="D3" s="6">
        <v>0.6</v>
      </c>
      <c r="E3" s="6">
        <v>2</v>
      </c>
    </row>
    <row r="4" spans="1:5" ht="15.75" customHeight="1">
      <c r="A4" s="3" t="s">
        <v>8</v>
      </c>
      <c r="B4" s="6">
        <v>19</v>
      </c>
      <c r="C4" s="6">
        <v>7</v>
      </c>
      <c r="D4" s="6">
        <v>0</v>
      </c>
      <c r="E4" s="6">
        <v>1</v>
      </c>
    </row>
    <row r="5" spans="1:5" ht="15.75" customHeight="1">
      <c r="A5" s="3" t="s">
        <v>9</v>
      </c>
      <c r="B5" s="6">
        <v>18.125</v>
      </c>
      <c r="C5" s="6">
        <v>25.8</v>
      </c>
      <c r="D5" s="6">
        <v>0.15748031000000001</v>
      </c>
      <c r="E5" s="6">
        <v>1.125</v>
      </c>
    </row>
    <row r="6" spans="1:5" ht="15.75" customHeight="1">
      <c r="A6" s="3" t="s">
        <v>10</v>
      </c>
      <c r="B6" s="6">
        <v>79.246573999999995</v>
      </c>
      <c r="C6" s="6">
        <v>42.2</v>
      </c>
      <c r="D6" s="6">
        <v>0.75149107000000004</v>
      </c>
      <c r="E6" s="6">
        <v>3.2465753999999998</v>
      </c>
    </row>
    <row r="7" spans="1:5" ht="15.75" customHeight="1">
      <c r="A7" s="3" t="s">
        <v>11</v>
      </c>
      <c r="B7" s="6">
        <v>34.4</v>
      </c>
      <c r="C7" s="6">
        <v>18.600000000000001</v>
      </c>
      <c r="D7" s="6">
        <v>0.2</v>
      </c>
      <c r="E7" s="6">
        <v>2.4</v>
      </c>
    </row>
    <row r="8" spans="1:5" ht="15.75" customHeight="1">
      <c r="A8" s="3" t="s">
        <v>12</v>
      </c>
      <c r="B8" s="6">
        <v>6.8333335000000002</v>
      </c>
      <c r="C8" s="6">
        <v>7.2</v>
      </c>
      <c r="D8" s="6">
        <v>0.16666666999999999</v>
      </c>
      <c r="E8" s="6">
        <v>1.8333333999999999</v>
      </c>
    </row>
    <row r="9" spans="1:5" ht="15.75" customHeight="1">
      <c r="A9" s="3" t="s">
        <v>13</v>
      </c>
      <c r="B9" s="6">
        <v>1.6666666000000001</v>
      </c>
      <c r="C9" s="6">
        <v>1.4</v>
      </c>
      <c r="D9" s="6" t="s">
        <v>7</v>
      </c>
      <c r="E9" s="6">
        <v>1</v>
      </c>
    </row>
    <row r="10" spans="1:5" ht="15.75" customHeight="1">
      <c r="A10" s="3" t="s">
        <v>14</v>
      </c>
      <c r="B10" s="6">
        <v>8</v>
      </c>
      <c r="C10" s="6">
        <v>32</v>
      </c>
      <c r="D10" s="6">
        <v>0.70526314000000001</v>
      </c>
      <c r="E10" s="6">
        <v>3</v>
      </c>
    </row>
    <row r="11" spans="1:5" ht="15.75" customHeight="1">
      <c r="A11" s="3" t="s">
        <v>15</v>
      </c>
      <c r="B11" s="6">
        <v>1</v>
      </c>
      <c r="C11" s="6">
        <v>11.6</v>
      </c>
      <c r="D11" s="6">
        <v>0</v>
      </c>
      <c r="E11" s="6">
        <v>1</v>
      </c>
    </row>
    <row r="12" spans="1:5" ht="15.75" customHeight="1">
      <c r="A12" s="3" t="s">
        <v>16</v>
      </c>
      <c r="B12" s="6">
        <v>2.2857140999999999</v>
      </c>
      <c r="C12" s="6">
        <v>4.8</v>
      </c>
      <c r="D12" s="6">
        <v>0.3</v>
      </c>
      <c r="E12" s="6">
        <v>1.2857143</v>
      </c>
    </row>
    <row r="13" spans="1:5" ht="15.75" customHeight="1">
      <c r="A13" s="3" t="s">
        <v>17</v>
      </c>
      <c r="B13" s="6">
        <v>4.25</v>
      </c>
      <c r="C13" s="6">
        <v>4.5999999999999996</v>
      </c>
      <c r="D13" s="6">
        <v>5.5555555999999999E-2</v>
      </c>
      <c r="E13" s="6">
        <v>1.25</v>
      </c>
    </row>
    <row r="14" spans="1:5" ht="15.75" customHeight="1">
      <c r="A14" s="3" t="s">
        <v>18</v>
      </c>
      <c r="B14" s="6">
        <v>14.333334000000001</v>
      </c>
      <c r="C14" s="6">
        <v>8</v>
      </c>
      <c r="D14" s="6">
        <v>0.114285715</v>
      </c>
      <c r="E14" s="6">
        <v>1.3333333999999999</v>
      </c>
    </row>
    <row r="15" spans="1:5" ht="15.75" customHeight="1">
      <c r="A15" s="3" t="s">
        <v>19</v>
      </c>
      <c r="B15" s="6">
        <v>12.977273</v>
      </c>
      <c r="C15" s="6">
        <v>23.4</v>
      </c>
      <c r="D15" s="6">
        <v>0.52816903999999998</v>
      </c>
      <c r="E15" s="6">
        <v>2.9772726999999999</v>
      </c>
    </row>
    <row r="16" spans="1:5" ht="15.75" customHeight="1">
      <c r="A16" s="3" t="s">
        <v>20</v>
      </c>
      <c r="B16" s="6">
        <v>6</v>
      </c>
      <c r="C16" s="6">
        <v>3.8</v>
      </c>
      <c r="D16" s="6">
        <v>0</v>
      </c>
      <c r="E16" s="6">
        <v>1</v>
      </c>
    </row>
    <row r="17" spans="1:5" ht="15.75" customHeight="1">
      <c r="A17" s="3" t="s">
        <v>21</v>
      </c>
      <c r="B17" s="6">
        <v>1</v>
      </c>
      <c r="C17" s="6">
        <v>9.4</v>
      </c>
      <c r="D17" s="6">
        <v>0</v>
      </c>
      <c r="E17" s="6">
        <v>1</v>
      </c>
    </row>
    <row r="18" spans="1:5" ht="15.75" customHeight="1">
      <c r="A18" s="3" t="s">
        <v>22</v>
      </c>
      <c r="B18" s="6"/>
      <c r="C18" s="6"/>
      <c r="D18" s="6"/>
      <c r="E18" s="6"/>
    </row>
    <row r="19" spans="1:5" ht="15.75" customHeight="1">
      <c r="A19" s="3" t="s">
        <v>23</v>
      </c>
      <c r="B19" s="6">
        <v>8.5384620000000009</v>
      </c>
      <c r="C19" s="6">
        <v>16.600000000000001</v>
      </c>
      <c r="D19" s="6">
        <v>0.27956989999999998</v>
      </c>
      <c r="E19" s="6">
        <v>1.5384616</v>
      </c>
    </row>
    <row r="20" spans="1:5" ht="15.75" customHeight="1">
      <c r="A20" s="3" t="s">
        <v>24</v>
      </c>
      <c r="B20" s="6">
        <v>13.2</v>
      </c>
      <c r="C20" s="6">
        <v>5</v>
      </c>
      <c r="D20" s="6">
        <v>0.25</v>
      </c>
      <c r="E20" s="6">
        <v>1.2</v>
      </c>
    </row>
    <row r="21" spans="1:5" ht="15.75" customHeight="1">
      <c r="A21" s="3" t="s">
        <v>25</v>
      </c>
      <c r="B21" s="6"/>
      <c r="C21" s="6"/>
      <c r="D21" s="6"/>
      <c r="E21" s="6"/>
    </row>
    <row r="22" spans="1:5" ht="15.75" customHeight="1">
      <c r="A22" s="3" t="s">
        <v>26</v>
      </c>
      <c r="B22" s="6"/>
      <c r="C22" s="6"/>
      <c r="D22" s="6"/>
      <c r="E22" s="6"/>
    </row>
    <row r="23" spans="1:5" ht="15.75" customHeight="1">
      <c r="A23" s="3" t="s">
        <v>27</v>
      </c>
      <c r="B23" s="6">
        <v>3.7692307999999999</v>
      </c>
      <c r="C23" s="6">
        <v>13.6</v>
      </c>
      <c r="D23" s="6">
        <v>0.78918915999999995</v>
      </c>
      <c r="E23" s="6">
        <v>1.7692307</v>
      </c>
    </row>
    <row r="24" spans="1:5" ht="15.75" customHeight="1">
      <c r="A24" s="3" t="s">
        <v>28</v>
      </c>
      <c r="B24" s="6">
        <v>15.764706</v>
      </c>
      <c r="C24" s="6">
        <v>13.2</v>
      </c>
      <c r="D24" s="6">
        <v>0.42307693000000002</v>
      </c>
      <c r="E24" s="6">
        <v>1.7647059</v>
      </c>
    </row>
    <row r="25" spans="1:5" ht="15.75" customHeight="1">
      <c r="A25" s="3" t="s">
        <v>29</v>
      </c>
      <c r="B25" s="6">
        <v>27.222221000000001</v>
      </c>
      <c r="C25" s="6">
        <v>6.6</v>
      </c>
      <c r="D25" s="6">
        <v>0.52380954999999996</v>
      </c>
      <c r="E25" s="6">
        <v>2.2222222999999999</v>
      </c>
    </row>
    <row r="26" spans="1:5" ht="15.75" customHeight="1">
      <c r="A26" s="3" t="s">
        <v>30</v>
      </c>
      <c r="B26" s="6"/>
      <c r="C26" s="6"/>
      <c r="D26" s="6"/>
      <c r="E26" s="6"/>
    </row>
    <row r="27" spans="1:5" ht="15.75" customHeight="1">
      <c r="A27" s="3" t="s">
        <v>31</v>
      </c>
      <c r="B27" s="6">
        <v>5.1111110000000002</v>
      </c>
      <c r="C27" s="6">
        <v>7</v>
      </c>
      <c r="D27" s="6">
        <v>4.5454546999999998E-2</v>
      </c>
      <c r="E27" s="6">
        <v>1.1111112000000001</v>
      </c>
    </row>
    <row r="28" spans="1:5" ht="15.75" customHeight="1">
      <c r="A28" s="3" t="s">
        <v>32</v>
      </c>
      <c r="B28" s="6">
        <v>25.818182</v>
      </c>
      <c r="C28" s="6">
        <v>7.4</v>
      </c>
      <c r="D28" s="6">
        <v>0.3</v>
      </c>
      <c r="E28" s="6">
        <v>1.8181818999999999</v>
      </c>
    </row>
    <row r="29" spans="1:5" ht="15.75" customHeight="1">
      <c r="A29" s="3" t="s">
        <v>33</v>
      </c>
      <c r="B29" s="6">
        <v>2.8333333000000001</v>
      </c>
      <c r="C29" s="6">
        <v>2</v>
      </c>
      <c r="D29" s="6">
        <v>0.83333330000000005</v>
      </c>
      <c r="E29" s="6">
        <v>2.8333333000000001</v>
      </c>
    </row>
    <row r="30" spans="1:5" ht="15.75" customHeight="1">
      <c r="A30" s="3" t="s">
        <v>34</v>
      </c>
      <c r="B30" s="6">
        <v>184.54015000000001</v>
      </c>
      <c r="C30" s="6">
        <v>93</v>
      </c>
      <c r="D30" s="6">
        <v>0.77754235000000005</v>
      </c>
      <c r="E30" s="6">
        <v>3.5401459000000002</v>
      </c>
    </row>
    <row r="31" spans="1:5" ht="15.75" customHeight="1">
      <c r="A31" s="3" t="s">
        <v>35</v>
      </c>
      <c r="B31" s="6">
        <v>1.3333333999999999</v>
      </c>
      <c r="C31" s="6">
        <v>4</v>
      </c>
      <c r="D31" s="6">
        <v>0</v>
      </c>
      <c r="E31" s="6">
        <v>1.3333333999999999</v>
      </c>
    </row>
    <row r="32" spans="1:5" ht="15.75" customHeight="1">
      <c r="A32" s="3" t="s">
        <v>36</v>
      </c>
      <c r="B32" s="6">
        <v>9.530303</v>
      </c>
      <c r="C32" s="6">
        <v>34</v>
      </c>
      <c r="D32" s="6">
        <v>0.15517241000000001</v>
      </c>
      <c r="E32" s="6">
        <v>2.530303</v>
      </c>
    </row>
    <row r="33" spans="1:5" ht="15.75" customHeight="1">
      <c r="A33" s="3" t="s">
        <v>37</v>
      </c>
      <c r="B33" s="6">
        <v>2.5</v>
      </c>
      <c r="C33" s="6">
        <v>7.2</v>
      </c>
      <c r="D33" s="6">
        <v>0.66666669999999995</v>
      </c>
      <c r="E33" s="6">
        <v>2.5</v>
      </c>
    </row>
    <row r="34" spans="1:5" ht="15.75" customHeight="1">
      <c r="A34" s="3" t="s">
        <v>38</v>
      </c>
      <c r="B34" s="6">
        <v>2.7631578000000001</v>
      </c>
      <c r="C34" s="6">
        <v>49.4</v>
      </c>
      <c r="D34" s="6">
        <v>0.41812866999999998</v>
      </c>
      <c r="E34" s="6">
        <v>1.7631578000000001</v>
      </c>
    </row>
    <row r="35" spans="1:5" ht="15.75" customHeight="1">
      <c r="A35" s="3" t="s">
        <v>39</v>
      </c>
      <c r="B35" s="6">
        <v>9.6923069999999996</v>
      </c>
      <c r="C35" s="6">
        <v>7.8</v>
      </c>
      <c r="D35" s="6">
        <v>0.56603769999999998</v>
      </c>
      <c r="E35" s="6">
        <v>1.6923077</v>
      </c>
    </row>
    <row r="36" spans="1:5" ht="15.75" customHeight="1">
      <c r="A36" s="3" t="s">
        <v>40</v>
      </c>
      <c r="B36" s="6"/>
      <c r="C36" s="6"/>
      <c r="D36" s="6"/>
      <c r="E36" s="6"/>
    </row>
    <row r="37" spans="1:5" ht="15.75" customHeight="1">
      <c r="A37" s="3" t="s">
        <v>41</v>
      </c>
      <c r="B37" s="6">
        <v>16.346153000000001</v>
      </c>
      <c r="C37" s="6">
        <v>23</v>
      </c>
      <c r="D37" s="6">
        <v>0.70318020000000003</v>
      </c>
      <c r="E37" s="6">
        <v>2.3461536999999999</v>
      </c>
    </row>
    <row r="38" spans="1:5" ht="15.75" customHeight="1">
      <c r="A38" s="3" t="s">
        <v>42</v>
      </c>
      <c r="B38" s="6">
        <v>9.5416670000000003</v>
      </c>
      <c r="C38" s="6">
        <v>14.4</v>
      </c>
      <c r="D38" s="6">
        <v>0.41333333</v>
      </c>
      <c r="E38" s="6">
        <v>1.5416666000000001</v>
      </c>
    </row>
    <row r="39" spans="1:5" ht="15.75" customHeight="1">
      <c r="A39" s="3" t="s">
        <v>43</v>
      </c>
      <c r="B39" s="6"/>
      <c r="C39" s="6"/>
      <c r="D39" s="6"/>
      <c r="E39" s="6"/>
    </row>
    <row r="40" spans="1:5" ht="15.75" customHeight="1">
      <c r="A40" s="3" t="s">
        <v>44</v>
      </c>
      <c r="B40" s="6">
        <v>25.636364</v>
      </c>
      <c r="C40" s="6">
        <v>10</v>
      </c>
      <c r="D40" s="6">
        <v>0.87222224000000004</v>
      </c>
      <c r="E40" s="6">
        <v>3.6363637</v>
      </c>
    </row>
    <row r="41" spans="1:5" ht="15.75" customHeight="1">
      <c r="A41" s="3" t="s">
        <v>45</v>
      </c>
      <c r="B41" s="6">
        <v>2.9736842999999999</v>
      </c>
      <c r="C41" s="6">
        <v>28</v>
      </c>
      <c r="D41" s="6">
        <v>0.27007300000000001</v>
      </c>
      <c r="E41" s="6">
        <v>1.9736842000000001</v>
      </c>
    </row>
    <row r="42" spans="1:5" ht="15.75" customHeight="1">
      <c r="A42" s="3" t="s">
        <v>46</v>
      </c>
      <c r="B42" s="6">
        <v>12.121950999999999</v>
      </c>
      <c r="C42" s="6">
        <v>120.4</v>
      </c>
      <c r="D42" s="6">
        <v>8.6206900000000003E-2</v>
      </c>
      <c r="E42" s="6">
        <v>1.1219512</v>
      </c>
    </row>
    <row r="43" spans="1:5" ht="15.75" customHeight="1">
      <c r="A43" s="3" t="s">
        <v>47</v>
      </c>
      <c r="B43" s="6">
        <v>21.545453999999999</v>
      </c>
      <c r="C43" s="6">
        <v>36</v>
      </c>
      <c r="D43" s="6">
        <v>0.3821138</v>
      </c>
      <c r="E43" s="6">
        <v>1.5454545</v>
      </c>
    </row>
    <row r="44" spans="1:5" ht="15.75" customHeight="1">
      <c r="A44" s="3" t="s">
        <v>48</v>
      </c>
      <c r="B44" s="6">
        <v>27.23077</v>
      </c>
      <c r="C44" s="6">
        <v>10.6</v>
      </c>
      <c r="D44" s="6">
        <v>0.20454544999999999</v>
      </c>
      <c r="E44" s="6">
        <v>1.2307693</v>
      </c>
    </row>
    <row r="45" spans="1:5" ht="15.75" customHeight="1">
      <c r="A45" s="3" t="s">
        <v>49</v>
      </c>
      <c r="B45" s="6"/>
      <c r="C45" s="6"/>
      <c r="D45" s="6"/>
      <c r="E45" s="6"/>
    </row>
    <row r="46" spans="1:5" ht="15.75" customHeight="1">
      <c r="A46" s="3" t="s">
        <v>50</v>
      </c>
      <c r="B46" s="6">
        <v>1</v>
      </c>
      <c r="C46" s="6">
        <v>4.5999999999999996</v>
      </c>
      <c r="D46" s="6">
        <v>0</v>
      </c>
      <c r="E46" s="6">
        <v>1</v>
      </c>
    </row>
    <row r="47" spans="1:5" ht="15.75" customHeight="1">
      <c r="A47" s="3" t="s">
        <v>51</v>
      </c>
      <c r="B47" s="6">
        <v>1.7</v>
      </c>
      <c r="C47" s="6">
        <v>2.8</v>
      </c>
      <c r="D47" s="6">
        <v>0</v>
      </c>
      <c r="E47" s="6">
        <v>1.7</v>
      </c>
    </row>
    <row r="48" spans="1:5" ht="15.75" customHeight="1">
      <c r="A48" s="3" t="s">
        <v>53</v>
      </c>
      <c r="B48" s="6"/>
      <c r="C48" s="6"/>
      <c r="D48" s="6"/>
      <c r="E48" s="6"/>
    </row>
    <row r="49" spans="1:5" ht="15.75" customHeight="1">
      <c r="A49" s="3" t="s">
        <v>52</v>
      </c>
      <c r="B49" s="6">
        <v>6.3571429999999998</v>
      </c>
      <c r="C49" s="6">
        <v>13.6</v>
      </c>
      <c r="D49" s="6">
        <v>0.26470589999999999</v>
      </c>
      <c r="E49" s="6">
        <v>1.3571428000000001</v>
      </c>
    </row>
    <row r="50" spans="1:5" ht="15.75" customHeight="1">
      <c r="A50" s="3" t="s">
        <v>54</v>
      </c>
      <c r="B50" s="6">
        <v>28.25</v>
      </c>
      <c r="C50" s="6">
        <v>32.4</v>
      </c>
      <c r="D50" s="6">
        <v>0.26874999999999999</v>
      </c>
      <c r="E50" s="6">
        <v>1.25</v>
      </c>
    </row>
    <row r="51" spans="1:5" ht="15.75" customHeight="1">
      <c r="A51" s="3" t="s">
        <v>55</v>
      </c>
      <c r="B51" s="6">
        <v>97.133330000000001</v>
      </c>
      <c r="C51" s="6">
        <v>22.4</v>
      </c>
      <c r="D51" s="6">
        <v>0.11320755</v>
      </c>
      <c r="E51" s="6">
        <v>1.1333333000000001</v>
      </c>
    </row>
    <row r="52" spans="1:5" ht="15.75" customHeight="1">
      <c r="A52" s="3" t="s">
        <v>57</v>
      </c>
      <c r="B52" s="6"/>
      <c r="C52" s="6"/>
      <c r="D52" s="6"/>
      <c r="E52" s="6"/>
    </row>
    <row r="53" spans="1:5" ht="15.75" customHeight="1">
      <c r="A53" s="3" t="s">
        <v>59</v>
      </c>
      <c r="B53" s="6"/>
      <c r="C53" s="6"/>
      <c r="D53" s="6"/>
      <c r="E53" s="6"/>
    </row>
    <row r="54" spans="1:5" ht="15.75" customHeight="1">
      <c r="A54" s="3" t="s">
        <v>56</v>
      </c>
      <c r="B54" s="6">
        <v>1</v>
      </c>
      <c r="C54" s="6">
        <v>0.8</v>
      </c>
      <c r="D54" s="6">
        <v>0</v>
      </c>
      <c r="E54" s="6">
        <v>1</v>
      </c>
    </row>
    <row r="55" spans="1:5" ht="15.75" customHeight="1">
      <c r="A55" s="3" t="s">
        <v>58</v>
      </c>
      <c r="B55" s="6">
        <v>31.342856999999999</v>
      </c>
      <c r="C55" s="6">
        <v>25</v>
      </c>
      <c r="D55" s="6">
        <v>0.36641222000000001</v>
      </c>
      <c r="E55" s="6">
        <v>2.3428570999999998</v>
      </c>
    </row>
    <row r="56" spans="1:5" ht="15.75" customHeight="1">
      <c r="A56" s="3" t="s">
        <v>60</v>
      </c>
      <c r="B56" s="6">
        <v>489.1979</v>
      </c>
      <c r="C56" s="6">
        <v>82.2</v>
      </c>
      <c r="D56" s="6">
        <v>0.16164382999999999</v>
      </c>
      <c r="E56" s="6">
        <v>1.1979166000000001</v>
      </c>
    </row>
    <row r="57" spans="1:5" ht="15.75" customHeight="1">
      <c r="A57" s="3" t="s">
        <v>64</v>
      </c>
      <c r="B57" s="6"/>
      <c r="C57" s="6"/>
      <c r="D57" s="6"/>
      <c r="E57" s="6"/>
    </row>
    <row r="58" spans="1:5" ht="15.75" customHeight="1">
      <c r="A58" s="3" t="s">
        <v>61</v>
      </c>
      <c r="B58" s="6">
        <v>15.666667</v>
      </c>
      <c r="C58" s="6">
        <v>9.6</v>
      </c>
      <c r="D58" s="6">
        <v>0.72527474000000003</v>
      </c>
      <c r="E58" s="6">
        <v>2.6666666999999999</v>
      </c>
    </row>
    <row r="59" spans="1:5" ht="15.75" customHeight="1">
      <c r="A59" s="3" t="s">
        <v>67</v>
      </c>
      <c r="B59" s="6"/>
      <c r="C59" s="6"/>
      <c r="D59" s="6"/>
      <c r="E59" s="6"/>
    </row>
    <row r="60" spans="1:5" ht="15.75" customHeight="1">
      <c r="A60" s="3" t="s">
        <v>62</v>
      </c>
      <c r="B60" s="6">
        <v>24.25</v>
      </c>
      <c r="C60" s="6">
        <v>8.8000000000000007</v>
      </c>
      <c r="D60" s="6">
        <v>0.19512193999999999</v>
      </c>
      <c r="E60" s="6">
        <v>1.25</v>
      </c>
    </row>
    <row r="61" spans="1:5" ht="15.75" customHeight="1">
      <c r="A61" s="3" t="s">
        <v>63</v>
      </c>
      <c r="B61" s="6">
        <v>45.096969999999999</v>
      </c>
      <c r="C61" s="6">
        <v>82.8</v>
      </c>
      <c r="D61" s="6">
        <v>0.67125170000000001</v>
      </c>
      <c r="E61" s="6">
        <v>3.0969696</v>
      </c>
    </row>
    <row r="62" spans="1:5" ht="15.75" customHeight="1">
      <c r="A62" s="3" t="s">
        <v>65</v>
      </c>
      <c r="B62" s="6">
        <v>21</v>
      </c>
      <c r="C62" s="6">
        <v>25.6</v>
      </c>
      <c r="D62" s="6">
        <v>0</v>
      </c>
      <c r="E62" s="6">
        <v>1</v>
      </c>
    </row>
    <row r="63" spans="1:5" ht="15.75" customHeight="1">
      <c r="A63" s="3" t="s">
        <v>72</v>
      </c>
      <c r="B63" s="6"/>
      <c r="C63" s="6"/>
      <c r="D63" s="6"/>
      <c r="E63" s="6"/>
    </row>
    <row r="64" spans="1:5" ht="15.75" customHeight="1">
      <c r="A64" s="3" t="s">
        <v>66</v>
      </c>
      <c r="B64" s="6">
        <v>8.0253160000000001</v>
      </c>
      <c r="C64" s="6">
        <v>64.599999999999994</v>
      </c>
      <c r="D64" s="6">
        <v>0.14736842</v>
      </c>
      <c r="E64" s="6">
        <v>2.0253165000000002</v>
      </c>
    </row>
    <row r="65" spans="1:5" ht="15.75" customHeight="1">
      <c r="A65" s="3" t="s">
        <v>68</v>
      </c>
      <c r="B65" s="6">
        <v>34</v>
      </c>
      <c r="C65" s="6">
        <v>6</v>
      </c>
      <c r="D65" s="6">
        <v>0</v>
      </c>
      <c r="E65" s="6">
        <v>1</v>
      </c>
    </row>
    <row r="66" spans="1:5" ht="15.75" customHeight="1">
      <c r="A66" s="3" t="s">
        <v>69</v>
      </c>
      <c r="B66" s="6">
        <v>80.90625</v>
      </c>
      <c r="C66" s="6">
        <v>33.4</v>
      </c>
      <c r="D66" s="6">
        <v>0.70880359999999998</v>
      </c>
      <c r="E66" s="6">
        <v>2.90625</v>
      </c>
    </row>
    <row r="67" spans="1:5" ht="15.75" customHeight="1">
      <c r="A67" s="3" t="s">
        <v>70</v>
      </c>
      <c r="B67" s="6">
        <v>1</v>
      </c>
      <c r="C67" s="6">
        <v>4</v>
      </c>
      <c r="D67" s="6">
        <v>0</v>
      </c>
      <c r="E67" s="6">
        <v>1</v>
      </c>
    </row>
    <row r="68" spans="1:5" ht="15.75" customHeight="1">
      <c r="A68" s="3" t="s">
        <v>71</v>
      </c>
      <c r="B68" s="6">
        <v>1.4390244000000001</v>
      </c>
      <c r="C68" s="6">
        <v>37.799999999999997</v>
      </c>
      <c r="D68" s="6">
        <v>0</v>
      </c>
      <c r="E68" s="6">
        <v>1.4390244000000001</v>
      </c>
    </row>
    <row r="69" spans="1:5" ht="15.75" customHeight="1">
      <c r="A69" s="3" t="s">
        <v>73</v>
      </c>
      <c r="B69" s="6">
        <v>17</v>
      </c>
      <c r="C69" s="6">
        <v>3</v>
      </c>
      <c r="D69" s="6">
        <v>0</v>
      </c>
      <c r="E69" s="6">
        <v>1</v>
      </c>
    </row>
    <row r="70" spans="1:5" ht="15.75" customHeight="1">
      <c r="A70" s="3" t="s">
        <v>77</v>
      </c>
      <c r="B70" s="6"/>
      <c r="C70" s="6"/>
      <c r="D70" s="6"/>
      <c r="E70" s="6"/>
    </row>
    <row r="71" spans="1:5" ht="15.75" customHeight="1">
      <c r="A71" s="3" t="s">
        <v>74</v>
      </c>
      <c r="B71" s="6">
        <v>47.666668000000001</v>
      </c>
      <c r="C71" s="6">
        <v>15.4</v>
      </c>
      <c r="D71" s="6">
        <v>0.67088610000000004</v>
      </c>
      <c r="E71" s="6">
        <v>2.6666666999999999</v>
      </c>
    </row>
    <row r="72" spans="1:5" ht="15.75" customHeight="1">
      <c r="A72" s="3" t="s">
        <v>75</v>
      </c>
      <c r="B72" s="6">
        <v>79.129035999999999</v>
      </c>
      <c r="C72" s="6">
        <v>41.6</v>
      </c>
      <c r="D72" s="6">
        <v>0.23163842000000001</v>
      </c>
      <c r="E72" s="6">
        <v>2.1290323999999998</v>
      </c>
    </row>
    <row r="73" spans="1:5" ht="15.75" customHeight="1">
      <c r="A73" s="3" t="s">
        <v>76</v>
      </c>
      <c r="B73" s="6">
        <v>22.125</v>
      </c>
      <c r="C73" s="6">
        <v>11.6</v>
      </c>
      <c r="D73" s="6">
        <v>0.70833330000000005</v>
      </c>
      <c r="E73" s="6">
        <v>2.125</v>
      </c>
    </row>
    <row r="74" spans="1:5" ht="15.75" customHeight="1">
      <c r="A74" s="3" t="s">
        <v>81</v>
      </c>
      <c r="B74" s="6"/>
      <c r="C74" s="6"/>
      <c r="D74" s="6"/>
      <c r="E74" s="6"/>
    </row>
    <row r="75" spans="1:5" ht="15.75" customHeight="1">
      <c r="A75" s="3" t="s">
        <v>78</v>
      </c>
      <c r="B75" s="6">
        <v>24.2</v>
      </c>
      <c r="C75" s="6">
        <v>10</v>
      </c>
      <c r="D75" s="6">
        <v>0.1923077</v>
      </c>
      <c r="E75" s="6">
        <v>1.2</v>
      </c>
    </row>
    <row r="76" spans="1:5" ht="15.75" customHeight="1">
      <c r="A76" s="3" t="s">
        <v>79</v>
      </c>
      <c r="B76" s="6">
        <v>19.166665999999999</v>
      </c>
      <c r="C76" s="6">
        <v>25.4</v>
      </c>
      <c r="D76" s="6">
        <v>0</v>
      </c>
      <c r="E76" s="6">
        <v>1.1666666000000001</v>
      </c>
    </row>
    <row r="77" spans="1:5" ht="15.75" customHeight="1">
      <c r="A77" s="3" t="s">
        <v>85</v>
      </c>
      <c r="B77" s="6"/>
      <c r="C77" s="6"/>
      <c r="D77" s="6"/>
      <c r="E77" s="6"/>
    </row>
    <row r="78" spans="1:5" ht="15.75" customHeight="1">
      <c r="A78" s="3" t="s">
        <v>80</v>
      </c>
      <c r="B78" s="6">
        <v>18.866667</v>
      </c>
      <c r="C78" s="6">
        <v>30.2</v>
      </c>
      <c r="D78" s="6">
        <v>0.5920398</v>
      </c>
      <c r="E78" s="6">
        <v>2.8666665999999998</v>
      </c>
    </row>
    <row r="79" spans="1:5" ht="15.75" customHeight="1">
      <c r="A79" s="3" t="s">
        <v>82</v>
      </c>
      <c r="B79" s="6">
        <v>354.25274999999999</v>
      </c>
      <c r="C79" s="6">
        <v>88</v>
      </c>
      <c r="D79" s="6">
        <v>0.68984449999999997</v>
      </c>
      <c r="E79" s="6">
        <v>4.2527470000000003</v>
      </c>
    </row>
    <row r="80" spans="1:5" ht="15.75" customHeight="1">
      <c r="A80" s="3" t="s">
        <v>83</v>
      </c>
      <c r="B80" s="6">
        <v>1</v>
      </c>
      <c r="C80" s="6">
        <v>3.4</v>
      </c>
      <c r="D80" s="6">
        <v>0</v>
      </c>
      <c r="E80" s="6">
        <v>1</v>
      </c>
    </row>
    <row r="81" spans="1:5" ht="15.75" customHeight="1">
      <c r="A81" s="3" t="s">
        <v>90</v>
      </c>
      <c r="B81" s="6"/>
      <c r="C81" s="6"/>
      <c r="D81" s="6"/>
      <c r="E81" s="6"/>
    </row>
    <row r="82" spans="1:5" ht="15.75" customHeight="1">
      <c r="A82" s="3" t="s">
        <v>84</v>
      </c>
      <c r="B82" s="6">
        <v>1</v>
      </c>
      <c r="C82" s="6">
        <v>6.8</v>
      </c>
      <c r="D82" s="6">
        <v>0</v>
      </c>
      <c r="E82" s="6">
        <v>1</v>
      </c>
    </row>
    <row r="83" spans="1:5" ht="15.75" customHeight="1">
      <c r="A83" s="3" t="s">
        <v>86</v>
      </c>
      <c r="B83" s="6">
        <v>14.369565</v>
      </c>
      <c r="C83" s="6">
        <v>22.4</v>
      </c>
      <c r="D83" s="6">
        <v>0.11764706</v>
      </c>
      <c r="E83" s="6">
        <v>2.3695651999999998</v>
      </c>
    </row>
    <row r="84" spans="1:5" ht="15.75" customHeight="1">
      <c r="A84" s="3" t="s">
        <v>94</v>
      </c>
      <c r="B84" s="6"/>
      <c r="C84" s="6"/>
      <c r="D84" s="6"/>
      <c r="E84" s="6"/>
    </row>
    <row r="85" spans="1:5" ht="15.75" customHeight="1">
      <c r="A85" s="3" t="s">
        <v>96</v>
      </c>
      <c r="B85" s="6"/>
      <c r="C85" s="6"/>
      <c r="D85" s="6"/>
      <c r="E85" s="6"/>
    </row>
    <row r="86" spans="1:5" ht="15.75" customHeight="1">
      <c r="A86" s="3" t="s">
        <v>87</v>
      </c>
      <c r="B86" s="6">
        <v>8.5652179999999998</v>
      </c>
      <c r="C86" s="6">
        <v>27.4</v>
      </c>
      <c r="D86" s="6">
        <v>0.68208089999999999</v>
      </c>
      <c r="E86" s="6">
        <v>1.5652174000000001</v>
      </c>
    </row>
    <row r="87" spans="1:5" ht="15.75" customHeight="1">
      <c r="A87" s="3" t="s">
        <v>88</v>
      </c>
      <c r="B87" s="6">
        <v>1</v>
      </c>
      <c r="C87" s="6">
        <v>2.8</v>
      </c>
      <c r="D87" s="6">
        <v>0</v>
      </c>
      <c r="E87" s="6">
        <v>1</v>
      </c>
    </row>
    <row r="88" spans="1:5" ht="15.75" customHeight="1">
      <c r="A88" s="3" t="s">
        <v>89</v>
      </c>
      <c r="B88" s="6">
        <v>15.025641</v>
      </c>
      <c r="C88" s="6">
        <v>45.2</v>
      </c>
      <c r="D88" s="6">
        <v>3.5353533999999999E-2</v>
      </c>
      <c r="E88" s="6">
        <v>1.0256411000000001</v>
      </c>
    </row>
    <row r="89" spans="1:5" ht="15.75" customHeight="1">
      <c r="A89" s="3" t="s">
        <v>91</v>
      </c>
      <c r="B89" s="6">
        <v>58.941177000000003</v>
      </c>
      <c r="C89" s="6">
        <v>13.8</v>
      </c>
      <c r="D89" s="6">
        <v>0.57142859999999995</v>
      </c>
      <c r="E89" s="6">
        <v>1.9411764</v>
      </c>
    </row>
    <row r="90" spans="1:5" ht="15.75" customHeight="1">
      <c r="A90" s="3" t="s">
        <v>102</v>
      </c>
      <c r="B90" s="6"/>
      <c r="C90" s="6"/>
      <c r="D90" s="6"/>
      <c r="E90" s="6"/>
    </row>
    <row r="91" spans="1:5" ht="15.75" customHeight="1">
      <c r="A91" s="3" t="s">
        <v>92</v>
      </c>
      <c r="B91" s="6">
        <v>2.1666664999999998</v>
      </c>
      <c r="C91" s="6">
        <v>6.2</v>
      </c>
      <c r="D91" s="6">
        <v>0.3125</v>
      </c>
      <c r="E91" s="6">
        <v>1.1666666000000001</v>
      </c>
    </row>
    <row r="92" spans="1:5" ht="15.75" customHeight="1">
      <c r="A92" s="3" t="s">
        <v>93</v>
      </c>
      <c r="B92" s="6">
        <v>11.102563999999999</v>
      </c>
      <c r="C92" s="6">
        <v>18.8</v>
      </c>
      <c r="D92" s="6">
        <v>0.44318180000000001</v>
      </c>
      <c r="E92" s="6">
        <v>2.1025640000000001</v>
      </c>
    </row>
    <row r="93" spans="1:5" ht="15.75" customHeight="1">
      <c r="A93" s="3" t="s">
        <v>95</v>
      </c>
      <c r="B93" s="6">
        <v>5</v>
      </c>
      <c r="C93" s="6">
        <v>6.6</v>
      </c>
      <c r="D93" s="6">
        <v>0</v>
      </c>
      <c r="E93" s="6">
        <v>1</v>
      </c>
    </row>
    <row r="94" spans="1:5" ht="15.75" customHeight="1">
      <c r="A94" s="3" t="s">
        <v>107</v>
      </c>
      <c r="B94" s="6"/>
      <c r="C94" s="6"/>
      <c r="D94" s="6"/>
      <c r="E94" s="6"/>
    </row>
    <row r="95" spans="1:5" ht="15.75" customHeight="1">
      <c r="A95" s="3" t="s">
        <v>97</v>
      </c>
      <c r="B95" s="6">
        <v>26.948277000000001</v>
      </c>
      <c r="C95" s="6">
        <v>29.6</v>
      </c>
      <c r="D95" s="6">
        <v>0.24545454999999999</v>
      </c>
      <c r="E95" s="6">
        <v>1.9482758</v>
      </c>
    </row>
    <row r="96" spans="1:5" ht="15.75" customHeight="1">
      <c r="A96" s="3" t="s">
        <v>98</v>
      </c>
      <c r="B96" s="6">
        <v>59.511111999999997</v>
      </c>
      <c r="C96" s="6">
        <v>26.6</v>
      </c>
      <c r="D96" s="6">
        <v>0.70411986000000004</v>
      </c>
      <c r="E96" s="6">
        <v>2.5111110000000001</v>
      </c>
    </row>
    <row r="97" spans="1:5" ht="15.75" customHeight="1">
      <c r="A97" s="3" t="s">
        <v>99</v>
      </c>
      <c r="B97" s="6">
        <v>9.5</v>
      </c>
      <c r="C97" s="6">
        <v>10.199999999999999</v>
      </c>
      <c r="D97" s="6">
        <v>0.35820895000000003</v>
      </c>
      <c r="E97" s="6">
        <v>1.5</v>
      </c>
    </row>
    <row r="98" spans="1:5" ht="15.75" customHeight="1">
      <c r="A98" s="3" t="s">
        <v>100</v>
      </c>
      <c r="B98" s="6">
        <v>14.866667</v>
      </c>
      <c r="C98" s="6">
        <v>9.1999999999999993</v>
      </c>
      <c r="D98" s="6">
        <v>0.55555560000000004</v>
      </c>
      <c r="E98" s="6">
        <v>1.8666666999999999</v>
      </c>
    </row>
    <row r="99" spans="1:5" ht="15.75" customHeight="1">
      <c r="A99" s="3" t="s">
        <v>101</v>
      </c>
      <c r="B99" s="6">
        <v>5.0588236000000002</v>
      </c>
      <c r="C99" s="6">
        <v>99.6</v>
      </c>
      <c r="D99" s="6">
        <v>0.89502470000000001</v>
      </c>
      <c r="E99" s="6">
        <v>5.0588236000000002</v>
      </c>
    </row>
    <row r="100" spans="1:5" ht="15.75" customHeight="1">
      <c r="A100" s="3" t="s">
        <v>103</v>
      </c>
      <c r="B100" s="6">
        <v>1.3333333999999999</v>
      </c>
      <c r="C100" s="6">
        <v>2.4</v>
      </c>
      <c r="D100" s="6">
        <v>0.125</v>
      </c>
      <c r="E100" s="6">
        <v>1.3333333999999999</v>
      </c>
    </row>
    <row r="101" spans="1:5" ht="15.75" customHeight="1">
      <c r="A101" s="3" t="s">
        <v>104</v>
      </c>
      <c r="B101" s="6">
        <v>3.5576922999999998</v>
      </c>
      <c r="C101" s="6">
        <v>73</v>
      </c>
      <c r="D101" s="6">
        <v>0.19685038999999999</v>
      </c>
      <c r="E101" s="6">
        <v>2.5576922999999998</v>
      </c>
    </row>
    <row r="102" spans="1:5" ht="15.75" customHeight="1">
      <c r="A102" s="3" t="s">
        <v>105</v>
      </c>
      <c r="B102" s="6">
        <v>1.2222222</v>
      </c>
      <c r="C102" s="6">
        <v>14.8</v>
      </c>
      <c r="D102" s="6">
        <v>0</v>
      </c>
      <c r="E102" s="6">
        <v>1.2222222</v>
      </c>
    </row>
    <row r="103" spans="1:5" ht="15.75" customHeight="1">
      <c r="A103" s="3" t="s">
        <v>110</v>
      </c>
      <c r="B103" s="6"/>
      <c r="C103" s="6"/>
      <c r="D103" s="6"/>
      <c r="E103" s="6"/>
    </row>
    <row r="104" spans="1:5" ht="15.75" customHeight="1">
      <c r="A104" s="3" t="s">
        <v>111</v>
      </c>
      <c r="B104" s="6"/>
      <c r="C104" s="6"/>
      <c r="D104" s="6"/>
      <c r="E104" s="6"/>
    </row>
    <row r="105" spans="1:5" ht="15.75" customHeight="1">
      <c r="A105" s="3" t="s">
        <v>106</v>
      </c>
      <c r="B105" s="6">
        <v>2.7857143999999998</v>
      </c>
      <c r="C105" s="6">
        <v>14.6</v>
      </c>
      <c r="D105" s="6">
        <v>0.56521739999999998</v>
      </c>
      <c r="E105" s="6">
        <v>2.7857143999999998</v>
      </c>
    </row>
    <row r="106" spans="1:5" ht="15.75" customHeight="1">
      <c r="A106" s="3" t="s">
        <v>108</v>
      </c>
      <c r="B106" s="6">
        <v>4.5454545</v>
      </c>
      <c r="C106" s="6">
        <v>7</v>
      </c>
      <c r="D106" s="6">
        <v>0.375</v>
      </c>
      <c r="E106" s="6">
        <v>1.5454545</v>
      </c>
    </row>
    <row r="107" spans="1:5" ht="15.75" customHeight="1">
      <c r="A107" s="3" t="s">
        <v>109</v>
      </c>
      <c r="B107" s="6">
        <v>1.0625</v>
      </c>
      <c r="C107" s="6">
        <v>29.8</v>
      </c>
      <c r="D107" s="6">
        <v>4.9586776999999999E-2</v>
      </c>
      <c r="E107" s="6">
        <v>1.0625</v>
      </c>
    </row>
    <row r="108" spans="1:5" ht="15.75" customHeight="1">
      <c r="A108" s="3" t="s">
        <v>112</v>
      </c>
      <c r="B108" s="6"/>
      <c r="C108" s="6"/>
      <c r="D108" s="6"/>
      <c r="E108" s="6"/>
    </row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8"/>
  <sheetViews>
    <sheetView topLeftCell="A10" workbookViewId="0"/>
  </sheetViews>
  <sheetFormatPr baseColWidth="10" defaultColWidth="11.28515625" defaultRowHeight="15" customHeight="1"/>
  <cols>
    <col min="1" max="1" width="48.28515625" customWidth="1"/>
    <col min="2" max="2" width="13" customWidth="1"/>
    <col min="3" max="3" width="13.28515625" customWidth="1"/>
    <col min="4" max="4" width="21.140625" customWidth="1"/>
    <col min="5" max="5" width="15.140625" customWidth="1"/>
    <col min="6" max="25" width="10.57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3" t="s">
        <v>6</v>
      </c>
      <c r="B2" s="6">
        <v>19</v>
      </c>
      <c r="C2" s="6">
        <v>4.5999999999999996</v>
      </c>
      <c r="D2" s="6">
        <v>0.6</v>
      </c>
      <c r="E2" s="6">
        <v>2</v>
      </c>
    </row>
    <row r="3" spans="1:5" ht="15.75" customHeight="1">
      <c r="A3" s="3" t="s">
        <v>8</v>
      </c>
      <c r="B3" s="6">
        <v>19</v>
      </c>
      <c r="C3" s="6">
        <v>7</v>
      </c>
      <c r="D3" s="6">
        <v>0</v>
      </c>
      <c r="E3" s="6">
        <v>1</v>
      </c>
    </row>
    <row r="4" spans="1:5" ht="15.75" customHeight="1">
      <c r="A4" s="3" t="s">
        <v>9</v>
      </c>
      <c r="B4" s="6">
        <v>18.125</v>
      </c>
      <c r="C4" s="6">
        <v>25.8</v>
      </c>
      <c r="D4" s="6">
        <v>0.15748031000000001</v>
      </c>
      <c r="E4" s="6">
        <v>1.125</v>
      </c>
    </row>
    <row r="5" spans="1:5" ht="15.75" customHeight="1">
      <c r="A5" s="3" t="s">
        <v>10</v>
      </c>
      <c r="B5" s="6">
        <v>79.246573999999995</v>
      </c>
      <c r="C5" s="6">
        <v>42</v>
      </c>
      <c r="D5" s="6">
        <v>0.75149107000000004</v>
      </c>
      <c r="E5" s="6">
        <v>3.2465753999999998</v>
      </c>
    </row>
    <row r="6" spans="1:5" ht="15.75" customHeight="1">
      <c r="A6" s="3" t="s">
        <v>11</v>
      </c>
      <c r="B6" s="6">
        <v>36.4</v>
      </c>
      <c r="C6" s="6">
        <v>18.399999999999999</v>
      </c>
      <c r="D6" s="6">
        <v>0.2</v>
      </c>
      <c r="E6" s="6">
        <v>2.4</v>
      </c>
    </row>
    <row r="7" spans="1:5" ht="15.75" customHeight="1">
      <c r="A7" s="3" t="s">
        <v>12</v>
      </c>
      <c r="B7" s="6">
        <v>6.8333335000000002</v>
      </c>
      <c r="C7" s="6">
        <v>7.2</v>
      </c>
      <c r="D7" s="6">
        <v>0.16666666999999999</v>
      </c>
      <c r="E7" s="6">
        <v>1.8333333999999999</v>
      </c>
    </row>
    <row r="8" spans="1:5" ht="15.75" customHeight="1">
      <c r="A8" s="3" t="s">
        <v>14</v>
      </c>
      <c r="B8" s="6">
        <v>8</v>
      </c>
      <c r="C8" s="6">
        <v>32</v>
      </c>
      <c r="D8" s="6">
        <v>0.70526314000000001</v>
      </c>
      <c r="E8" s="6">
        <v>3</v>
      </c>
    </row>
    <row r="9" spans="1:5" ht="15.75" customHeight="1">
      <c r="A9" s="3" t="s">
        <v>15</v>
      </c>
      <c r="B9" s="6">
        <v>1</v>
      </c>
      <c r="C9" s="6">
        <v>11.6</v>
      </c>
      <c r="D9" s="6">
        <v>0</v>
      </c>
      <c r="E9" s="6">
        <v>1</v>
      </c>
    </row>
    <row r="10" spans="1:5" ht="15.75" customHeight="1">
      <c r="A10" s="3" t="s">
        <v>16</v>
      </c>
      <c r="B10" s="6">
        <v>2.2857140999999999</v>
      </c>
      <c r="C10" s="6">
        <v>4.8</v>
      </c>
      <c r="D10" s="6">
        <v>0.3</v>
      </c>
      <c r="E10" s="6">
        <v>1.2857143</v>
      </c>
    </row>
    <row r="11" spans="1:5" ht="15.75" customHeight="1">
      <c r="A11" s="3" t="s">
        <v>17</v>
      </c>
      <c r="B11" s="6">
        <v>4.25</v>
      </c>
      <c r="C11" s="6">
        <v>4.5999999999999996</v>
      </c>
      <c r="D11" s="6">
        <v>5.5555555999999999E-2</v>
      </c>
      <c r="E11" s="6">
        <v>1.25</v>
      </c>
    </row>
    <row r="12" spans="1:5" ht="15.75" customHeight="1">
      <c r="A12" s="3" t="s">
        <v>18</v>
      </c>
      <c r="B12" s="6">
        <v>14.333334000000001</v>
      </c>
      <c r="C12" s="6">
        <v>8</v>
      </c>
      <c r="D12" s="6">
        <v>0.114285715</v>
      </c>
      <c r="E12" s="6">
        <v>1.3333333999999999</v>
      </c>
    </row>
    <row r="13" spans="1:5" ht="15.75" customHeight="1">
      <c r="A13" s="3" t="s">
        <v>19</v>
      </c>
      <c r="B13" s="6">
        <v>12.977273</v>
      </c>
      <c r="C13" s="6">
        <v>23.4</v>
      </c>
      <c r="D13" s="6">
        <v>0.52816903999999998</v>
      </c>
      <c r="E13" s="6">
        <v>2.9772726999999999</v>
      </c>
    </row>
    <row r="14" spans="1:5" ht="15.75" customHeight="1">
      <c r="A14" s="3" t="s">
        <v>20</v>
      </c>
      <c r="B14" s="6">
        <v>6</v>
      </c>
      <c r="C14" s="6">
        <v>3.8</v>
      </c>
      <c r="D14" s="6">
        <v>0</v>
      </c>
      <c r="E14" s="6">
        <v>1</v>
      </c>
    </row>
    <row r="15" spans="1:5" ht="15.75" customHeight="1">
      <c r="A15" s="3" t="s">
        <v>21</v>
      </c>
      <c r="B15" s="6">
        <v>3</v>
      </c>
      <c r="C15" s="6">
        <v>9.4</v>
      </c>
      <c r="D15" s="6">
        <v>0</v>
      </c>
      <c r="E15" s="6">
        <v>1</v>
      </c>
    </row>
    <row r="16" spans="1:5" ht="15.75" customHeight="1">
      <c r="A16" s="3" t="s">
        <v>23</v>
      </c>
      <c r="B16" s="6">
        <v>8.5384620000000009</v>
      </c>
      <c r="C16" s="6">
        <v>16.600000000000001</v>
      </c>
      <c r="D16" s="6">
        <v>0.27956989999999998</v>
      </c>
      <c r="E16" s="6">
        <v>1.5384616</v>
      </c>
    </row>
    <row r="17" spans="1:5" ht="15.75" customHeight="1">
      <c r="A17" s="3" t="s">
        <v>24</v>
      </c>
      <c r="B17" s="6">
        <v>13.2</v>
      </c>
      <c r="C17" s="6">
        <v>5</v>
      </c>
      <c r="D17" s="6">
        <v>0.25</v>
      </c>
      <c r="E17" s="6">
        <v>1.2</v>
      </c>
    </row>
    <row r="18" spans="1:5" ht="15.75" customHeight="1">
      <c r="A18" s="3" t="s">
        <v>27</v>
      </c>
      <c r="B18" s="6">
        <v>3.7692307999999999</v>
      </c>
      <c r="C18" s="6">
        <v>13.8</v>
      </c>
      <c r="D18" s="6">
        <v>0.78494626000000001</v>
      </c>
      <c r="E18" s="6">
        <v>1.7692307</v>
      </c>
    </row>
    <row r="19" spans="1:5" ht="15.75" customHeight="1">
      <c r="A19" s="3" t="s">
        <v>28</v>
      </c>
      <c r="B19" s="6">
        <v>15.764706</v>
      </c>
      <c r="C19" s="6">
        <v>13.2</v>
      </c>
      <c r="D19" s="6">
        <v>0.42307693000000002</v>
      </c>
      <c r="E19" s="6">
        <v>1.7647059</v>
      </c>
    </row>
    <row r="20" spans="1:5" ht="15.75" customHeight="1">
      <c r="A20" s="3" t="s">
        <v>29</v>
      </c>
      <c r="B20" s="6">
        <v>27.222221000000001</v>
      </c>
      <c r="C20" s="6">
        <v>6.6</v>
      </c>
      <c r="D20" s="6">
        <v>0.52380954999999996</v>
      </c>
      <c r="E20" s="6">
        <v>2.2222222999999999</v>
      </c>
    </row>
    <row r="21" spans="1:5" ht="15.75" customHeight="1">
      <c r="A21" s="3" t="s">
        <v>31</v>
      </c>
      <c r="B21" s="6">
        <v>5.1111110000000002</v>
      </c>
      <c r="C21" s="6">
        <v>7</v>
      </c>
      <c r="D21" s="6">
        <v>4.7619050000000003E-2</v>
      </c>
      <c r="E21" s="6">
        <v>1.1111112000000001</v>
      </c>
    </row>
    <row r="22" spans="1:5" ht="15.75" customHeight="1">
      <c r="A22" s="3" t="s">
        <v>32</v>
      </c>
      <c r="B22" s="6">
        <v>25.818182</v>
      </c>
      <c r="C22" s="6">
        <v>7.4</v>
      </c>
      <c r="D22" s="6">
        <v>0.3</v>
      </c>
      <c r="E22" s="6">
        <v>1.8181818999999999</v>
      </c>
    </row>
    <row r="23" spans="1:5" ht="15.75" customHeight="1">
      <c r="A23" s="3" t="s">
        <v>33</v>
      </c>
      <c r="B23" s="6">
        <v>2.8333333000000001</v>
      </c>
      <c r="C23" s="6">
        <v>2</v>
      </c>
      <c r="D23" s="6">
        <v>0.83333330000000005</v>
      </c>
      <c r="E23" s="6">
        <v>2.8333333000000001</v>
      </c>
    </row>
    <row r="24" spans="1:5" ht="15.75" customHeight="1">
      <c r="A24" s="3" t="s">
        <v>34</v>
      </c>
      <c r="B24" s="6">
        <v>184.54015000000001</v>
      </c>
      <c r="C24" s="6">
        <v>93</v>
      </c>
      <c r="D24" s="6">
        <v>0.77754235000000005</v>
      </c>
      <c r="E24" s="6">
        <v>3.5401459000000002</v>
      </c>
    </row>
    <row r="25" spans="1:5" ht="15.75" customHeight="1">
      <c r="A25" s="3" t="s">
        <v>35</v>
      </c>
      <c r="B25" s="6">
        <v>3.3333335000000002</v>
      </c>
      <c r="C25" s="6">
        <v>4</v>
      </c>
      <c r="D25" s="6">
        <v>0</v>
      </c>
      <c r="E25" s="6">
        <v>1.3333333999999999</v>
      </c>
    </row>
    <row r="26" spans="1:5" ht="15.75" customHeight="1">
      <c r="A26" s="3" t="s">
        <v>36</v>
      </c>
      <c r="B26" s="6">
        <v>9.530303</v>
      </c>
      <c r="C26" s="6">
        <v>34</v>
      </c>
      <c r="D26" s="6">
        <v>0.15517241000000001</v>
      </c>
      <c r="E26" s="6">
        <v>2.530303</v>
      </c>
    </row>
    <row r="27" spans="1:5" ht="15.75" customHeight="1">
      <c r="A27" s="3" t="s">
        <v>37</v>
      </c>
      <c r="B27" s="6">
        <v>2.5</v>
      </c>
      <c r="C27" s="6">
        <v>7.2</v>
      </c>
      <c r="D27" s="6">
        <v>0.61363639999999997</v>
      </c>
      <c r="E27" s="6">
        <v>2.5</v>
      </c>
    </row>
    <row r="28" spans="1:5" ht="15.75" customHeight="1">
      <c r="A28" s="3" t="s">
        <v>38</v>
      </c>
      <c r="B28" s="6">
        <v>2.7631578000000001</v>
      </c>
      <c r="C28" s="6">
        <v>49.6</v>
      </c>
      <c r="D28" s="6">
        <v>0.41690964000000003</v>
      </c>
      <c r="E28" s="6">
        <v>1.7631578000000001</v>
      </c>
    </row>
    <row r="29" spans="1:5" ht="15.75" customHeight="1">
      <c r="A29" s="3" t="s">
        <v>39</v>
      </c>
      <c r="B29" s="6">
        <v>9.6923069999999996</v>
      </c>
      <c r="C29" s="6">
        <v>7.6</v>
      </c>
      <c r="D29" s="6">
        <v>0.55555560000000004</v>
      </c>
      <c r="E29" s="6">
        <v>1.6923077</v>
      </c>
    </row>
    <row r="30" spans="1:5" ht="15.75" customHeight="1">
      <c r="A30" s="3" t="s">
        <v>41</v>
      </c>
      <c r="B30" s="6">
        <v>16.346153000000001</v>
      </c>
      <c r="C30" s="6">
        <v>23</v>
      </c>
      <c r="D30" s="6">
        <v>0.70567374999999999</v>
      </c>
      <c r="E30" s="6">
        <v>2.3461536999999999</v>
      </c>
    </row>
    <row r="31" spans="1:5" ht="15.75" customHeight="1">
      <c r="A31" s="3" t="s">
        <v>42</v>
      </c>
      <c r="B31" s="6">
        <v>9.5416670000000003</v>
      </c>
      <c r="C31" s="6">
        <v>14.4</v>
      </c>
      <c r="D31" s="6">
        <v>0.41333333</v>
      </c>
      <c r="E31" s="6">
        <v>1.5416666000000001</v>
      </c>
    </row>
    <row r="32" spans="1:5" ht="15.75" customHeight="1">
      <c r="A32" s="3" t="s">
        <v>44</v>
      </c>
      <c r="B32" s="6">
        <v>25.636364</v>
      </c>
      <c r="C32" s="6">
        <v>10</v>
      </c>
      <c r="D32" s="6">
        <v>0.87222224000000004</v>
      </c>
      <c r="E32" s="6">
        <v>3.6363637</v>
      </c>
    </row>
    <row r="33" spans="1:5" ht="15.75" customHeight="1">
      <c r="A33" s="3" t="s">
        <v>45</v>
      </c>
      <c r="B33" s="6">
        <v>2.9736842999999999</v>
      </c>
      <c r="C33" s="6">
        <v>28</v>
      </c>
      <c r="D33" s="6">
        <v>0.27007300000000001</v>
      </c>
      <c r="E33" s="6">
        <v>1.9736842000000001</v>
      </c>
    </row>
    <row r="34" spans="1:5" ht="15.75" customHeight="1">
      <c r="A34" s="3" t="s">
        <v>46</v>
      </c>
      <c r="B34" s="6">
        <v>12.121950999999999</v>
      </c>
      <c r="C34" s="6">
        <v>120.6</v>
      </c>
      <c r="D34" s="6">
        <v>8.6206900000000003E-2</v>
      </c>
      <c r="E34" s="6">
        <v>1.1219512</v>
      </c>
    </row>
    <row r="35" spans="1:5" ht="15.75" customHeight="1">
      <c r="A35" s="3" t="s">
        <v>47</v>
      </c>
      <c r="B35" s="6">
        <v>21.545453999999999</v>
      </c>
      <c r="C35" s="6">
        <v>36</v>
      </c>
      <c r="D35" s="6">
        <v>0.3821138</v>
      </c>
      <c r="E35" s="6">
        <v>1.5454545</v>
      </c>
    </row>
    <row r="36" spans="1:5" ht="15.75" customHeight="1">
      <c r="A36" s="3" t="s">
        <v>48</v>
      </c>
      <c r="B36" s="6">
        <v>27.23077</v>
      </c>
      <c r="C36" s="6">
        <v>10.6</v>
      </c>
      <c r="D36" s="6">
        <v>0.20454544999999999</v>
      </c>
      <c r="E36" s="6">
        <v>1.2307693</v>
      </c>
    </row>
    <row r="37" spans="1:5" ht="15.75" customHeight="1">
      <c r="A37" s="3" t="s">
        <v>50</v>
      </c>
      <c r="B37" s="6">
        <v>3</v>
      </c>
      <c r="C37" s="6">
        <v>4.8</v>
      </c>
      <c r="D37" s="6">
        <v>0</v>
      </c>
      <c r="E37" s="6">
        <v>1</v>
      </c>
    </row>
    <row r="38" spans="1:5" ht="15.75" customHeight="1">
      <c r="A38" s="3" t="s">
        <v>51</v>
      </c>
      <c r="B38" s="6">
        <v>1.7</v>
      </c>
      <c r="C38" s="6">
        <v>2.8</v>
      </c>
      <c r="D38" s="6">
        <v>0</v>
      </c>
      <c r="E38" s="6">
        <v>1.7</v>
      </c>
    </row>
    <row r="39" spans="1:5" ht="15.75" customHeight="1">
      <c r="A39" s="3" t="s">
        <v>52</v>
      </c>
      <c r="B39" s="6">
        <v>6.3571429999999998</v>
      </c>
      <c r="C39" s="6">
        <v>13.6</v>
      </c>
      <c r="D39" s="6">
        <v>0.26470589999999999</v>
      </c>
      <c r="E39" s="6">
        <v>1.3571428000000001</v>
      </c>
    </row>
    <row r="40" spans="1:5" ht="15.75" customHeight="1">
      <c r="A40" s="3" t="s">
        <v>54</v>
      </c>
      <c r="B40" s="6">
        <v>28.25</v>
      </c>
      <c r="C40" s="6">
        <v>32.4</v>
      </c>
      <c r="D40" s="6">
        <v>0.27160493000000002</v>
      </c>
      <c r="E40" s="6">
        <v>1.25</v>
      </c>
    </row>
    <row r="41" spans="1:5" ht="15.75" customHeight="1">
      <c r="A41" s="3" t="s">
        <v>55</v>
      </c>
      <c r="B41" s="6">
        <v>99.133330000000001</v>
      </c>
      <c r="C41" s="6">
        <v>22.4</v>
      </c>
      <c r="D41" s="6">
        <v>0.11320755</v>
      </c>
      <c r="E41" s="6">
        <v>1.1333333000000001</v>
      </c>
    </row>
    <row r="42" spans="1:5" ht="15.75" customHeight="1">
      <c r="A42" s="3" t="s">
        <v>56</v>
      </c>
      <c r="B42" s="6">
        <v>1</v>
      </c>
      <c r="C42" s="6">
        <v>0.8</v>
      </c>
      <c r="D42" s="6">
        <v>0</v>
      </c>
      <c r="E42" s="6">
        <v>1</v>
      </c>
    </row>
    <row r="43" spans="1:5" ht="15.75" customHeight="1">
      <c r="A43" s="3" t="s">
        <v>58</v>
      </c>
      <c r="B43" s="6">
        <v>31.342856999999999</v>
      </c>
      <c r="C43" s="6">
        <v>25</v>
      </c>
      <c r="D43" s="6">
        <v>0.36641222000000001</v>
      </c>
      <c r="E43" s="6">
        <v>2.3428570999999998</v>
      </c>
    </row>
    <row r="44" spans="1:5" ht="15.75" customHeight="1">
      <c r="A44" s="3" t="s">
        <v>60</v>
      </c>
      <c r="B44" s="6">
        <v>477.1979</v>
      </c>
      <c r="C44" s="6">
        <v>81.400000000000006</v>
      </c>
      <c r="D44" s="6">
        <v>0.16120219</v>
      </c>
      <c r="E44" s="6">
        <v>1.1979166000000001</v>
      </c>
    </row>
    <row r="45" spans="1:5" ht="15.75" customHeight="1">
      <c r="A45" s="3" t="s">
        <v>61</v>
      </c>
      <c r="B45" s="6">
        <v>15.666667</v>
      </c>
      <c r="C45" s="6">
        <v>9.6</v>
      </c>
      <c r="D45" s="6">
        <v>0.72527474000000003</v>
      </c>
      <c r="E45" s="6">
        <v>2.6666666999999999</v>
      </c>
    </row>
    <row r="46" spans="1:5" ht="15.75" customHeight="1">
      <c r="A46" s="3" t="s">
        <v>62</v>
      </c>
      <c r="B46" s="6">
        <v>24.25</v>
      </c>
      <c r="C46" s="6">
        <v>8.8000000000000007</v>
      </c>
      <c r="D46" s="6">
        <v>0.19512193999999999</v>
      </c>
      <c r="E46" s="6">
        <v>1.25</v>
      </c>
    </row>
    <row r="47" spans="1:5" ht="15.75" customHeight="1">
      <c r="A47" s="3" t="s">
        <v>63</v>
      </c>
      <c r="B47" s="6">
        <v>45.096969999999999</v>
      </c>
      <c r="C47" s="6">
        <v>82.8</v>
      </c>
      <c r="D47" s="6">
        <v>0.67125170000000001</v>
      </c>
      <c r="E47" s="6">
        <v>3.0969696</v>
      </c>
    </row>
    <row r="48" spans="1:5" ht="15.75" customHeight="1">
      <c r="A48" s="3" t="s">
        <v>65</v>
      </c>
      <c r="B48" s="6">
        <v>21</v>
      </c>
      <c r="C48" s="6">
        <v>25.6</v>
      </c>
      <c r="D48" s="6">
        <v>0</v>
      </c>
      <c r="E48" s="6">
        <v>1</v>
      </c>
    </row>
    <row r="49" spans="1:5" ht="15.75" customHeight="1">
      <c r="A49" s="3" t="s">
        <v>66</v>
      </c>
      <c r="B49" s="6">
        <v>8.0253160000000001</v>
      </c>
      <c r="C49" s="6">
        <v>64.599999999999994</v>
      </c>
      <c r="D49" s="6">
        <v>0.15053764</v>
      </c>
      <c r="E49" s="6">
        <v>2.0253165000000002</v>
      </c>
    </row>
    <row r="50" spans="1:5" ht="15.75" customHeight="1">
      <c r="A50" s="3" t="s">
        <v>68</v>
      </c>
      <c r="B50" s="6">
        <v>34</v>
      </c>
      <c r="C50" s="6">
        <v>6</v>
      </c>
      <c r="D50" s="6">
        <v>0</v>
      </c>
      <c r="E50" s="6">
        <v>1</v>
      </c>
    </row>
    <row r="51" spans="1:5" ht="15.75" customHeight="1">
      <c r="A51" s="3" t="s">
        <v>69</v>
      </c>
      <c r="B51" s="6">
        <v>80.90625</v>
      </c>
      <c r="C51" s="6">
        <v>33.4</v>
      </c>
      <c r="D51" s="6">
        <v>0.70880359999999998</v>
      </c>
      <c r="E51" s="6">
        <v>2.90625</v>
      </c>
    </row>
    <row r="52" spans="1:5" ht="15.75" customHeight="1">
      <c r="A52" s="3" t="s">
        <v>70</v>
      </c>
      <c r="B52" s="6">
        <v>3</v>
      </c>
      <c r="C52" s="6">
        <v>4</v>
      </c>
      <c r="D52" s="6">
        <v>0</v>
      </c>
      <c r="E52" s="6">
        <v>1</v>
      </c>
    </row>
    <row r="53" spans="1:5" ht="15.75" customHeight="1">
      <c r="A53" s="3" t="s">
        <v>71</v>
      </c>
      <c r="B53" s="6">
        <v>1.4390244000000001</v>
      </c>
      <c r="C53" s="6">
        <v>37.799999999999997</v>
      </c>
      <c r="D53" s="6">
        <v>0</v>
      </c>
      <c r="E53" s="6">
        <v>1.4390244000000001</v>
      </c>
    </row>
    <row r="54" spans="1:5" ht="15.75" customHeight="1">
      <c r="A54" s="3" t="s">
        <v>73</v>
      </c>
      <c r="B54" s="6">
        <v>17</v>
      </c>
      <c r="C54" s="6">
        <v>3</v>
      </c>
      <c r="D54" s="6">
        <v>0</v>
      </c>
      <c r="E54" s="6">
        <v>1</v>
      </c>
    </row>
    <row r="55" spans="1:5" ht="15.75" customHeight="1">
      <c r="A55" s="3" t="s">
        <v>74</v>
      </c>
      <c r="B55" s="6">
        <v>47.666668000000001</v>
      </c>
      <c r="C55" s="6">
        <v>15.4</v>
      </c>
      <c r="D55" s="6">
        <v>0.67088610000000004</v>
      </c>
      <c r="E55" s="6">
        <v>2.6666666999999999</v>
      </c>
    </row>
    <row r="56" spans="1:5" ht="15.75" customHeight="1">
      <c r="A56" s="3" t="s">
        <v>75</v>
      </c>
      <c r="B56" s="6">
        <v>79.129035999999999</v>
      </c>
      <c r="C56" s="6">
        <v>41.6</v>
      </c>
      <c r="D56" s="6">
        <v>0.23163842000000001</v>
      </c>
      <c r="E56" s="6">
        <v>2.1290323999999998</v>
      </c>
    </row>
    <row r="57" spans="1:5" ht="15.75" customHeight="1">
      <c r="A57" s="3" t="s">
        <v>76</v>
      </c>
      <c r="B57" s="6">
        <v>24.125</v>
      </c>
      <c r="C57" s="6">
        <v>11.8</v>
      </c>
      <c r="D57" s="6">
        <v>0.70833330000000005</v>
      </c>
      <c r="E57" s="6">
        <v>2.125</v>
      </c>
    </row>
    <row r="58" spans="1:5" ht="15.75" customHeight="1">
      <c r="A58" s="3" t="s">
        <v>78</v>
      </c>
      <c r="B58" s="6">
        <v>25.2</v>
      </c>
      <c r="C58" s="6">
        <v>10</v>
      </c>
      <c r="D58" s="6">
        <v>0.18867924999999999</v>
      </c>
      <c r="E58" s="6">
        <v>1.2</v>
      </c>
    </row>
    <row r="59" spans="1:5" ht="15.75" customHeight="1">
      <c r="A59" s="3" t="s">
        <v>79</v>
      </c>
      <c r="B59" s="6">
        <v>19.166665999999999</v>
      </c>
      <c r="C59" s="6">
        <v>25.4</v>
      </c>
      <c r="D59" s="6">
        <v>0</v>
      </c>
      <c r="E59" s="6">
        <v>1.1666666000000001</v>
      </c>
    </row>
    <row r="60" spans="1:5" ht="15.75" customHeight="1">
      <c r="A60" s="3" t="s">
        <v>80</v>
      </c>
      <c r="B60" s="6">
        <v>18.866667</v>
      </c>
      <c r="C60" s="6">
        <v>30.2</v>
      </c>
      <c r="D60" s="6">
        <v>0.5920398</v>
      </c>
      <c r="E60" s="6">
        <v>2.8666665999999998</v>
      </c>
    </row>
    <row r="61" spans="1:5" ht="15.75" customHeight="1">
      <c r="A61" s="3" t="s">
        <v>82</v>
      </c>
      <c r="B61" s="6">
        <v>354.25274999999999</v>
      </c>
      <c r="C61" s="6">
        <v>88</v>
      </c>
      <c r="D61" s="6">
        <v>0.68984449999999997</v>
      </c>
      <c r="E61" s="6">
        <v>4.2527470000000003</v>
      </c>
    </row>
    <row r="62" spans="1:5" ht="15.75" customHeight="1">
      <c r="A62" s="3" t="s">
        <v>83</v>
      </c>
      <c r="B62" s="6">
        <v>3</v>
      </c>
      <c r="C62" s="6">
        <v>3.8</v>
      </c>
      <c r="D62" s="6">
        <v>0</v>
      </c>
      <c r="E62" s="6">
        <v>1</v>
      </c>
    </row>
    <row r="63" spans="1:5" ht="15.75" customHeight="1">
      <c r="A63" s="3" t="s">
        <v>84</v>
      </c>
      <c r="B63" s="6">
        <v>3</v>
      </c>
      <c r="C63" s="6">
        <v>7</v>
      </c>
      <c r="D63" s="6">
        <v>0</v>
      </c>
      <c r="E63" s="6">
        <v>1</v>
      </c>
    </row>
    <row r="64" spans="1:5" ht="15.75" customHeight="1">
      <c r="A64" s="3" t="s">
        <v>86</v>
      </c>
      <c r="B64" s="6">
        <v>14.369565</v>
      </c>
      <c r="C64" s="6">
        <v>22.4</v>
      </c>
      <c r="D64" s="6">
        <v>0.11764706</v>
      </c>
      <c r="E64" s="6">
        <v>2.3695651999999998</v>
      </c>
    </row>
    <row r="65" spans="1:5" ht="15.75" customHeight="1">
      <c r="A65" s="3" t="s">
        <v>87</v>
      </c>
      <c r="B65" s="6">
        <v>8.5652179999999998</v>
      </c>
      <c r="C65" s="6">
        <v>27.4</v>
      </c>
      <c r="D65" s="6">
        <v>0.68208089999999999</v>
      </c>
      <c r="E65" s="6">
        <v>1.5652174000000001</v>
      </c>
    </row>
    <row r="66" spans="1:5" ht="15.75" customHeight="1">
      <c r="A66" s="3" t="s">
        <v>88</v>
      </c>
      <c r="B66" s="6">
        <v>1</v>
      </c>
      <c r="C66" s="6">
        <v>2.8</v>
      </c>
      <c r="D66" s="6">
        <v>0</v>
      </c>
      <c r="E66" s="6">
        <v>1</v>
      </c>
    </row>
    <row r="67" spans="1:5" ht="15.75" customHeight="1">
      <c r="A67" s="3" t="s">
        <v>89</v>
      </c>
      <c r="B67" s="6">
        <v>19.025639999999999</v>
      </c>
      <c r="C67" s="6">
        <v>47.8</v>
      </c>
      <c r="D67" s="6">
        <v>3.9603960000000001E-2</v>
      </c>
      <c r="E67" s="6">
        <v>1.0256411000000001</v>
      </c>
    </row>
    <row r="68" spans="1:5" ht="15.75" customHeight="1">
      <c r="A68" s="3" t="s">
        <v>91</v>
      </c>
      <c r="B68" s="6">
        <v>58.941177000000003</v>
      </c>
      <c r="C68" s="6">
        <v>13.8</v>
      </c>
      <c r="D68" s="6">
        <v>0.57142859999999995</v>
      </c>
      <c r="E68" s="6">
        <v>1.9411764</v>
      </c>
    </row>
    <row r="69" spans="1:5" ht="15.75" customHeight="1">
      <c r="A69" s="3" t="s">
        <v>92</v>
      </c>
      <c r="B69" s="6">
        <v>2.1666664999999998</v>
      </c>
      <c r="C69" s="6">
        <v>6.2</v>
      </c>
      <c r="D69" s="6">
        <v>0.3125</v>
      </c>
      <c r="E69" s="6">
        <v>1.1666666000000001</v>
      </c>
    </row>
    <row r="70" spans="1:5" ht="15.75" customHeight="1">
      <c r="A70" s="3" t="s">
        <v>93</v>
      </c>
      <c r="B70" s="6">
        <v>11.102563999999999</v>
      </c>
      <c r="C70" s="6">
        <v>18.8</v>
      </c>
      <c r="D70" s="6">
        <v>0.44318180000000001</v>
      </c>
      <c r="E70" s="6">
        <v>2.1025640000000001</v>
      </c>
    </row>
    <row r="71" spans="1:5" ht="15.75" customHeight="1">
      <c r="A71" s="3" t="s">
        <v>95</v>
      </c>
      <c r="B71" s="6">
        <v>6</v>
      </c>
      <c r="C71" s="6">
        <v>6.6</v>
      </c>
      <c r="D71" s="6">
        <v>0</v>
      </c>
      <c r="E71" s="6">
        <v>1</v>
      </c>
    </row>
    <row r="72" spans="1:5" ht="15.75" customHeight="1">
      <c r="A72" s="3" t="s">
        <v>97</v>
      </c>
      <c r="B72" s="6">
        <v>26.948277000000001</v>
      </c>
      <c r="C72" s="6">
        <v>29.6</v>
      </c>
      <c r="D72" s="6">
        <v>0.24545454999999999</v>
      </c>
      <c r="E72" s="6">
        <v>1.9482758</v>
      </c>
    </row>
    <row r="73" spans="1:5" ht="15.75" customHeight="1">
      <c r="A73" s="3" t="s">
        <v>98</v>
      </c>
      <c r="B73" s="6">
        <v>59.511111999999997</v>
      </c>
      <c r="C73" s="6">
        <v>26.6</v>
      </c>
      <c r="D73" s="6">
        <v>0.70411986000000004</v>
      </c>
      <c r="E73" s="6">
        <v>2.5111110000000001</v>
      </c>
    </row>
    <row r="74" spans="1:5" ht="15.75" customHeight="1">
      <c r="A74" s="3" t="s">
        <v>99</v>
      </c>
      <c r="B74" s="6">
        <v>9.5</v>
      </c>
      <c r="C74" s="6">
        <v>10.199999999999999</v>
      </c>
      <c r="D74" s="6">
        <v>0.35820895000000003</v>
      </c>
      <c r="E74" s="6">
        <v>1.5</v>
      </c>
    </row>
    <row r="75" spans="1:5" ht="15.75" customHeight="1">
      <c r="A75" s="3" t="s">
        <v>100</v>
      </c>
      <c r="B75" s="6">
        <v>14.866667</v>
      </c>
      <c r="C75" s="6">
        <v>9.1999999999999993</v>
      </c>
      <c r="D75" s="6">
        <v>0.55555560000000004</v>
      </c>
      <c r="E75" s="6">
        <v>1.8666666999999999</v>
      </c>
    </row>
    <row r="76" spans="1:5" ht="15.75" customHeight="1">
      <c r="A76" s="3" t="s">
        <v>101</v>
      </c>
      <c r="B76" s="6">
        <v>5.0588236000000002</v>
      </c>
      <c r="C76" s="6">
        <v>99.4</v>
      </c>
      <c r="D76" s="6">
        <v>0.89525794999999997</v>
      </c>
      <c r="E76" s="6">
        <v>5.0588236000000002</v>
      </c>
    </row>
    <row r="77" spans="1:5" ht="15.75" customHeight="1">
      <c r="A77" s="3" t="s">
        <v>103</v>
      </c>
      <c r="B77" s="6">
        <v>1.3333333999999999</v>
      </c>
      <c r="C77" s="6">
        <v>2.4</v>
      </c>
      <c r="D77" s="6">
        <v>0.125</v>
      </c>
      <c r="E77" s="6">
        <v>1.3333333999999999</v>
      </c>
    </row>
    <row r="78" spans="1:5" ht="15.75" customHeight="1">
      <c r="A78" s="3" t="s">
        <v>104</v>
      </c>
      <c r="B78" s="6">
        <v>3.5576922999999998</v>
      </c>
      <c r="C78" s="6">
        <v>72.8</v>
      </c>
      <c r="D78" s="6">
        <v>0.19633508</v>
      </c>
      <c r="E78" s="6">
        <v>2.5576922999999998</v>
      </c>
    </row>
    <row r="79" spans="1:5" ht="15.75" customHeight="1">
      <c r="A79" s="3" t="s">
        <v>105</v>
      </c>
      <c r="B79" s="6">
        <v>1.2222222</v>
      </c>
      <c r="C79" s="6">
        <v>14.8</v>
      </c>
      <c r="D79" s="6">
        <v>0</v>
      </c>
      <c r="E79" s="6">
        <v>1.2222222</v>
      </c>
    </row>
    <row r="80" spans="1:5" ht="15.75" customHeight="1">
      <c r="A80" s="3" t="s">
        <v>106</v>
      </c>
      <c r="B80" s="6">
        <v>2.7857143999999998</v>
      </c>
      <c r="C80" s="6">
        <v>14.6</v>
      </c>
      <c r="D80" s="6">
        <v>0.56521739999999998</v>
      </c>
      <c r="E80" s="6">
        <v>2.7857143999999998</v>
      </c>
    </row>
    <row r="81" spans="1:5" ht="15.75" customHeight="1">
      <c r="A81" s="3" t="s">
        <v>108</v>
      </c>
      <c r="B81" s="6">
        <v>4.5454545</v>
      </c>
      <c r="C81" s="6">
        <v>7</v>
      </c>
      <c r="D81" s="6">
        <v>0.375</v>
      </c>
      <c r="E81" s="6">
        <v>1.5454545</v>
      </c>
    </row>
    <row r="82" spans="1:5" ht="15.75" customHeight="1">
      <c r="A82" s="3" t="s">
        <v>109</v>
      </c>
      <c r="B82" s="6">
        <v>1.0625</v>
      </c>
      <c r="C82" s="6">
        <v>30.2</v>
      </c>
      <c r="D82" s="6">
        <v>4.9586776999999999E-2</v>
      </c>
      <c r="E82" s="6">
        <v>1.0625</v>
      </c>
    </row>
    <row r="83" spans="1:5" ht="15.75" customHeight="1"/>
    <row r="84" spans="1:5" ht="15.75" customHeight="1"/>
    <row r="85" spans="1:5" ht="15.75" customHeight="1"/>
    <row r="86" spans="1:5" ht="15.75" customHeight="1"/>
    <row r="87" spans="1:5" ht="15.75" customHeight="1"/>
    <row r="88" spans="1:5" ht="15.75" customHeight="1"/>
    <row r="89" spans="1:5" ht="15.75" customHeight="1"/>
    <row r="90" spans="1:5" ht="15.75" customHeight="1"/>
    <row r="91" spans="1:5" ht="15.75" customHeight="1"/>
    <row r="92" spans="1:5" ht="15.75" customHeight="1"/>
    <row r="93" spans="1:5" ht="15.75" customHeight="1"/>
    <row r="94" spans="1:5" ht="15.75" customHeight="1"/>
    <row r="95" spans="1:5" ht="15.75" customHeight="1"/>
    <row r="96" spans="1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8"/>
  <sheetViews>
    <sheetView topLeftCell="A49" workbookViewId="0"/>
  </sheetViews>
  <sheetFormatPr baseColWidth="10" defaultColWidth="11.28515625" defaultRowHeight="15" customHeight="1"/>
  <cols>
    <col min="1" max="1" width="48.28515625" customWidth="1"/>
    <col min="2" max="2" width="10.140625" customWidth="1"/>
    <col min="3" max="3" width="13.28515625" customWidth="1"/>
    <col min="4" max="4" width="21.140625" customWidth="1"/>
    <col min="5" max="5" width="15.140625" customWidth="1"/>
    <col min="6" max="25" width="10.57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3" t="s">
        <v>6</v>
      </c>
      <c r="B2" s="6">
        <v>19</v>
      </c>
      <c r="C2" s="6">
        <v>4.8</v>
      </c>
      <c r="D2" s="6">
        <v>0.6</v>
      </c>
      <c r="E2" s="6">
        <v>2</v>
      </c>
    </row>
    <row r="3" spans="1:5" ht="15.75" customHeight="1">
      <c r="A3" s="3" t="s">
        <v>8</v>
      </c>
      <c r="B3" s="6">
        <v>19</v>
      </c>
      <c r="C3" s="6">
        <v>7</v>
      </c>
      <c r="D3" s="6">
        <v>0</v>
      </c>
      <c r="E3" s="6">
        <v>1</v>
      </c>
    </row>
    <row r="4" spans="1:5" ht="15.75" customHeight="1">
      <c r="A4" s="3" t="s">
        <v>9</v>
      </c>
      <c r="B4" s="6">
        <v>18.125</v>
      </c>
      <c r="C4" s="6">
        <v>25.8</v>
      </c>
      <c r="D4" s="6">
        <v>0.15748031000000001</v>
      </c>
      <c r="E4" s="6">
        <v>1.125</v>
      </c>
    </row>
    <row r="5" spans="1:5" ht="15.75" customHeight="1">
      <c r="A5" s="3" t="s">
        <v>10</v>
      </c>
      <c r="B5" s="6">
        <v>79.246573999999995</v>
      </c>
      <c r="C5" s="6">
        <v>42.2</v>
      </c>
      <c r="D5" s="6">
        <v>0.75149107000000004</v>
      </c>
      <c r="E5" s="6">
        <v>3.2465753999999998</v>
      </c>
    </row>
    <row r="6" spans="1:5" ht="15.75" customHeight="1">
      <c r="A6" s="3" t="s">
        <v>11</v>
      </c>
      <c r="B6" s="6">
        <v>34.4</v>
      </c>
      <c r="C6" s="6">
        <v>18.600000000000001</v>
      </c>
      <c r="D6" s="6">
        <v>0.2</v>
      </c>
      <c r="E6" s="6">
        <v>2.4</v>
      </c>
    </row>
    <row r="7" spans="1:5" ht="15.75" customHeight="1">
      <c r="A7" s="3" t="s">
        <v>12</v>
      </c>
      <c r="B7" s="6">
        <v>6.8333335000000002</v>
      </c>
      <c r="C7" s="6">
        <v>7.2</v>
      </c>
      <c r="D7" s="6">
        <v>0.16666666999999999</v>
      </c>
      <c r="E7" s="6">
        <v>1.8333333999999999</v>
      </c>
    </row>
    <row r="8" spans="1:5" ht="15.75" customHeight="1">
      <c r="A8" s="3" t="s">
        <v>14</v>
      </c>
      <c r="B8" s="6">
        <v>8</v>
      </c>
      <c r="C8" s="6">
        <v>32</v>
      </c>
      <c r="D8" s="6">
        <v>0.70526314000000001</v>
      </c>
      <c r="E8" s="6">
        <v>3</v>
      </c>
    </row>
    <row r="9" spans="1:5" ht="15.75" customHeight="1">
      <c r="A9" s="3" t="s">
        <v>15</v>
      </c>
      <c r="B9" s="6">
        <v>1</v>
      </c>
      <c r="C9" s="6">
        <v>11.6</v>
      </c>
      <c r="D9" s="6">
        <v>0</v>
      </c>
      <c r="E9" s="6">
        <v>1</v>
      </c>
    </row>
    <row r="10" spans="1:5" ht="15.75" customHeight="1">
      <c r="A10" s="3" t="s">
        <v>16</v>
      </c>
      <c r="B10" s="6">
        <v>2.2857140999999999</v>
      </c>
      <c r="C10" s="6">
        <v>4.8</v>
      </c>
      <c r="D10" s="6">
        <v>0.3</v>
      </c>
      <c r="E10" s="6">
        <v>1.2857143</v>
      </c>
    </row>
    <row r="11" spans="1:5" ht="15.75" customHeight="1">
      <c r="A11" s="3" t="s">
        <v>17</v>
      </c>
      <c r="B11" s="6">
        <v>4.25</v>
      </c>
      <c r="C11" s="6">
        <v>4.5999999999999996</v>
      </c>
      <c r="D11" s="6">
        <v>5.5555555999999999E-2</v>
      </c>
      <c r="E11" s="6">
        <v>1.25</v>
      </c>
    </row>
    <row r="12" spans="1:5" ht="15.75" customHeight="1">
      <c r="A12" s="3" t="s">
        <v>18</v>
      </c>
      <c r="B12" s="6">
        <v>14.333334000000001</v>
      </c>
      <c r="C12" s="6">
        <v>8</v>
      </c>
      <c r="D12" s="6">
        <v>0.114285715</v>
      </c>
      <c r="E12" s="6">
        <v>1.3333333999999999</v>
      </c>
    </row>
    <row r="13" spans="1:5" ht="15.75" customHeight="1">
      <c r="A13" s="3" t="s">
        <v>19</v>
      </c>
      <c r="B13" s="6">
        <v>12.977273</v>
      </c>
      <c r="C13" s="6">
        <v>23.4</v>
      </c>
      <c r="D13" s="6">
        <v>0.52816903999999998</v>
      </c>
      <c r="E13" s="6">
        <v>2.9772726999999999</v>
      </c>
    </row>
    <row r="14" spans="1:5" ht="15.75" customHeight="1">
      <c r="A14" s="3" t="s">
        <v>20</v>
      </c>
      <c r="B14" s="6">
        <v>6</v>
      </c>
      <c r="C14" s="6">
        <v>3.8</v>
      </c>
      <c r="D14" s="6">
        <v>0</v>
      </c>
      <c r="E14" s="6">
        <v>1</v>
      </c>
    </row>
    <row r="15" spans="1:5" ht="15.75" customHeight="1">
      <c r="A15" s="3" t="s">
        <v>21</v>
      </c>
      <c r="B15" s="6">
        <v>1</v>
      </c>
      <c r="C15" s="6">
        <v>9.4</v>
      </c>
      <c r="D15" s="6">
        <v>0</v>
      </c>
      <c r="E15" s="6">
        <v>1</v>
      </c>
    </row>
    <row r="16" spans="1:5" ht="15.75" customHeight="1">
      <c r="A16" s="3" t="s">
        <v>23</v>
      </c>
      <c r="B16" s="6">
        <v>8.5384620000000009</v>
      </c>
      <c r="C16" s="6">
        <v>16.600000000000001</v>
      </c>
      <c r="D16" s="6">
        <v>0.27956989999999998</v>
      </c>
      <c r="E16" s="6">
        <v>1.5384616</v>
      </c>
    </row>
    <row r="17" spans="1:5" ht="15.75" customHeight="1">
      <c r="A17" s="3" t="s">
        <v>24</v>
      </c>
      <c r="B17" s="6">
        <v>13.2</v>
      </c>
      <c r="C17" s="6">
        <v>5</v>
      </c>
      <c r="D17" s="6">
        <v>0.25</v>
      </c>
      <c r="E17" s="6">
        <v>1.2</v>
      </c>
    </row>
    <row r="18" spans="1:5" ht="15.75" customHeight="1">
      <c r="A18" s="3" t="s">
        <v>27</v>
      </c>
      <c r="B18" s="6">
        <v>3.7692307999999999</v>
      </c>
      <c r="C18" s="6">
        <v>13.6</v>
      </c>
      <c r="D18" s="6">
        <v>0.78918915999999995</v>
      </c>
      <c r="E18" s="6">
        <v>1.7692307</v>
      </c>
    </row>
    <row r="19" spans="1:5" ht="15.75" customHeight="1">
      <c r="A19" s="3" t="s">
        <v>28</v>
      </c>
      <c r="B19" s="6">
        <v>15.764706</v>
      </c>
      <c r="C19" s="6">
        <v>13.2</v>
      </c>
      <c r="D19" s="6">
        <v>0.42307693000000002</v>
      </c>
      <c r="E19" s="6">
        <v>1.7647059</v>
      </c>
    </row>
    <row r="20" spans="1:5" ht="15.75" customHeight="1">
      <c r="A20" s="3" t="s">
        <v>29</v>
      </c>
      <c r="B20" s="6">
        <v>27.222221000000001</v>
      </c>
      <c r="C20" s="6">
        <v>6.6</v>
      </c>
      <c r="D20" s="6">
        <v>0.52380954999999996</v>
      </c>
      <c r="E20" s="6">
        <v>2.2222222999999999</v>
      </c>
    </row>
    <row r="21" spans="1:5" ht="15.75" customHeight="1">
      <c r="A21" s="3" t="s">
        <v>31</v>
      </c>
      <c r="B21" s="6">
        <v>5.1111110000000002</v>
      </c>
      <c r="C21" s="6">
        <v>7</v>
      </c>
      <c r="D21" s="6">
        <v>4.5454546999999998E-2</v>
      </c>
      <c r="E21" s="6">
        <v>1.1111112000000001</v>
      </c>
    </row>
    <row r="22" spans="1:5" ht="15.75" customHeight="1">
      <c r="A22" s="3" t="s">
        <v>32</v>
      </c>
      <c r="B22" s="6">
        <v>25.818182</v>
      </c>
      <c r="C22" s="6">
        <v>7.4</v>
      </c>
      <c r="D22" s="6">
        <v>0.3</v>
      </c>
      <c r="E22" s="6">
        <v>1.8181818999999999</v>
      </c>
    </row>
    <row r="23" spans="1:5" ht="15.75" customHeight="1">
      <c r="A23" s="3" t="s">
        <v>33</v>
      </c>
      <c r="B23" s="6">
        <v>2.8333333000000001</v>
      </c>
      <c r="C23" s="6">
        <v>2</v>
      </c>
      <c r="D23" s="6">
        <v>0.83333330000000005</v>
      </c>
      <c r="E23" s="6">
        <v>2.8333333000000001</v>
      </c>
    </row>
    <row r="24" spans="1:5" ht="15.75" customHeight="1">
      <c r="A24" s="3" t="s">
        <v>34</v>
      </c>
      <c r="B24" s="6">
        <v>184.54015000000001</v>
      </c>
      <c r="C24" s="6">
        <v>93</v>
      </c>
      <c r="D24" s="6">
        <v>0.77754235000000005</v>
      </c>
      <c r="E24" s="6">
        <v>3.5401459000000002</v>
      </c>
    </row>
    <row r="25" spans="1:5" ht="15.75" customHeight="1">
      <c r="A25" s="3" t="s">
        <v>35</v>
      </c>
      <c r="B25" s="6">
        <v>1.3333333999999999</v>
      </c>
      <c r="C25" s="6">
        <v>4</v>
      </c>
      <c r="D25" s="6">
        <v>0</v>
      </c>
      <c r="E25" s="6">
        <v>1.3333333999999999</v>
      </c>
    </row>
    <row r="26" spans="1:5" ht="15.75" customHeight="1">
      <c r="A26" s="3" t="s">
        <v>36</v>
      </c>
      <c r="B26" s="6">
        <v>9.530303</v>
      </c>
      <c r="C26" s="6">
        <v>34</v>
      </c>
      <c r="D26" s="6">
        <v>0.15517241000000001</v>
      </c>
      <c r="E26" s="6">
        <v>2.530303</v>
      </c>
    </row>
    <row r="27" spans="1:5" ht="15.75" customHeight="1">
      <c r="A27" s="3" t="s">
        <v>37</v>
      </c>
      <c r="B27" s="6">
        <v>2.5</v>
      </c>
      <c r="C27" s="6">
        <v>7.2</v>
      </c>
      <c r="D27" s="6">
        <v>0.66666669999999995</v>
      </c>
      <c r="E27" s="6">
        <v>2.5</v>
      </c>
    </row>
    <row r="28" spans="1:5" ht="15.75" customHeight="1">
      <c r="A28" s="3" t="s">
        <v>38</v>
      </c>
      <c r="B28" s="6">
        <v>2.7631578000000001</v>
      </c>
      <c r="C28" s="6">
        <v>49.4</v>
      </c>
      <c r="D28" s="6">
        <v>0.41812866999999998</v>
      </c>
      <c r="E28" s="6">
        <v>1.7631578000000001</v>
      </c>
    </row>
    <row r="29" spans="1:5" ht="15.75" customHeight="1">
      <c r="A29" s="3" t="s">
        <v>39</v>
      </c>
      <c r="B29" s="6">
        <v>9.6923069999999996</v>
      </c>
      <c r="C29" s="6">
        <v>7.8</v>
      </c>
      <c r="D29" s="6">
        <v>0.56603769999999998</v>
      </c>
      <c r="E29" s="6">
        <v>1.6923077</v>
      </c>
    </row>
    <row r="30" spans="1:5" ht="15.75" customHeight="1">
      <c r="A30" s="3" t="s">
        <v>41</v>
      </c>
      <c r="B30" s="6">
        <v>16.346153000000001</v>
      </c>
      <c r="C30" s="6">
        <v>23</v>
      </c>
      <c r="D30" s="6">
        <v>0.70318020000000003</v>
      </c>
      <c r="E30" s="6">
        <v>2.3461536999999999</v>
      </c>
    </row>
    <row r="31" spans="1:5" ht="15.75" customHeight="1">
      <c r="A31" s="3" t="s">
        <v>42</v>
      </c>
      <c r="B31" s="6">
        <v>9.5416670000000003</v>
      </c>
      <c r="C31" s="6">
        <v>14.4</v>
      </c>
      <c r="D31" s="6">
        <v>0.41333333</v>
      </c>
      <c r="E31" s="6">
        <v>1.5416666000000001</v>
      </c>
    </row>
    <row r="32" spans="1:5" ht="15.75" customHeight="1">
      <c r="A32" s="3" t="s">
        <v>44</v>
      </c>
      <c r="B32" s="6">
        <v>25.636364</v>
      </c>
      <c r="C32" s="6">
        <v>10</v>
      </c>
      <c r="D32" s="6">
        <v>0.87222224000000004</v>
      </c>
      <c r="E32" s="6">
        <v>3.6363637</v>
      </c>
    </row>
    <row r="33" spans="1:5" ht="15.75" customHeight="1">
      <c r="A33" s="3" t="s">
        <v>45</v>
      </c>
      <c r="B33" s="6">
        <v>2.9736842999999999</v>
      </c>
      <c r="C33" s="6">
        <v>28</v>
      </c>
      <c r="D33" s="6">
        <v>0.27007300000000001</v>
      </c>
      <c r="E33" s="6">
        <v>1.9736842000000001</v>
      </c>
    </row>
    <row r="34" spans="1:5" ht="15.75" customHeight="1">
      <c r="A34" s="3" t="s">
        <v>46</v>
      </c>
      <c r="B34" s="6">
        <v>12.121950999999999</v>
      </c>
      <c r="C34" s="6">
        <v>120.4</v>
      </c>
      <c r="D34" s="6">
        <v>8.6206900000000003E-2</v>
      </c>
      <c r="E34" s="6">
        <v>1.1219512</v>
      </c>
    </row>
    <row r="35" spans="1:5" ht="15.75" customHeight="1">
      <c r="A35" s="3" t="s">
        <v>47</v>
      </c>
      <c r="B35" s="6">
        <v>21.545453999999999</v>
      </c>
      <c r="C35" s="6">
        <v>36</v>
      </c>
      <c r="D35" s="6">
        <v>0.3821138</v>
      </c>
      <c r="E35" s="6">
        <v>1.5454545</v>
      </c>
    </row>
    <row r="36" spans="1:5" ht="15.75" customHeight="1">
      <c r="A36" s="3" t="s">
        <v>48</v>
      </c>
      <c r="B36" s="6">
        <v>27.23077</v>
      </c>
      <c r="C36" s="6">
        <v>10.6</v>
      </c>
      <c r="D36" s="6">
        <v>0.20454544999999999</v>
      </c>
      <c r="E36" s="6">
        <v>1.2307693</v>
      </c>
    </row>
    <row r="37" spans="1:5" ht="15.75" customHeight="1">
      <c r="A37" s="3" t="s">
        <v>50</v>
      </c>
      <c r="B37" s="6">
        <v>1</v>
      </c>
      <c r="C37" s="6">
        <v>4.5999999999999996</v>
      </c>
      <c r="D37" s="6">
        <v>0</v>
      </c>
      <c r="E37" s="6">
        <v>1</v>
      </c>
    </row>
    <row r="38" spans="1:5" ht="15.75" customHeight="1">
      <c r="A38" s="3" t="s">
        <v>51</v>
      </c>
      <c r="B38" s="6">
        <v>1.7</v>
      </c>
      <c r="C38" s="6">
        <v>2.8</v>
      </c>
      <c r="D38" s="6">
        <v>0</v>
      </c>
      <c r="E38" s="6">
        <v>1.7</v>
      </c>
    </row>
    <row r="39" spans="1:5" ht="15.75" customHeight="1">
      <c r="A39" s="3" t="s">
        <v>52</v>
      </c>
      <c r="B39" s="6">
        <v>6.3571429999999998</v>
      </c>
      <c r="C39" s="6">
        <v>13.6</v>
      </c>
      <c r="D39" s="6">
        <v>0.26470589999999999</v>
      </c>
      <c r="E39" s="6">
        <v>1.3571428000000001</v>
      </c>
    </row>
    <row r="40" spans="1:5" ht="15.75" customHeight="1">
      <c r="A40" s="3" t="s">
        <v>54</v>
      </c>
      <c r="B40" s="6">
        <v>28.25</v>
      </c>
      <c r="C40" s="6">
        <v>32.4</v>
      </c>
      <c r="D40" s="6">
        <v>0.26874999999999999</v>
      </c>
      <c r="E40" s="6">
        <v>1.25</v>
      </c>
    </row>
    <row r="41" spans="1:5" ht="15.75" customHeight="1">
      <c r="A41" s="3" t="s">
        <v>55</v>
      </c>
      <c r="B41" s="6">
        <v>97.133330000000001</v>
      </c>
      <c r="C41" s="6">
        <v>22.4</v>
      </c>
      <c r="D41" s="6">
        <v>0.11320755</v>
      </c>
      <c r="E41" s="6">
        <v>1.1333333000000001</v>
      </c>
    </row>
    <row r="42" spans="1:5" ht="15.75" customHeight="1">
      <c r="A42" s="3" t="s">
        <v>56</v>
      </c>
      <c r="B42" s="6">
        <v>1</v>
      </c>
      <c r="C42" s="6">
        <v>0.8</v>
      </c>
      <c r="D42" s="6">
        <v>0</v>
      </c>
      <c r="E42" s="6">
        <v>1</v>
      </c>
    </row>
    <row r="43" spans="1:5" ht="15.75" customHeight="1">
      <c r="A43" s="3" t="s">
        <v>58</v>
      </c>
      <c r="B43" s="6">
        <v>31.342856999999999</v>
      </c>
      <c r="C43" s="6">
        <v>25</v>
      </c>
      <c r="D43" s="6">
        <v>0.36641222000000001</v>
      </c>
      <c r="E43" s="6">
        <v>2.3428570999999998</v>
      </c>
    </row>
    <row r="44" spans="1:5" ht="15.75" customHeight="1">
      <c r="A44" s="3" t="s">
        <v>60</v>
      </c>
      <c r="B44" s="6">
        <v>489.1979</v>
      </c>
      <c r="C44" s="6">
        <v>82.2</v>
      </c>
      <c r="D44" s="6">
        <v>0.16164382999999999</v>
      </c>
      <c r="E44" s="6">
        <v>1.1979166000000001</v>
      </c>
    </row>
    <row r="45" spans="1:5" ht="15.75" customHeight="1">
      <c r="A45" s="3" t="s">
        <v>61</v>
      </c>
      <c r="B45" s="6">
        <v>15.666667</v>
      </c>
      <c r="C45" s="6">
        <v>9.6</v>
      </c>
      <c r="D45" s="6">
        <v>0.72527474000000003</v>
      </c>
      <c r="E45" s="6">
        <v>2.6666666999999999</v>
      </c>
    </row>
    <row r="46" spans="1:5" ht="15.75" customHeight="1">
      <c r="A46" s="3" t="s">
        <v>62</v>
      </c>
      <c r="B46" s="6">
        <v>24.25</v>
      </c>
      <c r="C46" s="6">
        <v>8.8000000000000007</v>
      </c>
      <c r="D46" s="6">
        <v>0.19512193999999999</v>
      </c>
      <c r="E46" s="6">
        <v>1.25</v>
      </c>
    </row>
    <row r="47" spans="1:5" ht="15.75" customHeight="1">
      <c r="A47" s="3" t="s">
        <v>63</v>
      </c>
      <c r="B47" s="6">
        <v>45.096969999999999</v>
      </c>
      <c r="C47" s="6">
        <v>82.8</v>
      </c>
      <c r="D47" s="6">
        <v>0.67125170000000001</v>
      </c>
      <c r="E47" s="6">
        <v>3.0969696</v>
      </c>
    </row>
    <row r="48" spans="1:5" ht="15.75" customHeight="1">
      <c r="A48" s="3" t="s">
        <v>65</v>
      </c>
      <c r="B48" s="6">
        <v>21</v>
      </c>
      <c r="C48" s="6">
        <v>25.6</v>
      </c>
      <c r="D48" s="6">
        <v>0</v>
      </c>
      <c r="E48" s="6">
        <v>1</v>
      </c>
    </row>
    <row r="49" spans="1:5" ht="15.75" customHeight="1">
      <c r="A49" s="3" t="s">
        <v>66</v>
      </c>
      <c r="B49" s="6">
        <v>8.0253160000000001</v>
      </c>
      <c r="C49" s="6">
        <v>64.599999999999994</v>
      </c>
      <c r="D49" s="6">
        <v>0.14736842</v>
      </c>
      <c r="E49" s="6">
        <v>2.0253165000000002</v>
      </c>
    </row>
    <row r="50" spans="1:5" ht="15.75" customHeight="1">
      <c r="A50" s="3" t="s">
        <v>68</v>
      </c>
      <c r="B50" s="6">
        <v>34</v>
      </c>
      <c r="C50" s="6">
        <v>6</v>
      </c>
      <c r="D50" s="6">
        <v>0</v>
      </c>
      <c r="E50" s="6">
        <v>1</v>
      </c>
    </row>
    <row r="51" spans="1:5" ht="15.75" customHeight="1">
      <c r="A51" s="3" t="s">
        <v>69</v>
      </c>
      <c r="B51" s="6">
        <v>80.90625</v>
      </c>
      <c r="C51" s="6">
        <v>33.4</v>
      </c>
      <c r="D51" s="6">
        <v>0.70880359999999998</v>
      </c>
      <c r="E51" s="6">
        <v>2.90625</v>
      </c>
    </row>
    <row r="52" spans="1:5" ht="15.75" customHeight="1">
      <c r="A52" s="3" t="s">
        <v>70</v>
      </c>
      <c r="B52" s="6">
        <v>1</v>
      </c>
      <c r="C52" s="6">
        <v>4</v>
      </c>
      <c r="D52" s="6">
        <v>0</v>
      </c>
      <c r="E52" s="6">
        <v>1</v>
      </c>
    </row>
    <row r="53" spans="1:5" ht="15.75" customHeight="1">
      <c r="A53" s="3" t="s">
        <v>71</v>
      </c>
      <c r="B53" s="6">
        <v>1.4390244000000001</v>
      </c>
      <c r="C53" s="6">
        <v>37.799999999999997</v>
      </c>
      <c r="D53" s="6">
        <v>0</v>
      </c>
      <c r="E53" s="6">
        <v>1.4390244000000001</v>
      </c>
    </row>
    <row r="54" spans="1:5" ht="15.75" customHeight="1">
      <c r="A54" s="3" t="s">
        <v>73</v>
      </c>
      <c r="B54" s="6">
        <v>17</v>
      </c>
      <c r="C54" s="6">
        <v>3</v>
      </c>
      <c r="D54" s="6">
        <v>0</v>
      </c>
      <c r="E54" s="6">
        <v>1</v>
      </c>
    </row>
    <row r="55" spans="1:5" ht="15.75" customHeight="1">
      <c r="A55" s="3" t="s">
        <v>74</v>
      </c>
      <c r="B55" s="6">
        <v>47.666668000000001</v>
      </c>
      <c r="C55" s="6">
        <v>15.4</v>
      </c>
      <c r="D55" s="6">
        <v>0.67088610000000004</v>
      </c>
      <c r="E55" s="6">
        <v>2.6666666999999999</v>
      </c>
    </row>
    <row r="56" spans="1:5" ht="15.75" customHeight="1">
      <c r="A56" s="3" t="s">
        <v>75</v>
      </c>
      <c r="B56" s="6">
        <v>79.129035999999999</v>
      </c>
      <c r="C56" s="6">
        <v>41.6</v>
      </c>
      <c r="D56" s="6">
        <v>0.23163842000000001</v>
      </c>
      <c r="E56" s="6">
        <v>2.1290323999999998</v>
      </c>
    </row>
    <row r="57" spans="1:5" ht="15.75" customHeight="1">
      <c r="A57" s="3" t="s">
        <v>76</v>
      </c>
      <c r="B57" s="6">
        <v>22.125</v>
      </c>
      <c r="C57" s="6">
        <v>11.6</v>
      </c>
      <c r="D57" s="6">
        <v>0.70833330000000005</v>
      </c>
      <c r="E57" s="6">
        <v>2.125</v>
      </c>
    </row>
    <row r="58" spans="1:5" ht="15.75" customHeight="1">
      <c r="A58" s="3" t="s">
        <v>78</v>
      </c>
      <c r="B58" s="6">
        <v>24.2</v>
      </c>
      <c r="C58" s="6">
        <v>10</v>
      </c>
      <c r="D58" s="6">
        <v>0.1923077</v>
      </c>
      <c r="E58" s="6">
        <v>1.2</v>
      </c>
    </row>
    <row r="59" spans="1:5" ht="15.75" customHeight="1">
      <c r="A59" s="3" t="s">
        <v>79</v>
      </c>
      <c r="B59" s="6">
        <v>19.166665999999999</v>
      </c>
      <c r="C59" s="6">
        <v>25.4</v>
      </c>
      <c r="D59" s="6">
        <v>0</v>
      </c>
      <c r="E59" s="6">
        <v>1.1666666000000001</v>
      </c>
    </row>
    <row r="60" spans="1:5" ht="15.75" customHeight="1">
      <c r="A60" s="3" t="s">
        <v>80</v>
      </c>
      <c r="B60" s="6">
        <v>18.866667</v>
      </c>
      <c r="C60" s="6">
        <v>30.2</v>
      </c>
      <c r="D60" s="6">
        <v>0.5920398</v>
      </c>
      <c r="E60" s="6">
        <v>2.8666665999999998</v>
      </c>
    </row>
    <row r="61" spans="1:5" ht="15.75" customHeight="1">
      <c r="A61" s="3" t="s">
        <v>82</v>
      </c>
      <c r="B61" s="6">
        <v>354.25274999999999</v>
      </c>
      <c r="C61" s="6">
        <v>88</v>
      </c>
      <c r="D61" s="6">
        <v>0.68984449999999997</v>
      </c>
      <c r="E61" s="6">
        <v>4.2527470000000003</v>
      </c>
    </row>
    <row r="62" spans="1:5" ht="15.75" customHeight="1">
      <c r="A62" s="3" t="s">
        <v>83</v>
      </c>
      <c r="B62" s="6">
        <v>1</v>
      </c>
      <c r="C62" s="6">
        <v>3.4</v>
      </c>
      <c r="D62" s="6">
        <v>0</v>
      </c>
      <c r="E62" s="6">
        <v>1</v>
      </c>
    </row>
    <row r="63" spans="1:5" ht="15.75" customHeight="1">
      <c r="A63" s="3" t="s">
        <v>84</v>
      </c>
      <c r="B63" s="6">
        <v>1</v>
      </c>
      <c r="C63" s="6">
        <v>6.8</v>
      </c>
      <c r="D63" s="6">
        <v>0</v>
      </c>
      <c r="E63" s="6">
        <v>1</v>
      </c>
    </row>
    <row r="64" spans="1:5" ht="15.75" customHeight="1">
      <c r="A64" s="3" t="s">
        <v>86</v>
      </c>
      <c r="B64" s="6">
        <v>14.369565</v>
      </c>
      <c r="C64" s="6">
        <v>22.4</v>
      </c>
      <c r="D64" s="6">
        <v>0.11764706</v>
      </c>
      <c r="E64" s="6">
        <v>2.3695651999999998</v>
      </c>
    </row>
    <row r="65" spans="1:5" ht="15.75" customHeight="1">
      <c r="A65" s="3" t="s">
        <v>87</v>
      </c>
      <c r="B65" s="6">
        <v>8.5652179999999998</v>
      </c>
      <c r="C65" s="6">
        <v>27.4</v>
      </c>
      <c r="D65" s="6">
        <v>0.68208089999999999</v>
      </c>
      <c r="E65" s="6">
        <v>1.5652174000000001</v>
      </c>
    </row>
    <row r="66" spans="1:5" ht="15.75" customHeight="1">
      <c r="A66" s="3" t="s">
        <v>88</v>
      </c>
      <c r="B66" s="6">
        <v>1</v>
      </c>
      <c r="C66" s="6">
        <v>2.8</v>
      </c>
      <c r="D66" s="6">
        <v>0</v>
      </c>
      <c r="E66" s="6">
        <v>1</v>
      </c>
    </row>
    <row r="67" spans="1:5" ht="15.75" customHeight="1">
      <c r="A67" s="3" t="s">
        <v>89</v>
      </c>
      <c r="B67" s="6">
        <v>15.025641</v>
      </c>
      <c r="C67" s="6">
        <v>45.2</v>
      </c>
      <c r="D67" s="6">
        <v>3.5353533999999999E-2</v>
      </c>
      <c r="E67" s="6">
        <v>1.0256411000000001</v>
      </c>
    </row>
    <row r="68" spans="1:5" ht="15.75" customHeight="1">
      <c r="A68" s="3" t="s">
        <v>91</v>
      </c>
      <c r="B68" s="6">
        <v>58.941177000000003</v>
      </c>
      <c r="C68" s="6">
        <v>13.8</v>
      </c>
      <c r="D68" s="6">
        <v>0.57142859999999995</v>
      </c>
      <c r="E68" s="6">
        <v>1.9411764</v>
      </c>
    </row>
    <row r="69" spans="1:5" ht="15.75" customHeight="1">
      <c r="A69" s="3" t="s">
        <v>92</v>
      </c>
      <c r="B69" s="6">
        <v>2.1666664999999998</v>
      </c>
      <c r="C69" s="6">
        <v>6.2</v>
      </c>
      <c r="D69" s="6">
        <v>0.3125</v>
      </c>
      <c r="E69" s="6">
        <v>1.1666666000000001</v>
      </c>
    </row>
    <row r="70" spans="1:5" ht="15.75" customHeight="1">
      <c r="A70" s="3" t="s">
        <v>93</v>
      </c>
      <c r="B70" s="6">
        <v>11.102563999999999</v>
      </c>
      <c r="C70" s="6">
        <v>18.8</v>
      </c>
      <c r="D70" s="6">
        <v>0.44318180000000001</v>
      </c>
      <c r="E70" s="6">
        <v>2.1025640000000001</v>
      </c>
    </row>
    <row r="71" spans="1:5" ht="15.75" customHeight="1">
      <c r="A71" s="3" t="s">
        <v>95</v>
      </c>
      <c r="B71" s="6">
        <v>5</v>
      </c>
      <c r="C71" s="6">
        <v>6.6</v>
      </c>
      <c r="D71" s="6">
        <v>0</v>
      </c>
      <c r="E71" s="6">
        <v>1</v>
      </c>
    </row>
    <row r="72" spans="1:5" ht="15.75" customHeight="1">
      <c r="A72" s="3" t="s">
        <v>97</v>
      </c>
      <c r="B72" s="6">
        <v>26.948277000000001</v>
      </c>
      <c r="C72" s="6">
        <v>29.6</v>
      </c>
      <c r="D72" s="6">
        <v>0.24545454999999999</v>
      </c>
      <c r="E72" s="6">
        <v>1.9482758</v>
      </c>
    </row>
    <row r="73" spans="1:5" ht="15.75" customHeight="1">
      <c r="A73" s="3" t="s">
        <v>98</v>
      </c>
      <c r="B73" s="6">
        <v>59.511111999999997</v>
      </c>
      <c r="C73" s="6">
        <v>26.6</v>
      </c>
      <c r="D73" s="6">
        <v>0.70411986000000004</v>
      </c>
      <c r="E73" s="6">
        <v>2.5111110000000001</v>
      </c>
    </row>
    <row r="74" spans="1:5" ht="15.75" customHeight="1">
      <c r="A74" s="3" t="s">
        <v>99</v>
      </c>
      <c r="B74" s="6">
        <v>9.5</v>
      </c>
      <c r="C74" s="6">
        <v>10.199999999999999</v>
      </c>
      <c r="D74" s="6">
        <v>0.35820895000000003</v>
      </c>
      <c r="E74" s="6">
        <v>1.5</v>
      </c>
    </row>
    <row r="75" spans="1:5" ht="15.75" customHeight="1">
      <c r="A75" s="3" t="s">
        <v>100</v>
      </c>
      <c r="B75" s="6">
        <v>14.866667</v>
      </c>
      <c r="C75" s="6">
        <v>9.1999999999999993</v>
      </c>
      <c r="D75" s="6">
        <v>0.55555560000000004</v>
      </c>
      <c r="E75" s="6">
        <v>1.8666666999999999</v>
      </c>
    </row>
    <row r="76" spans="1:5" ht="15.75" customHeight="1">
      <c r="A76" s="3" t="s">
        <v>101</v>
      </c>
      <c r="B76" s="6">
        <v>5.0588236000000002</v>
      </c>
      <c r="C76" s="6">
        <v>99.6</v>
      </c>
      <c r="D76" s="6">
        <v>0.89502470000000001</v>
      </c>
      <c r="E76" s="6">
        <v>5.0588236000000002</v>
      </c>
    </row>
    <row r="77" spans="1:5" ht="15.75" customHeight="1">
      <c r="A77" s="3" t="s">
        <v>103</v>
      </c>
      <c r="B77" s="6">
        <v>1.3333333999999999</v>
      </c>
      <c r="C77" s="6">
        <v>2.4</v>
      </c>
      <c r="D77" s="6">
        <v>0.125</v>
      </c>
      <c r="E77" s="6">
        <v>1.3333333999999999</v>
      </c>
    </row>
    <row r="78" spans="1:5" ht="15.75" customHeight="1">
      <c r="A78" s="3" t="s">
        <v>104</v>
      </c>
      <c r="B78" s="6">
        <v>3.5576922999999998</v>
      </c>
      <c r="C78" s="6">
        <v>73</v>
      </c>
      <c r="D78" s="6">
        <v>0.19685038999999999</v>
      </c>
      <c r="E78" s="6">
        <v>2.5576922999999998</v>
      </c>
    </row>
    <row r="79" spans="1:5" ht="15.75" customHeight="1">
      <c r="A79" s="3" t="s">
        <v>105</v>
      </c>
      <c r="B79" s="6">
        <v>1.2222222</v>
      </c>
      <c r="C79" s="6">
        <v>14.8</v>
      </c>
      <c r="D79" s="6">
        <v>0</v>
      </c>
      <c r="E79" s="6">
        <v>1.2222222</v>
      </c>
    </row>
    <row r="80" spans="1:5" ht="15.75" customHeight="1">
      <c r="A80" s="3" t="s">
        <v>106</v>
      </c>
      <c r="B80" s="6">
        <v>2.7857143999999998</v>
      </c>
      <c r="C80" s="6">
        <v>14.6</v>
      </c>
      <c r="D80" s="6">
        <v>0.56521739999999998</v>
      </c>
      <c r="E80" s="6">
        <v>2.7857143999999998</v>
      </c>
    </row>
    <row r="81" spans="1:5" ht="15.75" customHeight="1">
      <c r="A81" s="3" t="s">
        <v>108</v>
      </c>
      <c r="B81" s="6">
        <v>4.5454545</v>
      </c>
      <c r="C81" s="6">
        <v>7</v>
      </c>
      <c r="D81" s="6">
        <v>0.375</v>
      </c>
      <c r="E81" s="6">
        <v>1.5454545</v>
      </c>
    </row>
    <row r="82" spans="1:5" ht="15.75" customHeight="1">
      <c r="A82" s="3" t="s">
        <v>109</v>
      </c>
      <c r="B82" s="6">
        <v>1.0625</v>
      </c>
      <c r="C82" s="6">
        <v>29.8</v>
      </c>
      <c r="D82" s="6">
        <v>4.9586776999999999E-2</v>
      </c>
      <c r="E82" s="6">
        <v>1.0625</v>
      </c>
    </row>
    <row r="83" spans="1:5" ht="15.75" customHeight="1"/>
    <row r="84" spans="1:5" ht="15.75" customHeight="1"/>
    <row r="85" spans="1:5" ht="15.75" customHeight="1"/>
    <row r="86" spans="1:5" ht="15.75" customHeight="1"/>
    <row r="87" spans="1:5" ht="15.75" customHeight="1"/>
    <row r="88" spans="1:5" ht="15.75" customHeight="1"/>
    <row r="89" spans="1:5" ht="15.75" customHeight="1"/>
    <row r="90" spans="1:5" ht="15.75" customHeight="1"/>
    <row r="91" spans="1:5" ht="15.75" customHeight="1"/>
    <row r="92" spans="1:5" ht="15.75" customHeight="1"/>
    <row r="93" spans="1:5" ht="15.75" customHeight="1"/>
    <row r="94" spans="1:5" ht="15.75" customHeight="1"/>
    <row r="95" spans="1:5" ht="15.75" customHeight="1"/>
    <row r="96" spans="1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workbookViewId="0">
      <pane ySplit="1" topLeftCell="A66" activePane="bottomLeft" state="frozen"/>
      <selection pane="bottomLeft" activeCell="D113" sqref="D113"/>
    </sheetView>
  </sheetViews>
  <sheetFormatPr baseColWidth="10" defaultColWidth="11.28515625" defaultRowHeight="15" customHeight="1"/>
  <cols>
    <col min="1" max="1" width="48.28515625" customWidth="1"/>
    <col min="2" max="2" width="19" customWidth="1"/>
    <col min="3" max="3" width="22.28515625" customWidth="1"/>
    <col min="4" max="4" width="30.140625" customWidth="1"/>
    <col min="5" max="5" width="20" customWidth="1"/>
    <col min="6" max="7" width="10.5703125" customWidth="1"/>
    <col min="8" max="8" width="11.42578125" customWidth="1"/>
    <col min="9" max="25" width="10.5703125" customWidth="1"/>
  </cols>
  <sheetData>
    <row r="1" spans="1:12" ht="15.75" customHeight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27" t="s">
        <v>117</v>
      </c>
      <c r="G1" s="28"/>
      <c r="H1" s="28"/>
      <c r="I1" s="7" t="s">
        <v>118</v>
      </c>
      <c r="J1" s="9" t="s">
        <v>119</v>
      </c>
      <c r="K1" s="9" t="s">
        <v>121</v>
      </c>
      <c r="L1" s="9" t="s">
        <v>122</v>
      </c>
    </row>
    <row r="2" spans="1:12" ht="15.75" customHeight="1">
      <c r="A2" s="3" t="s">
        <v>6</v>
      </c>
      <c r="B2" s="12">
        <f>'custom distance'!B2-'original distance'!B2</f>
        <v>0</v>
      </c>
      <c r="C2" s="12">
        <f>'custom distance'!C2-'original distance'!C2</f>
        <v>0.20000000000000018</v>
      </c>
      <c r="D2" s="12">
        <f>'custom distance'!D2-'original distance'!D2</f>
        <v>0</v>
      </c>
      <c r="E2" s="12">
        <f>'custom distance'!E2-'original distance'!E2</f>
        <v>0</v>
      </c>
      <c r="F2" s="7" t="s">
        <v>126</v>
      </c>
      <c r="I2" s="14" t="str">
        <f t="shared" ref="I2:I82" si="0">IF(B2&gt;=0,
(F2&amp;G2&amp;H2),"")</f>
        <v>E9</v>
      </c>
      <c r="J2" s="15" t="str">
        <f t="shared" ref="J2:J82" si="1">IF(C2&gt;=0,
(F2&amp;G2&amp;H2),"")</f>
        <v>E9</v>
      </c>
      <c r="K2" s="15" t="str">
        <f t="shared" ref="K2:K82" si="2">IF(D2&lt;=0,
(F2&amp;G2&amp;H2),"")</f>
        <v>E9</v>
      </c>
      <c r="L2" s="15" t="str">
        <f t="shared" ref="L2:L82" si="3">IF(E2&gt;0,
(F2&amp;G2&amp;H2),"")</f>
        <v/>
      </c>
    </row>
    <row r="3" spans="1:12" ht="15.75" customHeight="1">
      <c r="A3" s="3" t="s">
        <v>8</v>
      </c>
      <c r="B3" s="12">
        <f>'custom distance'!B3-'original distance'!B3</f>
        <v>0</v>
      </c>
      <c r="C3" s="12">
        <f>'custom distance'!C3-'original distance'!C3</f>
        <v>0</v>
      </c>
      <c r="D3" s="12">
        <f>'custom distance'!D3-'original distance'!D3</f>
        <v>0</v>
      </c>
      <c r="E3" s="12">
        <f>'custom distance'!E3-'original distance'!E3</f>
        <v>0</v>
      </c>
      <c r="F3" s="7" t="s">
        <v>127</v>
      </c>
      <c r="I3" s="14" t="str">
        <f t="shared" si="0"/>
        <v>E8</v>
      </c>
      <c r="J3" s="15" t="str">
        <f t="shared" si="1"/>
        <v>E8</v>
      </c>
      <c r="K3" s="15" t="str">
        <f t="shared" si="2"/>
        <v>E8</v>
      </c>
      <c r="L3" s="15" t="str">
        <f t="shared" si="3"/>
        <v/>
      </c>
    </row>
    <row r="4" spans="1:12" ht="15.75" customHeight="1">
      <c r="A4" s="3" t="s">
        <v>9</v>
      </c>
      <c r="B4" s="12">
        <f>'custom distance'!B4-'original distance'!B4</f>
        <v>0</v>
      </c>
      <c r="C4" s="12">
        <f>'custom distance'!C4-'original distance'!C4</f>
        <v>0</v>
      </c>
      <c r="D4" s="12">
        <f>'custom distance'!D4-'original distance'!D4</f>
        <v>0</v>
      </c>
      <c r="E4" s="12">
        <f>'custom distance'!E4-'original distance'!E4</f>
        <v>0</v>
      </c>
      <c r="F4" s="7" t="s">
        <v>127</v>
      </c>
      <c r="I4" s="14" t="str">
        <f t="shared" si="0"/>
        <v>E8</v>
      </c>
      <c r="J4" s="15" t="str">
        <f t="shared" si="1"/>
        <v>E8</v>
      </c>
      <c r="K4" s="15" t="str">
        <f t="shared" si="2"/>
        <v>E8</v>
      </c>
      <c r="L4" s="15" t="str">
        <f t="shared" si="3"/>
        <v/>
      </c>
    </row>
    <row r="5" spans="1:12" ht="15.75" customHeight="1">
      <c r="A5" s="3" t="s">
        <v>10</v>
      </c>
      <c r="B5" s="12">
        <f>'custom distance'!B5-'original distance'!B5</f>
        <v>0</v>
      </c>
      <c r="C5" s="12">
        <f>'custom distance'!C5-'original distance'!C5</f>
        <v>0.20000000000000284</v>
      </c>
      <c r="D5" s="12">
        <f>'custom distance'!D5-'original distance'!D5</f>
        <v>0</v>
      </c>
      <c r="E5" s="12">
        <f>'custom distance'!E5-'original distance'!E5</f>
        <v>0</v>
      </c>
      <c r="F5" s="7" t="s">
        <v>127</v>
      </c>
      <c r="I5" s="14" t="str">
        <f t="shared" si="0"/>
        <v>E8</v>
      </c>
      <c r="J5" s="15" t="str">
        <f t="shared" si="1"/>
        <v>E8</v>
      </c>
      <c r="K5" s="15" t="str">
        <f t="shared" si="2"/>
        <v>E8</v>
      </c>
      <c r="L5" s="15" t="str">
        <f t="shared" si="3"/>
        <v/>
      </c>
    </row>
    <row r="6" spans="1:12" ht="15.75" customHeight="1">
      <c r="A6" s="3" t="s">
        <v>11</v>
      </c>
      <c r="B6" s="12">
        <f>'custom distance'!B6-'original distance'!B6</f>
        <v>-2</v>
      </c>
      <c r="C6" s="12">
        <f>'custom distance'!C6-'original distance'!C6</f>
        <v>0.20000000000000284</v>
      </c>
      <c r="D6" s="12">
        <f>'custom distance'!D6-'original distance'!D6</f>
        <v>0</v>
      </c>
      <c r="E6" s="12">
        <f>'custom distance'!E6-'original distance'!E6</f>
        <v>0</v>
      </c>
      <c r="F6" s="7" t="s">
        <v>128</v>
      </c>
      <c r="I6" s="14" t="str">
        <f t="shared" si="0"/>
        <v/>
      </c>
      <c r="J6" s="15" t="str">
        <f t="shared" si="1"/>
        <v>E11</v>
      </c>
      <c r="K6" s="15" t="str">
        <f t="shared" si="2"/>
        <v>E11</v>
      </c>
      <c r="L6" s="15" t="str">
        <f t="shared" si="3"/>
        <v/>
      </c>
    </row>
    <row r="7" spans="1:12" ht="15.75" customHeight="1">
      <c r="A7" s="3" t="s">
        <v>12</v>
      </c>
      <c r="B7" s="12">
        <f>'custom distance'!B7-'original distance'!B7</f>
        <v>0</v>
      </c>
      <c r="C7" s="12">
        <f>'custom distance'!C7-'original distance'!C7</f>
        <v>0</v>
      </c>
      <c r="D7" s="12">
        <f>'custom distance'!D7-'original distance'!D7</f>
        <v>0</v>
      </c>
      <c r="E7" s="12">
        <f>'custom distance'!E7-'original distance'!E7</f>
        <v>0</v>
      </c>
      <c r="F7" s="7" t="s">
        <v>127</v>
      </c>
      <c r="I7" s="14" t="str">
        <f t="shared" si="0"/>
        <v>E8</v>
      </c>
      <c r="J7" s="15" t="str">
        <f t="shared" si="1"/>
        <v>E8</v>
      </c>
      <c r="K7" s="15" t="str">
        <f t="shared" si="2"/>
        <v>E8</v>
      </c>
      <c r="L7" s="15" t="str">
        <f t="shared" si="3"/>
        <v/>
      </c>
    </row>
    <row r="8" spans="1:12" ht="15.75" customHeight="1">
      <c r="A8" s="3" t="s">
        <v>14</v>
      </c>
      <c r="B8" s="12">
        <f>'custom distance'!B8-'original distance'!B8</f>
        <v>0</v>
      </c>
      <c r="C8" s="12">
        <f>'custom distance'!C8-'original distance'!C8</f>
        <v>0</v>
      </c>
      <c r="D8" s="12">
        <f>'custom distance'!D8-'original distance'!D8</f>
        <v>0</v>
      </c>
      <c r="E8" s="12">
        <f>'custom distance'!E8-'original distance'!E8</f>
        <v>0</v>
      </c>
      <c r="F8" s="7" t="s">
        <v>127</v>
      </c>
      <c r="I8" s="14" t="str">
        <f t="shared" si="0"/>
        <v>E8</v>
      </c>
      <c r="J8" s="15" t="str">
        <f t="shared" si="1"/>
        <v>E8</v>
      </c>
      <c r="K8" s="15" t="str">
        <f t="shared" si="2"/>
        <v>E8</v>
      </c>
      <c r="L8" s="15" t="str">
        <f t="shared" si="3"/>
        <v/>
      </c>
    </row>
    <row r="9" spans="1:12" ht="15.75" customHeight="1">
      <c r="A9" s="3" t="s">
        <v>15</v>
      </c>
      <c r="B9" s="12">
        <f>'custom distance'!B9-'original distance'!B9</f>
        <v>0</v>
      </c>
      <c r="C9" s="12">
        <f>'custom distance'!C9-'original distance'!C9</f>
        <v>0</v>
      </c>
      <c r="D9" s="12">
        <f>'custom distance'!D9-'original distance'!D9</f>
        <v>0</v>
      </c>
      <c r="E9" s="12">
        <f>'custom distance'!E9-'original distance'!E9</f>
        <v>0</v>
      </c>
      <c r="F9" s="7" t="s">
        <v>127</v>
      </c>
      <c r="I9" s="14" t="str">
        <f t="shared" si="0"/>
        <v>E8</v>
      </c>
      <c r="J9" s="15" t="str">
        <f t="shared" si="1"/>
        <v>E8</v>
      </c>
      <c r="K9" s="15" t="str">
        <f t="shared" si="2"/>
        <v>E8</v>
      </c>
      <c r="L9" s="15" t="str">
        <f t="shared" si="3"/>
        <v/>
      </c>
    </row>
    <row r="10" spans="1:12" ht="15.75" customHeight="1">
      <c r="A10" s="3" t="s">
        <v>16</v>
      </c>
      <c r="B10" s="12">
        <f>'custom distance'!B10-'original distance'!B10</f>
        <v>0</v>
      </c>
      <c r="C10" s="12">
        <f>'custom distance'!C10-'original distance'!C10</f>
        <v>0</v>
      </c>
      <c r="D10" s="12">
        <f>'custom distance'!D10-'original distance'!D10</f>
        <v>0</v>
      </c>
      <c r="E10" s="12">
        <f>'custom distance'!E10-'original distance'!E10</f>
        <v>0</v>
      </c>
      <c r="F10" s="7" t="s">
        <v>129</v>
      </c>
      <c r="I10" s="14" t="str">
        <f t="shared" si="0"/>
        <v>E7</v>
      </c>
      <c r="J10" s="15" t="str">
        <f t="shared" si="1"/>
        <v>E7</v>
      </c>
      <c r="K10" s="15" t="str">
        <f t="shared" si="2"/>
        <v>E7</v>
      </c>
      <c r="L10" s="15" t="str">
        <f t="shared" si="3"/>
        <v/>
      </c>
    </row>
    <row r="11" spans="1:12" ht="15.75" customHeight="1">
      <c r="A11" s="3" t="s">
        <v>17</v>
      </c>
      <c r="B11" s="12">
        <f>'custom distance'!B11-'original distance'!B11</f>
        <v>0</v>
      </c>
      <c r="C11" s="12">
        <f>'custom distance'!C11-'original distance'!C11</f>
        <v>0</v>
      </c>
      <c r="D11" s="12">
        <f>'custom distance'!D11-'original distance'!D11</f>
        <v>0</v>
      </c>
      <c r="E11" s="12">
        <f>'custom distance'!E11-'original distance'!E11</f>
        <v>0</v>
      </c>
      <c r="F11" s="7" t="s">
        <v>127</v>
      </c>
      <c r="I11" s="14" t="str">
        <f t="shared" si="0"/>
        <v>E8</v>
      </c>
      <c r="J11" s="15" t="str">
        <f t="shared" si="1"/>
        <v>E8</v>
      </c>
      <c r="K11" s="15" t="str">
        <f t="shared" si="2"/>
        <v>E8</v>
      </c>
      <c r="L11" s="15" t="str">
        <f t="shared" si="3"/>
        <v/>
      </c>
    </row>
    <row r="12" spans="1:12" ht="15.75" customHeight="1">
      <c r="A12" s="3" t="s">
        <v>18</v>
      </c>
      <c r="B12" s="12">
        <f>'custom distance'!B12-'original distance'!B12</f>
        <v>0</v>
      </c>
      <c r="C12" s="12">
        <f>'custom distance'!C12-'original distance'!C12</f>
        <v>0</v>
      </c>
      <c r="D12" s="12">
        <f>'custom distance'!D12-'original distance'!D12</f>
        <v>0</v>
      </c>
      <c r="E12" s="12">
        <f>'custom distance'!E12-'original distance'!E12</f>
        <v>0</v>
      </c>
      <c r="F12" s="7" t="s">
        <v>127</v>
      </c>
      <c r="I12" s="14" t="str">
        <f t="shared" si="0"/>
        <v>E8</v>
      </c>
      <c r="J12" s="15" t="str">
        <f t="shared" si="1"/>
        <v>E8</v>
      </c>
      <c r="K12" s="15" t="str">
        <f t="shared" si="2"/>
        <v>E8</v>
      </c>
      <c r="L12" s="15" t="str">
        <f t="shared" si="3"/>
        <v/>
      </c>
    </row>
    <row r="13" spans="1:12" ht="15.75" customHeight="1">
      <c r="A13" s="3" t="s">
        <v>19</v>
      </c>
      <c r="B13" s="12">
        <f>'custom distance'!B13-'original distance'!B13</f>
        <v>0</v>
      </c>
      <c r="C13" s="12">
        <f>'custom distance'!C13-'original distance'!C13</f>
        <v>0</v>
      </c>
      <c r="D13" s="12">
        <f>'custom distance'!D13-'original distance'!D13</f>
        <v>0</v>
      </c>
      <c r="E13" s="12">
        <f>'custom distance'!E13-'original distance'!E13</f>
        <v>0</v>
      </c>
      <c r="F13" s="7" t="s">
        <v>127</v>
      </c>
      <c r="I13" s="14" t="str">
        <f t="shared" si="0"/>
        <v>E8</v>
      </c>
      <c r="J13" s="15" t="str">
        <f t="shared" si="1"/>
        <v>E8</v>
      </c>
      <c r="K13" s="15" t="str">
        <f t="shared" si="2"/>
        <v>E8</v>
      </c>
      <c r="L13" s="15" t="str">
        <f t="shared" si="3"/>
        <v/>
      </c>
    </row>
    <row r="14" spans="1:12" ht="15.75" customHeight="1">
      <c r="A14" s="3" t="s">
        <v>20</v>
      </c>
      <c r="B14" s="12">
        <f>'custom distance'!B14-'original distance'!B14</f>
        <v>0</v>
      </c>
      <c r="C14" s="12">
        <f>'custom distance'!C14-'original distance'!C14</f>
        <v>0</v>
      </c>
      <c r="D14" s="12">
        <f>'custom distance'!D14-'original distance'!D14</f>
        <v>0</v>
      </c>
      <c r="E14" s="12">
        <f>'custom distance'!E14-'original distance'!E14</f>
        <v>0</v>
      </c>
      <c r="F14" s="7" t="s">
        <v>129</v>
      </c>
      <c r="I14" s="14" t="str">
        <f t="shared" si="0"/>
        <v>E7</v>
      </c>
      <c r="J14" s="15" t="str">
        <f t="shared" si="1"/>
        <v>E7</v>
      </c>
      <c r="K14" s="15" t="str">
        <f t="shared" si="2"/>
        <v>E7</v>
      </c>
      <c r="L14" s="15" t="str">
        <f t="shared" si="3"/>
        <v/>
      </c>
    </row>
    <row r="15" spans="1:12" ht="15.75" customHeight="1">
      <c r="A15" s="3" t="s">
        <v>21</v>
      </c>
      <c r="B15" s="12">
        <f>'custom distance'!B15-'original distance'!B15</f>
        <v>-2</v>
      </c>
      <c r="C15" s="12">
        <f>'custom distance'!C15-'original distance'!C15</f>
        <v>0</v>
      </c>
      <c r="D15" s="12">
        <f>'custom distance'!D15-'original distance'!D15</f>
        <v>0</v>
      </c>
      <c r="E15" s="12">
        <f>'custom distance'!E15-'original distance'!E15</f>
        <v>0</v>
      </c>
      <c r="F15" s="7" t="s">
        <v>128</v>
      </c>
      <c r="I15" s="14" t="str">
        <f t="shared" si="0"/>
        <v/>
      </c>
      <c r="J15" s="15" t="str">
        <f t="shared" si="1"/>
        <v>E11</v>
      </c>
      <c r="K15" s="15" t="str">
        <f t="shared" si="2"/>
        <v>E11</v>
      </c>
      <c r="L15" s="15" t="str">
        <f t="shared" si="3"/>
        <v/>
      </c>
    </row>
    <row r="16" spans="1:12" ht="15.75" customHeight="1">
      <c r="A16" s="3" t="s">
        <v>23</v>
      </c>
      <c r="B16" s="12">
        <f>'custom distance'!B16-'original distance'!B16</f>
        <v>0</v>
      </c>
      <c r="C16" s="12">
        <f>'custom distance'!C16-'original distance'!C16</f>
        <v>0</v>
      </c>
      <c r="D16" s="12">
        <f>'custom distance'!D16-'original distance'!D16</f>
        <v>0</v>
      </c>
      <c r="E16" s="12">
        <f>'custom distance'!E16-'original distance'!E16</f>
        <v>0</v>
      </c>
      <c r="F16" s="7" t="s">
        <v>127</v>
      </c>
      <c r="G16" s="9" t="s">
        <v>128</v>
      </c>
      <c r="I16" s="14" t="str">
        <f t="shared" si="0"/>
        <v>E8E11</v>
      </c>
      <c r="J16" s="15" t="str">
        <f t="shared" si="1"/>
        <v>E8E11</v>
      </c>
      <c r="K16" s="15" t="str">
        <f t="shared" si="2"/>
        <v>E8E11</v>
      </c>
      <c r="L16" s="15" t="str">
        <f t="shared" si="3"/>
        <v/>
      </c>
    </row>
    <row r="17" spans="1:12" ht="15.75" customHeight="1">
      <c r="A17" s="3" t="s">
        <v>24</v>
      </c>
      <c r="B17" s="12">
        <f>'custom distance'!B17-'original distance'!B17</f>
        <v>0</v>
      </c>
      <c r="C17" s="12">
        <f>'custom distance'!C17-'original distance'!C17</f>
        <v>0</v>
      </c>
      <c r="D17" s="12">
        <f>'custom distance'!D17-'original distance'!D17</f>
        <v>0</v>
      </c>
      <c r="E17" s="12">
        <f>'custom distance'!E17-'original distance'!E17</f>
        <v>0</v>
      </c>
      <c r="F17" s="7" t="s">
        <v>127</v>
      </c>
      <c r="I17" s="14" t="str">
        <f t="shared" si="0"/>
        <v>E8</v>
      </c>
      <c r="J17" s="15" t="str">
        <f t="shared" si="1"/>
        <v>E8</v>
      </c>
      <c r="K17" s="15" t="str">
        <f t="shared" si="2"/>
        <v>E8</v>
      </c>
      <c r="L17" s="15" t="str">
        <f t="shared" si="3"/>
        <v/>
      </c>
    </row>
    <row r="18" spans="1:12" ht="15.75" customHeight="1">
      <c r="A18" s="3" t="s">
        <v>27</v>
      </c>
      <c r="B18" s="12">
        <f>'custom distance'!B18-'original distance'!B18</f>
        <v>0</v>
      </c>
      <c r="C18" s="12">
        <f>'custom distance'!C18-'original distance'!C18</f>
        <v>-0.20000000000000107</v>
      </c>
      <c r="D18" s="12">
        <f>'custom distance'!D18-'original distance'!D18</f>
        <v>4.2428999999999384E-3</v>
      </c>
      <c r="E18" s="12">
        <f>'custom distance'!E18-'original distance'!E18</f>
        <v>0</v>
      </c>
      <c r="F18" s="7" t="s">
        <v>127</v>
      </c>
      <c r="I18" s="14" t="str">
        <f t="shared" si="0"/>
        <v>E8</v>
      </c>
      <c r="J18" s="15" t="str">
        <f t="shared" si="1"/>
        <v/>
      </c>
      <c r="K18" s="15" t="str">
        <f t="shared" si="2"/>
        <v/>
      </c>
      <c r="L18" s="15" t="str">
        <f t="shared" si="3"/>
        <v/>
      </c>
    </row>
    <row r="19" spans="1:12" ht="15.75" customHeight="1">
      <c r="A19" s="3" t="s">
        <v>28</v>
      </c>
      <c r="B19" s="12">
        <f>'custom distance'!B19-'original distance'!B19</f>
        <v>0</v>
      </c>
      <c r="C19" s="12">
        <f>'custom distance'!C19-'original distance'!C19</f>
        <v>0</v>
      </c>
      <c r="D19" s="12">
        <f>'custom distance'!D19-'original distance'!D19</f>
        <v>0</v>
      </c>
      <c r="E19" s="12">
        <f>'custom distance'!E19-'original distance'!E19</f>
        <v>0</v>
      </c>
      <c r="F19" s="7" t="s">
        <v>128</v>
      </c>
      <c r="I19" s="14" t="str">
        <f t="shared" si="0"/>
        <v>E11</v>
      </c>
      <c r="J19" s="15" t="str">
        <f t="shared" si="1"/>
        <v>E11</v>
      </c>
      <c r="K19" s="15" t="str">
        <f t="shared" si="2"/>
        <v>E11</v>
      </c>
      <c r="L19" s="15" t="str">
        <f t="shared" si="3"/>
        <v/>
      </c>
    </row>
    <row r="20" spans="1:12" ht="15.75" customHeight="1">
      <c r="A20" s="3" t="s">
        <v>29</v>
      </c>
      <c r="B20" s="12">
        <f>'custom distance'!B20-'original distance'!B20</f>
        <v>0</v>
      </c>
      <c r="C20" s="12">
        <f>'custom distance'!C20-'original distance'!C20</f>
        <v>0</v>
      </c>
      <c r="D20" s="12">
        <f>'custom distance'!D20-'original distance'!D20</f>
        <v>0</v>
      </c>
      <c r="E20" s="12">
        <f>'custom distance'!E20-'original distance'!E20</f>
        <v>0</v>
      </c>
      <c r="F20" s="7" t="s">
        <v>127</v>
      </c>
      <c r="I20" s="14" t="str">
        <f t="shared" si="0"/>
        <v>E8</v>
      </c>
      <c r="J20" s="15" t="str">
        <f t="shared" si="1"/>
        <v>E8</v>
      </c>
      <c r="K20" s="15" t="str">
        <f t="shared" si="2"/>
        <v>E8</v>
      </c>
      <c r="L20" s="15" t="str">
        <f t="shared" si="3"/>
        <v/>
      </c>
    </row>
    <row r="21" spans="1:12" ht="15.75" customHeight="1">
      <c r="A21" s="3" t="s">
        <v>31</v>
      </c>
      <c r="B21" s="12">
        <f>'custom distance'!B21-'original distance'!B21</f>
        <v>0</v>
      </c>
      <c r="C21" s="12">
        <f>'custom distance'!C21-'original distance'!C21</f>
        <v>0</v>
      </c>
      <c r="D21" s="16">
        <f>'custom distance'!D21-'original distance'!D21</f>
        <v>-2.1645030000000051E-3</v>
      </c>
      <c r="E21" s="12">
        <f>'custom distance'!E21-'original distance'!E21</f>
        <v>0</v>
      </c>
      <c r="F21" s="7" t="s">
        <v>127</v>
      </c>
      <c r="I21" s="14" t="str">
        <f t="shared" si="0"/>
        <v>E8</v>
      </c>
      <c r="J21" s="15" t="str">
        <f t="shared" si="1"/>
        <v>E8</v>
      </c>
      <c r="K21" s="15" t="str">
        <f t="shared" si="2"/>
        <v>E8</v>
      </c>
      <c r="L21" s="15" t="str">
        <f t="shared" si="3"/>
        <v/>
      </c>
    </row>
    <row r="22" spans="1:12" ht="15.75" customHeight="1">
      <c r="A22" s="3" t="s">
        <v>32</v>
      </c>
      <c r="B22" s="12">
        <f>'custom distance'!B22-'original distance'!B22</f>
        <v>0</v>
      </c>
      <c r="C22" s="12">
        <f>'custom distance'!C22-'original distance'!C22</f>
        <v>0</v>
      </c>
      <c r="D22" s="12">
        <f>'custom distance'!D22-'original distance'!D22</f>
        <v>0</v>
      </c>
      <c r="E22" s="12">
        <f>'custom distance'!E22-'original distance'!E22</f>
        <v>0</v>
      </c>
      <c r="F22" s="7" t="s">
        <v>127</v>
      </c>
      <c r="I22" s="14" t="str">
        <f t="shared" si="0"/>
        <v>E8</v>
      </c>
      <c r="J22" s="15" t="str">
        <f t="shared" si="1"/>
        <v>E8</v>
      </c>
      <c r="K22" s="15" t="str">
        <f t="shared" si="2"/>
        <v>E8</v>
      </c>
      <c r="L22" s="15" t="str">
        <f t="shared" si="3"/>
        <v/>
      </c>
    </row>
    <row r="23" spans="1:12" ht="15.75" customHeight="1">
      <c r="A23" s="3" t="s">
        <v>33</v>
      </c>
      <c r="B23" s="12">
        <f>'custom distance'!B23-'original distance'!B23</f>
        <v>0</v>
      </c>
      <c r="C23" s="12">
        <f>'custom distance'!C23-'original distance'!C23</f>
        <v>0</v>
      </c>
      <c r="D23" s="12">
        <f>'custom distance'!D23-'original distance'!D23</f>
        <v>0</v>
      </c>
      <c r="E23" s="12">
        <f>'custom distance'!E23-'original distance'!E23</f>
        <v>0</v>
      </c>
      <c r="F23" s="7" t="s">
        <v>128</v>
      </c>
      <c r="I23" s="14" t="str">
        <f t="shared" si="0"/>
        <v>E11</v>
      </c>
      <c r="J23" s="15" t="str">
        <f t="shared" si="1"/>
        <v>E11</v>
      </c>
      <c r="K23" s="15" t="str">
        <f t="shared" si="2"/>
        <v>E11</v>
      </c>
      <c r="L23" s="15" t="str">
        <f t="shared" si="3"/>
        <v/>
      </c>
    </row>
    <row r="24" spans="1:12" ht="15.75" customHeight="1">
      <c r="A24" s="3" t="s">
        <v>34</v>
      </c>
      <c r="B24" s="12">
        <f>'custom distance'!B24-'original distance'!B24</f>
        <v>0</v>
      </c>
      <c r="C24" s="12">
        <f>'custom distance'!C24-'original distance'!C24</f>
        <v>0</v>
      </c>
      <c r="D24" s="12">
        <f>'custom distance'!D24-'original distance'!D24</f>
        <v>0</v>
      </c>
      <c r="E24" s="12">
        <f>'custom distance'!E24-'original distance'!E24</f>
        <v>0</v>
      </c>
      <c r="F24" s="7" t="s">
        <v>127</v>
      </c>
      <c r="I24" s="14" t="str">
        <f t="shared" si="0"/>
        <v>E8</v>
      </c>
      <c r="J24" s="15" t="str">
        <f t="shared" si="1"/>
        <v>E8</v>
      </c>
      <c r="K24" s="15" t="str">
        <f t="shared" si="2"/>
        <v>E8</v>
      </c>
      <c r="L24" s="15" t="str">
        <f t="shared" si="3"/>
        <v/>
      </c>
    </row>
    <row r="25" spans="1:12" ht="15.75" customHeight="1">
      <c r="A25" s="3" t="s">
        <v>35</v>
      </c>
      <c r="B25" s="12">
        <f>'custom distance'!B25-'original distance'!B25</f>
        <v>-2.0000001000000003</v>
      </c>
      <c r="C25" s="12">
        <f>'custom distance'!C25-'original distance'!C25</f>
        <v>0</v>
      </c>
      <c r="D25" s="12">
        <f>'custom distance'!D25-'original distance'!D25</f>
        <v>0</v>
      </c>
      <c r="E25" s="12">
        <f>'custom distance'!E25-'original distance'!E25</f>
        <v>0</v>
      </c>
      <c r="F25" s="7" t="s">
        <v>128</v>
      </c>
      <c r="I25" s="14" t="str">
        <f t="shared" si="0"/>
        <v/>
      </c>
      <c r="J25" s="15" t="str">
        <f t="shared" si="1"/>
        <v>E11</v>
      </c>
      <c r="K25" s="15" t="str">
        <f t="shared" si="2"/>
        <v>E11</v>
      </c>
      <c r="L25" s="15" t="str">
        <f t="shared" si="3"/>
        <v/>
      </c>
    </row>
    <row r="26" spans="1:12" ht="15.75" customHeight="1">
      <c r="A26" s="3" t="s">
        <v>36</v>
      </c>
      <c r="B26" s="12">
        <f>'custom distance'!B26-'original distance'!B26</f>
        <v>0</v>
      </c>
      <c r="C26" s="12">
        <f>'custom distance'!C26-'original distance'!C26</f>
        <v>0</v>
      </c>
      <c r="D26" s="12">
        <f>'custom distance'!D26-'original distance'!D26</f>
        <v>0</v>
      </c>
      <c r="E26" s="12">
        <f>'custom distance'!E26-'original distance'!E26</f>
        <v>0</v>
      </c>
      <c r="F26" s="7" t="s">
        <v>127</v>
      </c>
      <c r="I26" s="14" t="str">
        <f t="shared" si="0"/>
        <v>E8</v>
      </c>
      <c r="J26" s="15" t="str">
        <f t="shared" si="1"/>
        <v>E8</v>
      </c>
      <c r="K26" s="15" t="str">
        <f t="shared" si="2"/>
        <v>E8</v>
      </c>
      <c r="L26" s="15" t="str">
        <f t="shared" si="3"/>
        <v/>
      </c>
    </row>
    <row r="27" spans="1:12" ht="15.75" customHeight="1">
      <c r="A27" s="3" t="s">
        <v>37</v>
      </c>
      <c r="B27" s="12">
        <f>'custom distance'!B27-'original distance'!B27</f>
        <v>0</v>
      </c>
      <c r="C27" s="12">
        <f>'custom distance'!C27-'original distance'!C27</f>
        <v>0</v>
      </c>
      <c r="D27" s="12">
        <f>'custom distance'!D27-'original distance'!D27</f>
        <v>5.3030299999999975E-2</v>
      </c>
      <c r="E27" s="12">
        <f>'custom distance'!E27-'original distance'!E27</f>
        <v>0</v>
      </c>
      <c r="F27" s="7" t="s">
        <v>127</v>
      </c>
      <c r="I27" s="14" t="str">
        <f t="shared" si="0"/>
        <v>E8</v>
      </c>
      <c r="J27" s="15" t="str">
        <f t="shared" si="1"/>
        <v>E8</v>
      </c>
      <c r="K27" s="15" t="str">
        <f t="shared" si="2"/>
        <v/>
      </c>
      <c r="L27" s="15" t="str">
        <f t="shared" si="3"/>
        <v/>
      </c>
    </row>
    <row r="28" spans="1:12" ht="15.75" customHeight="1">
      <c r="A28" s="3" t="s">
        <v>38</v>
      </c>
      <c r="B28" s="12">
        <f>'custom distance'!B28-'original distance'!B28</f>
        <v>0</v>
      </c>
      <c r="C28" s="12">
        <f>'custom distance'!C28-'original distance'!C28</f>
        <v>-0.20000000000000284</v>
      </c>
      <c r="D28" s="12">
        <f>'custom distance'!D28-'original distance'!D28</f>
        <v>1.2190299999999543E-3</v>
      </c>
      <c r="E28" s="12">
        <f>'custom distance'!E28-'original distance'!E28</f>
        <v>0</v>
      </c>
      <c r="F28" s="7" t="s">
        <v>127</v>
      </c>
      <c r="I28" s="14" t="str">
        <f t="shared" si="0"/>
        <v>E8</v>
      </c>
      <c r="J28" s="15" t="str">
        <f t="shared" si="1"/>
        <v/>
      </c>
      <c r="K28" s="15" t="str">
        <f t="shared" si="2"/>
        <v/>
      </c>
      <c r="L28" s="15" t="str">
        <f t="shared" si="3"/>
        <v/>
      </c>
    </row>
    <row r="29" spans="1:12" ht="15.75" customHeight="1">
      <c r="A29" s="3" t="s">
        <v>39</v>
      </c>
      <c r="B29" s="12">
        <f>'custom distance'!B29-'original distance'!B29</f>
        <v>0</v>
      </c>
      <c r="C29" s="12">
        <f>'custom distance'!C29-'original distance'!C29</f>
        <v>0.20000000000000018</v>
      </c>
      <c r="D29" s="12">
        <f>'custom distance'!D29-'original distance'!D29</f>
        <v>1.0482099999999939E-2</v>
      </c>
      <c r="E29" s="12">
        <f>'custom distance'!E29-'original distance'!E29</f>
        <v>0</v>
      </c>
      <c r="F29" s="7" t="s">
        <v>127</v>
      </c>
      <c r="I29" s="14" t="str">
        <f t="shared" si="0"/>
        <v>E8</v>
      </c>
      <c r="J29" s="15" t="str">
        <f t="shared" si="1"/>
        <v>E8</v>
      </c>
      <c r="K29" s="15" t="str">
        <f t="shared" si="2"/>
        <v/>
      </c>
      <c r="L29" s="15" t="str">
        <f t="shared" si="3"/>
        <v/>
      </c>
    </row>
    <row r="30" spans="1:12" ht="15.75" customHeight="1">
      <c r="A30" s="3" t="s">
        <v>41</v>
      </c>
      <c r="B30" s="12">
        <f>'custom distance'!B30-'original distance'!B30</f>
        <v>0</v>
      </c>
      <c r="C30" s="12">
        <f>'custom distance'!C30-'original distance'!C30</f>
        <v>0</v>
      </c>
      <c r="D30" s="12">
        <f>'custom distance'!D30-'original distance'!D30</f>
        <v>-2.4935499999999555E-3</v>
      </c>
      <c r="E30" s="12">
        <f>'custom distance'!E30-'original distance'!E30</f>
        <v>0</v>
      </c>
      <c r="F30" s="7" t="s">
        <v>127</v>
      </c>
      <c r="I30" s="14" t="str">
        <f t="shared" si="0"/>
        <v>E8</v>
      </c>
      <c r="J30" s="15" t="str">
        <f t="shared" si="1"/>
        <v>E8</v>
      </c>
      <c r="K30" s="15" t="str">
        <f t="shared" si="2"/>
        <v>E8</v>
      </c>
      <c r="L30" s="15" t="str">
        <f t="shared" si="3"/>
        <v/>
      </c>
    </row>
    <row r="31" spans="1:12" ht="15.75" customHeight="1">
      <c r="A31" s="3" t="s">
        <v>42</v>
      </c>
      <c r="B31" s="12">
        <f>'custom distance'!B31-'original distance'!B31</f>
        <v>0</v>
      </c>
      <c r="C31" s="12">
        <f>'custom distance'!C31-'original distance'!C31</f>
        <v>0</v>
      </c>
      <c r="D31" s="12">
        <f>'custom distance'!D31-'original distance'!D31</f>
        <v>0</v>
      </c>
      <c r="E31" s="12">
        <f>'custom distance'!E31-'original distance'!E31</f>
        <v>0</v>
      </c>
      <c r="F31" s="7" t="s">
        <v>127</v>
      </c>
      <c r="I31" s="14" t="str">
        <f t="shared" si="0"/>
        <v>E8</v>
      </c>
      <c r="J31" s="15" t="str">
        <f t="shared" si="1"/>
        <v>E8</v>
      </c>
      <c r="K31" s="15" t="str">
        <f t="shared" si="2"/>
        <v>E8</v>
      </c>
      <c r="L31" s="15" t="str">
        <f t="shared" si="3"/>
        <v/>
      </c>
    </row>
    <row r="32" spans="1:12" ht="15.75" customHeight="1">
      <c r="A32" s="3" t="s">
        <v>44</v>
      </c>
      <c r="B32" s="12">
        <f>'custom distance'!B32-'original distance'!B32</f>
        <v>0</v>
      </c>
      <c r="C32" s="12">
        <f>'custom distance'!C32-'original distance'!C32</f>
        <v>0</v>
      </c>
      <c r="D32" s="12">
        <f>'custom distance'!D32-'original distance'!D32</f>
        <v>0</v>
      </c>
      <c r="E32" s="12">
        <f>'custom distance'!E32-'original distance'!E32</f>
        <v>0</v>
      </c>
      <c r="F32" s="7" t="s">
        <v>127</v>
      </c>
      <c r="I32" s="14" t="str">
        <f t="shared" si="0"/>
        <v>E8</v>
      </c>
      <c r="J32" s="15" t="str">
        <f t="shared" si="1"/>
        <v>E8</v>
      </c>
      <c r="K32" s="15" t="str">
        <f t="shared" si="2"/>
        <v>E8</v>
      </c>
      <c r="L32" s="15" t="str">
        <f t="shared" si="3"/>
        <v/>
      </c>
    </row>
    <row r="33" spans="1:12" ht="15.75" customHeight="1">
      <c r="A33" s="3" t="s">
        <v>45</v>
      </c>
      <c r="B33" s="12">
        <f>'custom distance'!B33-'original distance'!B33</f>
        <v>0</v>
      </c>
      <c r="C33" s="12">
        <f>'custom distance'!C33-'original distance'!C33</f>
        <v>0</v>
      </c>
      <c r="D33" s="12">
        <f>'custom distance'!D33-'original distance'!D33</f>
        <v>0</v>
      </c>
      <c r="E33" s="12">
        <f>'custom distance'!E33-'original distance'!E33</f>
        <v>0</v>
      </c>
      <c r="F33" s="7" t="s">
        <v>127</v>
      </c>
      <c r="I33" s="14" t="str">
        <f t="shared" si="0"/>
        <v>E8</v>
      </c>
      <c r="J33" s="15" t="str">
        <f t="shared" si="1"/>
        <v>E8</v>
      </c>
      <c r="K33" s="15" t="str">
        <f t="shared" si="2"/>
        <v>E8</v>
      </c>
      <c r="L33" s="15" t="str">
        <f t="shared" si="3"/>
        <v/>
      </c>
    </row>
    <row r="34" spans="1:12" ht="15.75" customHeight="1">
      <c r="A34" s="3" t="s">
        <v>46</v>
      </c>
      <c r="B34" s="12">
        <f>'custom distance'!B34-'original distance'!B34</f>
        <v>0</v>
      </c>
      <c r="C34" s="12">
        <f>'custom distance'!C34-'original distance'!C34</f>
        <v>-0.19999999999998863</v>
      </c>
      <c r="D34" s="12">
        <f>'custom distance'!D34-'original distance'!D34</f>
        <v>0</v>
      </c>
      <c r="E34" s="12">
        <f>'custom distance'!E34-'original distance'!E34</f>
        <v>0</v>
      </c>
      <c r="F34" s="7" t="s">
        <v>128</v>
      </c>
      <c r="I34" s="14" t="str">
        <f t="shared" si="0"/>
        <v>E11</v>
      </c>
      <c r="J34" s="15" t="str">
        <f t="shared" si="1"/>
        <v/>
      </c>
      <c r="K34" s="15" t="str">
        <f t="shared" si="2"/>
        <v>E11</v>
      </c>
      <c r="L34" s="15" t="str">
        <f t="shared" si="3"/>
        <v/>
      </c>
    </row>
    <row r="35" spans="1:12" ht="15.75" customHeight="1">
      <c r="A35" s="3" t="s">
        <v>47</v>
      </c>
      <c r="B35" s="12">
        <f>'custom distance'!B35-'original distance'!B35</f>
        <v>0</v>
      </c>
      <c r="C35" s="12">
        <f>'custom distance'!C35-'original distance'!C35</f>
        <v>0</v>
      </c>
      <c r="D35" s="12">
        <f>'custom distance'!D35-'original distance'!D35</f>
        <v>0</v>
      </c>
      <c r="E35" s="12">
        <f>'custom distance'!E35-'original distance'!E35</f>
        <v>0</v>
      </c>
      <c r="F35" s="7" t="s">
        <v>127</v>
      </c>
      <c r="I35" s="14" t="str">
        <f t="shared" si="0"/>
        <v>E8</v>
      </c>
      <c r="J35" s="15" t="str">
        <f t="shared" si="1"/>
        <v>E8</v>
      </c>
      <c r="K35" s="15" t="str">
        <f t="shared" si="2"/>
        <v>E8</v>
      </c>
      <c r="L35" s="15" t="str">
        <f t="shared" si="3"/>
        <v/>
      </c>
    </row>
    <row r="36" spans="1:12" ht="15.75" customHeight="1">
      <c r="A36" s="3" t="s">
        <v>48</v>
      </c>
      <c r="B36" s="12">
        <f>'custom distance'!B36-'original distance'!B36</f>
        <v>0</v>
      </c>
      <c r="C36" s="12">
        <f>'custom distance'!C36-'original distance'!C36</f>
        <v>0</v>
      </c>
      <c r="D36" s="12">
        <f>'custom distance'!D36-'original distance'!D36</f>
        <v>0</v>
      </c>
      <c r="E36" s="12">
        <f>'custom distance'!E36-'original distance'!E36</f>
        <v>0</v>
      </c>
      <c r="F36" s="7" t="s">
        <v>127</v>
      </c>
      <c r="I36" s="14" t="str">
        <f t="shared" si="0"/>
        <v>E8</v>
      </c>
      <c r="J36" s="15" t="str">
        <f t="shared" si="1"/>
        <v>E8</v>
      </c>
      <c r="K36" s="15" t="str">
        <f t="shared" si="2"/>
        <v>E8</v>
      </c>
      <c r="L36" s="15" t="str">
        <f t="shared" si="3"/>
        <v/>
      </c>
    </row>
    <row r="37" spans="1:12" ht="15.75" customHeight="1">
      <c r="A37" s="3" t="s">
        <v>50</v>
      </c>
      <c r="B37" s="12">
        <f>'custom distance'!B37-'original distance'!B37</f>
        <v>-2</v>
      </c>
      <c r="C37" s="12">
        <f>'custom distance'!C37-'original distance'!C37</f>
        <v>-0.20000000000000018</v>
      </c>
      <c r="D37" s="12">
        <f>'custom distance'!D37-'original distance'!D37</f>
        <v>0</v>
      </c>
      <c r="E37" s="12">
        <f>'custom distance'!E37-'original distance'!E37</f>
        <v>0</v>
      </c>
      <c r="F37" s="7" t="s">
        <v>128</v>
      </c>
      <c r="I37" s="14" t="str">
        <f t="shared" si="0"/>
        <v/>
      </c>
      <c r="J37" s="15" t="str">
        <f t="shared" si="1"/>
        <v/>
      </c>
      <c r="K37" s="15" t="str">
        <f t="shared" si="2"/>
        <v>E11</v>
      </c>
      <c r="L37" s="15" t="str">
        <f t="shared" si="3"/>
        <v/>
      </c>
    </row>
    <row r="38" spans="1:12" ht="15.75" customHeight="1">
      <c r="A38" s="3" t="s">
        <v>51</v>
      </c>
      <c r="B38" s="12">
        <f>'custom distance'!B38-'original distance'!B38</f>
        <v>0</v>
      </c>
      <c r="C38" s="12">
        <f>'custom distance'!C38-'original distance'!C38</f>
        <v>0</v>
      </c>
      <c r="D38" s="12">
        <f>'custom distance'!D38-'original distance'!D38</f>
        <v>0</v>
      </c>
      <c r="E38" s="12">
        <f>'custom distance'!E38-'original distance'!E38</f>
        <v>0</v>
      </c>
      <c r="F38" s="7" t="s">
        <v>130</v>
      </c>
      <c r="I38" s="14" t="str">
        <f t="shared" si="0"/>
        <v>E6</v>
      </c>
      <c r="J38" s="15" t="str">
        <f t="shared" si="1"/>
        <v>E6</v>
      </c>
      <c r="K38" s="15" t="str">
        <f t="shared" si="2"/>
        <v>E6</v>
      </c>
      <c r="L38" s="15" t="str">
        <f t="shared" si="3"/>
        <v/>
      </c>
    </row>
    <row r="39" spans="1:12" ht="15.75" customHeight="1">
      <c r="A39" s="3" t="s">
        <v>52</v>
      </c>
      <c r="B39" s="12">
        <f>'custom distance'!B39-'original distance'!B39</f>
        <v>0</v>
      </c>
      <c r="C39" s="12">
        <f>'custom distance'!C39-'original distance'!C39</f>
        <v>0</v>
      </c>
      <c r="D39" s="12">
        <f>'custom distance'!D39-'original distance'!D39</f>
        <v>0</v>
      </c>
      <c r="E39" s="12">
        <f>'custom distance'!E39-'original distance'!E39</f>
        <v>0</v>
      </c>
      <c r="F39" s="7" t="s">
        <v>127</v>
      </c>
      <c r="I39" s="14" t="str">
        <f t="shared" si="0"/>
        <v>E8</v>
      </c>
      <c r="J39" s="15" t="str">
        <f t="shared" si="1"/>
        <v>E8</v>
      </c>
      <c r="K39" s="15" t="str">
        <f t="shared" si="2"/>
        <v>E8</v>
      </c>
      <c r="L39" s="15" t="str">
        <f t="shared" si="3"/>
        <v/>
      </c>
    </row>
    <row r="40" spans="1:12" ht="15.75" customHeight="1">
      <c r="A40" s="3" t="s">
        <v>54</v>
      </c>
      <c r="B40" s="12">
        <f>'custom distance'!B40-'original distance'!B40</f>
        <v>0</v>
      </c>
      <c r="C40" s="12">
        <f>'custom distance'!C40-'original distance'!C40</f>
        <v>0</v>
      </c>
      <c r="D40" s="12">
        <f>'custom distance'!D40-'original distance'!D40</f>
        <v>-2.8549300000000333E-3</v>
      </c>
      <c r="E40" s="12">
        <f>'custom distance'!E40-'original distance'!E40</f>
        <v>0</v>
      </c>
      <c r="F40" s="7" t="s">
        <v>129</v>
      </c>
      <c r="I40" s="14" t="str">
        <f t="shared" si="0"/>
        <v>E7</v>
      </c>
      <c r="J40" s="15" t="str">
        <f t="shared" si="1"/>
        <v>E7</v>
      </c>
      <c r="K40" s="15" t="str">
        <f t="shared" si="2"/>
        <v>E7</v>
      </c>
      <c r="L40" s="15" t="str">
        <f t="shared" si="3"/>
        <v/>
      </c>
    </row>
    <row r="41" spans="1:12" ht="15.75" customHeight="1">
      <c r="A41" s="3" t="s">
        <v>55</v>
      </c>
      <c r="B41" s="12">
        <f>'custom distance'!B41-'original distance'!B41</f>
        <v>-2</v>
      </c>
      <c r="C41" s="12">
        <f>'custom distance'!C41-'original distance'!C41</f>
        <v>0</v>
      </c>
      <c r="D41" s="12">
        <f>'custom distance'!D41-'original distance'!D41</f>
        <v>0</v>
      </c>
      <c r="E41" s="12">
        <f>'custom distance'!E41-'original distance'!E41</f>
        <v>0</v>
      </c>
      <c r="F41" s="7" t="s">
        <v>128</v>
      </c>
      <c r="I41" s="14" t="str">
        <f t="shared" si="0"/>
        <v/>
      </c>
      <c r="J41" s="15" t="str">
        <f t="shared" si="1"/>
        <v>E11</v>
      </c>
      <c r="K41" s="15" t="str">
        <f t="shared" si="2"/>
        <v>E11</v>
      </c>
      <c r="L41" s="15" t="str">
        <f t="shared" si="3"/>
        <v/>
      </c>
    </row>
    <row r="42" spans="1:12" ht="15.75" customHeight="1">
      <c r="A42" s="3" t="s">
        <v>56</v>
      </c>
      <c r="B42" s="12">
        <f>'custom distance'!B42-'original distance'!B42</f>
        <v>0</v>
      </c>
      <c r="C42" s="12">
        <f>'custom distance'!C42-'original distance'!C42</f>
        <v>0</v>
      </c>
      <c r="D42" s="12">
        <f>'custom distance'!D42-'original distance'!D42</f>
        <v>0</v>
      </c>
      <c r="E42" s="12">
        <f>'custom distance'!E42-'original distance'!E42</f>
        <v>0</v>
      </c>
      <c r="F42" s="7" t="s">
        <v>130</v>
      </c>
      <c r="I42" s="14" t="str">
        <f t="shared" si="0"/>
        <v>E6</v>
      </c>
      <c r="J42" s="15" t="str">
        <f t="shared" si="1"/>
        <v>E6</v>
      </c>
      <c r="K42" s="15" t="str">
        <f t="shared" si="2"/>
        <v>E6</v>
      </c>
      <c r="L42" s="15" t="str">
        <f t="shared" si="3"/>
        <v/>
      </c>
    </row>
    <row r="43" spans="1:12" ht="15.75" customHeight="1">
      <c r="A43" s="3" t="s">
        <v>58</v>
      </c>
      <c r="B43" s="12">
        <f>'custom distance'!B43-'original distance'!B43</f>
        <v>0</v>
      </c>
      <c r="C43" s="12">
        <f>'custom distance'!C43-'original distance'!C43</f>
        <v>0</v>
      </c>
      <c r="D43" s="12">
        <f>'custom distance'!D43-'original distance'!D43</f>
        <v>0</v>
      </c>
      <c r="E43" s="12">
        <f>'custom distance'!E43-'original distance'!E43</f>
        <v>0</v>
      </c>
      <c r="F43" s="7" t="s">
        <v>127</v>
      </c>
      <c r="I43" s="14" t="str">
        <f t="shared" si="0"/>
        <v>E8</v>
      </c>
      <c r="J43" s="15" t="str">
        <f t="shared" si="1"/>
        <v>E8</v>
      </c>
      <c r="K43" s="15" t="str">
        <f t="shared" si="2"/>
        <v>E8</v>
      </c>
      <c r="L43" s="15" t="str">
        <f t="shared" si="3"/>
        <v/>
      </c>
    </row>
    <row r="44" spans="1:12" ht="15.75" customHeight="1">
      <c r="A44" s="3" t="s">
        <v>60</v>
      </c>
      <c r="B44" s="12">
        <f>'custom distance'!B44-'original distance'!B44</f>
        <v>12</v>
      </c>
      <c r="C44" s="12">
        <f>'custom distance'!C44-'original distance'!C44</f>
        <v>0.79999999999999716</v>
      </c>
      <c r="D44" s="12">
        <f>'custom distance'!D44-'original distance'!D44</f>
        <v>4.4163999999999315E-4</v>
      </c>
      <c r="E44" s="12">
        <f>'custom distance'!E44-'original distance'!E44</f>
        <v>0</v>
      </c>
      <c r="F44" s="7" t="s">
        <v>128</v>
      </c>
      <c r="I44" s="14" t="str">
        <f t="shared" si="0"/>
        <v>E11</v>
      </c>
      <c r="J44" s="15" t="str">
        <f t="shared" si="1"/>
        <v>E11</v>
      </c>
      <c r="K44" s="15" t="str">
        <f t="shared" si="2"/>
        <v/>
      </c>
      <c r="L44" s="15" t="str">
        <f t="shared" si="3"/>
        <v/>
      </c>
    </row>
    <row r="45" spans="1:12" ht="15.75" customHeight="1">
      <c r="A45" s="3" t="s">
        <v>61</v>
      </c>
      <c r="B45" s="12">
        <f>'custom distance'!B45-'original distance'!B45</f>
        <v>0</v>
      </c>
      <c r="C45" s="12">
        <f>'custom distance'!C45-'original distance'!C45</f>
        <v>0</v>
      </c>
      <c r="D45" s="12">
        <f>'custom distance'!D45-'original distance'!D45</f>
        <v>0</v>
      </c>
      <c r="E45" s="12">
        <f>'custom distance'!E45-'original distance'!E45</f>
        <v>0</v>
      </c>
      <c r="F45" s="7" t="s">
        <v>127</v>
      </c>
      <c r="I45" s="14" t="str">
        <f t="shared" si="0"/>
        <v>E8</v>
      </c>
      <c r="J45" s="15" t="str">
        <f t="shared" si="1"/>
        <v>E8</v>
      </c>
      <c r="K45" s="15" t="str">
        <f t="shared" si="2"/>
        <v>E8</v>
      </c>
      <c r="L45" s="15" t="str">
        <f t="shared" si="3"/>
        <v/>
      </c>
    </row>
    <row r="46" spans="1:12" ht="15.75" customHeight="1">
      <c r="A46" s="3" t="s">
        <v>62</v>
      </c>
      <c r="B46" s="12">
        <f>'custom distance'!B46-'original distance'!B46</f>
        <v>0</v>
      </c>
      <c r="C46" s="12">
        <f>'custom distance'!C46-'original distance'!C46</f>
        <v>0</v>
      </c>
      <c r="D46" s="12">
        <f>'custom distance'!D46-'original distance'!D46</f>
        <v>0</v>
      </c>
      <c r="E46" s="12">
        <f>'custom distance'!E46-'original distance'!E46</f>
        <v>0</v>
      </c>
      <c r="F46" s="7" t="s">
        <v>127</v>
      </c>
      <c r="I46" s="14" t="str">
        <f t="shared" si="0"/>
        <v>E8</v>
      </c>
      <c r="J46" s="15" t="str">
        <f t="shared" si="1"/>
        <v>E8</v>
      </c>
      <c r="K46" s="15" t="str">
        <f t="shared" si="2"/>
        <v>E8</v>
      </c>
      <c r="L46" s="15" t="str">
        <f t="shared" si="3"/>
        <v/>
      </c>
    </row>
    <row r="47" spans="1:12" ht="15.75" customHeight="1">
      <c r="A47" s="3" t="s">
        <v>63</v>
      </c>
      <c r="B47" s="12">
        <f>'custom distance'!B47-'original distance'!B47</f>
        <v>0</v>
      </c>
      <c r="C47" s="12">
        <f>'custom distance'!C47-'original distance'!C47</f>
        <v>0</v>
      </c>
      <c r="D47" s="12">
        <f>'custom distance'!D47-'original distance'!D47</f>
        <v>0</v>
      </c>
      <c r="E47" s="12">
        <f>'custom distance'!E47-'original distance'!E47</f>
        <v>0</v>
      </c>
      <c r="F47" s="7" t="s">
        <v>127</v>
      </c>
      <c r="I47" s="14" t="str">
        <f t="shared" si="0"/>
        <v>E8</v>
      </c>
      <c r="J47" s="15" t="str">
        <f t="shared" si="1"/>
        <v>E8</v>
      </c>
      <c r="K47" s="15" t="str">
        <f t="shared" si="2"/>
        <v>E8</v>
      </c>
      <c r="L47" s="15" t="str">
        <f t="shared" si="3"/>
        <v/>
      </c>
    </row>
    <row r="48" spans="1:12" ht="15.75" customHeight="1">
      <c r="A48" s="3" t="s">
        <v>65</v>
      </c>
      <c r="B48" s="12">
        <f>'custom distance'!B48-'original distance'!B48</f>
        <v>0</v>
      </c>
      <c r="C48" s="12">
        <f>'custom distance'!C48-'original distance'!C48</f>
        <v>0</v>
      </c>
      <c r="D48" s="12">
        <f>'custom distance'!D48-'original distance'!D48</f>
        <v>0</v>
      </c>
      <c r="E48" s="12">
        <f>'custom distance'!E48-'original distance'!E48</f>
        <v>0</v>
      </c>
      <c r="F48" s="7" t="s">
        <v>127</v>
      </c>
      <c r="I48" s="14" t="str">
        <f t="shared" si="0"/>
        <v>E8</v>
      </c>
      <c r="J48" s="15" t="str">
        <f t="shared" si="1"/>
        <v>E8</v>
      </c>
      <c r="K48" s="15" t="str">
        <f t="shared" si="2"/>
        <v>E8</v>
      </c>
      <c r="L48" s="15" t="str">
        <f t="shared" si="3"/>
        <v/>
      </c>
    </row>
    <row r="49" spans="1:12" ht="15.75" customHeight="1">
      <c r="A49" s="3" t="s">
        <v>66</v>
      </c>
      <c r="B49" s="12">
        <f>'custom distance'!B49-'original distance'!B49</f>
        <v>0</v>
      </c>
      <c r="C49" s="12">
        <f>'custom distance'!C49-'original distance'!C49</f>
        <v>0</v>
      </c>
      <c r="D49" s="12">
        <f>'custom distance'!D49-'original distance'!D49</f>
        <v>-3.1692200000000004E-3</v>
      </c>
      <c r="E49" s="12">
        <f>'custom distance'!E49-'original distance'!E49</f>
        <v>0</v>
      </c>
      <c r="F49" s="7" t="s">
        <v>127</v>
      </c>
      <c r="I49" s="14" t="str">
        <f t="shared" si="0"/>
        <v>E8</v>
      </c>
      <c r="J49" s="15" t="str">
        <f t="shared" si="1"/>
        <v>E8</v>
      </c>
      <c r="K49" s="15" t="str">
        <f t="shared" si="2"/>
        <v>E8</v>
      </c>
      <c r="L49" s="15" t="str">
        <f t="shared" si="3"/>
        <v/>
      </c>
    </row>
    <row r="50" spans="1:12" ht="15.75" customHeight="1">
      <c r="A50" s="3" t="s">
        <v>68</v>
      </c>
      <c r="B50" s="12">
        <f>'custom distance'!B50-'original distance'!B50</f>
        <v>0</v>
      </c>
      <c r="C50" s="12">
        <f>'custom distance'!C50-'original distance'!C50</f>
        <v>0</v>
      </c>
      <c r="D50" s="12">
        <f>'custom distance'!D50-'original distance'!D50</f>
        <v>0</v>
      </c>
      <c r="E50" s="12">
        <f>'custom distance'!E50-'original distance'!E50</f>
        <v>0</v>
      </c>
      <c r="F50" s="7" t="s">
        <v>127</v>
      </c>
      <c r="I50" s="14" t="str">
        <f t="shared" si="0"/>
        <v>E8</v>
      </c>
      <c r="J50" s="15" t="str">
        <f t="shared" si="1"/>
        <v>E8</v>
      </c>
      <c r="K50" s="15" t="str">
        <f t="shared" si="2"/>
        <v>E8</v>
      </c>
      <c r="L50" s="15" t="str">
        <f t="shared" si="3"/>
        <v/>
      </c>
    </row>
    <row r="51" spans="1:12" ht="15.75" customHeight="1">
      <c r="A51" s="3" t="s">
        <v>69</v>
      </c>
      <c r="B51" s="12">
        <f>'custom distance'!B51-'original distance'!B51</f>
        <v>0</v>
      </c>
      <c r="C51" s="12">
        <f>'custom distance'!C51-'original distance'!C51</f>
        <v>0</v>
      </c>
      <c r="D51" s="12">
        <f>'custom distance'!D51-'original distance'!D51</f>
        <v>0</v>
      </c>
      <c r="E51" s="12">
        <f>'custom distance'!E51-'original distance'!E51</f>
        <v>0</v>
      </c>
      <c r="F51" s="7" t="s">
        <v>127</v>
      </c>
      <c r="I51" s="14" t="str">
        <f t="shared" si="0"/>
        <v>E8</v>
      </c>
      <c r="J51" s="15" t="str">
        <f t="shared" si="1"/>
        <v>E8</v>
      </c>
      <c r="K51" s="15" t="str">
        <f t="shared" si="2"/>
        <v>E8</v>
      </c>
      <c r="L51" s="15" t="str">
        <f t="shared" si="3"/>
        <v/>
      </c>
    </row>
    <row r="52" spans="1:12" ht="15.75" customHeight="1">
      <c r="A52" s="3" t="s">
        <v>70</v>
      </c>
      <c r="B52" s="12">
        <f>'custom distance'!B52-'original distance'!B52</f>
        <v>-2</v>
      </c>
      <c r="C52" s="12">
        <f>'custom distance'!C52-'original distance'!C52</f>
        <v>0</v>
      </c>
      <c r="D52" s="12">
        <f>'custom distance'!D52-'original distance'!D52</f>
        <v>0</v>
      </c>
      <c r="E52" s="12">
        <f>'custom distance'!E52-'original distance'!E52</f>
        <v>0</v>
      </c>
      <c r="F52" s="7" t="s">
        <v>128</v>
      </c>
      <c r="I52" s="14" t="str">
        <f t="shared" si="0"/>
        <v/>
      </c>
      <c r="J52" s="15" t="str">
        <f t="shared" si="1"/>
        <v>E11</v>
      </c>
      <c r="K52" s="15" t="str">
        <f t="shared" si="2"/>
        <v>E11</v>
      </c>
      <c r="L52" s="15" t="str">
        <f t="shared" si="3"/>
        <v/>
      </c>
    </row>
    <row r="53" spans="1:12" ht="15.75" customHeight="1">
      <c r="A53" s="3" t="s">
        <v>71</v>
      </c>
      <c r="B53" s="12">
        <f>'custom distance'!B53-'original distance'!B53</f>
        <v>0</v>
      </c>
      <c r="C53" s="12">
        <f>'custom distance'!C53-'original distance'!C53</f>
        <v>0</v>
      </c>
      <c r="D53" s="12">
        <f>'custom distance'!D53-'original distance'!D53</f>
        <v>0</v>
      </c>
      <c r="E53" s="12">
        <f>'custom distance'!E53-'original distance'!E53</f>
        <v>0</v>
      </c>
      <c r="F53" s="7" t="s">
        <v>128</v>
      </c>
      <c r="I53" s="14" t="str">
        <f t="shared" si="0"/>
        <v>E11</v>
      </c>
      <c r="J53" s="15" t="str">
        <f t="shared" si="1"/>
        <v>E11</v>
      </c>
      <c r="K53" s="15" t="str">
        <f t="shared" si="2"/>
        <v>E11</v>
      </c>
      <c r="L53" s="15" t="str">
        <f t="shared" si="3"/>
        <v/>
      </c>
    </row>
    <row r="54" spans="1:12" ht="15.75" customHeight="1">
      <c r="A54" s="3" t="s">
        <v>73</v>
      </c>
      <c r="B54" s="12">
        <f>'custom distance'!B54-'original distance'!B54</f>
        <v>0</v>
      </c>
      <c r="C54" s="12">
        <f>'custom distance'!C54-'original distance'!C54</f>
        <v>0</v>
      </c>
      <c r="D54" s="12">
        <f>'custom distance'!D54-'original distance'!D54</f>
        <v>0</v>
      </c>
      <c r="E54" s="12">
        <f>'custom distance'!E54-'original distance'!E54</f>
        <v>0</v>
      </c>
      <c r="F54" s="7" t="s">
        <v>127</v>
      </c>
      <c r="I54" s="14" t="str">
        <f t="shared" si="0"/>
        <v>E8</v>
      </c>
      <c r="J54" s="15" t="str">
        <f t="shared" si="1"/>
        <v>E8</v>
      </c>
      <c r="K54" s="15" t="str">
        <f t="shared" si="2"/>
        <v>E8</v>
      </c>
      <c r="L54" s="15" t="str">
        <f t="shared" si="3"/>
        <v/>
      </c>
    </row>
    <row r="55" spans="1:12" ht="15.75" customHeight="1">
      <c r="A55" s="3" t="s">
        <v>74</v>
      </c>
      <c r="B55" s="12">
        <f>'custom distance'!B55-'original distance'!B55</f>
        <v>0</v>
      </c>
      <c r="C55" s="12">
        <f>'custom distance'!C55-'original distance'!C55</f>
        <v>0</v>
      </c>
      <c r="D55" s="12">
        <f>'custom distance'!D55-'original distance'!D55</f>
        <v>0</v>
      </c>
      <c r="E55" s="12">
        <f>'custom distance'!E55-'original distance'!E55</f>
        <v>0</v>
      </c>
      <c r="F55" s="7" t="s">
        <v>127</v>
      </c>
      <c r="I55" s="14" t="str">
        <f t="shared" si="0"/>
        <v>E8</v>
      </c>
      <c r="J55" s="15" t="str">
        <f t="shared" si="1"/>
        <v>E8</v>
      </c>
      <c r="K55" s="15" t="str">
        <f t="shared" si="2"/>
        <v>E8</v>
      </c>
      <c r="L55" s="15" t="str">
        <f t="shared" si="3"/>
        <v/>
      </c>
    </row>
    <row r="56" spans="1:12" ht="15.75" customHeight="1">
      <c r="A56" s="3" t="s">
        <v>75</v>
      </c>
      <c r="B56" s="12">
        <f>'custom distance'!B56-'original distance'!B56</f>
        <v>0</v>
      </c>
      <c r="C56" s="12">
        <f>'custom distance'!C56-'original distance'!C56</f>
        <v>0</v>
      </c>
      <c r="D56" s="12">
        <f>'custom distance'!D56-'original distance'!D56</f>
        <v>0</v>
      </c>
      <c r="E56" s="12">
        <f>'custom distance'!E56-'original distance'!E56</f>
        <v>0</v>
      </c>
      <c r="F56" s="7" t="s">
        <v>127</v>
      </c>
      <c r="I56" s="14" t="str">
        <f t="shared" si="0"/>
        <v>E8</v>
      </c>
      <c r="J56" s="15" t="str">
        <f t="shared" si="1"/>
        <v>E8</v>
      </c>
      <c r="K56" s="15" t="str">
        <f t="shared" si="2"/>
        <v>E8</v>
      </c>
      <c r="L56" s="15" t="str">
        <f t="shared" si="3"/>
        <v/>
      </c>
    </row>
    <row r="57" spans="1:12" ht="15.75" customHeight="1">
      <c r="A57" s="3" t="s">
        <v>76</v>
      </c>
      <c r="B57" s="12">
        <f>'custom distance'!B57-'original distance'!B57</f>
        <v>-2</v>
      </c>
      <c r="C57" s="12">
        <f>'custom distance'!C57-'original distance'!C57</f>
        <v>-0.20000000000000107</v>
      </c>
      <c r="D57" s="12">
        <f>'custom distance'!D57-'original distance'!D57</f>
        <v>0</v>
      </c>
      <c r="E57" s="12">
        <f>'custom distance'!E57-'original distance'!E57</f>
        <v>0</v>
      </c>
      <c r="F57" s="7" t="s">
        <v>128</v>
      </c>
      <c r="I57" s="14" t="str">
        <f t="shared" si="0"/>
        <v/>
      </c>
      <c r="J57" s="15" t="str">
        <f t="shared" si="1"/>
        <v/>
      </c>
      <c r="K57" s="15" t="str">
        <f t="shared" si="2"/>
        <v>E11</v>
      </c>
      <c r="L57" s="15" t="str">
        <f t="shared" si="3"/>
        <v/>
      </c>
    </row>
    <row r="58" spans="1:12" ht="15.75" customHeight="1">
      <c r="A58" s="3" t="s">
        <v>78</v>
      </c>
      <c r="B58" s="12">
        <f>'custom distance'!B58-'original distance'!B58</f>
        <v>-1</v>
      </c>
      <c r="C58" s="12">
        <f>'custom distance'!C58-'original distance'!C58</f>
        <v>0</v>
      </c>
      <c r="D58" s="12">
        <f>'custom distance'!D58-'original distance'!D58</f>
        <v>3.6284500000000053E-3</v>
      </c>
      <c r="E58" s="12">
        <f>'custom distance'!E58-'original distance'!E58</f>
        <v>0</v>
      </c>
      <c r="F58" s="7" t="s">
        <v>127</v>
      </c>
      <c r="G58" s="9" t="s">
        <v>128</v>
      </c>
      <c r="I58" s="14" t="str">
        <f t="shared" si="0"/>
        <v/>
      </c>
      <c r="J58" s="15" t="str">
        <f t="shared" si="1"/>
        <v>E8E11</v>
      </c>
      <c r="K58" s="15" t="str">
        <f t="shared" si="2"/>
        <v/>
      </c>
      <c r="L58" s="15" t="str">
        <f t="shared" si="3"/>
        <v/>
      </c>
    </row>
    <row r="59" spans="1:12" ht="15.75" customHeight="1">
      <c r="A59" s="3" t="s">
        <v>79</v>
      </c>
      <c r="B59" s="12">
        <f>'custom distance'!B59-'original distance'!B59</f>
        <v>0</v>
      </c>
      <c r="C59" s="12">
        <f>'custom distance'!C59-'original distance'!C59</f>
        <v>0</v>
      </c>
      <c r="D59" s="12">
        <f>'custom distance'!D59-'original distance'!D59</f>
        <v>0</v>
      </c>
      <c r="E59" s="12">
        <f>'custom distance'!E59-'original distance'!E59</f>
        <v>0</v>
      </c>
      <c r="F59" s="7" t="s">
        <v>131</v>
      </c>
      <c r="G59" s="9" t="s">
        <v>132</v>
      </c>
      <c r="H59" s="9" t="s">
        <v>127</v>
      </c>
      <c r="I59" s="14" t="str">
        <f t="shared" si="0"/>
        <v>E4E5E8</v>
      </c>
      <c r="J59" s="15" t="str">
        <f t="shared" si="1"/>
        <v>E4E5E8</v>
      </c>
      <c r="K59" s="15" t="str">
        <f t="shared" si="2"/>
        <v>E4E5E8</v>
      </c>
      <c r="L59" s="15" t="str">
        <f t="shared" si="3"/>
        <v/>
      </c>
    </row>
    <row r="60" spans="1:12" ht="15.75" customHeight="1">
      <c r="A60" s="3" t="s">
        <v>80</v>
      </c>
      <c r="B60" s="12">
        <f>'custom distance'!B60-'original distance'!B60</f>
        <v>0</v>
      </c>
      <c r="C60" s="12">
        <f>'custom distance'!C60-'original distance'!C60</f>
        <v>0</v>
      </c>
      <c r="D60" s="12">
        <f>'custom distance'!D60-'original distance'!D60</f>
        <v>0</v>
      </c>
      <c r="E60" s="12">
        <f>'custom distance'!E60-'original distance'!E60</f>
        <v>0</v>
      </c>
      <c r="F60" s="7" t="s">
        <v>127</v>
      </c>
      <c r="I60" s="14" t="str">
        <f t="shared" si="0"/>
        <v>E8</v>
      </c>
      <c r="J60" s="15" t="str">
        <f t="shared" si="1"/>
        <v>E8</v>
      </c>
      <c r="K60" s="15" t="str">
        <f t="shared" si="2"/>
        <v>E8</v>
      </c>
      <c r="L60" s="15" t="str">
        <f t="shared" si="3"/>
        <v/>
      </c>
    </row>
    <row r="61" spans="1:12" ht="15.75" customHeight="1">
      <c r="A61" s="3" t="s">
        <v>82</v>
      </c>
      <c r="B61" s="12">
        <f>'custom distance'!B61-'original distance'!B61</f>
        <v>0</v>
      </c>
      <c r="C61" s="12">
        <f>'custom distance'!C61-'original distance'!C61</f>
        <v>0</v>
      </c>
      <c r="D61" s="12">
        <f>'custom distance'!D61-'original distance'!D61</f>
        <v>0</v>
      </c>
      <c r="E61" s="12">
        <f>'custom distance'!E61-'original distance'!E61</f>
        <v>0</v>
      </c>
      <c r="F61" s="7" t="s">
        <v>127</v>
      </c>
      <c r="I61" s="14" t="str">
        <f t="shared" si="0"/>
        <v>E8</v>
      </c>
      <c r="J61" s="15" t="str">
        <f t="shared" si="1"/>
        <v>E8</v>
      </c>
      <c r="K61" s="15" t="str">
        <f t="shared" si="2"/>
        <v>E8</v>
      </c>
      <c r="L61" s="15" t="str">
        <f t="shared" si="3"/>
        <v/>
      </c>
    </row>
    <row r="62" spans="1:12" ht="15.75" customHeight="1">
      <c r="A62" s="3" t="s">
        <v>83</v>
      </c>
      <c r="B62" s="12">
        <f>'custom distance'!B62-'original distance'!B62</f>
        <v>-2</v>
      </c>
      <c r="C62" s="12">
        <f>'custom distance'!C62-'original distance'!C62</f>
        <v>-0.39999999999999991</v>
      </c>
      <c r="D62" s="12">
        <f>'custom distance'!D62-'original distance'!D62</f>
        <v>0</v>
      </c>
      <c r="E62" s="12">
        <f>'custom distance'!E62-'original distance'!E62</f>
        <v>0</v>
      </c>
      <c r="F62" s="7" t="s">
        <v>128</v>
      </c>
      <c r="I62" s="14" t="str">
        <f t="shared" si="0"/>
        <v/>
      </c>
      <c r="J62" s="15" t="str">
        <f t="shared" si="1"/>
        <v/>
      </c>
      <c r="K62" s="15" t="str">
        <f t="shared" si="2"/>
        <v>E11</v>
      </c>
      <c r="L62" s="15" t="str">
        <f t="shared" si="3"/>
        <v/>
      </c>
    </row>
    <row r="63" spans="1:12" ht="15.75" customHeight="1">
      <c r="A63" s="3" t="s">
        <v>84</v>
      </c>
      <c r="B63" s="12">
        <f>'custom distance'!B63-'original distance'!B63</f>
        <v>-2</v>
      </c>
      <c r="C63" s="12">
        <f>'custom distance'!C63-'original distance'!C63</f>
        <v>-0.20000000000000018</v>
      </c>
      <c r="D63" s="12">
        <f>'custom distance'!D63-'original distance'!D63</f>
        <v>0</v>
      </c>
      <c r="E63" s="12">
        <f>'custom distance'!E63-'original distance'!E63</f>
        <v>0</v>
      </c>
      <c r="F63" s="7" t="s">
        <v>128</v>
      </c>
      <c r="I63" s="14" t="str">
        <f t="shared" si="0"/>
        <v/>
      </c>
      <c r="J63" s="15" t="str">
        <f t="shared" si="1"/>
        <v/>
      </c>
      <c r="K63" s="15" t="str">
        <f t="shared" si="2"/>
        <v>E11</v>
      </c>
      <c r="L63" s="15" t="str">
        <f t="shared" si="3"/>
        <v/>
      </c>
    </row>
    <row r="64" spans="1:12" ht="15.75" customHeight="1">
      <c r="A64" s="3" t="s">
        <v>86</v>
      </c>
      <c r="B64" s="12">
        <f>'custom distance'!B64-'original distance'!B64</f>
        <v>0</v>
      </c>
      <c r="C64" s="12">
        <f>'custom distance'!C64-'original distance'!C64</f>
        <v>0</v>
      </c>
      <c r="D64" s="12">
        <f>'custom distance'!D64-'original distance'!D64</f>
        <v>0</v>
      </c>
      <c r="E64" s="12">
        <f>'custom distance'!E64-'original distance'!E64</f>
        <v>0</v>
      </c>
      <c r="F64" s="7" t="s">
        <v>127</v>
      </c>
      <c r="I64" s="14" t="str">
        <f t="shared" si="0"/>
        <v>E8</v>
      </c>
      <c r="J64" s="15" t="str">
        <f t="shared" si="1"/>
        <v>E8</v>
      </c>
      <c r="K64" s="15" t="str">
        <f t="shared" si="2"/>
        <v>E8</v>
      </c>
      <c r="L64" s="15" t="str">
        <f t="shared" si="3"/>
        <v/>
      </c>
    </row>
    <row r="65" spans="1:12" ht="15.75" customHeight="1">
      <c r="A65" s="3" t="s">
        <v>87</v>
      </c>
      <c r="B65" s="12">
        <f>'custom distance'!B65-'original distance'!B65</f>
        <v>0</v>
      </c>
      <c r="C65" s="12">
        <f>'custom distance'!C65-'original distance'!C65</f>
        <v>0</v>
      </c>
      <c r="D65" s="12">
        <f>'custom distance'!D65-'original distance'!D65</f>
        <v>0</v>
      </c>
      <c r="E65" s="12">
        <f>'custom distance'!E65-'original distance'!E65</f>
        <v>0</v>
      </c>
      <c r="F65" s="7" t="s">
        <v>127</v>
      </c>
      <c r="I65" s="14" t="str">
        <f t="shared" si="0"/>
        <v>E8</v>
      </c>
      <c r="J65" s="15" t="str">
        <f t="shared" si="1"/>
        <v>E8</v>
      </c>
      <c r="K65" s="15" t="str">
        <f t="shared" si="2"/>
        <v>E8</v>
      </c>
      <c r="L65" s="15" t="str">
        <f t="shared" si="3"/>
        <v/>
      </c>
    </row>
    <row r="66" spans="1:12" ht="15.75" customHeight="1">
      <c r="A66" s="3" t="s">
        <v>88</v>
      </c>
      <c r="B66" s="12">
        <f>'custom distance'!B66-'original distance'!B66</f>
        <v>0</v>
      </c>
      <c r="C66" s="12">
        <f>'custom distance'!C66-'original distance'!C66</f>
        <v>0</v>
      </c>
      <c r="D66" s="12">
        <f>'custom distance'!D66-'original distance'!D66</f>
        <v>0</v>
      </c>
      <c r="E66" s="12">
        <f>'custom distance'!E66-'original distance'!E66</f>
        <v>0</v>
      </c>
      <c r="F66" s="7" t="s">
        <v>127</v>
      </c>
      <c r="I66" s="14" t="str">
        <f t="shared" si="0"/>
        <v>E8</v>
      </c>
      <c r="J66" s="15" t="str">
        <f t="shared" si="1"/>
        <v>E8</v>
      </c>
      <c r="K66" s="15" t="str">
        <f t="shared" si="2"/>
        <v>E8</v>
      </c>
      <c r="L66" s="15" t="str">
        <f t="shared" si="3"/>
        <v/>
      </c>
    </row>
    <row r="67" spans="1:12" ht="15.75" customHeight="1">
      <c r="A67" s="3" t="s">
        <v>89</v>
      </c>
      <c r="B67" s="12">
        <f>'custom distance'!B67-'original distance'!B67</f>
        <v>-3.999998999999999</v>
      </c>
      <c r="C67" s="12">
        <f>'custom distance'!C67-'original distance'!C67</f>
        <v>-2.5999999999999943</v>
      </c>
      <c r="D67" s="12">
        <f>'custom distance'!D67-'original distance'!D67</f>
        <v>-4.2504260000000016E-3</v>
      </c>
      <c r="E67" s="12">
        <f>'custom distance'!E67-'original distance'!E67</f>
        <v>0</v>
      </c>
      <c r="F67" s="7" t="s">
        <v>128</v>
      </c>
      <c r="I67" s="14" t="str">
        <f t="shared" si="0"/>
        <v/>
      </c>
      <c r="J67" s="15" t="str">
        <f t="shared" si="1"/>
        <v/>
      </c>
      <c r="K67" s="15" t="str">
        <f t="shared" si="2"/>
        <v>E11</v>
      </c>
      <c r="L67" s="15" t="str">
        <f t="shared" si="3"/>
        <v/>
      </c>
    </row>
    <row r="68" spans="1:12" ht="15.75" customHeight="1">
      <c r="A68" s="3" t="s">
        <v>91</v>
      </c>
      <c r="B68" s="12">
        <f>'custom distance'!B68-'original distance'!B68</f>
        <v>0</v>
      </c>
      <c r="C68" s="12">
        <f>'custom distance'!C68-'original distance'!C68</f>
        <v>0</v>
      </c>
      <c r="D68" s="12">
        <f>'custom distance'!D68-'original distance'!D68</f>
        <v>0</v>
      </c>
      <c r="E68" s="12">
        <f>'custom distance'!E68-'original distance'!E68</f>
        <v>0</v>
      </c>
      <c r="F68" s="7" t="s">
        <v>127</v>
      </c>
      <c r="G68" s="9" t="s">
        <v>133</v>
      </c>
      <c r="I68" s="14" t="str">
        <f t="shared" si="0"/>
        <v>E8E12</v>
      </c>
      <c r="J68" s="15" t="str">
        <f t="shared" si="1"/>
        <v>E8E12</v>
      </c>
      <c r="K68" s="15" t="str">
        <f t="shared" si="2"/>
        <v>E8E12</v>
      </c>
      <c r="L68" s="15" t="str">
        <f t="shared" si="3"/>
        <v/>
      </c>
    </row>
    <row r="69" spans="1:12" ht="15.75" customHeight="1">
      <c r="A69" s="3" t="s">
        <v>92</v>
      </c>
      <c r="B69" s="12">
        <f>'custom distance'!B69-'original distance'!B69</f>
        <v>0</v>
      </c>
      <c r="C69" s="12">
        <f>'custom distance'!C69-'original distance'!C69</f>
        <v>0</v>
      </c>
      <c r="D69" s="12">
        <f>'custom distance'!D69-'original distance'!D69</f>
        <v>0</v>
      </c>
      <c r="E69" s="12">
        <f>'custom distance'!E69-'original distance'!E69</f>
        <v>0</v>
      </c>
      <c r="F69" s="7" t="s">
        <v>127</v>
      </c>
      <c r="I69" s="14" t="str">
        <f t="shared" si="0"/>
        <v>E8</v>
      </c>
      <c r="J69" s="15" t="str">
        <f t="shared" si="1"/>
        <v>E8</v>
      </c>
      <c r="K69" s="15" t="str">
        <f t="shared" si="2"/>
        <v>E8</v>
      </c>
      <c r="L69" s="15" t="str">
        <f t="shared" si="3"/>
        <v/>
      </c>
    </row>
    <row r="70" spans="1:12" ht="15.75" customHeight="1">
      <c r="A70" s="3" t="s">
        <v>93</v>
      </c>
      <c r="B70" s="12">
        <f>'custom distance'!B70-'original distance'!B70</f>
        <v>0</v>
      </c>
      <c r="C70" s="12">
        <f>'custom distance'!C70-'original distance'!C70</f>
        <v>0</v>
      </c>
      <c r="D70" s="12">
        <f>'custom distance'!D70-'original distance'!D70</f>
        <v>0</v>
      </c>
      <c r="E70" s="12">
        <f>'custom distance'!E70-'original distance'!E70</f>
        <v>0</v>
      </c>
      <c r="F70" s="7" t="s">
        <v>127</v>
      </c>
      <c r="I70" s="14" t="str">
        <f t="shared" si="0"/>
        <v>E8</v>
      </c>
      <c r="J70" s="15" t="str">
        <f t="shared" si="1"/>
        <v>E8</v>
      </c>
      <c r="K70" s="15" t="str">
        <f t="shared" si="2"/>
        <v>E8</v>
      </c>
      <c r="L70" s="15" t="str">
        <f t="shared" si="3"/>
        <v/>
      </c>
    </row>
    <row r="71" spans="1:12" ht="15.75" customHeight="1">
      <c r="A71" s="3" t="s">
        <v>95</v>
      </c>
      <c r="B71" s="12">
        <f>'custom distance'!B71-'original distance'!B71</f>
        <v>-1</v>
      </c>
      <c r="C71" s="12">
        <f>'custom distance'!C71-'original distance'!C71</f>
        <v>0</v>
      </c>
      <c r="D71" s="12">
        <f>'custom distance'!D71-'original distance'!D71</f>
        <v>0</v>
      </c>
      <c r="E71" s="12">
        <f>'custom distance'!E71-'original distance'!E71</f>
        <v>0</v>
      </c>
      <c r="F71" s="7" t="s">
        <v>128</v>
      </c>
      <c r="I71" s="14" t="str">
        <f t="shared" si="0"/>
        <v/>
      </c>
      <c r="J71" s="15" t="str">
        <f t="shared" si="1"/>
        <v>E11</v>
      </c>
      <c r="K71" s="15" t="str">
        <f t="shared" si="2"/>
        <v>E11</v>
      </c>
      <c r="L71" s="15" t="str">
        <f t="shared" si="3"/>
        <v/>
      </c>
    </row>
    <row r="72" spans="1:12" ht="15.75" customHeight="1">
      <c r="A72" s="3" t="s">
        <v>97</v>
      </c>
      <c r="B72" s="12">
        <f>'custom distance'!B72-'original distance'!B72</f>
        <v>0</v>
      </c>
      <c r="C72" s="12">
        <f>'custom distance'!C72-'original distance'!C72</f>
        <v>0</v>
      </c>
      <c r="D72" s="12">
        <f>'custom distance'!D72-'original distance'!D72</f>
        <v>0</v>
      </c>
      <c r="E72" s="12">
        <f>'custom distance'!E72-'original distance'!E72</f>
        <v>0</v>
      </c>
      <c r="F72" s="7" t="s">
        <v>127</v>
      </c>
      <c r="I72" s="14" t="str">
        <f t="shared" si="0"/>
        <v>E8</v>
      </c>
      <c r="J72" s="15" t="str">
        <f t="shared" si="1"/>
        <v>E8</v>
      </c>
      <c r="K72" s="15" t="str">
        <f t="shared" si="2"/>
        <v>E8</v>
      </c>
      <c r="L72" s="15" t="str">
        <f t="shared" si="3"/>
        <v/>
      </c>
    </row>
    <row r="73" spans="1:12" ht="15.75" customHeight="1">
      <c r="A73" s="3" t="s">
        <v>98</v>
      </c>
      <c r="B73" s="12">
        <f>'custom distance'!B73-'original distance'!B73</f>
        <v>0</v>
      </c>
      <c r="C73" s="12">
        <f>'custom distance'!C73-'original distance'!C73</f>
        <v>0</v>
      </c>
      <c r="D73" s="12">
        <f>'custom distance'!D73-'original distance'!D73</f>
        <v>0</v>
      </c>
      <c r="E73" s="12">
        <f>'custom distance'!E73-'original distance'!E73</f>
        <v>0</v>
      </c>
      <c r="F73" s="7" t="s">
        <v>127</v>
      </c>
      <c r="I73" s="14" t="str">
        <f t="shared" si="0"/>
        <v>E8</v>
      </c>
      <c r="J73" s="15" t="str">
        <f t="shared" si="1"/>
        <v>E8</v>
      </c>
      <c r="K73" s="15" t="str">
        <f t="shared" si="2"/>
        <v>E8</v>
      </c>
      <c r="L73" s="15" t="str">
        <f t="shared" si="3"/>
        <v/>
      </c>
    </row>
    <row r="74" spans="1:12" ht="15.75" customHeight="1">
      <c r="A74" s="3" t="s">
        <v>99</v>
      </c>
      <c r="B74" s="12">
        <f>'custom distance'!B74-'original distance'!B74</f>
        <v>0</v>
      </c>
      <c r="C74" s="12">
        <f>'custom distance'!C74-'original distance'!C74</f>
        <v>0</v>
      </c>
      <c r="D74" s="12">
        <f>'custom distance'!D74-'original distance'!D74</f>
        <v>0</v>
      </c>
      <c r="E74" s="12">
        <f>'custom distance'!E74-'original distance'!E74</f>
        <v>0</v>
      </c>
      <c r="F74" s="7" t="s">
        <v>127</v>
      </c>
      <c r="I74" s="14" t="str">
        <f t="shared" si="0"/>
        <v>E8</v>
      </c>
      <c r="J74" s="15" t="str">
        <f t="shared" si="1"/>
        <v>E8</v>
      </c>
      <c r="K74" s="15" t="str">
        <f t="shared" si="2"/>
        <v>E8</v>
      </c>
      <c r="L74" s="15" t="str">
        <f t="shared" si="3"/>
        <v/>
      </c>
    </row>
    <row r="75" spans="1:12" ht="15.75" customHeight="1">
      <c r="A75" s="3" t="s">
        <v>100</v>
      </c>
      <c r="B75" s="12">
        <f>'custom distance'!B75-'original distance'!B75</f>
        <v>0</v>
      </c>
      <c r="C75" s="12">
        <f>'custom distance'!C75-'original distance'!C75</f>
        <v>0</v>
      </c>
      <c r="D75" s="12">
        <f>'custom distance'!D75-'original distance'!D75</f>
        <v>0</v>
      </c>
      <c r="E75" s="12">
        <f>'custom distance'!E75-'original distance'!E75</f>
        <v>0</v>
      </c>
      <c r="F75" s="7" t="s">
        <v>127</v>
      </c>
      <c r="I75" s="14" t="str">
        <f t="shared" si="0"/>
        <v>E8</v>
      </c>
      <c r="J75" s="15" t="str">
        <f t="shared" si="1"/>
        <v>E8</v>
      </c>
      <c r="K75" s="15" t="str">
        <f t="shared" si="2"/>
        <v>E8</v>
      </c>
      <c r="L75" s="15" t="str">
        <f t="shared" si="3"/>
        <v/>
      </c>
    </row>
    <row r="76" spans="1:12" ht="15.75" customHeight="1">
      <c r="A76" s="3" t="s">
        <v>101</v>
      </c>
      <c r="B76" s="12">
        <f>'custom distance'!B76-'original distance'!B76</f>
        <v>0</v>
      </c>
      <c r="C76" s="12">
        <f>'custom distance'!C76-'original distance'!C76</f>
        <v>0.19999999999998863</v>
      </c>
      <c r="D76" s="12">
        <f>'custom distance'!D76-'original distance'!D76</f>
        <v>-2.3324999999996265E-4</v>
      </c>
      <c r="E76" s="12">
        <f>'custom distance'!E76-'original distance'!E76</f>
        <v>0</v>
      </c>
      <c r="F76" s="7" t="s">
        <v>127</v>
      </c>
      <c r="I76" s="14" t="str">
        <f t="shared" si="0"/>
        <v>E8</v>
      </c>
      <c r="J76" s="15" t="str">
        <f t="shared" si="1"/>
        <v>E8</v>
      </c>
      <c r="K76" s="15" t="str">
        <f t="shared" si="2"/>
        <v>E8</v>
      </c>
      <c r="L76" s="15" t="str">
        <f t="shared" si="3"/>
        <v/>
      </c>
    </row>
    <row r="77" spans="1:12" ht="15.75" customHeight="1">
      <c r="A77" s="3" t="s">
        <v>103</v>
      </c>
      <c r="B77" s="12">
        <f>'custom distance'!B77-'original distance'!B77</f>
        <v>0</v>
      </c>
      <c r="C77" s="12">
        <f>'custom distance'!C77-'original distance'!C77</f>
        <v>0</v>
      </c>
      <c r="D77" s="12">
        <f>'custom distance'!D77-'original distance'!D77</f>
        <v>0</v>
      </c>
      <c r="E77" s="12">
        <f>'custom distance'!E77-'original distance'!E77</f>
        <v>0</v>
      </c>
      <c r="F77" s="7" t="s">
        <v>127</v>
      </c>
      <c r="I77" s="14" t="str">
        <f t="shared" si="0"/>
        <v>E8</v>
      </c>
      <c r="J77" s="15" t="str">
        <f t="shared" si="1"/>
        <v>E8</v>
      </c>
      <c r="K77" s="15" t="str">
        <f t="shared" si="2"/>
        <v>E8</v>
      </c>
      <c r="L77" s="15" t="str">
        <f t="shared" si="3"/>
        <v/>
      </c>
    </row>
    <row r="78" spans="1:12" ht="15.75" customHeight="1">
      <c r="A78" s="3" t="s">
        <v>104</v>
      </c>
      <c r="B78" s="12">
        <f>'custom distance'!B78-'original distance'!B78</f>
        <v>0</v>
      </c>
      <c r="C78" s="12">
        <f>'custom distance'!C78-'original distance'!C78</f>
        <v>0.20000000000000284</v>
      </c>
      <c r="D78" s="12">
        <f>'custom distance'!D78-'original distance'!D78</f>
        <v>5.1530999999999105E-4</v>
      </c>
      <c r="E78" s="12">
        <f>'custom distance'!E78-'original distance'!E78</f>
        <v>0</v>
      </c>
      <c r="F78" s="7" t="s">
        <v>127</v>
      </c>
      <c r="I78" s="14" t="str">
        <f t="shared" si="0"/>
        <v>E8</v>
      </c>
      <c r="J78" s="15" t="str">
        <f t="shared" si="1"/>
        <v>E8</v>
      </c>
      <c r="K78" s="15" t="str">
        <f t="shared" si="2"/>
        <v/>
      </c>
      <c r="L78" s="15" t="str">
        <f t="shared" si="3"/>
        <v/>
      </c>
    </row>
    <row r="79" spans="1:12" ht="15.75" customHeight="1">
      <c r="A79" s="3" t="s">
        <v>105</v>
      </c>
      <c r="B79" s="12">
        <f>'custom distance'!B79-'original distance'!B79</f>
        <v>0</v>
      </c>
      <c r="C79" s="12">
        <f>'custom distance'!C79-'original distance'!C79</f>
        <v>0</v>
      </c>
      <c r="D79" s="12">
        <f>'custom distance'!D79-'original distance'!D79</f>
        <v>0</v>
      </c>
      <c r="E79" s="12">
        <f>'custom distance'!E79-'original distance'!E79</f>
        <v>0</v>
      </c>
      <c r="F79" s="7" t="s">
        <v>128</v>
      </c>
      <c r="I79" s="14" t="str">
        <f t="shared" si="0"/>
        <v>E11</v>
      </c>
      <c r="J79" s="15" t="str">
        <f t="shared" si="1"/>
        <v>E11</v>
      </c>
      <c r="K79" s="15" t="str">
        <f t="shared" si="2"/>
        <v>E11</v>
      </c>
      <c r="L79" s="15" t="str">
        <f t="shared" si="3"/>
        <v/>
      </c>
    </row>
    <row r="80" spans="1:12" ht="15.75" customHeight="1">
      <c r="A80" s="3" t="s">
        <v>106</v>
      </c>
      <c r="B80" s="12">
        <f>'custom distance'!B80-'original distance'!B80</f>
        <v>0</v>
      </c>
      <c r="C80" s="12">
        <f>'custom distance'!C80-'original distance'!C80</f>
        <v>0</v>
      </c>
      <c r="D80" s="12">
        <f>'custom distance'!D80-'original distance'!D80</f>
        <v>0</v>
      </c>
      <c r="E80" s="12">
        <f>'custom distance'!E80-'original distance'!E80</f>
        <v>0</v>
      </c>
      <c r="F80" s="7" t="s">
        <v>127</v>
      </c>
      <c r="I80" s="14" t="str">
        <f t="shared" si="0"/>
        <v>E8</v>
      </c>
      <c r="J80" s="15" t="str">
        <f t="shared" si="1"/>
        <v>E8</v>
      </c>
      <c r="K80" s="15" t="str">
        <f t="shared" si="2"/>
        <v>E8</v>
      </c>
      <c r="L80" s="15" t="str">
        <f t="shared" si="3"/>
        <v/>
      </c>
    </row>
    <row r="81" spans="1:25" ht="15.75" customHeight="1">
      <c r="A81" s="3" t="s">
        <v>108</v>
      </c>
      <c r="B81" s="12">
        <f>'custom distance'!B81-'original distance'!B81</f>
        <v>0</v>
      </c>
      <c r="C81" s="12">
        <f>'custom distance'!C81-'original distance'!C81</f>
        <v>0</v>
      </c>
      <c r="D81" s="12">
        <f>'custom distance'!D81-'original distance'!D81</f>
        <v>0</v>
      </c>
      <c r="E81" s="12">
        <f>'custom distance'!E81-'original distance'!E81</f>
        <v>0</v>
      </c>
      <c r="F81" s="7" t="s">
        <v>127</v>
      </c>
      <c r="I81" s="14" t="str">
        <f t="shared" si="0"/>
        <v>E8</v>
      </c>
      <c r="J81" s="15" t="str">
        <f t="shared" si="1"/>
        <v>E8</v>
      </c>
      <c r="K81" s="15" t="str">
        <f t="shared" si="2"/>
        <v>E8</v>
      </c>
      <c r="L81" s="15" t="str">
        <f t="shared" si="3"/>
        <v/>
      </c>
    </row>
    <row r="82" spans="1:25" ht="15.75" customHeight="1">
      <c r="A82" s="17" t="s">
        <v>109</v>
      </c>
      <c r="B82" s="18">
        <f>'custom distance'!B82-'original distance'!B82</f>
        <v>0</v>
      </c>
      <c r="C82" s="18">
        <f>'custom distance'!C82-'original distance'!C82</f>
        <v>-0.39999999999999858</v>
      </c>
      <c r="D82" s="18">
        <f>'custom distance'!D82-'original distance'!D82</f>
        <v>0</v>
      </c>
      <c r="E82" s="18">
        <f>'custom distance'!E82-'original distance'!E82</f>
        <v>0</v>
      </c>
      <c r="F82" s="19" t="s">
        <v>128</v>
      </c>
      <c r="G82" s="20"/>
      <c r="H82" s="20"/>
      <c r="I82" s="21" t="str">
        <f t="shared" si="0"/>
        <v>E11</v>
      </c>
      <c r="J82" s="20" t="str">
        <f t="shared" si="1"/>
        <v/>
      </c>
      <c r="K82" s="20" t="str">
        <f t="shared" si="2"/>
        <v>E11</v>
      </c>
      <c r="L82" s="20" t="str">
        <f t="shared" si="3"/>
        <v/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>
      <c r="A83" s="22"/>
    </row>
    <row r="84" spans="1:25" ht="15.75" customHeight="1">
      <c r="A84" s="22" t="s">
        <v>134</v>
      </c>
      <c r="B84" s="15">
        <f t="shared" ref="B84:C84" si="4">COUNTIF(B2:B82, "&lt;0")</f>
        <v>12</v>
      </c>
      <c r="C84" s="15">
        <f t="shared" si="4"/>
        <v>9</v>
      </c>
      <c r="D84" s="15">
        <f>COUNTIF(D2:D82, "&gt;0")</f>
        <v>7</v>
      </c>
      <c r="E84" s="15">
        <f>COUNTIF(E2:E82, "&lt;0")</f>
        <v>0</v>
      </c>
      <c r="H84" s="10" t="s">
        <v>135</v>
      </c>
      <c r="I84" s="10" t="s">
        <v>136</v>
      </c>
    </row>
    <row r="85" spans="1:25" ht="15.75" customHeight="1">
      <c r="A85" s="22" t="s">
        <v>137</v>
      </c>
      <c r="B85" s="15">
        <f t="shared" ref="B85:C85" si="5">COUNTIF(B2:B82, "&gt;0")</f>
        <v>1</v>
      </c>
      <c r="C85" s="15">
        <f t="shared" si="5"/>
        <v>7</v>
      </c>
      <c r="D85" s="15">
        <f>COUNTIF(D2:D82, "&lt;0")</f>
        <v>6</v>
      </c>
      <c r="E85" s="15">
        <f>COUNTIF(E2:E82, "&gt;0")</f>
        <v>0</v>
      </c>
      <c r="H85" s="9" t="s">
        <v>138</v>
      </c>
      <c r="I85" s="15">
        <f t="shared" ref="I85:L85" si="6">COUNTIF(I$2:I$82, "*E6*")</f>
        <v>2</v>
      </c>
      <c r="J85" s="15">
        <f t="shared" si="6"/>
        <v>2</v>
      </c>
      <c r="K85" s="15">
        <f t="shared" si="6"/>
        <v>2</v>
      </c>
      <c r="L85" s="15">
        <f t="shared" si="6"/>
        <v>0</v>
      </c>
    </row>
    <row r="86" spans="1:25" ht="15.75" customHeight="1">
      <c r="A86" s="23" t="s">
        <v>139</v>
      </c>
      <c r="B86" s="24">
        <f t="shared" ref="B86:E86" si="7">COUNTIF(B2:B82, "=0")</f>
        <v>68</v>
      </c>
      <c r="C86" s="24">
        <f t="shared" si="7"/>
        <v>65</v>
      </c>
      <c r="D86" s="24">
        <f t="shared" si="7"/>
        <v>68</v>
      </c>
      <c r="E86" s="24">
        <f t="shared" si="7"/>
        <v>81</v>
      </c>
      <c r="H86" s="9" t="s">
        <v>140</v>
      </c>
      <c r="I86" s="15">
        <f t="shared" ref="I86:L86" si="8">COUNTIF(I$2:I$82, "*E7*")</f>
        <v>3</v>
      </c>
      <c r="J86" s="15">
        <f t="shared" si="8"/>
        <v>3</v>
      </c>
      <c r="K86" s="15">
        <f t="shared" si="8"/>
        <v>3</v>
      </c>
      <c r="L86" s="15">
        <f t="shared" si="8"/>
        <v>0</v>
      </c>
    </row>
    <row r="87" spans="1:25" ht="15.75" customHeight="1">
      <c r="A87" s="22" t="s">
        <v>141</v>
      </c>
      <c r="B87" s="15">
        <f t="shared" ref="B87:E87" si="9">SUM(B84:B86)</f>
        <v>81</v>
      </c>
      <c r="C87" s="15">
        <f t="shared" si="9"/>
        <v>81</v>
      </c>
      <c r="D87" s="15">
        <f t="shared" si="9"/>
        <v>81</v>
      </c>
      <c r="E87" s="15">
        <f t="shared" si="9"/>
        <v>81</v>
      </c>
      <c r="H87" s="9" t="s">
        <v>142</v>
      </c>
      <c r="I87" s="8">
        <f t="shared" ref="I87:L87" si="10">COUNTIF(I$2:I$82, "*E8*")</f>
        <v>56</v>
      </c>
      <c r="J87" s="8">
        <f t="shared" si="10"/>
        <v>55</v>
      </c>
      <c r="K87" s="8">
        <f t="shared" si="10"/>
        <v>51</v>
      </c>
      <c r="L87" s="8">
        <f t="shared" si="10"/>
        <v>0</v>
      </c>
    </row>
    <row r="88" spans="1:25" ht="15.75" customHeight="1">
      <c r="H88" s="9" t="s">
        <v>143</v>
      </c>
      <c r="I88" s="15">
        <f t="shared" ref="I88:L88" si="11">COUNTIF(I$2:I$82, "*E9*")</f>
        <v>1</v>
      </c>
      <c r="J88" s="15">
        <f t="shared" si="11"/>
        <v>1</v>
      </c>
      <c r="K88" s="15">
        <f t="shared" si="11"/>
        <v>1</v>
      </c>
      <c r="L88" s="15">
        <f t="shared" si="11"/>
        <v>0</v>
      </c>
    </row>
    <row r="89" spans="1:25" ht="15.75" customHeight="1">
      <c r="A89" s="22" t="s">
        <v>144</v>
      </c>
      <c r="B89" s="15" t="s">
        <v>145</v>
      </c>
      <c r="C89" s="15" t="s">
        <v>145</v>
      </c>
      <c r="D89" s="15" t="s">
        <v>146</v>
      </c>
      <c r="E89" s="15" t="s">
        <v>145</v>
      </c>
      <c r="H89" s="9" t="s">
        <v>147</v>
      </c>
      <c r="I89" s="15">
        <f t="shared" ref="I89:L89" si="12">COUNTIF(I$2:I$82, "*E10*")</f>
        <v>0</v>
      </c>
      <c r="J89" s="15">
        <f t="shared" si="12"/>
        <v>0</v>
      </c>
      <c r="K89" s="15">
        <f t="shared" si="12"/>
        <v>0</v>
      </c>
      <c r="L89" s="15">
        <f t="shared" si="12"/>
        <v>0</v>
      </c>
    </row>
    <row r="90" spans="1:25" ht="15.75" customHeight="1">
      <c r="H90" s="9" t="s">
        <v>148</v>
      </c>
      <c r="I90" s="15">
        <f t="shared" ref="I90:L90" si="13">COUNTIF(I$2:I$82, "*E11*")</f>
        <v>8</v>
      </c>
      <c r="J90" s="15">
        <f t="shared" si="13"/>
        <v>13</v>
      </c>
      <c r="K90" s="15">
        <f t="shared" si="13"/>
        <v>18</v>
      </c>
      <c r="L90" s="15">
        <f t="shared" si="13"/>
        <v>0</v>
      </c>
    </row>
    <row r="91" spans="1:25" ht="15.75" customHeight="1">
      <c r="A91" s="22" t="s">
        <v>134</v>
      </c>
      <c r="B91" s="25">
        <f t="shared" ref="B91:E91" si="14">B84/B87</f>
        <v>0.14814814814814814</v>
      </c>
      <c r="C91" s="25">
        <f t="shared" si="14"/>
        <v>0.1111111111111111</v>
      </c>
      <c r="D91" s="25">
        <f t="shared" si="14"/>
        <v>8.6419753086419748E-2</v>
      </c>
      <c r="E91" s="25">
        <f t="shared" si="14"/>
        <v>0</v>
      </c>
    </row>
    <row r="92" spans="1:25" ht="15.75" customHeight="1">
      <c r="A92" s="22" t="s">
        <v>137</v>
      </c>
      <c r="B92" s="25">
        <f t="shared" ref="B92:E92" si="15">B85/B87</f>
        <v>1.2345679012345678E-2</v>
      </c>
      <c r="C92" s="25">
        <f t="shared" si="15"/>
        <v>8.6419753086419748E-2</v>
      </c>
      <c r="D92" s="25">
        <f t="shared" si="15"/>
        <v>7.407407407407407E-2</v>
      </c>
      <c r="E92" s="25">
        <f t="shared" si="15"/>
        <v>0</v>
      </c>
      <c r="H92" s="10"/>
      <c r="I92" s="10"/>
    </row>
    <row r="93" spans="1:25" ht="15.75" customHeight="1">
      <c r="A93" s="22" t="s">
        <v>139</v>
      </c>
      <c r="B93" s="25">
        <f t="shared" ref="B93:E93" si="16">B86/B87</f>
        <v>0.83950617283950613</v>
      </c>
      <c r="C93" s="25">
        <f t="shared" si="16"/>
        <v>0.80246913580246915</v>
      </c>
      <c r="D93" s="25">
        <f t="shared" si="16"/>
        <v>0.83950617283950613</v>
      </c>
      <c r="E93" s="25">
        <f t="shared" si="16"/>
        <v>1</v>
      </c>
      <c r="H93" s="9"/>
      <c r="I93" s="26"/>
      <c r="J93" s="26"/>
      <c r="K93" s="26"/>
      <c r="L93" s="26"/>
    </row>
    <row r="94" spans="1:25" ht="15.75" customHeight="1">
      <c r="A94" s="22"/>
      <c r="B94" s="25"/>
      <c r="H94" s="9"/>
      <c r="I94" s="26"/>
      <c r="J94" s="26"/>
      <c r="K94" s="26"/>
      <c r="L94" s="26"/>
    </row>
    <row r="95" spans="1:25" ht="15.75" customHeight="1">
      <c r="A95" s="22"/>
      <c r="H95" s="9"/>
      <c r="I95" s="26"/>
      <c r="J95" s="26"/>
      <c r="K95" s="26"/>
      <c r="L95" s="26"/>
    </row>
    <row r="96" spans="1:25" ht="15.75" customHeight="1">
      <c r="A96" s="22"/>
      <c r="H96" s="9"/>
      <c r="I96" s="26"/>
      <c r="J96" s="26"/>
      <c r="K96" s="26"/>
      <c r="L96" s="26"/>
    </row>
    <row r="97" spans="1:12" ht="15.75" customHeight="1">
      <c r="D97" s="31"/>
      <c r="H97" s="9"/>
      <c r="I97" s="26"/>
      <c r="J97" s="26"/>
      <c r="K97" s="26"/>
      <c r="L97" s="26"/>
    </row>
    <row r="98" spans="1:12" ht="15.75" customHeight="1">
      <c r="D98" s="33"/>
    </row>
    <row r="99" spans="1:12" ht="15.75" customHeight="1">
      <c r="D99" s="33"/>
    </row>
    <row r="100" spans="1:12" ht="15.75" customHeight="1">
      <c r="D100" s="33"/>
    </row>
    <row r="101" spans="1:12" ht="15.75" customHeight="1">
      <c r="D101" s="33"/>
    </row>
    <row r="102" spans="1:12" ht="15.75" customHeight="1">
      <c r="D102" s="33"/>
    </row>
    <row r="103" spans="1:12" ht="15.75" customHeight="1">
      <c r="D103" s="33"/>
    </row>
    <row r="104" spans="1:12" ht="15.75" customHeight="1">
      <c r="D104" s="33"/>
    </row>
    <row r="105" spans="1:12" ht="15.75" customHeight="1">
      <c r="D105" s="33"/>
    </row>
    <row r="106" spans="1:12" ht="15.75" customHeight="1">
      <c r="D106" s="33"/>
      <c r="F106" s="30" t="s">
        <v>151</v>
      </c>
      <c r="G106" s="30"/>
    </row>
    <row r="107" spans="1:12" ht="15.75" customHeight="1">
      <c r="D107" s="33"/>
      <c r="F107" s="9" t="s">
        <v>149</v>
      </c>
      <c r="G107" s="15">
        <f>COUNTIF(F$2:F$82, "*E4*")+COUNTIF(G$2:G$82, "*E4*")+COUNTIF(H$2:H$82, "*E4*")</f>
        <v>1</v>
      </c>
    </row>
    <row r="108" spans="1:12" ht="15.75" customHeight="1">
      <c r="D108" s="33"/>
      <c r="F108" s="9" t="s">
        <v>150</v>
      </c>
      <c r="G108" s="15">
        <f>COUNTIF(F$2:F$82, "*E5*")+COUNTIF(G$2:G$82, "*E5*")+COUNTIF(H$2:H$82, "*E5*")</f>
        <v>1</v>
      </c>
    </row>
    <row r="109" spans="1:12" ht="15.75" customHeight="1">
      <c r="D109" s="33"/>
      <c r="F109" s="9" t="s">
        <v>138</v>
      </c>
      <c r="G109" s="15">
        <f>COUNTIF(F$2:F$82, "*E6*")+COUNTIF(G$2:G$82, "*E6*")+COUNTIF(H$2:H$82, "*E6*")</f>
        <v>2</v>
      </c>
    </row>
    <row r="110" spans="1:12" ht="15.75" customHeight="1">
      <c r="A110" s="32"/>
      <c r="F110" s="9" t="s">
        <v>140</v>
      </c>
      <c r="G110" s="15">
        <f>COUNTIF(F$2:F$82, "*E7*")+COUNTIF(G$2:G$82, "*E7*")+COUNTIF(H$2:H$82, "*E7*")</f>
        <v>3</v>
      </c>
    </row>
    <row r="111" spans="1:12" ht="15.75" customHeight="1">
      <c r="A111" s="32"/>
      <c r="F111" s="9" t="s">
        <v>142</v>
      </c>
      <c r="G111" s="15">
        <f>COUNTIF(F$2:F$82, "*E8*")+COUNTIF(G$2:G$82, "*E8*")+COUNTIF(H$2:H$82, "*E8*")</f>
        <v>57</v>
      </c>
    </row>
    <row r="112" spans="1:12" ht="15.75" customHeight="1">
      <c r="A112" s="32"/>
      <c r="F112" s="9" t="s">
        <v>143</v>
      </c>
      <c r="G112" s="15">
        <f>COUNTIF(F$2:F$82, "*E9*")+COUNTIF(G$2:G$82, "*E9*")+COUNTIF(H$2:H$82, "*E9*")</f>
        <v>1</v>
      </c>
    </row>
    <row r="113" spans="1:7" ht="15.75" customHeight="1">
      <c r="A113" s="32"/>
      <c r="F113" s="9" t="s">
        <v>147</v>
      </c>
      <c r="G113" s="15">
        <f>COUNTIF(F$2:F$82, "*E10*")+COUNTIF(G$2:G$82, "*E10*")+COUNTIF(H$2:H$82, "*E10*")</f>
        <v>0</v>
      </c>
    </row>
    <row r="114" spans="1:7" ht="15.75" customHeight="1">
      <c r="A114" s="32"/>
      <c r="F114" s="9" t="s">
        <v>148</v>
      </c>
      <c r="G114" s="15">
        <f>COUNTIF(F$2:F$82, "*E11*")+COUNTIF(G$2:G$82, "*E11*")+COUNTIF(H$2:H$82, "*E11*")</f>
        <v>20</v>
      </c>
    </row>
    <row r="115" spans="1:7" ht="15.75" customHeight="1">
      <c r="A115" s="32"/>
    </row>
    <row r="116" spans="1:7" ht="15.75" customHeight="1">
      <c r="A116" s="32"/>
    </row>
    <row r="117" spans="1:7" ht="15.75" customHeight="1">
      <c r="A117" s="32"/>
    </row>
    <row r="118" spans="1:7" ht="15.75" customHeight="1"/>
    <row r="119" spans="1:7" ht="15.75" customHeight="1"/>
    <row r="120" spans="1:7" ht="15.75" customHeight="1"/>
    <row r="121" spans="1:7" ht="15.75" customHeight="1"/>
    <row r="122" spans="1:7" ht="15.75" customHeight="1"/>
    <row r="123" spans="1:7" ht="15.75" customHeight="1"/>
    <row r="124" spans="1:7" ht="15.75" customHeight="1"/>
    <row r="125" spans="1:7" ht="15.75" customHeight="1"/>
    <row r="126" spans="1:7" ht="15.75" customHeight="1"/>
    <row r="127" spans="1:7" ht="15.75" customHeight="1"/>
    <row r="128" spans="1: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F1:H1"/>
    <mergeCell ref="F106:G10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0CDE-057B-1947-9740-B2F18D5AA5F9}">
  <dimension ref="A1:C13"/>
  <sheetViews>
    <sheetView workbookViewId="0">
      <selection sqref="A1:C13"/>
    </sheetView>
  </sheetViews>
  <sheetFormatPr baseColWidth="10" defaultRowHeight="16"/>
  <sheetData>
    <row r="1" spans="1:3">
      <c r="A1" s="31" t="s">
        <v>153</v>
      </c>
      <c r="B1" s="31" t="s">
        <v>154</v>
      </c>
      <c r="C1" s="31" t="s">
        <v>152</v>
      </c>
    </row>
    <row r="2" spans="1:3">
      <c r="A2" s="32" t="s">
        <v>156</v>
      </c>
      <c r="B2" s="33">
        <v>11</v>
      </c>
      <c r="C2" s="32" t="s">
        <v>155</v>
      </c>
    </row>
    <row r="3" spans="1:3">
      <c r="A3" s="32" t="s">
        <v>158</v>
      </c>
      <c r="B3" s="33">
        <v>13</v>
      </c>
      <c r="C3" s="32" t="s">
        <v>157</v>
      </c>
    </row>
    <row r="4" spans="1:3">
      <c r="A4" s="32" t="s">
        <v>160</v>
      </c>
      <c r="B4" s="33">
        <v>14</v>
      </c>
      <c r="C4" s="32" t="s">
        <v>159</v>
      </c>
    </row>
    <row r="5" spans="1:3">
      <c r="A5" s="32" t="s">
        <v>161</v>
      </c>
      <c r="B5" s="33">
        <v>17</v>
      </c>
      <c r="C5" s="32" t="s">
        <v>131</v>
      </c>
    </row>
    <row r="6" spans="1:3">
      <c r="A6" s="32" t="s">
        <v>162</v>
      </c>
      <c r="B6" s="33">
        <v>22</v>
      </c>
      <c r="C6" s="32" t="s">
        <v>132</v>
      </c>
    </row>
    <row r="7" spans="1:3">
      <c r="A7" s="32" t="s">
        <v>163</v>
      </c>
      <c r="B7" s="33">
        <v>29</v>
      </c>
      <c r="C7" s="32" t="s">
        <v>130</v>
      </c>
    </row>
    <row r="8" spans="1:3">
      <c r="A8" s="32" t="s">
        <v>164</v>
      </c>
      <c r="B8" s="33">
        <v>32</v>
      </c>
      <c r="C8" s="32" t="s">
        <v>129</v>
      </c>
    </row>
    <row r="9" spans="1:3">
      <c r="A9" s="32" t="s">
        <v>165</v>
      </c>
      <c r="B9" s="33">
        <v>38</v>
      </c>
      <c r="C9" s="32" t="s">
        <v>127</v>
      </c>
    </row>
    <row r="10" spans="1:3">
      <c r="A10" s="32" t="s">
        <v>166</v>
      </c>
      <c r="B10" s="33">
        <v>44</v>
      </c>
      <c r="C10" s="32" t="s">
        <v>126</v>
      </c>
    </row>
    <row r="11" spans="1:3">
      <c r="A11" s="32" t="s">
        <v>168</v>
      </c>
      <c r="B11" s="33">
        <v>48</v>
      </c>
      <c r="C11" s="32" t="s">
        <v>167</v>
      </c>
    </row>
    <row r="12" spans="1:3">
      <c r="A12" s="34" t="s">
        <v>169</v>
      </c>
      <c r="B12" s="33">
        <v>50</v>
      </c>
      <c r="C12" s="32" t="s">
        <v>128</v>
      </c>
    </row>
    <row r="13" spans="1:3">
      <c r="A13" s="32" t="s">
        <v>170</v>
      </c>
      <c r="B13" s="33">
        <v>51</v>
      </c>
      <c r="C13" s="32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1"/>
  <sheetViews>
    <sheetView workbookViewId="0"/>
  </sheetViews>
  <sheetFormatPr baseColWidth="10" defaultColWidth="11.28515625" defaultRowHeight="15" customHeight="1"/>
  <cols>
    <col min="1" max="1" width="41.42578125" customWidth="1"/>
  </cols>
  <sheetData>
    <row r="1" spans="1:3">
      <c r="A1" s="8"/>
      <c r="B1" s="29" t="s">
        <v>120</v>
      </c>
      <c r="C1" s="28"/>
    </row>
    <row r="2" spans="1:3">
      <c r="A2" s="10" t="s">
        <v>123</v>
      </c>
      <c r="B2" s="10" t="s">
        <v>124</v>
      </c>
      <c r="C2" s="10" t="s">
        <v>125</v>
      </c>
    </row>
    <row r="3" spans="1:3">
      <c r="A3" s="11" t="str">
        <f>'original distance'!A16</f>
        <v>abapobj.ecore</v>
      </c>
      <c r="B3" s="13">
        <f>'original distance'!B16</f>
        <v>8.5384620000000009</v>
      </c>
      <c r="C3" s="13">
        <f>'custom distance'!B16</f>
        <v>8.5384620000000009</v>
      </c>
    </row>
    <row r="4" spans="1:3">
      <c r="A4" s="11" t="str">
        <f>'original distance'!A82</f>
        <v>com.ibm.commerce.foundation.datatypes.ecore</v>
      </c>
      <c r="B4" s="13">
        <f>'original distance'!B82</f>
        <v>1.0625</v>
      </c>
      <c r="C4" s="13">
        <f>'custom distance'!B82</f>
        <v>1.0625</v>
      </c>
    </row>
    <row r="5" spans="1:3">
      <c r="A5" s="11" t="str">
        <f>'original distance'!A79</f>
        <v>com.ibm.commerce.member.datatypes.ecore</v>
      </c>
      <c r="B5" s="13">
        <f>'original distance'!B79</f>
        <v>1.2222222</v>
      </c>
      <c r="C5" s="13">
        <f>'custom distance'!B79</f>
        <v>1.2222222</v>
      </c>
    </row>
    <row r="6" spans="1:3">
      <c r="A6" s="11" t="str">
        <f>'original distance'!A53</f>
        <v>com.ibm.commerce.payment.datatypes.ecore</v>
      </c>
      <c r="B6" s="13">
        <f>'original distance'!B53</f>
        <v>1.4390244000000001</v>
      </c>
      <c r="C6" s="13">
        <f>'custom distance'!B53</f>
        <v>1.4390244000000001</v>
      </c>
    </row>
    <row r="7" spans="1:3">
      <c r="A7" s="11" t="str">
        <f>'original distance'!A71</f>
        <v>componentCore.ecore</v>
      </c>
      <c r="B7" s="13">
        <f>'original distance'!B71</f>
        <v>6</v>
      </c>
      <c r="C7" s="13">
        <f>'custom distance'!B71</f>
        <v>5</v>
      </c>
    </row>
    <row r="8" spans="1:3">
      <c r="A8" s="11" t="str">
        <f>'original distance'!A6</f>
        <v>ddic.ecore</v>
      </c>
      <c r="B8" s="13">
        <f>'original distance'!B6</f>
        <v>36.4</v>
      </c>
      <c r="C8" s="13">
        <f>'custom distance'!B6</f>
        <v>34.4</v>
      </c>
    </row>
    <row r="9" spans="1:3">
      <c r="A9" s="11" t="str">
        <f>'original distance'!A34</f>
        <v>FacesConfig.ecore</v>
      </c>
      <c r="B9" s="13">
        <f>'original distance'!B34</f>
        <v>12.121950999999999</v>
      </c>
      <c r="C9" s="13">
        <f>'custom distance'!B34</f>
        <v>12.121950999999999</v>
      </c>
    </row>
    <row r="10" spans="1:3">
      <c r="A10" s="11" t="str">
        <f>'original distance'!A19</f>
        <v>ICM.ecore</v>
      </c>
      <c r="B10" s="13">
        <f>'original distance'!B19</f>
        <v>15.764706</v>
      </c>
      <c r="C10" s="13">
        <f>'custom distance'!B19</f>
        <v>15.764706</v>
      </c>
    </row>
    <row r="11" spans="1:3">
      <c r="A11" s="11" t="str">
        <f>'original distance'!A15</f>
        <v>org.eclipse.component.api.ecore</v>
      </c>
      <c r="B11" s="13">
        <f>'original distance'!B15</f>
        <v>3</v>
      </c>
      <c r="C11" s="13">
        <f>'custom distance'!B15</f>
        <v>1</v>
      </c>
    </row>
    <row r="12" spans="1:3">
      <c r="A12" s="11" t="str">
        <f>'original distance'!A63</f>
        <v>org.eclipse.component.ecore</v>
      </c>
      <c r="B12" s="13">
        <f>'original distance'!B63</f>
        <v>3</v>
      </c>
      <c r="C12" s="13">
        <f>'custom distance'!B63</f>
        <v>1</v>
      </c>
    </row>
    <row r="13" spans="1:3">
      <c r="A13" s="11" t="str">
        <f>'original distance'!A52</f>
        <v>org.eclipse.wst.ws.internal.model.v10.registry.ecore</v>
      </c>
      <c r="B13" s="13">
        <f>'original distance'!B52</f>
        <v>3</v>
      </c>
      <c r="C13" s="13">
        <f>'custom distance'!B52</f>
        <v>1</v>
      </c>
    </row>
    <row r="14" spans="1:3">
      <c r="A14" s="11" t="str">
        <f>'original distance'!A62</f>
        <v>org.eclipse.wst.ws.internal.model.v10.rtindex.ecore</v>
      </c>
      <c r="B14" s="13">
        <f>'original distance'!B62</f>
        <v>3</v>
      </c>
      <c r="C14" s="13">
        <f>'custom distance'!B62</f>
        <v>1</v>
      </c>
    </row>
    <row r="15" spans="1:3">
      <c r="A15" s="11" t="str">
        <f>'original distance'!A37</f>
        <v>org.eclipse.wst.ws.internal.model.v10.taxonomy.ecore</v>
      </c>
      <c r="B15" s="13">
        <f>'original distance'!B37</f>
        <v>3</v>
      </c>
      <c r="C15" s="13">
        <f>'custom distance'!B37</f>
        <v>1</v>
      </c>
    </row>
    <row r="16" spans="1:3">
      <c r="A16" s="11" t="str">
        <f>'original distance'!A25</f>
        <v>org.eclipse.wst.ws.internal.model.v10.uddiregistry.ecore</v>
      </c>
      <c r="B16" s="13">
        <f>'original distance'!B25</f>
        <v>3.3333335000000002</v>
      </c>
      <c r="C16" s="13">
        <f>'custom distance'!B25</f>
        <v>1.3333333999999999</v>
      </c>
    </row>
    <row r="17" spans="1:3">
      <c r="A17" s="11" t="str">
        <f>'original distance'!A67</f>
        <v>pom.ecore</v>
      </c>
      <c r="B17" s="13">
        <f>'original distance'!B67</f>
        <v>19.025639999999999</v>
      </c>
      <c r="C17" s="13">
        <f>'custom distance'!B67</f>
        <v>15.025641</v>
      </c>
    </row>
    <row r="18" spans="1:3">
      <c r="A18" s="11" t="str">
        <f>'original distance'!A41</f>
        <v>RandL.ecore</v>
      </c>
      <c r="B18" s="13">
        <f>'original distance'!B41</f>
        <v>99.133330000000001</v>
      </c>
      <c r="C18" s="13">
        <f>'custom distance'!B41</f>
        <v>97.133330000000001</v>
      </c>
    </row>
    <row r="19" spans="1:3">
      <c r="A19" s="11" t="str">
        <f>'original distance'!A58</f>
        <v>rom.ecore</v>
      </c>
      <c r="B19" s="13">
        <f>'original distance'!B58</f>
        <v>25.2</v>
      </c>
      <c r="C19" s="13">
        <f>'custom distance'!B58</f>
        <v>24.2</v>
      </c>
    </row>
    <row r="20" spans="1:3">
      <c r="A20" s="11" t="str">
        <f>'original distance'!A57</f>
        <v>XBNF.ecore</v>
      </c>
      <c r="B20" s="13">
        <f>'original distance'!B57</f>
        <v>24.125</v>
      </c>
      <c r="C20" s="13">
        <f>'custom distance'!B57</f>
        <v>22.125</v>
      </c>
    </row>
    <row r="21" spans="1:3">
      <c r="A21" s="11" t="str">
        <f>'original distance'!A23</f>
        <v>XBNFwithCardinality.ecore</v>
      </c>
      <c r="B21" s="13">
        <f>'original distance'!B23</f>
        <v>2.8333333000000001</v>
      </c>
      <c r="C21" s="13">
        <f>'custom distance'!B23</f>
        <v>2.8333333000000001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all models original distance</vt:lpstr>
      <vt:lpstr>all models custom distance</vt:lpstr>
      <vt:lpstr>original distance</vt:lpstr>
      <vt:lpstr>custom distance</vt:lpstr>
      <vt:lpstr>evaluation</vt:lpstr>
      <vt:lpstr>Error codes </vt:lpstr>
      <vt:lpstr>Complexity Excerpt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modified xsi:type="dcterms:W3CDTF">2020-05-29T17:07:57Z</dcterms:modified>
</cp:coreProperties>
</file>