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s\Magali\Documents\Métiers de l'eau Réforme 2018\Année 2021-2022\Appli lieux de stage David Filaire\Création de mag\"/>
    </mc:Choice>
  </mc:AlternateContent>
  <xr:revisionPtr revIDLastSave="0" documentId="13_ncr:1_{E990468A-757B-4EC0-8B83-5876B382A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Entreprises_Complet2!$A$1:$CN$58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10" i="2" l="1"/>
  <c r="D49" i="2"/>
  <c r="D45" i="2"/>
  <c r="D37" i="2"/>
  <c r="D3" i="2"/>
  <c r="D4" i="2"/>
  <c r="D41" i="2"/>
  <c r="D42" i="2"/>
  <c r="D31" i="2"/>
  <c r="D5" i="2"/>
  <c r="D6" i="2"/>
  <c r="D7" i="2"/>
  <c r="D8" i="2"/>
  <c r="D40" i="2"/>
  <c r="D19" i="2"/>
  <c r="D18" i="2"/>
  <c r="D9" i="2"/>
  <c r="D11" i="2"/>
  <c r="D21" i="2"/>
  <c r="D12" i="2"/>
  <c r="D23" i="2"/>
  <c r="D28" i="2"/>
  <c r="D30" i="2"/>
  <c r="D33" i="2"/>
  <c r="D15" i="2"/>
  <c r="D14" i="2"/>
  <c r="D2" i="2"/>
  <c r="D13" i="2"/>
  <c r="D16" i="2"/>
  <c r="D17" i="2"/>
  <c r="D20" i="2"/>
  <c r="D24" i="2"/>
  <c r="D25" i="2"/>
  <c r="D26" i="2"/>
  <c r="D27" i="2"/>
  <c r="D29" i="2"/>
  <c r="D32" i="2"/>
  <c r="D34" i="2"/>
  <c r="D35" i="2"/>
  <c r="D36" i="2"/>
  <c r="D38" i="2"/>
  <c r="D39" i="2"/>
  <c r="D43" i="2"/>
  <c r="D44" i="2"/>
  <c r="D46" i="2"/>
  <c r="D47" i="2"/>
  <c r="D48" i="2"/>
  <c r="D50" i="2"/>
  <c r="D51" i="2"/>
  <c r="D52" i="2"/>
  <c r="D53" i="2"/>
  <c r="D54" i="2"/>
  <c r="D55" i="2"/>
  <c r="D57" i="2"/>
  <c r="D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D58" i="2" l="1"/>
  <c r="BE58" i="2" s="1"/>
  <c r="BB58" i="2"/>
  <c r="BC58" i="2" s="1"/>
</calcChain>
</file>

<file path=xl/sharedStrings.xml><?xml version="1.0" encoding="utf-8"?>
<sst xmlns="http://schemas.openxmlformats.org/spreadsheetml/2006/main" count="488" uniqueCount="345">
  <si>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</si>
  <si>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</si>
  <si>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</si>
  <si>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</si>
  <si>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</si>
  <si>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</si>
  <si>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</si>
  <si>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</si>
  <si>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</si>
  <si>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</si>
  <si>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</si>
  <si>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</si>
  <si>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</si>
  <si>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</si>
  <si>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</si>
  <si>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</si>
  <si>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</si>
  <si>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</si>
  <si>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</si>
  <si>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</si>
  <si>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</si>
  <si>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</si>
  <si>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</si>
  <si>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</si>
  <si>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</si>
  <si>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</si>
  <si>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</si>
  <si>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</si>
  <si>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</si>
  <si>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</si>
  <si>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</si>
  <si>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</si>
  <si>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</si>
  <si>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</si>
  <si>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</si>
  <si>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</si>
  <si>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</si>
  <si>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</si>
  <si>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</si>
  <si>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</si>
  <si>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</si>
  <si>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</si>
  <si>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</si>
  <si>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</si>
  <si>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</si>
  <si>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</si>
  <si>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</si>
  <si>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</si>
  <si>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</si>
  <si>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</si>
  <si>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</si>
  <si>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</si>
  <si>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</si>
  <si>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</si>
  <si>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</si>
  <si>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</si>
  <si>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</si>
  <si>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</si>
  <si>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</si>
  <si>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</si>
  <si>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</si>
  <si>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</si>
  <si>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</si>
  <si>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</si>
  <si>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</si>
  <si>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</si>
  <si>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</si>
  <si>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</si>
  <si>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</si>
  <si>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</si>
  <si>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</si>
  <si>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</si>
  <si>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</si>
  <si>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</si>
  <si>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</si>
  <si>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</si>
  <si>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</si>
  <si>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</si>
  <si>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</si>
  <si>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</si>
  <si>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</si>
  <si>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</si>
  <si>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</si>
  <si>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</si>
  <si>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</si>
  <si>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</si>
  <si>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</si>
  <si>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</si>
  <si>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</si>
  <si>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</si>
  <si>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</si>
  <si>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</si>
  <si>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</si>
  <si>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</si>
  <si>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</si>
  <si>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</si>
  <si>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</si>
  <si>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</si>
  <si>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</si>
  <si>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</si>
  <si>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</si>
  <si>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</si>
  <si>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</si>
  <si>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</si>
  <si>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</si>
  <si>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</si>
  <si>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</si>
  <si>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</si>
  <si>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</si>
  <si>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</si>
  <si>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</si>
  <si>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</si>
  <si>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</si>
  <si>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</si>
  <si>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</si>
  <si>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</si>
  <si>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</si>
  <si>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</si>
  <si>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</si>
  <si>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</si>
  <si>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</si>
  <si>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</si>
  <si>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</si>
  <si>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</si>
  <si>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</si>
  <si>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</si>
  <si>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</si>
  <si>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</si>
  <si>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</si>
  <si>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</si>
  <si>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</si>
  <si>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</si>
  <si>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</si>
  <si>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</si>
  <si>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</si>
  <si>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</si>
  <si>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</si>
  <si>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</si>
  <si>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</si>
  <si>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</si>
  <si>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</si>
  <si>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https://www.eauxdemarseille.fr/</t>
  </si>
  <si>
    <t>55 boulevard des Aciéries</t>
  </si>
  <si>
    <t>43.276582057845204, 5.404115856444406</t>
  </si>
  <si>
    <t xml:space="preserve">04 91 57 62 39 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</si>
  <si>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</si>
  <si>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</si>
  <si>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</si>
  <si>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</si>
  <si>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</si>
  <si>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</si>
  <si>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</si>
  <si>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</si>
  <si>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</si>
  <si>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</si>
  <si>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</si>
  <si>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</si>
  <si>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SITTEU ( Syndicat Intercommunal pour le Transport et le Traitement des Eaux Usées)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</si>
  <si>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</si>
  <si>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</si>
  <si>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</si>
  <si>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</si>
  <si>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</si>
  <si>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</si>
  <si>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</si>
  <si>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</si>
  <si>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</si>
  <si>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43.111263909165245, 6.000289142948444</t>
  </si>
  <si>
    <t>270 Rue Pierre Duhem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</si>
  <si>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</si>
  <si>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</si>
  <si>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</si>
  <si>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</si>
  <si>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</si>
  <si>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</si>
  <si>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</si>
  <si>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</si>
  <si>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</si>
  <si>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</si>
  <si>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</si>
  <si>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</si>
  <si>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</si>
  <si>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</si>
  <si>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</si>
  <si>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</si>
  <si>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109 rue Charles de Mouchy</t>
  </si>
  <si>
    <t>Mandelieu-la-Napoule</t>
  </si>
  <si>
    <t>43.548351131702454, 6.939849533534441</t>
  </si>
  <si>
    <t>162 avenue de Provence</t>
  </si>
  <si>
    <t>Cavaillon</t>
  </si>
  <si>
    <t>43.54838223644435, 6.939881720041175</t>
  </si>
  <si>
    <t>15 Rue des Métiers</t>
  </si>
  <si>
    <t>09 69 32 93 28</t>
  </si>
  <si>
    <t>44.56154628746544, 6.0952934047319545</t>
  </si>
  <si>
    <t>SPANC</t>
  </si>
  <si>
    <t>44.12241412833348, 6.233621616011329</t>
  </si>
  <si>
    <t>145 chemin des essarts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</si>
  <si>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</si>
  <si>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</si>
  <si>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</si>
  <si>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</si>
  <si>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</si>
  <si>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</si>
  <si>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</si>
  <si>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</si>
  <si>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</si>
  <si>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CEA Cadarache</t>
  </si>
  <si>
    <t>Saint- Paul- lez- Durance</t>
  </si>
  <si>
    <t>04 42 25 70 00</t>
  </si>
  <si>
    <t>https://cadarache.cea.fr/cad</t>
  </si>
  <si>
    <t>43.68986873659511, 5.760941369811004</t>
  </si>
  <si>
    <t>Chemin du petit Moulin</t>
  </si>
  <si>
    <t>Aix-en Provence</t>
  </si>
  <si>
    <t>43.50602277824719, 5.3359992607283875</t>
  </si>
  <si>
    <t>880 Chemin de l'île</t>
  </si>
  <si>
    <t>Taradeau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</si>
  <si>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</si>
  <si>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</si>
  <si>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</si>
  <si>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</si>
  <si>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</si>
  <si>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</si>
  <si>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</si>
  <si>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</si>
  <si>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</si>
  <si>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</si>
  <si>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44.19465382548717, 5.942853299053676</t>
  </si>
  <si>
    <t>04 92 61 00 37</t>
  </si>
  <si>
    <t>https://www.sisteron.com/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</si>
  <si>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</si>
  <si>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</si>
  <si>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</si>
  <si>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</si>
  <si>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</si>
  <si>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</si>
  <si>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</si>
  <si>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</si>
  <si>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</si>
  <si>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</si>
  <si>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</si>
  <si>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</si>
  <si>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</si>
  <si>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</si>
  <si>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</si>
  <si>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</si>
  <si>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</si>
  <si>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</si>
  <si>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</si>
  <si>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</si>
  <si>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</si>
  <si>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</si>
  <si>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</si>
  <si>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</si>
  <si>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</si>
  <si>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</si>
  <si>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</si>
  <si>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</si>
  <si>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</si>
  <si>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</si>
  <si>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</si>
  <si>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</si>
  <si>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</si>
  <si>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</si>
  <si>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</si>
  <si>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</si>
  <si>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</si>
  <si>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</si>
  <si>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</si>
  <si>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</si>
  <si>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</si>
  <si>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</si>
  <si>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</si>
  <si>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</si>
  <si>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</si>
  <si>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</si>
  <si>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</si>
  <si>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 xml:space="preserve">DLVA( Durance Luberon Verdon Agglomération) </t>
  </si>
  <si>
    <t>DLVA( Durance Luberon Verdon Agglomération) STEP de Villeneuve</t>
  </si>
  <si>
    <t>Usine eau potable</t>
  </si>
  <si>
    <t>2648 RD 6007</t>
  </si>
  <si>
    <t>Villeneuve-loubet</t>
  </si>
  <si>
    <t>https://www.soframap.com/</t>
  </si>
  <si>
    <t>04 92 02 66 88</t>
  </si>
  <si>
    <t>43.62703355363094, 7.130074069535105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</si>
  <si>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</si>
  <si>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</si>
  <si>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</si>
  <si>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</si>
  <si>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</si>
  <si>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</si>
  <si>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</si>
  <si>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</si>
  <si>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</si>
  <si>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</si>
  <si>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</si>
  <si>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</si>
  <si>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</si>
  <si>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</si>
  <si>
    <t>44.07351924149512, 6.180782525100236</t>
  </si>
  <si>
    <t>Provence Alpes agglomération (Site de Château Arnoux-Saint Auban)</t>
  </si>
  <si>
    <t>Eau potable</t>
  </si>
  <si>
    <t>Réseaux d'eau potable</t>
  </si>
  <si>
    <t>Industries</t>
  </si>
  <si>
    <t>Industrie (fabrication de peintures)</t>
  </si>
  <si>
    <t xml:space="preserve">ALLIOS </t>
  </si>
  <si>
    <t>Traitement des eaux industrielles</t>
  </si>
  <si>
    <t>Service Public d'Assainissement Non Collectif</t>
  </si>
  <si>
    <t>Bureau d'études</t>
  </si>
  <si>
    <t>https://www.linkedin.com/company/ortec-group/</t>
  </si>
  <si>
    <t>ORTEC industries</t>
  </si>
  <si>
    <t>145 Route du guigonnet</t>
  </si>
  <si>
    <t>Fos-sur-Mer</t>
  </si>
  <si>
    <t>04 42 05 03 00</t>
  </si>
  <si>
    <t>43.44861356348608, 4.931977243326394</t>
  </si>
  <si>
    <t>Usine de dépollution des eaux usées domestiques</t>
  </si>
  <si>
    <t>Usine de production d'eau potable</t>
  </si>
  <si>
    <t>Distribution d'eau potable</t>
  </si>
  <si>
    <t>Collecte des eaux usées et problèmes des Eaux Claires Parasites</t>
  </si>
  <si>
    <t>Distribution d'eau potable aux abonnés</t>
  </si>
  <si>
    <t>Réalisation d'usines de dépollution et réseaux d'eaux usées, eaux pluviales et eau potable</t>
  </si>
  <si>
    <t>SIVU d'assainissement (STEP Taradeau-Vidauban-les-arcs)</t>
  </si>
  <si>
    <t>Provence Alpes agglomération (Site route de Barles)</t>
  </si>
  <si>
    <t>Veolia -Eau</t>
  </si>
  <si>
    <t xml:space="preserve">SCP (Société du Canal de Provence) </t>
  </si>
  <si>
    <t>SCP(Société du Canal de Provence)</t>
  </si>
  <si>
    <t>Veolia-Eau (STEP Embrun)</t>
  </si>
  <si>
    <t>Véolia-Eau</t>
  </si>
  <si>
    <t>Veolia-Eau_STEP Allos 20 000EH</t>
  </si>
  <si>
    <t>Suez-Eau_STEP Aquaviva 300 000 EH</t>
  </si>
  <si>
    <t>Suez-Eau</t>
  </si>
  <si>
    <t>Suez Eau _STEP Cavaillon 22 500EH</t>
  </si>
  <si>
    <t>Mairie de Sisteron _STEP 13 000EH</t>
  </si>
  <si>
    <t>SIVOM du littoral des Maures_STEP Cavalaire-sur-Mer 68 000 EH</t>
  </si>
  <si>
    <t>Véolia-Eau_STEP des Orres</t>
  </si>
  <si>
    <t>Société des Eaux de Marseille Métropole</t>
  </si>
  <si>
    <t>Suez-Eau _STEP Digne-les Bains 35 000EH</t>
  </si>
  <si>
    <t>Compagnie d'exploitation et de Comptage _STEP La Pioline 165 000 EH</t>
  </si>
  <si>
    <t>Suez-Eau_STEP Aubignan et Malaucène</t>
  </si>
  <si>
    <t>Compagnie des Eaux et de L'ozone- Veolia-Eau_ STEP Amphora 100 000EH</t>
  </si>
  <si>
    <t>Suez-Eau _STEP Aix Ouest 30 000 EH</t>
  </si>
  <si>
    <t>Suez -Eau _site de Carpentras</t>
  </si>
  <si>
    <t xml:space="preserve">Réseau d'eau pluviale </t>
  </si>
  <si>
    <t>Eaux récréatives</t>
  </si>
  <si>
    <t>Société des Eaux de Marseille</t>
  </si>
  <si>
    <t>DLVA(Durance Luberon Verdon Agglomération)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</si>
</sst>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company/veolia-environn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03"/>
  <sheetViews>
    <sheetView tabSelected="1" zoomScale="90" zoomScaleNormal="90" workbookViewId="0">
      <pane ySplit="1" topLeftCell="A8" activePane="bottomLeft" state="frozen"/>
      <selection activeCell="AD1" sqref="AD1"/>
      <selection pane="bottomLeft" activeCell="B41" sqref="B41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4" customWidth="1"/>
    <col min="3" max="3" width="44.85546875" style="7" customWidth="1"/>
    <col min="4" max="4" width="44.42578125" style="24" customWidth="1"/>
    <col min="5" max="12" width="30.7109375" style="24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6" hidden="1" customWidth="1"/>
    <col min="23" max="23" width="47" style="7" hidden="1" customWidth="1"/>
    <col min="24" max="24" width="32.7109375" style="2" hidden="1" customWidth="1"/>
    <col min="25" max="25" width="44" style="16" hidden="1" customWidth="1"/>
    <col min="26" max="26" width="46.140625" style="23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2" width="33.28515625" style="7" customWidth="1"/>
    <col min="43" max="43" width="33.28515625" style="8" customWidth="1"/>
    <col min="44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3" customWidth="1"/>
    <col min="76" max="16384" width="11.42578125" style="2"/>
  </cols>
  <sheetData>
    <row r="1" spans="1:92" s="43" customFormat="1" ht="58.5" customHeight="1" x14ac:dyDescent="0.3">
      <c r="A1" s="28" t="s">
        <v>1</v>
      </c>
      <c r="B1" s="29" t="s">
        <v>0</v>
      </c>
      <c r="C1" s="30" t="s">
        <v>5</v>
      </c>
      <c r="D1" s="31" t="s">
        <v>10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6</v>
      </c>
      <c r="AP1" s="30" t="s">
        <v>7</v>
      </c>
      <c r="AQ1" s="35" t="s">
        <v>8</v>
      </c>
      <c r="AR1" s="30" t="s">
        <v>3</v>
      </c>
      <c r="AS1" s="30" t="s">
        <v>4</v>
      </c>
      <c r="AT1" s="30" t="s">
        <v>41</v>
      </c>
      <c r="AU1" s="30" t="s">
        <v>9</v>
      </c>
      <c r="AV1" s="30" t="s">
        <v>2</v>
      </c>
      <c r="AW1" s="36"/>
      <c r="AX1" s="36"/>
      <c r="AY1" s="36"/>
      <c r="AZ1" s="36"/>
      <c r="BA1" s="36"/>
      <c r="BB1" s="37" t="s">
        <v>13</v>
      </c>
      <c r="BC1" s="38" t="s">
        <v>16</v>
      </c>
      <c r="BD1" s="37" t="s">
        <v>12</v>
      </c>
      <c r="BE1" s="38" t="s">
        <v>14</v>
      </c>
      <c r="BF1" s="39" t="s">
        <v>45</v>
      </c>
      <c r="BG1" s="39" t="s">
        <v>46</v>
      </c>
      <c r="BH1" s="39" t="s">
        <v>43</v>
      </c>
      <c r="BI1" s="39" t="s">
        <v>44</v>
      </c>
      <c r="BJ1" s="39" t="s">
        <v>39</v>
      </c>
      <c r="BK1" s="39" t="s">
        <v>40</v>
      </c>
      <c r="BL1" s="39" t="s">
        <v>37</v>
      </c>
      <c r="BM1" s="39" t="s">
        <v>38</v>
      </c>
      <c r="BN1" s="39" t="s">
        <v>17</v>
      </c>
      <c r="BO1" s="39" t="s">
        <v>18</v>
      </c>
      <c r="BP1" s="39" t="s">
        <v>19</v>
      </c>
      <c r="BQ1" s="39" t="s">
        <v>20</v>
      </c>
      <c r="BR1" s="39" t="s">
        <v>21</v>
      </c>
      <c r="BS1" s="39" t="s">
        <v>22</v>
      </c>
      <c r="BT1" s="39" t="s">
        <v>23</v>
      </c>
      <c r="BU1" s="39" t="s">
        <v>24</v>
      </c>
      <c r="BV1" s="39" t="s">
        <v>25</v>
      </c>
      <c r="BW1" s="39" t="s">
        <v>26</v>
      </c>
      <c r="BX1" s="40" t="s">
        <v>15</v>
      </c>
      <c r="BY1" s="40" t="s">
        <v>11</v>
      </c>
      <c r="BZ1" s="40"/>
      <c r="CA1" s="40"/>
      <c r="CB1" s="41" t="s">
        <v>27</v>
      </c>
      <c r="CC1" s="41" t="s">
        <v>28</v>
      </c>
      <c r="CD1" s="41" t="s">
        <v>29</v>
      </c>
      <c r="CE1" s="41" t="s">
        <v>30</v>
      </c>
      <c r="CF1" s="41" t="s">
        <v>31</v>
      </c>
      <c r="CG1" s="41"/>
      <c r="CH1" s="41"/>
      <c r="CI1" s="41" t="s">
        <v>32</v>
      </c>
      <c r="CJ1" s="41" t="s">
        <v>33</v>
      </c>
      <c r="CK1" s="41" t="s">
        <v>34</v>
      </c>
      <c r="CL1" s="41" t="s">
        <v>35</v>
      </c>
      <c r="CM1" s="41" t="s">
        <v>36</v>
      </c>
      <c r="CN1" s="42"/>
    </row>
    <row r="2" spans="1:92" s="9" customFormat="1" ht="117" customHeight="1" x14ac:dyDescent="0.25">
      <c r="A2" s="47" t="s">
        <v>240</v>
      </c>
      <c r="B2" s="47" t="s">
        <v>317</v>
      </c>
      <c r="C2" s="48" t="s">
        <v>326</v>
      </c>
      <c r="D2" s="17" t="str">
        <f t="shared" ref="D2:D34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185</v>
      </c>
      <c r="AP2" s="48" t="s">
        <v>186</v>
      </c>
      <c r="AQ2" s="51">
        <v>6210</v>
      </c>
      <c r="AR2" s="52"/>
      <c r="AS2" s="53" t="s">
        <v>94</v>
      </c>
      <c r="AT2" s="54" t="s">
        <v>187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customHeight="1" x14ac:dyDescent="0.25">
      <c r="A3" s="47" t="s">
        <v>73</v>
      </c>
      <c r="B3" s="47" t="s">
        <v>314</v>
      </c>
      <c r="C3" s="48" t="s">
        <v>327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284</v>
      </c>
      <c r="AP3" s="48" t="s">
        <v>285</v>
      </c>
      <c r="AQ3" s="51">
        <v>4260</v>
      </c>
      <c r="AR3" s="52"/>
      <c r="AS3" s="53" t="s">
        <v>94</v>
      </c>
      <c r="AT3" s="54" t="s">
        <v>286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customHeight="1" x14ac:dyDescent="0.25">
      <c r="A4" s="47" t="s">
        <v>302</v>
      </c>
      <c r="B4" s="47" t="s">
        <v>303</v>
      </c>
      <c r="C4" s="48" t="s">
        <v>304</v>
      </c>
      <c r="D4" s="17" t="str">
        <f t="shared" si="0"/>
        <v xml:space="preserve">      ; 2020_i=1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279</v>
      </c>
      <c r="AP4" s="48" t="s">
        <v>280</v>
      </c>
      <c r="AQ4" s="51">
        <v>6270</v>
      </c>
      <c r="AR4" s="52" t="s">
        <v>282</v>
      </c>
      <c r="AS4" s="53" t="s">
        <v>281</v>
      </c>
      <c r="AT4" s="54" t="s">
        <v>283</v>
      </c>
      <c r="AU4" s="14"/>
      <c r="AV4" s="61"/>
      <c r="AW4" s="27"/>
      <c r="AX4" s="26"/>
      <c r="AY4" s="27"/>
      <c r="AZ4" s="27"/>
      <c r="BA4" s="27"/>
      <c r="BC4" s="45"/>
      <c r="BE4" s="45"/>
      <c r="BF4" s="59"/>
      <c r="BG4" s="59"/>
      <c r="BH4" s="59"/>
      <c r="BI4" s="59"/>
      <c r="BJ4" s="59"/>
      <c r="BK4" s="59">
        <v>1</v>
      </c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customHeight="1" x14ac:dyDescent="0.25">
      <c r="A5" s="47" t="s">
        <v>240</v>
      </c>
      <c r="B5" s="47" t="s">
        <v>317</v>
      </c>
      <c r="C5" s="48" t="s">
        <v>271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272</v>
      </c>
      <c r="AP5" s="48" t="s">
        <v>71</v>
      </c>
      <c r="AQ5" s="51">
        <v>13014</v>
      </c>
      <c r="AR5" s="52" t="s">
        <v>274</v>
      </c>
      <c r="AS5" s="53" t="s">
        <v>275</v>
      </c>
      <c r="AT5" s="54" t="s">
        <v>273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customHeight="1" x14ac:dyDescent="0.25">
      <c r="A6" s="47" t="s">
        <v>73</v>
      </c>
      <c r="B6" s="47" t="s">
        <v>314</v>
      </c>
      <c r="C6" s="48" t="s">
        <v>328</v>
      </c>
      <c r="D6" s="17" t="str">
        <f t="shared" si="0"/>
        <v xml:space="preserve">      ; 2020_i=1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268</v>
      </c>
      <c r="AP6" s="48" t="s">
        <v>186</v>
      </c>
      <c r="AQ6" s="51">
        <v>6120</v>
      </c>
      <c r="AR6" s="52" t="s">
        <v>269</v>
      </c>
      <c r="AS6" s="53" t="s">
        <v>104</v>
      </c>
      <c r="AT6" s="54" t="s">
        <v>270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/>
      <c r="BH6" s="59"/>
      <c r="BI6" s="59"/>
      <c r="BJ6" s="59"/>
      <c r="BK6" s="59">
        <v>1</v>
      </c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customHeight="1" x14ac:dyDescent="0.25">
      <c r="A7" s="47" t="s">
        <v>73</v>
      </c>
      <c r="B7" s="47" t="s">
        <v>314</v>
      </c>
      <c r="C7" s="48" t="s">
        <v>326</v>
      </c>
      <c r="D7" s="17" t="str">
        <f t="shared" si="0"/>
        <v xml:space="preserve">        ; 2019_i=1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265</v>
      </c>
      <c r="AP7" s="48" t="s">
        <v>266</v>
      </c>
      <c r="AQ7" s="51">
        <v>6140</v>
      </c>
      <c r="AR7" s="52"/>
      <c r="AS7" s="53" t="s">
        <v>94</v>
      </c>
      <c r="AT7" s="54" t="s">
        <v>267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/>
      <c r="BJ7" s="59"/>
      <c r="BK7" s="59"/>
      <c r="BL7" s="59"/>
      <c r="BM7" s="59">
        <v>1</v>
      </c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customHeight="1" x14ac:dyDescent="0.25">
      <c r="A8" s="47" t="s">
        <v>73</v>
      </c>
      <c r="B8" s="47" t="s">
        <v>314</v>
      </c>
      <c r="C8" s="48" t="s">
        <v>234</v>
      </c>
      <c r="D8" s="17" t="str">
        <f t="shared" si="0"/>
        <v xml:space="preserve">        ; 2019_i=1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235</v>
      </c>
      <c r="AP8" s="48" t="s">
        <v>236</v>
      </c>
      <c r="AQ8" s="51">
        <v>13210</v>
      </c>
      <c r="AR8" s="52" t="s">
        <v>237</v>
      </c>
      <c r="AS8" s="53" t="s">
        <v>238</v>
      </c>
      <c r="AT8" s="54" t="s">
        <v>239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/>
      <c r="BH8" s="59"/>
      <c r="BI8" s="59"/>
      <c r="BJ8" s="59"/>
      <c r="BK8" s="59"/>
      <c r="BL8" s="59"/>
      <c r="BM8" s="59">
        <v>1</v>
      </c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customHeight="1" x14ac:dyDescent="0.25">
      <c r="A9" s="47" t="s">
        <v>302</v>
      </c>
      <c r="B9" s="47" t="s">
        <v>305</v>
      </c>
      <c r="C9" s="48" t="s">
        <v>244</v>
      </c>
      <c r="D9" s="17" t="str">
        <f t="shared" si="0"/>
        <v xml:space="preserve">      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247</v>
      </c>
      <c r="AP9" s="48" t="s">
        <v>245</v>
      </c>
      <c r="AQ9" s="51">
        <v>13340</v>
      </c>
      <c r="AR9" s="52" t="s">
        <v>246</v>
      </c>
      <c r="AS9" s="53" t="s">
        <v>249</v>
      </c>
      <c r="AT9" s="54" t="s">
        <v>248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/>
      <c r="BH9" s="59"/>
      <c r="BI9" s="59"/>
      <c r="BJ9" s="59"/>
      <c r="BK9" s="59"/>
      <c r="BL9" s="59"/>
      <c r="BM9" s="59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customHeight="1" x14ac:dyDescent="0.25">
      <c r="A10" s="47" t="s">
        <v>302</v>
      </c>
      <c r="B10" s="47" t="s">
        <v>305</v>
      </c>
      <c r="C10" s="48" t="s">
        <v>309</v>
      </c>
      <c r="D10" s="17" t="str">
        <f t="shared" si="0"/>
        <v xml:space="preserve">                  ; 2014_i=1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310</v>
      </c>
      <c r="AP10" s="48" t="s">
        <v>311</v>
      </c>
      <c r="AQ10" s="51">
        <v>13270</v>
      </c>
      <c r="AR10" s="52" t="s">
        <v>312</v>
      </c>
      <c r="AS10" s="53" t="s">
        <v>308</v>
      </c>
      <c r="AT10" s="54" t="s">
        <v>313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/>
      <c r="BJ10" s="59"/>
      <c r="BK10" s="59"/>
      <c r="BL10" s="59"/>
      <c r="BM10" s="59"/>
      <c r="BN10" s="60"/>
      <c r="BO10" s="60"/>
      <c r="BP10" s="60"/>
      <c r="BQ10" s="60"/>
      <c r="BR10" s="60"/>
      <c r="BS10" s="60"/>
      <c r="BT10" s="60"/>
      <c r="BU10" s="60"/>
      <c r="BV10" s="60"/>
      <c r="BW10" s="60">
        <v>1</v>
      </c>
      <c r="CN10" s="11"/>
    </row>
    <row r="11" spans="1:92" s="9" customFormat="1" ht="117" customHeight="1" x14ac:dyDescent="0.25">
      <c r="A11" s="47" t="s">
        <v>240</v>
      </c>
      <c r="B11" s="47" t="s">
        <v>317</v>
      </c>
      <c r="C11" s="48" t="s">
        <v>329</v>
      </c>
      <c r="D11" s="17" t="str">
        <f t="shared" si="0"/>
        <v xml:space="preserve">        ; 2019_i=1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 t="s">
        <v>242</v>
      </c>
      <c r="AP11" s="48" t="s">
        <v>241</v>
      </c>
      <c r="AQ11" s="51">
        <v>13800</v>
      </c>
      <c r="AR11" s="52" t="s">
        <v>179</v>
      </c>
      <c r="AS11" s="53" t="s">
        <v>104</v>
      </c>
      <c r="AT11" s="54" t="s">
        <v>243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/>
      <c r="BJ11" s="59"/>
      <c r="BK11" s="59"/>
      <c r="BL11" s="59"/>
      <c r="BM11" s="59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customHeight="1" x14ac:dyDescent="0.25">
      <c r="A12" s="47" t="s">
        <v>73</v>
      </c>
      <c r="B12" s="47" t="s">
        <v>314</v>
      </c>
      <c r="C12" s="48" t="s">
        <v>331</v>
      </c>
      <c r="D12" s="17" t="str">
        <f t="shared" si="0"/>
        <v xml:space="preserve">        ; 2019_i=1    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 t="s">
        <v>224</v>
      </c>
      <c r="AP12" s="48" t="s">
        <v>225</v>
      </c>
      <c r="AQ12" s="51">
        <v>4200</v>
      </c>
      <c r="AR12" s="52" t="s">
        <v>227</v>
      </c>
      <c r="AS12" s="53" t="s">
        <v>228</v>
      </c>
      <c r="AT12" s="54" t="s">
        <v>226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/>
      <c r="BJ12" s="59"/>
      <c r="BK12" s="59"/>
      <c r="BL12" s="59"/>
      <c r="BM12" s="59">
        <v>1</v>
      </c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CN12" s="11"/>
    </row>
    <row r="13" spans="1:92" s="9" customFormat="1" ht="117" customHeight="1" x14ac:dyDescent="0.25">
      <c r="A13" s="47" t="s">
        <v>73</v>
      </c>
      <c r="B13" s="47" t="s">
        <v>314</v>
      </c>
      <c r="C13" s="48" t="s">
        <v>330</v>
      </c>
      <c r="D13" s="17" t="str">
        <f t="shared" si="0"/>
        <v xml:space="preserve">            ; 2017_i=1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188</v>
      </c>
      <c r="AP13" s="48" t="s">
        <v>189</v>
      </c>
      <c r="AQ13" s="51">
        <v>84300</v>
      </c>
      <c r="AR13" s="52"/>
      <c r="AS13" s="53" t="s">
        <v>104</v>
      </c>
      <c r="AT13" s="54" t="s">
        <v>190</v>
      </c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/>
      <c r="BJ13" s="59"/>
      <c r="BK13" s="59"/>
      <c r="BL13" s="59"/>
      <c r="BM13" s="59"/>
      <c r="BN13" s="60"/>
      <c r="BO13" s="60"/>
      <c r="BP13" s="60"/>
      <c r="BQ13" s="60">
        <v>1</v>
      </c>
      <c r="BR13" s="60"/>
      <c r="BS13" s="60"/>
      <c r="BT13" s="60"/>
      <c r="BU13" s="60"/>
      <c r="BV13" s="60"/>
      <c r="BW13" s="60"/>
      <c r="CN13" s="11"/>
    </row>
    <row r="14" spans="1:92" s="9" customFormat="1" ht="117" customHeight="1" x14ac:dyDescent="0.25">
      <c r="A14" s="47" t="s">
        <v>73</v>
      </c>
      <c r="B14" s="47" t="s">
        <v>314</v>
      </c>
      <c r="C14" s="48" t="s">
        <v>332</v>
      </c>
      <c r="D14" s="17" t="str">
        <f t="shared" si="0"/>
        <v xml:space="preserve">          ; 2018_i=1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196</v>
      </c>
      <c r="AP14" s="48" t="s">
        <v>199</v>
      </c>
      <c r="AQ14" s="51">
        <v>83240</v>
      </c>
      <c r="AR14" s="52" t="s">
        <v>198</v>
      </c>
      <c r="AS14" s="53" t="s">
        <v>197</v>
      </c>
      <c r="AT14" s="54"/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/>
      <c r="BN14" s="60"/>
      <c r="BO14" s="60">
        <v>1</v>
      </c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customHeight="1" x14ac:dyDescent="0.25">
      <c r="A15" s="47" t="s">
        <v>73</v>
      </c>
      <c r="B15" s="47" t="s">
        <v>314</v>
      </c>
      <c r="C15" s="48" t="s">
        <v>200</v>
      </c>
      <c r="D15" s="17" t="str">
        <f t="shared" si="0"/>
        <v xml:space="preserve">          ; 2018_i=1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201</v>
      </c>
      <c r="AP15" s="48" t="s">
        <v>202</v>
      </c>
      <c r="AQ15" s="51">
        <v>4370</v>
      </c>
      <c r="AR15" s="52" t="s">
        <v>203</v>
      </c>
      <c r="AS15" s="53" t="s">
        <v>205</v>
      </c>
      <c r="AT15" s="54" t="s">
        <v>204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/>
      <c r="BH15" s="59"/>
      <c r="BI15" s="59"/>
      <c r="BJ15" s="59"/>
      <c r="BK15" s="59"/>
      <c r="BL15" s="59"/>
      <c r="BM15" s="59"/>
      <c r="BN15" s="60"/>
      <c r="BO15" s="60">
        <v>1</v>
      </c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customHeight="1" x14ac:dyDescent="0.25">
      <c r="A16" s="47" t="s">
        <v>73</v>
      </c>
      <c r="B16" s="47" t="s">
        <v>314</v>
      </c>
      <c r="C16" s="48" t="s">
        <v>333</v>
      </c>
      <c r="D16" s="17" t="str">
        <f t="shared" si="0"/>
        <v xml:space="preserve">          ; 2018_i=1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191</v>
      </c>
      <c r="AP16" s="48" t="s">
        <v>65</v>
      </c>
      <c r="AQ16" s="51">
        <v>5000</v>
      </c>
      <c r="AR16" s="52" t="s">
        <v>192</v>
      </c>
      <c r="AS16" s="53" t="s">
        <v>94</v>
      </c>
      <c r="AT16" s="54" t="s">
        <v>193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/>
      <c r="BH16" s="59"/>
      <c r="BI16" s="59"/>
      <c r="BJ16" s="59"/>
      <c r="BK16" s="59"/>
      <c r="BL16" s="59"/>
      <c r="BM16" s="59"/>
      <c r="BN16" s="60"/>
      <c r="BO16" s="60">
        <v>1</v>
      </c>
      <c r="BP16" s="60"/>
      <c r="BQ16" s="60"/>
      <c r="BR16" s="60"/>
      <c r="BS16" s="60"/>
      <c r="BT16" s="60"/>
      <c r="BU16" s="60"/>
      <c r="BV16" s="60"/>
      <c r="BW16" s="60"/>
      <c r="CN16" s="11"/>
    </row>
    <row r="17" spans="1:92" s="9" customFormat="1" ht="117" customHeight="1" x14ac:dyDescent="0.25">
      <c r="A17" s="47" t="s">
        <v>194</v>
      </c>
      <c r="B17" s="47" t="s">
        <v>306</v>
      </c>
      <c r="C17" s="48" t="s">
        <v>321</v>
      </c>
      <c r="D17" s="17" t="str">
        <f t="shared" si="0"/>
        <v xml:space="preserve">        ; 2019_i=1  ; 2018_i=1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106</v>
      </c>
      <c r="AP17" s="48" t="s">
        <v>50</v>
      </c>
      <c r="AQ17" s="51">
        <v>4000</v>
      </c>
      <c r="AR17" s="52" t="s">
        <v>107</v>
      </c>
      <c r="AS17" s="53" t="s">
        <v>108</v>
      </c>
      <c r="AT17" s="53" t="s">
        <v>195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>
        <v>1</v>
      </c>
      <c r="BN17" s="60"/>
      <c r="BO17" s="60">
        <v>1</v>
      </c>
      <c r="BP17" s="60"/>
      <c r="BQ17" s="60"/>
      <c r="BR17" s="60"/>
      <c r="BS17" s="60"/>
      <c r="BT17" s="60"/>
      <c r="BU17" s="60"/>
      <c r="BV17" s="60"/>
      <c r="BW17" s="60"/>
      <c r="CN17" s="11"/>
    </row>
    <row r="18" spans="1:92" s="9" customFormat="1" ht="117" customHeight="1" x14ac:dyDescent="0.25">
      <c r="A18" s="47" t="s">
        <v>301</v>
      </c>
      <c r="B18" s="47" t="s">
        <v>318</v>
      </c>
      <c r="C18" s="48" t="s">
        <v>250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253</v>
      </c>
      <c r="AP18" s="48" t="s">
        <v>251</v>
      </c>
      <c r="AQ18" s="51">
        <v>6203</v>
      </c>
      <c r="AR18" s="52" t="s">
        <v>255</v>
      </c>
      <c r="AS18" s="53" t="s">
        <v>252</v>
      </c>
      <c r="AT18" s="53" t="s">
        <v>254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customHeight="1" x14ac:dyDescent="0.25">
      <c r="A19" s="47" t="s">
        <v>301</v>
      </c>
      <c r="B19" s="47" t="s">
        <v>318</v>
      </c>
      <c r="C19" s="48" t="s">
        <v>256</v>
      </c>
      <c r="D19" s="17" t="str">
        <f t="shared" si="0"/>
        <v xml:space="preserve">        ; 2019_i=1    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257</v>
      </c>
      <c r="AP19" s="48" t="s">
        <v>258</v>
      </c>
      <c r="AQ19" s="51">
        <v>83390</v>
      </c>
      <c r="AR19" s="52" t="s">
        <v>260</v>
      </c>
      <c r="AS19" s="53" t="s">
        <v>261</v>
      </c>
      <c r="AT19" s="53" t="s">
        <v>259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CN19" s="11"/>
    </row>
    <row r="20" spans="1:92" s="9" customFormat="1" ht="117" customHeight="1" x14ac:dyDescent="0.25">
      <c r="A20" s="47" t="s">
        <v>300</v>
      </c>
      <c r="B20" s="47" t="s">
        <v>172</v>
      </c>
      <c r="C20" s="48" t="s">
        <v>334</v>
      </c>
      <c r="D20" s="17" t="str">
        <f t="shared" si="0"/>
        <v xml:space="preserve">            ; 2017_i=1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181</v>
      </c>
      <c r="AP20" s="48" t="s">
        <v>182</v>
      </c>
      <c r="AQ20" s="51">
        <v>13600</v>
      </c>
      <c r="AR20" s="52"/>
      <c r="AS20" s="53" t="s">
        <v>183</v>
      </c>
      <c r="AT20" s="54" t="s">
        <v>184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/>
      <c r="BN20" s="60"/>
      <c r="BO20" s="60"/>
      <c r="BP20" s="60"/>
      <c r="BQ20" s="60">
        <v>1</v>
      </c>
      <c r="BR20" s="60"/>
      <c r="BS20" s="60"/>
      <c r="BT20" s="60"/>
      <c r="BU20" s="60"/>
      <c r="BV20" s="60"/>
      <c r="BW20" s="60"/>
      <c r="CN20" s="11"/>
    </row>
    <row r="21" spans="1:92" s="9" customFormat="1" ht="117" customHeight="1" x14ac:dyDescent="0.25">
      <c r="A21" s="47" t="s">
        <v>307</v>
      </c>
      <c r="B21" s="47" t="s">
        <v>319</v>
      </c>
      <c r="C21" s="48" t="s">
        <v>229</v>
      </c>
      <c r="D21" s="17" t="str">
        <f t="shared" si="0"/>
        <v xml:space="preserve">        ; 2019_i=1          </v>
      </c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230</v>
      </c>
      <c r="AP21" s="48" t="s">
        <v>182</v>
      </c>
      <c r="AQ21" s="51">
        <v>13600</v>
      </c>
      <c r="AR21" s="52" t="s">
        <v>232</v>
      </c>
      <c r="AS21" s="53" t="s">
        <v>233</v>
      </c>
      <c r="AT21" s="54" t="s">
        <v>231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/>
      <c r="BH21" s="59"/>
      <c r="BI21" s="59"/>
      <c r="BJ21" s="59"/>
      <c r="BK21" s="59"/>
      <c r="BL21" s="59"/>
      <c r="BM21" s="59">
        <v>1</v>
      </c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customHeight="1" x14ac:dyDescent="0.25">
      <c r="A22" s="47" t="s">
        <v>301</v>
      </c>
      <c r="B22" s="47" t="s">
        <v>318</v>
      </c>
      <c r="C22" s="48" t="s">
        <v>287</v>
      </c>
      <c r="D22" s="17"/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289</v>
      </c>
      <c r="AP22" s="48" t="s">
        <v>288</v>
      </c>
      <c r="AQ22" s="51">
        <v>83300</v>
      </c>
      <c r="AR22" s="52" t="s">
        <v>292</v>
      </c>
      <c r="AS22" s="53" t="s">
        <v>290</v>
      </c>
      <c r="AT22" s="54" t="s">
        <v>291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/>
      <c r="BH22" s="59"/>
      <c r="BI22" s="59"/>
      <c r="BJ22" s="59"/>
      <c r="BK22" s="59"/>
      <c r="BL22" s="59"/>
      <c r="BM22" s="59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customHeight="1" x14ac:dyDescent="0.25">
      <c r="A23" s="47" t="s">
        <v>73</v>
      </c>
      <c r="B23" s="47" t="s">
        <v>314</v>
      </c>
      <c r="C23" s="48" t="s">
        <v>320</v>
      </c>
      <c r="D23" s="17" t="str">
        <f t="shared" si="0"/>
        <v xml:space="preserve">          ; 2018_i=1  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214</v>
      </c>
      <c r="AP23" s="48" t="s">
        <v>215</v>
      </c>
      <c r="AQ23" s="51">
        <v>83460</v>
      </c>
      <c r="AR23" s="52" t="s">
        <v>217</v>
      </c>
      <c r="AS23" s="53" t="s">
        <v>218</v>
      </c>
      <c r="AT23" s="54" t="s">
        <v>216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/>
      <c r="BH23" s="59"/>
      <c r="BI23" s="59"/>
      <c r="BJ23" s="59"/>
      <c r="BK23" s="59"/>
      <c r="BL23" s="59"/>
      <c r="BM23" s="59"/>
      <c r="BN23" s="60"/>
      <c r="BO23" s="60">
        <v>1</v>
      </c>
      <c r="BP23" s="60"/>
      <c r="BQ23" s="60"/>
      <c r="BR23" s="60"/>
      <c r="BS23" s="60"/>
      <c r="BT23" s="60"/>
      <c r="BU23" s="60"/>
      <c r="BV23" s="60"/>
      <c r="BW23" s="60"/>
      <c r="CN23" s="11"/>
    </row>
    <row r="24" spans="1:92" s="9" customFormat="1" ht="117" customHeight="1" x14ac:dyDescent="0.25">
      <c r="A24" s="47" t="s">
        <v>73</v>
      </c>
      <c r="B24" s="47" t="s">
        <v>314</v>
      </c>
      <c r="C24" s="48" t="s">
        <v>335</v>
      </c>
      <c r="D24" s="17" t="str">
        <f t="shared" si="0"/>
        <v xml:space="preserve">            ; 2017_i=1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177</v>
      </c>
      <c r="AP24" s="48" t="s">
        <v>178</v>
      </c>
      <c r="AQ24" s="51">
        <v>4800</v>
      </c>
      <c r="AR24" s="52" t="s">
        <v>179</v>
      </c>
      <c r="AS24" s="53" t="s">
        <v>104</v>
      </c>
      <c r="AT24" s="54" t="s">
        <v>180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/>
      <c r="BN24" s="60"/>
      <c r="BO24" s="60"/>
      <c r="BP24" s="60"/>
      <c r="BQ24" s="60">
        <v>1</v>
      </c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25">
      <c r="A25" s="47" t="s">
        <v>73</v>
      </c>
      <c r="B25" s="47" t="s">
        <v>314</v>
      </c>
      <c r="C25" s="48" t="s">
        <v>336</v>
      </c>
      <c r="D25" s="17" t="str">
        <f t="shared" si="0"/>
        <v xml:space="preserve">            ; 2017_i=1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173</v>
      </c>
      <c r="AP25" s="48" t="s">
        <v>174</v>
      </c>
      <c r="AQ25" s="51">
        <v>13290</v>
      </c>
      <c r="AR25" s="52" t="s">
        <v>175</v>
      </c>
      <c r="AS25" s="53"/>
      <c r="AT25" s="54" t="s">
        <v>176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/>
      <c r="BG25" s="59"/>
      <c r="BH25" s="59"/>
      <c r="BI25" s="59"/>
      <c r="BJ25" s="59"/>
      <c r="BK25" s="59"/>
      <c r="BL25" s="59"/>
      <c r="BM25" s="59"/>
      <c r="BN25" s="60"/>
      <c r="BO25" s="60"/>
      <c r="BP25" s="60"/>
      <c r="BQ25" s="60">
        <v>1</v>
      </c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25">
      <c r="A26" s="47" t="s">
        <v>73</v>
      </c>
      <c r="B26" s="47" t="s">
        <v>314</v>
      </c>
      <c r="C26" s="48" t="s">
        <v>337</v>
      </c>
      <c r="D26" s="17" t="str">
        <f t="shared" si="0"/>
        <v xml:space="preserve">            ; 2017_i=1    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168</v>
      </c>
      <c r="AP26" s="48" t="s">
        <v>169</v>
      </c>
      <c r="AQ26" s="51">
        <v>13250</v>
      </c>
      <c r="AR26" s="52" t="s">
        <v>171</v>
      </c>
      <c r="AS26" s="53" t="s">
        <v>104</v>
      </c>
      <c r="AT26" s="54" t="s">
        <v>170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/>
      <c r="BG26" s="59"/>
      <c r="BH26" s="59"/>
      <c r="BI26" s="59"/>
      <c r="BJ26" s="59"/>
      <c r="BK26" s="59"/>
      <c r="BL26" s="59"/>
      <c r="BM26" s="59"/>
      <c r="BN26" s="60"/>
      <c r="BO26" s="60"/>
      <c r="BP26" s="60"/>
      <c r="BQ26" s="60">
        <v>1</v>
      </c>
      <c r="BR26" s="60"/>
      <c r="BS26" s="60"/>
      <c r="BT26" s="60"/>
      <c r="BU26" s="60"/>
      <c r="BV26" s="60"/>
      <c r="BW26" s="60"/>
      <c r="CN26" s="11"/>
    </row>
    <row r="27" spans="1:92" s="9" customFormat="1" ht="117" customHeight="1" x14ac:dyDescent="0.25">
      <c r="A27" s="47" t="s">
        <v>73</v>
      </c>
      <c r="B27" s="47" t="s">
        <v>314</v>
      </c>
      <c r="C27" s="48" t="s">
        <v>338</v>
      </c>
      <c r="D27" s="17" t="str">
        <f t="shared" si="0"/>
        <v xml:space="preserve">                ; 2015_i=1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165</v>
      </c>
      <c r="AP27" s="48" t="s">
        <v>166</v>
      </c>
      <c r="AQ27" s="51">
        <v>830130</v>
      </c>
      <c r="AR27" s="52" t="s">
        <v>164</v>
      </c>
      <c r="AS27" s="53" t="s">
        <v>94</v>
      </c>
      <c r="AT27" s="54" t="s">
        <v>167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/>
      <c r="BJ27" s="59"/>
      <c r="BK27" s="59"/>
      <c r="BL27" s="59"/>
      <c r="BM27" s="59"/>
      <c r="BN27" s="60"/>
      <c r="BO27" s="60"/>
      <c r="BP27" s="60"/>
      <c r="BQ27" s="60"/>
      <c r="BR27" s="60"/>
      <c r="BS27" s="60"/>
      <c r="BT27" s="60"/>
      <c r="BU27" s="60">
        <v>1</v>
      </c>
      <c r="BV27" s="60"/>
      <c r="BW27" s="60"/>
      <c r="CN27" s="11"/>
    </row>
    <row r="28" spans="1:92" s="9" customFormat="1" ht="117" customHeight="1" x14ac:dyDescent="0.25">
      <c r="A28" s="47" t="s">
        <v>73</v>
      </c>
      <c r="B28" s="47" t="s">
        <v>314</v>
      </c>
      <c r="C28" s="48" t="s">
        <v>322</v>
      </c>
      <c r="D28" s="17" t="str">
        <f t="shared" si="0"/>
        <v xml:space="preserve">                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163</v>
      </c>
      <c r="AP28" s="48" t="s">
        <v>162</v>
      </c>
      <c r="AQ28" s="51">
        <v>84000</v>
      </c>
      <c r="AR28" s="52"/>
      <c r="AS28" s="53" t="s">
        <v>94</v>
      </c>
      <c r="AT28" s="54" t="s">
        <v>161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/>
      <c r="BH28" s="59"/>
      <c r="BI28" s="59"/>
      <c r="BJ28" s="59"/>
      <c r="BK28" s="59"/>
      <c r="BL28" s="59"/>
      <c r="BM28" s="59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CN28" s="11"/>
    </row>
    <row r="29" spans="1:92" s="9" customFormat="1" ht="117" customHeight="1" x14ac:dyDescent="0.25">
      <c r="A29" s="47" t="s">
        <v>73</v>
      </c>
      <c r="B29" s="47" t="s">
        <v>314</v>
      </c>
      <c r="C29" s="48" t="s">
        <v>157</v>
      </c>
      <c r="D29" s="17" t="str">
        <f t="shared" si="0"/>
        <v xml:space="preserve">                ; 2015_i=1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159</v>
      </c>
      <c r="AP29" s="48" t="s">
        <v>156</v>
      </c>
      <c r="AQ29" s="51">
        <v>84700</v>
      </c>
      <c r="AR29" s="52" t="s">
        <v>155</v>
      </c>
      <c r="AS29" s="53" t="s">
        <v>158</v>
      </c>
      <c r="AT29" s="54" t="s">
        <v>160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/>
      <c r="BG29" s="59"/>
      <c r="BH29" s="59"/>
      <c r="BI29" s="59"/>
      <c r="BJ29" s="59"/>
      <c r="BK29" s="59"/>
      <c r="BL29" s="59"/>
      <c r="BM29" s="59"/>
      <c r="BN29" s="60"/>
      <c r="BO29" s="60"/>
      <c r="BP29" s="60"/>
      <c r="BQ29" s="60"/>
      <c r="BR29" s="60"/>
      <c r="BS29" s="60"/>
      <c r="BT29" s="60"/>
      <c r="BU29" s="60">
        <v>1</v>
      </c>
      <c r="BV29" s="60"/>
      <c r="BW29" s="60"/>
      <c r="CN29" s="11"/>
    </row>
    <row r="30" spans="1:92" s="9" customFormat="1" ht="117" customHeight="1" x14ac:dyDescent="0.25">
      <c r="A30" s="47" t="s">
        <v>73</v>
      </c>
      <c r="B30" s="47" t="s">
        <v>314</v>
      </c>
      <c r="C30" s="48" t="s">
        <v>339</v>
      </c>
      <c r="D30" s="17" t="str">
        <f t="shared" si="0"/>
        <v xml:space="preserve">          ; 2018_i=1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211</v>
      </c>
      <c r="AP30" s="48" t="s">
        <v>212</v>
      </c>
      <c r="AQ30" s="51">
        <v>13209</v>
      </c>
      <c r="AR30" s="52"/>
      <c r="AS30" s="53" t="s">
        <v>104</v>
      </c>
      <c r="AT30" s="54" t="s">
        <v>213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/>
      <c r="BG30" s="59"/>
      <c r="BH30" s="59"/>
      <c r="BI30" s="59"/>
      <c r="BJ30" s="59"/>
      <c r="BK30" s="59"/>
      <c r="BL30" s="59"/>
      <c r="BM30" s="59"/>
      <c r="BN30" s="60"/>
      <c r="BO30" s="60">
        <v>1</v>
      </c>
      <c r="BP30" s="60"/>
      <c r="BQ30" s="60"/>
      <c r="BR30" s="60"/>
      <c r="BS30" s="60"/>
      <c r="BT30" s="60"/>
      <c r="BU30" s="60"/>
      <c r="BV30" s="60"/>
      <c r="BW30" s="60"/>
      <c r="CN30" s="11"/>
    </row>
    <row r="31" spans="1:92" s="9" customFormat="1" ht="117" customHeight="1" x14ac:dyDescent="0.25">
      <c r="A31" s="47" t="s">
        <v>300</v>
      </c>
      <c r="B31" s="47" t="s">
        <v>278</v>
      </c>
      <c r="C31" s="48" t="s">
        <v>340</v>
      </c>
      <c r="D31" s="17" t="str">
        <f t="shared" si="0"/>
        <v xml:space="preserve">      ; 2020_i=1          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112</v>
      </c>
      <c r="AP31" s="48" t="s">
        <v>111</v>
      </c>
      <c r="AQ31" s="51">
        <v>84200</v>
      </c>
      <c r="AR31" s="52" t="s">
        <v>114</v>
      </c>
      <c r="AS31" s="53" t="s">
        <v>104</v>
      </c>
      <c r="AT31" s="54" t="s">
        <v>113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/>
      <c r="BH31" s="59"/>
      <c r="BI31" s="59"/>
      <c r="BJ31" s="59"/>
      <c r="BK31" s="59">
        <v>1</v>
      </c>
      <c r="BL31" s="59"/>
      <c r="BM31" s="59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CN31" s="11"/>
    </row>
    <row r="32" spans="1:92" s="9" customFormat="1" ht="117" customHeight="1" x14ac:dyDescent="0.25">
      <c r="A32" s="47" t="s">
        <v>73</v>
      </c>
      <c r="B32" s="47" t="s">
        <v>314</v>
      </c>
      <c r="C32" s="48" t="s">
        <v>132</v>
      </c>
      <c r="D32" s="17" t="str">
        <f t="shared" si="0"/>
        <v xml:space="preserve">      ; 2020_i=1          ; 2015_i=1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 t="s">
        <v>151</v>
      </c>
      <c r="AP32" s="48" t="s">
        <v>152</v>
      </c>
      <c r="AQ32" s="51">
        <v>84290</v>
      </c>
      <c r="AR32" s="52" t="s">
        <v>153</v>
      </c>
      <c r="AS32" s="53" t="s">
        <v>133</v>
      </c>
      <c r="AT32" s="54" t="s">
        <v>154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/>
      <c r="BH32" s="59"/>
      <c r="BI32" s="59"/>
      <c r="BJ32" s="59"/>
      <c r="BK32" s="59">
        <v>1</v>
      </c>
      <c r="BL32" s="59"/>
      <c r="BM32" s="59"/>
      <c r="BN32" s="60"/>
      <c r="BO32" s="60"/>
      <c r="BP32" s="60"/>
      <c r="BQ32" s="60"/>
      <c r="BR32" s="60"/>
      <c r="BS32" s="60"/>
      <c r="BT32" s="60"/>
      <c r="BU32" s="60">
        <v>1</v>
      </c>
      <c r="BV32" s="60"/>
      <c r="BW32" s="60"/>
      <c r="CN32" s="11"/>
    </row>
    <row r="33" spans="1:92" s="9" customFormat="1" ht="117" customHeight="1" x14ac:dyDescent="0.25">
      <c r="A33" s="47" t="s">
        <v>302</v>
      </c>
      <c r="B33" s="47" t="s">
        <v>341</v>
      </c>
      <c r="C33" s="48" t="s">
        <v>206</v>
      </c>
      <c r="D33" s="17" t="str">
        <f t="shared" si="0"/>
        <v xml:space="preserve">          ; 2018_i=1      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/>
      <c r="AP33" s="48" t="s">
        <v>207</v>
      </c>
      <c r="AQ33" s="51">
        <v>13108</v>
      </c>
      <c r="AR33" s="52" t="s">
        <v>208</v>
      </c>
      <c r="AS33" s="53" t="s">
        <v>209</v>
      </c>
      <c r="AT33" s="54" t="s">
        <v>210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/>
      <c r="BJ33" s="59"/>
      <c r="BK33" s="59"/>
      <c r="BL33" s="59"/>
      <c r="BM33" s="59"/>
      <c r="BN33" s="60"/>
      <c r="BO33" s="60">
        <v>1</v>
      </c>
      <c r="BP33" s="60"/>
      <c r="BQ33" s="60"/>
      <c r="BR33" s="60"/>
      <c r="BS33" s="60"/>
      <c r="BT33" s="60"/>
      <c r="BU33" s="60"/>
      <c r="BV33" s="60"/>
      <c r="BW33" s="60"/>
      <c r="CN33" s="11"/>
    </row>
    <row r="34" spans="1:92" s="9" customFormat="1" ht="117" customHeight="1" x14ac:dyDescent="0.25">
      <c r="A34" s="47" t="s">
        <v>145</v>
      </c>
      <c r="B34" s="47" t="s">
        <v>342</v>
      </c>
      <c r="C34" s="48" t="s">
        <v>146</v>
      </c>
      <c r="D34" s="17" t="str">
        <f t="shared" si="0"/>
        <v xml:space="preserve">          ; 2018_i=1      ; 2015_i=1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147</v>
      </c>
      <c r="AP34" s="48" t="s">
        <v>50</v>
      </c>
      <c r="AQ34" s="51">
        <v>4000</v>
      </c>
      <c r="AR34" s="52" t="s">
        <v>148</v>
      </c>
      <c r="AS34" s="53" t="s">
        <v>150</v>
      </c>
      <c r="AT34" s="54" t="s">
        <v>149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/>
      <c r="BJ34" s="59"/>
      <c r="BK34" s="59"/>
      <c r="BL34" s="59"/>
      <c r="BM34" s="59"/>
      <c r="BN34" s="60"/>
      <c r="BO34" s="60">
        <v>1</v>
      </c>
      <c r="BP34" s="60"/>
      <c r="BQ34" s="60"/>
      <c r="BR34" s="60"/>
      <c r="BS34" s="60"/>
      <c r="BT34" s="60"/>
      <c r="BU34" s="60">
        <v>1</v>
      </c>
      <c r="BV34" s="60"/>
      <c r="BW34" s="60"/>
      <c r="CN34" s="11"/>
    </row>
    <row r="35" spans="1:92" s="9" customFormat="1" ht="117" customHeight="1" x14ac:dyDescent="0.25">
      <c r="A35" s="47" t="s">
        <v>73</v>
      </c>
      <c r="B35" s="47" t="s">
        <v>314</v>
      </c>
      <c r="C35" s="48" t="s">
        <v>343</v>
      </c>
      <c r="D35" s="17" t="str">
        <f t="shared" ref="D35:D58" si="1">IF(BF35&lt;&gt;0,";2022_A="&amp;BF35," ")&amp;IF(BG35&lt;&gt;0," ; 2022_i="&amp;BG35," ")&amp;IF(BH35&lt;&gt;0,";2021_A="&amp;BH35," ")&amp;IF(BI35&lt;&gt;0," ; 2021_i="&amp;BI35," ")&amp;IF(BJ35&lt;&gt;0,";2020_A="&amp;BJ35," ")&amp;IF(BK35&lt;&gt;0," ; 2020_i="&amp;BK35," ")&amp;IF(BL35&lt;&gt;0,";2019_A="&amp;BL35," ")&amp;IF(BM35&lt;&gt;0," ; 2019_i="&amp;BM35," ")&amp;IF(BN35&lt;&gt;0,";2018_A="&amp;BN35," ")&amp;IF(BO35&lt;&gt;0," ; 2018_i="&amp;BO35," ")&amp;IF(BP35&lt;&gt;0," ; 2017_A="&amp;BP35," ")&amp;IF(BQ35&lt;&gt;0," ; 2017_i="&amp;BQ35," ")&amp;IF(BR35&lt;&gt;0," ; 2016_A="&amp;BR35," ")&amp;IF(BS35&lt;&gt;0," ; 2016_i="&amp;BS35," ")&amp;IF(BT35&lt;&gt;0," ; 2015_A="&amp;BT35," ")&amp;IF(BU35&lt;&gt;0," ; 2015_i="&amp;BU35," ")&amp;IF(BV35&lt;&gt;0," ; 2014_A="&amp;BV35," ")&amp;IF(BW35&lt;&gt;0," ; 2014_i="&amp;BW35," ")</f>
        <v xml:space="preserve">                ; 2015_i=1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142</v>
      </c>
      <c r="AP35" s="48" t="s">
        <v>71</v>
      </c>
      <c r="AQ35" s="51">
        <v>13010</v>
      </c>
      <c r="AR35" s="52" t="s">
        <v>144</v>
      </c>
      <c r="AS35" s="53" t="s">
        <v>141</v>
      </c>
      <c r="AT35" s="54" t="s">
        <v>143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/>
      <c r="BP35" s="60"/>
      <c r="BQ35" s="60"/>
      <c r="BR35" s="60"/>
      <c r="BS35" s="60"/>
      <c r="BT35" s="60"/>
      <c r="BU35" s="60">
        <v>1</v>
      </c>
      <c r="BV35" s="60"/>
      <c r="BW35" s="60"/>
      <c r="CN35" s="11"/>
    </row>
    <row r="36" spans="1:92" s="9" customFormat="1" ht="117" customHeight="1" x14ac:dyDescent="0.25">
      <c r="A36" s="47" t="s">
        <v>73</v>
      </c>
      <c r="B36" s="47" t="s">
        <v>314</v>
      </c>
      <c r="C36" s="48" t="s">
        <v>135</v>
      </c>
      <c r="D36" s="17" t="str">
        <f t="shared" si="1"/>
        <v xml:space="preserve">                ; 2015_i=1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138</v>
      </c>
      <c r="AP36" s="48" t="s">
        <v>136</v>
      </c>
      <c r="AQ36" s="51">
        <v>83310</v>
      </c>
      <c r="AR36" s="52" t="s">
        <v>137</v>
      </c>
      <c r="AS36" s="53" t="s">
        <v>140</v>
      </c>
      <c r="AT36" s="54" t="s">
        <v>139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/>
      <c r="BL36" s="59"/>
      <c r="BM36" s="59"/>
      <c r="BN36" s="60"/>
      <c r="BO36" s="60"/>
      <c r="BP36" s="60"/>
      <c r="BQ36" s="60"/>
      <c r="BR36" s="60"/>
      <c r="BS36" s="60"/>
      <c r="BT36" s="60"/>
      <c r="BU36" s="60">
        <v>1</v>
      </c>
      <c r="BV36" s="60"/>
      <c r="BW36" s="60"/>
      <c r="CN36" s="11"/>
    </row>
    <row r="37" spans="1:92" s="9" customFormat="1" ht="117" customHeight="1" x14ac:dyDescent="0.25">
      <c r="A37" s="47" t="s">
        <v>300</v>
      </c>
      <c r="B37" s="47" t="s">
        <v>172</v>
      </c>
      <c r="C37" s="48" t="s">
        <v>132</v>
      </c>
      <c r="D37" s="17" t="str">
        <f t="shared" si="1"/>
        <v xml:space="preserve">      ; 2020_i=1          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151</v>
      </c>
      <c r="AP37" s="48" t="s">
        <v>152</v>
      </c>
      <c r="AQ37" s="51">
        <v>84290</v>
      </c>
      <c r="AR37" s="52" t="s">
        <v>153</v>
      </c>
      <c r="AS37" s="53" t="s">
        <v>133</v>
      </c>
      <c r="AT37" s="54" t="s">
        <v>154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>
        <v>1</v>
      </c>
      <c r="BL37" s="59"/>
      <c r="BM37" s="59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CN37" s="11"/>
    </row>
    <row r="38" spans="1:92" s="9" customFormat="1" ht="117" customHeight="1" x14ac:dyDescent="0.25">
      <c r="A38" s="47" t="s">
        <v>73</v>
      </c>
      <c r="B38" s="47" t="s">
        <v>314</v>
      </c>
      <c r="C38" s="48" t="s">
        <v>132</v>
      </c>
      <c r="D38" s="17" t="str">
        <f t="shared" si="1"/>
        <v xml:space="preserve">                ; 2015_i=1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129</v>
      </c>
      <c r="AP38" s="48" t="s">
        <v>130</v>
      </c>
      <c r="AQ38" s="51">
        <v>84600</v>
      </c>
      <c r="AR38" s="52" t="s">
        <v>134</v>
      </c>
      <c r="AS38" s="53" t="s">
        <v>133</v>
      </c>
      <c r="AT38" s="54" t="s">
        <v>131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/>
      <c r="BR38" s="60"/>
      <c r="BS38" s="60"/>
      <c r="BT38" s="60"/>
      <c r="BU38" s="60">
        <v>1</v>
      </c>
      <c r="BV38" s="60"/>
      <c r="BW38" s="60"/>
      <c r="CN38" s="11"/>
    </row>
    <row r="39" spans="1:92" s="9" customFormat="1" ht="117" customHeight="1" x14ac:dyDescent="0.25">
      <c r="A39" s="47" t="s">
        <v>300</v>
      </c>
      <c r="B39" s="47" t="s">
        <v>122</v>
      </c>
      <c r="C39" s="48" t="s">
        <v>123</v>
      </c>
      <c r="D39" s="17" t="str">
        <f t="shared" si="1"/>
        <v xml:space="preserve">                ; 2015_i=1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124</v>
      </c>
      <c r="AP39" s="48" t="s">
        <v>125</v>
      </c>
      <c r="AQ39" s="51">
        <v>13790</v>
      </c>
      <c r="AR39" s="52" t="s">
        <v>126</v>
      </c>
      <c r="AS39" s="53" t="s">
        <v>128</v>
      </c>
      <c r="AT39" s="54" t="s">
        <v>127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/>
      <c r="BL39" s="59"/>
      <c r="BM39" s="59"/>
      <c r="BN39" s="60"/>
      <c r="BO39" s="60"/>
      <c r="BP39" s="60"/>
      <c r="BQ39" s="60"/>
      <c r="BR39" s="60"/>
      <c r="BS39" s="60"/>
      <c r="BT39" s="60"/>
      <c r="BU39" s="60">
        <v>1</v>
      </c>
      <c r="BV39" s="60"/>
      <c r="BW39" s="60"/>
      <c r="CN39" s="11"/>
    </row>
    <row r="40" spans="1:92" s="9" customFormat="1" ht="117" customHeight="1" x14ac:dyDescent="0.25">
      <c r="A40" s="47" t="s">
        <v>73</v>
      </c>
      <c r="B40" s="47" t="s">
        <v>93</v>
      </c>
      <c r="C40" s="48" t="s">
        <v>277</v>
      </c>
      <c r="D40" s="17" t="str">
        <f t="shared" si="1"/>
        <v xml:space="preserve">      ; 2020_i=1  ; 2019_i=1  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119</v>
      </c>
      <c r="AP40" s="48" t="s">
        <v>120</v>
      </c>
      <c r="AQ40" s="51">
        <v>4100</v>
      </c>
      <c r="AR40" s="52" t="s">
        <v>118</v>
      </c>
      <c r="AS40" s="53" t="s">
        <v>117</v>
      </c>
      <c r="AT40" s="54" t="s">
        <v>121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>
        <v>1</v>
      </c>
      <c r="BL40" s="59"/>
      <c r="BM40" s="59">
        <v>1</v>
      </c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CN40" s="11"/>
    </row>
    <row r="41" spans="1:92" s="9" customFormat="1" ht="117" customHeight="1" x14ac:dyDescent="0.25">
      <c r="A41" s="47" t="s">
        <v>301</v>
      </c>
      <c r="B41" s="47" t="s">
        <v>318</v>
      </c>
      <c r="C41" s="48" t="s">
        <v>344</v>
      </c>
      <c r="D41" s="17" t="str">
        <f t="shared" si="1"/>
        <v xml:space="preserve">      ; 2020_i=2    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119</v>
      </c>
      <c r="AP41" s="48" t="s">
        <v>120</v>
      </c>
      <c r="AQ41" s="51">
        <v>4100</v>
      </c>
      <c r="AR41" s="52" t="s">
        <v>118</v>
      </c>
      <c r="AS41" s="53" t="s">
        <v>117</v>
      </c>
      <c r="AT41" s="54" t="s">
        <v>121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>
        <v>2</v>
      </c>
      <c r="BL41" s="59"/>
      <c r="BM41" s="59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CN41" s="11"/>
    </row>
    <row r="42" spans="1:92" s="9" customFormat="1" ht="117" customHeight="1" x14ac:dyDescent="0.25">
      <c r="A42" s="47" t="s">
        <v>240</v>
      </c>
      <c r="B42" s="47" t="s">
        <v>317</v>
      </c>
      <c r="C42" s="48" t="s">
        <v>116</v>
      </c>
      <c r="D42" s="17" t="str">
        <f t="shared" si="1"/>
        <v xml:space="preserve">      ; 2020_i=1          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119</v>
      </c>
      <c r="AP42" s="48" t="s">
        <v>120</v>
      </c>
      <c r="AQ42" s="51">
        <v>4100</v>
      </c>
      <c r="AR42" s="52" t="s">
        <v>118</v>
      </c>
      <c r="AS42" s="53" t="s">
        <v>117</v>
      </c>
      <c r="AT42" s="54" t="s">
        <v>121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>
        <v>1</v>
      </c>
      <c r="BL42" s="59"/>
      <c r="BM42" s="59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CN42" s="11"/>
    </row>
    <row r="43" spans="1:92" s="9" customFormat="1" ht="117" customHeight="1" x14ac:dyDescent="0.25">
      <c r="A43" s="47" t="s">
        <v>194</v>
      </c>
      <c r="B43" s="47" t="s">
        <v>115</v>
      </c>
      <c r="C43" s="48" t="s">
        <v>276</v>
      </c>
      <c r="D43" s="17" t="str">
        <f t="shared" si="1"/>
        <v xml:space="preserve">                ; 2015_i=1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119</v>
      </c>
      <c r="AP43" s="48" t="s">
        <v>120</v>
      </c>
      <c r="AQ43" s="51">
        <v>4100</v>
      </c>
      <c r="AR43" s="52" t="s">
        <v>118</v>
      </c>
      <c r="AS43" s="53" t="s">
        <v>117</v>
      </c>
      <c r="AT43" s="54" t="s">
        <v>121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/>
      <c r="BL43" s="59"/>
      <c r="BM43" s="59"/>
      <c r="BN43" s="60"/>
      <c r="BO43" s="60"/>
      <c r="BP43" s="60"/>
      <c r="BQ43" s="60"/>
      <c r="BR43" s="60"/>
      <c r="BS43" s="60"/>
      <c r="BT43" s="60"/>
      <c r="BU43" s="60">
        <v>1</v>
      </c>
      <c r="BV43" s="60"/>
      <c r="BW43" s="60"/>
      <c r="CN43" s="11"/>
    </row>
    <row r="44" spans="1:92" s="9" customFormat="1" ht="117" customHeight="1" x14ac:dyDescent="0.25">
      <c r="A44" s="47" t="s">
        <v>73</v>
      </c>
      <c r="B44" s="47" t="s">
        <v>314</v>
      </c>
      <c r="C44" s="48" t="s">
        <v>110</v>
      </c>
      <c r="D44" s="17" t="str">
        <f t="shared" si="1"/>
        <v xml:space="preserve">              ; 2016_i=1  ; 2015_i=1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 t="s">
        <v>112</v>
      </c>
      <c r="AP44" s="48" t="s">
        <v>111</v>
      </c>
      <c r="AQ44" s="51">
        <v>84200</v>
      </c>
      <c r="AR44" s="52" t="s">
        <v>114</v>
      </c>
      <c r="AS44" s="53" t="s">
        <v>104</v>
      </c>
      <c r="AT44" s="54" t="s">
        <v>113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/>
      <c r="BL44" s="59"/>
      <c r="BM44" s="59"/>
      <c r="BN44" s="60"/>
      <c r="BO44" s="60"/>
      <c r="BP44" s="60"/>
      <c r="BQ44" s="60"/>
      <c r="BR44" s="60"/>
      <c r="BS44" s="60">
        <v>1</v>
      </c>
      <c r="BT44" s="60"/>
      <c r="BU44" s="60">
        <v>1</v>
      </c>
      <c r="BV44" s="60"/>
      <c r="BW44" s="60"/>
      <c r="CN44" s="11"/>
    </row>
    <row r="45" spans="1:92" s="9" customFormat="1" ht="117" customHeight="1" x14ac:dyDescent="0.25">
      <c r="A45" s="47" t="s">
        <v>73</v>
      </c>
      <c r="B45" s="47" t="s">
        <v>314</v>
      </c>
      <c r="C45" s="48" t="s">
        <v>262</v>
      </c>
      <c r="D45" s="17" t="str">
        <f t="shared" si="1"/>
        <v xml:space="preserve">        ; 2019_i=1      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 t="s">
        <v>263</v>
      </c>
      <c r="AP45" s="48" t="s">
        <v>120</v>
      </c>
      <c r="AQ45" s="51">
        <v>4100</v>
      </c>
      <c r="AR45" s="52"/>
      <c r="AS45" s="53" t="s">
        <v>133</v>
      </c>
      <c r="AT45" s="53" t="s">
        <v>264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>
        <v>1</v>
      </c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CN45" s="11"/>
    </row>
    <row r="46" spans="1:92" s="9" customFormat="1" ht="117" customHeight="1" x14ac:dyDescent="0.25">
      <c r="A46" s="47" t="s">
        <v>73</v>
      </c>
      <c r="B46" s="47" t="s">
        <v>314</v>
      </c>
      <c r="C46" s="48" t="s">
        <v>299</v>
      </c>
      <c r="D46" s="17" t="str">
        <f t="shared" si="1"/>
        <v xml:space="preserve">        ; 2019_i=1      ; 2016_i=1  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106</v>
      </c>
      <c r="AP46" s="48" t="s">
        <v>50</v>
      </c>
      <c r="AQ46" s="51">
        <v>4000</v>
      </c>
      <c r="AR46" s="52" t="s">
        <v>107</v>
      </c>
      <c r="AS46" s="53" t="s">
        <v>108</v>
      </c>
      <c r="AT46" s="54" t="s">
        <v>109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/>
      <c r="BL46" s="59"/>
      <c r="BM46" s="59">
        <v>1</v>
      </c>
      <c r="BN46" s="60"/>
      <c r="BO46" s="60"/>
      <c r="BP46" s="60"/>
      <c r="BQ46" s="60"/>
      <c r="BR46" s="60"/>
      <c r="BS46" s="60">
        <v>1</v>
      </c>
      <c r="BT46" s="60"/>
      <c r="BU46" s="60"/>
      <c r="BV46" s="60"/>
      <c r="BW46" s="60"/>
      <c r="CN46" s="11"/>
    </row>
    <row r="47" spans="1:92" s="9" customFormat="1" ht="117" customHeight="1" x14ac:dyDescent="0.25">
      <c r="A47" s="47" t="s">
        <v>73</v>
      </c>
      <c r="B47" s="47" t="s">
        <v>314</v>
      </c>
      <c r="C47" s="48" t="s">
        <v>98</v>
      </c>
      <c r="D47" s="17" t="str">
        <f t="shared" si="1"/>
        <v xml:space="preserve">      ; 2020_i=1      ; 2017_i=1  ; 2016_i=1  ; 2015_i=1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99</v>
      </c>
      <c r="AP47" s="48" t="s">
        <v>101</v>
      </c>
      <c r="AQ47" s="51">
        <v>6130</v>
      </c>
      <c r="AR47" s="52" t="s">
        <v>102</v>
      </c>
      <c r="AS47" s="53" t="s">
        <v>104</v>
      </c>
      <c r="AT47" s="54" t="s">
        <v>103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>
        <v>1</v>
      </c>
      <c r="BL47" s="59"/>
      <c r="BM47" s="59"/>
      <c r="BN47" s="60"/>
      <c r="BO47" s="60"/>
      <c r="BP47" s="60"/>
      <c r="BQ47" s="60">
        <v>1</v>
      </c>
      <c r="BR47" s="60"/>
      <c r="BS47" s="60">
        <v>1</v>
      </c>
      <c r="BT47" s="60"/>
      <c r="BU47" s="60">
        <v>1</v>
      </c>
      <c r="BV47" s="60"/>
      <c r="BW47" s="60"/>
      <c r="CN47" s="11"/>
    </row>
    <row r="48" spans="1:92" s="9" customFormat="1" ht="117" customHeight="1" x14ac:dyDescent="0.25">
      <c r="A48" s="47" t="s">
        <v>73</v>
      </c>
      <c r="B48" s="47" t="s">
        <v>314</v>
      </c>
      <c r="C48" s="48" t="s">
        <v>325</v>
      </c>
      <c r="D48" s="17" t="str">
        <f t="shared" si="1"/>
        <v xml:space="preserve">              ; 2016_i=1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95</v>
      </c>
      <c r="AP48" s="48" t="s">
        <v>100</v>
      </c>
      <c r="AQ48" s="51">
        <v>5200</v>
      </c>
      <c r="AR48" s="52" t="s">
        <v>96</v>
      </c>
      <c r="AS48" s="53" t="s">
        <v>94</v>
      </c>
      <c r="AT48" s="54" t="s">
        <v>97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/>
      <c r="BL48" s="59"/>
      <c r="BM48" s="59"/>
      <c r="BN48" s="60"/>
      <c r="BO48" s="60"/>
      <c r="BP48" s="60"/>
      <c r="BQ48" s="60"/>
      <c r="BR48" s="60"/>
      <c r="BS48" s="60">
        <v>1</v>
      </c>
      <c r="BT48" s="60"/>
      <c r="BU48" s="60"/>
      <c r="BV48" s="60"/>
      <c r="BW48" s="60"/>
      <c r="CN48" s="11"/>
    </row>
    <row r="49" spans="1:93" s="9" customFormat="1" ht="117" customHeight="1" x14ac:dyDescent="0.25">
      <c r="A49" s="47" t="s">
        <v>301</v>
      </c>
      <c r="B49" s="47" t="s">
        <v>316</v>
      </c>
      <c r="C49" s="48" t="s">
        <v>324</v>
      </c>
      <c r="D49" s="17" t="str">
        <f t="shared" si="1"/>
        <v xml:space="preserve">      ; 2020_i=1        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294</v>
      </c>
      <c r="AP49" s="48" t="s">
        <v>295</v>
      </c>
      <c r="AQ49" s="51">
        <v>83470</v>
      </c>
      <c r="AR49" s="52" t="s">
        <v>296</v>
      </c>
      <c r="AS49" s="53" t="s">
        <v>91</v>
      </c>
      <c r="AT49" s="54" t="s">
        <v>297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>
        <v>1</v>
      </c>
      <c r="BL49" s="59"/>
      <c r="BM49" s="59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CN49" s="11"/>
    </row>
    <row r="50" spans="1:93" s="9" customFormat="1" ht="117" customHeight="1" x14ac:dyDescent="0.25">
      <c r="A50" s="47" t="s">
        <v>300</v>
      </c>
      <c r="B50" s="47" t="s">
        <v>315</v>
      </c>
      <c r="C50" s="48" t="s">
        <v>323</v>
      </c>
      <c r="D50" s="17" t="str">
        <f t="shared" si="1"/>
        <v xml:space="preserve">              ; 2016_i=1  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293</v>
      </c>
      <c r="AP50" s="48" t="s">
        <v>90</v>
      </c>
      <c r="AQ50" s="51">
        <v>13100</v>
      </c>
      <c r="AR50" s="52" t="s">
        <v>89</v>
      </c>
      <c r="AS50" s="53" t="s">
        <v>91</v>
      </c>
      <c r="AT50" s="54" t="s">
        <v>92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>
        <v>1</v>
      </c>
      <c r="BT50" s="60"/>
      <c r="BU50" s="60"/>
      <c r="BV50" s="60"/>
      <c r="BW50" s="60"/>
      <c r="CN50" s="11"/>
    </row>
    <row r="51" spans="1:93" s="9" customFormat="1" ht="117" customHeight="1" x14ac:dyDescent="0.25">
      <c r="A51" s="47" t="s">
        <v>301</v>
      </c>
      <c r="B51" s="47" t="s">
        <v>81</v>
      </c>
      <c r="C51" s="48" t="s">
        <v>83</v>
      </c>
      <c r="D51" s="17" t="str">
        <f t="shared" si="1"/>
        <v xml:space="preserve">              ; 2016_i=1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84</v>
      </c>
      <c r="AP51" s="48" t="s">
        <v>85</v>
      </c>
      <c r="AQ51" s="51">
        <v>13400</v>
      </c>
      <c r="AR51" s="52" t="s">
        <v>86</v>
      </c>
      <c r="AS51" s="53" t="s">
        <v>88</v>
      </c>
      <c r="AT51" s="54" t="s">
        <v>87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/>
      <c r="BL51" s="59"/>
      <c r="BM51" s="59"/>
      <c r="BN51" s="60"/>
      <c r="BO51" s="60"/>
      <c r="BP51" s="60"/>
      <c r="BQ51" s="60"/>
      <c r="BR51" s="60"/>
      <c r="BS51" s="60">
        <v>1</v>
      </c>
      <c r="BT51" s="60"/>
      <c r="BU51" s="60"/>
      <c r="BV51" s="60"/>
      <c r="BW51" s="60"/>
      <c r="CN51" s="11"/>
    </row>
    <row r="52" spans="1:93" s="9" customFormat="1" ht="117" customHeight="1" x14ac:dyDescent="0.25">
      <c r="A52" s="47" t="s">
        <v>301</v>
      </c>
      <c r="B52" s="47" t="s">
        <v>81</v>
      </c>
      <c r="C52" s="48" t="s">
        <v>76</v>
      </c>
      <c r="D52" s="17" t="str">
        <f t="shared" si="1"/>
        <v xml:space="preserve">              ; 2016_i=1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77</v>
      </c>
      <c r="AP52" s="48" t="s">
        <v>78</v>
      </c>
      <c r="AQ52" s="51">
        <v>83170</v>
      </c>
      <c r="AR52" s="52" t="s">
        <v>79</v>
      </c>
      <c r="AS52" s="53" t="s">
        <v>82</v>
      </c>
      <c r="AT52" s="54" t="s">
        <v>80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/>
      <c r="BL52" s="59"/>
      <c r="BM52" s="59"/>
      <c r="BN52" s="60"/>
      <c r="BO52" s="60"/>
      <c r="BP52" s="60"/>
      <c r="BQ52" s="60"/>
      <c r="BR52" s="60"/>
      <c r="BS52" s="60">
        <v>1</v>
      </c>
      <c r="BT52" s="60"/>
      <c r="BU52" s="60"/>
      <c r="BV52" s="60"/>
      <c r="BW52" s="60"/>
      <c r="CN52" s="11"/>
    </row>
    <row r="53" spans="1:93" s="9" customFormat="1" ht="117" customHeight="1" x14ac:dyDescent="0.25">
      <c r="A53" s="47" t="s">
        <v>73</v>
      </c>
      <c r="B53" s="47" t="s">
        <v>314</v>
      </c>
      <c r="C53" s="48" t="s">
        <v>69</v>
      </c>
      <c r="D53" s="17" t="str">
        <f t="shared" si="1"/>
        <v xml:space="preserve">              ; 2016_i=1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70</v>
      </c>
      <c r="AP53" s="48" t="s">
        <v>71</v>
      </c>
      <c r="AQ53" s="51">
        <v>13002</v>
      </c>
      <c r="AR53" s="52" t="s">
        <v>74</v>
      </c>
      <c r="AS53" s="53" t="s">
        <v>75</v>
      </c>
      <c r="AT53" s="54" t="s">
        <v>72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/>
      <c r="BH53" s="59"/>
      <c r="BI53" s="59"/>
      <c r="BJ53" s="59"/>
      <c r="BK53" s="59"/>
      <c r="BL53" s="59"/>
      <c r="BM53" s="59"/>
      <c r="BN53" s="60"/>
      <c r="BO53" s="60"/>
      <c r="BP53" s="60"/>
      <c r="BQ53" s="60"/>
      <c r="BR53" s="60"/>
      <c r="BS53" s="60">
        <v>1</v>
      </c>
      <c r="BT53" s="60"/>
      <c r="BU53" s="60"/>
      <c r="BV53" s="60"/>
      <c r="BW53" s="60"/>
      <c r="CN53" s="11"/>
    </row>
    <row r="54" spans="1:93" s="9" customFormat="1" ht="117" customHeight="1" x14ac:dyDescent="0.25">
      <c r="A54" s="47" t="s">
        <v>73</v>
      </c>
      <c r="B54" s="47" t="s">
        <v>314</v>
      </c>
      <c r="C54" s="48" t="s">
        <v>63</v>
      </c>
      <c r="D54" s="17" t="str">
        <f t="shared" si="1"/>
        <v xml:space="preserve">        ; 2019_i=1    ; 2017_i=1  ; 2016_i=1  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64</v>
      </c>
      <c r="AP54" s="48" t="s">
        <v>65</v>
      </c>
      <c r="AQ54" s="51">
        <v>5000</v>
      </c>
      <c r="AR54" s="52" t="s">
        <v>67</v>
      </c>
      <c r="AS54" s="53" t="s">
        <v>68</v>
      </c>
      <c r="AT54" s="54" t="s">
        <v>66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/>
      <c r="BH54" s="59"/>
      <c r="BI54" s="59"/>
      <c r="BJ54" s="59"/>
      <c r="BK54" s="59"/>
      <c r="BL54" s="59"/>
      <c r="BM54" s="59">
        <v>1</v>
      </c>
      <c r="BN54" s="60"/>
      <c r="BO54" s="60"/>
      <c r="BP54" s="60"/>
      <c r="BQ54" s="60">
        <v>1</v>
      </c>
      <c r="BR54" s="60"/>
      <c r="BS54" s="60">
        <v>1</v>
      </c>
      <c r="BT54" s="60"/>
      <c r="BU54" s="60"/>
      <c r="BV54" s="60"/>
      <c r="BW54" s="60"/>
      <c r="CN54" s="11"/>
    </row>
    <row r="55" spans="1:93" s="9" customFormat="1" ht="117" customHeight="1" x14ac:dyDescent="0.25">
      <c r="A55" s="47" t="s">
        <v>301</v>
      </c>
      <c r="B55" s="47" t="s">
        <v>81</v>
      </c>
      <c r="C55" s="48" t="s">
        <v>60</v>
      </c>
      <c r="D55" s="17" t="str">
        <f t="shared" si="1"/>
        <v xml:space="preserve">              ; 2016_i=1    </v>
      </c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59</v>
      </c>
      <c r="AP55" s="48" t="s">
        <v>58</v>
      </c>
      <c r="AQ55" s="51">
        <v>83600</v>
      </c>
      <c r="AR55" s="52">
        <v>33969329328</v>
      </c>
      <c r="AS55" s="53" t="s">
        <v>105</v>
      </c>
      <c r="AT55" s="54" t="s">
        <v>61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>
        <v>1</v>
      </c>
      <c r="BT55" s="60"/>
      <c r="BU55" s="60"/>
      <c r="BV55" s="60"/>
      <c r="BW55" s="60"/>
      <c r="CN55" s="11"/>
    </row>
    <row r="56" spans="1:93" s="9" customFormat="1" ht="117" customHeight="1" x14ac:dyDescent="0.25">
      <c r="A56" s="47" t="s">
        <v>194</v>
      </c>
      <c r="B56" s="47" t="s">
        <v>115</v>
      </c>
      <c r="C56" s="48" t="s">
        <v>219</v>
      </c>
      <c r="D56" s="17"/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221</v>
      </c>
      <c r="AP56" s="48" t="s">
        <v>220</v>
      </c>
      <c r="AQ56" s="51">
        <v>6414</v>
      </c>
      <c r="AR56" s="52" t="s">
        <v>222</v>
      </c>
      <c r="AS56" s="53"/>
      <c r="AT56" s="54" t="s">
        <v>223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/>
      <c r="BH56" s="59"/>
      <c r="BI56" s="59"/>
      <c r="BJ56" s="59"/>
      <c r="BK56" s="59"/>
      <c r="BL56" s="59"/>
      <c r="BM56" s="59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CN56" s="11"/>
    </row>
    <row r="57" spans="1:93" s="9" customFormat="1" ht="117" customHeight="1" x14ac:dyDescent="0.25">
      <c r="A57" s="47" t="s">
        <v>300</v>
      </c>
      <c r="B57" s="47" t="s">
        <v>53</v>
      </c>
      <c r="C57" s="48" t="s">
        <v>56</v>
      </c>
      <c r="D57" s="17" t="str">
        <f t="shared" si="1"/>
        <v xml:space="preserve">              ; 2016_i=1    </v>
      </c>
      <c r="E57" s="46"/>
      <c r="F57" s="46"/>
      <c r="G57" s="46"/>
      <c r="H57" s="46"/>
      <c r="I57" s="46"/>
      <c r="J57" s="46"/>
      <c r="K57" s="46"/>
      <c r="L57" s="46"/>
      <c r="M57" s="44"/>
      <c r="N57" s="44"/>
      <c r="O57" s="44"/>
      <c r="P57" s="44"/>
      <c r="Q57" s="15"/>
      <c r="R57" s="10"/>
      <c r="S57" s="10"/>
      <c r="T57" s="44"/>
      <c r="U57" s="15"/>
      <c r="V57" s="10"/>
      <c r="W57" s="10"/>
      <c r="X57" s="26"/>
      <c r="Y57" s="10"/>
      <c r="Z57" s="26"/>
      <c r="AA57" s="26"/>
      <c r="AB57" s="26"/>
      <c r="AC57" s="10"/>
      <c r="AD57" s="10"/>
      <c r="AE57" s="10"/>
      <c r="AF57" s="26"/>
      <c r="AG57" s="26"/>
      <c r="AH57" s="10"/>
      <c r="AI57" s="10"/>
      <c r="AJ57" s="26"/>
      <c r="AK57" s="10"/>
      <c r="AL57" s="10"/>
      <c r="AM57" s="10"/>
      <c r="AN57" s="26"/>
      <c r="AO57" s="48" t="s">
        <v>55</v>
      </c>
      <c r="AP57" s="48" t="s">
        <v>57</v>
      </c>
      <c r="AQ57" s="51">
        <v>83480</v>
      </c>
      <c r="AR57" s="52" t="s">
        <v>62</v>
      </c>
      <c r="AS57" s="53"/>
      <c r="AT57" s="54" t="s">
        <v>54</v>
      </c>
      <c r="AU57" s="14"/>
      <c r="AV57" s="61"/>
      <c r="AW57" s="27"/>
      <c r="AX57" s="26"/>
      <c r="AY57" s="27"/>
      <c r="AZ57" s="27"/>
      <c r="BA57" s="27"/>
      <c r="BC57" s="45"/>
      <c r="BE57" s="45"/>
      <c r="BF57" s="59"/>
      <c r="BG57" s="59"/>
      <c r="BH57" s="59"/>
      <c r="BI57" s="59"/>
      <c r="BJ57" s="59"/>
      <c r="BK57" s="59"/>
      <c r="BL57" s="59"/>
      <c r="BM57" s="59"/>
      <c r="BN57" s="60"/>
      <c r="BO57" s="60"/>
      <c r="BP57" s="60"/>
      <c r="BQ57" s="60"/>
      <c r="BR57" s="60"/>
      <c r="BS57" s="60">
        <v>1</v>
      </c>
      <c r="BT57" s="60"/>
      <c r="BU57" s="60"/>
      <c r="BV57" s="60"/>
      <c r="BW57" s="60"/>
      <c r="CN57" s="11"/>
    </row>
    <row r="58" spans="1:93" ht="30" x14ac:dyDescent="0.25">
      <c r="A58" s="49" t="s">
        <v>42</v>
      </c>
      <c r="B58" s="49" t="s">
        <v>47</v>
      </c>
      <c r="C58" s="50" t="s">
        <v>48</v>
      </c>
      <c r="D58" s="17" t="str">
        <f t="shared" si="1"/>
        <v xml:space="preserve">                  </v>
      </c>
      <c r="E58" s="17"/>
      <c r="F58" s="17"/>
      <c r="G58" s="17"/>
      <c r="H58" s="17"/>
      <c r="I58" s="17"/>
      <c r="J58" s="17"/>
      <c r="K58" s="17"/>
      <c r="L58" s="17"/>
      <c r="M58" s="12"/>
      <c r="N58" s="12"/>
      <c r="O58" s="12"/>
      <c r="P58" s="12"/>
      <c r="Q58" s="18"/>
      <c r="R58" s="18"/>
      <c r="S58" s="18"/>
      <c r="T58" s="12"/>
      <c r="U58" s="18"/>
      <c r="V58" s="18"/>
      <c r="W58" s="18"/>
      <c r="X58" s="19"/>
      <c r="Y58" s="18"/>
      <c r="Z58" s="19"/>
      <c r="AA58" s="19"/>
      <c r="AB58" s="19"/>
      <c r="AC58" s="18"/>
      <c r="AD58" s="18"/>
      <c r="AE58" s="18"/>
      <c r="AF58" s="19"/>
      <c r="AG58" s="19"/>
      <c r="AH58" s="18"/>
      <c r="AI58" s="18"/>
      <c r="AJ58" s="19"/>
      <c r="AK58" s="18"/>
      <c r="AL58" s="18"/>
      <c r="AM58" s="18"/>
      <c r="AN58" s="19"/>
      <c r="AO58" s="50" t="s">
        <v>49</v>
      </c>
      <c r="AP58" s="50" t="s">
        <v>50</v>
      </c>
      <c r="AQ58" s="55">
        <v>4000</v>
      </c>
      <c r="AR58" s="56" t="s">
        <v>51</v>
      </c>
      <c r="AS58" s="57" t="s">
        <v>52</v>
      </c>
      <c r="AT58" s="58" t="s">
        <v>298</v>
      </c>
      <c r="AU58" s="20"/>
      <c r="AV58" s="21"/>
      <c r="AW58" s="25"/>
      <c r="AX58" s="19"/>
      <c r="AY58" s="25"/>
      <c r="AZ58" s="25"/>
      <c r="BA58" s="25"/>
      <c r="BB58" s="9">
        <f>RANK(BX58,$BX$2:$BX$58)+COUNTIF(BX$2:BX59,BX58)-1</f>
        <v>1</v>
      </c>
      <c r="BC58" s="12" t="str">
        <f>"N° "&amp;BB58&amp;" "&amp;C58</f>
        <v>N° 1 Lycée Pierre Gilles de Gennes</v>
      </c>
      <c r="BD58" s="9">
        <f>RANK(BY58,$BY$2:$BY$58)+COUNTIF(BY$2:BY59,BY58)-1</f>
        <v>1</v>
      </c>
      <c r="BE58" s="12" t="str">
        <f>"N° "&amp;BD58&amp;" "&amp;C58</f>
        <v>N° 1 Lycée Pierre Gilles de Gennes</v>
      </c>
      <c r="BF58" s="12"/>
      <c r="BG58" s="12"/>
      <c r="BH58" s="12"/>
      <c r="BI58" s="12"/>
      <c r="BJ58" s="12"/>
      <c r="BK58" s="12"/>
      <c r="BL58" s="12"/>
      <c r="BM58" s="12"/>
      <c r="BX58" s="9">
        <f>((BF58+BG58)*9)+((BH58+BI58)*8)+((BJ58+BK58)*7)+((BL58+BM58)*6)+((BN58+BO58)*5)+((BP58+BQ58)*4)+((BR58+BS58)*3)+((BT58+BU58)*2)+((BV58+BW58)*1)</f>
        <v>0</v>
      </c>
      <c r="BY58" s="9">
        <f>((BG58)*9)+((BI58)*8)+((BK58)*7)+((BM58)*6)+((BO58)*5)+((BQ58)*4)+((BS58)*3)+((BU58)*2)+((BW58)*1)</f>
        <v>0</v>
      </c>
      <c r="BZ58" s="1">
        <f>BJ58</f>
        <v>0</v>
      </c>
      <c r="CA58" s="1">
        <f>BL58</f>
        <v>0</v>
      </c>
      <c r="CB58" s="1">
        <f>BN58</f>
        <v>0</v>
      </c>
      <c r="CC58" s="1">
        <f>BP58</f>
        <v>0</v>
      </c>
      <c r="CD58" s="1">
        <f>BR58</f>
        <v>0</v>
      </c>
      <c r="CE58" s="1">
        <f>BT58</f>
        <v>0</v>
      </c>
      <c r="CF58" s="1">
        <f>BV58</f>
        <v>0</v>
      </c>
      <c r="CG58" s="1">
        <f>BK58</f>
        <v>0</v>
      </c>
      <c r="CH58" s="1">
        <f>BM58</f>
        <v>0</v>
      </c>
      <c r="CI58" s="1">
        <f>BO58</f>
        <v>0</v>
      </c>
      <c r="CJ58" s="1">
        <f>BQ58</f>
        <v>0</v>
      </c>
      <c r="CK58" s="1">
        <f>BS58</f>
        <v>0</v>
      </c>
      <c r="CL58" s="1">
        <f>BU58</f>
        <v>0</v>
      </c>
      <c r="CM58" s="1">
        <f>BW58</f>
        <v>0</v>
      </c>
      <c r="CO58" s="16"/>
    </row>
    <row r="59" spans="1:93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3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3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3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3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5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25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25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25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25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25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25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25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25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25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25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25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25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25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25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25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25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25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25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25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25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25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25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25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25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25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25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25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25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25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25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25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25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25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25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25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25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25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25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25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25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25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25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25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25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25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25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25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25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25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25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25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25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  <row r="203" spans="4:91" x14ac:dyDescent="0.25">
      <c r="D203" s="25"/>
      <c r="E203" s="25"/>
      <c r="F203" s="25"/>
      <c r="G203" s="25"/>
      <c r="H203" s="25"/>
      <c r="I203" s="25"/>
      <c r="J203" s="25"/>
      <c r="K203" s="25"/>
      <c r="L203" s="25"/>
      <c r="M203" s="6"/>
      <c r="N203" s="6"/>
      <c r="O203" s="6"/>
      <c r="P203" s="6"/>
      <c r="Q203" s="6"/>
      <c r="R203" s="6"/>
      <c r="S203" s="6"/>
      <c r="T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</row>
  </sheetData>
  <autoFilter ref="A1:CN58" xr:uid="{00000000-0009-0000-0000-000000000000}">
    <sortState xmlns:xlrd2="http://schemas.microsoft.com/office/spreadsheetml/2017/richdata2" ref="A2:CN58">
      <sortCondition ref="BB1:BB57"/>
    </sortState>
  </autoFilter>
  <hyperlinks>
    <hyperlink ref="AS55" r:id="rId1" xr:uid="{7A957ED5-82B4-42C4-A542-9FEBF47E5B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2021-08-17T07:10:39Z</dcterms:modified>
</cp:coreProperties>
</file>