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PivotChartFilter="1"/>
  <bookViews>
    <workbookView xWindow="120" yWindow="15" windowWidth="9720" windowHeight="7320" activeTab="3"/>
  </bookViews>
  <sheets>
    <sheet name="Modèle" sheetId="1" r:id="rId1"/>
    <sheet name="Tableau" sheetId="2" r:id="rId2"/>
    <sheet name="Mise en forme" sheetId="5" r:id="rId3"/>
    <sheet name="Données" sheetId="3" r:id="rId4"/>
    <sheet name="Consultation" sheetId="4" r:id="rId5"/>
    <sheet name="Feuil6" sheetId="6" r:id="rId6"/>
    <sheet name="Feuil7" sheetId="7" r:id="rId7"/>
    <sheet name="Feuil8" sheetId="8" r:id="rId8"/>
    <sheet name="Feuil9" sheetId="9" r:id="rId9"/>
    <sheet name="Feuil10" sheetId="10" r:id="rId10"/>
    <sheet name="Feuil11" sheetId="11" r:id="rId11"/>
    <sheet name="Feuil12" sheetId="12" r:id="rId12"/>
    <sheet name="Feuil13" sheetId="13" r:id="rId13"/>
    <sheet name="Feuil14" sheetId="14" r:id="rId14"/>
    <sheet name="Feuil15" sheetId="15" r:id="rId15"/>
    <sheet name="Feuil16" sheetId="16" r:id="rId16"/>
  </sheets>
  <definedNames>
    <definedName name="_xlnm._FilterDatabase" localSheetId="3" hidden="1">Données!$A$1:$G$16</definedName>
    <definedName name="solver_adj" localSheetId="0" hidden="1">Modèle!$B$21,Modèle!$B$3:$B$5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3000</definedName>
    <definedName name="solver_lhs1" localSheetId="0" hidden="1">Modèle!$B$4</definedName>
    <definedName name="solver_lhs2" localSheetId="0" hidden="1">Modèle!$B$4</definedName>
    <definedName name="solver_lhs3" localSheetId="0" hidden="1">Modèle!$B$5</definedName>
    <definedName name="solver_lhs4" localSheetId="0" hidden="1">Modèle!$B$5</definedName>
    <definedName name="solver_lhs5" localSheetId="0" hidden="1">Modèle!$B$21</definedName>
    <definedName name="solver_lhs6" localSheetId="0" hidden="1">Modèle!$B$21</definedName>
    <definedName name="solver_lin" localSheetId="0" hidden="1">2</definedName>
    <definedName name="solver_neg" localSheetId="0" hidden="1">2</definedName>
    <definedName name="solver_num" localSheetId="0" hidden="1">6</definedName>
    <definedName name="solver_nwt" localSheetId="0" hidden="1">1</definedName>
    <definedName name="solver_opt" localSheetId="0" hidden="1">Modèle!$D$19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Modèle!$C$30</definedName>
    <definedName name="solver_rhs2" localSheetId="0" hidden="1">Modèle!$B$30</definedName>
    <definedName name="solver_rhs3" localSheetId="0" hidden="1">Modèle!$C$31</definedName>
    <definedName name="solver_rhs4" localSheetId="0" hidden="1">Modèle!$B$31</definedName>
    <definedName name="solver_rhs5" localSheetId="0" hidden="1">Modèle!$C$32</definedName>
    <definedName name="solver_rhs6" localSheetId="0" hidden="1">Modèle!$B$32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Modèle!$B$32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45621"/>
</workbook>
</file>

<file path=xl/calcChain.xml><?xml version="1.0" encoding="utf-8"?>
<calcChain xmlns="http://schemas.openxmlformats.org/spreadsheetml/2006/main">
  <c r="G15" i="5" l="1"/>
  <c r="G16" i="5"/>
  <c r="G17" i="5"/>
  <c r="G18" i="5"/>
  <c r="G14" i="5"/>
  <c r="C13" i="1"/>
  <c r="D13" i="1"/>
  <c r="C12" i="1"/>
  <c r="D12" i="1"/>
  <c r="C11" i="1"/>
  <c r="D11" i="1"/>
  <c r="C10" i="1"/>
  <c r="D10" i="1"/>
  <c r="D15" i="1" s="1"/>
  <c r="C5" i="1"/>
  <c r="D5" i="1" s="1"/>
  <c r="C4" i="1"/>
  <c r="D4" i="1" s="1"/>
  <c r="C3" i="1"/>
  <c r="D3" i="1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B8" i="2"/>
  <c r="A14" i="2" s="1"/>
  <c r="B7" i="1"/>
  <c r="B15" i="1"/>
  <c r="C15" i="1"/>
  <c r="B51" i="1"/>
  <c r="E53" i="1" s="1"/>
  <c r="E54" i="1" s="1"/>
  <c r="C54" i="1"/>
  <c r="B16" i="1" l="1"/>
  <c r="D7" i="1"/>
  <c r="D16" i="1" s="1"/>
  <c r="B17" i="1"/>
  <c r="B18" i="1" s="1"/>
  <c r="D54" i="1"/>
  <c r="C7" i="1"/>
  <c r="C16" i="1" s="1"/>
  <c r="B9" i="2"/>
  <c r="B19" i="1" l="1"/>
  <c r="C17" i="1"/>
  <c r="C18" i="1"/>
  <c r="C19" i="1" s="1"/>
  <c r="D17" i="1"/>
  <c r="D18" i="1" s="1"/>
  <c r="D19" i="1" s="1"/>
  <c r="B10" i="2"/>
  <c r="A19" i="2" s="1"/>
  <c r="A15" i="2"/>
  <c r="B23" i="1" l="1"/>
  <c r="B24" i="1"/>
  <c r="B25" i="1"/>
</calcChain>
</file>

<file path=xl/comments1.xml><?xml version="1.0" encoding="utf-8"?>
<comments xmlns="http://schemas.openxmlformats.org/spreadsheetml/2006/main">
  <authors>
    <author>Un utilisateur satisfait de Microsoft Office</author>
  </authors>
  <commentList>
    <comment ref="A7" authorId="0">
      <text>
        <r>
          <rPr>
            <sz val="8"/>
            <color indexed="81"/>
            <rFont val="Tahoma"/>
            <family val="2"/>
          </rPr>
          <t>Ne pas oublier d'ajouter la formule =somme(étendue) pour trouver le total des revenus de chacun des mois.</t>
        </r>
      </text>
    </comment>
    <comment ref="A12" authorId="0">
      <text>
        <r>
          <rPr>
            <sz val="8"/>
            <color indexed="81"/>
            <rFont val="Tahoma"/>
            <family val="2"/>
          </rPr>
          <t>Ne pas oublier d'ajouter les salaires de 15 000 $ pour le mois de janvier.</t>
        </r>
      </text>
    </comment>
    <comment ref="A15" authorId="0">
      <text>
        <r>
          <rPr>
            <sz val="8"/>
            <color indexed="81"/>
            <rFont val="Tahoma"/>
            <family val="2"/>
          </rPr>
          <t>Tous les variables ci-dessous se calculent avec des formules. Plus jamais besoin de faire de calculs à la main.
Yooopi !!!</t>
        </r>
      </text>
    </comment>
  </commentList>
</comments>
</file>

<file path=xl/sharedStrings.xml><?xml version="1.0" encoding="utf-8"?>
<sst xmlns="http://schemas.openxmlformats.org/spreadsheetml/2006/main" count="178" uniqueCount="119">
  <si>
    <t>Janvier</t>
  </si>
  <si>
    <t>Février</t>
  </si>
  <si>
    <t>Mars</t>
  </si>
  <si>
    <t>Revenus</t>
  </si>
  <si>
    <t>Produit 100</t>
  </si>
  <si>
    <t>Produit 200</t>
  </si>
  <si>
    <t>Produit 300</t>
  </si>
  <si>
    <t>Total Revenus</t>
  </si>
  <si>
    <t>Charges</t>
  </si>
  <si>
    <t>Production</t>
  </si>
  <si>
    <t>Salaires</t>
  </si>
  <si>
    <t>Promotion</t>
  </si>
  <si>
    <t>Hypothèque</t>
  </si>
  <si>
    <t>Total Charges</t>
  </si>
  <si>
    <t>Profit brut</t>
  </si>
  <si>
    <t>Impôt (30%)</t>
  </si>
  <si>
    <t>Profit Net</t>
  </si>
  <si>
    <t>Cumulatif</t>
  </si>
  <si>
    <t>Taux de croissance</t>
  </si>
  <si>
    <t>Minimum</t>
  </si>
  <si>
    <t>Maximum</t>
  </si>
  <si>
    <t>Moyenne</t>
  </si>
  <si>
    <t>Exercice solveur</t>
  </si>
  <si>
    <t>Achat de bananes</t>
  </si>
  <si>
    <t>Type de client</t>
  </si>
  <si>
    <t>Quantité</t>
  </si>
  <si>
    <t>Prix Unitaire</t>
  </si>
  <si>
    <t>Total</t>
  </si>
  <si>
    <t xml:space="preserve"> =Si</t>
  </si>
  <si>
    <t xml:space="preserve"> =recherchev</t>
  </si>
  <si>
    <t>Rabais</t>
  </si>
  <si>
    <t>Total après rabais</t>
  </si>
  <si>
    <t>Tableau de comparaison 1</t>
  </si>
  <si>
    <t>Tableau de comparaison 2</t>
  </si>
  <si>
    <t>Client</t>
  </si>
  <si>
    <t>Qté</t>
  </si>
  <si>
    <t>% Rabais</t>
  </si>
  <si>
    <t>Déterminer les paiements d'hypothèque</t>
  </si>
  <si>
    <t>Valeur</t>
  </si>
  <si>
    <t>Intérêt</t>
  </si>
  <si>
    <t>Année</t>
  </si>
  <si>
    <t>Nbr paiements</t>
  </si>
  <si>
    <t>Paiement</t>
  </si>
  <si>
    <t>Par année</t>
  </si>
  <si>
    <t>NAS</t>
  </si>
  <si>
    <t>NOM</t>
  </si>
  <si>
    <t>PRENOM</t>
  </si>
  <si>
    <t>SEXE</t>
  </si>
  <si>
    <t>TITRE</t>
  </si>
  <si>
    <t>SALAIRE</t>
  </si>
  <si>
    <t>CATÉGORIE</t>
  </si>
  <si>
    <t>Thibault</t>
  </si>
  <si>
    <t>Yvon</t>
  </si>
  <si>
    <t>M</t>
  </si>
  <si>
    <t>Administrateur</t>
  </si>
  <si>
    <t>Dupuis</t>
  </si>
  <si>
    <t>Josée</t>
  </si>
  <si>
    <t>F</t>
  </si>
  <si>
    <t>Vendeur</t>
  </si>
  <si>
    <t>Smith</t>
  </si>
  <si>
    <t>Alex</t>
  </si>
  <si>
    <t>Crosby</t>
  </si>
  <si>
    <t>Julian</t>
  </si>
  <si>
    <t>Allard</t>
  </si>
  <si>
    <t>Jocelyne</t>
  </si>
  <si>
    <t>Secrétaire</t>
  </si>
  <si>
    <t>Savoie</t>
  </si>
  <si>
    <t>Jean</t>
  </si>
  <si>
    <t>Bibeau</t>
  </si>
  <si>
    <t>Martin</t>
  </si>
  <si>
    <t>Benoit</t>
  </si>
  <si>
    <t>Ouvrier</t>
  </si>
  <si>
    <t>Gingras</t>
  </si>
  <si>
    <t>Marc</t>
  </si>
  <si>
    <t>000 000 000</t>
  </si>
  <si>
    <t>Lalonde</t>
  </si>
  <si>
    <t>Karl</t>
  </si>
  <si>
    <t>St-Pierre</t>
  </si>
  <si>
    <t>Aline</t>
  </si>
  <si>
    <t>Rita</t>
  </si>
  <si>
    <t>Cardinal</t>
  </si>
  <si>
    <t>Paul</t>
  </si>
  <si>
    <t>Gratien</t>
  </si>
  <si>
    <t>Carole</t>
  </si>
  <si>
    <t>Salaire</t>
  </si>
  <si>
    <t>Catégorie</t>
  </si>
  <si>
    <t>Produit</t>
  </si>
  <si>
    <t>Tableau à une variable (taux d'intérêt)</t>
  </si>
  <si>
    <t>Tableau à deux variables (taux d'intérêt et nombre d'années)</t>
  </si>
  <si>
    <t>Tableau de consultation utilisé avec un RechercheV pour déterminer la catégorie de la feuille de calcul précédente.</t>
  </si>
  <si>
    <t>Note 1</t>
  </si>
  <si>
    <t>Note 2</t>
  </si>
  <si>
    <t>Note 3</t>
  </si>
  <si>
    <t>Note 4</t>
  </si>
  <si>
    <t>Note 5</t>
  </si>
  <si>
    <t>Élève 1</t>
  </si>
  <si>
    <t>Élève 2</t>
  </si>
  <si>
    <t>Élève 3</t>
  </si>
  <si>
    <t>Élève 4</t>
  </si>
  <si>
    <t>Élève 5</t>
  </si>
  <si>
    <t>Nuances de couleurs "Heat Map"</t>
  </si>
  <si>
    <t>Barre de données</t>
  </si>
  <si>
    <t>Mise en forme conditionnelle</t>
  </si>
  <si>
    <t>Jeux d'icônes</t>
  </si>
  <si>
    <t>Site de formation LeCompagnon.info</t>
  </si>
  <si>
    <t>Tous droits réservés</t>
  </si>
  <si>
    <t>lecompagnon@lecompagnon.info</t>
  </si>
  <si>
    <t>Exercices utilisant un modèle</t>
  </si>
  <si>
    <t>Relié aux pages Web</t>
  </si>
  <si>
    <t>http://www.lecompagnon.info/excel2007/exercices/gestionnairescenarios.htm</t>
  </si>
  <si>
    <t>http://www.lecompagnon.info/excel2007/exercices/solveur.htm</t>
  </si>
  <si>
    <t>http://www.lecompagnon.info/excel2007/exercices/miseenpageconditionnelle.htm</t>
  </si>
  <si>
    <t>Relié à la page Web</t>
  </si>
  <si>
    <t>Exercices sur la mise en forme conditionnelle</t>
  </si>
  <si>
    <t>Nécessaire pour la colonne Catégorie de la page Consultation</t>
  </si>
  <si>
    <t>Exercices sur le tableau croisé dynamique</t>
  </si>
  <si>
    <t>http://www.lecompagnon.info/excel2007/exercices/tableaucroisedynamique.htm</t>
  </si>
  <si>
    <t>http://www.lecompagnon.info/excel2007/exercices/tabledonnees.htm</t>
  </si>
  <si>
    <t>Exercices sur les tables de données à 1 et 2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</si>
</sst>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$&quot;_);[Red]\(#,##0.00\ &quot;$&quot;\)"/>
    <numFmt numFmtId="164" formatCode="_-* #,##0.00\ &quot;$&quot;_-;\-* #,##0.00\ &quot;$&quot;_-;_-* &quot;-&quot;??\ &quot;$&quot;_-;_-@_-"/>
    <numFmt numFmtId="165" formatCode="_-* #,##0\ &quot;$&quot;_-;\-* #,##0\ &quot;$&quot;_-;_-* &quot;-&quot;??\ &quot;$&quot;_-;_-@_-"/>
    <numFmt numFmtId="166" formatCode="0.0%"/>
    <numFmt numFmtId="167" formatCode="_ * #,##0_)\ &quot;$&quot;_ ;_ * \(#,##0\)\ &quot;$&quot;_ ;_ * &quot;-&quot;??_)\ &quot;$&quot;_ ;_ @_ 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1" fillId="0" borderId="1" xfId="0" applyFont="1" applyBorder="1"/>
    <xf numFmtId="9" fontId="0" fillId="0" borderId="2" xfId="2" applyFont="1" applyBorder="1"/>
    <xf numFmtId="0" fontId="1" fillId="0" borderId="3" xfId="0" applyFont="1" applyBorder="1"/>
    <xf numFmtId="9" fontId="0" fillId="0" borderId="4" xfId="2" applyFont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0" xfId="2" applyFont="1" applyBorder="1"/>
    <xf numFmtId="9" fontId="0" fillId="0" borderId="8" xfId="2" applyFont="1" applyBorder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Font="1"/>
    <xf numFmtId="9" fontId="3" fillId="0" borderId="0" xfId="2" applyFont="1"/>
    <xf numFmtId="166" fontId="0" fillId="0" borderId="7" xfId="2" applyNumberFormat="1" applyFont="1" applyBorder="1"/>
    <xf numFmtId="166" fontId="0" fillId="0" borderId="0" xfId="2" applyNumberFormat="1" applyFont="1" applyBorder="1"/>
    <xf numFmtId="166" fontId="0" fillId="0" borderId="8" xfId="2" applyNumberFormat="1" applyFont="1" applyBorder="1"/>
    <xf numFmtId="164" fontId="0" fillId="0" borderId="0" xfId="1" applyFont="1"/>
    <xf numFmtId="0" fontId="2" fillId="0" borderId="0" xfId="0" applyFont="1"/>
    <xf numFmtId="0" fontId="5" fillId="0" borderId="0" xfId="0" applyFont="1"/>
    <xf numFmtId="10" fontId="0" fillId="0" borderId="0" xfId="0" applyNumberFormat="1"/>
    <xf numFmtId="8" fontId="0" fillId="0" borderId="0" xfId="0" applyNumberFormat="1"/>
    <xf numFmtId="0" fontId="6" fillId="0" borderId="0" xfId="0" applyFont="1" applyAlignment="1">
      <alignment horizontal="left"/>
    </xf>
    <xf numFmtId="167" fontId="6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left"/>
    </xf>
    <xf numFmtId="3" fontId="0" fillId="0" borderId="0" xfId="0" applyNumberFormat="1"/>
    <xf numFmtId="167" fontId="0" fillId="0" borderId="0" xfId="1" applyNumberFormat="1" applyFont="1"/>
    <xf numFmtId="0" fontId="0" fillId="0" borderId="0" xfId="1" applyNumberFormat="1" applyFont="1" applyAlignment="1">
      <alignment horizontal="center"/>
    </xf>
    <xf numFmtId="8" fontId="6" fillId="0" borderId="0" xfId="0" applyNumberFormat="1" applyFont="1"/>
    <xf numFmtId="9" fontId="6" fillId="0" borderId="0" xfId="0" applyNumberFormat="1" applyFont="1"/>
    <xf numFmtId="10" fontId="6" fillId="0" borderId="0" xfId="0" applyNumberFormat="1" applyFont="1"/>
    <xf numFmtId="0" fontId="6" fillId="0" borderId="0" xfId="0" applyFont="1"/>
    <xf numFmtId="9" fontId="0" fillId="0" borderId="0" xfId="2" applyFont="1"/>
    <xf numFmtId="11" fontId="2" fillId="0" borderId="0" xfId="0" applyNumberFormat="1" applyFont="1"/>
    <xf numFmtId="0" fontId="0" fillId="0" borderId="0" xfId="0" applyNumberFormat="1"/>
    <xf numFmtId="0" fontId="7" fillId="0" borderId="0" xfId="3" applyAlignment="1" applyProtection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ecompagnon.info/excel2007/exercices/solveur.htm" TargetMode="External"/><Relationship Id="rId2" Type="http://schemas.openxmlformats.org/officeDocument/2006/relationships/hyperlink" Target="http://www.lecompagnon.info/excel2007/exercices/gestionnairescenarios.htm" TargetMode="External"/><Relationship Id="rId1" Type="http://schemas.openxmlformats.org/officeDocument/2006/relationships/hyperlink" Target="mailto:lecompagnon@lecompagnon.inf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lecompagnon.info/excel2007/exercices/tabledonnees.htm" TargetMode="External"/><Relationship Id="rId1" Type="http://schemas.openxmlformats.org/officeDocument/2006/relationships/hyperlink" Target="mailto:lecompagnon@lecompagnon.inf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ecompagnon.info/excel2007/exercices/miseenpageconditionnelle.htm" TargetMode="External"/><Relationship Id="rId1" Type="http://schemas.openxmlformats.org/officeDocument/2006/relationships/hyperlink" Target="mailto:lecompagnon@lecompagnon.inf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ecompagnon@lecompagnon.in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baseColWidth="10" defaultColWidth="11.42578125" defaultRowHeight="12.75" x14ac:dyDescent="0.2"/>
  <cols>
    <col min="1" max="1" width="18.85546875" customWidth="1"/>
    <col min="2" max="4" width="13.7109375" customWidth="1"/>
  </cols>
  <sheetData>
    <row r="1" spans="1:8" x14ac:dyDescent="0.2">
      <c r="A1" s="37"/>
      <c r="B1" s="8" t="s">
        <v>0</v>
      </c>
      <c r="C1" s="8" t="s">
        <v>1</v>
      </c>
      <c r="D1" s="8" t="s">
        <v>2</v>
      </c>
    </row>
    <row r="2" spans="1:8" x14ac:dyDescent="0.2">
      <c r="A2" s="1" t="s">
        <v>3</v>
      </c>
    </row>
    <row r="3" spans="1:8" x14ac:dyDescent="0.2">
      <c r="A3" t="s">
        <v>4</v>
      </c>
      <c r="B3" s="14">
        <v>100000</v>
      </c>
      <c r="C3" s="14">
        <f t="shared" ref="C3:D5" si="0">B3*(1+$B$21)</f>
        <v>125000</v>
      </c>
      <c r="D3" s="14">
        <f t="shared" si="0"/>
        <v>156250</v>
      </c>
    </row>
    <row r="4" spans="1:8" x14ac:dyDescent="0.2">
      <c r="A4" t="s">
        <v>5</v>
      </c>
      <c r="B4" s="14">
        <v>55000</v>
      </c>
      <c r="C4" s="14">
        <f t="shared" si="0"/>
        <v>68750</v>
      </c>
      <c r="D4" s="14">
        <f t="shared" si="0"/>
        <v>85937.5</v>
      </c>
    </row>
    <row r="5" spans="1:8" x14ac:dyDescent="0.2">
      <c r="A5" t="s">
        <v>6</v>
      </c>
      <c r="B5" s="14">
        <v>35000</v>
      </c>
      <c r="C5" s="14">
        <f t="shared" si="0"/>
        <v>43750</v>
      </c>
      <c r="D5" s="14">
        <f t="shared" si="0"/>
        <v>54687.5</v>
      </c>
    </row>
    <row r="6" spans="1:8" x14ac:dyDescent="0.2">
      <c r="B6" s="14"/>
      <c r="C6" s="14"/>
      <c r="D6" s="14"/>
    </row>
    <row r="7" spans="1:8" x14ac:dyDescent="0.2">
      <c r="A7" t="s">
        <v>7</v>
      </c>
      <c r="B7" s="16">
        <f>SUM(B3:B6)</f>
        <v>190000</v>
      </c>
      <c r="C7" s="16">
        <f>SUM(C3:C6)</f>
        <v>237500</v>
      </c>
      <c r="D7" s="16">
        <f>SUM(D3:D6)</f>
        <v>296875</v>
      </c>
    </row>
    <row r="8" spans="1:8" x14ac:dyDescent="0.2">
      <c r="B8" s="14"/>
      <c r="C8" s="14"/>
      <c r="D8" s="14"/>
      <c r="H8" s="38"/>
    </row>
    <row r="9" spans="1:8" x14ac:dyDescent="0.2">
      <c r="A9" s="1" t="s">
        <v>8</v>
      </c>
      <c r="B9" s="14"/>
      <c r="C9" s="14"/>
      <c r="D9" s="14"/>
    </row>
    <row r="10" spans="1:8" x14ac:dyDescent="0.2">
      <c r="A10" t="s">
        <v>9</v>
      </c>
      <c r="B10" s="14">
        <v>100000</v>
      </c>
      <c r="C10" s="14">
        <f t="shared" ref="C10:D13" si="1">B10*(1+$B$21)</f>
        <v>125000</v>
      </c>
      <c r="D10" s="14">
        <f t="shared" si="1"/>
        <v>156250</v>
      </c>
    </row>
    <row r="11" spans="1:8" x14ac:dyDescent="0.2">
      <c r="A11" t="s">
        <v>10</v>
      </c>
      <c r="B11" s="14">
        <v>15000</v>
      </c>
      <c r="C11" s="14">
        <f t="shared" si="1"/>
        <v>18750</v>
      </c>
      <c r="D11" s="14">
        <f t="shared" si="1"/>
        <v>23437.5</v>
      </c>
    </row>
    <row r="12" spans="1:8" x14ac:dyDescent="0.2">
      <c r="A12" t="s">
        <v>11</v>
      </c>
      <c r="B12" s="14">
        <v>50000</v>
      </c>
      <c r="C12" s="14">
        <f t="shared" si="1"/>
        <v>62500</v>
      </c>
      <c r="D12" s="14">
        <f t="shared" si="1"/>
        <v>78125</v>
      </c>
    </row>
    <row r="13" spans="1:8" x14ac:dyDescent="0.2">
      <c r="A13" t="s">
        <v>12</v>
      </c>
      <c r="B13" s="14">
        <v>10000</v>
      </c>
      <c r="C13" s="14">
        <f t="shared" si="1"/>
        <v>12500</v>
      </c>
      <c r="D13" s="14">
        <f t="shared" si="1"/>
        <v>15625</v>
      </c>
    </row>
    <row r="14" spans="1:8" x14ac:dyDescent="0.2">
      <c r="B14" s="14"/>
      <c r="C14" s="14"/>
      <c r="D14" s="14"/>
      <c r="G14" s="38"/>
    </row>
    <row r="15" spans="1:8" x14ac:dyDescent="0.2">
      <c r="A15" t="s">
        <v>13</v>
      </c>
      <c r="B15" s="16">
        <f>SUM(B10:B14)</f>
        <v>175000</v>
      </c>
      <c r="C15" s="16">
        <f>SUM(C10:C14)</f>
        <v>218750</v>
      </c>
      <c r="D15" s="16">
        <f>SUM(D10:D14)</f>
        <v>273437.5</v>
      </c>
    </row>
    <row r="16" spans="1:8" x14ac:dyDescent="0.2">
      <c r="A16" t="s">
        <v>14</v>
      </c>
      <c r="B16" s="14">
        <f>B7-B15</f>
        <v>15000</v>
      </c>
      <c r="C16" s="14">
        <f>C7-C15</f>
        <v>18750</v>
      </c>
      <c r="D16" s="14">
        <f>D7-D15</f>
        <v>23437.5</v>
      </c>
    </row>
    <row r="17" spans="1:4" x14ac:dyDescent="0.2">
      <c r="A17" t="s">
        <v>15</v>
      </c>
      <c r="B17" s="14">
        <f>B16*0.3</f>
        <v>4500</v>
      </c>
      <c r="C17" s="14">
        <f>C16*0.3</f>
        <v>5625</v>
      </c>
      <c r="D17" s="14">
        <f>D16*0.3</f>
        <v>7031.25</v>
      </c>
    </row>
    <row r="18" spans="1:4" x14ac:dyDescent="0.2">
      <c r="A18" t="s">
        <v>16</v>
      </c>
      <c r="B18" s="16">
        <f>B16-B17</f>
        <v>10500</v>
      </c>
      <c r="C18" s="16">
        <f>C16-C17</f>
        <v>13125</v>
      </c>
      <c r="D18" s="16">
        <f>D16-D17</f>
        <v>16406.25</v>
      </c>
    </row>
    <row r="19" spans="1:4" x14ac:dyDescent="0.2">
      <c r="A19" t="s">
        <v>17</v>
      </c>
      <c r="B19" s="14">
        <f>B18</f>
        <v>10500</v>
      </c>
      <c r="C19" s="14">
        <f>C18+B19</f>
        <v>23625</v>
      </c>
      <c r="D19" s="14">
        <f>D18+C19</f>
        <v>40031.25</v>
      </c>
    </row>
    <row r="21" spans="1:4" ht="18" x14ac:dyDescent="0.25">
      <c r="A21" s="1" t="s">
        <v>18</v>
      </c>
      <c r="B21" s="17">
        <v>0.25</v>
      </c>
    </row>
    <row r="23" spans="1:4" x14ac:dyDescent="0.2">
      <c r="A23" t="s">
        <v>19</v>
      </c>
      <c r="B23" s="15">
        <f>MIN(B18:D18)</f>
        <v>10500</v>
      </c>
    </row>
    <row r="24" spans="1:4" x14ac:dyDescent="0.2">
      <c r="A24" t="s">
        <v>20</v>
      </c>
      <c r="B24" s="15">
        <f>MAX(B18:D18)</f>
        <v>16406.25</v>
      </c>
    </row>
    <row r="25" spans="1:4" x14ac:dyDescent="0.2">
      <c r="A25" t="s">
        <v>21</v>
      </c>
      <c r="B25" s="15">
        <f>AVERAGE(B18:D18)</f>
        <v>13343.75</v>
      </c>
    </row>
    <row r="27" spans="1:4" x14ac:dyDescent="0.2">
      <c r="A27" s="1" t="s">
        <v>22</v>
      </c>
    </row>
    <row r="28" spans="1:4" x14ac:dyDescent="0.2">
      <c r="B28" t="s">
        <v>19</v>
      </c>
      <c r="C28" t="s">
        <v>20</v>
      </c>
    </row>
    <row r="29" spans="1:4" x14ac:dyDescent="0.2">
      <c r="A29" t="s">
        <v>4</v>
      </c>
      <c r="B29">
        <v>45000</v>
      </c>
      <c r="C29">
        <v>250000</v>
      </c>
    </row>
    <row r="30" spans="1:4" x14ac:dyDescent="0.2">
      <c r="A30" t="s">
        <v>5</v>
      </c>
      <c r="B30">
        <v>10000</v>
      </c>
      <c r="C30">
        <v>125000</v>
      </c>
    </row>
    <row r="31" spans="1:4" x14ac:dyDescent="0.2">
      <c r="A31" t="s">
        <v>6</v>
      </c>
      <c r="B31">
        <v>5000</v>
      </c>
      <c r="C31">
        <v>75000</v>
      </c>
    </row>
    <row r="32" spans="1:4" x14ac:dyDescent="0.2">
      <c r="A32" t="s">
        <v>18</v>
      </c>
      <c r="B32" s="36">
        <v>0.15</v>
      </c>
      <c r="C32" s="36">
        <v>1.5</v>
      </c>
    </row>
    <row r="36" spans="1:4" x14ac:dyDescent="0.2">
      <c r="A36" s="22" t="s">
        <v>107</v>
      </c>
    </row>
    <row r="37" spans="1:4" x14ac:dyDescent="0.2">
      <c r="A37" s="22" t="s">
        <v>108</v>
      </c>
    </row>
    <row r="38" spans="1:4" x14ac:dyDescent="0.2">
      <c r="A38" s="39" t="s">
        <v>109</v>
      </c>
    </row>
    <row r="39" spans="1:4" x14ac:dyDescent="0.2">
      <c r="A39" s="39" t="s">
        <v>110</v>
      </c>
    </row>
    <row r="40" spans="1:4" x14ac:dyDescent="0.2">
      <c r="A40" s="22" t="s">
        <v>104</v>
      </c>
    </row>
    <row r="41" spans="1:4" x14ac:dyDescent="0.2">
      <c r="A41" s="22" t="s">
        <v>105</v>
      </c>
    </row>
    <row r="42" spans="1:4" x14ac:dyDescent="0.2">
      <c r="A42" s="39" t="s">
        <v>106</v>
      </c>
    </row>
    <row r="48" spans="1:4" x14ac:dyDescent="0.2">
      <c r="A48" s="1" t="s">
        <v>23</v>
      </c>
      <c r="D48" t="s">
        <v>24</v>
      </c>
    </row>
    <row r="49" spans="1:7" x14ac:dyDescent="0.2">
      <c r="A49" t="s">
        <v>25</v>
      </c>
      <c r="B49">
        <v>10</v>
      </c>
      <c r="D49">
        <v>1</v>
      </c>
    </row>
    <row r="50" spans="1:7" x14ac:dyDescent="0.2">
      <c r="A50" t="s">
        <v>26</v>
      </c>
      <c r="B50" s="2">
        <v>10</v>
      </c>
    </row>
    <row r="51" spans="1:7" x14ac:dyDescent="0.2">
      <c r="A51" t="s">
        <v>27</v>
      </c>
      <c r="B51" s="2">
        <f>+B49*B50</f>
        <v>100</v>
      </c>
    </row>
    <row r="52" spans="1:7" x14ac:dyDescent="0.2">
      <c r="B52" t="s">
        <v>28</v>
      </c>
      <c r="C52" t="s">
        <v>28</v>
      </c>
      <c r="D52" t="s">
        <v>29</v>
      </c>
      <c r="E52" t="s">
        <v>29</v>
      </c>
    </row>
    <row r="53" spans="1:7" x14ac:dyDescent="0.2">
      <c r="A53" t="s">
        <v>30</v>
      </c>
      <c r="C53" s="21"/>
      <c r="D53" s="21"/>
      <c r="E53" s="14">
        <f>VLOOKUP(B49,D59:G61,D49+1)*B51</f>
        <v>10</v>
      </c>
    </row>
    <row r="54" spans="1:7" x14ac:dyDescent="0.2">
      <c r="A54" t="s">
        <v>31</v>
      </c>
      <c r="C54" s="21">
        <f>+$B51-C53</f>
        <v>100</v>
      </c>
      <c r="D54" s="21">
        <f>+$B51-D53</f>
        <v>100</v>
      </c>
      <c r="E54" s="21">
        <f>+$B51-E53</f>
        <v>90</v>
      </c>
    </row>
    <row r="56" spans="1:7" x14ac:dyDescent="0.2">
      <c r="A56" t="s">
        <v>32</v>
      </c>
      <c r="D56" t="s">
        <v>33</v>
      </c>
    </row>
    <row r="57" spans="1:7" x14ac:dyDescent="0.2">
      <c r="E57" s="1" t="s">
        <v>34</v>
      </c>
    </row>
    <row r="58" spans="1:7" ht="13.5" thickBot="1" x14ac:dyDescent="0.25">
      <c r="A58" s="3" t="s">
        <v>35</v>
      </c>
      <c r="B58" s="3" t="s">
        <v>36</v>
      </c>
      <c r="D58" s="8" t="s">
        <v>35</v>
      </c>
      <c r="E58" s="1">
        <v>1</v>
      </c>
      <c r="F58" s="1">
        <v>2</v>
      </c>
      <c r="G58" s="1">
        <v>3</v>
      </c>
    </row>
    <row r="59" spans="1:7" x14ac:dyDescent="0.2">
      <c r="A59" s="4">
        <v>0</v>
      </c>
      <c r="B59" s="5">
        <v>0</v>
      </c>
      <c r="D59" s="4">
        <v>0</v>
      </c>
      <c r="E59" s="11">
        <v>0</v>
      </c>
      <c r="F59" s="18">
        <v>2.5000000000000001E-2</v>
      </c>
      <c r="G59" s="5">
        <v>0.05</v>
      </c>
    </row>
    <row r="60" spans="1:7" x14ac:dyDescent="0.2">
      <c r="A60" s="6">
        <v>5</v>
      </c>
      <c r="B60" s="7">
        <v>0.05</v>
      </c>
      <c r="D60" s="6">
        <v>5</v>
      </c>
      <c r="E60" s="12">
        <v>0.05</v>
      </c>
      <c r="F60" s="19">
        <v>7.4999999999999997E-2</v>
      </c>
      <c r="G60" s="7">
        <v>0.1</v>
      </c>
    </row>
    <row r="61" spans="1:7" ht="13.5" thickBot="1" x14ac:dyDescent="0.25">
      <c r="A61" s="9">
        <v>10</v>
      </c>
      <c r="B61" s="10">
        <v>0.1</v>
      </c>
      <c r="D61" s="9">
        <v>10</v>
      </c>
      <c r="E61" s="13">
        <v>0.1</v>
      </c>
      <c r="F61" s="20">
        <v>0.125</v>
      </c>
      <c r="G61" s="10">
        <v>0.15</v>
      </c>
    </row>
  </sheetData>
  <scenarios current="2" sqref="D19 B23 B24 B25">
    <scenario name="Scénario 1" locked="1" count="2" user="roy.patrice@uqam.ca" comment="Créé par roy.patrice@uqam.ca le 2008-02-19">
      <inputCells r="B21" val="0,2" numFmtId="9"/>
      <inputCells r="B5" val="50000" numFmtId="164"/>
    </scenario>
    <scenario name="Scénario 2" locked="1" count="2" user="roy.patrice@uqam.ca" comment="Créé par roy.patrice@uqam.ca le 2008-02-19">
      <inputCells r="B21" val="0,3" numFmtId="9"/>
      <inputCells r="B4" val="50000" numFmtId="164"/>
    </scenario>
    <scenario name="Scénario 3" locked="1" count="2" user="roy.patrice@uqam.ca" comment="_x000a_">
      <inputCells r="B21" val="0,4" numFmtId="9"/>
      <inputCells r="B3" val="95000" numFmtId="164"/>
    </scenario>
  </scenarios>
  <hyperlinks>
    <hyperlink ref="A42" r:id="rId1"/>
    <hyperlink ref="A38" r:id="rId2"/>
    <hyperlink ref="A39" r:id="rId3"/>
  </hyperlinks>
  <pageMargins left="0.78740157499999996" right="0.78740157499999996" top="0.984251969" bottom="0.984251969" header="0.4921259845" footer="0.4921259845"/>
  <pageSetup orientation="portrait" horizontalDpi="1200" verticalDpi="1200" r:id="rId4"/>
  <headerFooter alignWithMargins="0">
    <oddHeader>&amp;A</oddHeader>
    <oddFooter>Page &amp;P</oddFooter>
  </headerFooter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A32" sqref="A32"/>
    </sheetView>
  </sheetViews>
  <sheetFormatPr baseColWidth="10" defaultColWidth="11.42578125" defaultRowHeight="12.75" x14ac:dyDescent="0.2"/>
  <cols>
    <col min="1" max="1" width="13.42578125" customWidth="1"/>
    <col min="2" max="2" width="13.140625" bestFit="1" customWidth="1"/>
    <col min="3" max="7" width="12.85546875" bestFit="1" customWidth="1"/>
  </cols>
  <sheetData>
    <row r="1" spans="1:7" ht="15" x14ac:dyDescent="0.25">
      <c r="A1" s="23" t="s">
        <v>37</v>
      </c>
      <c r="B1" s="23"/>
      <c r="C1" s="23"/>
    </row>
    <row r="3" spans="1:7" x14ac:dyDescent="0.2">
      <c r="A3" s="22" t="s">
        <v>38</v>
      </c>
      <c r="B3" s="21">
        <v>200000</v>
      </c>
    </row>
    <row r="4" spans="1:7" x14ac:dyDescent="0.2">
      <c r="A4" s="22" t="s">
        <v>39</v>
      </c>
      <c r="B4" s="24">
        <v>5.5E-2</v>
      </c>
    </row>
    <row r="5" spans="1:7" x14ac:dyDescent="0.2">
      <c r="A5" s="22" t="s">
        <v>40</v>
      </c>
      <c r="B5">
        <v>25</v>
      </c>
    </row>
    <row r="6" spans="1:7" x14ac:dyDescent="0.2">
      <c r="A6" s="22" t="s">
        <v>41</v>
      </c>
      <c r="B6">
        <v>26</v>
      </c>
    </row>
    <row r="8" spans="1:7" x14ac:dyDescent="0.2">
      <c r="A8" s="22" t="s">
        <v>42</v>
      </c>
      <c r="B8" s="25">
        <f>PMT(B4/B6,B6*B5,-B3)</f>
        <v>566.52506778411339</v>
      </c>
    </row>
    <row r="9" spans="1:7" x14ac:dyDescent="0.2">
      <c r="A9" s="22" t="s">
        <v>43</v>
      </c>
      <c r="B9" s="25">
        <f>B8*B6</f>
        <v>14729.651762386948</v>
      </c>
    </row>
    <row r="10" spans="1:7" x14ac:dyDescent="0.2">
      <c r="A10" s="22" t="s">
        <v>27</v>
      </c>
      <c r="B10" s="25">
        <f>B9*B5</f>
        <v>368241.29405967367</v>
      </c>
    </row>
    <row r="12" spans="1:7" x14ac:dyDescent="0.2">
      <c r="A12" t="s">
        <v>87</v>
      </c>
    </row>
    <row r="13" spans="1:7" x14ac:dyDescent="0.2">
      <c r="B13" s="33">
        <v>0.05</v>
      </c>
      <c r="C13" s="34">
        <v>5.5E-2</v>
      </c>
      <c r="D13" s="33">
        <v>0.06</v>
      </c>
      <c r="E13" s="34">
        <v>6.5000000000000002E-2</v>
      </c>
      <c r="F13" s="33">
        <v>7.0000000000000007E-2</v>
      </c>
      <c r="G13" s="34">
        <v>7.4999999999999997E-2</v>
      </c>
    </row>
    <row r="14" spans="1:7" x14ac:dyDescent="0.2">
      <c r="A14" s="32">
        <f>B8</f>
        <v>566.52506778411339</v>
      </c>
      <c r="B14" s="21"/>
      <c r="C14" s="21"/>
      <c r="D14" s="21"/>
      <c r="E14" s="21"/>
      <c r="F14" s="21"/>
      <c r="G14" s="21"/>
    </row>
    <row r="15" spans="1:7" x14ac:dyDescent="0.2">
      <c r="A15" s="32">
        <f>B9</f>
        <v>14729.651762386948</v>
      </c>
      <c r="B15" s="21"/>
      <c r="C15" s="21"/>
      <c r="D15" s="21"/>
      <c r="E15" s="21"/>
      <c r="F15" s="21"/>
      <c r="G15" s="21"/>
    </row>
    <row r="17" spans="1:7" x14ac:dyDescent="0.2">
      <c r="A17" t="s">
        <v>88</v>
      </c>
    </row>
    <row r="19" spans="1:7" x14ac:dyDescent="0.2">
      <c r="A19" s="32">
        <f>B10</f>
        <v>368241.29405967367</v>
      </c>
      <c r="B19" s="33">
        <v>0.05</v>
      </c>
      <c r="C19" s="34">
        <v>5.5E-2</v>
      </c>
      <c r="D19" s="33">
        <v>0.06</v>
      </c>
      <c r="E19" s="34">
        <v>6.5000000000000002E-2</v>
      </c>
      <c r="F19" s="33">
        <v>7.0000000000000007E-2</v>
      </c>
      <c r="G19" s="34">
        <v>7.4999999999999997E-2</v>
      </c>
    </row>
    <row r="20" spans="1:7" x14ac:dyDescent="0.2">
      <c r="A20" s="35">
        <v>10</v>
      </c>
      <c r="B20" s="21"/>
      <c r="C20" s="21"/>
      <c r="D20" s="21"/>
      <c r="E20" s="21"/>
      <c r="F20" s="21"/>
      <c r="G20" s="21"/>
    </row>
    <row r="21" spans="1:7" x14ac:dyDescent="0.2">
      <c r="A21" s="35">
        <v>15</v>
      </c>
      <c r="B21" s="21"/>
      <c r="C21" s="21"/>
      <c r="D21" s="21"/>
      <c r="E21" s="21"/>
      <c r="F21" s="21"/>
      <c r="G21" s="21"/>
    </row>
    <row r="22" spans="1:7" x14ac:dyDescent="0.2">
      <c r="A22" s="35">
        <v>20</v>
      </c>
      <c r="B22" s="21"/>
      <c r="C22" s="21"/>
      <c r="D22" s="21"/>
      <c r="E22" s="21"/>
      <c r="F22" s="21"/>
      <c r="G22" s="21"/>
    </row>
    <row r="23" spans="1:7" x14ac:dyDescent="0.2">
      <c r="A23" s="35">
        <v>25</v>
      </c>
      <c r="B23" s="21"/>
      <c r="C23" s="21"/>
      <c r="D23" s="21"/>
      <c r="E23" s="21"/>
      <c r="F23" s="21"/>
      <c r="G23" s="21"/>
    </row>
    <row r="25" spans="1:7" x14ac:dyDescent="0.2">
      <c r="A25" s="22" t="s">
        <v>118</v>
      </c>
    </row>
    <row r="26" spans="1:7" x14ac:dyDescent="0.2">
      <c r="A26" s="22" t="s">
        <v>108</v>
      </c>
    </row>
    <row r="27" spans="1:7" x14ac:dyDescent="0.2">
      <c r="A27" s="39" t="s">
        <v>117</v>
      </c>
    </row>
    <row r="28" spans="1:7" x14ac:dyDescent="0.2">
      <c r="A28" s="22" t="s">
        <v>104</v>
      </c>
    </row>
    <row r="29" spans="1:7" x14ac:dyDescent="0.2">
      <c r="A29" s="22" t="s">
        <v>105</v>
      </c>
    </row>
    <row r="30" spans="1:7" x14ac:dyDescent="0.2">
      <c r="A30" s="39" t="s">
        <v>106</v>
      </c>
    </row>
  </sheetData>
  <hyperlinks>
    <hyperlink ref="A30" r:id="rId1"/>
    <hyperlink ref="A27" r:id="rId2"/>
  </hyperlinks>
  <pageMargins left="0.25" right="0.25" top="0.75" bottom="0.75" header="0.3" footer="0.3"/>
  <pageSetup orientation="portrait" r:id="rId3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baseColWidth="10" defaultColWidth="11.42578125" defaultRowHeight="12.75" x14ac:dyDescent="0.2"/>
  <cols>
    <col min="7" max="7" width="15.5703125" bestFit="1" customWidth="1"/>
  </cols>
  <sheetData>
    <row r="1" spans="1:7" x14ac:dyDescent="0.2">
      <c r="A1" s="22" t="s">
        <v>102</v>
      </c>
    </row>
    <row r="2" spans="1:7" x14ac:dyDescent="0.2">
      <c r="A2" t="s">
        <v>86</v>
      </c>
      <c r="B2" t="s">
        <v>19</v>
      </c>
      <c r="C2" t="s">
        <v>25</v>
      </c>
    </row>
    <row r="4" spans="1:7" x14ac:dyDescent="0.2">
      <c r="A4" t="s">
        <v>4</v>
      </c>
      <c r="B4">
        <v>5</v>
      </c>
      <c r="C4">
        <v>5</v>
      </c>
    </row>
    <row r="5" spans="1:7" x14ac:dyDescent="0.2">
      <c r="A5" t="s">
        <v>5</v>
      </c>
      <c r="B5">
        <v>15</v>
      </c>
      <c r="C5">
        <v>10</v>
      </c>
    </row>
    <row r="6" spans="1:7" x14ac:dyDescent="0.2">
      <c r="A6" t="s">
        <v>6</v>
      </c>
      <c r="B6">
        <v>45</v>
      </c>
      <c r="C6">
        <v>46</v>
      </c>
    </row>
    <row r="12" spans="1:7" x14ac:dyDescent="0.2">
      <c r="A12" s="22" t="s">
        <v>100</v>
      </c>
      <c r="G12" s="22" t="s">
        <v>101</v>
      </c>
    </row>
    <row r="13" spans="1:7" x14ac:dyDescent="0.2">
      <c r="B13" s="22" t="s">
        <v>90</v>
      </c>
      <c r="C13" s="22" t="s">
        <v>91</v>
      </c>
      <c r="D13" s="22" t="s">
        <v>92</v>
      </c>
      <c r="E13" s="22" t="s">
        <v>93</v>
      </c>
      <c r="F13" s="22" t="s">
        <v>94</v>
      </c>
      <c r="G13" s="22" t="s">
        <v>21</v>
      </c>
    </row>
    <row r="14" spans="1:7" x14ac:dyDescent="0.2">
      <c r="A14" s="22" t="s">
        <v>95</v>
      </c>
      <c r="B14">
        <v>75</v>
      </c>
      <c r="C14">
        <v>85</v>
      </c>
      <c r="D14">
        <v>33</v>
      </c>
      <c r="E14">
        <v>75</v>
      </c>
      <c r="F14">
        <v>85</v>
      </c>
      <c r="G14">
        <f>AVERAGE(B14:F14)</f>
        <v>70.599999999999994</v>
      </c>
    </row>
    <row r="15" spans="1:7" x14ac:dyDescent="0.2">
      <c r="A15" s="22" t="s">
        <v>96</v>
      </c>
      <c r="B15">
        <v>90</v>
      </c>
      <c r="C15">
        <v>90</v>
      </c>
      <c r="D15">
        <v>27</v>
      </c>
      <c r="E15">
        <v>75</v>
      </c>
      <c r="F15">
        <v>90</v>
      </c>
      <c r="G15">
        <f>AVERAGE(B15:F15)</f>
        <v>74.400000000000006</v>
      </c>
    </row>
    <row r="16" spans="1:7" x14ac:dyDescent="0.2">
      <c r="A16" s="22" t="s">
        <v>97</v>
      </c>
      <c r="B16">
        <v>50</v>
      </c>
      <c r="C16">
        <v>60</v>
      </c>
      <c r="D16">
        <v>11</v>
      </c>
      <c r="E16">
        <v>70</v>
      </c>
      <c r="F16">
        <v>70</v>
      </c>
      <c r="G16">
        <f>AVERAGE(B16:F16)</f>
        <v>52.2</v>
      </c>
    </row>
    <row r="17" spans="1:7" x14ac:dyDescent="0.2">
      <c r="A17" s="22" t="s">
        <v>98</v>
      </c>
      <c r="B17">
        <v>100</v>
      </c>
      <c r="C17">
        <v>95</v>
      </c>
      <c r="D17">
        <v>45</v>
      </c>
      <c r="E17">
        <v>90</v>
      </c>
      <c r="F17">
        <v>95</v>
      </c>
      <c r="G17">
        <f>AVERAGE(B17:F17)</f>
        <v>85</v>
      </c>
    </row>
    <row r="18" spans="1:7" x14ac:dyDescent="0.2">
      <c r="A18" s="22" t="s">
        <v>99</v>
      </c>
      <c r="B18">
        <v>60</v>
      </c>
      <c r="C18">
        <v>75</v>
      </c>
      <c r="D18">
        <v>23</v>
      </c>
      <c r="E18">
        <v>75</v>
      </c>
      <c r="F18">
        <v>85</v>
      </c>
      <c r="G18">
        <f>AVERAGE(B18:F18)</f>
        <v>63.6</v>
      </c>
    </row>
    <row r="21" spans="1:7" x14ac:dyDescent="0.2">
      <c r="A21" s="22" t="s">
        <v>103</v>
      </c>
    </row>
    <row r="23" spans="1:7" x14ac:dyDescent="0.2">
      <c r="A23">
        <v>5</v>
      </c>
    </row>
    <row r="24" spans="1:7" x14ac:dyDescent="0.2">
      <c r="A24">
        <v>10</v>
      </c>
    </row>
    <row r="25" spans="1:7" x14ac:dyDescent="0.2">
      <c r="A25">
        <v>15</v>
      </c>
    </row>
    <row r="26" spans="1:7" x14ac:dyDescent="0.2">
      <c r="A26">
        <v>20</v>
      </c>
    </row>
    <row r="27" spans="1:7" x14ac:dyDescent="0.2">
      <c r="A27">
        <v>25</v>
      </c>
    </row>
    <row r="30" spans="1:7" x14ac:dyDescent="0.2">
      <c r="A30" s="22" t="s">
        <v>113</v>
      </c>
    </row>
    <row r="31" spans="1:7" x14ac:dyDescent="0.2">
      <c r="A31" s="22" t="s">
        <v>112</v>
      </c>
    </row>
    <row r="32" spans="1:7" x14ac:dyDescent="0.2">
      <c r="A32" s="39" t="s">
        <v>111</v>
      </c>
    </row>
    <row r="33" spans="1:1" x14ac:dyDescent="0.2">
      <c r="A33" s="22" t="s">
        <v>104</v>
      </c>
    </row>
    <row r="34" spans="1:1" x14ac:dyDescent="0.2">
      <c r="A34" s="22" t="s">
        <v>105</v>
      </c>
    </row>
    <row r="35" spans="1:1" x14ac:dyDescent="0.2">
      <c r="A35" s="39" t="s">
        <v>106</v>
      </c>
    </row>
  </sheetData>
  <hyperlinks>
    <hyperlink ref="A35" r:id="rId1"/>
    <hyperlink ref="A32" r:id="rId2"/>
  </hyperlinks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5" sqref="D5"/>
    </sheetView>
  </sheetViews>
  <sheetFormatPr baseColWidth="10" defaultColWidth="11.42578125" defaultRowHeight="12.75" x14ac:dyDescent="0.2"/>
  <cols>
    <col min="4" max="4" width="8" customWidth="1"/>
    <col min="5" max="5" width="13" bestFit="1" customWidth="1"/>
    <col min="9" max="9" width="13" bestFit="1" customWidth="1"/>
  </cols>
  <sheetData>
    <row r="1" spans="1:10" x14ac:dyDescent="0.2">
      <c r="A1" s="26" t="s">
        <v>44</v>
      </c>
      <c r="B1" s="26" t="s">
        <v>45</v>
      </c>
      <c r="C1" s="26" t="s">
        <v>46</v>
      </c>
      <c r="D1" s="26" t="s">
        <v>47</v>
      </c>
      <c r="E1" s="26" t="s">
        <v>48</v>
      </c>
      <c r="F1" s="27" t="s">
        <v>49</v>
      </c>
      <c r="G1" s="28" t="s">
        <v>50</v>
      </c>
      <c r="I1" s="26" t="s">
        <v>48</v>
      </c>
      <c r="J1" s="28" t="s">
        <v>50</v>
      </c>
    </row>
    <row r="2" spans="1:10" x14ac:dyDescent="0.2">
      <c r="A2" s="29">
        <v>555555555</v>
      </c>
      <c r="B2" t="s">
        <v>51</v>
      </c>
      <c r="C2" t="s">
        <v>52</v>
      </c>
      <c r="D2" t="s">
        <v>53</v>
      </c>
      <c r="E2" t="s">
        <v>54</v>
      </c>
      <c r="F2" s="30">
        <v>27000</v>
      </c>
      <c r="G2" s="31">
        <f>VLOOKUP(F2,Consultation!A$2:B$5,2)</f>
        <v>3</v>
      </c>
      <c r="I2" t="s">
        <v>54</v>
      </c>
    </row>
    <row r="3" spans="1:10" x14ac:dyDescent="0.2">
      <c r="A3" s="29">
        <v>222222222</v>
      </c>
      <c r="B3" t="s">
        <v>55</v>
      </c>
      <c r="C3" t="s">
        <v>56</v>
      </c>
      <c r="D3" t="s">
        <v>57</v>
      </c>
      <c r="E3" t="s">
        <v>58</v>
      </c>
      <c r="F3" s="30">
        <v>22500</v>
      </c>
      <c r="G3" s="31">
        <f>VLOOKUP(F3,Consultation!A$2:B$5,2)</f>
        <v>2</v>
      </c>
      <c r="I3" t="s">
        <v>71</v>
      </c>
      <c r="J3">
        <v>4</v>
      </c>
    </row>
    <row r="4" spans="1:10" x14ac:dyDescent="0.2">
      <c r="A4" s="29">
        <v>666666666</v>
      </c>
      <c r="B4" t="s">
        <v>59</v>
      </c>
      <c r="C4" t="s">
        <v>60</v>
      </c>
      <c r="D4" t="s">
        <v>53</v>
      </c>
      <c r="E4" t="s">
        <v>58</v>
      </c>
      <c r="F4" s="30">
        <v>18000</v>
      </c>
      <c r="G4" s="31">
        <f>VLOOKUP(F4,Consultation!A$2:B$5,2)</f>
        <v>1</v>
      </c>
    </row>
    <row r="5" spans="1:10" x14ac:dyDescent="0.2">
      <c r="A5" s="29">
        <v>777777777</v>
      </c>
      <c r="B5" t="s">
        <v>61</v>
      </c>
      <c r="C5" t="s">
        <v>62</v>
      </c>
      <c r="D5" t="s">
        <v>53</v>
      </c>
      <c r="E5" t="s">
        <v>54</v>
      </c>
      <c r="F5" s="30">
        <v>27000</v>
      </c>
      <c r="G5" s="31">
        <f>VLOOKUP(F5,Consultation!A$2:B$5,2)</f>
        <v>3</v>
      </c>
    </row>
    <row r="6" spans="1:10" x14ac:dyDescent="0.2">
      <c r="A6" s="29">
        <v>888888888</v>
      </c>
      <c r="B6" t="s">
        <v>63</v>
      </c>
      <c r="C6" t="s">
        <v>64</v>
      </c>
      <c r="D6" t="s">
        <v>57</v>
      </c>
      <c r="E6" t="s">
        <v>65</v>
      </c>
      <c r="F6" s="30">
        <v>27000</v>
      </c>
      <c r="G6" s="31">
        <f>VLOOKUP(F6,Consultation!A$2:B$5,2)</f>
        <v>3</v>
      </c>
    </row>
    <row r="7" spans="1:10" x14ac:dyDescent="0.2">
      <c r="A7" s="29">
        <v>111111111</v>
      </c>
      <c r="B7" t="s">
        <v>66</v>
      </c>
      <c r="C7" t="s">
        <v>67</v>
      </c>
      <c r="D7" t="s">
        <v>53</v>
      </c>
      <c r="E7" t="s">
        <v>58</v>
      </c>
      <c r="F7" s="30">
        <v>31500</v>
      </c>
      <c r="G7" s="31">
        <f>VLOOKUP(F7,Consultation!A$2:B$5,2)</f>
        <v>4</v>
      </c>
    </row>
    <row r="8" spans="1:10" x14ac:dyDescent="0.2">
      <c r="A8" s="29">
        <v>444444444</v>
      </c>
      <c r="B8" t="s">
        <v>68</v>
      </c>
      <c r="C8" t="s">
        <v>69</v>
      </c>
      <c r="D8" t="s">
        <v>53</v>
      </c>
      <c r="E8" t="s">
        <v>65</v>
      </c>
      <c r="F8" s="30">
        <v>22500</v>
      </c>
      <c r="G8" s="31">
        <f>VLOOKUP(F8,Consultation!A$2:B$5,2)</f>
        <v>2</v>
      </c>
    </row>
    <row r="9" spans="1:10" x14ac:dyDescent="0.2">
      <c r="A9" s="29">
        <v>999999999</v>
      </c>
      <c r="B9" t="s">
        <v>63</v>
      </c>
      <c r="C9" t="s">
        <v>70</v>
      </c>
      <c r="D9" t="s">
        <v>53</v>
      </c>
      <c r="E9" t="s">
        <v>71</v>
      </c>
      <c r="F9" s="30">
        <v>22500</v>
      </c>
      <c r="G9" s="31">
        <f>VLOOKUP(F9,Consultation!A$2:B$5,2)</f>
        <v>2</v>
      </c>
    </row>
    <row r="10" spans="1:10" x14ac:dyDescent="0.2">
      <c r="A10" s="29">
        <v>333333333</v>
      </c>
      <c r="B10" t="s">
        <v>72</v>
      </c>
      <c r="C10" t="s">
        <v>73</v>
      </c>
      <c r="D10" t="s">
        <v>53</v>
      </c>
      <c r="E10" t="s">
        <v>54</v>
      </c>
      <c r="F10" s="30">
        <v>40500</v>
      </c>
      <c r="G10" s="31">
        <f>VLOOKUP(F10,Consultation!A$2:B$5,2)</f>
        <v>4</v>
      </c>
    </row>
    <row r="11" spans="1:10" x14ac:dyDescent="0.2">
      <c r="A11" t="s">
        <v>74</v>
      </c>
      <c r="B11" t="s">
        <v>75</v>
      </c>
      <c r="C11" t="s">
        <v>76</v>
      </c>
      <c r="D11" t="s">
        <v>53</v>
      </c>
      <c r="E11" t="s">
        <v>71</v>
      </c>
      <c r="F11" s="30">
        <v>31500</v>
      </c>
      <c r="G11" s="31">
        <f>VLOOKUP(F11,Consultation!A$2:B$5,2)</f>
        <v>4</v>
      </c>
    </row>
    <row r="12" spans="1:10" x14ac:dyDescent="0.2">
      <c r="A12" s="29">
        <v>123456789</v>
      </c>
      <c r="B12" t="s">
        <v>77</v>
      </c>
      <c r="C12" t="s">
        <v>78</v>
      </c>
      <c r="D12" t="s">
        <v>57</v>
      </c>
      <c r="E12" t="s">
        <v>65</v>
      </c>
      <c r="F12" s="30">
        <v>22500</v>
      </c>
      <c r="G12" s="31">
        <f>VLOOKUP(F12,Consultation!A$2:B$5,2)</f>
        <v>2</v>
      </c>
    </row>
    <row r="13" spans="1:10" x14ac:dyDescent="0.2">
      <c r="A13" s="29">
        <v>249456456</v>
      </c>
      <c r="B13" t="s">
        <v>68</v>
      </c>
      <c r="C13" t="s">
        <v>79</v>
      </c>
      <c r="D13" t="s">
        <v>57</v>
      </c>
      <c r="E13" t="s">
        <v>54</v>
      </c>
      <c r="F13" s="30">
        <v>27000</v>
      </c>
      <c r="G13" s="31">
        <f>VLOOKUP(F13,Consultation!A$2:B$5,2)</f>
        <v>3</v>
      </c>
    </row>
    <row r="14" spans="1:10" x14ac:dyDescent="0.2">
      <c r="A14" s="29">
        <v>343456987</v>
      </c>
      <c r="B14" t="s">
        <v>80</v>
      </c>
      <c r="C14" t="s">
        <v>81</v>
      </c>
      <c r="D14" t="s">
        <v>53</v>
      </c>
      <c r="E14" t="s">
        <v>71</v>
      </c>
      <c r="F14" s="30">
        <v>20000</v>
      </c>
      <c r="G14" s="31">
        <f>VLOOKUP(F14,Consultation!A$2:B$5,2)</f>
        <v>2</v>
      </c>
    </row>
    <row r="15" spans="1:10" x14ac:dyDescent="0.2">
      <c r="A15" s="29">
        <v>345456324</v>
      </c>
      <c r="B15" t="s">
        <v>51</v>
      </c>
      <c r="C15" t="s">
        <v>82</v>
      </c>
      <c r="D15" t="s">
        <v>53</v>
      </c>
      <c r="E15" t="s">
        <v>54</v>
      </c>
      <c r="F15" s="30">
        <v>32000</v>
      </c>
      <c r="G15" s="31">
        <f>VLOOKUP(F15,Consultation!A$2:B$5,2)</f>
        <v>4</v>
      </c>
    </row>
    <row r="16" spans="1:10" x14ac:dyDescent="0.2">
      <c r="A16" s="29">
        <v>456434234</v>
      </c>
      <c r="B16" t="s">
        <v>55</v>
      </c>
      <c r="C16" t="s">
        <v>83</v>
      </c>
      <c r="D16" t="s">
        <v>57</v>
      </c>
      <c r="E16" t="s">
        <v>58</v>
      </c>
      <c r="F16" s="30">
        <v>22900</v>
      </c>
      <c r="G16" s="31">
        <f>VLOOKUP(F16,Consultation!A$2:B$5,2)</f>
        <v>2</v>
      </c>
    </row>
    <row r="17" spans="1:7" x14ac:dyDescent="0.2">
      <c r="F17" s="30"/>
      <c r="G17" s="31"/>
    </row>
    <row r="21" spans="1:7" x14ac:dyDescent="0.2">
      <c r="A21" s="22" t="s">
        <v>115</v>
      </c>
    </row>
    <row r="22" spans="1:7" x14ac:dyDescent="0.2">
      <c r="A22" s="22" t="s">
        <v>112</v>
      </c>
    </row>
    <row r="23" spans="1:7" x14ac:dyDescent="0.2">
      <c r="A23" s="39" t="s">
        <v>116</v>
      </c>
    </row>
    <row r="24" spans="1:7" x14ac:dyDescent="0.2">
      <c r="A24" s="22" t="s">
        <v>104</v>
      </c>
    </row>
    <row r="25" spans="1:7" x14ac:dyDescent="0.2">
      <c r="A25" s="22" t="s">
        <v>105</v>
      </c>
    </row>
    <row r="26" spans="1:7" x14ac:dyDescent="0.2">
      <c r="A26" s="39" t="s">
        <v>106</v>
      </c>
    </row>
  </sheetData>
  <hyperlinks>
    <hyperlink ref="A26" r:id="rId1"/>
  </hyperlinks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ColWidth="11.42578125" defaultRowHeight="12.75" x14ac:dyDescent="0.2"/>
  <sheetData>
    <row r="1" spans="1:2" x14ac:dyDescent="0.2">
      <c r="A1" t="s">
        <v>84</v>
      </c>
      <c r="B1" t="s">
        <v>85</v>
      </c>
    </row>
    <row r="2" spans="1:2" x14ac:dyDescent="0.2">
      <c r="A2">
        <v>0</v>
      </c>
      <c r="B2">
        <v>1</v>
      </c>
    </row>
    <row r="3" spans="1:2" x14ac:dyDescent="0.2">
      <c r="A3">
        <v>20000</v>
      </c>
      <c r="B3">
        <v>2</v>
      </c>
    </row>
    <row r="4" spans="1:2" x14ac:dyDescent="0.2">
      <c r="A4">
        <v>25000</v>
      </c>
      <c r="B4">
        <v>3</v>
      </c>
    </row>
    <row r="5" spans="1:2" x14ac:dyDescent="0.2">
      <c r="A5">
        <v>30000</v>
      </c>
      <c r="B5">
        <v>4</v>
      </c>
    </row>
    <row r="7" spans="1:2" x14ac:dyDescent="0.2">
      <c r="A7" s="22" t="s">
        <v>89</v>
      </c>
    </row>
    <row r="8" spans="1:2" x14ac:dyDescent="0.2">
      <c r="A8" s="22" t="s">
        <v>114</v>
      </c>
    </row>
  </sheetData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8740157499999996" right="0.78740157499999996" top="0.984251969" bottom="0.984251969" header="0.4921259845" footer="0.492125984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Modèle</vt:lpstr>
      <vt:lpstr>Tableau</vt:lpstr>
      <vt:lpstr>Mise en forme</vt:lpstr>
      <vt:lpstr>Données</vt:lpstr>
      <vt:lpstr>Consultation</vt:lpstr>
      <vt:lpstr>Feuil6</vt:lpstr>
      <vt:lpstr>Feuil7</vt:lpstr>
      <vt:lpstr>Feuil8</vt:lpstr>
      <vt:lpstr>Feuil9</vt:lpstr>
      <vt:lpstr>Feuil10</vt:lpstr>
      <vt:lpstr>Feuil11</vt:lpstr>
      <vt:lpstr>Feuil12</vt:lpstr>
      <vt:lpstr>Feuil13</vt:lpstr>
      <vt:lpstr>Feuil14</vt:lpstr>
      <vt:lpstr>Feuil15</vt:lpstr>
      <vt:lpstr>Feuil16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Exercices Excel 2007</dc:title>
  <dc:subject>Formation sur création de modèle, tableau de données, tableau croisé dynamique et mise en forme conditionnelle</dc:subject>
  <dc:creator>LeCompagnon.info</dc:creator>
  <cp:keywords>modèle, création, tableau, doonée, croisé, dynamique, mise, forme, conditionnelle, barre, données, jeux icones, formation, exercices, apprendre, tutoriel</cp:keywords>
  <cp:lastModifiedBy>Lynn</cp:lastModifiedBy>
  <dcterms:created xsi:type="dcterms:W3CDTF">1998-02-14T14:18:55Z</dcterms:created>
  <dcterms:modified xsi:type="dcterms:W3CDTF">2011-10-25T01:35:37Z</dcterms:modified>
  <cp:category>éducation</cp:category>
</cp:coreProperties>
</file>