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73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" i="3" l="1"/>
  <c r="E12" i="3" s="1"/>
  <c r="B12" i="3"/>
  <c r="C12" i="3" s="1"/>
  <c r="F12" i="3" s="1"/>
  <c r="G12" i="3" s="1"/>
  <c r="D11" i="3"/>
  <c r="E11" i="3" s="1"/>
  <c r="B11" i="3"/>
  <c r="C11" i="3" s="1"/>
  <c r="F11" i="3" s="1"/>
  <c r="G11" i="3" s="1"/>
  <c r="D10" i="3"/>
  <c r="E10" i="3" s="1"/>
  <c r="B10" i="3"/>
  <c r="C10" i="3" s="1"/>
  <c r="F10" i="3" s="1"/>
  <c r="G10" i="3" s="1"/>
  <c r="D9" i="3"/>
  <c r="E9" i="3" s="1"/>
  <c r="B9" i="3"/>
  <c r="C9" i="3" s="1"/>
  <c r="F9" i="3" s="1"/>
  <c r="G9" i="3" s="1"/>
  <c r="D8" i="3"/>
  <c r="E8" i="3" s="1"/>
  <c r="B8" i="3"/>
  <c r="C8" i="3" s="1"/>
  <c r="F8" i="3" s="1"/>
  <c r="G8" i="3" s="1"/>
  <c r="D7" i="3"/>
  <c r="E7" i="3" s="1"/>
  <c r="B7" i="3"/>
  <c r="C7" i="3" s="1"/>
  <c r="F7" i="3" s="1"/>
  <c r="G7" i="3" s="1"/>
  <c r="D6" i="3"/>
  <c r="E6" i="3" s="1"/>
  <c r="B6" i="3"/>
  <c r="C6" i="3" s="1"/>
  <c r="F6" i="3" s="1"/>
  <c r="G6" i="3" s="1"/>
  <c r="D5" i="3"/>
  <c r="E5" i="3" s="1"/>
  <c r="B5" i="3"/>
  <c r="C5" i="3" s="1"/>
  <c r="F5" i="3" s="1"/>
  <c r="G5" i="3" s="1"/>
  <c r="D4" i="3"/>
  <c r="E4" i="3" s="1"/>
  <c r="B4" i="3"/>
  <c r="C4" i="3" s="1"/>
  <c r="F4" i="3" s="1"/>
  <c r="G4" i="3" s="1"/>
  <c r="D3" i="3"/>
  <c r="E3" i="3" s="1"/>
  <c r="B3" i="3"/>
  <c r="C3" i="3" s="1"/>
  <c r="F3" i="3" s="1"/>
  <c r="G3" i="3" s="1"/>
  <c r="D2" i="3"/>
  <c r="E2" i="3" s="1"/>
  <c r="B2" i="3"/>
  <c r="C2" i="3" s="1"/>
  <c r="F2" i="3" s="1"/>
  <c r="G2" i="3" s="1"/>
  <c r="K6" i="2" l="1"/>
  <c r="I6" i="2"/>
  <c r="K4" i="2"/>
  <c r="I4" i="2"/>
  <c r="K2" i="2"/>
  <c r="J2" i="2"/>
  <c r="I2" i="2"/>
  <c r="F2" i="2"/>
  <c r="F3" i="2"/>
  <c r="F4" i="2"/>
  <c r="F5" i="2"/>
  <c r="E2" i="2"/>
  <c r="E3" i="2"/>
  <c r="E4" i="2"/>
  <c r="E5" i="2"/>
  <c r="C2" i="2"/>
  <c r="C3" i="2"/>
  <c r="C4" i="2"/>
  <c r="C5" i="2"/>
</calcChain>
</file>

<file path=xl/sharedStrings.xml><?xml version="1.0" encoding="utf-8"?>
<sst xmlns="http://schemas.openxmlformats.org/spreadsheetml/2006/main" count="16" uniqueCount="15">
  <si>
    <t>węzły</t>
  </si>
  <si>
    <t>N</t>
  </si>
  <si>
    <t>czas</t>
  </si>
  <si>
    <t>request</t>
  </si>
  <si>
    <t>reponse</t>
  </si>
  <si>
    <t>nodes</t>
  </si>
  <si>
    <t>sent to node</t>
  </si>
  <si>
    <t>sent to client</t>
  </si>
  <si>
    <t>total data</t>
  </si>
  <si>
    <t>liczba operacji dla jednego węzła</t>
  </si>
  <si>
    <t>łączna liczba operacji</t>
  </si>
  <si>
    <t>liczba I/O dla jednego węzła</t>
  </si>
  <si>
    <t>I/O</t>
  </si>
  <si>
    <t>sprawność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</si>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</sst>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9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Sheet1!$B$2:$B$6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53</c:v>
                </c:pt>
                <c:pt idx="4">
                  <c:v>216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631232"/>
        <c:axId val="507631808"/>
      </c:scatterChart>
      <c:valAx>
        <c:axId val="5076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7631808"/>
        <c:crosses val="autoZero"/>
        <c:crossBetween val="midCat"/>
      </c:valAx>
      <c:valAx>
        <c:axId val="50763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631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total data</c:v>
                </c:pt>
              </c:strCache>
            </c:strRef>
          </c:tx>
          <c:xVal>
            <c:numRef>
              <c:f>Sheet2!$A$2:$A$5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Sheet2!$F$2:$F$5</c:f>
              <c:numCache>
                <c:formatCode>General</c:formatCode>
                <c:ptCount val="4"/>
                <c:pt idx="0">
                  <c:v>39887348</c:v>
                </c:pt>
                <c:pt idx="1">
                  <c:v>48296936</c:v>
                </c:pt>
                <c:pt idx="2">
                  <c:v>65116112</c:v>
                </c:pt>
                <c:pt idx="3">
                  <c:v>98754464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014912"/>
        <c:axId val="544015488"/>
      </c:scatterChart>
      <c:valAx>
        <c:axId val="54401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4015488"/>
        <c:crosses val="autoZero"/>
        <c:crossBetween val="midCat"/>
      </c:valAx>
      <c:valAx>
        <c:axId val="54401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4014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liczba węzłów vs. </a:t>
            </a:r>
            <a:r>
              <a:rPr lang="en-US"/>
              <a:t>sprawność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Sheet3!$F$1</c:f>
              <c:strCache>
                <c:ptCount val="1"/>
                <c:pt idx="0">
                  <c:v>sprawność</c:v>
                </c:pt>
              </c:strCache>
            </c:strRef>
          </c:tx>
          <c:xVal>
            <c:numRef>
              <c:f>Sheet3!$A$2:$A$12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Sheet3!$G$2:$G$12</c:f>
              <c:numCache>
                <c:formatCode>0.00%</c:formatCode>
                <c:ptCount val="11"/>
                <c:pt idx="0">
                  <c:v>0.99902391410444125</c:v>
                </c:pt>
                <c:pt idx="1">
                  <c:v>0.99853658536585366</c:v>
                </c:pt>
                <c:pt idx="2">
                  <c:v>0.99756335282651076</c:v>
                </c:pt>
                <c:pt idx="3">
                  <c:v>0.99562256809338523</c:v>
                </c:pt>
                <c:pt idx="4">
                  <c:v>0.99176356589147285</c:v>
                </c:pt>
                <c:pt idx="5">
                  <c:v>0.98413461538461533</c:v>
                </c:pt>
                <c:pt idx="6">
                  <c:v>0.96922348484848486</c:v>
                </c:pt>
                <c:pt idx="7">
                  <c:v>0.94071691176470584</c:v>
                </c:pt>
                <c:pt idx="8">
                  <c:v>0.88845486111111116</c:v>
                </c:pt>
                <c:pt idx="9">
                  <c:v>0.79960937499999996</c:v>
                </c:pt>
                <c:pt idx="10">
                  <c:v>0.66634114583333337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81344"/>
        <c:axId val="54713664"/>
      </c:scatterChart>
      <c:valAx>
        <c:axId val="778813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</a:t>
                </a:r>
                <a:r>
                  <a:rPr lang="pl-PL" baseline="0"/>
                  <a:t> węzłów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713664"/>
        <c:crosses val="autoZero"/>
        <c:crossBetween val="midCat"/>
      </c:valAx>
      <c:valAx>
        <c:axId val="547136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sprawność</a:t>
                </a:r>
                <a:endParaRPr lang="en-US"/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77881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490537</xdr:colOff>
      <xdr:row>3</xdr:row>
      <xdr:rowOff>142875</xdr:rowOff>
    </xdr:from>
    <xdr:to>
      <xdr:col>11</xdr:col>
      <xdr:colOff>185737</xdr:colOff>
      <xdr:row>18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690562</xdr:colOff>
      <xdr:row>9</xdr:row>
      <xdr:rowOff>57150</xdr:rowOff>
    </xdr:from>
    <xdr:to>
      <xdr:col>10</xdr:col>
      <xdr:colOff>4762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14</xdr:row>
      <xdr:rowOff>0</xdr:rowOff>
    </xdr:from>
    <xdr:to>
      <xdr:col>6</xdr:col>
      <xdr:colOff>266700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węzły"/>
    <tableColumn id="2" name="N"/>
    <tableColumn id="3" name="cz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totalsRowShown="0">
  <autoFilter ref="A1:F5"/>
  <tableColumns count="6">
    <tableColumn id="3" name="nodes"/>
    <tableColumn id="1" name="request"/>
    <tableColumn id="4" name="sent to node" dataDxfId="8">
      <calculatedColumnFormula>Table2[request]*Table2[nodes]</calculatedColumnFormula>
    </tableColumn>
    <tableColumn id="2" name="reponse"/>
    <tableColumn id="5" name="sent to client" dataDxfId="7">
      <calculatedColumnFormula>Table2[reponse]*Table2[nodes]</calculatedColumnFormula>
    </tableColumn>
    <tableColumn id="6" name="total data" dataDxfId="6">
      <calculatedColumnFormula>Table2[sent to node]+Table2[sent to client]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G12" totalsRowShown="0">
  <autoFilter ref="A1:G12"/>
  <tableColumns count="7">
    <tableColumn id="1" name="węzły"/>
    <tableColumn id="2" name="liczba operacji dla jednego węzła" dataDxfId="5">
      <calculatedColumnFormula>(1024+1023)*1024*1024/A2</calculatedColumnFormula>
    </tableColumn>
    <tableColumn id="3" name="łączna liczba operacji" dataDxfId="4">
      <calculatedColumnFormula>A2*B2</calculatedColumnFormula>
    </tableColumn>
    <tableColumn id="4" name="liczba I/O dla jednego węzła" dataDxfId="3">
      <calculatedColumnFormula>(1024*1024)+(1024*1024/A2)</calculatedColumnFormula>
    </tableColumn>
    <tableColumn id="5" name="I/O" dataDxfId="2">
      <calculatedColumnFormula>D2*A2</calculatedColumnFormula>
    </tableColumn>
    <tableColumn id="6" name="sprawność" dataDxfId="1">
      <calculatedColumnFormula>C2/(C2+E2)</calculatedColumnFormula>
    </tableColumn>
    <tableColumn id="7" name="%" dataDxfId="0" dataCellStyle="Percent">
      <calculatedColumnFormula>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:C6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64</v>
      </c>
      <c r="C2">
        <v>1</v>
      </c>
    </row>
    <row r="3" spans="1:3" x14ac:dyDescent="0.25">
      <c r="A3">
        <v>1</v>
      </c>
      <c r="B3">
        <v>128</v>
      </c>
      <c r="C3">
        <v>3</v>
      </c>
    </row>
    <row r="4" spans="1:3" x14ac:dyDescent="0.25">
      <c r="A4">
        <v>1</v>
      </c>
      <c r="B4">
        <v>256</v>
      </c>
      <c r="C4">
        <v>13</v>
      </c>
    </row>
    <row r="5" spans="1:3" x14ac:dyDescent="0.25">
      <c r="A5">
        <v>1</v>
      </c>
      <c r="B5">
        <v>512</v>
      </c>
      <c r="C5">
        <v>53</v>
      </c>
    </row>
    <row r="6" spans="1:3" x14ac:dyDescent="0.25">
      <c r="A6">
        <v>1</v>
      </c>
      <c r="B6">
        <v>1024</v>
      </c>
      <c r="C6">
        <v>216</v>
      </c>
    </row>
    <row r="7" spans="1:3" x14ac:dyDescent="0.25">
      <c r="A7">
        <v>2</v>
      </c>
      <c r="B7">
        <v>64</v>
      </c>
    </row>
    <row r="8" spans="1:3" x14ac:dyDescent="0.25">
      <c r="A8">
        <v>2</v>
      </c>
      <c r="B8">
        <v>128</v>
      </c>
    </row>
    <row r="9" spans="1:3" x14ac:dyDescent="0.25">
      <c r="A9">
        <v>2</v>
      </c>
      <c r="B9">
        <v>256</v>
      </c>
    </row>
    <row r="10" spans="1:3" x14ac:dyDescent="0.25">
      <c r="A10">
        <v>2</v>
      </c>
      <c r="B10">
        <v>512</v>
      </c>
    </row>
    <row r="11" spans="1:3" x14ac:dyDescent="0.25">
      <c r="A11">
        <v>2</v>
      </c>
      <c r="B11">
        <v>1024</v>
      </c>
    </row>
    <row r="12" spans="1:3" x14ac:dyDescent="0.25">
      <c r="A12">
        <v>4</v>
      </c>
      <c r="B12">
        <v>64</v>
      </c>
    </row>
    <row r="13" spans="1:3" x14ac:dyDescent="0.25">
      <c r="A13">
        <v>4</v>
      </c>
      <c r="B13">
        <v>128</v>
      </c>
    </row>
    <row r="14" spans="1:3" x14ac:dyDescent="0.25">
      <c r="A14">
        <v>4</v>
      </c>
      <c r="B14">
        <v>256</v>
      </c>
    </row>
    <row r="15" spans="1:3" x14ac:dyDescent="0.25">
      <c r="A15">
        <v>4</v>
      </c>
      <c r="B15">
        <v>512</v>
      </c>
    </row>
    <row r="16" spans="1:3" x14ac:dyDescent="0.25">
      <c r="A16">
        <v>4</v>
      </c>
      <c r="B16">
        <v>1024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4" sqref="I4"/>
    </sheetView>
  </sheetViews>
  <sheetFormatPr defaultRowHeight="15" x14ac:dyDescent="0.25"/>
  <cols>
    <col min="1" max="1" width="11" customWidth="1"/>
    <col min="2" max="3" width="12.140625" customWidth="1"/>
    <col min="4" max="4" width="11.85546875" customWidth="1"/>
    <col min="10" max="10" width="14.7109375" customWidth="1"/>
    <col min="11" max="11" width="11" bestFit="1" customWidth="1"/>
  </cols>
  <sheetData>
    <row r="1" spans="1:11" x14ac:dyDescent="0.25">
      <c r="A1" t="s">
        <v>5</v>
      </c>
      <c r="B1" t="s">
        <v>3</v>
      </c>
      <c r="C1" t="s">
        <v>6</v>
      </c>
      <c r="D1" t="s">
        <v>4</v>
      </c>
      <c r="E1" t="s">
        <v>7</v>
      </c>
      <c r="F1" t="s">
        <v>8</v>
      </c>
    </row>
    <row r="2" spans="1:11" x14ac:dyDescent="0.25">
      <c r="A2">
        <v>1</v>
      </c>
      <c r="B2">
        <v>16818438</v>
      </c>
      <c r="C2">
        <f>Table2[request]*Table2[nodes]</f>
        <v>16818438</v>
      </c>
      <c r="D2">
        <v>23068910</v>
      </c>
      <c r="E2">
        <f>Table2[reponse]*Table2[nodes]</f>
        <v>23068910</v>
      </c>
      <c r="F2">
        <f>Table2[sent to node]+Table2[sent to client]</f>
        <v>39887348</v>
      </c>
      <c r="I2">
        <f>1024*1024</f>
        <v>1048576</v>
      </c>
      <c r="J2">
        <f>(1024+1023)</f>
        <v>2047</v>
      </c>
      <c r="K2">
        <f>J2*I2</f>
        <v>2146435072</v>
      </c>
    </row>
    <row r="3" spans="1:11" x14ac:dyDescent="0.25">
      <c r="A3">
        <v>2</v>
      </c>
      <c r="B3">
        <v>12613894</v>
      </c>
      <c r="C3">
        <f>Table2[request]*Table2[nodes]</f>
        <v>25227788</v>
      </c>
      <c r="D3">
        <v>11534574</v>
      </c>
      <c r="E3">
        <f>Table2[reponse]*Table2[nodes]</f>
        <v>23069148</v>
      </c>
      <c r="F3">
        <f>Table2[sent to node]+Table2[sent to client]</f>
        <v>48296936</v>
      </c>
    </row>
    <row r="4" spans="1:11" x14ac:dyDescent="0.25">
      <c r="A4">
        <v>4</v>
      </c>
      <c r="B4">
        <v>10511622</v>
      </c>
      <c r="C4">
        <f>Table2[request]*Table2[nodes]</f>
        <v>42046488</v>
      </c>
      <c r="D4">
        <v>5767406</v>
      </c>
      <c r="E4">
        <f>Table2[reponse]*Table2[nodes]</f>
        <v>23069624</v>
      </c>
      <c r="F4">
        <f>Table2[sent to node]+Table2[sent to client]</f>
        <v>65116112</v>
      </c>
      <c r="I4">
        <f>(1024*1024)*2</f>
        <v>2097152</v>
      </c>
      <c r="J4">
        <v>2148532224</v>
      </c>
      <c r="K4">
        <f>K2/J4</f>
        <v>0.99902391410444125</v>
      </c>
    </row>
    <row r="5" spans="1:11" x14ac:dyDescent="0.25">
      <c r="A5">
        <v>8</v>
      </c>
      <c r="B5">
        <v>9460486</v>
      </c>
      <c r="C5">
        <f>Table2[request]*Table2[nodes]</f>
        <v>75683888</v>
      </c>
      <c r="D5">
        <v>2883822</v>
      </c>
      <c r="E5">
        <f>Table2[reponse]*Table2[nodes]</f>
        <v>23070576</v>
      </c>
      <c r="F5">
        <f>Table2[sent to node]+Table2[sent to client]</f>
        <v>98754464</v>
      </c>
    </row>
    <row r="6" spans="1:11" x14ac:dyDescent="0.25">
      <c r="I6">
        <f>I4/K2</f>
        <v>9.7703957010258913E-4</v>
      </c>
      <c r="K6">
        <f>2000/35</f>
        <v>57.142857142857146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5" x14ac:dyDescent="0.25"/>
  <cols>
    <col min="2" max="2" width="18" customWidth="1"/>
    <col min="3" max="3" width="15.28515625" customWidth="1"/>
    <col min="4" max="4" width="16.85546875" customWidth="1"/>
    <col min="5" max="5" width="14.7109375" customWidth="1"/>
    <col min="6" max="6" width="13.85546875" customWidth="1"/>
    <col min="7" max="7" width="9.4257812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>
        <f>(1024+1023)*1024*1024/A2</f>
        <v>2146435072</v>
      </c>
      <c r="C2">
        <f t="shared" ref="C2:C12" si="0">A2*B2</f>
        <v>2146435072</v>
      </c>
      <c r="D2">
        <f t="shared" ref="D2:D12" si="1">(1024*1024)+(1024*1024/A2)</f>
        <v>2097152</v>
      </c>
      <c r="E2">
        <f t="shared" ref="E2:E12" si="2">D2*A2</f>
        <v>2097152</v>
      </c>
      <c r="F2" s="1">
        <f t="shared" ref="F2:F12" si="3">C2/(C2+E2)</f>
        <v>0.99902391410444125</v>
      </c>
      <c r="G2" s="2">
        <f t="shared" ref="G2:G12" si="4">F2</f>
        <v>0.99902391410444125</v>
      </c>
    </row>
    <row r="3" spans="1:7" x14ac:dyDescent="0.25">
      <c r="A3">
        <v>2</v>
      </c>
      <c r="B3">
        <f t="shared" ref="B3:B12" si="5">(1024+1023)*1024*1024/A3</f>
        <v>1073217536</v>
      </c>
      <c r="C3">
        <f t="shared" si="0"/>
        <v>2146435072</v>
      </c>
      <c r="D3">
        <f t="shared" si="1"/>
        <v>1572864</v>
      </c>
      <c r="E3">
        <f t="shared" si="2"/>
        <v>3145728</v>
      </c>
      <c r="F3" s="1">
        <f t="shared" si="3"/>
        <v>0.99853658536585366</v>
      </c>
      <c r="G3" s="2">
        <f t="shared" si="4"/>
        <v>0.99853658536585366</v>
      </c>
    </row>
    <row r="4" spans="1:7" x14ac:dyDescent="0.25">
      <c r="A4">
        <v>4</v>
      </c>
      <c r="B4">
        <f t="shared" si="5"/>
        <v>536608768</v>
      </c>
      <c r="C4">
        <f t="shared" si="0"/>
        <v>2146435072</v>
      </c>
      <c r="D4">
        <f t="shared" si="1"/>
        <v>1310720</v>
      </c>
      <c r="E4">
        <f t="shared" si="2"/>
        <v>5242880</v>
      </c>
      <c r="F4" s="1">
        <f t="shared" si="3"/>
        <v>0.99756335282651076</v>
      </c>
      <c r="G4" s="2">
        <f t="shared" si="4"/>
        <v>0.99756335282651076</v>
      </c>
    </row>
    <row r="5" spans="1:7" x14ac:dyDescent="0.25">
      <c r="A5">
        <v>8</v>
      </c>
      <c r="B5">
        <f t="shared" si="5"/>
        <v>268304384</v>
      </c>
      <c r="C5">
        <f t="shared" si="0"/>
        <v>2146435072</v>
      </c>
      <c r="D5">
        <f t="shared" si="1"/>
        <v>1179648</v>
      </c>
      <c r="E5">
        <f t="shared" si="2"/>
        <v>9437184</v>
      </c>
      <c r="F5" s="1">
        <f t="shared" si="3"/>
        <v>0.99562256809338523</v>
      </c>
      <c r="G5" s="2">
        <f t="shared" si="4"/>
        <v>0.99562256809338523</v>
      </c>
    </row>
    <row r="6" spans="1:7" x14ac:dyDescent="0.25">
      <c r="A6">
        <v>16</v>
      </c>
      <c r="B6">
        <f t="shared" si="5"/>
        <v>134152192</v>
      </c>
      <c r="C6">
        <f t="shared" si="0"/>
        <v>2146435072</v>
      </c>
      <c r="D6">
        <f t="shared" si="1"/>
        <v>1114112</v>
      </c>
      <c r="E6">
        <f t="shared" si="2"/>
        <v>17825792</v>
      </c>
      <c r="F6" s="1">
        <f t="shared" si="3"/>
        <v>0.99176356589147285</v>
      </c>
      <c r="G6" s="2">
        <f t="shared" si="4"/>
        <v>0.99176356589147285</v>
      </c>
    </row>
    <row r="7" spans="1:7" x14ac:dyDescent="0.25">
      <c r="A7">
        <v>32</v>
      </c>
      <c r="B7">
        <f t="shared" si="5"/>
        <v>67076096</v>
      </c>
      <c r="C7">
        <f t="shared" si="0"/>
        <v>2146435072</v>
      </c>
      <c r="D7">
        <f t="shared" si="1"/>
        <v>1081344</v>
      </c>
      <c r="E7">
        <f t="shared" si="2"/>
        <v>34603008</v>
      </c>
      <c r="F7" s="1">
        <f t="shared" si="3"/>
        <v>0.98413461538461533</v>
      </c>
      <c r="G7" s="2">
        <f t="shared" si="4"/>
        <v>0.98413461538461533</v>
      </c>
    </row>
    <row r="8" spans="1:7" x14ac:dyDescent="0.25">
      <c r="A8">
        <v>64</v>
      </c>
      <c r="B8">
        <f t="shared" si="5"/>
        <v>33538048</v>
      </c>
      <c r="C8">
        <f t="shared" si="0"/>
        <v>2146435072</v>
      </c>
      <c r="D8">
        <f t="shared" si="1"/>
        <v>1064960</v>
      </c>
      <c r="E8">
        <f t="shared" si="2"/>
        <v>68157440</v>
      </c>
      <c r="F8" s="1">
        <f t="shared" si="3"/>
        <v>0.96922348484848486</v>
      </c>
      <c r="G8" s="2">
        <f t="shared" si="4"/>
        <v>0.96922348484848486</v>
      </c>
    </row>
    <row r="9" spans="1:7" x14ac:dyDescent="0.25">
      <c r="A9">
        <v>128</v>
      </c>
      <c r="B9">
        <f t="shared" si="5"/>
        <v>16769024</v>
      </c>
      <c r="C9">
        <f t="shared" si="0"/>
        <v>2146435072</v>
      </c>
      <c r="D9">
        <f t="shared" si="1"/>
        <v>1056768</v>
      </c>
      <c r="E9">
        <f t="shared" si="2"/>
        <v>135266304</v>
      </c>
      <c r="F9" s="1">
        <f t="shared" si="3"/>
        <v>0.94071691176470584</v>
      </c>
      <c r="G9" s="2">
        <f t="shared" si="4"/>
        <v>0.94071691176470584</v>
      </c>
    </row>
    <row r="10" spans="1:7" x14ac:dyDescent="0.25">
      <c r="A10">
        <v>256</v>
      </c>
      <c r="B10">
        <f t="shared" si="5"/>
        <v>8384512</v>
      </c>
      <c r="C10">
        <f t="shared" si="0"/>
        <v>2146435072</v>
      </c>
      <c r="D10">
        <f t="shared" si="1"/>
        <v>1052672</v>
      </c>
      <c r="E10">
        <f t="shared" si="2"/>
        <v>269484032</v>
      </c>
      <c r="F10" s="1">
        <f t="shared" si="3"/>
        <v>0.88845486111111116</v>
      </c>
      <c r="G10" s="2">
        <f t="shared" si="4"/>
        <v>0.88845486111111116</v>
      </c>
    </row>
    <row r="11" spans="1:7" x14ac:dyDescent="0.25">
      <c r="A11">
        <v>512</v>
      </c>
      <c r="B11">
        <f t="shared" si="5"/>
        <v>4192256</v>
      </c>
      <c r="C11">
        <f t="shared" si="0"/>
        <v>2146435072</v>
      </c>
      <c r="D11">
        <f t="shared" si="1"/>
        <v>1050624</v>
      </c>
      <c r="E11">
        <f t="shared" si="2"/>
        <v>537919488</v>
      </c>
      <c r="F11" s="1">
        <f t="shared" si="3"/>
        <v>0.79960937499999996</v>
      </c>
      <c r="G11" s="2">
        <f t="shared" si="4"/>
        <v>0.79960937499999996</v>
      </c>
    </row>
    <row r="12" spans="1:7" x14ac:dyDescent="0.25">
      <c r="A12">
        <v>1024</v>
      </c>
      <c r="B12">
        <f t="shared" si="5"/>
        <v>2096128</v>
      </c>
      <c r="C12">
        <f t="shared" si="0"/>
        <v>2146435072</v>
      </c>
      <c r="D12">
        <f t="shared" si="1"/>
        <v>1049600</v>
      </c>
      <c r="E12">
        <f t="shared" si="2"/>
        <v>1074790400</v>
      </c>
      <c r="F12" s="1">
        <f t="shared" si="3"/>
        <v>0.66634114583333337</v>
      </c>
      <c r="G12" s="2">
        <f t="shared" si="4"/>
        <v>0.66634114583333337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2014-12-19T22:21:05Z</dcterms:created>
  <dcterms:modified xsi:type="dcterms:W3CDTF">2015-01-10T16:03:35Z</dcterms:modified>
</cp:coreProperties>
</file>